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IA CAMILA\Downloads\"/>
    </mc:Choice>
  </mc:AlternateContent>
  <bookViews>
    <workbookView xWindow="-120" yWindow="-120" windowWidth="29040" windowHeight="15840"/>
  </bookViews>
  <sheets>
    <sheet name="PRESUPUESTO OFICIAL PLACA HUELL" sheetId="12" r:id="rId1"/>
    <sheet name="APU" sheetId="10" r:id="rId2"/>
    <sheet name="AIU" sheetId="11" r:id="rId3"/>
    <sheet name="INDICAR EL CODIGO DEL ITEM" sheetId="9" r:id="rId4"/>
    <sheet name="PROTOCOLO DE BIOSEGURIDAD" sheetId="3" r:id="rId5"/>
    <sheet name="PROPUESTA ECONOMICA" sheetId="7"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2">#REF!</definedName>
    <definedName name="\0" localSheetId="1">#REF!</definedName>
    <definedName name="\0">#REF!</definedName>
    <definedName name="\00" localSheetId="2">#REF!</definedName>
    <definedName name="\00" localSheetId="1">#REF!</definedName>
    <definedName name="\00">#REF!</definedName>
    <definedName name="\a" localSheetId="2">#REF!</definedName>
    <definedName name="\a" localSheetId="1">#REF!</definedName>
    <definedName name="\a">#REF!</definedName>
    <definedName name="\AA" localSheetId="2">[1]LIQUIDACION!#REF!</definedName>
    <definedName name="\AA" localSheetId="1">[1]LIQUIDACION!#REF!</definedName>
    <definedName name="\AA">[1]LIQUIDACION!#REF!</definedName>
    <definedName name="\b" localSheetId="2">[2]STRSUMM0!#REF!</definedName>
    <definedName name="\b" localSheetId="1">[2]STRSUMM0!#REF!</definedName>
    <definedName name="\b">[2]STRSUMM0!#REF!</definedName>
    <definedName name="\bb" localSheetId="2">[2]STRSUMM0!#REF!</definedName>
    <definedName name="\bb" localSheetId="1">[2]STRSUMM0!#REF!</definedName>
    <definedName name="\bb">[2]STRSUMM0!#REF!</definedName>
    <definedName name="\E" localSheetId="2">#REF!</definedName>
    <definedName name="\E" localSheetId="1">#REF!</definedName>
    <definedName name="\E">#REF!</definedName>
    <definedName name="\EE" localSheetId="2">#REF!</definedName>
    <definedName name="\EE" localSheetId="1">#REF!</definedName>
    <definedName name="\EE">#REF!</definedName>
    <definedName name="\G" localSheetId="2">#REF!</definedName>
    <definedName name="\G" localSheetId="1">#REF!</definedName>
    <definedName name="\G">#REF!</definedName>
    <definedName name="\k" localSheetId="2">'[3]7422CW00'!#REF!</definedName>
    <definedName name="\k" localSheetId="1">'[3]7422CW00'!#REF!</definedName>
    <definedName name="\k">'[3]7422CW00'!#REF!</definedName>
    <definedName name="\l" localSheetId="2">[4]STRSUMM0!#REF!</definedName>
    <definedName name="\l" localSheetId="1">[4]STRSUMM0!#REF!</definedName>
    <definedName name="\l">[4]STRSUMM0!#REF!</definedName>
    <definedName name="\M" localSheetId="2">#REF!</definedName>
    <definedName name="\M" localSheetId="1">#REF!</definedName>
    <definedName name="\M">#REF!</definedName>
    <definedName name="\ñ" localSheetId="2">'[5]7422CW00'!#REF!</definedName>
    <definedName name="\ñ" localSheetId="1">'[5]7422CW00'!#REF!</definedName>
    <definedName name="\ñ">'[5]7422CW00'!#REF!</definedName>
    <definedName name="\P" localSheetId="2">#REF!</definedName>
    <definedName name="\P" localSheetId="1">#REF!</definedName>
    <definedName name="\P">#REF!</definedName>
    <definedName name="\R" localSheetId="2">#REF!</definedName>
    <definedName name="\R" localSheetId="1">#REF!</definedName>
    <definedName name="\R">#REF!</definedName>
    <definedName name="\s" localSheetId="2">#REF!</definedName>
    <definedName name="\s" localSheetId="1">#REF!</definedName>
    <definedName name="\s">#REF!</definedName>
    <definedName name="\V" localSheetId="2">#REF!</definedName>
    <definedName name="\V" localSheetId="1">#REF!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1" hidden="1">[8]INST!#REF!</definedName>
    <definedName name="________key2" hidden="1">[8]INST!#REF!</definedName>
    <definedName name="________key3" localSheetId="2" hidden="1">#REF!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2">#REF!</definedName>
    <definedName name="______pr01" localSheetId="1">#REF!</definedName>
    <definedName name="______pr01">#REF!</definedName>
    <definedName name="______pr02" localSheetId="2">#REF!</definedName>
    <definedName name="______pr02" localSheetId="1">#REF!</definedName>
    <definedName name="______pr02">#REF!</definedName>
    <definedName name="______pr03" localSheetId="2">#REF!</definedName>
    <definedName name="______pr03" localSheetId="1">#REF!</definedName>
    <definedName name="______pr03">#REF!</definedName>
    <definedName name="______pr04" localSheetId="2">#REF!</definedName>
    <definedName name="______pr04" localSheetId="1">#REF!</definedName>
    <definedName name="______pr04">#REF!</definedName>
    <definedName name="______pr05" localSheetId="2">#REF!</definedName>
    <definedName name="______pr05" localSheetId="1">#REF!</definedName>
    <definedName name="______pr05">#REF!</definedName>
    <definedName name="______pr06" localSheetId="2">#REF!</definedName>
    <definedName name="______pr06" localSheetId="1">#REF!</definedName>
    <definedName name="______pr06">#REF!</definedName>
    <definedName name="______pr07" localSheetId="2">#REF!</definedName>
    <definedName name="______pr07" localSheetId="1">#REF!</definedName>
    <definedName name="______pr07">#REF!</definedName>
    <definedName name="______pr08" localSheetId="2">#REF!</definedName>
    <definedName name="______pr08" localSheetId="1">#REF!</definedName>
    <definedName name="______pr08">#REF!</definedName>
    <definedName name="______pr09" localSheetId="2">#REF!</definedName>
    <definedName name="______pr09" localSheetId="1">#REF!</definedName>
    <definedName name="______pr09">#REF!</definedName>
    <definedName name="______pr10" localSheetId="2">#REF!</definedName>
    <definedName name="______pr10" localSheetId="1">#REF!</definedName>
    <definedName name="______pr10">#REF!</definedName>
    <definedName name="______pr11" localSheetId="2">#REF!</definedName>
    <definedName name="______pr11" localSheetId="1">#REF!</definedName>
    <definedName name="______pr11">#REF!</definedName>
    <definedName name="______pr12" localSheetId="2">#REF!</definedName>
    <definedName name="______pr12" localSheetId="1">#REF!</definedName>
    <definedName name="______pr12">#REF!</definedName>
    <definedName name="______pr13" localSheetId="2">#REF!</definedName>
    <definedName name="______pr13" localSheetId="1">#REF!</definedName>
    <definedName name="______pr13">#REF!</definedName>
    <definedName name="______pr14" localSheetId="2">#REF!</definedName>
    <definedName name="______pr14" localSheetId="1">#REF!</definedName>
    <definedName name="______pr14">#REF!</definedName>
    <definedName name="______pr15" localSheetId="2">#REF!</definedName>
    <definedName name="______pr15" localSheetId="1">#REF!</definedName>
    <definedName name="______pr15">#REF!</definedName>
    <definedName name="______pr16" localSheetId="2">#REF!</definedName>
    <definedName name="______pr16" localSheetId="1">#REF!</definedName>
    <definedName name="______pr16">#REF!</definedName>
    <definedName name="______pr17" localSheetId="2">#REF!</definedName>
    <definedName name="______pr17" localSheetId="1">#REF!</definedName>
    <definedName name="______pr17">#REF!</definedName>
    <definedName name="______pr18" localSheetId="2">#REF!</definedName>
    <definedName name="______pr18" localSheetId="1">#REF!</definedName>
    <definedName name="______pr18">#REF!</definedName>
    <definedName name="______pr19" localSheetId="2">#REF!</definedName>
    <definedName name="______pr19" localSheetId="1">#REF!</definedName>
    <definedName name="______pr19">#REF!</definedName>
    <definedName name="______pr20" localSheetId="2">#REF!</definedName>
    <definedName name="______pr20" localSheetId="1">#REF!</definedName>
    <definedName name="______pr20">#REF!</definedName>
    <definedName name="______pr21" localSheetId="2">#REF!</definedName>
    <definedName name="______pr21" localSheetId="1">#REF!</definedName>
    <definedName name="______pr21">#REF!</definedName>
    <definedName name="______pr22" localSheetId="2">#REF!</definedName>
    <definedName name="______pr22" localSheetId="1">#REF!</definedName>
    <definedName name="______pr22">#REF!</definedName>
    <definedName name="______pr23" localSheetId="2">#REF!</definedName>
    <definedName name="______pr23" localSheetId="1">#REF!</definedName>
    <definedName name="______pr23">#REF!</definedName>
    <definedName name="______pr24" localSheetId="2">#REF!</definedName>
    <definedName name="______pr24" localSheetId="1">#REF!</definedName>
    <definedName name="______pr24">#REF!</definedName>
    <definedName name="______pr25" localSheetId="2">#REF!</definedName>
    <definedName name="______pr25" localSheetId="1">#REF!</definedName>
    <definedName name="______pr25">#REF!</definedName>
    <definedName name="______pr26" localSheetId="2">#REF!</definedName>
    <definedName name="______pr26" localSheetId="1">#REF!</definedName>
    <definedName name="______pr26">#REF!</definedName>
    <definedName name="______pr27" localSheetId="2">#REF!</definedName>
    <definedName name="______pr27" localSheetId="1">#REF!</definedName>
    <definedName name="______pr27">#REF!</definedName>
    <definedName name="______pr28" localSheetId="2">#REF!</definedName>
    <definedName name="______pr28" localSheetId="1">#REF!</definedName>
    <definedName name="______pr28">#REF!</definedName>
    <definedName name="______pr29" localSheetId="2">#REF!</definedName>
    <definedName name="______pr29" localSheetId="1">#REF!</definedName>
    <definedName name="______pr29">#REF!</definedName>
    <definedName name="______pr30" localSheetId="2">#REF!</definedName>
    <definedName name="______pr30" localSheetId="1">#REF!</definedName>
    <definedName name="______pr30">#REF!</definedName>
    <definedName name="______pr31" localSheetId="2">#REF!</definedName>
    <definedName name="______pr31" localSheetId="1">#REF!</definedName>
    <definedName name="______pr31">#REF!</definedName>
    <definedName name="______pr32" localSheetId="2">#REF!</definedName>
    <definedName name="______pr32" localSheetId="1">#REF!</definedName>
    <definedName name="______pr32">#REF!</definedName>
    <definedName name="______pr33" localSheetId="2">#REF!</definedName>
    <definedName name="______pr33" localSheetId="1">#REF!</definedName>
    <definedName name="______pr33">#REF!</definedName>
    <definedName name="______pr34" localSheetId="2">#REF!</definedName>
    <definedName name="______pr34" localSheetId="1">#REF!</definedName>
    <definedName name="______pr34">#REF!</definedName>
    <definedName name="______pr35" localSheetId="2">#REF!</definedName>
    <definedName name="______pr35" localSheetId="1">#REF!</definedName>
    <definedName name="______pr35">#REF!</definedName>
    <definedName name="______pr36" localSheetId="2">#REF!</definedName>
    <definedName name="______pr36" localSheetId="1">#REF!</definedName>
    <definedName name="______pr36">#REF!</definedName>
    <definedName name="______pr37" localSheetId="2">#REF!</definedName>
    <definedName name="______pr37" localSheetId="1">#REF!</definedName>
    <definedName name="______pr37">#REF!</definedName>
    <definedName name="______pr38" localSheetId="2">#REF!</definedName>
    <definedName name="______pr38" localSheetId="1">#REF!</definedName>
    <definedName name="______pr38">#REF!</definedName>
    <definedName name="______pr39" localSheetId="2">#REF!</definedName>
    <definedName name="______pr39" localSheetId="1">#REF!</definedName>
    <definedName name="______pr39">#REF!</definedName>
    <definedName name="______pr40" localSheetId="2">#REF!</definedName>
    <definedName name="______pr40" localSheetId="1">#REF!</definedName>
    <definedName name="______pr40">#REF!</definedName>
    <definedName name="______pr41" localSheetId="2">#REF!</definedName>
    <definedName name="______pr41" localSheetId="1">#REF!</definedName>
    <definedName name="______pr41">#REF!</definedName>
    <definedName name="______pr42" localSheetId="2">#REF!</definedName>
    <definedName name="______pr42" localSheetId="1">#REF!</definedName>
    <definedName name="______pr42">#REF!</definedName>
    <definedName name="______pr43" localSheetId="2">#REF!</definedName>
    <definedName name="______pr43" localSheetId="1">#REF!</definedName>
    <definedName name="______pr43">#REF!</definedName>
    <definedName name="______pr44" localSheetId="2">#REF!</definedName>
    <definedName name="______pr44" localSheetId="1">#REF!</definedName>
    <definedName name="______pr44">#REF!</definedName>
    <definedName name="______pr45" localSheetId="2">#REF!</definedName>
    <definedName name="______pr45" localSheetId="1">#REF!</definedName>
    <definedName name="______pr45">#REF!</definedName>
    <definedName name="______pr46" localSheetId="2">#REF!</definedName>
    <definedName name="______pr46" localSheetId="1">#REF!</definedName>
    <definedName name="______pr46">#REF!</definedName>
    <definedName name="______pr47" localSheetId="2">#REF!</definedName>
    <definedName name="______pr47" localSheetId="1">#REF!</definedName>
    <definedName name="______pr47">#REF!</definedName>
    <definedName name="______pr48" localSheetId="2">#REF!</definedName>
    <definedName name="______pr48" localSheetId="1">#REF!</definedName>
    <definedName name="______pr48">#REF!</definedName>
    <definedName name="______pr49" localSheetId="2">#REF!</definedName>
    <definedName name="______pr49" localSheetId="1">#REF!</definedName>
    <definedName name="______pr49">#REF!</definedName>
    <definedName name="______pr50" localSheetId="2">#REF!</definedName>
    <definedName name="______pr50" localSheetId="1">#REF!</definedName>
    <definedName name="______pr50">#REF!</definedName>
    <definedName name="______pr51" localSheetId="2">#REF!</definedName>
    <definedName name="______pr51" localSheetId="1">#REF!</definedName>
    <definedName name="______pr51">#REF!</definedName>
    <definedName name="______pr52" localSheetId="2">#REF!</definedName>
    <definedName name="______pr52" localSheetId="1">#REF!</definedName>
    <definedName name="______pr52">#REF!</definedName>
    <definedName name="______pr53" localSheetId="2">#REF!</definedName>
    <definedName name="______pr53" localSheetId="1">#REF!</definedName>
    <definedName name="______pr53">#REF!</definedName>
    <definedName name="______pr54" localSheetId="2">#REF!</definedName>
    <definedName name="______pr54" localSheetId="1">#REF!</definedName>
    <definedName name="______pr54">#REF!</definedName>
    <definedName name="______pr55" localSheetId="2">#REF!</definedName>
    <definedName name="______pr55" localSheetId="1">#REF!</definedName>
    <definedName name="______pr55">#REF!</definedName>
    <definedName name="______pr56" localSheetId="2">#REF!</definedName>
    <definedName name="______pr56" localSheetId="1">#REF!</definedName>
    <definedName name="______pr56">#REF!</definedName>
    <definedName name="______pr57" localSheetId="2">#REF!</definedName>
    <definedName name="______pr57" localSheetId="1">#REF!</definedName>
    <definedName name="______pr57">#REF!</definedName>
    <definedName name="______pr58" localSheetId="2">#REF!</definedName>
    <definedName name="______pr58" localSheetId="1">#REF!</definedName>
    <definedName name="______pr58">#REF!</definedName>
    <definedName name="______pr59" localSheetId="2">#REF!</definedName>
    <definedName name="______pr59" localSheetId="1">#REF!</definedName>
    <definedName name="______pr59">#REF!</definedName>
    <definedName name="______pr60" localSheetId="2">#REF!</definedName>
    <definedName name="______pr60" localSheetId="1">#REF!</definedName>
    <definedName name="______pr60">#REF!</definedName>
    <definedName name="______pr61" localSheetId="2">#REF!</definedName>
    <definedName name="______pr61" localSheetId="1">#REF!</definedName>
    <definedName name="______pr61">#REF!</definedName>
    <definedName name="______pr62" localSheetId="2">#REF!</definedName>
    <definedName name="______pr62" localSheetId="1">#REF!</definedName>
    <definedName name="______pr62">#REF!</definedName>
    <definedName name="______pr63" localSheetId="2">#REF!</definedName>
    <definedName name="______pr63" localSheetId="1">#REF!</definedName>
    <definedName name="______pr63">#REF!</definedName>
    <definedName name="______pr64" localSheetId="2">#REF!</definedName>
    <definedName name="______pr64" localSheetId="1">#REF!</definedName>
    <definedName name="______pr64">#REF!</definedName>
    <definedName name="______pr65" localSheetId="2">#REF!</definedName>
    <definedName name="______pr65" localSheetId="1">#REF!</definedName>
    <definedName name="______pr65">#REF!</definedName>
    <definedName name="______pr66" localSheetId="2">#REF!</definedName>
    <definedName name="______pr66" localSheetId="1">#REF!</definedName>
    <definedName name="______pr66">#REF!</definedName>
    <definedName name="______pr67" localSheetId="2">#REF!</definedName>
    <definedName name="______pr67" localSheetId="1">#REF!</definedName>
    <definedName name="______pr67">#REF!</definedName>
    <definedName name="______pr68" localSheetId="2">#REF!</definedName>
    <definedName name="______pr68" localSheetId="1">#REF!</definedName>
    <definedName name="______pr68">#REF!</definedName>
    <definedName name="______pr69" localSheetId="2">#REF!</definedName>
    <definedName name="______pr69" localSheetId="1">#REF!</definedName>
    <definedName name="______pr69">#REF!</definedName>
    <definedName name="______pr70" localSheetId="2">#REF!</definedName>
    <definedName name="______pr70" localSheetId="1">#REF!</definedName>
    <definedName name="______pr70">#REF!</definedName>
    <definedName name="______pr71" localSheetId="2">#REF!</definedName>
    <definedName name="______pr71" localSheetId="1">#REF!</definedName>
    <definedName name="______pr71">#REF!</definedName>
    <definedName name="______pr72" localSheetId="2">#REF!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1">[9]!_xlbgnm.ane7</definedName>
    <definedName name="_____ane7" localSheetId="0">[9]!_xlbgnm.ane7</definedName>
    <definedName name="_____ane7">[9]!_xlbgnm.ane7</definedName>
    <definedName name="_____ane8" localSheetId="2">[9]!_xlbgnm.ane8</definedName>
    <definedName name="_____ane8" localSheetId="1">[9]!_xlbgnm.ane8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1">[11]Tablas!#REF!</definedName>
    <definedName name="_____DCI1">[11]Tablas!#REF!</definedName>
    <definedName name="_____DDS1" localSheetId="2">[11]Tablas!#REF!</definedName>
    <definedName name="_____DDS1" localSheetId="1">[11]Tablas!#REF!</definedName>
    <definedName name="_____DDS1">[11]Tablas!#REF!</definedName>
    <definedName name="_____DGO1" localSheetId="2">[11]Tablas!#REF!</definedName>
    <definedName name="_____DGO1" localSheetId="1">[11]Tablas!#REF!</definedName>
    <definedName name="_____DGO1">[11]Tablas!#REF!</definedName>
    <definedName name="_____DGP1" localSheetId="2">[11]Tablas!#REF!</definedName>
    <definedName name="_____DGP1" localSheetId="1">[11]Tablas!#REF!</definedName>
    <definedName name="_____DGP1">[11]Tablas!#REF!</definedName>
    <definedName name="_____DIJ1" localSheetId="2">[11]Tablas!#REF!</definedName>
    <definedName name="_____DIJ1" localSheetId="1">[11]Tablas!#REF!</definedName>
    <definedName name="_____DIJ1">[11]Tablas!#REF!</definedName>
    <definedName name="_____DPI1" localSheetId="2">[11]Tablas!#REF!</definedName>
    <definedName name="_____DPI1" localSheetId="1">[11]Tablas!#REF!</definedName>
    <definedName name="_____DPI1">[11]Tablas!#REF!</definedName>
    <definedName name="_____DPY1" localSheetId="2">[11]Tablas!#REF!</definedName>
    <definedName name="_____DPY1" localSheetId="1">[11]Tablas!#REF!</definedName>
    <definedName name="_____DPY1">[11]Tablas!#REF!</definedName>
    <definedName name="_____DRI1" localSheetId="2">[11]Tablas!#REF!</definedName>
    <definedName name="_____DRI1" localSheetId="1">[11]Tablas!#REF!</definedName>
    <definedName name="_____DRI1">[11]Tablas!#REF!</definedName>
    <definedName name="_____DRL1" localSheetId="2">[11]Tablas!#REF!</definedName>
    <definedName name="_____DRL1" localSheetId="1">[11]Tablas!#REF!</definedName>
    <definedName name="_____DRL1">[11]Tablas!#REF!</definedName>
    <definedName name="_____DSP1" localSheetId="2">[11]Tablas!#REF!</definedName>
    <definedName name="_____DSP1" localSheetId="1">[11]Tablas!#REF!</definedName>
    <definedName name="_____DSP1">[11]Tablas!#REF!</definedName>
    <definedName name="_____ECP1" localSheetId="2">[11]Tablas!#REF!</definedName>
    <definedName name="_____ECP1" localSheetId="1">[11]Tablas!#REF!</definedName>
    <definedName name="_____ECP1">[11]Tablas!#REF!</definedName>
    <definedName name="_____ICP1" localSheetId="2">[11]Tablas!#REF!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2">[11]Tablas!#REF!</definedName>
    <definedName name="_____OCD1" localSheetId="1">[11]Tablas!#REF!</definedName>
    <definedName name="_____OCD1">[11]Tablas!#REF!</definedName>
    <definedName name="_____OCI1" localSheetId="2">[11]Tablas!#REF!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2">#REF!</definedName>
    <definedName name="_____pr01" localSheetId="1">#REF!</definedName>
    <definedName name="_____pr01">#REF!</definedName>
    <definedName name="_____pr02" localSheetId="2">#REF!</definedName>
    <definedName name="_____pr02" localSheetId="1">#REF!</definedName>
    <definedName name="_____pr02">#REF!</definedName>
    <definedName name="_____pr03" localSheetId="2">#REF!</definedName>
    <definedName name="_____pr03" localSheetId="1">#REF!</definedName>
    <definedName name="_____pr03">#REF!</definedName>
    <definedName name="_____pr04" localSheetId="2">#REF!</definedName>
    <definedName name="_____pr04" localSheetId="1">#REF!</definedName>
    <definedName name="_____pr04">#REF!</definedName>
    <definedName name="_____pr05" localSheetId="2">#REF!</definedName>
    <definedName name="_____pr05" localSheetId="1">#REF!</definedName>
    <definedName name="_____pr05">#REF!</definedName>
    <definedName name="_____pr06" localSheetId="2">#REF!</definedName>
    <definedName name="_____pr06" localSheetId="1">#REF!</definedName>
    <definedName name="_____pr06">#REF!</definedName>
    <definedName name="_____pr07" localSheetId="2">#REF!</definedName>
    <definedName name="_____pr07" localSheetId="1">#REF!</definedName>
    <definedName name="_____pr07">#REF!</definedName>
    <definedName name="_____pr08" localSheetId="2">#REF!</definedName>
    <definedName name="_____pr08" localSheetId="1">#REF!</definedName>
    <definedName name="_____pr08">#REF!</definedName>
    <definedName name="_____pr09" localSheetId="2">#REF!</definedName>
    <definedName name="_____pr09" localSheetId="1">#REF!</definedName>
    <definedName name="_____pr09">#REF!</definedName>
    <definedName name="_____pr10" localSheetId="2">#REF!</definedName>
    <definedName name="_____pr10" localSheetId="1">#REF!</definedName>
    <definedName name="_____pr10">#REF!</definedName>
    <definedName name="_____pr11" localSheetId="2">#REF!</definedName>
    <definedName name="_____pr11" localSheetId="1">#REF!</definedName>
    <definedName name="_____pr11">#REF!</definedName>
    <definedName name="_____pr12" localSheetId="2">#REF!</definedName>
    <definedName name="_____pr12" localSheetId="1">#REF!</definedName>
    <definedName name="_____pr12">#REF!</definedName>
    <definedName name="_____pr13" localSheetId="2">#REF!</definedName>
    <definedName name="_____pr13" localSheetId="1">#REF!</definedName>
    <definedName name="_____pr13">#REF!</definedName>
    <definedName name="_____pr14" localSheetId="2">#REF!</definedName>
    <definedName name="_____pr14" localSheetId="1">#REF!</definedName>
    <definedName name="_____pr14">#REF!</definedName>
    <definedName name="_____pr15" localSheetId="2">#REF!</definedName>
    <definedName name="_____pr15" localSheetId="1">#REF!</definedName>
    <definedName name="_____pr15">#REF!</definedName>
    <definedName name="_____pr16" localSheetId="2">#REF!</definedName>
    <definedName name="_____pr16" localSheetId="1">#REF!</definedName>
    <definedName name="_____pr16">#REF!</definedName>
    <definedName name="_____pr17" localSheetId="2">#REF!</definedName>
    <definedName name="_____pr17" localSheetId="1">#REF!</definedName>
    <definedName name="_____pr17">#REF!</definedName>
    <definedName name="_____pr18" localSheetId="2">#REF!</definedName>
    <definedName name="_____pr18" localSheetId="1">#REF!</definedName>
    <definedName name="_____pr18">#REF!</definedName>
    <definedName name="_____pr19" localSheetId="2">#REF!</definedName>
    <definedName name="_____pr19" localSheetId="1">#REF!</definedName>
    <definedName name="_____pr19">#REF!</definedName>
    <definedName name="_____pr20" localSheetId="2">#REF!</definedName>
    <definedName name="_____pr20" localSheetId="1">#REF!</definedName>
    <definedName name="_____pr20">#REF!</definedName>
    <definedName name="_____pr21" localSheetId="2">#REF!</definedName>
    <definedName name="_____pr21" localSheetId="1">#REF!</definedName>
    <definedName name="_____pr21">#REF!</definedName>
    <definedName name="_____pr22" localSheetId="2">#REF!</definedName>
    <definedName name="_____pr22" localSheetId="1">#REF!</definedName>
    <definedName name="_____pr22">#REF!</definedName>
    <definedName name="_____pr23" localSheetId="2">#REF!</definedName>
    <definedName name="_____pr23" localSheetId="1">#REF!</definedName>
    <definedName name="_____pr23">#REF!</definedName>
    <definedName name="_____pr24" localSheetId="2">#REF!</definedName>
    <definedName name="_____pr24" localSheetId="1">#REF!</definedName>
    <definedName name="_____pr24">#REF!</definedName>
    <definedName name="_____pr25" localSheetId="2">#REF!</definedName>
    <definedName name="_____pr25" localSheetId="1">#REF!</definedName>
    <definedName name="_____pr25">#REF!</definedName>
    <definedName name="_____pr26" localSheetId="2">#REF!</definedName>
    <definedName name="_____pr26" localSheetId="1">#REF!</definedName>
    <definedName name="_____pr26">#REF!</definedName>
    <definedName name="_____pr27" localSheetId="2">#REF!</definedName>
    <definedName name="_____pr27" localSheetId="1">#REF!</definedName>
    <definedName name="_____pr27">#REF!</definedName>
    <definedName name="_____pr28" localSheetId="2">#REF!</definedName>
    <definedName name="_____pr28" localSheetId="1">#REF!</definedName>
    <definedName name="_____pr28">#REF!</definedName>
    <definedName name="_____pr29" localSheetId="2">#REF!</definedName>
    <definedName name="_____pr29" localSheetId="1">#REF!</definedName>
    <definedName name="_____pr29">#REF!</definedName>
    <definedName name="_____pr30" localSheetId="2">#REF!</definedName>
    <definedName name="_____pr30" localSheetId="1">#REF!</definedName>
    <definedName name="_____pr30">#REF!</definedName>
    <definedName name="_____pr31" localSheetId="2">#REF!</definedName>
    <definedName name="_____pr31" localSheetId="1">#REF!</definedName>
    <definedName name="_____pr31">#REF!</definedName>
    <definedName name="_____pr32" localSheetId="2">#REF!</definedName>
    <definedName name="_____pr32" localSheetId="1">#REF!</definedName>
    <definedName name="_____pr32">#REF!</definedName>
    <definedName name="_____pr33" localSheetId="2">#REF!</definedName>
    <definedName name="_____pr33" localSheetId="1">#REF!</definedName>
    <definedName name="_____pr33">#REF!</definedName>
    <definedName name="_____pr34" localSheetId="2">#REF!</definedName>
    <definedName name="_____pr34" localSheetId="1">#REF!</definedName>
    <definedName name="_____pr34">#REF!</definedName>
    <definedName name="_____pr35" localSheetId="2">#REF!</definedName>
    <definedName name="_____pr35" localSheetId="1">#REF!</definedName>
    <definedName name="_____pr35">#REF!</definedName>
    <definedName name="_____pr36" localSheetId="2">#REF!</definedName>
    <definedName name="_____pr36" localSheetId="1">#REF!</definedName>
    <definedName name="_____pr36">#REF!</definedName>
    <definedName name="_____pr37" localSheetId="2">#REF!</definedName>
    <definedName name="_____pr37" localSheetId="1">#REF!</definedName>
    <definedName name="_____pr37">#REF!</definedName>
    <definedName name="_____pr38" localSheetId="2">#REF!</definedName>
    <definedName name="_____pr38" localSheetId="1">#REF!</definedName>
    <definedName name="_____pr38">#REF!</definedName>
    <definedName name="_____pr39" localSheetId="2">#REF!</definedName>
    <definedName name="_____pr39" localSheetId="1">#REF!</definedName>
    <definedName name="_____pr39">#REF!</definedName>
    <definedName name="_____pr40" localSheetId="2">#REF!</definedName>
    <definedName name="_____pr40" localSheetId="1">#REF!</definedName>
    <definedName name="_____pr40">#REF!</definedName>
    <definedName name="_____pr41" localSheetId="2">#REF!</definedName>
    <definedName name="_____pr41" localSheetId="1">#REF!</definedName>
    <definedName name="_____pr41">#REF!</definedName>
    <definedName name="_____pr42" localSheetId="2">#REF!</definedName>
    <definedName name="_____pr42" localSheetId="1">#REF!</definedName>
    <definedName name="_____pr42">#REF!</definedName>
    <definedName name="_____pr43" localSheetId="2">#REF!</definedName>
    <definedName name="_____pr43" localSheetId="1">#REF!</definedName>
    <definedName name="_____pr43">#REF!</definedName>
    <definedName name="_____pr44" localSheetId="2">#REF!</definedName>
    <definedName name="_____pr44" localSheetId="1">#REF!</definedName>
    <definedName name="_____pr44">#REF!</definedName>
    <definedName name="_____pr45" localSheetId="2">#REF!</definedName>
    <definedName name="_____pr45" localSheetId="1">#REF!</definedName>
    <definedName name="_____pr45">#REF!</definedName>
    <definedName name="_____pr46" localSheetId="2">#REF!</definedName>
    <definedName name="_____pr46" localSheetId="1">#REF!</definedName>
    <definedName name="_____pr46">#REF!</definedName>
    <definedName name="_____pr47" localSheetId="2">#REF!</definedName>
    <definedName name="_____pr47" localSheetId="1">#REF!</definedName>
    <definedName name="_____pr47">#REF!</definedName>
    <definedName name="_____pr48" localSheetId="2">#REF!</definedName>
    <definedName name="_____pr48" localSheetId="1">#REF!</definedName>
    <definedName name="_____pr48">#REF!</definedName>
    <definedName name="_____pr49" localSheetId="2">#REF!</definedName>
    <definedName name="_____pr49" localSheetId="1">#REF!</definedName>
    <definedName name="_____pr49">#REF!</definedName>
    <definedName name="_____pr50" localSheetId="2">#REF!</definedName>
    <definedName name="_____pr50" localSheetId="1">#REF!</definedName>
    <definedName name="_____pr50">#REF!</definedName>
    <definedName name="_____pr51" localSheetId="2">#REF!</definedName>
    <definedName name="_____pr51" localSheetId="1">#REF!</definedName>
    <definedName name="_____pr51">#REF!</definedName>
    <definedName name="_____pr52" localSheetId="2">#REF!</definedName>
    <definedName name="_____pr52" localSheetId="1">#REF!</definedName>
    <definedName name="_____pr52">#REF!</definedName>
    <definedName name="_____pr53" localSheetId="2">#REF!</definedName>
    <definedName name="_____pr53" localSheetId="1">#REF!</definedName>
    <definedName name="_____pr53">#REF!</definedName>
    <definedName name="_____pr54" localSheetId="2">#REF!</definedName>
    <definedName name="_____pr54" localSheetId="1">#REF!</definedName>
    <definedName name="_____pr54">#REF!</definedName>
    <definedName name="_____pr55" localSheetId="2">#REF!</definedName>
    <definedName name="_____pr55" localSheetId="1">#REF!</definedName>
    <definedName name="_____pr55">#REF!</definedName>
    <definedName name="_____pr56" localSheetId="2">#REF!</definedName>
    <definedName name="_____pr56" localSheetId="1">#REF!</definedName>
    <definedName name="_____pr56">#REF!</definedName>
    <definedName name="_____pr57" localSheetId="2">#REF!</definedName>
    <definedName name="_____pr57" localSheetId="1">#REF!</definedName>
    <definedName name="_____pr57">#REF!</definedName>
    <definedName name="_____pr58" localSheetId="2">#REF!</definedName>
    <definedName name="_____pr58" localSheetId="1">#REF!</definedName>
    <definedName name="_____pr58">#REF!</definedName>
    <definedName name="_____pr59" localSheetId="2">#REF!</definedName>
    <definedName name="_____pr59" localSheetId="1">#REF!</definedName>
    <definedName name="_____pr59">#REF!</definedName>
    <definedName name="_____pr60" localSheetId="2">#REF!</definedName>
    <definedName name="_____pr60" localSheetId="1">#REF!</definedName>
    <definedName name="_____pr60">#REF!</definedName>
    <definedName name="_____pr61" localSheetId="2">#REF!</definedName>
    <definedName name="_____pr61" localSheetId="1">#REF!</definedName>
    <definedName name="_____pr61">#REF!</definedName>
    <definedName name="_____pr62" localSheetId="2">#REF!</definedName>
    <definedName name="_____pr62" localSheetId="1">#REF!</definedName>
    <definedName name="_____pr62">#REF!</definedName>
    <definedName name="_____pr63" localSheetId="2">#REF!</definedName>
    <definedName name="_____pr63" localSheetId="1">#REF!</definedName>
    <definedName name="_____pr63">#REF!</definedName>
    <definedName name="_____pr64" localSheetId="2">#REF!</definedName>
    <definedName name="_____pr64" localSheetId="1">#REF!</definedName>
    <definedName name="_____pr64">#REF!</definedName>
    <definedName name="_____pr65" localSheetId="2">#REF!</definedName>
    <definedName name="_____pr65" localSheetId="1">#REF!</definedName>
    <definedName name="_____pr65">#REF!</definedName>
    <definedName name="_____pr66" localSheetId="2">#REF!</definedName>
    <definedName name="_____pr66" localSheetId="1">#REF!</definedName>
    <definedName name="_____pr66">#REF!</definedName>
    <definedName name="_____pr67" localSheetId="2">#REF!</definedName>
    <definedName name="_____pr67" localSheetId="1">#REF!</definedName>
    <definedName name="_____pr67">#REF!</definedName>
    <definedName name="_____pr68" localSheetId="2">#REF!</definedName>
    <definedName name="_____pr68" localSheetId="1">#REF!</definedName>
    <definedName name="_____pr68">#REF!</definedName>
    <definedName name="_____pr69" localSheetId="2">#REF!</definedName>
    <definedName name="_____pr69" localSheetId="1">#REF!</definedName>
    <definedName name="_____pr69">#REF!</definedName>
    <definedName name="_____pr70" localSheetId="2">#REF!</definedName>
    <definedName name="_____pr70" localSheetId="1">#REF!</definedName>
    <definedName name="_____pr70">#REF!</definedName>
    <definedName name="_____pr71" localSheetId="2">#REF!</definedName>
    <definedName name="_____pr71" localSheetId="1">#REF!</definedName>
    <definedName name="_____pr71">#REF!</definedName>
    <definedName name="_____pr72" localSheetId="2">#REF!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1">[11]Tablas!#REF!</definedName>
    <definedName name="_____VEX1">[11]Tablas!#REF!</definedName>
    <definedName name="_____VFA1" localSheetId="2">[11]Tablas!#REF!</definedName>
    <definedName name="_____VFA1" localSheetId="1">[11]Tablas!#REF!</definedName>
    <definedName name="_____VFA1">[11]Tablas!#REF!</definedName>
    <definedName name="_____VIT1" localSheetId="2">[11]Tablas!#REF!</definedName>
    <definedName name="_____VIT1" localSheetId="1">[11]Tablas!#REF!</definedName>
    <definedName name="_____VIT1">[11]Tablas!#REF!</definedName>
    <definedName name="_____VPR1" localSheetId="2">[11]Tablas!#REF!</definedName>
    <definedName name="_____VPR1" localSheetId="1">[11]Tablas!#REF!</definedName>
    <definedName name="_____VPR1">[11]Tablas!#REF!</definedName>
    <definedName name="_____VPR2" localSheetId="2">[12]Tablas!#REF!</definedName>
    <definedName name="_____VPR2" localSheetId="1">[12]Tablas!#REF!</definedName>
    <definedName name="_____VPR2">[12]Tablas!#REF!</definedName>
    <definedName name="_____VRP1" localSheetId="2">[11]Tablas!#REF!</definedName>
    <definedName name="_____VRP1" localSheetId="1">[11]Tablas!#REF!</definedName>
    <definedName name="_____VRP1">[11]Tablas!#REF!</definedName>
    <definedName name="_____VSM1" localSheetId="2">[11]Tablas!#REF!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1">[13]!_xlbgnm.ane7</definedName>
    <definedName name="____ane7" localSheetId="0">[13]!_xlbgnm.ane7</definedName>
    <definedName name="____ane7">[13]!_xlbgnm.ane7</definedName>
    <definedName name="____ane8" localSheetId="2">[13]!_xlbgnm.ane8</definedName>
    <definedName name="____ane8" localSheetId="1">[13]!_xlbgnm.ane8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1">#REF!</definedName>
    <definedName name="____COM1">#REF!</definedName>
    <definedName name="____COM10" localSheetId="2">#REF!</definedName>
    <definedName name="____COM10" localSheetId="1">#REF!</definedName>
    <definedName name="____COM10">#REF!</definedName>
    <definedName name="____COM11" localSheetId="2">#REF!</definedName>
    <definedName name="____COM11" localSheetId="1">#REF!</definedName>
    <definedName name="____COM11">#REF!</definedName>
    <definedName name="____COM12" localSheetId="2">#REF!</definedName>
    <definedName name="____COM12" localSheetId="1">#REF!</definedName>
    <definedName name="____COM12">#REF!</definedName>
    <definedName name="____COM13" localSheetId="2">#REF!</definedName>
    <definedName name="____COM13" localSheetId="1">#REF!</definedName>
    <definedName name="____COM13">#REF!</definedName>
    <definedName name="____COM14" localSheetId="2">#REF!</definedName>
    <definedName name="____COM14" localSheetId="1">#REF!</definedName>
    <definedName name="____COM14">#REF!</definedName>
    <definedName name="____COM15" localSheetId="2">#REF!</definedName>
    <definedName name="____COM15" localSheetId="1">#REF!</definedName>
    <definedName name="____COM15">#REF!</definedName>
    <definedName name="____COM16" localSheetId="2">#REF!</definedName>
    <definedName name="____COM16" localSheetId="1">#REF!</definedName>
    <definedName name="____COM16">#REF!</definedName>
    <definedName name="____COM17" localSheetId="2">#REF!</definedName>
    <definedName name="____COM17" localSheetId="1">#REF!</definedName>
    <definedName name="____COM17">#REF!</definedName>
    <definedName name="____COM18" localSheetId="2">#REF!</definedName>
    <definedName name="____COM18" localSheetId="1">#REF!</definedName>
    <definedName name="____COM18">#REF!</definedName>
    <definedName name="____COM19" localSheetId="2">#REF!</definedName>
    <definedName name="____COM19" localSheetId="1">#REF!</definedName>
    <definedName name="____COM19">#REF!</definedName>
    <definedName name="____COM2" localSheetId="2">#REF!</definedName>
    <definedName name="____COM2" localSheetId="1">#REF!</definedName>
    <definedName name="____COM2">#REF!</definedName>
    <definedName name="____COM20" localSheetId="2">#REF!</definedName>
    <definedName name="____COM20" localSheetId="1">#REF!</definedName>
    <definedName name="____COM20">#REF!</definedName>
    <definedName name="____COM21" localSheetId="2">#REF!</definedName>
    <definedName name="____COM21" localSheetId="1">#REF!</definedName>
    <definedName name="____COM21">#REF!</definedName>
    <definedName name="____COM3" localSheetId="2">#REF!</definedName>
    <definedName name="____COM3" localSheetId="1">#REF!</definedName>
    <definedName name="____COM3">#REF!</definedName>
    <definedName name="____COM4" localSheetId="2">#REF!</definedName>
    <definedName name="____COM4" localSheetId="1">#REF!</definedName>
    <definedName name="____COM4">#REF!</definedName>
    <definedName name="____COM5" localSheetId="2">#REF!</definedName>
    <definedName name="____COM5" localSheetId="1">#REF!</definedName>
    <definedName name="____COM5">#REF!</definedName>
    <definedName name="____COM6" localSheetId="2">#REF!</definedName>
    <definedName name="____COM6" localSheetId="1">#REF!</definedName>
    <definedName name="____COM6">#REF!</definedName>
    <definedName name="____COM7" localSheetId="2">#REF!</definedName>
    <definedName name="____COM7" localSheetId="1">#REF!</definedName>
    <definedName name="____COM7">#REF!</definedName>
    <definedName name="____COM8" localSheetId="2">#REF!</definedName>
    <definedName name="____COM8" localSheetId="1">#REF!</definedName>
    <definedName name="____COM8">#REF!</definedName>
    <definedName name="____COM9" localSheetId="2">#REF!</definedName>
    <definedName name="____COM9" localSheetId="1">#REF!</definedName>
    <definedName name="____COM9">#REF!</definedName>
    <definedName name="____DCI1" localSheetId="2">[11]Tablas!#REF!</definedName>
    <definedName name="____DCI1" localSheetId="1">[11]Tablas!#REF!</definedName>
    <definedName name="____DCI1">[11]Tablas!#REF!</definedName>
    <definedName name="____DDS1" localSheetId="2">[11]Tablas!#REF!</definedName>
    <definedName name="____DDS1" localSheetId="1">[11]Tablas!#REF!</definedName>
    <definedName name="____DDS1">[11]Tablas!#REF!</definedName>
    <definedName name="____DGO1" localSheetId="2">[11]Tablas!#REF!</definedName>
    <definedName name="____DGO1" localSheetId="1">[11]Tablas!#REF!</definedName>
    <definedName name="____DGO1">[11]Tablas!#REF!</definedName>
    <definedName name="____DGP1" localSheetId="2">[11]Tablas!#REF!</definedName>
    <definedName name="____DGP1" localSheetId="1">[11]Tablas!#REF!</definedName>
    <definedName name="____DGP1">[11]Tablas!#REF!</definedName>
    <definedName name="____DIJ1" localSheetId="2">[11]Tablas!#REF!</definedName>
    <definedName name="____DIJ1" localSheetId="1">[11]Tablas!#REF!</definedName>
    <definedName name="____DIJ1">[11]Tablas!#REF!</definedName>
    <definedName name="____DPI1" localSheetId="2">[11]Tablas!#REF!</definedName>
    <definedName name="____DPI1" localSheetId="1">[11]Tablas!#REF!</definedName>
    <definedName name="____DPI1">[11]Tablas!#REF!</definedName>
    <definedName name="____DPY1" localSheetId="2">[11]Tablas!#REF!</definedName>
    <definedName name="____DPY1" localSheetId="1">[11]Tablas!#REF!</definedName>
    <definedName name="____DPY1">[11]Tablas!#REF!</definedName>
    <definedName name="____DRI1" localSheetId="2">[11]Tablas!#REF!</definedName>
    <definedName name="____DRI1" localSheetId="1">[11]Tablas!#REF!</definedName>
    <definedName name="____DRI1">[11]Tablas!#REF!</definedName>
    <definedName name="____DRL1" localSheetId="2">[11]Tablas!#REF!</definedName>
    <definedName name="____DRL1" localSheetId="1">[11]Tablas!#REF!</definedName>
    <definedName name="____DRL1">[11]Tablas!#REF!</definedName>
    <definedName name="____DSP1" localSheetId="2">[11]Tablas!#REF!</definedName>
    <definedName name="____DSP1" localSheetId="1">[11]Tablas!#REF!</definedName>
    <definedName name="____DSP1">[11]Tablas!#REF!</definedName>
    <definedName name="____ECP1" localSheetId="2">[11]Tablas!#REF!</definedName>
    <definedName name="____ECP1" localSheetId="1">[11]Tablas!#REF!</definedName>
    <definedName name="____ECP1">[11]Tablas!#REF!</definedName>
    <definedName name="____ICP1" localSheetId="2">[11]Tablas!#REF!</definedName>
    <definedName name="____ICP1" localSheetId="1">[11]Tablas!#REF!</definedName>
    <definedName name="____ICP1">[11]Tablas!#REF!</definedName>
    <definedName name="____LEY80" localSheetId="2">#REF!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2">[11]Tablas!#REF!</definedName>
    <definedName name="____OCD1" localSheetId="1">[11]Tablas!#REF!</definedName>
    <definedName name="____OCD1">[11]Tablas!#REF!</definedName>
    <definedName name="____OCI1" localSheetId="2">[11]Tablas!#REF!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2">#REF!</definedName>
    <definedName name="____pr01" localSheetId="1">#REF!</definedName>
    <definedName name="____pr01">#REF!</definedName>
    <definedName name="____pr02" localSheetId="2">#REF!</definedName>
    <definedName name="____pr02" localSheetId="1">#REF!</definedName>
    <definedName name="____pr02">#REF!</definedName>
    <definedName name="____pr03" localSheetId="2">#REF!</definedName>
    <definedName name="____pr03" localSheetId="1">#REF!</definedName>
    <definedName name="____pr03">#REF!</definedName>
    <definedName name="____pr04" localSheetId="2">#REF!</definedName>
    <definedName name="____pr04" localSheetId="1">#REF!</definedName>
    <definedName name="____pr04">#REF!</definedName>
    <definedName name="____pr05" localSheetId="2">#REF!</definedName>
    <definedName name="____pr05" localSheetId="1">#REF!</definedName>
    <definedName name="____pr05">#REF!</definedName>
    <definedName name="____pr06" localSheetId="2">#REF!</definedName>
    <definedName name="____pr06" localSheetId="1">#REF!</definedName>
    <definedName name="____pr06">#REF!</definedName>
    <definedName name="____pr07" localSheetId="2">#REF!</definedName>
    <definedName name="____pr07" localSheetId="1">#REF!</definedName>
    <definedName name="____pr07">#REF!</definedName>
    <definedName name="____pr08" localSheetId="2">#REF!</definedName>
    <definedName name="____pr08" localSheetId="1">#REF!</definedName>
    <definedName name="____pr08">#REF!</definedName>
    <definedName name="____pr09" localSheetId="2">#REF!</definedName>
    <definedName name="____pr09" localSheetId="1">#REF!</definedName>
    <definedName name="____pr09">#REF!</definedName>
    <definedName name="____pr10" localSheetId="2">#REF!</definedName>
    <definedName name="____pr10" localSheetId="1">#REF!</definedName>
    <definedName name="____pr10">#REF!</definedName>
    <definedName name="____pr11" localSheetId="2">#REF!</definedName>
    <definedName name="____pr11" localSheetId="1">#REF!</definedName>
    <definedName name="____pr11">#REF!</definedName>
    <definedName name="____pr12" localSheetId="2">#REF!</definedName>
    <definedName name="____pr12" localSheetId="1">#REF!</definedName>
    <definedName name="____pr12">#REF!</definedName>
    <definedName name="____pr13" localSheetId="2">#REF!</definedName>
    <definedName name="____pr13" localSheetId="1">#REF!</definedName>
    <definedName name="____pr13">#REF!</definedName>
    <definedName name="____pr14" localSheetId="2">#REF!</definedName>
    <definedName name="____pr14" localSheetId="1">#REF!</definedName>
    <definedName name="____pr14">#REF!</definedName>
    <definedName name="____pr15" localSheetId="2">#REF!</definedName>
    <definedName name="____pr15" localSheetId="1">#REF!</definedName>
    <definedName name="____pr15">#REF!</definedName>
    <definedName name="____pr16" localSheetId="2">#REF!</definedName>
    <definedName name="____pr16" localSheetId="1">#REF!</definedName>
    <definedName name="____pr16">#REF!</definedName>
    <definedName name="____pr17" localSheetId="2">#REF!</definedName>
    <definedName name="____pr17" localSheetId="1">#REF!</definedName>
    <definedName name="____pr17">#REF!</definedName>
    <definedName name="____pr18" localSheetId="2">#REF!</definedName>
    <definedName name="____pr18" localSheetId="1">#REF!</definedName>
    <definedName name="____pr18">#REF!</definedName>
    <definedName name="____pr19" localSheetId="2">#REF!</definedName>
    <definedName name="____pr19" localSheetId="1">#REF!</definedName>
    <definedName name="____pr19">#REF!</definedName>
    <definedName name="____pr20" localSheetId="2">#REF!</definedName>
    <definedName name="____pr20" localSheetId="1">#REF!</definedName>
    <definedName name="____pr20">#REF!</definedName>
    <definedName name="____pr21" localSheetId="2">#REF!</definedName>
    <definedName name="____pr21" localSheetId="1">#REF!</definedName>
    <definedName name="____pr21">#REF!</definedName>
    <definedName name="____pr22" localSheetId="2">#REF!</definedName>
    <definedName name="____pr22" localSheetId="1">#REF!</definedName>
    <definedName name="____pr22">#REF!</definedName>
    <definedName name="____pr23" localSheetId="2">#REF!</definedName>
    <definedName name="____pr23" localSheetId="1">#REF!</definedName>
    <definedName name="____pr23">#REF!</definedName>
    <definedName name="____pr24" localSheetId="2">#REF!</definedName>
    <definedName name="____pr24" localSheetId="1">#REF!</definedName>
    <definedName name="____pr24">#REF!</definedName>
    <definedName name="____pr25" localSheetId="2">#REF!</definedName>
    <definedName name="____pr25" localSheetId="1">#REF!</definedName>
    <definedName name="____pr25">#REF!</definedName>
    <definedName name="____pr26" localSheetId="2">#REF!</definedName>
    <definedName name="____pr26" localSheetId="1">#REF!</definedName>
    <definedName name="____pr26">#REF!</definedName>
    <definedName name="____pr27" localSheetId="2">#REF!</definedName>
    <definedName name="____pr27" localSheetId="1">#REF!</definedName>
    <definedName name="____pr27">#REF!</definedName>
    <definedName name="____pr28" localSheetId="2">#REF!</definedName>
    <definedName name="____pr28" localSheetId="1">#REF!</definedName>
    <definedName name="____pr28">#REF!</definedName>
    <definedName name="____pr29" localSheetId="2">#REF!</definedName>
    <definedName name="____pr29" localSheetId="1">#REF!</definedName>
    <definedName name="____pr29">#REF!</definedName>
    <definedName name="____pr30" localSheetId="2">#REF!</definedName>
    <definedName name="____pr30" localSheetId="1">#REF!</definedName>
    <definedName name="____pr30">#REF!</definedName>
    <definedName name="____pr31" localSheetId="2">#REF!</definedName>
    <definedName name="____pr31" localSheetId="1">#REF!</definedName>
    <definedName name="____pr31">#REF!</definedName>
    <definedName name="____pr32" localSheetId="2">#REF!</definedName>
    <definedName name="____pr32" localSheetId="1">#REF!</definedName>
    <definedName name="____pr32">#REF!</definedName>
    <definedName name="____pr33" localSheetId="2">#REF!</definedName>
    <definedName name="____pr33" localSheetId="1">#REF!</definedName>
    <definedName name="____pr33">#REF!</definedName>
    <definedName name="____pr34" localSheetId="2">#REF!</definedName>
    <definedName name="____pr34" localSheetId="1">#REF!</definedName>
    <definedName name="____pr34">#REF!</definedName>
    <definedName name="____pr35" localSheetId="2">#REF!</definedName>
    <definedName name="____pr35" localSheetId="1">#REF!</definedName>
    <definedName name="____pr35">#REF!</definedName>
    <definedName name="____pr36" localSheetId="2">#REF!</definedName>
    <definedName name="____pr36" localSheetId="1">#REF!</definedName>
    <definedName name="____pr36">#REF!</definedName>
    <definedName name="____pr37" localSheetId="2">#REF!</definedName>
    <definedName name="____pr37" localSheetId="1">#REF!</definedName>
    <definedName name="____pr37">#REF!</definedName>
    <definedName name="____pr38" localSheetId="2">#REF!</definedName>
    <definedName name="____pr38" localSheetId="1">#REF!</definedName>
    <definedName name="____pr38">#REF!</definedName>
    <definedName name="____pr39" localSheetId="2">#REF!</definedName>
    <definedName name="____pr39" localSheetId="1">#REF!</definedName>
    <definedName name="____pr39">#REF!</definedName>
    <definedName name="____pr40" localSheetId="2">#REF!</definedName>
    <definedName name="____pr40" localSheetId="1">#REF!</definedName>
    <definedName name="____pr40">#REF!</definedName>
    <definedName name="____pr41" localSheetId="2">#REF!</definedName>
    <definedName name="____pr41" localSheetId="1">#REF!</definedName>
    <definedName name="____pr41">#REF!</definedName>
    <definedName name="____pr42" localSheetId="2">#REF!</definedName>
    <definedName name="____pr42" localSheetId="1">#REF!</definedName>
    <definedName name="____pr42">#REF!</definedName>
    <definedName name="____pr43" localSheetId="2">#REF!</definedName>
    <definedName name="____pr43" localSheetId="1">#REF!</definedName>
    <definedName name="____pr43">#REF!</definedName>
    <definedName name="____pr44" localSheetId="2">#REF!</definedName>
    <definedName name="____pr44" localSheetId="1">#REF!</definedName>
    <definedName name="____pr44">#REF!</definedName>
    <definedName name="____pr45" localSheetId="2">#REF!</definedName>
    <definedName name="____pr45" localSheetId="1">#REF!</definedName>
    <definedName name="____pr45">#REF!</definedName>
    <definedName name="____pr46" localSheetId="2">#REF!</definedName>
    <definedName name="____pr46" localSheetId="1">#REF!</definedName>
    <definedName name="____pr46">#REF!</definedName>
    <definedName name="____pr47" localSheetId="2">#REF!</definedName>
    <definedName name="____pr47" localSheetId="1">#REF!</definedName>
    <definedName name="____pr47">#REF!</definedName>
    <definedName name="____pr48" localSheetId="2">#REF!</definedName>
    <definedName name="____pr48" localSheetId="1">#REF!</definedName>
    <definedName name="____pr48">#REF!</definedName>
    <definedName name="____pr49" localSheetId="2">#REF!</definedName>
    <definedName name="____pr49" localSheetId="1">#REF!</definedName>
    <definedName name="____pr49">#REF!</definedName>
    <definedName name="____pr50" localSheetId="2">#REF!</definedName>
    <definedName name="____pr50" localSheetId="1">#REF!</definedName>
    <definedName name="____pr50">#REF!</definedName>
    <definedName name="____pr51" localSheetId="2">#REF!</definedName>
    <definedName name="____pr51" localSheetId="1">#REF!</definedName>
    <definedName name="____pr51">#REF!</definedName>
    <definedName name="____pr52" localSheetId="2">#REF!</definedName>
    <definedName name="____pr52" localSheetId="1">#REF!</definedName>
    <definedName name="____pr52">#REF!</definedName>
    <definedName name="____pr53" localSheetId="2">#REF!</definedName>
    <definedName name="____pr53" localSheetId="1">#REF!</definedName>
    <definedName name="____pr53">#REF!</definedName>
    <definedName name="____pr54" localSheetId="2">#REF!</definedName>
    <definedName name="____pr54" localSheetId="1">#REF!</definedName>
    <definedName name="____pr54">#REF!</definedName>
    <definedName name="____pr55" localSheetId="2">#REF!</definedName>
    <definedName name="____pr55" localSheetId="1">#REF!</definedName>
    <definedName name="____pr55">#REF!</definedName>
    <definedName name="____pr56" localSheetId="2">#REF!</definedName>
    <definedName name="____pr56" localSheetId="1">#REF!</definedName>
    <definedName name="____pr56">#REF!</definedName>
    <definedName name="____pr57" localSheetId="2">#REF!</definedName>
    <definedName name="____pr57" localSheetId="1">#REF!</definedName>
    <definedName name="____pr57">#REF!</definedName>
    <definedName name="____pr58" localSheetId="2">#REF!</definedName>
    <definedName name="____pr58" localSheetId="1">#REF!</definedName>
    <definedName name="____pr58">#REF!</definedName>
    <definedName name="____pr59" localSheetId="2">#REF!</definedName>
    <definedName name="____pr59" localSheetId="1">#REF!</definedName>
    <definedName name="____pr59">#REF!</definedName>
    <definedName name="____pr60" localSheetId="2">#REF!</definedName>
    <definedName name="____pr60" localSheetId="1">#REF!</definedName>
    <definedName name="____pr60">#REF!</definedName>
    <definedName name="____pr61" localSheetId="2">#REF!</definedName>
    <definedName name="____pr61" localSheetId="1">#REF!</definedName>
    <definedName name="____pr61">#REF!</definedName>
    <definedName name="____pr62" localSheetId="2">#REF!</definedName>
    <definedName name="____pr62" localSheetId="1">#REF!</definedName>
    <definedName name="____pr62">#REF!</definedName>
    <definedName name="____pr63" localSheetId="2">#REF!</definedName>
    <definedName name="____pr63" localSheetId="1">#REF!</definedName>
    <definedName name="____pr63">#REF!</definedName>
    <definedName name="____pr64" localSheetId="2">#REF!</definedName>
    <definedName name="____pr64" localSheetId="1">#REF!</definedName>
    <definedName name="____pr64">#REF!</definedName>
    <definedName name="____pr65" localSheetId="2">#REF!</definedName>
    <definedName name="____pr65" localSheetId="1">#REF!</definedName>
    <definedName name="____pr65">#REF!</definedName>
    <definedName name="____pr66" localSheetId="2">#REF!</definedName>
    <definedName name="____pr66" localSheetId="1">#REF!</definedName>
    <definedName name="____pr66">#REF!</definedName>
    <definedName name="____pr67" localSheetId="2">#REF!</definedName>
    <definedName name="____pr67" localSheetId="1">#REF!</definedName>
    <definedName name="____pr67">#REF!</definedName>
    <definedName name="____pr68" localSheetId="2">#REF!</definedName>
    <definedName name="____pr68" localSheetId="1">#REF!</definedName>
    <definedName name="____pr68">#REF!</definedName>
    <definedName name="____pr69" localSheetId="2">#REF!</definedName>
    <definedName name="____pr69" localSheetId="1">#REF!</definedName>
    <definedName name="____pr69">#REF!</definedName>
    <definedName name="____pr70" localSheetId="2">#REF!</definedName>
    <definedName name="____pr70" localSheetId="1">#REF!</definedName>
    <definedName name="____pr70">#REF!</definedName>
    <definedName name="____pr71" localSheetId="2">#REF!</definedName>
    <definedName name="____pr71" localSheetId="1">#REF!</definedName>
    <definedName name="____pr71">#REF!</definedName>
    <definedName name="____pr72" localSheetId="2">#REF!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1">#REF!</definedName>
    <definedName name="____TOP1">#REF!</definedName>
    <definedName name="____TOP10" localSheetId="2">#REF!</definedName>
    <definedName name="____TOP10" localSheetId="1">#REF!</definedName>
    <definedName name="____TOP10">#REF!</definedName>
    <definedName name="____TOP2" localSheetId="2">#REF!</definedName>
    <definedName name="____TOP2" localSheetId="1">#REF!</definedName>
    <definedName name="____TOP2">#REF!</definedName>
    <definedName name="____TOP3" localSheetId="2">#REF!</definedName>
    <definedName name="____TOP3" localSheetId="1">#REF!</definedName>
    <definedName name="____TOP3">#REF!</definedName>
    <definedName name="____TOP4" localSheetId="2">#REF!</definedName>
    <definedName name="____TOP4" localSheetId="1">#REF!</definedName>
    <definedName name="____TOP4">#REF!</definedName>
    <definedName name="____TOP5" localSheetId="2">#REF!</definedName>
    <definedName name="____TOP5" localSheetId="1">#REF!</definedName>
    <definedName name="____TOP5">#REF!</definedName>
    <definedName name="____TOP6" localSheetId="2">#REF!</definedName>
    <definedName name="____TOP6" localSheetId="1">#REF!</definedName>
    <definedName name="____TOP6">#REF!</definedName>
    <definedName name="____TOP7" localSheetId="2">#REF!</definedName>
    <definedName name="____TOP7" localSheetId="1">#REF!</definedName>
    <definedName name="____TOP7">#REF!</definedName>
    <definedName name="____TOP8" localSheetId="2">#REF!</definedName>
    <definedName name="____TOP8" localSheetId="1">#REF!</definedName>
    <definedName name="____TOP8">#REF!</definedName>
    <definedName name="____TOP9" localSheetId="2">#REF!</definedName>
    <definedName name="____TOP9" localSheetId="1">#REF!</definedName>
    <definedName name="____TOP9">#REF!</definedName>
    <definedName name="____VEX1" localSheetId="2">[11]Tablas!#REF!</definedName>
    <definedName name="____VEX1" localSheetId="1">[11]Tablas!#REF!</definedName>
    <definedName name="____VEX1">[11]Tablas!#REF!</definedName>
    <definedName name="____VFA1" localSheetId="2">[11]Tablas!#REF!</definedName>
    <definedName name="____VFA1" localSheetId="1">[11]Tablas!#REF!</definedName>
    <definedName name="____VFA1">[11]Tablas!#REF!</definedName>
    <definedName name="____VIT1" localSheetId="2">[11]Tablas!#REF!</definedName>
    <definedName name="____VIT1" localSheetId="1">[11]Tablas!#REF!</definedName>
    <definedName name="____VIT1">[11]Tablas!#REF!</definedName>
    <definedName name="____VPR1" localSheetId="2">[11]Tablas!#REF!</definedName>
    <definedName name="____VPR1" localSheetId="1">[11]Tablas!#REF!</definedName>
    <definedName name="____VPR1">[11]Tablas!#REF!</definedName>
    <definedName name="____VPR2" localSheetId="2">#REF!</definedName>
    <definedName name="____VPR2" localSheetId="1">#REF!</definedName>
    <definedName name="____VPR2">#REF!</definedName>
    <definedName name="____VRP1" localSheetId="2">[11]Tablas!#REF!</definedName>
    <definedName name="____VRP1" localSheetId="1">[11]Tablas!#REF!</definedName>
    <definedName name="____VRP1">[11]Tablas!#REF!</definedName>
    <definedName name="____VSM1" localSheetId="2">[11]Tablas!#REF!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1">[15]!_xlbgnm.ane7</definedName>
    <definedName name="___ane7" localSheetId="0">[15]!_xlbgnm.ane7</definedName>
    <definedName name="___ane7">[15]!_xlbgnm.ane7</definedName>
    <definedName name="___ane8" localSheetId="2">[15]!_xlbgnm.ane8</definedName>
    <definedName name="___ane8" localSheetId="1">[15]!_xlbgnm.ane8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1">#REF!</definedName>
    <definedName name="___COM1">#REF!</definedName>
    <definedName name="___COM10" localSheetId="2">#REF!</definedName>
    <definedName name="___COM10" localSheetId="1">#REF!</definedName>
    <definedName name="___COM10">#REF!</definedName>
    <definedName name="___COM11" localSheetId="2">#REF!</definedName>
    <definedName name="___COM11" localSheetId="1">#REF!</definedName>
    <definedName name="___COM11">#REF!</definedName>
    <definedName name="___COM12" localSheetId="2">#REF!</definedName>
    <definedName name="___COM12" localSheetId="1">#REF!</definedName>
    <definedName name="___COM12">#REF!</definedName>
    <definedName name="___COM13" localSheetId="2">#REF!</definedName>
    <definedName name="___COM13" localSheetId="1">#REF!</definedName>
    <definedName name="___COM13">#REF!</definedName>
    <definedName name="___COM14" localSheetId="2">#REF!</definedName>
    <definedName name="___COM14" localSheetId="1">#REF!</definedName>
    <definedName name="___COM14">#REF!</definedName>
    <definedName name="___COM15" localSheetId="2">#REF!</definedName>
    <definedName name="___COM15" localSheetId="1">#REF!</definedName>
    <definedName name="___COM15">#REF!</definedName>
    <definedName name="___COM16" localSheetId="2">#REF!</definedName>
    <definedName name="___COM16" localSheetId="1">#REF!</definedName>
    <definedName name="___COM16">#REF!</definedName>
    <definedName name="___COM17" localSheetId="2">#REF!</definedName>
    <definedName name="___COM17" localSheetId="1">#REF!</definedName>
    <definedName name="___COM17">#REF!</definedName>
    <definedName name="___COM18" localSheetId="2">#REF!</definedName>
    <definedName name="___COM18" localSheetId="1">#REF!</definedName>
    <definedName name="___COM18">#REF!</definedName>
    <definedName name="___COM19" localSheetId="2">#REF!</definedName>
    <definedName name="___COM19" localSheetId="1">#REF!</definedName>
    <definedName name="___COM19">#REF!</definedName>
    <definedName name="___COM2" localSheetId="2">#REF!</definedName>
    <definedName name="___COM2" localSheetId="1">#REF!</definedName>
    <definedName name="___COM2">#REF!</definedName>
    <definedName name="___COM20" localSheetId="2">#REF!</definedName>
    <definedName name="___COM20" localSheetId="1">#REF!</definedName>
    <definedName name="___COM20">#REF!</definedName>
    <definedName name="___COM21" localSheetId="2">#REF!</definedName>
    <definedName name="___COM21" localSheetId="1">#REF!</definedName>
    <definedName name="___COM21">#REF!</definedName>
    <definedName name="___COM3" localSheetId="2">#REF!</definedName>
    <definedName name="___COM3" localSheetId="1">#REF!</definedName>
    <definedName name="___COM3">#REF!</definedName>
    <definedName name="___COM4" localSheetId="2">#REF!</definedName>
    <definedName name="___COM4" localSheetId="1">#REF!</definedName>
    <definedName name="___COM4">#REF!</definedName>
    <definedName name="___COM5" localSheetId="2">#REF!</definedName>
    <definedName name="___COM5" localSheetId="1">#REF!</definedName>
    <definedName name="___COM5">#REF!</definedName>
    <definedName name="___COM6" localSheetId="2">#REF!</definedName>
    <definedName name="___COM6" localSheetId="1">#REF!</definedName>
    <definedName name="___COM6">#REF!</definedName>
    <definedName name="___COM7" localSheetId="2">#REF!</definedName>
    <definedName name="___COM7" localSheetId="1">#REF!</definedName>
    <definedName name="___COM7">#REF!</definedName>
    <definedName name="___COM8" localSheetId="2">#REF!</definedName>
    <definedName name="___COM8" localSheetId="1">#REF!</definedName>
    <definedName name="___COM8">#REF!</definedName>
    <definedName name="___COM9" localSheetId="2">#REF!</definedName>
    <definedName name="___COM9" localSheetId="1">#REF!</definedName>
    <definedName name="___COM9">#REF!</definedName>
    <definedName name="___DCI1" localSheetId="2">[11]Tablas!#REF!</definedName>
    <definedName name="___DCI1" localSheetId="1">[11]Tablas!#REF!</definedName>
    <definedName name="___DCI1">[11]Tablas!#REF!</definedName>
    <definedName name="___DDS1" localSheetId="2">[11]Tablas!#REF!</definedName>
    <definedName name="___DDS1" localSheetId="1">[11]Tablas!#REF!</definedName>
    <definedName name="___DDS1">[11]Tablas!#REF!</definedName>
    <definedName name="___DGO1" localSheetId="2">[11]Tablas!#REF!</definedName>
    <definedName name="___DGO1" localSheetId="1">[11]Tablas!#REF!</definedName>
    <definedName name="___DGO1">[11]Tablas!#REF!</definedName>
    <definedName name="___DGP1" localSheetId="2">[11]Tablas!#REF!</definedName>
    <definedName name="___DGP1" localSheetId="1">[11]Tablas!#REF!</definedName>
    <definedName name="___DGP1">[11]Tablas!#REF!</definedName>
    <definedName name="___DIJ1" localSheetId="2">[11]Tablas!#REF!</definedName>
    <definedName name="___DIJ1" localSheetId="1">[11]Tablas!#REF!</definedName>
    <definedName name="___DIJ1">[11]Tablas!#REF!</definedName>
    <definedName name="___DPI1" localSheetId="2">[11]Tablas!#REF!</definedName>
    <definedName name="___DPI1" localSheetId="1">[11]Tablas!#REF!</definedName>
    <definedName name="___DPI1">[11]Tablas!#REF!</definedName>
    <definedName name="___DPY1" localSheetId="2">[11]Tablas!#REF!</definedName>
    <definedName name="___DPY1" localSheetId="1">[11]Tablas!#REF!</definedName>
    <definedName name="___DPY1">[11]Tablas!#REF!</definedName>
    <definedName name="___DRI1" localSheetId="2">[11]Tablas!#REF!</definedName>
    <definedName name="___DRI1" localSheetId="1">[11]Tablas!#REF!</definedName>
    <definedName name="___DRI1">[11]Tablas!#REF!</definedName>
    <definedName name="___DRL1" localSheetId="2">[11]Tablas!#REF!</definedName>
    <definedName name="___DRL1" localSheetId="1">[11]Tablas!#REF!</definedName>
    <definedName name="___DRL1">[11]Tablas!#REF!</definedName>
    <definedName name="___DSP1" localSheetId="2">[11]Tablas!#REF!</definedName>
    <definedName name="___DSP1" localSheetId="1">[11]Tablas!#REF!</definedName>
    <definedName name="___DSP1">[11]Tablas!#REF!</definedName>
    <definedName name="___ECP1" localSheetId="2">[11]Tablas!#REF!</definedName>
    <definedName name="___ECP1" localSheetId="1">[11]Tablas!#REF!</definedName>
    <definedName name="___ECP1">[11]Tablas!#REF!</definedName>
    <definedName name="___ICP1" localSheetId="2">[11]Tablas!#REF!</definedName>
    <definedName name="___ICP1" localSheetId="1">[11]Tablas!#REF!</definedName>
    <definedName name="___ICP1">[11]Tablas!#REF!</definedName>
    <definedName name="___key2" localSheetId="2" hidden="1">[8]INST!#REF!</definedName>
    <definedName name="___key2" localSheetId="1" hidden="1">[8]INST!#REF!</definedName>
    <definedName name="___key2" hidden="1">[8]INST!#REF!</definedName>
    <definedName name="___key3" localSheetId="2" hidden="1">#REF!</definedName>
    <definedName name="___key3" localSheetId="1" hidden="1">#REF!</definedName>
    <definedName name="___key3" hidden="1">#REF!</definedName>
    <definedName name="___key31" localSheetId="2" hidden="1">#REF!</definedName>
    <definedName name="___key31" localSheetId="1" hidden="1">#REF!</definedName>
    <definedName name="___key31" hidden="1">#REF!</definedName>
    <definedName name="___LEY80" localSheetId="2">#REF!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2">[11]Tablas!#REF!</definedName>
    <definedName name="___OCD1" localSheetId="1">[11]Tablas!#REF!</definedName>
    <definedName name="___OCD1">[11]Tablas!#REF!</definedName>
    <definedName name="___OCI1" localSheetId="2">[11]Tablas!#REF!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2">#REF!</definedName>
    <definedName name="___pr01" localSheetId="1">#REF!</definedName>
    <definedName name="___pr01">#REF!</definedName>
    <definedName name="___pr02" localSheetId="2">#REF!</definedName>
    <definedName name="___pr02" localSheetId="1">#REF!</definedName>
    <definedName name="___pr02">#REF!</definedName>
    <definedName name="___pr03" localSheetId="2">#REF!</definedName>
    <definedName name="___pr03" localSheetId="1">#REF!</definedName>
    <definedName name="___pr03">#REF!</definedName>
    <definedName name="___pr04" localSheetId="2">#REF!</definedName>
    <definedName name="___pr04" localSheetId="1">#REF!</definedName>
    <definedName name="___pr04">#REF!</definedName>
    <definedName name="___pr05" localSheetId="2">#REF!</definedName>
    <definedName name="___pr05" localSheetId="1">#REF!</definedName>
    <definedName name="___pr05">#REF!</definedName>
    <definedName name="___pr06" localSheetId="2">#REF!</definedName>
    <definedName name="___pr06" localSheetId="1">#REF!</definedName>
    <definedName name="___pr06">#REF!</definedName>
    <definedName name="___pr07" localSheetId="2">#REF!</definedName>
    <definedName name="___pr07" localSheetId="1">#REF!</definedName>
    <definedName name="___pr07">#REF!</definedName>
    <definedName name="___pr08" localSheetId="2">#REF!</definedName>
    <definedName name="___pr08" localSheetId="1">#REF!</definedName>
    <definedName name="___pr08">#REF!</definedName>
    <definedName name="___pr09" localSheetId="2">#REF!</definedName>
    <definedName name="___pr09" localSheetId="1">#REF!</definedName>
    <definedName name="___pr09">#REF!</definedName>
    <definedName name="___pr10" localSheetId="2">#REF!</definedName>
    <definedName name="___pr10" localSheetId="1">#REF!</definedName>
    <definedName name="___pr10">#REF!</definedName>
    <definedName name="___pr11" localSheetId="2">#REF!</definedName>
    <definedName name="___pr11" localSheetId="1">#REF!</definedName>
    <definedName name="___pr11">#REF!</definedName>
    <definedName name="___pr12" localSheetId="2">#REF!</definedName>
    <definedName name="___pr12" localSheetId="1">#REF!</definedName>
    <definedName name="___pr12">#REF!</definedName>
    <definedName name="___pr13" localSheetId="2">#REF!</definedName>
    <definedName name="___pr13" localSheetId="1">#REF!</definedName>
    <definedName name="___pr13">#REF!</definedName>
    <definedName name="___pr14" localSheetId="2">#REF!</definedName>
    <definedName name="___pr14" localSheetId="1">#REF!</definedName>
    <definedName name="___pr14">#REF!</definedName>
    <definedName name="___pr15" localSheetId="2">#REF!</definedName>
    <definedName name="___pr15" localSheetId="1">#REF!</definedName>
    <definedName name="___pr15">#REF!</definedName>
    <definedName name="___pr16" localSheetId="2">#REF!</definedName>
    <definedName name="___pr16" localSheetId="1">#REF!</definedName>
    <definedName name="___pr16">#REF!</definedName>
    <definedName name="___pr17" localSheetId="2">#REF!</definedName>
    <definedName name="___pr17" localSheetId="1">#REF!</definedName>
    <definedName name="___pr17">#REF!</definedName>
    <definedName name="___pr18" localSheetId="2">#REF!</definedName>
    <definedName name="___pr18" localSheetId="1">#REF!</definedName>
    <definedName name="___pr18">#REF!</definedName>
    <definedName name="___pr19" localSheetId="2">#REF!</definedName>
    <definedName name="___pr19" localSheetId="1">#REF!</definedName>
    <definedName name="___pr19">#REF!</definedName>
    <definedName name="___pr20" localSheetId="2">#REF!</definedName>
    <definedName name="___pr20" localSheetId="1">#REF!</definedName>
    <definedName name="___pr20">#REF!</definedName>
    <definedName name="___pr21" localSheetId="2">#REF!</definedName>
    <definedName name="___pr21" localSheetId="1">#REF!</definedName>
    <definedName name="___pr21">#REF!</definedName>
    <definedName name="___pr22" localSheetId="2">#REF!</definedName>
    <definedName name="___pr22" localSheetId="1">#REF!</definedName>
    <definedName name="___pr22">#REF!</definedName>
    <definedName name="___pr23" localSheetId="2">#REF!</definedName>
    <definedName name="___pr23" localSheetId="1">#REF!</definedName>
    <definedName name="___pr23">#REF!</definedName>
    <definedName name="___pr24" localSheetId="2">#REF!</definedName>
    <definedName name="___pr24" localSheetId="1">#REF!</definedName>
    <definedName name="___pr24">#REF!</definedName>
    <definedName name="___pr25" localSheetId="2">#REF!</definedName>
    <definedName name="___pr25" localSheetId="1">#REF!</definedName>
    <definedName name="___pr25">#REF!</definedName>
    <definedName name="___pr26" localSheetId="2">#REF!</definedName>
    <definedName name="___pr26" localSheetId="1">#REF!</definedName>
    <definedName name="___pr26">#REF!</definedName>
    <definedName name="___pr27" localSheetId="2">#REF!</definedName>
    <definedName name="___pr27" localSheetId="1">#REF!</definedName>
    <definedName name="___pr27">#REF!</definedName>
    <definedName name="___pr28" localSheetId="2">#REF!</definedName>
    <definedName name="___pr28" localSheetId="1">#REF!</definedName>
    <definedName name="___pr28">#REF!</definedName>
    <definedName name="___pr29" localSheetId="2">#REF!</definedName>
    <definedName name="___pr29" localSheetId="1">#REF!</definedName>
    <definedName name="___pr29">#REF!</definedName>
    <definedName name="___pr30" localSheetId="2">#REF!</definedName>
    <definedName name="___pr30" localSheetId="1">#REF!</definedName>
    <definedName name="___pr30">#REF!</definedName>
    <definedName name="___pr31" localSheetId="2">#REF!</definedName>
    <definedName name="___pr31" localSheetId="1">#REF!</definedName>
    <definedName name="___pr31">#REF!</definedName>
    <definedName name="___pr32" localSheetId="2">#REF!</definedName>
    <definedName name="___pr32" localSheetId="1">#REF!</definedName>
    <definedName name="___pr32">#REF!</definedName>
    <definedName name="___pr33" localSheetId="2">#REF!</definedName>
    <definedName name="___pr33" localSheetId="1">#REF!</definedName>
    <definedName name="___pr33">#REF!</definedName>
    <definedName name="___pr34" localSheetId="2">#REF!</definedName>
    <definedName name="___pr34" localSheetId="1">#REF!</definedName>
    <definedName name="___pr34">#REF!</definedName>
    <definedName name="___pr35" localSheetId="2">#REF!</definedName>
    <definedName name="___pr35" localSheetId="1">#REF!</definedName>
    <definedName name="___pr35">#REF!</definedName>
    <definedName name="___pr36" localSheetId="2">#REF!</definedName>
    <definedName name="___pr36" localSheetId="1">#REF!</definedName>
    <definedName name="___pr36">#REF!</definedName>
    <definedName name="___pr37" localSheetId="2">#REF!</definedName>
    <definedName name="___pr37" localSheetId="1">#REF!</definedName>
    <definedName name="___pr37">#REF!</definedName>
    <definedName name="___pr38" localSheetId="2">#REF!</definedName>
    <definedName name="___pr38" localSheetId="1">#REF!</definedName>
    <definedName name="___pr38">#REF!</definedName>
    <definedName name="___pr39" localSheetId="2">#REF!</definedName>
    <definedName name="___pr39" localSheetId="1">#REF!</definedName>
    <definedName name="___pr39">#REF!</definedName>
    <definedName name="___pr40" localSheetId="2">#REF!</definedName>
    <definedName name="___pr40" localSheetId="1">#REF!</definedName>
    <definedName name="___pr40">#REF!</definedName>
    <definedName name="___pr41" localSheetId="2">#REF!</definedName>
    <definedName name="___pr41" localSheetId="1">#REF!</definedName>
    <definedName name="___pr41">#REF!</definedName>
    <definedName name="___pr42" localSheetId="2">#REF!</definedName>
    <definedName name="___pr42" localSheetId="1">#REF!</definedName>
    <definedName name="___pr42">#REF!</definedName>
    <definedName name="___pr43" localSheetId="2">#REF!</definedName>
    <definedName name="___pr43" localSheetId="1">#REF!</definedName>
    <definedName name="___pr43">#REF!</definedName>
    <definedName name="___pr44" localSheetId="2">#REF!</definedName>
    <definedName name="___pr44" localSheetId="1">#REF!</definedName>
    <definedName name="___pr44">#REF!</definedName>
    <definedName name="___pr45" localSheetId="2">#REF!</definedName>
    <definedName name="___pr45" localSheetId="1">#REF!</definedName>
    <definedName name="___pr45">#REF!</definedName>
    <definedName name="___pr46" localSheetId="2">#REF!</definedName>
    <definedName name="___pr46" localSheetId="1">#REF!</definedName>
    <definedName name="___pr46">#REF!</definedName>
    <definedName name="___pr47" localSheetId="2">#REF!</definedName>
    <definedName name="___pr47" localSheetId="1">#REF!</definedName>
    <definedName name="___pr47">#REF!</definedName>
    <definedName name="___pr48" localSheetId="2">#REF!</definedName>
    <definedName name="___pr48" localSheetId="1">#REF!</definedName>
    <definedName name="___pr48">#REF!</definedName>
    <definedName name="___pr49" localSheetId="2">#REF!</definedName>
    <definedName name="___pr49" localSheetId="1">#REF!</definedName>
    <definedName name="___pr49">#REF!</definedName>
    <definedName name="___pr50" localSheetId="2">#REF!</definedName>
    <definedName name="___pr50" localSheetId="1">#REF!</definedName>
    <definedName name="___pr50">#REF!</definedName>
    <definedName name="___pr51" localSheetId="2">#REF!</definedName>
    <definedName name="___pr51" localSheetId="1">#REF!</definedName>
    <definedName name="___pr51">#REF!</definedName>
    <definedName name="___pr52" localSheetId="2">#REF!</definedName>
    <definedName name="___pr52" localSheetId="1">#REF!</definedName>
    <definedName name="___pr52">#REF!</definedName>
    <definedName name="___pr53" localSheetId="2">#REF!</definedName>
    <definedName name="___pr53" localSheetId="1">#REF!</definedName>
    <definedName name="___pr53">#REF!</definedName>
    <definedName name="___pr54" localSheetId="2">#REF!</definedName>
    <definedName name="___pr54" localSheetId="1">#REF!</definedName>
    <definedName name="___pr54">#REF!</definedName>
    <definedName name="___pr55" localSheetId="2">#REF!</definedName>
    <definedName name="___pr55" localSheetId="1">#REF!</definedName>
    <definedName name="___pr55">#REF!</definedName>
    <definedName name="___pr56" localSheetId="2">#REF!</definedName>
    <definedName name="___pr56" localSheetId="1">#REF!</definedName>
    <definedName name="___pr56">#REF!</definedName>
    <definedName name="___pr57" localSheetId="2">#REF!</definedName>
    <definedName name="___pr57" localSheetId="1">#REF!</definedName>
    <definedName name="___pr57">#REF!</definedName>
    <definedName name="___pr58" localSheetId="2">#REF!</definedName>
    <definedName name="___pr58" localSheetId="1">#REF!</definedName>
    <definedName name="___pr58">#REF!</definedName>
    <definedName name="___pr59" localSheetId="2">#REF!</definedName>
    <definedName name="___pr59" localSheetId="1">#REF!</definedName>
    <definedName name="___pr59">#REF!</definedName>
    <definedName name="___pr60" localSheetId="2">#REF!</definedName>
    <definedName name="___pr60" localSheetId="1">#REF!</definedName>
    <definedName name="___pr60">#REF!</definedName>
    <definedName name="___pr61" localSheetId="2">#REF!</definedName>
    <definedName name="___pr61" localSheetId="1">#REF!</definedName>
    <definedName name="___pr61">#REF!</definedName>
    <definedName name="___pr62" localSheetId="2">#REF!</definedName>
    <definedName name="___pr62" localSheetId="1">#REF!</definedName>
    <definedName name="___pr62">#REF!</definedName>
    <definedName name="___pr63" localSheetId="2">#REF!</definedName>
    <definedName name="___pr63" localSheetId="1">#REF!</definedName>
    <definedName name="___pr63">#REF!</definedName>
    <definedName name="___pr64" localSheetId="2">#REF!</definedName>
    <definedName name="___pr64" localSheetId="1">#REF!</definedName>
    <definedName name="___pr64">#REF!</definedName>
    <definedName name="___pr65" localSheetId="2">#REF!</definedName>
    <definedName name="___pr65" localSheetId="1">#REF!</definedName>
    <definedName name="___pr65">#REF!</definedName>
    <definedName name="___pr66" localSheetId="2">#REF!</definedName>
    <definedName name="___pr66" localSheetId="1">#REF!</definedName>
    <definedName name="___pr66">#REF!</definedName>
    <definedName name="___pr67" localSheetId="2">#REF!</definedName>
    <definedName name="___pr67" localSheetId="1">#REF!</definedName>
    <definedName name="___pr67">#REF!</definedName>
    <definedName name="___pr68" localSheetId="2">#REF!</definedName>
    <definedName name="___pr68" localSheetId="1">#REF!</definedName>
    <definedName name="___pr68">#REF!</definedName>
    <definedName name="___pr69" localSheetId="2">#REF!</definedName>
    <definedName name="___pr69" localSheetId="1">#REF!</definedName>
    <definedName name="___pr69">#REF!</definedName>
    <definedName name="___pr70" localSheetId="2">#REF!</definedName>
    <definedName name="___pr70" localSheetId="1">#REF!</definedName>
    <definedName name="___pr70">#REF!</definedName>
    <definedName name="___pr71" localSheetId="2">#REF!</definedName>
    <definedName name="___pr71" localSheetId="1">#REF!</definedName>
    <definedName name="___pr71">#REF!</definedName>
    <definedName name="___pr72" localSheetId="2">#REF!</definedName>
    <definedName name="___pr72" localSheetId="1">#REF!</definedName>
    <definedName name="___pr72">#REF!</definedName>
    <definedName name="___SBC1">[6]INV!$A$12:$D$15</definedName>
    <definedName name="___SBC3">[6]INV!$F$12:$I$15</definedName>
    <definedName name="___SBC5">[6]INV!$K$12:$N$15</definedName>
    <definedName name="___TOP1" localSheetId="2">#REF!</definedName>
    <definedName name="___TOP1" localSheetId="1">#REF!</definedName>
    <definedName name="___TOP1">#REF!</definedName>
    <definedName name="___TOP10" localSheetId="2">#REF!</definedName>
    <definedName name="___TOP10" localSheetId="1">#REF!</definedName>
    <definedName name="___TOP10">#REF!</definedName>
    <definedName name="___TOP2" localSheetId="2">#REF!</definedName>
    <definedName name="___TOP2" localSheetId="1">#REF!</definedName>
    <definedName name="___TOP2">#REF!</definedName>
    <definedName name="___TOP3" localSheetId="2">#REF!</definedName>
    <definedName name="___TOP3" localSheetId="1">#REF!</definedName>
    <definedName name="___TOP3">#REF!</definedName>
    <definedName name="___TOP4" localSheetId="2">#REF!</definedName>
    <definedName name="___TOP4" localSheetId="1">#REF!</definedName>
    <definedName name="___TOP4">#REF!</definedName>
    <definedName name="___TOP5" localSheetId="2">#REF!</definedName>
    <definedName name="___TOP5" localSheetId="1">#REF!</definedName>
    <definedName name="___TOP5">#REF!</definedName>
    <definedName name="___TOP6" localSheetId="2">#REF!</definedName>
    <definedName name="___TOP6" localSheetId="1">#REF!</definedName>
    <definedName name="___TOP6">#REF!</definedName>
    <definedName name="___TOP7" localSheetId="2">#REF!</definedName>
    <definedName name="___TOP7" localSheetId="1">#REF!</definedName>
    <definedName name="___TOP7">#REF!</definedName>
    <definedName name="___TOP8" localSheetId="2">#REF!</definedName>
    <definedName name="___TOP8" localSheetId="1">#REF!</definedName>
    <definedName name="___TOP8">#REF!</definedName>
    <definedName name="___TOP9" localSheetId="2">#REF!</definedName>
    <definedName name="___TOP9" localSheetId="1">#REF!</definedName>
    <definedName name="___TOP9">#REF!</definedName>
    <definedName name="___VEX1" localSheetId="2">[11]Tablas!#REF!</definedName>
    <definedName name="___VEX1" localSheetId="1">[11]Tablas!#REF!</definedName>
    <definedName name="___VEX1">[11]Tablas!#REF!</definedName>
    <definedName name="___VFA1" localSheetId="2">[11]Tablas!#REF!</definedName>
    <definedName name="___VFA1" localSheetId="1">[11]Tablas!#REF!</definedName>
    <definedName name="___VFA1">[11]Tablas!#REF!</definedName>
    <definedName name="___VIT1" localSheetId="2">[11]Tablas!#REF!</definedName>
    <definedName name="___VIT1" localSheetId="1">[11]Tablas!#REF!</definedName>
    <definedName name="___VIT1">[11]Tablas!#REF!</definedName>
    <definedName name="___VPR1" localSheetId="2">[11]Tablas!#REF!</definedName>
    <definedName name="___VPR1" localSheetId="1">[11]Tablas!#REF!</definedName>
    <definedName name="___VPR1">[11]Tablas!#REF!</definedName>
    <definedName name="___VPR2" localSheetId="2">#REF!</definedName>
    <definedName name="___VPR2" localSheetId="1">#REF!</definedName>
    <definedName name="___VPR2">#REF!</definedName>
    <definedName name="___VRP1" localSheetId="2">[11]Tablas!#REF!</definedName>
    <definedName name="___VRP1" localSheetId="1">[11]Tablas!#REF!</definedName>
    <definedName name="___VRP1">[11]Tablas!#REF!</definedName>
    <definedName name="___VSM1" localSheetId="2">[11]Tablas!#REF!</definedName>
    <definedName name="___VSM1" localSheetId="1">[11]Tablas!#REF!</definedName>
    <definedName name="___VSM1">[11]Tablas!#REF!</definedName>
    <definedName name="__123Graph_A" localSheetId="2" hidden="1">#REF!</definedName>
    <definedName name="__123Graph_A" localSheetId="1" hidden="1">#REF!</definedName>
    <definedName name="__123Graph_A" hidden="1">#REF!</definedName>
    <definedName name="__123Graph_B" localSheetId="2"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1">[13]!_xlbgnm.ane7</definedName>
    <definedName name="__ane7" localSheetId="0">[13]!_xlbgnm.ane7</definedName>
    <definedName name="__ane7">[13]!_xlbgnm.ane7</definedName>
    <definedName name="__ane8" localSheetId="2">[13]!_xlbgnm.ane8</definedName>
    <definedName name="__ane8" localSheetId="1">[13]!_xlbgnm.ane8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1">#REF!</definedName>
    <definedName name="__Cod1">#REF!</definedName>
    <definedName name="__COM1" localSheetId="2">#REF!</definedName>
    <definedName name="__COM1" localSheetId="1">#REF!</definedName>
    <definedName name="__COM1">#REF!</definedName>
    <definedName name="__COM10" localSheetId="2">#REF!</definedName>
    <definedName name="__COM10" localSheetId="1">#REF!</definedName>
    <definedName name="__COM10">#REF!</definedName>
    <definedName name="__COM11" localSheetId="2">#REF!</definedName>
    <definedName name="__COM11" localSheetId="1">#REF!</definedName>
    <definedName name="__COM11">#REF!</definedName>
    <definedName name="__COM12" localSheetId="2">#REF!</definedName>
    <definedName name="__COM12" localSheetId="1">#REF!</definedName>
    <definedName name="__COM12">#REF!</definedName>
    <definedName name="__COM13" localSheetId="2">#REF!</definedName>
    <definedName name="__COM13" localSheetId="1">#REF!</definedName>
    <definedName name="__COM13">#REF!</definedName>
    <definedName name="__COM14" localSheetId="2">#REF!</definedName>
    <definedName name="__COM14" localSheetId="1">#REF!</definedName>
    <definedName name="__COM14">#REF!</definedName>
    <definedName name="__COM15" localSheetId="2">#REF!</definedName>
    <definedName name="__COM15" localSheetId="1">#REF!</definedName>
    <definedName name="__COM15">#REF!</definedName>
    <definedName name="__COM16" localSheetId="2">#REF!</definedName>
    <definedName name="__COM16" localSheetId="1">#REF!</definedName>
    <definedName name="__COM16">#REF!</definedName>
    <definedName name="__COM17" localSheetId="2">#REF!</definedName>
    <definedName name="__COM17" localSheetId="1">#REF!</definedName>
    <definedName name="__COM17">#REF!</definedName>
    <definedName name="__COM18" localSheetId="2">#REF!</definedName>
    <definedName name="__COM18" localSheetId="1">#REF!</definedName>
    <definedName name="__COM18">#REF!</definedName>
    <definedName name="__COM19" localSheetId="2">#REF!</definedName>
    <definedName name="__COM19" localSheetId="1">#REF!</definedName>
    <definedName name="__COM19">#REF!</definedName>
    <definedName name="__COM2" localSheetId="2">#REF!</definedName>
    <definedName name="__COM2" localSheetId="1">#REF!</definedName>
    <definedName name="__COM2">#REF!</definedName>
    <definedName name="__COM20" localSheetId="2">#REF!</definedName>
    <definedName name="__COM20" localSheetId="1">#REF!</definedName>
    <definedName name="__COM20">#REF!</definedName>
    <definedName name="__COM21" localSheetId="2">#REF!</definedName>
    <definedName name="__COM21" localSheetId="1">#REF!</definedName>
    <definedName name="__COM21">#REF!</definedName>
    <definedName name="__COM3" localSheetId="2">#REF!</definedName>
    <definedName name="__COM3" localSheetId="1">#REF!</definedName>
    <definedName name="__COM3">#REF!</definedName>
    <definedName name="__COM4" localSheetId="2">#REF!</definedName>
    <definedName name="__COM4" localSheetId="1">#REF!</definedName>
    <definedName name="__COM4">#REF!</definedName>
    <definedName name="__COM5" localSheetId="2">#REF!</definedName>
    <definedName name="__COM5" localSheetId="1">#REF!</definedName>
    <definedName name="__COM5">#REF!</definedName>
    <definedName name="__COM6" localSheetId="2">#REF!</definedName>
    <definedName name="__COM6" localSheetId="1">#REF!</definedName>
    <definedName name="__COM6">#REF!</definedName>
    <definedName name="__COM7" localSheetId="2">#REF!</definedName>
    <definedName name="__COM7" localSheetId="1">#REF!</definedName>
    <definedName name="__COM7">#REF!</definedName>
    <definedName name="__COM8" localSheetId="2">#REF!</definedName>
    <definedName name="__COM8" localSheetId="1">#REF!</definedName>
    <definedName name="__COM8">#REF!</definedName>
    <definedName name="__COM9" localSheetId="2">#REF!</definedName>
    <definedName name="__COM9" localSheetId="1">#REF!</definedName>
    <definedName name="__COM9">#REF!</definedName>
    <definedName name="__DCI1" localSheetId="2">[11]Tablas!#REF!</definedName>
    <definedName name="__DCI1" localSheetId="1">[11]Tablas!#REF!</definedName>
    <definedName name="__DCI1">[11]Tablas!#REF!</definedName>
    <definedName name="__DDS1" localSheetId="2">[11]Tablas!#REF!</definedName>
    <definedName name="__DDS1" localSheetId="1">[11]Tablas!#REF!</definedName>
    <definedName name="__DDS1">[11]Tablas!#REF!</definedName>
    <definedName name="__DGO1" localSheetId="2">[11]Tablas!#REF!</definedName>
    <definedName name="__DGO1" localSheetId="1">[11]Tablas!#REF!</definedName>
    <definedName name="__DGO1">[11]Tablas!#REF!</definedName>
    <definedName name="__DGP1" localSheetId="2">[11]Tablas!#REF!</definedName>
    <definedName name="__DGP1" localSheetId="1">[11]Tablas!#REF!</definedName>
    <definedName name="__DGP1">[11]Tablas!#REF!</definedName>
    <definedName name="__DIJ1" localSheetId="2">[11]Tablas!#REF!</definedName>
    <definedName name="__DIJ1" localSheetId="1">[11]Tablas!#REF!</definedName>
    <definedName name="__DIJ1">[11]Tablas!#REF!</definedName>
    <definedName name="__DPI1" localSheetId="2">[11]Tablas!#REF!</definedName>
    <definedName name="__DPI1" localSheetId="1">[11]Tablas!#REF!</definedName>
    <definedName name="__DPI1">[11]Tablas!#REF!</definedName>
    <definedName name="__DPY1" localSheetId="2">[11]Tablas!#REF!</definedName>
    <definedName name="__DPY1" localSheetId="1">[11]Tablas!#REF!</definedName>
    <definedName name="__DPY1">[11]Tablas!#REF!</definedName>
    <definedName name="__DRI1" localSheetId="2">[11]Tablas!#REF!</definedName>
    <definedName name="__DRI1" localSheetId="1">[11]Tablas!#REF!</definedName>
    <definedName name="__DRI1">[11]Tablas!#REF!</definedName>
    <definedName name="__DRL1" localSheetId="2">[11]Tablas!#REF!</definedName>
    <definedName name="__DRL1" localSheetId="1">[11]Tablas!#REF!</definedName>
    <definedName name="__DRL1">[11]Tablas!#REF!</definedName>
    <definedName name="__DSP1" localSheetId="2">[11]Tablas!#REF!</definedName>
    <definedName name="__DSP1" localSheetId="1">[11]Tablas!#REF!</definedName>
    <definedName name="__DSP1">[11]Tablas!#REF!</definedName>
    <definedName name="__ECP1" localSheetId="2">[11]Tablas!#REF!</definedName>
    <definedName name="__ECP1" localSheetId="1">[11]Tablas!#REF!</definedName>
    <definedName name="__ECP1">[11]Tablas!#REF!</definedName>
    <definedName name="__F">[0]!ERR</definedName>
    <definedName name="__FS01">[0]!ERR</definedName>
    <definedName name="__ICP1" localSheetId="2">[11]Tablas!#REF!</definedName>
    <definedName name="__ICP1" localSheetId="1">[11]Tablas!#REF!</definedName>
    <definedName name="__ICP1">[11]Tablas!#REF!</definedName>
    <definedName name="__key2" localSheetId="2" hidden="1">[18]INST!#REF!</definedName>
    <definedName name="__key2" localSheetId="1" hidden="1">[18]INST!#REF!</definedName>
    <definedName name="__key2" hidden="1">[18]INST!#REF!</definedName>
    <definedName name="__key21" localSheetId="2" hidden="1">[8]INST!#REF!</definedName>
    <definedName name="__key21" localSheetId="1" hidden="1">[8]INST!#REF!</definedName>
    <definedName name="__key21" hidden="1">[8]INST!#REF!</definedName>
    <definedName name="__key3" localSheetId="2" hidden="1">#REF!</definedName>
    <definedName name="__key3" localSheetId="1" hidden="1">#REF!</definedName>
    <definedName name="__key3" hidden="1">#REF!</definedName>
    <definedName name="__key31" localSheetId="2" hidden="1">#REF!</definedName>
    <definedName name="__key31" localSheetId="1" hidden="1">#REF!</definedName>
    <definedName name="__key31" hidden="1">#REF!</definedName>
    <definedName name="__LEY80" localSheetId="2">#REF!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2">[11]Tablas!#REF!</definedName>
    <definedName name="__OCD1" localSheetId="1">[11]Tablas!#REF!</definedName>
    <definedName name="__OCD1">[11]Tablas!#REF!</definedName>
    <definedName name="__OCI1" localSheetId="2">[11]Tablas!#REF!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2">#REF!</definedName>
    <definedName name="__pr01" localSheetId="1">#REF!</definedName>
    <definedName name="__pr01">#REF!</definedName>
    <definedName name="__pr02" localSheetId="2">#REF!</definedName>
    <definedName name="__pr02" localSheetId="1">#REF!</definedName>
    <definedName name="__pr02">#REF!</definedName>
    <definedName name="__pr03" localSheetId="2">#REF!</definedName>
    <definedName name="__pr03" localSheetId="1">#REF!</definedName>
    <definedName name="__pr03">#REF!</definedName>
    <definedName name="__pr04" localSheetId="2">#REF!</definedName>
    <definedName name="__pr04" localSheetId="1">#REF!</definedName>
    <definedName name="__pr04">#REF!</definedName>
    <definedName name="__pr05" localSheetId="2">#REF!</definedName>
    <definedName name="__pr05" localSheetId="1">#REF!</definedName>
    <definedName name="__pr05">#REF!</definedName>
    <definedName name="__pr06" localSheetId="2">#REF!</definedName>
    <definedName name="__pr06" localSheetId="1">#REF!</definedName>
    <definedName name="__pr06">#REF!</definedName>
    <definedName name="__pr07" localSheetId="2">#REF!</definedName>
    <definedName name="__pr07" localSheetId="1">#REF!</definedName>
    <definedName name="__pr07">#REF!</definedName>
    <definedName name="__pr08" localSheetId="2">#REF!</definedName>
    <definedName name="__pr08" localSheetId="1">#REF!</definedName>
    <definedName name="__pr08">#REF!</definedName>
    <definedName name="__pr09" localSheetId="2">#REF!</definedName>
    <definedName name="__pr09" localSheetId="1">#REF!</definedName>
    <definedName name="__pr09">#REF!</definedName>
    <definedName name="__pr10" localSheetId="2">#REF!</definedName>
    <definedName name="__pr10" localSheetId="1">#REF!</definedName>
    <definedName name="__pr10">#REF!</definedName>
    <definedName name="__pr11" localSheetId="2">#REF!</definedName>
    <definedName name="__pr11" localSheetId="1">#REF!</definedName>
    <definedName name="__pr11">#REF!</definedName>
    <definedName name="__pr12" localSheetId="2">#REF!</definedName>
    <definedName name="__pr12" localSheetId="1">#REF!</definedName>
    <definedName name="__pr12">#REF!</definedName>
    <definedName name="__pr13" localSheetId="2">#REF!</definedName>
    <definedName name="__pr13" localSheetId="1">#REF!</definedName>
    <definedName name="__pr13">#REF!</definedName>
    <definedName name="__pr14" localSheetId="2">#REF!</definedName>
    <definedName name="__pr14" localSheetId="1">#REF!</definedName>
    <definedName name="__pr14">#REF!</definedName>
    <definedName name="__pr15" localSheetId="2">#REF!</definedName>
    <definedName name="__pr15" localSheetId="1">#REF!</definedName>
    <definedName name="__pr15">#REF!</definedName>
    <definedName name="__pr16" localSheetId="2">#REF!</definedName>
    <definedName name="__pr16" localSheetId="1">#REF!</definedName>
    <definedName name="__pr16">#REF!</definedName>
    <definedName name="__pr17" localSheetId="2">#REF!</definedName>
    <definedName name="__pr17" localSheetId="1">#REF!</definedName>
    <definedName name="__pr17">#REF!</definedName>
    <definedName name="__pr18" localSheetId="2">#REF!</definedName>
    <definedName name="__pr18" localSheetId="1">#REF!</definedName>
    <definedName name="__pr18">#REF!</definedName>
    <definedName name="__pr19" localSheetId="2">#REF!</definedName>
    <definedName name="__pr19" localSheetId="1">#REF!</definedName>
    <definedName name="__pr19">#REF!</definedName>
    <definedName name="__pr20" localSheetId="2">#REF!</definedName>
    <definedName name="__pr20" localSheetId="1">#REF!</definedName>
    <definedName name="__pr20">#REF!</definedName>
    <definedName name="__pr21" localSheetId="2">#REF!</definedName>
    <definedName name="__pr21" localSheetId="1">#REF!</definedName>
    <definedName name="__pr21">#REF!</definedName>
    <definedName name="__pr22" localSheetId="2">#REF!</definedName>
    <definedName name="__pr22" localSheetId="1">#REF!</definedName>
    <definedName name="__pr22">#REF!</definedName>
    <definedName name="__pr23" localSheetId="2">#REF!</definedName>
    <definedName name="__pr23" localSheetId="1">#REF!</definedName>
    <definedName name="__pr23">#REF!</definedName>
    <definedName name="__pr24" localSheetId="2">#REF!</definedName>
    <definedName name="__pr24" localSheetId="1">#REF!</definedName>
    <definedName name="__pr24">#REF!</definedName>
    <definedName name="__pr25" localSheetId="2">#REF!</definedName>
    <definedName name="__pr25" localSheetId="1">#REF!</definedName>
    <definedName name="__pr25">#REF!</definedName>
    <definedName name="__pr26" localSheetId="2">#REF!</definedName>
    <definedName name="__pr26" localSheetId="1">#REF!</definedName>
    <definedName name="__pr26">#REF!</definedName>
    <definedName name="__pr27" localSheetId="2">#REF!</definedName>
    <definedName name="__pr27" localSheetId="1">#REF!</definedName>
    <definedName name="__pr27">#REF!</definedName>
    <definedName name="__pr28" localSheetId="2">#REF!</definedName>
    <definedName name="__pr28" localSheetId="1">#REF!</definedName>
    <definedName name="__pr28">#REF!</definedName>
    <definedName name="__pr29" localSheetId="2">#REF!</definedName>
    <definedName name="__pr29" localSheetId="1">#REF!</definedName>
    <definedName name="__pr29">#REF!</definedName>
    <definedName name="__pr30" localSheetId="2">#REF!</definedName>
    <definedName name="__pr30" localSheetId="1">#REF!</definedName>
    <definedName name="__pr30">#REF!</definedName>
    <definedName name="__pr31" localSheetId="2">#REF!</definedName>
    <definedName name="__pr31" localSheetId="1">#REF!</definedName>
    <definedName name="__pr31">#REF!</definedName>
    <definedName name="__pr32" localSheetId="2">#REF!</definedName>
    <definedName name="__pr32" localSheetId="1">#REF!</definedName>
    <definedName name="__pr32">#REF!</definedName>
    <definedName name="__pr33" localSheetId="2">#REF!</definedName>
    <definedName name="__pr33" localSheetId="1">#REF!</definedName>
    <definedName name="__pr33">#REF!</definedName>
    <definedName name="__pr34" localSheetId="2">#REF!</definedName>
    <definedName name="__pr34" localSheetId="1">#REF!</definedName>
    <definedName name="__pr34">#REF!</definedName>
    <definedName name="__pr35" localSheetId="2">#REF!</definedName>
    <definedName name="__pr35" localSheetId="1">#REF!</definedName>
    <definedName name="__pr35">#REF!</definedName>
    <definedName name="__pr36" localSheetId="2">#REF!</definedName>
    <definedName name="__pr36" localSheetId="1">#REF!</definedName>
    <definedName name="__pr36">#REF!</definedName>
    <definedName name="__pr37" localSheetId="2">#REF!</definedName>
    <definedName name="__pr37" localSheetId="1">#REF!</definedName>
    <definedName name="__pr37">#REF!</definedName>
    <definedName name="__pr38" localSheetId="2">#REF!</definedName>
    <definedName name="__pr38" localSheetId="1">#REF!</definedName>
    <definedName name="__pr38">#REF!</definedName>
    <definedName name="__pr39" localSheetId="2">#REF!</definedName>
    <definedName name="__pr39" localSheetId="1">#REF!</definedName>
    <definedName name="__pr39">#REF!</definedName>
    <definedName name="__pr40" localSheetId="2">#REF!</definedName>
    <definedName name="__pr40" localSheetId="1">#REF!</definedName>
    <definedName name="__pr40">#REF!</definedName>
    <definedName name="__pr41" localSheetId="2">#REF!</definedName>
    <definedName name="__pr41" localSheetId="1">#REF!</definedName>
    <definedName name="__pr41">#REF!</definedName>
    <definedName name="__pr42" localSheetId="2">#REF!</definedName>
    <definedName name="__pr42" localSheetId="1">#REF!</definedName>
    <definedName name="__pr42">#REF!</definedName>
    <definedName name="__pr43" localSheetId="2">#REF!</definedName>
    <definedName name="__pr43" localSheetId="1">#REF!</definedName>
    <definedName name="__pr43">#REF!</definedName>
    <definedName name="__pr44" localSheetId="2">#REF!</definedName>
    <definedName name="__pr44" localSheetId="1">#REF!</definedName>
    <definedName name="__pr44">#REF!</definedName>
    <definedName name="__pr45" localSheetId="2">#REF!</definedName>
    <definedName name="__pr45" localSheetId="1">#REF!</definedName>
    <definedName name="__pr45">#REF!</definedName>
    <definedName name="__pr46" localSheetId="2">#REF!</definedName>
    <definedName name="__pr46" localSheetId="1">#REF!</definedName>
    <definedName name="__pr46">#REF!</definedName>
    <definedName name="__pr47" localSheetId="2">#REF!</definedName>
    <definedName name="__pr47" localSheetId="1">#REF!</definedName>
    <definedName name="__pr47">#REF!</definedName>
    <definedName name="__pr48" localSheetId="2">#REF!</definedName>
    <definedName name="__pr48" localSheetId="1">#REF!</definedName>
    <definedName name="__pr48">#REF!</definedName>
    <definedName name="__pr49" localSheetId="2">#REF!</definedName>
    <definedName name="__pr49" localSheetId="1">#REF!</definedName>
    <definedName name="__pr49">#REF!</definedName>
    <definedName name="__pr50" localSheetId="2">#REF!</definedName>
    <definedName name="__pr50" localSheetId="1">#REF!</definedName>
    <definedName name="__pr50">#REF!</definedName>
    <definedName name="__pr51" localSheetId="2">#REF!</definedName>
    <definedName name="__pr51" localSheetId="1">#REF!</definedName>
    <definedName name="__pr51">#REF!</definedName>
    <definedName name="__pr52" localSheetId="2">#REF!</definedName>
    <definedName name="__pr52" localSheetId="1">#REF!</definedName>
    <definedName name="__pr52">#REF!</definedName>
    <definedName name="__pr53" localSheetId="2">#REF!</definedName>
    <definedName name="__pr53" localSheetId="1">#REF!</definedName>
    <definedName name="__pr53">#REF!</definedName>
    <definedName name="__pr54" localSheetId="2">#REF!</definedName>
    <definedName name="__pr54" localSheetId="1">#REF!</definedName>
    <definedName name="__pr54">#REF!</definedName>
    <definedName name="__pr55" localSheetId="2">#REF!</definedName>
    <definedName name="__pr55" localSheetId="1">#REF!</definedName>
    <definedName name="__pr55">#REF!</definedName>
    <definedName name="__pr56" localSheetId="2">#REF!</definedName>
    <definedName name="__pr56" localSheetId="1">#REF!</definedName>
    <definedName name="__pr56">#REF!</definedName>
    <definedName name="__pr57" localSheetId="2">#REF!</definedName>
    <definedName name="__pr57" localSheetId="1">#REF!</definedName>
    <definedName name="__pr57">#REF!</definedName>
    <definedName name="__pr58" localSheetId="2">#REF!</definedName>
    <definedName name="__pr58" localSheetId="1">#REF!</definedName>
    <definedName name="__pr58">#REF!</definedName>
    <definedName name="__pr59" localSheetId="2">#REF!</definedName>
    <definedName name="__pr59" localSheetId="1">#REF!</definedName>
    <definedName name="__pr59">#REF!</definedName>
    <definedName name="__pr60" localSheetId="2">#REF!</definedName>
    <definedName name="__pr60" localSheetId="1">#REF!</definedName>
    <definedName name="__pr60">#REF!</definedName>
    <definedName name="__pr61" localSheetId="2">#REF!</definedName>
    <definedName name="__pr61" localSheetId="1">#REF!</definedName>
    <definedName name="__pr61">#REF!</definedName>
    <definedName name="__pr62" localSheetId="2">#REF!</definedName>
    <definedName name="__pr62" localSheetId="1">#REF!</definedName>
    <definedName name="__pr62">#REF!</definedName>
    <definedName name="__pr63" localSheetId="2">#REF!</definedName>
    <definedName name="__pr63" localSheetId="1">#REF!</definedName>
    <definedName name="__pr63">#REF!</definedName>
    <definedName name="__pr64" localSheetId="2">#REF!</definedName>
    <definedName name="__pr64" localSheetId="1">#REF!</definedName>
    <definedName name="__pr64">#REF!</definedName>
    <definedName name="__pr65" localSheetId="2">#REF!</definedName>
    <definedName name="__pr65" localSheetId="1">#REF!</definedName>
    <definedName name="__pr65">#REF!</definedName>
    <definedName name="__pr66" localSheetId="2">#REF!</definedName>
    <definedName name="__pr66" localSheetId="1">#REF!</definedName>
    <definedName name="__pr66">#REF!</definedName>
    <definedName name="__pr67" localSheetId="2">#REF!</definedName>
    <definedName name="__pr67" localSheetId="1">#REF!</definedName>
    <definedName name="__pr67">#REF!</definedName>
    <definedName name="__pr68" localSheetId="2">#REF!</definedName>
    <definedName name="__pr68" localSheetId="1">#REF!</definedName>
    <definedName name="__pr68">#REF!</definedName>
    <definedName name="__pr69" localSheetId="2">#REF!</definedName>
    <definedName name="__pr69" localSheetId="1">#REF!</definedName>
    <definedName name="__pr69">#REF!</definedName>
    <definedName name="__pr70" localSheetId="2">#REF!</definedName>
    <definedName name="__pr70" localSheetId="1">#REF!</definedName>
    <definedName name="__pr70">#REF!</definedName>
    <definedName name="__pr71" localSheetId="2">#REF!</definedName>
    <definedName name="__pr71" localSheetId="1">#REF!</definedName>
    <definedName name="__pr71">#REF!</definedName>
    <definedName name="__pr72" localSheetId="2">#REF!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2">#REF!</definedName>
    <definedName name="__TOP1" localSheetId="1">#REF!</definedName>
    <definedName name="__TOP1">#REF!</definedName>
    <definedName name="__TOP10" localSheetId="2">#REF!</definedName>
    <definedName name="__TOP10" localSheetId="1">#REF!</definedName>
    <definedName name="__TOP10">#REF!</definedName>
    <definedName name="__TOP2" localSheetId="2">#REF!</definedName>
    <definedName name="__TOP2" localSheetId="1">#REF!</definedName>
    <definedName name="__TOP2">#REF!</definedName>
    <definedName name="__TOP3" localSheetId="2">#REF!</definedName>
    <definedName name="__TOP3" localSheetId="1">#REF!</definedName>
    <definedName name="__TOP3">#REF!</definedName>
    <definedName name="__TOP4" localSheetId="2">#REF!</definedName>
    <definedName name="__TOP4" localSheetId="1">#REF!</definedName>
    <definedName name="__TOP4">#REF!</definedName>
    <definedName name="__TOP5" localSheetId="2">#REF!</definedName>
    <definedName name="__TOP5" localSheetId="1">#REF!</definedName>
    <definedName name="__TOP5">#REF!</definedName>
    <definedName name="__TOP6" localSheetId="2">#REF!</definedName>
    <definedName name="__TOP6" localSheetId="1">#REF!</definedName>
    <definedName name="__TOP6">#REF!</definedName>
    <definedName name="__TOP7" localSheetId="2">#REF!</definedName>
    <definedName name="__TOP7" localSheetId="1">#REF!</definedName>
    <definedName name="__TOP7">#REF!</definedName>
    <definedName name="__TOP8" localSheetId="2">#REF!</definedName>
    <definedName name="__TOP8" localSheetId="1">#REF!</definedName>
    <definedName name="__TOP8">#REF!</definedName>
    <definedName name="__TOP9" localSheetId="2">#REF!</definedName>
    <definedName name="__TOP9" localSheetId="1">#REF!</definedName>
    <definedName name="__TOP9">#REF!</definedName>
    <definedName name="__TOT1" localSheetId="2">#REF!</definedName>
    <definedName name="__TOT1" localSheetId="1">#REF!</definedName>
    <definedName name="__TOT1">#REF!</definedName>
    <definedName name="__VEX1" localSheetId="2">[11]Tablas!#REF!</definedName>
    <definedName name="__VEX1" localSheetId="1">[11]Tablas!#REF!</definedName>
    <definedName name="__VEX1">[11]Tablas!#REF!</definedName>
    <definedName name="__VFA1" localSheetId="2">[11]Tablas!#REF!</definedName>
    <definedName name="__VFA1" localSheetId="1">[11]Tablas!#REF!</definedName>
    <definedName name="__VFA1">[11]Tablas!#REF!</definedName>
    <definedName name="__VIT1" localSheetId="2">[11]Tablas!#REF!</definedName>
    <definedName name="__VIT1" localSheetId="1">[11]Tablas!#REF!</definedName>
    <definedName name="__VIT1">[11]Tablas!#REF!</definedName>
    <definedName name="__VPR1" localSheetId="2">[11]Tablas!#REF!</definedName>
    <definedName name="__VPR1" localSheetId="1">[11]Tablas!#REF!</definedName>
    <definedName name="__VPR1">[11]Tablas!#REF!</definedName>
    <definedName name="__VPR2" localSheetId="2">[12]Tablas!#REF!</definedName>
    <definedName name="__VPR2" localSheetId="1">[12]Tablas!#REF!</definedName>
    <definedName name="__VPR2">[12]Tablas!#REF!</definedName>
    <definedName name="__VRP1" localSheetId="2">[11]Tablas!#REF!</definedName>
    <definedName name="__VRP1" localSheetId="1">[11]Tablas!#REF!</definedName>
    <definedName name="__VRP1">[11]Tablas!#REF!</definedName>
    <definedName name="__VSM1" localSheetId="2">[11]Tablas!#REF!</definedName>
    <definedName name="__VSM1" localSheetId="1">[11]Tablas!#REF!</definedName>
    <definedName name="__VSM1">[11]Tablas!#REF!</definedName>
    <definedName name="_1" localSheetId="2">#REF!</definedName>
    <definedName name="_1" localSheetId="1">#REF!</definedName>
    <definedName name="_1">#REF!</definedName>
    <definedName name="_1_25" localSheetId="2">[12]Tablas!#REF!</definedName>
    <definedName name="_1_25" localSheetId="1">[12]Tablas!#REF!</definedName>
    <definedName name="_1_25">[12]Tablas!#REF!</definedName>
    <definedName name="_116B" localSheetId="2">#REF!</definedName>
    <definedName name="_116B" localSheetId="1">#REF!</definedName>
    <definedName name="_116B">#REF!</definedName>
    <definedName name="_117A" localSheetId="2">#REF!</definedName>
    <definedName name="_117A" localSheetId="1">#REF!</definedName>
    <definedName name="_117A">#REF!</definedName>
    <definedName name="_117B" localSheetId="2">#REF!</definedName>
    <definedName name="_117B" localSheetId="1">#REF!</definedName>
    <definedName name="_117B">#REF!</definedName>
    <definedName name="_120A" localSheetId="2">#REF!</definedName>
    <definedName name="_120A" localSheetId="1">#REF!</definedName>
    <definedName name="_120A">#REF!</definedName>
    <definedName name="_120B" localSheetId="2">#REF!</definedName>
    <definedName name="_120B" localSheetId="1">#REF!</definedName>
    <definedName name="_120B">#REF!</definedName>
    <definedName name="_121A" localSheetId="2">#REF!</definedName>
    <definedName name="_121A" localSheetId="1">#REF!</definedName>
    <definedName name="_121A">#REF!</definedName>
    <definedName name="_121B" localSheetId="2">#REF!</definedName>
    <definedName name="_121B" localSheetId="1">#REF!</definedName>
    <definedName name="_121B">#REF!</definedName>
    <definedName name="_122A" localSheetId="2">#REF!</definedName>
    <definedName name="_122A" localSheetId="1">#REF!</definedName>
    <definedName name="_122A">#REF!</definedName>
    <definedName name="_122B" localSheetId="2">#REF!</definedName>
    <definedName name="_122B" localSheetId="1">#REF!</definedName>
    <definedName name="_122B">#REF!</definedName>
    <definedName name="_123A" localSheetId="2">#REF!</definedName>
    <definedName name="_123A" localSheetId="1">#REF!</definedName>
    <definedName name="_123A">#REF!</definedName>
    <definedName name="_123B" localSheetId="2">#REF!</definedName>
    <definedName name="_123B" localSheetId="1">#REF!</definedName>
    <definedName name="_123B">#REF!</definedName>
    <definedName name="_124A" localSheetId="2">#REF!</definedName>
    <definedName name="_124A" localSheetId="1">#REF!</definedName>
    <definedName name="_124A">#REF!</definedName>
    <definedName name="_124B" localSheetId="2">#REF!</definedName>
    <definedName name="_124B" localSheetId="1">#REF!</definedName>
    <definedName name="_124B">#REF!</definedName>
    <definedName name="_125A" localSheetId="2">#REF!</definedName>
    <definedName name="_125A" localSheetId="1">#REF!</definedName>
    <definedName name="_125A">#REF!</definedName>
    <definedName name="_125B" localSheetId="2">#REF!</definedName>
    <definedName name="_125B" localSheetId="1">#REF!</definedName>
    <definedName name="_125B">#REF!</definedName>
    <definedName name="_126A" localSheetId="2">#REF!</definedName>
    <definedName name="_126A" localSheetId="1">#REF!</definedName>
    <definedName name="_126A">#REF!</definedName>
    <definedName name="_126B" localSheetId="2">#REF!</definedName>
    <definedName name="_126B" localSheetId="1">#REF!</definedName>
    <definedName name="_126B">#REF!</definedName>
    <definedName name="_130A" localSheetId="2">#REF!</definedName>
    <definedName name="_130A" localSheetId="1">#REF!</definedName>
    <definedName name="_130A">#REF!</definedName>
    <definedName name="_130B" localSheetId="2">#REF!</definedName>
    <definedName name="_130B" localSheetId="1">#REF!</definedName>
    <definedName name="_130B">#REF!</definedName>
    <definedName name="_131A" localSheetId="2">#REF!</definedName>
    <definedName name="_131A" localSheetId="1">#REF!</definedName>
    <definedName name="_131A">#REF!</definedName>
    <definedName name="_131B" localSheetId="2">#REF!</definedName>
    <definedName name="_131B" localSheetId="1">#REF!</definedName>
    <definedName name="_131B">#REF!</definedName>
    <definedName name="_132A" localSheetId="2">#REF!</definedName>
    <definedName name="_132A" localSheetId="1">#REF!</definedName>
    <definedName name="_132A">#REF!</definedName>
    <definedName name="_132B" localSheetId="2">#REF!</definedName>
    <definedName name="_132B" localSheetId="1">#REF!</definedName>
    <definedName name="_132B">#REF!</definedName>
    <definedName name="_133A" localSheetId="2">#REF!</definedName>
    <definedName name="_133A" localSheetId="1">#REF!</definedName>
    <definedName name="_133A">#REF!</definedName>
    <definedName name="_133B" localSheetId="2">#REF!</definedName>
    <definedName name="_133B" localSheetId="1">#REF!</definedName>
    <definedName name="_133B">#REF!</definedName>
    <definedName name="_134A" localSheetId="2">#REF!</definedName>
    <definedName name="_134A" localSheetId="1">#REF!</definedName>
    <definedName name="_134A">#REF!</definedName>
    <definedName name="_134B" localSheetId="2">#REF!</definedName>
    <definedName name="_134B" localSheetId="1">#REF!</definedName>
    <definedName name="_134B">#REF!</definedName>
    <definedName name="_150A" localSheetId="2">#REF!</definedName>
    <definedName name="_150A" localSheetId="1">#REF!</definedName>
    <definedName name="_150A">#REF!</definedName>
    <definedName name="_150B" localSheetId="2">#REF!</definedName>
    <definedName name="_150B" localSheetId="1">#REF!</definedName>
    <definedName name="_150B">#REF!</definedName>
    <definedName name="_151A" localSheetId="2">#REF!</definedName>
    <definedName name="_151A" localSheetId="1">#REF!</definedName>
    <definedName name="_151A">#REF!</definedName>
    <definedName name="_151B" localSheetId="2">#REF!</definedName>
    <definedName name="_151B" localSheetId="1">#REF!</definedName>
    <definedName name="_151B">#REF!</definedName>
    <definedName name="_152A" localSheetId="2">#REF!</definedName>
    <definedName name="_152A" localSheetId="1">#REF!</definedName>
    <definedName name="_152A">#REF!</definedName>
    <definedName name="_152B" localSheetId="2">#REF!</definedName>
    <definedName name="_152B" localSheetId="1">#REF!</definedName>
    <definedName name="_152B">#REF!</definedName>
    <definedName name="_153A" localSheetId="2">#REF!</definedName>
    <definedName name="_153A" localSheetId="1">#REF!</definedName>
    <definedName name="_153A">#REF!</definedName>
    <definedName name="_153B" localSheetId="2">#REF!</definedName>
    <definedName name="_153B" localSheetId="1">#REF!</definedName>
    <definedName name="_153B">#REF!</definedName>
    <definedName name="_154A" localSheetId="2">#REF!</definedName>
    <definedName name="_154A" localSheetId="1">#REF!</definedName>
    <definedName name="_154A">#REF!</definedName>
    <definedName name="_154B" localSheetId="2">#REF!</definedName>
    <definedName name="_154B" localSheetId="1">#REF!</definedName>
    <definedName name="_154B">#REF!</definedName>
    <definedName name="_160A" localSheetId="2">#REF!</definedName>
    <definedName name="_160A" localSheetId="1">#REF!</definedName>
    <definedName name="_160A">#REF!</definedName>
    <definedName name="_160B" localSheetId="2">#REF!</definedName>
    <definedName name="_160B" localSheetId="1">#REF!</definedName>
    <definedName name="_160B">#REF!</definedName>
    <definedName name="_161A" localSheetId="2">#REF!</definedName>
    <definedName name="_161A" localSheetId="1">#REF!</definedName>
    <definedName name="_161A">#REF!</definedName>
    <definedName name="_161B" localSheetId="2">#REF!</definedName>
    <definedName name="_161B" localSheetId="1">#REF!</definedName>
    <definedName name="_161B">#REF!</definedName>
    <definedName name="_162A" localSheetId="2">#REF!</definedName>
    <definedName name="_162A" localSheetId="1">#REF!</definedName>
    <definedName name="_162A">#REF!</definedName>
    <definedName name="_162B" localSheetId="2">#REF!</definedName>
    <definedName name="_162B" localSheetId="1">#REF!</definedName>
    <definedName name="_162B">#REF!</definedName>
    <definedName name="_163A" localSheetId="2">#REF!</definedName>
    <definedName name="_163A" localSheetId="1">#REF!</definedName>
    <definedName name="_163A">#REF!</definedName>
    <definedName name="_163B" localSheetId="2">#REF!</definedName>
    <definedName name="_163B" localSheetId="1">#REF!</definedName>
    <definedName name="_163B">#REF!</definedName>
    <definedName name="_164A" localSheetId="2">#REF!</definedName>
    <definedName name="_164A" localSheetId="1">#REF!</definedName>
    <definedName name="_164A">#REF!</definedName>
    <definedName name="_164B" localSheetId="2">#REF!</definedName>
    <definedName name="_164B" localSheetId="1">#REF!</definedName>
    <definedName name="_164B">#REF!</definedName>
    <definedName name="_165A" localSheetId="2">#REF!</definedName>
    <definedName name="_165A" localSheetId="1">#REF!</definedName>
    <definedName name="_165A">#REF!</definedName>
    <definedName name="_165B" localSheetId="2">#REF!</definedName>
    <definedName name="_165B" localSheetId="1">#REF!</definedName>
    <definedName name="_165B">#REF!</definedName>
    <definedName name="_166A" localSheetId="2">#REF!</definedName>
    <definedName name="_166A" localSheetId="1">#REF!</definedName>
    <definedName name="_166A">#REF!</definedName>
    <definedName name="_166B" localSheetId="2">#REF!</definedName>
    <definedName name="_166B" localSheetId="1">#REF!</definedName>
    <definedName name="_166B">#REF!</definedName>
    <definedName name="_167A" localSheetId="2">#REF!</definedName>
    <definedName name="_167A" localSheetId="1">#REF!</definedName>
    <definedName name="_167A">#REF!</definedName>
    <definedName name="_167B" localSheetId="2">#REF!</definedName>
    <definedName name="_167B" localSheetId="1">#REF!</definedName>
    <definedName name="_167B">#REF!</definedName>
    <definedName name="_170A" localSheetId="2">#REF!</definedName>
    <definedName name="_170A" localSheetId="1">#REF!</definedName>
    <definedName name="_170A">#REF!</definedName>
    <definedName name="_170B" localSheetId="2">#REF!</definedName>
    <definedName name="_170B" localSheetId="1">#REF!</definedName>
    <definedName name="_170B">#REF!</definedName>
    <definedName name="_171A" localSheetId="2">#REF!</definedName>
    <definedName name="_171A" localSheetId="1">#REF!</definedName>
    <definedName name="_171A">#REF!</definedName>
    <definedName name="_171B" localSheetId="2">#REF!</definedName>
    <definedName name="_171B" localSheetId="1">#REF!</definedName>
    <definedName name="_171B">#REF!</definedName>
    <definedName name="_172A" localSheetId="2">#REF!</definedName>
    <definedName name="_172A" localSheetId="1">#REF!</definedName>
    <definedName name="_172A">#REF!</definedName>
    <definedName name="_172B" localSheetId="2">#REF!</definedName>
    <definedName name="_172B" localSheetId="1">#REF!</definedName>
    <definedName name="_172B">#REF!</definedName>
    <definedName name="_173A" localSheetId="2">#REF!</definedName>
    <definedName name="_173A" localSheetId="1">#REF!</definedName>
    <definedName name="_173A">#REF!</definedName>
    <definedName name="_173B" localSheetId="2">#REF!</definedName>
    <definedName name="_173B" localSheetId="1">#REF!</definedName>
    <definedName name="_173B">#REF!</definedName>
    <definedName name="_174A" localSheetId="2">#REF!</definedName>
    <definedName name="_174A" localSheetId="1">#REF!</definedName>
    <definedName name="_174A">#REF!</definedName>
    <definedName name="_174B" localSheetId="2">#REF!</definedName>
    <definedName name="_174B" localSheetId="1">#REF!</definedName>
    <definedName name="_174B">#REF!</definedName>
    <definedName name="_175A" localSheetId="2">#REF!</definedName>
    <definedName name="_175A" localSheetId="1">#REF!</definedName>
    <definedName name="_175A">#REF!</definedName>
    <definedName name="_175B" localSheetId="2">#REF!</definedName>
    <definedName name="_175B" localSheetId="1">#REF!</definedName>
    <definedName name="_175B">#REF!</definedName>
    <definedName name="_18_Dic" localSheetId="2">#REF!</definedName>
    <definedName name="_18_Dic" localSheetId="1">#REF!</definedName>
    <definedName name="_18_Dic">#REF!</definedName>
    <definedName name="_180A" localSheetId="2">#REF!</definedName>
    <definedName name="_180A" localSheetId="1">#REF!</definedName>
    <definedName name="_180A">#REF!</definedName>
    <definedName name="_180B" localSheetId="2">#REF!</definedName>
    <definedName name="_180B" localSheetId="1">#REF!</definedName>
    <definedName name="_180B">#REF!</definedName>
    <definedName name="_181A" localSheetId="2">#REF!</definedName>
    <definedName name="_181A" localSheetId="1">#REF!</definedName>
    <definedName name="_181A">#REF!</definedName>
    <definedName name="_181B" localSheetId="2">#REF!</definedName>
    <definedName name="_181B" localSheetId="1">#REF!</definedName>
    <definedName name="_181B">#REF!</definedName>
    <definedName name="_182A" localSheetId="2">#REF!</definedName>
    <definedName name="_182A" localSheetId="1">#REF!</definedName>
    <definedName name="_182A">#REF!</definedName>
    <definedName name="_182B" localSheetId="2">#REF!</definedName>
    <definedName name="_182B" localSheetId="1">#REF!</definedName>
    <definedName name="_182B">#REF!</definedName>
    <definedName name="_183A" localSheetId="2">#REF!</definedName>
    <definedName name="_183A" localSheetId="1">#REF!</definedName>
    <definedName name="_183A">#REF!</definedName>
    <definedName name="_183B" localSheetId="2">#REF!</definedName>
    <definedName name="_183B" localSheetId="1">#REF!</definedName>
    <definedName name="_183B">#REF!</definedName>
    <definedName name="_184A" localSheetId="2">#REF!</definedName>
    <definedName name="_184A" localSheetId="1">#REF!</definedName>
    <definedName name="_184A">#REF!</definedName>
    <definedName name="_184B" localSheetId="2">#REF!</definedName>
    <definedName name="_184B" localSheetId="1">#REF!</definedName>
    <definedName name="_184B">#REF!</definedName>
    <definedName name="_185A" localSheetId="2">#REF!</definedName>
    <definedName name="_185A" localSheetId="1">#REF!</definedName>
    <definedName name="_185A">#REF!</definedName>
    <definedName name="_185B" localSheetId="2">#REF!</definedName>
    <definedName name="_185B" localSheetId="1">#REF!</definedName>
    <definedName name="_185B">#REF!</definedName>
    <definedName name="_190A" localSheetId="2">#REF!</definedName>
    <definedName name="_190A" localSheetId="1">#REF!</definedName>
    <definedName name="_190A">#REF!</definedName>
    <definedName name="_190B" localSheetId="2">#REF!</definedName>
    <definedName name="_190B" localSheetId="1">#REF!</definedName>
    <definedName name="_190B">#REF!</definedName>
    <definedName name="_191A" localSheetId="2">#REF!</definedName>
    <definedName name="_191A" localSheetId="1">#REF!</definedName>
    <definedName name="_191A">#REF!</definedName>
    <definedName name="_191B" localSheetId="2">#REF!</definedName>
    <definedName name="_191B" localSheetId="1">#REF!</definedName>
    <definedName name="_191B">#REF!</definedName>
    <definedName name="_192A" localSheetId="2">#REF!</definedName>
    <definedName name="_192A" localSheetId="1">#REF!</definedName>
    <definedName name="_192A">#REF!</definedName>
    <definedName name="_192B" localSheetId="2">#REF!</definedName>
    <definedName name="_192B" localSheetId="1">#REF!</definedName>
    <definedName name="_192B">#REF!</definedName>
    <definedName name="_193A" localSheetId="2">#REF!</definedName>
    <definedName name="_193A" localSheetId="1">#REF!</definedName>
    <definedName name="_193A">#REF!</definedName>
    <definedName name="_193B" localSheetId="2">#REF!</definedName>
    <definedName name="_193B" localSheetId="1">#REF!</definedName>
    <definedName name="_193B">#REF!</definedName>
    <definedName name="_194A" localSheetId="2">#REF!</definedName>
    <definedName name="_194A" localSheetId="1">#REF!</definedName>
    <definedName name="_194A">#REF!</definedName>
    <definedName name="_194B" localSheetId="2">#REF!</definedName>
    <definedName name="_194B" localSheetId="1">#REF!</definedName>
    <definedName name="_194B">#REF!</definedName>
    <definedName name="_195A" localSheetId="2">#REF!</definedName>
    <definedName name="_195A" localSheetId="1">#REF!</definedName>
    <definedName name="_195A">#REF!</definedName>
    <definedName name="_195B" localSheetId="2">#REF!</definedName>
    <definedName name="_195B" localSheetId="1">#REF!</definedName>
    <definedName name="_195B">#REF!</definedName>
    <definedName name="_196A" localSheetId="2">#REF!</definedName>
    <definedName name="_196A" localSheetId="1">#REF!</definedName>
    <definedName name="_196A">#REF!</definedName>
    <definedName name="_196B" localSheetId="2">#REF!</definedName>
    <definedName name="_196B" localSheetId="1">#REF!</definedName>
    <definedName name="_196B">#REF!</definedName>
    <definedName name="_197A" localSheetId="2">#REF!</definedName>
    <definedName name="_197A" localSheetId="1">#REF!</definedName>
    <definedName name="_197A">#REF!</definedName>
    <definedName name="_197B" localSheetId="2">#REF!</definedName>
    <definedName name="_197B" localSheetId="1">#REF!</definedName>
    <definedName name="_197B">#REF!</definedName>
    <definedName name="_1ane_o10" localSheetId="2">#REF!</definedName>
    <definedName name="_1ane_o10" localSheetId="1">#REF!</definedName>
    <definedName name="_1ane_o10">#REF!</definedName>
    <definedName name="_2_5__TOTAL_DE_MATERIALES_A_EXPORTAR" localSheetId="2">#REF!</definedName>
    <definedName name="_2_5__TOTAL_DE_MATERIALES_A_EXPORTAR" localSheetId="1">#REF!</definedName>
    <definedName name="_2_5__TOTAL_DE_MATERIALES_A_EXPORTAR">#REF!</definedName>
    <definedName name="_200A" localSheetId="2">#REF!</definedName>
    <definedName name="_200A" localSheetId="1">#REF!</definedName>
    <definedName name="_200A">#REF!</definedName>
    <definedName name="_200B" localSheetId="2">#REF!</definedName>
    <definedName name="_200B" localSheetId="1">#REF!</definedName>
    <definedName name="_200B">#REF!</definedName>
    <definedName name="_201A" localSheetId="2">#REF!</definedName>
    <definedName name="_201A" localSheetId="1">#REF!</definedName>
    <definedName name="_201A">#REF!</definedName>
    <definedName name="_201B" localSheetId="2">#REF!</definedName>
    <definedName name="_201B" localSheetId="1">#REF!</definedName>
    <definedName name="_201B">#REF!</definedName>
    <definedName name="_202A" localSheetId="2">#REF!</definedName>
    <definedName name="_202A" localSheetId="1">#REF!</definedName>
    <definedName name="_202A">#REF!</definedName>
    <definedName name="_202B" localSheetId="2">#REF!</definedName>
    <definedName name="_202B" localSheetId="1">#REF!</definedName>
    <definedName name="_202B">#REF!</definedName>
    <definedName name="_203A" localSheetId="2">#REF!</definedName>
    <definedName name="_203A" localSheetId="1">#REF!</definedName>
    <definedName name="_203A">#REF!</definedName>
    <definedName name="_203B" localSheetId="2">#REF!</definedName>
    <definedName name="_203B" localSheetId="1">#REF!</definedName>
    <definedName name="_203B">#REF!</definedName>
    <definedName name="_204A" localSheetId="2">#REF!</definedName>
    <definedName name="_204A" localSheetId="1">#REF!</definedName>
    <definedName name="_204A">#REF!</definedName>
    <definedName name="_204B" localSheetId="2">#REF!</definedName>
    <definedName name="_204B" localSheetId="1">#REF!</definedName>
    <definedName name="_204B">#REF!</definedName>
    <definedName name="_205A" localSheetId="2">#REF!</definedName>
    <definedName name="_205A" localSheetId="1">#REF!</definedName>
    <definedName name="_205A">#REF!</definedName>
    <definedName name="_205B" localSheetId="2">#REF!</definedName>
    <definedName name="_205B" localSheetId="1">#REF!</definedName>
    <definedName name="_205B">#REF!</definedName>
    <definedName name="_210A" localSheetId="2">#REF!</definedName>
    <definedName name="_210A" localSheetId="1">#REF!</definedName>
    <definedName name="_210A">#REF!</definedName>
    <definedName name="_210B" localSheetId="2">#REF!</definedName>
    <definedName name="_210B" localSheetId="1">#REF!</definedName>
    <definedName name="_210B">#REF!</definedName>
    <definedName name="_211A" localSheetId="2">#REF!</definedName>
    <definedName name="_211A" localSheetId="1">#REF!</definedName>
    <definedName name="_211A">#REF!</definedName>
    <definedName name="_211B" localSheetId="2">#REF!</definedName>
    <definedName name="_211B" localSheetId="1">#REF!</definedName>
    <definedName name="_211B">#REF!</definedName>
    <definedName name="_212A" localSheetId="2">#REF!</definedName>
    <definedName name="_212A" localSheetId="1">#REF!</definedName>
    <definedName name="_212A">#REF!</definedName>
    <definedName name="_212B" localSheetId="2">#REF!</definedName>
    <definedName name="_212B" localSheetId="1">#REF!</definedName>
    <definedName name="_212B">#REF!</definedName>
    <definedName name="_213A" localSheetId="2">#REF!</definedName>
    <definedName name="_213A" localSheetId="1">#REF!</definedName>
    <definedName name="_213A">#REF!</definedName>
    <definedName name="_213B" localSheetId="2">#REF!</definedName>
    <definedName name="_213B" localSheetId="1">#REF!</definedName>
    <definedName name="_213B">#REF!</definedName>
    <definedName name="_214A" localSheetId="2">#REF!</definedName>
    <definedName name="_214A" localSheetId="1">#REF!</definedName>
    <definedName name="_214A">#REF!</definedName>
    <definedName name="_214B" localSheetId="2">#REF!</definedName>
    <definedName name="_214B" localSheetId="1">#REF!</definedName>
    <definedName name="_214B">#REF!</definedName>
    <definedName name="_215A" localSheetId="2">#REF!</definedName>
    <definedName name="_215A" localSheetId="1">#REF!</definedName>
    <definedName name="_215A">#REF!</definedName>
    <definedName name="_215B" localSheetId="2">#REF!</definedName>
    <definedName name="_215B" localSheetId="1">#REF!</definedName>
    <definedName name="_215B">#REF!</definedName>
    <definedName name="_216A" localSheetId="2">#REF!</definedName>
    <definedName name="_216A" localSheetId="1">#REF!</definedName>
    <definedName name="_216A">#REF!</definedName>
    <definedName name="_216B" localSheetId="2">#REF!</definedName>
    <definedName name="_216B" localSheetId="1">#REF!</definedName>
    <definedName name="_216B">#REF!</definedName>
    <definedName name="_217A" localSheetId="2">#REF!</definedName>
    <definedName name="_217A" localSheetId="1">#REF!</definedName>
    <definedName name="_217A">#REF!</definedName>
    <definedName name="_217B" localSheetId="2">#REF!</definedName>
    <definedName name="_217B" localSheetId="1">#REF!</definedName>
    <definedName name="_217B">#REF!</definedName>
    <definedName name="_220A" localSheetId="2">#REF!</definedName>
    <definedName name="_220A" localSheetId="1">#REF!</definedName>
    <definedName name="_220A">#REF!</definedName>
    <definedName name="_220B" localSheetId="2">#REF!</definedName>
    <definedName name="_220B" localSheetId="1">#REF!</definedName>
    <definedName name="_220B">#REF!</definedName>
    <definedName name="_221A" localSheetId="2">#REF!</definedName>
    <definedName name="_221A" localSheetId="1">#REF!</definedName>
    <definedName name="_221A">#REF!</definedName>
    <definedName name="_221B" localSheetId="2">#REF!</definedName>
    <definedName name="_221B" localSheetId="1">#REF!</definedName>
    <definedName name="_221B">#REF!</definedName>
    <definedName name="_222A" localSheetId="2">#REF!</definedName>
    <definedName name="_222A" localSheetId="1">#REF!</definedName>
    <definedName name="_222A">#REF!</definedName>
    <definedName name="_222B" localSheetId="2">#REF!</definedName>
    <definedName name="_222B" localSheetId="1">#REF!</definedName>
    <definedName name="_222B">#REF!</definedName>
    <definedName name="_223A" localSheetId="2">#REF!</definedName>
    <definedName name="_223A" localSheetId="1">#REF!</definedName>
    <definedName name="_223A">#REF!</definedName>
    <definedName name="_223B" localSheetId="2">#REF!</definedName>
    <definedName name="_223B" localSheetId="1">#REF!</definedName>
    <definedName name="_223B">#REF!</definedName>
    <definedName name="_224A" localSheetId="2">#REF!</definedName>
    <definedName name="_224A" localSheetId="1">#REF!</definedName>
    <definedName name="_224A">#REF!</definedName>
    <definedName name="_224B" localSheetId="2">#REF!</definedName>
    <definedName name="_224B" localSheetId="1">#REF!</definedName>
    <definedName name="_224B">#REF!</definedName>
    <definedName name="_240A" localSheetId="2">#REF!</definedName>
    <definedName name="_240A" localSheetId="1">#REF!</definedName>
    <definedName name="_240A">#REF!</definedName>
    <definedName name="_240B" localSheetId="2">#REF!</definedName>
    <definedName name="_240B" localSheetId="1">#REF!</definedName>
    <definedName name="_240B">#REF!</definedName>
    <definedName name="_241A" localSheetId="2">#REF!</definedName>
    <definedName name="_241A" localSheetId="1">#REF!</definedName>
    <definedName name="_241A">#REF!</definedName>
    <definedName name="_241B" localSheetId="2">#REF!</definedName>
    <definedName name="_241B" localSheetId="1">#REF!</definedName>
    <definedName name="_241B">#REF!</definedName>
    <definedName name="_242A" localSheetId="2">#REF!</definedName>
    <definedName name="_242A" localSheetId="1">#REF!</definedName>
    <definedName name="_242A">#REF!</definedName>
    <definedName name="_242B" localSheetId="2">#REF!</definedName>
    <definedName name="_242B" localSheetId="1">#REF!</definedName>
    <definedName name="_242B">#REF!</definedName>
    <definedName name="_243A" localSheetId="2">#REF!</definedName>
    <definedName name="_243A" localSheetId="1">#REF!</definedName>
    <definedName name="_243A">#REF!</definedName>
    <definedName name="_243B" localSheetId="2">#REF!</definedName>
    <definedName name="_243B" localSheetId="1">#REF!</definedName>
    <definedName name="_243B">#REF!</definedName>
    <definedName name="_244A" localSheetId="2">#REF!</definedName>
    <definedName name="_244A" localSheetId="1">#REF!</definedName>
    <definedName name="_244A">#REF!</definedName>
    <definedName name="_244B" localSheetId="2">#REF!</definedName>
    <definedName name="_244B" localSheetId="1">#REF!</definedName>
    <definedName name="_244B">#REF!</definedName>
    <definedName name="_250A" localSheetId="2">#REF!</definedName>
    <definedName name="_250A" localSheetId="1">#REF!</definedName>
    <definedName name="_250A">#REF!</definedName>
    <definedName name="_250B" localSheetId="2">#REF!</definedName>
    <definedName name="_250B" localSheetId="1">#REF!</definedName>
    <definedName name="_250B">#REF!</definedName>
    <definedName name="_251A" localSheetId="2">#REF!</definedName>
    <definedName name="_251A" localSheetId="1">#REF!</definedName>
    <definedName name="_251A">#REF!</definedName>
    <definedName name="_251B" localSheetId="2">#REF!</definedName>
    <definedName name="_251B" localSheetId="1">#REF!</definedName>
    <definedName name="_251B">#REF!</definedName>
    <definedName name="_252A" localSheetId="2">#REF!</definedName>
    <definedName name="_252A" localSheetId="1">#REF!</definedName>
    <definedName name="_252A">#REF!</definedName>
    <definedName name="_252B" localSheetId="2">#REF!</definedName>
    <definedName name="_252B" localSheetId="1">#REF!</definedName>
    <definedName name="_252B">#REF!</definedName>
    <definedName name="_253A" localSheetId="2">#REF!</definedName>
    <definedName name="_253A" localSheetId="1">#REF!</definedName>
    <definedName name="_253A">#REF!</definedName>
    <definedName name="_253B" localSheetId="2">#REF!</definedName>
    <definedName name="_253B" localSheetId="1">#REF!</definedName>
    <definedName name="_253B">#REF!</definedName>
    <definedName name="_254A" localSheetId="2">#REF!</definedName>
    <definedName name="_254A" localSheetId="1">#REF!</definedName>
    <definedName name="_254A">#REF!</definedName>
    <definedName name="_254B" localSheetId="2">#REF!</definedName>
    <definedName name="_254B" localSheetId="1">#REF!</definedName>
    <definedName name="_254B">#REF!</definedName>
    <definedName name="_255A" localSheetId="2">#REF!</definedName>
    <definedName name="_255A" localSheetId="1">#REF!</definedName>
    <definedName name="_255A">#REF!</definedName>
    <definedName name="_255B" localSheetId="2">#REF!</definedName>
    <definedName name="_255B" localSheetId="1">#REF!</definedName>
    <definedName name="_255B">#REF!</definedName>
    <definedName name="_260A" localSheetId="2">#REF!</definedName>
    <definedName name="_260A" localSheetId="1">#REF!</definedName>
    <definedName name="_260A">#REF!</definedName>
    <definedName name="_260B" localSheetId="2">#REF!</definedName>
    <definedName name="_260B" localSheetId="1">#REF!</definedName>
    <definedName name="_260B">#REF!</definedName>
    <definedName name="_261A" localSheetId="2">#REF!</definedName>
    <definedName name="_261A" localSheetId="1">#REF!</definedName>
    <definedName name="_261A">#REF!</definedName>
    <definedName name="_261B" localSheetId="2">#REF!</definedName>
    <definedName name="_261B" localSheetId="1">#REF!</definedName>
    <definedName name="_261B">#REF!</definedName>
    <definedName name="_262A" localSheetId="2">#REF!</definedName>
    <definedName name="_262A" localSheetId="1">#REF!</definedName>
    <definedName name="_262A">#REF!</definedName>
    <definedName name="_262B" localSheetId="2">#REF!</definedName>
    <definedName name="_262B" localSheetId="1">#REF!</definedName>
    <definedName name="_262B">#REF!</definedName>
    <definedName name="_263A" localSheetId="2">#REF!</definedName>
    <definedName name="_263A" localSheetId="1">#REF!</definedName>
    <definedName name="_263A">#REF!</definedName>
    <definedName name="_263B" localSheetId="2">#REF!</definedName>
    <definedName name="_263B" localSheetId="1">#REF!</definedName>
    <definedName name="_263B">#REF!</definedName>
    <definedName name="_264A" localSheetId="2">#REF!</definedName>
    <definedName name="_264A" localSheetId="1">#REF!</definedName>
    <definedName name="_264A">#REF!</definedName>
    <definedName name="_264B" localSheetId="2">#REF!</definedName>
    <definedName name="_264B" localSheetId="1">#REF!</definedName>
    <definedName name="_264B">#REF!</definedName>
    <definedName name="_265A" localSheetId="2">#REF!</definedName>
    <definedName name="_265A" localSheetId="1">#REF!</definedName>
    <definedName name="_265A">#REF!</definedName>
    <definedName name="_265B" localSheetId="2">#REF!</definedName>
    <definedName name="_265B" localSheetId="1">#REF!</definedName>
    <definedName name="_265B">#REF!</definedName>
    <definedName name="_266A" localSheetId="2">#REF!</definedName>
    <definedName name="_266A" localSheetId="1">#REF!</definedName>
    <definedName name="_266A">#REF!</definedName>
    <definedName name="_266B" localSheetId="2">#REF!</definedName>
    <definedName name="_266B" localSheetId="1">#REF!</definedName>
    <definedName name="_266B">#REF!</definedName>
    <definedName name="_270A" localSheetId="2">#REF!</definedName>
    <definedName name="_270A" localSheetId="1">#REF!</definedName>
    <definedName name="_270A">#REF!</definedName>
    <definedName name="_270B" localSheetId="2">#REF!</definedName>
    <definedName name="_270B" localSheetId="1">#REF!</definedName>
    <definedName name="_270B">#REF!</definedName>
    <definedName name="_271A" localSheetId="2">#REF!</definedName>
    <definedName name="_271A" localSheetId="1">#REF!</definedName>
    <definedName name="_271A">#REF!</definedName>
    <definedName name="_271B" localSheetId="2">#REF!</definedName>
    <definedName name="_271B" localSheetId="1">#REF!</definedName>
    <definedName name="_271B">#REF!</definedName>
    <definedName name="_272A" localSheetId="2">#REF!</definedName>
    <definedName name="_272A" localSheetId="1">#REF!</definedName>
    <definedName name="_272A">#REF!</definedName>
    <definedName name="_272B" localSheetId="2">#REF!</definedName>
    <definedName name="_272B" localSheetId="1">#REF!</definedName>
    <definedName name="_272B">#REF!</definedName>
    <definedName name="_273A" localSheetId="2">#REF!</definedName>
    <definedName name="_273A" localSheetId="1">#REF!</definedName>
    <definedName name="_273A">#REF!</definedName>
    <definedName name="_273B" localSheetId="2">#REF!</definedName>
    <definedName name="_273B" localSheetId="1">#REF!</definedName>
    <definedName name="_273B">#REF!</definedName>
    <definedName name="_274A" localSheetId="2">#REF!</definedName>
    <definedName name="_274A" localSheetId="1">#REF!</definedName>
    <definedName name="_274A">#REF!</definedName>
    <definedName name="_274B" localSheetId="2">#REF!</definedName>
    <definedName name="_274B" localSheetId="1">#REF!</definedName>
    <definedName name="_274B">#REF!</definedName>
    <definedName name="_275A" localSheetId="2">#REF!</definedName>
    <definedName name="_275A" localSheetId="1">#REF!</definedName>
    <definedName name="_275A">#REF!</definedName>
    <definedName name="_275B" localSheetId="2">#REF!</definedName>
    <definedName name="_275B" localSheetId="1">#REF!</definedName>
    <definedName name="_275B">#REF!</definedName>
    <definedName name="_280A" localSheetId="2">#REF!</definedName>
    <definedName name="_280A" localSheetId="1">#REF!</definedName>
    <definedName name="_280A">#REF!</definedName>
    <definedName name="_280B" localSheetId="2">#REF!</definedName>
    <definedName name="_280B" localSheetId="1">#REF!</definedName>
    <definedName name="_280B">#REF!</definedName>
    <definedName name="_281A" localSheetId="2">#REF!</definedName>
    <definedName name="_281A" localSheetId="1">#REF!</definedName>
    <definedName name="_281A">#REF!</definedName>
    <definedName name="_281B" localSheetId="2">#REF!</definedName>
    <definedName name="_281B" localSheetId="1">#REF!</definedName>
    <definedName name="_281B">#REF!</definedName>
    <definedName name="_282A" localSheetId="2">#REF!</definedName>
    <definedName name="_282A" localSheetId="1">#REF!</definedName>
    <definedName name="_282A">#REF!</definedName>
    <definedName name="_282B" localSheetId="2">#REF!</definedName>
    <definedName name="_282B" localSheetId="1">#REF!</definedName>
    <definedName name="_282B">#REF!</definedName>
    <definedName name="_283A" localSheetId="2">#REF!</definedName>
    <definedName name="_283A" localSheetId="1">#REF!</definedName>
    <definedName name="_283A">#REF!</definedName>
    <definedName name="_283B" localSheetId="2">#REF!</definedName>
    <definedName name="_283B" localSheetId="1">#REF!</definedName>
    <definedName name="_283B">#REF!</definedName>
    <definedName name="_284A" localSheetId="2">#REF!</definedName>
    <definedName name="_284A" localSheetId="1">#REF!</definedName>
    <definedName name="_284A">#REF!</definedName>
    <definedName name="_284B" localSheetId="2">#REF!</definedName>
    <definedName name="_284B" localSheetId="1">#REF!</definedName>
    <definedName name="_284B">#REF!</definedName>
    <definedName name="_285A" localSheetId="2">#REF!</definedName>
    <definedName name="_285A" localSheetId="1">#REF!</definedName>
    <definedName name="_285A">#REF!</definedName>
    <definedName name="_285B" localSheetId="2">#REF!</definedName>
    <definedName name="_285B" localSheetId="1">#REF!</definedName>
    <definedName name="_285B">#REF!</definedName>
    <definedName name="_290A" localSheetId="2">#REF!</definedName>
    <definedName name="_290A" localSheetId="1">#REF!</definedName>
    <definedName name="_290A">#REF!</definedName>
    <definedName name="_290B" localSheetId="2">#REF!</definedName>
    <definedName name="_290B" localSheetId="1">#REF!</definedName>
    <definedName name="_290B">#REF!</definedName>
    <definedName name="_291A" localSheetId="2">#REF!</definedName>
    <definedName name="_291A" localSheetId="1">#REF!</definedName>
    <definedName name="_291A">#REF!</definedName>
    <definedName name="_291B" localSheetId="2">#REF!</definedName>
    <definedName name="_291B" localSheetId="1">#REF!</definedName>
    <definedName name="_291B">#REF!</definedName>
    <definedName name="_292A" localSheetId="2">#REF!</definedName>
    <definedName name="_292A" localSheetId="1">#REF!</definedName>
    <definedName name="_292A">#REF!</definedName>
    <definedName name="_292B" localSheetId="2">#REF!</definedName>
    <definedName name="_292B" localSheetId="1">#REF!</definedName>
    <definedName name="_292B">#REF!</definedName>
    <definedName name="_293A" localSheetId="2">#REF!</definedName>
    <definedName name="_293A" localSheetId="1">#REF!</definedName>
    <definedName name="_293A">#REF!</definedName>
    <definedName name="_293B" localSheetId="2">#REF!</definedName>
    <definedName name="_293B" localSheetId="1">#REF!</definedName>
    <definedName name="_293B">#REF!</definedName>
    <definedName name="_3ane_o10" localSheetId="2">#REF!</definedName>
    <definedName name="_3ane_o10" localSheetId="1">#REF!</definedName>
    <definedName name="_3ane_o10">#REF!</definedName>
    <definedName name="_4201A" localSheetId="2">#REF!</definedName>
    <definedName name="_4201A" localSheetId="1">#REF!</definedName>
    <definedName name="_4201A">#REF!</definedName>
    <definedName name="_4201B" localSheetId="2">#REF!</definedName>
    <definedName name="_4201B" localSheetId="1">#REF!</definedName>
    <definedName name="_4201B">#REF!</definedName>
    <definedName name="_4202A" localSheetId="2">#REF!</definedName>
    <definedName name="_4202A" localSheetId="1">#REF!</definedName>
    <definedName name="_4202A">#REF!</definedName>
    <definedName name="_4202B" localSheetId="2">#REF!</definedName>
    <definedName name="_4202B" localSheetId="1">#REF!</definedName>
    <definedName name="_4202B">#REF!</definedName>
    <definedName name="_4203A" localSheetId="2">#REF!</definedName>
    <definedName name="_4203A" localSheetId="1">#REF!</definedName>
    <definedName name="_4203A">#REF!</definedName>
    <definedName name="_4203B" localSheetId="2">#REF!</definedName>
    <definedName name="_4203B" localSheetId="1">#REF!</definedName>
    <definedName name="_4203B">#REF!</definedName>
    <definedName name="_4204A" localSheetId="2">#REF!</definedName>
    <definedName name="_4204A" localSheetId="1">#REF!</definedName>
    <definedName name="_4204A">#REF!</definedName>
    <definedName name="_4204B" localSheetId="2">#REF!</definedName>
    <definedName name="_4204B" localSheetId="1">#REF!</definedName>
    <definedName name="_4204B">#REF!</definedName>
    <definedName name="_4206A" localSheetId="2">#REF!</definedName>
    <definedName name="_4206A" localSheetId="1">#REF!</definedName>
    <definedName name="_4206A">#REF!</definedName>
    <definedName name="_4206B" localSheetId="2">#REF!</definedName>
    <definedName name="_4206B" localSheetId="1">#REF!</definedName>
    <definedName name="_4206B">#REF!</definedName>
    <definedName name="_4207A" localSheetId="2">#REF!</definedName>
    <definedName name="_4207A" localSheetId="1">#REF!</definedName>
    <definedName name="_4207A">#REF!</definedName>
    <definedName name="_4207B" localSheetId="2">#REF!</definedName>
    <definedName name="_4207B" localSheetId="1">#REF!</definedName>
    <definedName name="_4207B">#REF!</definedName>
    <definedName name="_4208A" localSheetId="2">#REF!</definedName>
    <definedName name="_4208A" localSheetId="1">#REF!</definedName>
    <definedName name="_4208A">#REF!</definedName>
    <definedName name="_4208B" localSheetId="2">#REF!</definedName>
    <definedName name="_4208B" localSheetId="1">#REF!</definedName>
    <definedName name="_4208B">#REF!</definedName>
    <definedName name="_4209A" localSheetId="2">#REF!</definedName>
    <definedName name="_4209A" localSheetId="1">#REF!</definedName>
    <definedName name="_4209A">#REF!</definedName>
    <definedName name="_4209B" localSheetId="2">#REF!</definedName>
    <definedName name="_4209B" localSheetId="1">#REF!</definedName>
    <definedName name="_4209B">#REF!</definedName>
    <definedName name="_4210A" localSheetId="2">#REF!</definedName>
    <definedName name="_4210A" localSheetId="1">#REF!</definedName>
    <definedName name="_4210A">#REF!</definedName>
    <definedName name="_4210B" localSheetId="2">#REF!</definedName>
    <definedName name="_4210B" localSheetId="1">#REF!</definedName>
    <definedName name="_4210B">#REF!</definedName>
    <definedName name="_4211A" localSheetId="2">#REF!</definedName>
    <definedName name="_4211A" localSheetId="1">#REF!</definedName>
    <definedName name="_4211A">#REF!</definedName>
    <definedName name="_4211B" localSheetId="2">#REF!</definedName>
    <definedName name="_4211B" localSheetId="1">#REF!</definedName>
    <definedName name="_4211B">#REF!</definedName>
    <definedName name="_4212A" localSheetId="2">#REF!</definedName>
    <definedName name="_4212A" localSheetId="1">#REF!</definedName>
    <definedName name="_4212A">#REF!</definedName>
    <definedName name="_4212B" localSheetId="2">#REF!</definedName>
    <definedName name="_4212B" localSheetId="1">#REF!</definedName>
    <definedName name="_4212B">#REF!</definedName>
    <definedName name="_4221A" localSheetId="2">#REF!</definedName>
    <definedName name="_4221A" localSheetId="1">#REF!</definedName>
    <definedName name="_4221A">#REF!</definedName>
    <definedName name="_4221B" localSheetId="2">#REF!</definedName>
    <definedName name="_4221B" localSheetId="1">#REF!</definedName>
    <definedName name="_4221B">#REF!</definedName>
    <definedName name="_4222A" localSheetId="2">#REF!</definedName>
    <definedName name="_4222A" localSheetId="1">#REF!</definedName>
    <definedName name="_4222A">#REF!</definedName>
    <definedName name="_4222B" localSheetId="2">#REF!</definedName>
    <definedName name="_4222B" localSheetId="1">#REF!</definedName>
    <definedName name="_4222B">#REF!</definedName>
    <definedName name="_4231A" localSheetId="2">#REF!</definedName>
    <definedName name="_4231A" localSheetId="1">#REF!</definedName>
    <definedName name="_4231A">#REF!</definedName>
    <definedName name="_4231B" localSheetId="2">#REF!</definedName>
    <definedName name="_4231B" localSheetId="1">#REF!</definedName>
    <definedName name="_4231B">#REF!</definedName>
    <definedName name="_4232A" localSheetId="2">#REF!</definedName>
    <definedName name="_4232A" localSheetId="1">#REF!</definedName>
    <definedName name="_4232A">#REF!</definedName>
    <definedName name="_4232B" localSheetId="2">#REF!</definedName>
    <definedName name="_4232B" localSheetId="1">#REF!</definedName>
    <definedName name="_4232B">#REF!</definedName>
    <definedName name="_4234A" localSheetId="2">#REF!</definedName>
    <definedName name="_4234A" localSheetId="1">#REF!</definedName>
    <definedName name="_4234A">#REF!</definedName>
    <definedName name="_4234B" localSheetId="2">#REF!</definedName>
    <definedName name="_4234B" localSheetId="1">#REF!</definedName>
    <definedName name="_4234B">#REF!</definedName>
    <definedName name="_4235A" localSheetId="2">#REF!</definedName>
    <definedName name="_4235A" localSheetId="1">#REF!</definedName>
    <definedName name="_4235A">#REF!</definedName>
    <definedName name="_4235B" localSheetId="2">#REF!</definedName>
    <definedName name="_4235B" localSheetId="1">#REF!</definedName>
    <definedName name="_4235B">#REF!</definedName>
    <definedName name="_4236A" localSheetId="2">#REF!</definedName>
    <definedName name="_4236A" localSheetId="1">#REF!</definedName>
    <definedName name="_4236A">#REF!</definedName>
    <definedName name="_4236B" localSheetId="2">#REF!</definedName>
    <definedName name="_4236B" localSheetId="1">#REF!</definedName>
    <definedName name="_4236B">#REF!</definedName>
    <definedName name="_4240A" localSheetId="2">#REF!</definedName>
    <definedName name="_4240A" localSheetId="1">#REF!</definedName>
    <definedName name="_4240A">#REF!</definedName>
    <definedName name="_4240B" localSheetId="2">#REF!</definedName>
    <definedName name="_4240B" localSheetId="1">#REF!</definedName>
    <definedName name="_4240B">#REF!</definedName>
    <definedName name="_4243A" localSheetId="2">#REF!</definedName>
    <definedName name="_4243A" localSheetId="1">#REF!</definedName>
    <definedName name="_4243A">#REF!</definedName>
    <definedName name="_4245A" localSheetId="2">#REF!</definedName>
    <definedName name="_4245A" localSheetId="1">#REF!</definedName>
    <definedName name="_4245A">#REF!</definedName>
    <definedName name="_4245B" localSheetId="2">#REF!</definedName>
    <definedName name="_4245B" localSheetId="1">#REF!</definedName>
    <definedName name="_4245B">#REF!</definedName>
    <definedName name="_4246A" localSheetId="2">#REF!</definedName>
    <definedName name="_4246A" localSheetId="1">#REF!</definedName>
    <definedName name="_4246A">#REF!</definedName>
    <definedName name="_4246B" localSheetId="2">#REF!</definedName>
    <definedName name="_4246B" localSheetId="1">#REF!</definedName>
    <definedName name="_4246B">#REF!</definedName>
    <definedName name="_4251A" localSheetId="2">#REF!</definedName>
    <definedName name="_4251A" localSheetId="1">#REF!</definedName>
    <definedName name="_4251A">#REF!</definedName>
    <definedName name="_4251B" localSheetId="2">#REF!</definedName>
    <definedName name="_4251B" localSheetId="1">#REF!</definedName>
    <definedName name="_4251B">#REF!</definedName>
    <definedName name="_4251C" localSheetId="2">#REF!</definedName>
    <definedName name="_4251C" localSheetId="1">#REF!</definedName>
    <definedName name="_4251C">#REF!</definedName>
    <definedName name="_4252A" localSheetId="2">#REF!</definedName>
    <definedName name="_4252A" localSheetId="1">#REF!</definedName>
    <definedName name="_4252A">#REF!</definedName>
    <definedName name="_4252B" localSheetId="2">#REF!</definedName>
    <definedName name="_4252B" localSheetId="1">#REF!</definedName>
    <definedName name="_4252B">#REF!</definedName>
    <definedName name="_4255A" localSheetId="2">#REF!</definedName>
    <definedName name="_4255A" localSheetId="1">#REF!</definedName>
    <definedName name="_4255A">#REF!</definedName>
    <definedName name="_4255B" localSheetId="2">#REF!</definedName>
    <definedName name="_4255B" localSheetId="1">#REF!</definedName>
    <definedName name="_4255B">#REF!</definedName>
    <definedName name="_4257A" localSheetId="2">#REF!</definedName>
    <definedName name="_4257A" localSheetId="1">#REF!</definedName>
    <definedName name="_4257A">#REF!</definedName>
    <definedName name="_4257B" localSheetId="2">#REF!</definedName>
    <definedName name="_4257B" localSheetId="1">#REF!</definedName>
    <definedName name="_4257B">#REF!</definedName>
    <definedName name="_4262A" localSheetId="2">#REF!</definedName>
    <definedName name="_4262A" localSheetId="1">#REF!</definedName>
    <definedName name="_4262A">#REF!</definedName>
    <definedName name="_4262B" localSheetId="2">#REF!</definedName>
    <definedName name="_4262B" localSheetId="1">#REF!</definedName>
    <definedName name="_4262B">#REF!</definedName>
    <definedName name="_4265A" localSheetId="2">#REF!</definedName>
    <definedName name="_4265A" localSheetId="1">#REF!</definedName>
    <definedName name="_4265A">#REF!</definedName>
    <definedName name="_4265B" localSheetId="2">#REF!</definedName>
    <definedName name="_4265B" localSheetId="1">#REF!</definedName>
    <definedName name="_4265B">#REF!</definedName>
    <definedName name="_4270A" localSheetId="2">#REF!</definedName>
    <definedName name="_4270A" localSheetId="1">#REF!</definedName>
    <definedName name="_4270A">#REF!</definedName>
    <definedName name="_4270B" localSheetId="2">#REF!</definedName>
    <definedName name="_4270B" localSheetId="1">#REF!</definedName>
    <definedName name="_4270B">#REF!</definedName>
    <definedName name="_4283A" localSheetId="2">#REF!</definedName>
    <definedName name="_4283A" localSheetId="1">#REF!</definedName>
    <definedName name="_4283A">#REF!</definedName>
    <definedName name="_4283B" localSheetId="2">#REF!</definedName>
    <definedName name="_4283B" localSheetId="1">#REF!</definedName>
    <definedName name="_4283B">#REF!</definedName>
    <definedName name="_4290A" localSheetId="2">#REF!</definedName>
    <definedName name="_4290A" localSheetId="1">#REF!</definedName>
    <definedName name="_4290A">#REF!</definedName>
    <definedName name="_4290B" localSheetId="2">#REF!</definedName>
    <definedName name="_4290B" localSheetId="1">#REF!</definedName>
    <definedName name="_4290B">#REF!</definedName>
    <definedName name="_4294A" localSheetId="2">#REF!</definedName>
    <definedName name="_4294A" localSheetId="1">#REF!</definedName>
    <definedName name="_4294A">#REF!</definedName>
    <definedName name="_4294B" localSheetId="2">#REF!</definedName>
    <definedName name="_4294B" localSheetId="1">#REF!</definedName>
    <definedName name="_4294B">#REF!</definedName>
    <definedName name="_4298A" localSheetId="2">#REF!</definedName>
    <definedName name="_4298A" localSheetId="1">#REF!</definedName>
    <definedName name="_4298A">#REF!</definedName>
    <definedName name="_4298B" localSheetId="2">#REF!</definedName>
    <definedName name="_4298B" localSheetId="1">#REF!</definedName>
    <definedName name="_4298B">#REF!</definedName>
    <definedName name="_911A" localSheetId="2">#REF!</definedName>
    <definedName name="_911A" localSheetId="1">#REF!</definedName>
    <definedName name="_911A">#REF!</definedName>
    <definedName name="_912A" localSheetId="2">#REF!</definedName>
    <definedName name="_912A" localSheetId="1">#REF!</definedName>
    <definedName name="_912A">#REF!</definedName>
    <definedName name="_921A" localSheetId="2">#REF!</definedName>
    <definedName name="_921A" localSheetId="1">#REF!</definedName>
    <definedName name="_921A">#REF!</definedName>
    <definedName name="_922A" localSheetId="2">#REF!</definedName>
    <definedName name="_922A" localSheetId="1">#REF!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1">#REF!</definedName>
    <definedName name="_ALM1">#REF!</definedName>
    <definedName name="_AND1" localSheetId="2">#REF!</definedName>
    <definedName name="_AND1" localSheetId="1">#REF!</definedName>
    <definedName name="_AND1">#REF!</definedName>
    <definedName name="_ane7" localSheetId="2">[13]!_xlbgnm.ane7</definedName>
    <definedName name="_ane7" localSheetId="1">[13]!_xlbgnm.ane7</definedName>
    <definedName name="_ane7" localSheetId="0">[13]!_xlbgnm.ane7</definedName>
    <definedName name="_ane7">[13]!_xlbgnm.ane7</definedName>
    <definedName name="_ane8" localSheetId="2">[13]!_xlbgnm.ane8</definedName>
    <definedName name="_ane8" localSheetId="1">[13]!_xlbgnm.ane8</definedName>
    <definedName name="_ane8" localSheetId="0">[13]!_xlbgnm.ane8</definedName>
    <definedName name="_ane8">[13]!_xlbgnm.ane8</definedName>
    <definedName name="_APU221" localSheetId="2">#REF!</definedName>
    <definedName name="_APU221" localSheetId="1">#REF!</definedName>
    <definedName name="_APU221">#REF!</definedName>
    <definedName name="_APU465" localSheetId="2">[21]!absc</definedName>
    <definedName name="_APU465" localSheetId="1">[21]!absc</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1">#REF!</definedName>
    <definedName name="_Cod1">#REF!</definedName>
    <definedName name="_COM1" localSheetId="2">#REF!</definedName>
    <definedName name="_COM1" localSheetId="1">#REF!</definedName>
    <definedName name="_COM1">#REF!</definedName>
    <definedName name="_COM10" localSheetId="2">#REF!</definedName>
    <definedName name="_COM10" localSheetId="1">#REF!</definedName>
    <definedName name="_COM10">#REF!</definedName>
    <definedName name="_COM11" localSheetId="2">#REF!</definedName>
    <definedName name="_COM11" localSheetId="1">#REF!</definedName>
    <definedName name="_COM11">#REF!</definedName>
    <definedName name="_COM12" localSheetId="2">#REF!</definedName>
    <definedName name="_COM12" localSheetId="1">#REF!</definedName>
    <definedName name="_COM12">#REF!</definedName>
    <definedName name="_COM13" localSheetId="2">#REF!</definedName>
    <definedName name="_COM13" localSheetId="1">#REF!</definedName>
    <definedName name="_COM13">#REF!</definedName>
    <definedName name="_COM14" localSheetId="2">#REF!</definedName>
    <definedName name="_COM14" localSheetId="1">#REF!</definedName>
    <definedName name="_COM14">#REF!</definedName>
    <definedName name="_COM15" localSheetId="2">#REF!</definedName>
    <definedName name="_COM15" localSheetId="1">#REF!</definedName>
    <definedName name="_COM15">#REF!</definedName>
    <definedName name="_COM16" localSheetId="2">#REF!</definedName>
    <definedName name="_COM16" localSheetId="1">#REF!</definedName>
    <definedName name="_COM16">#REF!</definedName>
    <definedName name="_COM17" localSheetId="2">#REF!</definedName>
    <definedName name="_COM17" localSheetId="1">#REF!</definedName>
    <definedName name="_COM17">#REF!</definedName>
    <definedName name="_COM18" localSheetId="2">#REF!</definedName>
    <definedName name="_COM18" localSheetId="1">#REF!</definedName>
    <definedName name="_COM18">#REF!</definedName>
    <definedName name="_COM19" localSheetId="2">#REF!</definedName>
    <definedName name="_COM19" localSheetId="1">#REF!</definedName>
    <definedName name="_COM19">#REF!</definedName>
    <definedName name="_COM2" localSheetId="2">#REF!</definedName>
    <definedName name="_COM2" localSheetId="1">#REF!</definedName>
    <definedName name="_COM2">#REF!</definedName>
    <definedName name="_COM20" localSheetId="2">#REF!</definedName>
    <definedName name="_COM20" localSheetId="1">#REF!</definedName>
    <definedName name="_COM20">#REF!</definedName>
    <definedName name="_COM21" localSheetId="2">#REF!</definedName>
    <definedName name="_COM21" localSheetId="1">#REF!</definedName>
    <definedName name="_COM21">#REF!</definedName>
    <definedName name="_COM3" localSheetId="2">#REF!</definedName>
    <definedName name="_COM3" localSheetId="1">#REF!</definedName>
    <definedName name="_COM3">#REF!</definedName>
    <definedName name="_COM4" localSheetId="2">#REF!</definedName>
    <definedName name="_COM4" localSheetId="1">#REF!</definedName>
    <definedName name="_COM4">#REF!</definedName>
    <definedName name="_COM5" localSheetId="2">#REF!</definedName>
    <definedName name="_COM5" localSheetId="1">#REF!</definedName>
    <definedName name="_COM5">#REF!</definedName>
    <definedName name="_COM6" localSheetId="2">#REF!</definedName>
    <definedName name="_COM6" localSheetId="1">#REF!</definedName>
    <definedName name="_COM6">#REF!</definedName>
    <definedName name="_COM7" localSheetId="2">#REF!</definedName>
    <definedName name="_COM7" localSheetId="1">#REF!</definedName>
    <definedName name="_COM7">#REF!</definedName>
    <definedName name="_COM8" localSheetId="2">#REF!</definedName>
    <definedName name="_COM8" localSheetId="1">#REF!</definedName>
    <definedName name="_COM8">#REF!</definedName>
    <definedName name="_COM9" localSheetId="2">#REF!</definedName>
    <definedName name="_COM9" localSheetId="1">#REF!</definedName>
    <definedName name="_COM9">#REF!</definedName>
    <definedName name="_DCI1" localSheetId="2">[11]Tablas!#REF!</definedName>
    <definedName name="_DCI1" localSheetId="1">[11]Tablas!#REF!</definedName>
    <definedName name="_DCI1">[11]Tablas!#REF!</definedName>
    <definedName name="_DDS1" localSheetId="2">[11]Tablas!#REF!</definedName>
    <definedName name="_DDS1" localSheetId="1">[11]Tablas!#REF!</definedName>
    <definedName name="_DDS1">[11]Tablas!#REF!</definedName>
    <definedName name="_DGO1" localSheetId="2">[11]Tablas!#REF!</definedName>
    <definedName name="_DGO1" localSheetId="1">[11]Tablas!#REF!</definedName>
    <definedName name="_DGO1">[11]Tablas!#REF!</definedName>
    <definedName name="_DGP1" localSheetId="2">[11]Tablas!#REF!</definedName>
    <definedName name="_DGP1" localSheetId="1">[11]Tablas!#REF!</definedName>
    <definedName name="_DGP1">[11]Tablas!#REF!</definedName>
    <definedName name="_DIJ1" localSheetId="2">[11]Tablas!#REF!</definedName>
    <definedName name="_DIJ1" localSheetId="1">[11]Tablas!#REF!</definedName>
    <definedName name="_DIJ1">[11]Tablas!#REF!</definedName>
    <definedName name="_DPI1" localSheetId="2">[11]Tablas!#REF!</definedName>
    <definedName name="_DPI1" localSheetId="1">[11]Tablas!#REF!</definedName>
    <definedName name="_DPI1">[11]Tablas!#REF!</definedName>
    <definedName name="_DPY1" localSheetId="2">[11]Tablas!#REF!</definedName>
    <definedName name="_DPY1" localSheetId="1">[11]Tablas!#REF!</definedName>
    <definedName name="_DPY1">[11]Tablas!#REF!</definedName>
    <definedName name="_DRI1" localSheetId="2">[11]Tablas!#REF!</definedName>
    <definedName name="_DRI1" localSheetId="1">[11]Tablas!#REF!</definedName>
    <definedName name="_DRI1">[11]Tablas!#REF!</definedName>
    <definedName name="_DRL1" localSheetId="2">[11]Tablas!#REF!</definedName>
    <definedName name="_DRL1" localSheetId="1">[11]Tablas!#REF!</definedName>
    <definedName name="_DRL1">[11]Tablas!#REF!</definedName>
    <definedName name="_DSP1" localSheetId="2">[11]Tablas!#REF!</definedName>
    <definedName name="_DSP1" localSheetId="1">[11]Tablas!#REF!</definedName>
    <definedName name="_DSP1">[11]Tablas!#REF!</definedName>
    <definedName name="_ECP1" localSheetId="2">[11]Tablas!#REF!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[0]!ERR</definedName>
    <definedName name="_F10" localSheetId="2">#REF!</definedName>
    <definedName name="_F10" localSheetId="1">#REF!</definedName>
    <definedName name="_F10">#REF!</definedName>
    <definedName name="_FC" localSheetId="2">#REF!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PLACA HUELL'!$I$10:$I$55</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[11]Tablas!#REF!</definedName>
    <definedName name="_ICP1" localSheetId="1">[11]Tablas!#REF!</definedName>
    <definedName name="_ICP1">[11]Tablas!#REF!</definedName>
    <definedName name="_IMP1" localSheetId="2">#REF!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2">#REF!</definedName>
    <definedName name="_IVA1" localSheetId="1">#REF!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2" hidden="1">[22]INST!#REF!</definedName>
    <definedName name="_Key11" localSheetId="1" hidden="1">[22]INST!#REF!</definedName>
    <definedName name="_Key11" hidden="1">[22]INST!#REF!</definedName>
    <definedName name="_Key2" localSheetId="2" hidden="1">#REF!</definedName>
    <definedName name="_Key2" localSheetId="1" hidden="1">#REF!</definedName>
    <definedName name="_Key2" hidden="1">#REF!</definedName>
    <definedName name="_Key21" localSheetId="2" hidden="1">#REF!</definedName>
    <definedName name="_Key21" localSheetId="1" hidden="1">#REF!</definedName>
    <definedName name="_Key21" hidden="1">#REF!</definedName>
    <definedName name="_key3" localSheetId="2" hidden="1">#REF!</definedName>
    <definedName name="_key3" localSheetId="1" hidden="1">#REF!</definedName>
    <definedName name="_key3" hidden="1">#REF!</definedName>
    <definedName name="_key31" localSheetId="2" hidden="1">#REF!</definedName>
    <definedName name="_key31" localSheetId="1" hidden="1">#REF!</definedName>
    <definedName name="_key31" hidden="1">#REF!</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2">#REF!</definedName>
    <definedName name="_LEY80" localSheetId="1">#REF!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2">#REF!</definedName>
    <definedName name="_MAT1" localSheetId="1">#REF!</definedName>
    <definedName name="_MAT1">#REF!</definedName>
    <definedName name="_MOD1" localSheetId="2">#REF!</definedName>
    <definedName name="_MOD1" localSheetId="1">#REF!</definedName>
    <definedName name="_MOD1">#REF!</definedName>
    <definedName name="_mun2" localSheetId="2">[19]PESOS!#REF!</definedName>
    <definedName name="_mun2" localSheetId="1">[19]PESOS!#REF!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[11]Tablas!#REF!</definedName>
    <definedName name="_OCD1" localSheetId="1">[11]Tablas!#REF!</definedName>
    <definedName name="_OCD1">[11]Tablas!#REF!</definedName>
    <definedName name="_OCI1" localSheetId="2">[11]Tablas!#REF!</definedName>
    <definedName name="_OCI1" localSheetI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2">#REF!</definedName>
    <definedName name="_pr01" localSheetId="1">#REF!</definedName>
    <definedName name="_pr01">#REF!</definedName>
    <definedName name="_pr02" localSheetId="2">#REF!</definedName>
    <definedName name="_pr02" localSheetId="1">#REF!</definedName>
    <definedName name="_pr02">#REF!</definedName>
    <definedName name="_pr03" localSheetId="2">#REF!</definedName>
    <definedName name="_pr03" localSheetId="1">#REF!</definedName>
    <definedName name="_pr03">#REF!</definedName>
    <definedName name="_pr04" localSheetId="2">#REF!</definedName>
    <definedName name="_pr04" localSheetId="1">#REF!</definedName>
    <definedName name="_pr04">#REF!</definedName>
    <definedName name="_pr05" localSheetId="2">#REF!</definedName>
    <definedName name="_pr05" localSheetId="1">#REF!</definedName>
    <definedName name="_pr05">#REF!</definedName>
    <definedName name="_pr06" localSheetId="2">#REF!</definedName>
    <definedName name="_pr06" localSheetId="1">#REF!</definedName>
    <definedName name="_pr06">#REF!</definedName>
    <definedName name="_pr07" localSheetId="2">#REF!</definedName>
    <definedName name="_pr07" localSheetId="1">#REF!</definedName>
    <definedName name="_pr07">#REF!</definedName>
    <definedName name="_pr08" localSheetId="2">#REF!</definedName>
    <definedName name="_pr08" localSheetId="1">#REF!</definedName>
    <definedName name="_pr08">#REF!</definedName>
    <definedName name="_pr09" localSheetId="2">#REF!</definedName>
    <definedName name="_pr09" localSheetId="1">#REF!</definedName>
    <definedName name="_pr09">#REF!</definedName>
    <definedName name="_pr10" localSheetId="2">#REF!</definedName>
    <definedName name="_pr10" localSheetId="1">#REF!</definedName>
    <definedName name="_pr10">#REF!</definedName>
    <definedName name="_pr11" localSheetId="2">#REF!</definedName>
    <definedName name="_pr11" localSheetId="1">#REF!</definedName>
    <definedName name="_pr11">#REF!</definedName>
    <definedName name="_pr12" localSheetId="2">#REF!</definedName>
    <definedName name="_pr12" localSheetId="1">#REF!</definedName>
    <definedName name="_pr12">#REF!</definedName>
    <definedName name="_pr13" localSheetId="2">#REF!</definedName>
    <definedName name="_pr13" localSheetId="1">#REF!</definedName>
    <definedName name="_pr13">#REF!</definedName>
    <definedName name="_pr14" localSheetId="2">#REF!</definedName>
    <definedName name="_pr14" localSheetId="1">#REF!</definedName>
    <definedName name="_pr14">#REF!</definedName>
    <definedName name="_pr15" localSheetId="2">#REF!</definedName>
    <definedName name="_pr15" localSheetId="1">#REF!</definedName>
    <definedName name="_pr15">#REF!</definedName>
    <definedName name="_pr16" localSheetId="2">#REF!</definedName>
    <definedName name="_pr16" localSheetId="1">#REF!</definedName>
    <definedName name="_pr16">#REF!</definedName>
    <definedName name="_pr17" localSheetId="2">#REF!</definedName>
    <definedName name="_pr17" localSheetId="1">#REF!</definedName>
    <definedName name="_pr17">#REF!</definedName>
    <definedName name="_pr18" localSheetId="2">#REF!</definedName>
    <definedName name="_pr18" localSheetId="1">#REF!</definedName>
    <definedName name="_pr18">#REF!</definedName>
    <definedName name="_pr19" localSheetId="2">#REF!</definedName>
    <definedName name="_pr19" localSheetId="1">#REF!</definedName>
    <definedName name="_pr19">#REF!</definedName>
    <definedName name="_pr20" localSheetId="2">#REF!</definedName>
    <definedName name="_pr20" localSheetId="1">#REF!</definedName>
    <definedName name="_pr20">#REF!</definedName>
    <definedName name="_pr21" localSheetId="2">#REF!</definedName>
    <definedName name="_pr21" localSheetId="1">#REF!</definedName>
    <definedName name="_pr21">#REF!</definedName>
    <definedName name="_pr22" localSheetId="2">#REF!</definedName>
    <definedName name="_pr22" localSheetId="1">#REF!</definedName>
    <definedName name="_pr22">#REF!</definedName>
    <definedName name="_pr23" localSheetId="2">#REF!</definedName>
    <definedName name="_pr23" localSheetId="1">#REF!</definedName>
    <definedName name="_pr23">#REF!</definedName>
    <definedName name="_pr24" localSheetId="2">#REF!</definedName>
    <definedName name="_pr24" localSheetId="1">#REF!</definedName>
    <definedName name="_pr24">#REF!</definedName>
    <definedName name="_pr25" localSheetId="2">#REF!</definedName>
    <definedName name="_pr25" localSheetId="1">#REF!</definedName>
    <definedName name="_pr25">#REF!</definedName>
    <definedName name="_pr26" localSheetId="2">#REF!</definedName>
    <definedName name="_pr26" localSheetId="1">#REF!</definedName>
    <definedName name="_pr26">#REF!</definedName>
    <definedName name="_pr27" localSheetId="2">#REF!</definedName>
    <definedName name="_pr27" localSheetId="1">#REF!</definedName>
    <definedName name="_pr27">#REF!</definedName>
    <definedName name="_pr28" localSheetId="2">#REF!</definedName>
    <definedName name="_pr28" localSheetId="1">#REF!</definedName>
    <definedName name="_pr28">#REF!</definedName>
    <definedName name="_pr29" localSheetId="2">#REF!</definedName>
    <definedName name="_pr29" localSheetId="1">#REF!</definedName>
    <definedName name="_pr29">#REF!</definedName>
    <definedName name="_pr30" localSheetId="2">#REF!</definedName>
    <definedName name="_pr30" localSheetId="1">#REF!</definedName>
    <definedName name="_pr30">#REF!</definedName>
    <definedName name="_pr31" localSheetId="2">#REF!</definedName>
    <definedName name="_pr31" localSheetId="1">#REF!</definedName>
    <definedName name="_pr31">#REF!</definedName>
    <definedName name="_pr32" localSheetId="2">#REF!</definedName>
    <definedName name="_pr32" localSheetId="1">#REF!</definedName>
    <definedName name="_pr32">#REF!</definedName>
    <definedName name="_pr33" localSheetId="2">#REF!</definedName>
    <definedName name="_pr33" localSheetId="1">#REF!</definedName>
    <definedName name="_pr33">#REF!</definedName>
    <definedName name="_pr34" localSheetId="2">#REF!</definedName>
    <definedName name="_pr34" localSheetId="1">#REF!</definedName>
    <definedName name="_pr34">#REF!</definedName>
    <definedName name="_pr35" localSheetId="2">#REF!</definedName>
    <definedName name="_pr35" localSheetId="1">#REF!</definedName>
    <definedName name="_pr35">#REF!</definedName>
    <definedName name="_pr36" localSheetId="2">#REF!</definedName>
    <definedName name="_pr36" localSheetId="1">#REF!</definedName>
    <definedName name="_pr36">#REF!</definedName>
    <definedName name="_pr37" localSheetId="2">#REF!</definedName>
    <definedName name="_pr37" localSheetId="1">#REF!</definedName>
    <definedName name="_pr37">#REF!</definedName>
    <definedName name="_pr38" localSheetId="2">#REF!</definedName>
    <definedName name="_pr38" localSheetId="1">#REF!</definedName>
    <definedName name="_pr38">#REF!</definedName>
    <definedName name="_pr39" localSheetId="2">#REF!</definedName>
    <definedName name="_pr39" localSheetId="1">#REF!</definedName>
    <definedName name="_pr39">#REF!</definedName>
    <definedName name="_pr40" localSheetId="2">#REF!</definedName>
    <definedName name="_pr40" localSheetId="1">#REF!</definedName>
    <definedName name="_pr40">#REF!</definedName>
    <definedName name="_pr41" localSheetId="2">#REF!</definedName>
    <definedName name="_pr41" localSheetId="1">#REF!</definedName>
    <definedName name="_pr41">#REF!</definedName>
    <definedName name="_pr42" localSheetId="2">#REF!</definedName>
    <definedName name="_pr42" localSheetId="1">#REF!</definedName>
    <definedName name="_pr42">#REF!</definedName>
    <definedName name="_pr43" localSheetId="2">#REF!</definedName>
    <definedName name="_pr43" localSheetId="1">#REF!</definedName>
    <definedName name="_pr43">#REF!</definedName>
    <definedName name="_pr44" localSheetId="2">#REF!</definedName>
    <definedName name="_pr44" localSheetId="1">#REF!</definedName>
    <definedName name="_pr44">#REF!</definedName>
    <definedName name="_pr45" localSheetId="2">#REF!</definedName>
    <definedName name="_pr45" localSheetId="1">#REF!</definedName>
    <definedName name="_pr45">#REF!</definedName>
    <definedName name="_pr46" localSheetId="2">#REF!</definedName>
    <definedName name="_pr46" localSheetId="1">#REF!</definedName>
    <definedName name="_pr46">#REF!</definedName>
    <definedName name="_pr47" localSheetId="2">#REF!</definedName>
    <definedName name="_pr47" localSheetId="1">#REF!</definedName>
    <definedName name="_pr47">#REF!</definedName>
    <definedName name="_pr48" localSheetId="2">#REF!</definedName>
    <definedName name="_pr48" localSheetId="1">#REF!</definedName>
    <definedName name="_pr48">#REF!</definedName>
    <definedName name="_pr49" localSheetId="2">#REF!</definedName>
    <definedName name="_pr49" localSheetId="1">#REF!</definedName>
    <definedName name="_pr49">#REF!</definedName>
    <definedName name="_pr50" localSheetId="2">#REF!</definedName>
    <definedName name="_pr50" localSheetId="1">#REF!</definedName>
    <definedName name="_pr50">#REF!</definedName>
    <definedName name="_pr51" localSheetId="2">#REF!</definedName>
    <definedName name="_pr51" localSheetId="1">#REF!</definedName>
    <definedName name="_pr51">#REF!</definedName>
    <definedName name="_pr52" localSheetId="2">#REF!</definedName>
    <definedName name="_pr52" localSheetId="1">#REF!</definedName>
    <definedName name="_pr52">#REF!</definedName>
    <definedName name="_pr53" localSheetId="2">#REF!</definedName>
    <definedName name="_pr53" localSheetId="1">#REF!</definedName>
    <definedName name="_pr53">#REF!</definedName>
    <definedName name="_pr54" localSheetId="2">#REF!</definedName>
    <definedName name="_pr54" localSheetId="1">#REF!</definedName>
    <definedName name="_pr54">#REF!</definedName>
    <definedName name="_pr55" localSheetId="2">#REF!</definedName>
    <definedName name="_pr55" localSheetId="1">#REF!</definedName>
    <definedName name="_pr55">#REF!</definedName>
    <definedName name="_pr56" localSheetId="2">#REF!</definedName>
    <definedName name="_pr56" localSheetId="1">#REF!</definedName>
    <definedName name="_pr56">#REF!</definedName>
    <definedName name="_pr57" localSheetId="2">#REF!</definedName>
    <definedName name="_pr57" localSheetId="1">#REF!</definedName>
    <definedName name="_pr57">#REF!</definedName>
    <definedName name="_pr58" localSheetId="2">#REF!</definedName>
    <definedName name="_pr58" localSheetId="1">#REF!</definedName>
    <definedName name="_pr58">#REF!</definedName>
    <definedName name="_pr59" localSheetId="2">#REF!</definedName>
    <definedName name="_pr59" localSheetId="1">#REF!</definedName>
    <definedName name="_pr59">#REF!</definedName>
    <definedName name="_pr60" localSheetId="2">#REF!</definedName>
    <definedName name="_pr60" localSheetId="1">#REF!</definedName>
    <definedName name="_pr60">#REF!</definedName>
    <definedName name="_pr61" localSheetId="2">#REF!</definedName>
    <definedName name="_pr61" localSheetId="1">#REF!</definedName>
    <definedName name="_pr61">#REF!</definedName>
    <definedName name="_pr62" localSheetId="2">#REF!</definedName>
    <definedName name="_pr62" localSheetId="1">#REF!</definedName>
    <definedName name="_pr62">#REF!</definedName>
    <definedName name="_pr63" localSheetId="2">#REF!</definedName>
    <definedName name="_pr63" localSheetId="1">#REF!</definedName>
    <definedName name="_pr63">#REF!</definedName>
    <definedName name="_pr64" localSheetId="2">#REF!</definedName>
    <definedName name="_pr64" localSheetId="1">#REF!</definedName>
    <definedName name="_pr64">#REF!</definedName>
    <definedName name="_pr65" localSheetId="2">#REF!</definedName>
    <definedName name="_pr65" localSheetId="1">#REF!</definedName>
    <definedName name="_pr65">#REF!</definedName>
    <definedName name="_pr66" localSheetId="2">#REF!</definedName>
    <definedName name="_pr66" localSheetId="1">#REF!</definedName>
    <definedName name="_pr66">#REF!</definedName>
    <definedName name="_pr67" localSheetId="2">#REF!</definedName>
    <definedName name="_pr67" localSheetId="1">#REF!</definedName>
    <definedName name="_pr67">#REF!</definedName>
    <definedName name="_pr68" localSheetId="2">#REF!</definedName>
    <definedName name="_pr68" localSheetId="1">#REF!</definedName>
    <definedName name="_pr68">#REF!</definedName>
    <definedName name="_pr69" localSheetId="2">#REF!</definedName>
    <definedName name="_pr69" localSheetId="1">#REF!</definedName>
    <definedName name="_pr69">#REF!</definedName>
    <definedName name="_pr70" localSheetId="2">#REF!</definedName>
    <definedName name="_pr70" localSheetId="1">#REF!</definedName>
    <definedName name="_pr70">#REF!</definedName>
    <definedName name="_pr71" localSheetId="2">#REF!</definedName>
    <definedName name="_pr71" localSheetId="1">#REF!</definedName>
    <definedName name="_pr71">#REF!</definedName>
    <definedName name="_pr72" localSheetId="2">#REF!</definedName>
    <definedName name="_pr72" localSheetId="1">#REF!</definedName>
    <definedName name="_pr72">#REF!</definedName>
    <definedName name="_PRE1" localSheetId="2">#REF!</definedName>
    <definedName name="_PRE1" localSheetId="1">#REF!</definedName>
    <definedName name="_PRE1">#REF!</definedName>
    <definedName name="_PTO97" localSheetId="2">#REF!</definedName>
    <definedName name="_PTO97" localSheetId="1">#REF!</definedName>
    <definedName name="_PTO97">#REF!</definedName>
    <definedName name="_PW2" localSheetId="2">#REF!</definedName>
    <definedName name="_PW2" localSheetId="1">#REF!</definedName>
    <definedName name="_PW2">#REF!</definedName>
    <definedName name="_QTY1" localSheetId="2">#REF!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2">'[3]7422CW00'!#REF!</definedName>
    <definedName name="_RET1" localSheetId="1">'[3]7422CW00'!#REF!</definedName>
    <definedName name="_RET1">'[3]7422CW00'!#REF!</definedName>
    <definedName name="_RET2" localSheetId="2">'[3]7422CW00'!#REF!</definedName>
    <definedName name="_RET2" localSheetId="1">'[3]7422CW00'!#REF!</definedName>
    <definedName name="_RET2">'[3]7422CW00'!#REF!</definedName>
    <definedName name="_RET3" localSheetId="2">'[3]7422CW00'!#REF!</definedName>
    <definedName name="_RET3" localSheetId="1">'[3]7422CW00'!#REF!</definedName>
    <definedName name="_RET3">'[3]7422CW00'!#REF!</definedName>
    <definedName name="_RET4" localSheetId="2">'[3]7422CW00'!#REF!</definedName>
    <definedName name="_RET4" localSheetId="1">'[3]7422CW00'!#REF!</definedName>
    <definedName name="_RET4">'[3]7422CW00'!#REF!</definedName>
    <definedName name="_RET5" localSheetId="2">'[3]7422CW00'!#REF!</definedName>
    <definedName name="_RET5" localSheetId="1">'[3]7422CW00'!#REF!</definedName>
    <definedName name="_RET5">'[3]7422CW00'!#REF!</definedName>
    <definedName name="_RET6" localSheetId="2">'[3]7422CW00'!#REF!</definedName>
    <definedName name="_RET6" localSheetId="1">'[3]7422CW00'!#REF!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2">#REF!</definedName>
    <definedName name="_SUM1" localSheetId="1">#REF!</definedName>
    <definedName name="_SUM1">#REF!</definedName>
    <definedName name="_SUM2" localSheetId="2">#REF!</definedName>
    <definedName name="_SUM2" localSheetId="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 localSheetId="1">#REF!</definedName>
    <definedName name="_tax1">#REF!</definedName>
    <definedName name="_tax2" localSheetId="2">#REF!</definedName>
    <definedName name="_tax2" localSheetId="1">#REF!</definedName>
    <definedName name="_tax2">#REF!</definedName>
    <definedName name="_tax3" localSheetId="2">#REF!</definedName>
    <definedName name="_tax3" localSheetId="1">#REF!</definedName>
    <definedName name="_tax3">#REF!</definedName>
    <definedName name="_tax4" localSheetId="2">#REF!</definedName>
    <definedName name="_tax4" localSheetId="1">#REF!</definedName>
    <definedName name="_tax4">#REF!</definedName>
    <definedName name="_tc1" localSheetId="2">#REF!</definedName>
    <definedName name="_tc1" localSheetId="1">#REF!</definedName>
    <definedName name="_tc1">#REF!</definedName>
    <definedName name="_tc2" localSheetId="2">#REF!</definedName>
    <definedName name="_tc2" localSheetId="1">#REF!</definedName>
    <definedName name="_tc2">#REF!</definedName>
    <definedName name="_tc3" localSheetId="2">#REF!</definedName>
    <definedName name="_tc3" localSheetId="1">#REF!</definedName>
    <definedName name="_tc3">#REF!</definedName>
    <definedName name="_TOP1" localSheetId="2">#REF!</definedName>
    <definedName name="_TOP1" localSheetId="1">#REF!</definedName>
    <definedName name="_TOP1">#REF!</definedName>
    <definedName name="_TOP10" localSheetId="2">#REF!</definedName>
    <definedName name="_TOP10" localSheetId="1">#REF!</definedName>
    <definedName name="_TOP10">#REF!</definedName>
    <definedName name="_TOP2" localSheetId="2">#REF!</definedName>
    <definedName name="_TOP2" localSheetId="1">#REF!</definedName>
    <definedName name="_TOP2">#REF!</definedName>
    <definedName name="_TOP3" localSheetId="2">#REF!</definedName>
    <definedName name="_TOP3" localSheetId="1">#REF!</definedName>
    <definedName name="_TOP3">#REF!</definedName>
    <definedName name="_TOP4" localSheetId="2">#REF!</definedName>
    <definedName name="_TOP4" localSheetId="1">#REF!</definedName>
    <definedName name="_TOP4">#REF!</definedName>
    <definedName name="_TOP5" localSheetId="2">#REF!</definedName>
    <definedName name="_TOP5" localSheetId="1">#REF!</definedName>
    <definedName name="_TOP5">#REF!</definedName>
    <definedName name="_TOP6" localSheetId="2">#REF!</definedName>
    <definedName name="_TOP6" localSheetId="1">#REF!</definedName>
    <definedName name="_TOP6">#REF!</definedName>
    <definedName name="_TOP7" localSheetId="2">#REF!</definedName>
    <definedName name="_TOP7" localSheetId="1">#REF!</definedName>
    <definedName name="_TOP7">#REF!</definedName>
    <definedName name="_TOP8" localSheetId="2">#REF!</definedName>
    <definedName name="_TOP8" localSheetId="1">#REF!</definedName>
    <definedName name="_TOP8">#REF!</definedName>
    <definedName name="_TOP9" localSheetId="2">#REF!</definedName>
    <definedName name="_TOP9" localSheetId="1">#REF!</definedName>
    <definedName name="_TOP9">#REF!</definedName>
    <definedName name="_TOT1" localSheetId="2">#REF!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1"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1">[11]Tablas!#REF!</definedName>
    <definedName name="_VEX1">[11]Tablas!#REF!</definedName>
    <definedName name="_VFA1" localSheetId="2">[11]Tablas!#REF!</definedName>
    <definedName name="_VFA1" localSheetId="1">[11]Tablas!#REF!</definedName>
    <definedName name="_VFA1">[11]Tablas!#REF!</definedName>
    <definedName name="_vfv4" hidden="1">{"via1",#N/A,TRUE,"general";"via2",#N/A,TRUE,"general";"via3",#N/A,TRUE,"general"}</definedName>
    <definedName name="_VIT1" localSheetId="2">[11]Tablas!#REF!</definedName>
    <definedName name="_VIT1" localSheetId="1">[11]Tablas!#REF!</definedName>
    <definedName name="_VIT1">[11]Tablas!#REF!</definedName>
    <definedName name="_VPR1" localSheetId="2">[11]Tablas!#REF!</definedName>
    <definedName name="_VPR1" localSheetId="1">[11]Tablas!#REF!</definedName>
    <definedName name="_VPR1">[11]Tablas!#REF!</definedName>
    <definedName name="_VPR2" localSheetId="2">[12]Tablas!#REF!</definedName>
    <definedName name="_VPR2" localSheetId="1">[12]Tablas!#REF!</definedName>
    <definedName name="_VPR2">[12]Tablas!#REF!</definedName>
    <definedName name="_VRP1" localSheetId="2">[11]Tablas!#REF!</definedName>
    <definedName name="_VRP1" localSheetId="1">[11]Tablas!#REF!</definedName>
    <definedName name="_VRP1">[11]Tablas!#REF!</definedName>
    <definedName name="_VSM1" localSheetId="2">[11]Tablas!#REF!</definedName>
    <definedName name="_VSM1" localSheetId="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2">#REF!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2">[24]ESPEC!#REF!</definedName>
    <definedName name="A18A200" localSheetId="1">[24]ESPEC!#REF!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2">#REF!</definedName>
    <definedName name="AB" localSheetId="1">#REF!</definedName>
    <definedName name="AB">#REF!</definedName>
    <definedName name="aba_1" localSheetId="2">#REF!</definedName>
    <definedName name="aba_1" localSheetId="1">#REF!</definedName>
    <definedName name="aba_1">#REF!</definedName>
    <definedName name="aba_2" localSheetId="2">#REF!</definedName>
    <definedName name="aba_2" localSheetId="1">#REF!</definedName>
    <definedName name="aba_2">#REF!</definedName>
    <definedName name="abc" localSheetId="2">#REF!</definedName>
    <definedName name="abc" localSheetId="1">#REF!</definedName>
    <definedName name="abc">#REF!</definedName>
    <definedName name="ABCD" localSheetId="2" hidden="1">#REF!</definedName>
    <definedName name="ABCD" localSheetId="1" hidden="1">#REF!</definedName>
    <definedName name="ABCD" hidden="1">#REF!</definedName>
    <definedName name="ABCDE" localSheetId="2" hidden="1">#REF!</definedName>
    <definedName name="ABCDE" localSheetId="1" hidden="1">#REF!</definedName>
    <definedName name="ABCDE" hidden="1">#REF!</definedName>
    <definedName name="ABG">[6]AASHTO!$A$2:$F$5</definedName>
    <definedName name="absc1" localSheetId="2">[26]!absc</definedName>
    <definedName name="absc1" localSheetId="1">[26]!absc</definedName>
    <definedName name="absc1" localSheetId="0">[26]!absc</definedName>
    <definedName name="absc1">[26]!absc</definedName>
    <definedName name="ac" localSheetId="2">#REF!</definedName>
    <definedName name="ac" localSheetId="1">#REF!</definedName>
    <definedName name="ac">#REF!</definedName>
    <definedName name="AccessDatabase" hidden="1">"C:\C-314\VOLUMENES\volfin4.mdb"</definedName>
    <definedName name="acpm">5000</definedName>
    <definedName name="ACT" localSheetId="2">#REF!</definedName>
    <definedName name="ACT" localSheetId="1">#REF!</definedName>
    <definedName name="ACT">#REF!</definedName>
    <definedName name="ACT_COMP" localSheetId="2">#REF!</definedName>
    <definedName name="ACT_COMP" localSheetId="1">#REF!</definedName>
    <definedName name="ACT_COMP">#REF!</definedName>
    <definedName name="ACT_COMP2" localSheetId="2">#REF!</definedName>
    <definedName name="ACT_COMP2" localSheetId="1">#REF!</definedName>
    <definedName name="ACT_COMP2">#REF!</definedName>
    <definedName name="ACT_CONT" localSheetId="2">#REF!</definedName>
    <definedName name="ACT_CONT" localSheetId="1">#REF!</definedName>
    <definedName name="ACT_CONT">#REF!</definedName>
    <definedName name="ACT_CONT2" localSheetId="2">#REF!</definedName>
    <definedName name="ACT_CONT2" localSheetId="1">#REF!</definedName>
    <definedName name="ACT_CONT2">#REF!</definedName>
    <definedName name="Actividades" localSheetId="2">#REF!</definedName>
    <definedName name="Actividades" localSheetId="1">#REF!</definedName>
    <definedName name="Actividades">#REF!</definedName>
    <definedName name="ACTV" localSheetId="2">#REF!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2">#REF!</definedName>
    <definedName name="adasd" localSheetId="1">#REF!</definedName>
    <definedName name="adasd">#REF!</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1">#REF!</definedName>
    <definedName name="ADMON">#REF!</definedName>
    <definedName name="ADMON1" localSheetId="2">#REF!</definedName>
    <definedName name="ADMON1" localSheetId="1">#REF!</definedName>
    <definedName name="ADMON1">#REF!</definedName>
    <definedName name="adoc1" localSheetId="2">[26]!absc</definedName>
    <definedName name="adoc1" localSheetId="1">[26]!absc</definedName>
    <definedName name="adoc1" localSheetId="0">[26]!absc</definedName>
    <definedName name="adoc1">[26]!absc</definedName>
    <definedName name="ADOC125" localSheetId="2">[26]!absc</definedName>
    <definedName name="ADOC125" localSheetId="1">[26]!absc</definedName>
    <definedName name="ADOC125" localSheetId="0">[26]!absc</definedName>
    <definedName name="ADOC125">[26]!absc</definedName>
    <definedName name="adoq" localSheetId="2">[29]!absc</definedName>
    <definedName name="adoq" localSheetId="1">[29]!absc</definedName>
    <definedName name="adoq" localSheetId="0">[29]!absc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2">#REF!</definedName>
    <definedName name="aida" localSheetId="1">#REF!</definedName>
    <definedName name="aida">#REF!</definedName>
    <definedName name="aida1" localSheetId="2">#REF!</definedName>
    <definedName name="aida1" localSheetId="1">#REF!</definedName>
    <definedName name="aida1">#REF!</definedName>
    <definedName name="AIU" localSheetId="2">#REF!</definedName>
    <definedName name="AIU" localSheetId="1">#REF!</definedName>
    <definedName name="AIU">#REF!</definedName>
    <definedName name="AIU_01" localSheetId="2">#REF!</definedName>
    <definedName name="AIU_01" localSheetId="1">#REF!</definedName>
    <definedName name="AIU_01">#REF!</definedName>
    <definedName name="AIU_1" localSheetId="2">#REF!</definedName>
    <definedName name="AIU_1" localSheetId="1">#REF!</definedName>
    <definedName name="AIU_1">#REF!</definedName>
    <definedName name="AIU_2" localSheetId="2">#REF!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2">#REF!</definedName>
    <definedName name="alam" localSheetId="1">#REF!</definedName>
    <definedName name="alam">#REF!</definedName>
    <definedName name="alc" localSheetId="2">[30]!absc</definedName>
    <definedName name="alc" localSheetId="1">[30]!absc</definedName>
    <definedName name="alc" localSheetId="0">[30]!absc</definedName>
    <definedName name="alc">[30]!absc</definedName>
    <definedName name="AlcanceProyecto" localSheetId="2">#REF!</definedName>
    <definedName name="AlcanceProyecto" localSheetId="1">#REF!</definedName>
    <definedName name="AlcanceProyecto">#REF!</definedName>
    <definedName name="ALM" localSheetId="2">#REF!</definedName>
    <definedName name="ALM" localSheetId="1">#REF!</definedName>
    <definedName name="ALM">#REF!</definedName>
    <definedName name="ALTO">[31]Tabla!$A$1:$A$5</definedName>
    <definedName name="Amount" localSheetId="2">#REF!</definedName>
    <definedName name="Amount" localSheetId="1">#REF!</definedName>
    <definedName name="Amount">#REF!</definedName>
    <definedName name="ANCLAJE" localSheetId="2">'[32]MC SF GAVIONES'!#REF!</definedName>
    <definedName name="ANCLAJE" localSheetId="1">'[32]MC SF GAVIONES'!#REF!</definedName>
    <definedName name="ANCLAJE">'[32]MC SF GAVIONES'!#REF!</definedName>
    <definedName name="AND" localSheetId="2">#REF!</definedName>
    <definedName name="AND" localSheetId="1">#REF!</definedName>
    <definedName name="AND">#REF!</definedName>
    <definedName name="anex7" localSheetId="2">#REF!</definedName>
    <definedName name="anex7" localSheetId="1">#REF!</definedName>
    <definedName name="anex7">#REF!</definedName>
    <definedName name="anex8" localSheetId="2">#REF!</definedName>
    <definedName name="anex8" localSheetId="1">#REF!</definedName>
    <definedName name="anex8">#REF!</definedName>
    <definedName name="anexo1" localSheetId="2">#REF!</definedName>
    <definedName name="anexo1" localSheetId="1">#REF!</definedName>
    <definedName name="anexo1">#REF!</definedName>
    <definedName name="anexo10" localSheetId="2">#REF!</definedName>
    <definedName name="anexo10" localSheetId="1">#REF!</definedName>
    <definedName name="anexo10">#REF!</definedName>
    <definedName name="anexo11" localSheetId="2">#REF!</definedName>
    <definedName name="anexo11" localSheetId="1">#REF!</definedName>
    <definedName name="anexo11">#REF!</definedName>
    <definedName name="anexo12" localSheetId="2">#REF!</definedName>
    <definedName name="anexo12" localSheetId="1">#REF!</definedName>
    <definedName name="anexo12">#REF!</definedName>
    <definedName name="anexo13" localSheetId="2">#REF!</definedName>
    <definedName name="anexo13" localSheetId="1">#REF!</definedName>
    <definedName name="anexo13">#REF!</definedName>
    <definedName name="anexo14" localSheetId="2">#REF!</definedName>
    <definedName name="anexo14" localSheetId="1">#REF!</definedName>
    <definedName name="anexo14">#REF!</definedName>
    <definedName name="anexo15" localSheetId="2">#REF!</definedName>
    <definedName name="anexo15" localSheetId="1">#REF!</definedName>
    <definedName name="anexo15">#REF!</definedName>
    <definedName name="anexo2" localSheetId="2">#REF!</definedName>
    <definedName name="anexo2" localSheetId="1">#REF!</definedName>
    <definedName name="anexo2">#REF!</definedName>
    <definedName name="anexo3" localSheetId="2">#REF!</definedName>
    <definedName name="anexo3" localSheetId="1">#REF!</definedName>
    <definedName name="anexo3">#REF!</definedName>
    <definedName name="anexo4" localSheetId="2">#REF!</definedName>
    <definedName name="anexo4" localSheetId="1">#REF!</definedName>
    <definedName name="anexo4">#REF!</definedName>
    <definedName name="anexo5" localSheetId="2">#REF!</definedName>
    <definedName name="anexo5" localSheetId="1">#REF!</definedName>
    <definedName name="anexo5">#REF!</definedName>
    <definedName name="anexo6" localSheetId="2">#REF!</definedName>
    <definedName name="anexo6" localSheetId="1">#REF!</definedName>
    <definedName name="anexo6">#REF!</definedName>
    <definedName name="anexo7" localSheetId="2">[33]COMPARATIVO!#REF!</definedName>
    <definedName name="anexo7" localSheetId="1">[33]COMPARATIVO!#REF!</definedName>
    <definedName name="anexo7">[33]COMPARATIVO!#REF!</definedName>
    <definedName name="anexo8" localSheetId="2">#REF!</definedName>
    <definedName name="anexo8" localSheetId="1">#REF!</definedName>
    <definedName name="anexo8">#REF!</definedName>
    <definedName name="anexo9" localSheetId="2">#REF!</definedName>
    <definedName name="anexo9" localSheetId="1">#REF!</definedName>
    <definedName name="anexo9">#REF!</definedName>
    <definedName name="anexů7" localSheetId="2">#REF!</definedName>
    <definedName name="anexů7" localSheetId="1">#REF!</definedName>
    <definedName name="anexů7">#REF!</definedName>
    <definedName name="Antic">[34]BASES!$B$33</definedName>
    <definedName name="ANTICIPO">[35]BASES!$B$33</definedName>
    <definedName name="AÑO">[25]PRESUPUESTO!$D$13</definedName>
    <definedName name="AÑOWUIE">'[36]Res-Accide-10'!$R$2:$R$7</definedName>
    <definedName name="apaiy" localSheetId="2">#REF!</definedName>
    <definedName name="apaiy" localSheetId="1">#REF!</definedName>
    <definedName name="apaiy">#REF!</definedName>
    <definedName name="APELLIDOS" localSheetId="2">#REF!</definedName>
    <definedName name="APELLIDOS" localSheetId="1">#REF!</definedName>
    <definedName name="APELLIDOS">#REF!</definedName>
    <definedName name="API" localSheetId="2">#REF!</definedName>
    <definedName name="API" localSheetId="1">#REF!</definedName>
    <definedName name="API">#REF!</definedName>
    <definedName name="APU" localSheetId="2">[37]!absc</definedName>
    <definedName name="APU" localSheetId="1">[37]!absc</definedName>
    <definedName name="APU" localSheetId="0">[37]!absc</definedName>
    <definedName name="APU">[37]!absc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2">#REF!</definedName>
    <definedName name="AQW" localSheetId="1">#REF!</definedName>
    <definedName name="AQW">#REF!</definedName>
    <definedName name="ARANCEL" localSheetId="2">#REF!</definedName>
    <definedName name="ARANCEL" localSheetId="1">#REF!</definedName>
    <definedName name="ARANCEL">#REF!</definedName>
    <definedName name="AREA" localSheetId="2">#REF!</definedName>
    <definedName name="AREA" localSheetId="1">#REF!</definedName>
    <definedName name="AREA">#REF!</definedName>
    <definedName name="_xlnm.Extract" localSheetId="2">#REF!</definedName>
    <definedName name="_xlnm.Extract" localSheetId="1">#REF!</definedName>
    <definedName name="_xlnm.Extract">#REF!</definedName>
    <definedName name="_xlnm.Print_Area" localSheetId="2">#REF!</definedName>
    <definedName name="_xlnm.Print_Area" localSheetId="1">#REF!</definedName>
    <definedName name="_xlnm.Print_Area" localSheetId="0">'PRESUPUESTO OFICIAL PLACA HUELL'!$A$1:$M$67</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2">#REF!</definedName>
    <definedName name="Areatotal" localSheetId="1">#REF!</definedName>
    <definedName name="Areatotal">#REF!</definedName>
    <definedName name="Aref" localSheetId="2">#REF!</definedName>
    <definedName name="Aref" localSheetId="1">#REF!</definedName>
    <definedName name="Aref">#REF!</definedName>
    <definedName name="armuve">[0]!ERR</definedName>
    <definedName name="ARP" localSheetId="2">#REF!</definedName>
    <definedName name="ARP" localSheetId="1">#REF!</definedName>
    <definedName name="ARP">#REF!</definedName>
    <definedName name="ARS" localSheetId="2">#REF!</definedName>
    <definedName name="ARS" localSheetId="1">#REF!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 localSheetId="0">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2">#REF!</definedName>
    <definedName name="AUTOMOTOR" localSheetId="1">#REF!</definedName>
    <definedName name="AUTOMOTOR">#REF!</definedName>
    <definedName name="AUTOMOTOR1" localSheetId="2">#REF!</definedName>
    <definedName name="AUTOMOTOR1" localSheetId="1">#REF!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2">#REF!,#REF!,#REF!,#REF!,#REF!,#REF!,#REF!,#REF!,#REF!,#REF!,#REF!,#REF!,#REF!,#REF!,#REF!,#REF!,#REF!,#REF!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2">#REF!</definedName>
    <definedName name="Base" localSheetId="1">#REF!</definedName>
    <definedName name="Base">#REF!</definedName>
    <definedName name="Base_datos_IM" localSheetId="2">#REF!</definedName>
    <definedName name="Base_datos_IM" localSheetId="1">#REF!</definedName>
    <definedName name="Base_datos_IM">#REF!</definedName>
    <definedName name="base1" localSheetId="2">#REF!</definedName>
    <definedName name="base1" localSheetId="1">#REF!</definedName>
    <definedName name="base1">#REF!</definedName>
    <definedName name="base2" localSheetId="2">#REF!</definedName>
    <definedName name="base2" localSheetId="1">#REF!</definedName>
    <definedName name="base2">#REF!</definedName>
    <definedName name="basedatos">[41]Hoja1!$A$4:$BZ$55</definedName>
    <definedName name="_xlnm.Database" localSheetId="2">#REF!</definedName>
    <definedName name="_xlnm.Database" localSheetId="1">#REF!</definedName>
    <definedName name="_xlnm.Database">#REF!</definedName>
    <definedName name="BaseDeDatos1" localSheetId="2">#REF!</definedName>
    <definedName name="BaseDeDatos1" localSheetId="1">#REF!</definedName>
    <definedName name="BaseDeDatos1">#REF!</definedName>
    <definedName name="basep">[42]PRESUPUESTAL!$A$4:$P$190</definedName>
    <definedName name="Basica_Centro_costo_2001" localSheetId="2">#REF!</definedName>
    <definedName name="Basica_Centro_costo_2001" localSheetId="1">#REF!</definedName>
    <definedName name="Basica_Centro_costo_2001">#REF!</definedName>
    <definedName name="Basica_Facturacion_2001" localSheetId="2">#REF!</definedName>
    <definedName name="Basica_Facturacion_2001" localSheetId="1">#REF!</definedName>
    <definedName name="Basica_Facturacion_2001">#REF!</definedName>
    <definedName name="Basica_Reserva_2001" localSheetId="2">#REF!</definedName>
    <definedName name="Basica_Reserva_2001" localSheetId="1">#REF!</definedName>
    <definedName name="Basica_Reserva_2001">#REF!</definedName>
    <definedName name="Básico" localSheetId="2">#REF!</definedName>
    <definedName name="Básico" localSheetId="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1">#REF!</definedName>
    <definedName name="BC">#REF!</definedName>
    <definedName name="BCXBDFG" hidden="1">{"TAB1",#N/A,TRUE,"GENERAL";"TAB2",#N/A,TRUE,"GENERAL";"TAB3",#N/A,TRUE,"GENERAL";"TAB4",#N/A,TRUE,"GENERAL";"TAB5",#N/A,TRUE,"GENERAL"}</definedName>
    <definedName name="BDD" localSheetId="2">#REF!</definedName>
    <definedName name="BDD" localSheetId="1">#REF!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1">#REF!</definedName>
    <definedName name="Beg_Bal">#REF!</definedName>
    <definedName name="BENEF.UNIT." localSheetId="2">#REF!</definedName>
    <definedName name="BENEF.UNIT." localSheetId="1">#REF!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 localSheetId="1">#REF!</definedName>
    <definedName name="BGT">#REF!</definedName>
    <definedName name="bgvfcdx" hidden="1">{"via1",#N/A,TRUE,"general";"via2",#N/A,TRUE,"general";"via3",#N/A,TRUE,"general"}</definedName>
    <definedName name="BHT_F" localSheetId="2">#REF!</definedName>
    <definedName name="BHT_F" localSheetId="1">#REF!</definedName>
    <definedName name="BHT_F">#REF!</definedName>
    <definedName name="bi" localSheetId="2">#REF!</definedName>
    <definedName name="bi" localSheetId="1">#REF!</definedName>
    <definedName name="bi">#REF!</definedName>
    <definedName name="blActividadesDiarias" localSheetId="2">#REF!</definedName>
    <definedName name="blActividadesDiarias" localSheetId="1">#REF!</definedName>
    <definedName name="blActividadesDiarias">#REF!</definedName>
    <definedName name="blCantidades" localSheetId="2">#REF!</definedName>
    <definedName name="blCantidades" localSheetId="1">#REF!</definedName>
    <definedName name="blCantidades">#REF!</definedName>
    <definedName name="blCantidades1" localSheetId="2">#REF!</definedName>
    <definedName name="blCantidades1" localSheetId="1">#REF!</definedName>
    <definedName name="blCantidades1">#REF!</definedName>
    <definedName name="blCantidades2" localSheetId="2">#REF!</definedName>
    <definedName name="blCantidades2" localSheetId="1">#REF!</definedName>
    <definedName name="blCantidades2">#REF!</definedName>
    <definedName name="blComentarioInf1" localSheetId="2">#REF!</definedName>
    <definedName name="blComentarioInf1" localSheetId="1">#REF!</definedName>
    <definedName name="blComentarioInf1">#REF!</definedName>
    <definedName name="blComentarioInf2" localSheetId="2">#REF!</definedName>
    <definedName name="blComentarioInf2" localSheetId="1">#REF!</definedName>
    <definedName name="blComentarioInf2">#REF!</definedName>
    <definedName name="blEjecutado" localSheetId="2">'[43]Ejecutado%'!#REF!</definedName>
    <definedName name="blEjecutado" localSheetId="1">'[43]Ejecutado%'!#REF!</definedName>
    <definedName name="blEjecutado">'[43]Ejecutado%'!#REF!</definedName>
    <definedName name="blEjecutadoPorcen">'[43]Ejecutado$'!$D$1:$CE$45</definedName>
    <definedName name="blEqCantiInf1" localSheetId="2">#REF!</definedName>
    <definedName name="blEqCantiInf1" localSheetId="1">#REF!</definedName>
    <definedName name="blEqCantiInf1">#REF!</definedName>
    <definedName name="blEqCantiInf2" localSheetId="2">#REF!</definedName>
    <definedName name="blEqCantiInf2" localSheetId="1">#REF!</definedName>
    <definedName name="blEqCantiInf2">#REF!</definedName>
    <definedName name="blEqClaseInf1" localSheetId="2">#REF!</definedName>
    <definedName name="blEqClaseInf1" localSheetId="1">#REF!</definedName>
    <definedName name="blEqClaseInf1">#REF!</definedName>
    <definedName name="blEqClaseInf2" localSheetId="2">#REF!</definedName>
    <definedName name="blEqClaseInf2" localSheetId="1">#REF!</definedName>
    <definedName name="blEqClaseInf2">#REF!</definedName>
    <definedName name="blEqTiemiInf1" localSheetId="2">#REF!</definedName>
    <definedName name="blEqTiemiInf1" localSheetId="1">#REF!</definedName>
    <definedName name="blEqTiemiInf1">#REF!</definedName>
    <definedName name="blEqTiemiInf2" localSheetId="2">#REF!</definedName>
    <definedName name="blEqTiemiInf2" localSheetId="1">#REF!</definedName>
    <definedName name="blEqTiemiInf2">#REF!</definedName>
    <definedName name="blFechaInforme" localSheetId="2">#REF!</definedName>
    <definedName name="blFechaInforme" localSheetId="1">#REF!</definedName>
    <definedName name="blFechaInforme">#REF!</definedName>
    <definedName name="blFechaInicio" localSheetId="2">#REF!</definedName>
    <definedName name="blFechaInicio" localSheetId="1">#REF!</definedName>
    <definedName name="blFechaInicio">#REF!</definedName>
    <definedName name="blFisico" localSheetId="2">#REF!</definedName>
    <definedName name="blFisico" localSheetId="1">#REF!</definedName>
    <definedName name="blFisico">#REF!</definedName>
    <definedName name="blHoraEqInf1" localSheetId="2">#REF!</definedName>
    <definedName name="blHoraEqInf1" localSheetId="1">#REF!</definedName>
    <definedName name="blHoraEqInf1">#REF!</definedName>
    <definedName name="blHoraEqInf2" localSheetId="2">#REF!</definedName>
    <definedName name="blHoraEqInf2" localSheetId="1">#REF!</definedName>
    <definedName name="blHoraEqInf2">#REF!</definedName>
    <definedName name="blHoraPerIntInf" localSheetId="2">#REF!</definedName>
    <definedName name="blHoraPerIntInf" localSheetId="1">#REF!</definedName>
    <definedName name="blHoraPerIntInf">#REF!</definedName>
    <definedName name="blHoraPerObraInf" localSheetId="2">#REF!</definedName>
    <definedName name="blHoraPerObraInf" localSheetId="1">#REF!</definedName>
    <definedName name="blHoraPerObraInf">#REF!</definedName>
    <definedName name="blHorasLluviaInf" localSheetId="2">#REF!</definedName>
    <definedName name="blHorasLluviaInf" localSheetId="1">#REF!</definedName>
    <definedName name="blHorasLluviaInf">#REF!</definedName>
    <definedName name="blImagen1" localSheetId="2">#REF!</definedName>
    <definedName name="blImagen1" localSheetId="1">#REF!</definedName>
    <definedName name="blImagen1">#REF!</definedName>
    <definedName name="blImagen2" localSheetId="2">#REF!</definedName>
    <definedName name="blImagen2" localSheetId="1">#REF!</definedName>
    <definedName name="blImagen2">#REF!</definedName>
    <definedName name="blNombreArchivo" localSheetId="2">#REF!</definedName>
    <definedName name="blNombreArchivo" localSheetId="1">#REF!</definedName>
    <definedName name="blNombreArchivo">#REF!</definedName>
    <definedName name="blObservacionesInf" localSheetId="2">#REF!</definedName>
    <definedName name="blObservacionesInf" localSheetId="1">#REF!</definedName>
    <definedName name="blObservacionesInf">#REF!</definedName>
    <definedName name="blPDT" localSheetId="2">#REF!</definedName>
    <definedName name="blPDT" localSheetId="1">#REF!</definedName>
    <definedName name="blPDT">#REF!</definedName>
    <definedName name="blPerAdmiCantInf" localSheetId="2">#REF!</definedName>
    <definedName name="blPerAdmiCantInf" localSheetId="1">#REF!</definedName>
    <definedName name="blPerAdmiCantInf">#REF!</definedName>
    <definedName name="blPerAdmiTiemInf" localSheetId="2">#REF!</definedName>
    <definedName name="blPerAdmiTiemInf" localSheetId="1">#REF!</definedName>
    <definedName name="blPerAdmiTiemInf">#REF!</definedName>
    <definedName name="blPerObraCantInf" localSheetId="2">#REF!</definedName>
    <definedName name="blPerObraCantInf" localSheetId="1">#REF!</definedName>
    <definedName name="blPerObraCantInf">#REF!</definedName>
    <definedName name="blPerObraTiemInf" localSheetId="2">#REF!</definedName>
    <definedName name="blPerObraTiemInf" localSheetId="1">#REF!</definedName>
    <definedName name="blPerObraTiemInf">#REF!</definedName>
    <definedName name="blPersonalAdminInf" localSheetId="2">#REF!</definedName>
    <definedName name="blPersonalAdminInf" localSheetId="1">#REF!</definedName>
    <definedName name="blPersonalAdminInf">#REF!</definedName>
    <definedName name="blPersonalObraInf" localSheetId="2">#REF!</definedName>
    <definedName name="blPersonalObraInf" localSheetId="1">#REF!</definedName>
    <definedName name="blPersonalObraInf">#REF!</definedName>
    <definedName name="BLPH1" localSheetId="2" hidden="1">#REF!</definedName>
    <definedName name="BLPH1" localSheetId="1" hidden="1">#REF!</definedName>
    <definedName name="BLPH1" hidden="1">#REF!</definedName>
    <definedName name="blProgramadoPesos">'[43]Programado$'!$I$1:$CK$45</definedName>
    <definedName name="blReferenciaInforme" localSheetId="2">#REF!</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2">#REF!</definedName>
    <definedName name="Bombas" localSheetId="1">#REF!</definedName>
    <definedName name="Bombas">#REF!</definedName>
    <definedName name="BONO" localSheetId="2">#REF!</definedName>
    <definedName name="BONO" localSheetId="1">#REF!</definedName>
    <definedName name="BONO">#REF!</definedName>
    <definedName name="BORDER1" localSheetId="2">[44]steel!#REF!</definedName>
    <definedName name="BORDER1" localSheetId="1">[44]steel!#REF!</definedName>
    <definedName name="BORDER1">[44]steel!#REF!</definedName>
    <definedName name="BORDET" localSheetId="2">#REF!</definedName>
    <definedName name="BORDET" localSheetId="1">#REF!</definedName>
    <definedName name="BORDET">#REF!</definedName>
    <definedName name="BORSHE" localSheetId="2">'[3]7422CW00'!#REF!</definedName>
    <definedName name="BORSHE" localSheetId="1">'[3]7422CW00'!#REF!</definedName>
    <definedName name="BORSHE">'[3]7422CW00'!#REF!</definedName>
    <definedName name="BORSUM" localSheetId="2">'[3]7422CW00'!#REF!</definedName>
    <definedName name="BORSUM" localSheetId="1">'[3]7422CW00'!#REF!</definedName>
    <definedName name="BORSUM">'[3]7422CW00'!#REF!</definedName>
    <definedName name="boxes" localSheetId="2">#REF!</definedName>
    <definedName name="boxes" localSheetId="1">#REF!</definedName>
    <definedName name="boxes">#REF!</definedName>
    <definedName name="BQ" localSheetId="2">#REF!</definedName>
    <definedName name="BQ" localSheetId="1">#REF!</definedName>
    <definedName name="BQ">#REF!</definedName>
    <definedName name="br" hidden="1">{"TAB1",#N/A,TRUE,"GENERAL";"TAB2",#N/A,TRUE,"GENERAL";"TAB3",#N/A,TRUE,"GENERAL";"TAB4",#N/A,TRUE,"GENERAL";"TAB5",#N/A,TRUE,"GENERAL"}</definedName>
    <definedName name="BREAKER" localSheetId="2">#REF!</definedName>
    <definedName name="BREAKER" localSheetId="1">#REF!</definedName>
    <definedName name="BREAKER">#REF!</definedName>
    <definedName name="BREAKERS" localSheetId="2">#REF!</definedName>
    <definedName name="BREAKERS" localSheetId="1">#REF!</definedName>
    <definedName name="BREAKERS">#REF!</definedName>
    <definedName name="Breakers_Switches" localSheetId="2">#REF!</definedName>
    <definedName name="Breakers_Switches" localSheetId="1">#REF!</definedName>
    <definedName name="Breakers_Switches">#REF!</definedName>
    <definedName name="Breakers_y_Switches" localSheetId="2">#REF!</definedName>
    <definedName name="Breakers_y_Switches" localSheetId="1">#REF!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2">'[46]Form5 _Pág_ 1'!#REF!</definedName>
    <definedName name="BuiltIn_Print_Area" localSheetId="1">'[46]Form5 _Pág_ 1'!#REF!</definedName>
    <definedName name="BuiltIn_Print_Area">'[46]Form5 _Pág_ 1'!#REF!</definedName>
    <definedName name="BuiltIn_Print_Area___0" localSheetId="2">'[46]Form5 _Pág_ 2'!#REF!</definedName>
    <definedName name="BuiltIn_Print_Area___0" localSheetId="1">'[46]Form5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 localSheetId="1">#REF!</definedName>
    <definedName name="C._C.">#REF!</definedName>
    <definedName name="C_" localSheetId="2">#REF!</definedName>
    <definedName name="C_" localSheetId="1">#REF!</definedName>
    <definedName name="C_">#REF!</definedName>
    <definedName name="CA" localSheetId="2">#REF!</definedName>
    <definedName name="CA" localSheetId="1">#REF!</definedName>
    <definedName name="CA">#REF!</definedName>
    <definedName name="Cableado" localSheetId="2">#REF!</definedName>
    <definedName name="Cableado" localSheetId="1">#REF!</definedName>
    <definedName name="Cableado">#REF!</definedName>
    <definedName name="CajDol1" localSheetId="2">#REF!</definedName>
    <definedName name="CajDol1" localSheetId="1">#REF!</definedName>
    <definedName name="CajDol1">#REF!</definedName>
    <definedName name="CajDol10" localSheetId="2">#REF!</definedName>
    <definedName name="CajDol10" localSheetId="1">#REF!</definedName>
    <definedName name="CajDol10">#REF!</definedName>
    <definedName name="CajDol11" localSheetId="2">#REF!</definedName>
    <definedName name="CajDol11" localSheetId="1">#REF!</definedName>
    <definedName name="CajDol11">#REF!</definedName>
    <definedName name="CajDol12" localSheetId="2">#REF!</definedName>
    <definedName name="CajDol12" localSheetId="1">#REF!</definedName>
    <definedName name="CajDol12">#REF!</definedName>
    <definedName name="CajDol2" localSheetId="2">#REF!</definedName>
    <definedName name="CajDol2" localSheetId="1">#REF!</definedName>
    <definedName name="CajDol2">#REF!</definedName>
    <definedName name="CajDol3" localSheetId="2">#REF!</definedName>
    <definedName name="CajDol3" localSheetId="1">#REF!</definedName>
    <definedName name="CajDol3">#REF!</definedName>
    <definedName name="CajDol4" localSheetId="2">#REF!</definedName>
    <definedName name="CajDol4" localSheetId="1">#REF!</definedName>
    <definedName name="CajDol4">#REF!</definedName>
    <definedName name="CajDol5" localSheetId="2">#REF!</definedName>
    <definedName name="CajDol5" localSheetId="1">#REF!</definedName>
    <definedName name="CajDol5">#REF!</definedName>
    <definedName name="CajDol6" localSheetId="2">#REF!</definedName>
    <definedName name="CajDol6" localSheetId="1">#REF!</definedName>
    <definedName name="CajDol6">#REF!</definedName>
    <definedName name="CajDol7" localSheetId="2">#REF!</definedName>
    <definedName name="CajDol7" localSheetId="1">#REF!</definedName>
    <definedName name="CajDol7">#REF!</definedName>
    <definedName name="CajDol8" localSheetId="2">#REF!</definedName>
    <definedName name="CajDol8" localSheetId="1">#REF!</definedName>
    <definedName name="CajDol8">#REF!</definedName>
    <definedName name="CajDol9" localSheetId="2">#REF!</definedName>
    <definedName name="CajDol9" localSheetId="1">#REF!</definedName>
    <definedName name="CajDol9">#REF!</definedName>
    <definedName name="CAMPO" localSheetId="2">#REF!</definedName>
    <definedName name="CAMPO" localSheetId="1">#REF!</definedName>
    <definedName name="CAMPO">#REF!</definedName>
    <definedName name="CANT" localSheetId="2">#REF!</definedName>
    <definedName name="CANT" localSheetId="1">#REF!</definedName>
    <definedName name="CANT">#REF!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 localSheetId="1">'[47]TRAMO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2">#REF!</definedName>
    <definedName name="CAP" localSheetId="1">#REF!</definedName>
    <definedName name="CAP">#REF!</definedName>
    <definedName name="CAPAC._HSE" localSheetId="2">#REF!</definedName>
    <definedName name="CAPAC._HSE" localSheetId="1">#REF!</definedName>
    <definedName name="CAPAC._HSE">#REF!</definedName>
    <definedName name="CARGA" localSheetId="2">#REF!</definedName>
    <definedName name="CARGA" localSheetId="1">#REF!</definedName>
    <definedName name="CARGA">#REF!</definedName>
    <definedName name="CARGOS" localSheetId="2">#REF!</definedName>
    <definedName name="CARGOS" localSheetId="1">#REF!</definedName>
    <definedName name="CARGOS">#REF!</definedName>
    <definedName name="carlos" localSheetId="2">MODULO10.auto_abrir</definedName>
    <definedName name="carlos" localSheetId="1">MODULO10.auto_abrir</definedName>
    <definedName name="carlos" localSheetId="0">MODULO10.auto_abrir</definedName>
    <definedName name="carlos">MODULO10.auto_abrir</definedName>
    <definedName name="CBLES" localSheetId="2">#REF!</definedName>
    <definedName name="CBLES" localSheetId="1">#REF!</definedName>
    <definedName name="CBLES">#REF!</definedName>
    <definedName name="CBLES1" localSheetId="2">#REF!</definedName>
    <definedName name="CBLES1" localSheetId="1">#REF!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2">'[50]A. P. U.'!#REF!</definedName>
    <definedName name="CCCCCC" localSheetId="1">'[50]A. P. U.'!#REF!</definedName>
    <definedName name="CCCCCC">'[50]A. P. U.'!#REF!</definedName>
    <definedName name="CCT" localSheetId="2">#REF!</definedName>
    <definedName name="CCT" localSheetId="1">#REF!</definedName>
    <definedName name="CCT">#REF!</definedName>
    <definedName name="ccto210" localSheetId="2">#REF!</definedName>
    <definedName name="ccto210" localSheetId="1">#REF!</definedName>
    <definedName name="ccto210">#REF!</definedName>
    <definedName name="cd">[51]Hoja1!$C$81</definedName>
    <definedName name="cdcdc" hidden="1">{"via1",#N/A,TRUE,"general";"via2",#N/A,TRUE,"general";"via3",#N/A,TRUE,"general"}</definedName>
    <definedName name="CDctrl">[34]CDItem!$G$8</definedName>
    <definedName name="CDE" localSheetId="2">#REF!</definedName>
    <definedName name="CDE" localSheetId="1">#REF!</definedName>
    <definedName name="CDE">#REF!</definedName>
    <definedName name="cdfgrtfd" localSheetId="2" hidden="1">#REF!</definedName>
    <definedName name="cdfgrtfd" localSheetId="1" hidden="1">#REF!</definedName>
    <definedName name="cdfgrtfd" hidden="1">#REF!</definedName>
    <definedName name="ceerf" hidden="1">{"TAB1",#N/A,TRUE,"GENERAL";"TAB2",#N/A,TRUE,"GENERAL";"TAB3",#N/A,TRUE,"GENERAL";"TAB4",#N/A,TRUE,"GENERAL";"TAB5",#N/A,TRUE,"GENERAL"}</definedName>
    <definedName name="CEMENTO">[52]Insum!$A$3:$H$63</definedName>
    <definedName name="CGDI01" localSheetId="2">[11]Tablas!#REF!</definedName>
    <definedName name="CGDI01" localSheetId="1">[11]Tablas!#REF!</definedName>
    <definedName name="CGDI01">[11]Tablas!#REF!</definedName>
    <definedName name="CGDI02" localSheetId="2">[11]Tablas!#REF!</definedName>
    <definedName name="CGDI02" localSheetId="1">[11]Tablas!#REF!</definedName>
    <definedName name="CGDI02">[11]Tablas!#REF!</definedName>
    <definedName name="CGDI03" localSheetId="2">[11]Tablas!#REF!</definedName>
    <definedName name="CGDI03" localSheetId="1">[11]Tablas!#REF!</definedName>
    <definedName name="CGDI03">[11]Tablas!#REF!</definedName>
    <definedName name="CGDI04" localSheetId="2">[11]Tablas!#REF!</definedName>
    <definedName name="CGDI04" localSheetId="1">[11]Tablas!#REF!</definedName>
    <definedName name="CGDI04">[11]Tablas!#REF!</definedName>
    <definedName name="CGDI05" localSheetId="2">[11]Tablas!#REF!</definedName>
    <definedName name="CGDI05" localSheetId="1">[11]Tablas!#REF!</definedName>
    <definedName name="CGDI05">[11]Tablas!#REF!</definedName>
    <definedName name="CGDI06" localSheetId="2">[11]Tablas!#REF!</definedName>
    <definedName name="CGDI06" localSheetId="1">[11]Tablas!#REF!</definedName>
    <definedName name="CGDI06">[11]Tablas!#REF!</definedName>
    <definedName name="CGDI07" localSheetId="2">[11]Tablas!#REF!</definedName>
    <definedName name="CGDI07" localSheetId="1">[11]Tablas!#REF!</definedName>
    <definedName name="CGDI07">[11]Tablas!#REF!</definedName>
    <definedName name="CGDI08" localSheetId="2">[11]Tablas!#REF!</definedName>
    <definedName name="CGDI08" localSheetId="1">[11]Tablas!#REF!</definedName>
    <definedName name="CGDI08">[11]Tablas!#REF!</definedName>
    <definedName name="CGEX01" localSheetId="2">[11]Tablas!#REF!</definedName>
    <definedName name="CGEX01" localSheetId="1">[11]Tablas!#REF!</definedName>
    <definedName name="CGEX01">[11]Tablas!#REF!</definedName>
    <definedName name="CGEX02" localSheetId="2">[11]Tablas!#REF!</definedName>
    <definedName name="CGEX02" localSheetId="1">[11]Tablas!#REF!</definedName>
    <definedName name="CGEX02">[11]Tablas!#REF!</definedName>
    <definedName name="CGEX031" localSheetId="2">[11]Tablas!#REF!</definedName>
    <definedName name="CGEX031" localSheetId="1">[11]Tablas!#REF!</definedName>
    <definedName name="CGEX031">[11]Tablas!#REF!</definedName>
    <definedName name="CGEX04" localSheetId="2">[11]Tablas!#REF!</definedName>
    <definedName name="CGEX04" localSheetId="1">[11]Tablas!#REF!</definedName>
    <definedName name="CGEX04">[11]Tablas!#REF!</definedName>
    <definedName name="CGFI011" localSheetId="2">[11]Tablas!#REF!</definedName>
    <definedName name="CGFI011" localSheetId="1">[11]Tablas!#REF!</definedName>
    <definedName name="CGFI011">[11]Tablas!#REF!</definedName>
    <definedName name="CGFI012" localSheetId="2">[11]Tablas!#REF!</definedName>
    <definedName name="CGFI012" localSheetId="1">[11]Tablas!#REF!</definedName>
    <definedName name="CGFI012">[11]Tablas!#REF!</definedName>
    <definedName name="CGFI021" localSheetId="2">[11]Tablas!#REF!</definedName>
    <definedName name="CGFI021" localSheetId="1">[11]Tablas!#REF!</definedName>
    <definedName name="CGFI021">[11]Tablas!#REF!</definedName>
    <definedName name="CGFI022" localSheetId="2">[11]Tablas!#REF!</definedName>
    <definedName name="CGFI022" localSheetId="1">[11]Tablas!#REF!</definedName>
    <definedName name="CGFI022">[11]Tablas!#REF!</definedName>
    <definedName name="CGFI023" localSheetId="2">[11]Tablas!#REF!</definedName>
    <definedName name="CGFI023" localSheetId="1">[11]Tablas!#REF!</definedName>
    <definedName name="CGFI023">[11]Tablas!#REF!</definedName>
    <definedName name="CGFI024" localSheetId="2">[11]Tablas!#REF!</definedName>
    <definedName name="CGFI024" localSheetId="1">[11]Tablas!#REF!</definedName>
    <definedName name="CGFI024">[11]Tablas!#REF!</definedName>
    <definedName name="CGFI031" localSheetId="2">[11]Tablas!#REF!</definedName>
    <definedName name="CGFI031" localSheetId="1">[11]Tablas!#REF!</definedName>
    <definedName name="CGFI031">[11]Tablas!#REF!</definedName>
    <definedName name="CGFI032" localSheetId="2">[11]Tablas!#REF!</definedName>
    <definedName name="CGFI032" localSheetId="1">[11]Tablas!#REF!</definedName>
    <definedName name="CGFI032">[11]Tablas!#REF!</definedName>
    <definedName name="CGFI0331" localSheetId="2">[11]Tablas!#REF!</definedName>
    <definedName name="CGFI0331" localSheetId="1">[11]Tablas!#REF!</definedName>
    <definedName name="CGFI0331">[11]Tablas!#REF!</definedName>
    <definedName name="CGFI0332" localSheetId="2">[11]Tablas!#REF!</definedName>
    <definedName name="CGFI0332" localSheetId="1">[11]Tablas!#REF!</definedName>
    <definedName name="CGFI0332">[11]Tablas!#REF!</definedName>
    <definedName name="CGFI0333" localSheetId="2">[11]Tablas!#REF!</definedName>
    <definedName name="CGFI0333" localSheetId="1">[11]Tablas!#REF!</definedName>
    <definedName name="CGFI0333">[11]Tablas!#REF!</definedName>
    <definedName name="CGFI0334" localSheetId="2">[11]Tablas!#REF!</definedName>
    <definedName name="CGFI0334" localSheetId="1">[11]Tablas!#REF!</definedName>
    <definedName name="CGFI0334">[11]Tablas!#REF!</definedName>
    <definedName name="CGFI0335" localSheetId="2">[11]Tablas!#REF!</definedName>
    <definedName name="CGFI0335" localSheetId="1">[11]Tablas!#REF!</definedName>
    <definedName name="CGFI0335">[11]Tablas!#REF!</definedName>
    <definedName name="CGFI0341" localSheetId="2">[11]Tablas!#REF!</definedName>
    <definedName name="CGFI0341" localSheetId="1">[11]Tablas!#REF!</definedName>
    <definedName name="CGFI0341">[11]Tablas!#REF!</definedName>
    <definedName name="CGFI0343" localSheetId="2">[11]Tablas!#REF!</definedName>
    <definedName name="CGFI0343" localSheetId="1">[11]Tablas!#REF!</definedName>
    <definedName name="CGFI0343">[11]Tablas!#REF!</definedName>
    <definedName name="CGFI0344" localSheetId="2">[11]Tablas!#REF!</definedName>
    <definedName name="CGFI0344" localSheetId="1">[11]Tablas!#REF!</definedName>
    <definedName name="CGFI0344">[11]Tablas!#REF!</definedName>
    <definedName name="CGPR01" localSheetId="2">[11]Tablas!#REF!</definedName>
    <definedName name="CGPR01" localSheetId="1">[11]Tablas!#REF!</definedName>
    <definedName name="CGPR01">[11]Tablas!#REF!</definedName>
    <definedName name="CGPR021" localSheetId="2">[11]Tablas!#REF!</definedName>
    <definedName name="CGPR021" localSheetId="1">[11]Tablas!#REF!</definedName>
    <definedName name="CGPR021">[11]Tablas!#REF!</definedName>
    <definedName name="CGPR022" localSheetId="2">[11]Tablas!#REF!</definedName>
    <definedName name="CGPR022" localSheetId="1">[11]Tablas!#REF!</definedName>
    <definedName name="CGPR022">[11]Tablas!#REF!</definedName>
    <definedName name="CGPR023" localSheetId="2">[11]Tablas!#REF!</definedName>
    <definedName name="CGPR023" localSheetId="1">[11]Tablas!#REF!</definedName>
    <definedName name="CGPR023">[11]Tablas!#REF!</definedName>
    <definedName name="CGPR024" localSheetId="2">[11]Tablas!#REF!</definedName>
    <definedName name="CGPR024" localSheetId="1">[11]Tablas!#REF!</definedName>
    <definedName name="CGPR024">[11]Tablas!#REF!</definedName>
    <definedName name="CGPR031" localSheetId="2">[11]Tablas!#REF!</definedName>
    <definedName name="CGPR031" localSheetId="1">[11]Tablas!#REF!</definedName>
    <definedName name="CGPR031">[11]Tablas!#REF!</definedName>
    <definedName name="CGPR032" localSheetId="2">[11]Tablas!#REF!</definedName>
    <definedName name="CGPR032" localSheetId="1">[11]Tablas!#REF!</definedName>
    <definedName name="CGPR032">[11]Tablas!#REF!</definedName>
    <definedName name="CGPR0331" localSheetId="2">[11]Tablas!#REF!</definedName>
    <definedName name="CGPR0331" localSheetId="1">[11]Tablas!#REF!</definedName>
    <definedName name="CGPR0331">[11]Tablas!#REF!</definedName>
    <definedName name="CGPR0332" localSheetId="2">[11]Tablas!#REF!</definedName>
    <definedName name="CGPR0332" localSheetId="1">[11]Tablas!#REF!</definedName>
    <definedName name="CGPR0332">[11]Tablas!#REF!</definedName>
    <definedName name="CGPR0333" localSheetId="2">[11]Tablas!#REF!</definedName>
    <definedName name="CGPR0333" localSheetId="1">[11]Tablas!#REF!</definedName>
    <definedName name="CGPR0333">[11]Tablas!#REF!</definedName>
    <definedName name="CGPR041" localSheetId="2">[11]Tablas!#REF!</definedName>
    <definedName name="CGPR041" localSheetId="1">[11]Tablas!#REF!</definedName>
    <definedName name="CGPR041">[11]Tablas!#REF!</definedName>
    <definedName name="CGPR042" localSheetId="2">[11]Tablas!#REF!</definedName>
    <definedName name="CGPR042" localSheetId="1">[11]Tablas!#REF!</definedName>
    <definedName name="CGPR042">[11]Tablas!#REF!</definedName>
    <definedName name="CGPR043" localSheetId="2">[11]Tablas!#REF!</definedName>
    <definedName name="CGPR043" localSheetId="1">[11]Tablas!#REF!</definedName>
    <definedName name="CGPR043">[11]Tablas!#REF!</definedName>
    <definedName name="CGPR051" localSheetId="2">[11]Tablas!#REF!</definedName>
    <definedName name="CGPR051" localSheetId="1">[11]Tablas!#REF!</definedName>
    <definedName name="CGPR051">[11]Tablas!#REF!</definedName>
    <definedName name="CGPR052" localSheetId="2">[11]Tablas!#REF!</definedName>
    <definedName name="CGPR052" localSheetId="1">[11]Tablas!#REF!</definedName>
    <definedName name="CGPR052">[11]Tablas!#REF!</definedName>
    <definedName name="CGPR0531" localSheetId="2">[11]Tablas!#REF!</definedName>
    <definedName name="CGPR0531" localSheetId="1">[11]Tablas!#REF!</definedName>
    <definedName name="CGPR0531">[11]Tablas!#REF!</definedName>
    <definedName name="CGPR0532" localSheetId="2">[11]Tablas!#REF!</definedName>
    <definedName name="CGPR0532" localSheetId="1">[11]Tablas!#REF!</definedName>
    <definedName name="CGPR0532">[11]Tablas!#REF!</definedName>
    <definedName name="CGPR0533" localSheetId="2">[11]Tablas!#REF!</definedName>
    <definedName name="CGPR0533" localSheetId="1">[11]Tablas!#REF!</definedName>
    <definedName name="CGPR0533">[11]Tablas!#REF!</definedName>
    <definedName name="CGPR0534" localSheetId="2">[11]Tablas!#REF!</definedName>
    <definedName name="CGPR0534" localSheetId="1">[11]Tablas!#REF!</definedName>
    <definedName name="CGPR0534">[11]Tablas!#REF!</definedName>
    <definedName name="CGPR0541" localSheetId="2">[11]Tablas!#REF!</definedName>
    <definedName name="CGPR0541" localSheetId="1">[11]Tablas!#REF!</definedName>
    <definedName name="CGPR0541">[11]Tablas!#REF!</definedName>
    <definedName name="CGPR0542" localSheetId="2">[11]Tablas!#REF!</definedName>
    <definedName name="CGPR0542" localSheetId="1">[11]Tablas!#REF!</definedName>
    <definedName name="CGPR0542">[11]Tablas!#REF!</definedName>
    <definedName name="CGPR0543" localSheetId="2">[11]Tablas!#REF!</definedName>
    <definedName name="CGPR0543" localSheetId="1">[11]Tablas!#REF!</definedName>
    <definedName name="CGPR0543">[11]Tablas!#REF!</definedName>
    <definedName name="CGPR061" localSheetId="2">[11]Tablas!#REF!</definedName>
    <definedName name="CGPR061" localSheetId="1">[11]Tablas!#REF!</definedName>
    <definedName name="CGPR061">[11]Tablas!#REF!</definedName>
    <definedName name="CGPR062" localSheetId="2">[11]Tablas!#REF!</definedName>
    <definedName name="CGPR062" localSheetId="1">[11]Tablas!#REF!</definedName>
    <definedName name="CGPR062">[11]Tablas!#REF!</definedName>
    <definedName name="CGPR0621" localSheetId="2">[11]Tablas!#REF!</definedName>
    <definedName name="CGPR0621" localSheetId="1">[11]Tablas!#REF!</definedName>
    <definedName name="CGPR0621">[11]Tablas!#REF!</definedName>
    <definedName name="CGPR0622" localSheetId="2">[11]Tablas!#REF!</definedName>
    <definedName name="CGPR0622" localSheetId="1">[11]Tablas!#REF!</definedName>
    <definedName name="CGPR0622">[11]Tablas!#REF!</definedName>
    <definedName name="CGPR0631" localSheetId="2">[11]Tablas!#REF!</definedName>
    <definedName name="CGPR0631" localSheetId="1">[11]Tablas!#REF!</definedName>
    <definedName name="CGPR0631">[11]Tablas!#REF!</definedName>
    <definedName name="CGPR0632" localSheetId="2">[11]Tablas!#REF!</definedName>
    <definedName name="CGPR0632" localSheetId="1">[11]Tablas!#REF!</definedName>
    <definedName name="CGPR0632">[11]Tablas!#REF!</definedName>
    <definedName name="CGPR0633" localSheetId="2">[11]Tablas!#REF!</definedName>
    <definedName name="CGPR0633" localSheetId="1">[11]Tablas!#REF!</definedName>
    <definedName name="CGPR0633">[11]Tablas!#REF!</definedName>
    <definedName name="CGPR0641" localSheetId="2">[11]Tablas!#REF!</definedName>
    <definedName name="CGPR0641" localSheetId="1">[11]Tablas!#REF!</definedName>
    <definedName name="CGPR0641">[11]Tablas!#REF!</definedName>
    <definedName name="CGPR0642" localSheetId="2">[11]Tablas!#REF!</definedName>
    <definedName name="CGPR0642" localSheetId="1">[11]Tablas!#REF!</definedName>
    <definedName name="CGPR0642">[11]Tablas!#REF!</definedName>
    <definedName name="CGPR0643" localSheetId="2">[11]Tablas!#REF!</definedName>
    <definedName name="CGPR0643" localSheetId="1">[11]Tablas!#REF!</definedName>
    <definedName name="CGPR0643">[11]Tablas!#REF!</definedName>
    <definedName name="CGRF01" localSheetId="2">[11]Tablas!#REF!</definedName>
    <definedName name="CGRF01" localSheetId="1">[11]Tablas!#REF!</definedName>
    <definedName name="CGRF01">[11]Tablas!#REF!</definedName>
    <definedName name="CGRF02" localSheetId="2">[11]Tablas!#REF!</definedName>
    <definedName name="CGRF02" localSheetId="1">[11]Tablas!#REF!</definedName>
    <definedName name="CGRF02">[11]Tablas!#REF!</definedName>
    <definedName name="CGRF031" localSheetId="2">[11]Tablas!#REF!</definedName>
    <definedName name="CGRF031" localSheetId="1">[11]Tablas!#REF!</definedName>
    <definedName name="CGRF031">[11]Tablas!#REF!</definedName>
    <definedName name="CGRF032" localSheetId="2">[11]Tablas!#REF!</definedName>
    <definedName name="CGRF032" localSheetId="1">[11]Tablas!#REF!</definedName>
    <definedName name="CGRF032">[11]Tablas!#REF!</definedName>
    <definedName name="CGRF0331" localSheetId="2">[11]Tablas!#REF!</definedName>
    <definedName name="CGRF0331" localSheetId="1">[11]Tablas!#REF!</definedName>
    <definedName name="CGRF0331">[11]Tablas!#REF!</definedName>
    <definedName name="CGRF0332" localSheetId="2">[11]Tablas!#REF!</definedName>
    <definedName name="CGRF0332" localSheetId="1">[11]Tablas!#REF!</definedName>
    <definedName name="CGRF0332">[11]Tablas!#REF!</definedName>
    <definedName name="CGRF0333" localSheetId="2">[11]Tablas!#REF!</definedName>
    <definedName name="CGRF0333" localSheetId="1">[11]Tablas!#REF!</definedName>
    <definedName name="CGRF0333">[11]Tablas!#REF!</definedName>
    <definedName name="CGRF0334" localSheetId="2">[11]Tablas!#REF!</definedName>
    <definedName name="CGRF0334" localSheetId="1">[11]Tablas!#REF!</definedName>
    <definedName name="CGRF0334">[11]Tablas!#REF!</definedName>
    <definedName name="CGRF0335" localSheetId="2">[11]Tablas!#REF!</definedName>
    <definedName name="CGRF0335" localSheetId="1">[11]Tablas!#REF!</definedName>
    <definedName name="CGRF0335">[11]Tablas!#REF!</definedName>
    <definedName name="CGRF0336" localSheetId="2">[11]Tablas!#REF!</definedName>
    <definedName name="CGRF0336" localSheetId="1">[11]Tablas!#REF!</definedName>
    <definedName name="CGRF0336">[11]Tablas!#REF!</definedName>
    <definedName name="CGRF0337" localSheetId="2">[11]Tablas!#REF!</definedName>
    <definedName name="CGRF0337" localSheetId="1">[11]Tablas!#REF!</definedName>
    <definedName name="CGRF0337">[11]Tablas!#REF!</definedName>
    <definedName name="CGRF0338" localSheetId="2">[11]Tablas!#REF!</definedName>
    <definedName name="CGRF0338" localSheetId="1">[11]Tablas!#REF!</definedName>
    <definedName name="CGRF0338">[11]Tablas!#REF!</definedName>
    <definedName name="CGRF0341" localSheetId="2">[11]Tablas!#REF!</definedName>
    <definedName name="CGRF0341" localSheetId="1">[11]Tablas!#REF!</definedName>
    <definedName name="CGRF0341">[11]Tablas!#REF!</definedName>
    <definedName name="CGRF0342" localSheetId="2">[11]Tablas!#REF!</definedName>
    <definedName name="CGRF0342" localSheetId="1">[11]Tablas!#REF!</definedName>
    <definedName name="CGRF0342">[11]Tablas!#REF!</definedName>
    <definedName name="CGRF0343" localSheetId="2">[11]Tablas!#REF!</definedName>
    <definedName name="CGRF0343" localSheetId="1">[11]Tablas!#REF!</definedName>
    <definedName name="CGRF0343">[11]Tablas!#REF!</definedName>
    <definedName name="CGRF041" localSheetId="2">[11]Tablas!#REF!</definedName>
    <definedName name="CGRF041" localSheetId="1">[11]Tablas!#REF!</definedName>
    <definedName name="CGRF041">[11]Tablas!#REF!</definedName>
    <definedName name="CGRF042" localSheetId="2">[11]Tablas!#REF!</definedName>
    <definedName name="CGRF042" localSheetId="1">[11]Tablas!#REF!</definedName>
    <definedName name="CGRF042">[11]Tablas!#REF!</definedName>
    <definedName name="CGRF0431" localSheetId="2">[11]Tablas!#REF!</definedName>
    <definedName name="CGRF0431" localSheetId="1">[11]Tablas!#REF!</definedName>
    <definedName name="CGRF0431">[11]Tablas!#REF!</definedName>
    <definedName name="CGRF0432" localSheetId="2">[11]Tablas!#REF!</definedName>
    <definedName name="CGRF0432" localSheetId="1">[11]Tablas!#REF!</definedName>
    <definedName name="CGRF0432">[11]Tablas!#REF!</definedName>
    <definedName name="CGRF0433" localSheetId="2">[11]Tablas!#REF!</definedName>
    <definedName name="CGRF0433" localSheetId="1">[11]Tablas!#REF!</definedName>
    <definedName name="CGRF0433">[11]Tablas!#REF!</definedName>
    <definedName name="CGRF0441" localSheetId="2">[11]Tablas!#REF!</definedName>
    <definedName name="CGRF0441" localSheetId="1">[11]Tablas!#REF!</definedName>
    <definedName name="CGRF0441">[11]Tablas!#REF!</definedName>
    <definedName name="CGRF0442" localSheetId="2">[11]Tablas!#REF!</definedName>
    <definedName name="CGRF0442" localSheetId="1">[11]Tablas!#REF!</definedName>
    <definedName name="CGRF0442">[11]Tablas!#REF!</definedName>
    <definedName name="CGRF0443" localSheetId="2">[11]Tablas!#REF!</definedName>
    <definedName name="CGRF0443" localSheetId="1">[11]Tablas!#REF!</definedName>
    <definedName name="CGRF0443">[11]Tablas!#REF!</definedName>
    <definedName name="CGSM01" localSheetId="2">[11]Tablas!#REF!</definedName>
    <definedName name="CGSM01" localSheetId="1">[11]Tablas!#REF!</definedName>
    <definedName name="CGSM01">[11]Tablas!#REF!</definedName>
    <definedName name="CGSM02" localSheetId="2">[11]Tablas!#REF!</definedName>
    <definedName name="CGSM02" localSheetId="1">[11]Tablas!#REF!</definedName>
    <definedName name="CGSM02">[11]Tablas!#REF!</definedName>
    <definedName name="CGSM03" localSheetId="2">[11]Tablas!#REF!</definedName>
    <definedName name="CGSM03" localSheetId="1">[11]Tablas!#REF!</definedName>
    <definedName name="CGSM03">[11]Tablas!#REF!</definedName>
    <definedName name="CGSM04" localSheetId="2">[11]Tablas!#REF!</definedName>
    <definedName name="CGSM04" localSheetId="1">[11]Tablas!#REF!</definedName>
    <definedName name="CGSM04">[11]Tablas!#REF!</definedName>
    <definedName name="CGSM05" localSheetId="2">[11]Tablas!#REF!</definedName>
    <definedName name="CGSM05" localSheetId="1">[11]Tablas!#REF!</definedName>
    <definedName name="CGSM05">[11]Tablas!#REF!</definedName>
    <definedName name="CGSO011" localSheetId="2">[11]Tablas!#REF!</definedName>
    <definedName name="CGSO011" localSheetId="1">[11]Tablas!#REF!</definedName>
    <definedName name="CGSO011">[11]Tablas!#REF!</definedName>
    <definedName name="CGSO012" localSheetId="2">[11]Tablas!#REF!</definedName>
    <definedName name="CGSO012" localSheetId="1">[11]Tablas!#REF!</definedName>
    <definedName name="CGSO012">[11]Tablas!#REF!</definedName>
    <definedName name="CGSO013" localSheetId="2">[11]Tablas!#REF!</definedName>
    <definedName name="CGSO013" localSheetId="1">[11]Tablas!#REF!</definedName>
    <definedName name="CGSO013">[11]Tablas!#REF!</definedName>
    <definedName name="CGSO014" localSheetId="2">[11]Tablas!#REF!</definedName>
    <definedName name="CGSO014" localSheetId="1">[11]Tablas!#REF!</definedName>
    <definedName name="CGSO014">[11]Tablas!#REF!</definedName>
    <definedName name="CGSO02" localSheetId="2">[11]Tablas!#REF!</definedName>
    <definedName name="CGSO02" localSheetId="1">[11]Tablas!#REF!</definedName>
    <definedName name="CGSO02">[11]Tablas!#REF!</definedName>
    <definedName name="CGSO031" localSheetId="2">[11]Tablas!#REF!</definedName>
    <definedName name="CGSO031" localSheetId="1">[11]Tablas!#REF!</definedName>
    <definedName name="CGSO031">[11]Tablas!#REF!</definedName>
    <definedName name="CGSO032" localSheetId="2">[11]Tablas!#REF!</definedName>
    <definedName name="CGSO032" localSheetId="1">[11]Tablas!#REF!</definedName>
    <definedName name="CGSO032">[11]Tablas!#REF!</definedName>
    <definedName name="CGSO033" localSheetId="2">[11]Tablas!#REF!</definedName>
    <definedName name="CGSO033" localSheetId="1">[11]Tablas!#REF!</definedName>
    <definedName name="CGSO033">[11]Tablas!#REF!</definedName>
    <definedName name="CGSO034" localSheetId="2">[11]Tablas!#REF!</definedName>
    <definedName name="CGSO034" localSheetId="1">[11]Tablas!#REF!</definedName>
    <definedName name="CGSO034">[11]Tablas!#REF!</definedName>
    <definedName name="CGSO041" localSheetId="2">[11]Tablas!#REF!</definedName>
    <definedName name="CGSO041" localSheetId="1">[11]Tablas!#REF!</definedName>
    <definedName name="CGSO041">[11]Tablas!#REF!</definedName>
    <definedName name="CGSO042" localSheetId="2">[11]Tablas!#REF!</definedName>
    <definedName name="CGSO042" localSheetId="1">[11]Tablas!#REF!</definedName>
    <definedName name="CGSO042">[11]Tablas!#REF!</definedName>
    <definedName name="CGSO043" localSheetId="2">[11]Tablas!#REF!</definedName>
    <definedName name="CGSO043" localSheetId="1">[11]Tablas!#REF!</definedName>
    <definedName name="CGSO043">[11]Tablas!#REF!</definedName>
    <definedName name="CGSO044" localSheetId="2">[11]Tablas!#REF!</definedName>
    <definedName name="CGSO044" localSheetId="1">[11]Tablas!#REF!</definedName>
    <definedName name="CGSO044">[11]Tablas!#REF!</definedName>
    <definedName name="CGSO051" localSheetId="2">[11]Tablas!#REF!</definedName>
    <definedName name="CGSO051" localSheetId="1">[11]Tablas!#REF!</definedName>
    <definedName name="CGSO051">[11]Tablas!#REF!</definedName>
    <definedName name="CGSO052" localSheetId="2">[11]Tablas!#REF!</definedName>
    <definedName name="CGSO052" localSheetId="1">[11]Tablas!#REF!</definedName>
    <definedName name="CGSO052">[11]Tablas!#REF!</definedName>
    <definedName name="CGSO053" localSheetId="2">[11]Tablas!#REF!</definedName>
    <definedName name="CGSO053" localSheetId="1">[11]Tablas!#REF!</definedName>
    <definedName name="CGSO053">[11]Tablas!#REF!</definedName>
    <definedName name="CGSO054" localSheetId="2">[11]Tablas!#REF!</definedName>
    <definedName name="CGSO054" localSheetId="1">[11]Tablas!#REF!</definedName>
    <definedName name="CGSO054">[11]Tablas!#REF!</definedName>
    <definedName name="CGSO055" localSheetId="2">[11]Tablas!#REF!</definedName>
    <definedName name="CGSO055" localSheetId="1">[11]Tablas!#REF!</definedName>
    <definedName name="CGSO055">[11]Tablas!#REF!</definedName>
    <definedName name="CGSO061" localSheetId="2">[11]Tablas!#REF!</definedName>
    <definedName name="CGSO061" localSheetId="1">[11]Tablas!#REF!</definedName>
    <definedName name="CGSO061">[11]Tablas!#REF!</definedName>
    <definedName name="CGSO062" localSheetId="2">[11]Tablas!#REF!</definedName>
    <definedName name="CGSO062" localSheetId="1">[11]Tablas!#REF!</definedName>
    <definedName name="CGSO062">[11]Tablas!#REF!</definedName>
    <definedName name="CGSO063" localSheetId="2">[11]Tablas!#REF!</definedName>
    <definedName name="CGSO063" localSheetId="1">[11]Tablas!#REF!</definedName>
    <definedName name="CGSO063">[11]Tablas!#REF!</definedName>
    <definedName name="CGSO064" localSheetId="2">[11]Tablas!#REF!</definedName>
    <definedName name="CGSO064" localSheetId="1">[11]Tablas!#REF!</definedName>
    <definedName name="CGSO064">[11]Tablas!#REF!</definedName>
    <definedName name="CGTR011" localSheetId="2">[11]Tablas!#REF!</definedName>
    <definedName name="CGTR011" localSheetId="1">[11]Tablas!#REF!</definedName>
    <definedName name="CGTR011">[11]Tablas!#REF!</definedName>
    <definedName name="CGTR012" localSheetId="2">[11]Tablas!#REF!</definedName>
    <definedName name="CGTR012" localSheetId="1">[11]Tablas!#REF!</definedName>
    <definedName name="CGTR012">[11]Tablas!#REF!</definedName>
    <definedName name="CGTR021" localSheetId="2">[11]Tablas!#REF!</definedName>
    <definedName name="CGTR021" localSheetId="1">[11]Tablas!#REF!</definedName>
    <definedName name="CGTR021">[11]Tablas!#REF!</definedName>
    <definedName name="CGTR022" localSheetId="2">[11]Tablas!#REF!</definedName>
    <definedName name="CGTR022" localSheetId="1">[11]Tablas!#REF!</definedName>
    <definedName name="CGTR022">[11]Tablas!#REF!</definedName>
    <definedName name="CGTR023" localSheetId="2">[11]Tablas!#REF!</definedName>
    <definedName name="CGTR023" localSheetId="1">[11]Tablas!#REF!</definedName>
    <definedName name="CGTR023">[11]Tablas!#REF!</definedName>
    <definedName name="CGTR031" localSheetId="2">[11]Tablas!#REF!</definedName>
    <definedName name="CGTR031" localSheetId="1">[11]Tablas!#REF!</definedName>
    <definedName name="CGTR031">[11]Tablas!#REF!</definedName>
    <definedName name="CGTR032" localSheetId="2">[11]Tablas!#REF!</definedName>
    <definedName name="CGTR032" localSheetId="1">[11]Tablas!#REF!</definedName>
    <definedName name="CGTR032">[11]Tablas!#REF!</definedName>
    <definedName name="CGTR033" localSheetId="2">[11]Tablas!#REF!</definedName>
    <definedName name="CGTR033" localSheetId="1">[11]Tablas!#REF!</definedName>
    <definedName name="CGTR033">[11]Tablas!#REF!</definedName>
    <definedName name="CGTR034" localSheetId="2">[11]Tablas!#REF!</definedName>
    <definedName name="CGTR034" localSheetId="1">[11]Tablas!#REF!</definedName>
    <definedName name="CGTR034">[11]Tablas!#REF!</definedName>
    <definedName name="CGTR035" localSheetId="2">[11]Tablas!#REF!</definedName>
    <definedName name="CGTR035" localSheetId="1">[11]Tablas!#REF!</definedName>
    <definedName name="CGTR035">[11]Tablas!#REF!</definedName>
    <definedName name="CGTR036" localSheetId="2">[11]Tablas!#REF!</definedName>
    <definedName name="CGTR036" localSheetId="1">[11]Tablas!#REF!</definedName>
    <definedName name="CGTR036">[11]Tablas!#REF!</definedName>
    <definedName name="CGTR037" localSheetId="2">[11]Tablas!#REF!</definedName>
    <definedName name="CGTR037" localSheetId="1">[11]Tablas!#REF!</definedName>
    <definedName name="CGTR037">[11]Tablas!#REF!</definedName>
    <definedName name="CGTR038" localSheetId="2">[11]Tablas!#REF!</definedName>
    <definedName name="CGTR038" localSheetId="1">[11]Tablas!#REF!</definedName>
    <definedName name="CGTR038">[11]Tablas!#REF!</definedName>
    <definedName name="CGTR039" localSheetId="2">[11]Tablas!#REF!</definedName>
    <definedName name="CGTR039" localSheetId="1">[11]Tablas!#REF!</definedName>
    <definedName name="CGTR039">[11]Tablas!#REF!</definedName>
    <definedName name="CGTR041" localSheetId="2">[11]Tablas!#REF!</definedName>
    <definedName name="CGTR041" localSheetId="1">[11]Tablas!#REF!</definedName>
    <definedName name="CGTR041">[11]Tablas!#REF!</definedName>
    <definedName name="CGTR042" localSheetId="2">[11]Tablas!#REF!</definedName>
    <definedName name="CGTR042" localSheetId="1">[11]Tablas!#REF!</definedName>
    <definedName name="CGTR042">[11]Tablas!#REF!</definedName>
    <definedName name="CGTR043" localSheetId="2">[11]Tablas!#REF!</definedName>
    <definedName name="CGTR043" localSheetId="1">[11]Tablas!#REF!</definedName>
    <definedName name="CGTR043">[11]Tablas!#REF!</definedName>
    <definedName name="CGTR044" localSheetId="2">[11]Tablas!#REF!</definedName>
    <definedName name="CGTR044" localSheetId="1">[11]Tablas!#REF!</definedName>
    <definedName name="CGTR044">[11]Tablas!#REF!</definedName>
    <definedName name="CGTR051" localSheetId="2">[11]Tablas!#REF!</definedName>
    <definedName name="CGTR051" localSheetId="1">[11]Tablas!#REF!</definedName>
    <definedName name="CGTR051">[11]Tablas!#REF!</definedName>
    <definedName name="Ch" localSheetId="2">#REF!</definedName>
    <definedName name="Ch" localSheetId="1">#REF!</definedName>
    <definedName name="Ch">#REF!</definedName>
    <definedName name="CHK_PU" localSheetId="2">'[3]7422CW00'!#REF!</definedName>
    <definedName name="CHK_PU" localSheetId="1">'[3]7422CW00'!#REF!</definedName>
    <definedName name="CHK_PU">'[3]7422CW00'!#REF!</definedName>
    <definedName name="CHP" localSheetId="2">#REF!</definedName>
    <definedName name="CHP" localSheetId="1">#REF!</definedName>
    <definedName name="CHP">#REF!</definedName>
    <definedName name="CISNEROS" localSheetId="2">#REF!</definedName>
    <definedName name="CISNEROS" localSheetId="1">#REF!</definedName>
    <definedName name="CISNEROS">#REF!</definedName>
    <definedName name="cjsa" localSheetId="2" hidden="1">#REF!</definedName>
    <definedName name="cjsa" localSheetId="1" hidden="1">#REF!</definedName>
    <definedName name="cjsa" hidden="1">#REF!</definedName>
    <definedName name="CL" localSheetId="2">#REF!</definedName>
    <definedName name="CL" localSheetId="1">#REF!</definedName>
    <definedName name="CL">#REF!</definedName>
    <definedName name="cmf">[53]Hoja1!$C$27</definedName>
    <definedName name="CMIBLE" localSheetId="2">#REF!</definedName>
    <definedName name="CMIBLE" localSheetId="1">#REF!</definedName>
    <definedName name="CMIBLE">#REF!</definedName>
    <definedName name="CMIBLE1" localSheetId="2">#REF!</definedName>
    <definedName name="CMIBLE1" localSheetId="1">#REF!</definedName>
    <definedName name="CMIBLE1">#REF!</definedName>
    <definedName name="Cod" localSheetId="2">#REF!</definedName>
    <definedName name="Cod" localSheetId="1">#REF!</definedName>
    <definedName name="Cod">#REF!</definedName>
    <definedName name="CodActEco">[10]EMPRESA!$F$10</definedName>
    <definedName name="codigo" localSheetId="2">#REF!,#REF!</definedName>
    <definedName name="codigo" localSheetId="1">#REF!,#REF!</definedName>
    <definedName name="codigo">#REF!,#REF!</definedName>
    <definedName name="CodigoInversion" localSheetId="2">#REF!</definedName>
    <definedName name="CodigoInversion" localSheetId="1">#REF!</definedName>
    <definedName name="CodigoInversion">#REF!</definedName>
    <definedName name="CodigoProyecto" localSheetId="2">#REF!</definedName>
    <definedName name="CodigoProyecto" localSheetId="1">#REF!</definedName>
    <definedName name="CodigoProyecto">#REF!</definedName>
    <definedName name="Codigos" localSheetId="2">#REF!</definedName>
    <definedName name="Codigos" localSheetId="1">#REF!</definedName>
    <definedName name="Codigos">#REF!</definedName>
    <definedName name="CODOS" localSheetId="2">#REF!</definedName>
    <definedName name="CODOS" localSheetId="1">#REF!</definedName>
    <definedName name="CODOS">#REF!</definedName>
    <definedName name="cogvsiruj" localSheetId="2">[33]COMPARATIVO!#REF!</definedName>
    <definedName name="cogvsiruj" localSheetId="1">[33]COMPARATIVO!#REF!</definedName>
    <definedName name="cogvsiruj">[33]COMPARATIVO!#REF!</definedName>
    <definedName name="COLON" localSheetId="2">#REF!</definedName>
    <definedName name="COLON" localSheetId="1">#REF!</definedName>
    <definedName name="COLON">#REF!</definedName>
    <definedName name="ColTap">'[20]Coloc. e Interc. Tapones'!$E$1:$E$65536</definedName>
    <definedName name="Com">'[39]LIQUIDA-NOMINA'!$AL$4</definedName>
    <definedName name="COMIDA" localSheetId="2">#REF!</definedName>
    <definedName name="COMIDA" localSheetId="1">#REF!</definedName>
    <definedName name="COMIDA">#REF!</definedName>
    <definedName name="Compresores" localSheetId="2">#REF!</definedName>
    <definedName name="Compresores" localSheetId="1">#REF!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2">#REF!</definedName>
    <definedName name="COPIA1" localSheetId="1">#REF!</definedName>
    <definedName name="COPIA1">#REF!</definedName>
    <definedName name="COPIA2" localSheetId="2">#REF!</definedName>
    <definedName name="COPIA2" localSheetId="1">#REF!</definedName>
    <definedName name="COPIA2">#REF!</definedName>
    <definedName name="copiao4">[0]!ERR</definedName>
    <definedName name="corri">[0]!ERR</definedName>
    <definedName name="COSTO_FRENTE">[55]BITACORA!$E$1:$E$65536</definedName>
    <definedName name="costo2" localSheetId="2" hidden="1">#REF!</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[56]TARIFAS!$A$1:$F$52</definedName>
    <definedName name="CRIT" localSheetId="2">#REF!</definedName>
    <definedName name="CRIT" localSheetId="1">#REF!</definedName>
    <definedName name="CRIT">#REF!</definedName>
    <definedName name="CRIT_APIAY" localSheetId="2">#REF!</definedName>
    <definedName name="CRIT_APIAY" localSheetId="1">#REF!</definedName>
    <definedName name="CRIT_APIAY">#REF!</definedName>
    <definedName name="CRIT_CHICHI" localSheetId="2">#REF!</definedName>
    <definedName name="CRIT_CHICHI" localSheetId="1">#REF!</definedName>
    <definedName name="CRIT_CHICHI">#REF!</definedName>
    <definedName name="CRIT_CHICHI1" localSheetId="2">#REF!</definedName>
    <definedName name="CRIT_CHICHI1" localSheetId="1">#REF!</definedName>
    <definedName name="CRIT_CHICHI1">#REF!</definedName>
    <definedName name="CRIT_DOL" localSheetId="2">#REF!</definedName>
    <definedName name="CRIT_DOL" localSheetId="1">#REF!</definedName>
    <definedName name="CRIT_DOL">#REF!</definedName>
    <definedName name="CRIT_DOL1" localSheetId="2">#REF!</definedName>
    <definedName name="CRIT_DOL1" localSheetId="1">#REF!</definedName>
    <definedName name="CRIT_DOL1">#REF!</definedName>
    <definedName name="CRIT1" localSheetId="2">#REF!</definedName>
    <definedName name="CRIT1" localSheetId="1">#REF!</definedName>
    <definedName name="CRIT1">#REF!</definedName>
    <definedName name="Criteria_MI">[57]civ_roma!$C$803:$G$804</definedName>
    <definedName name="Criterios_IM" localSheetId="2">'[3]7422CW00'!#REF!</definedName>
    <definedName name="Criterios_IM" localSheetId="1">'[3]7422CW00'!#REF!</definedName>
    <definedName name="Criterios_IM">'[3]7422CW00'!#REF!</definedName>
    <definedName name="Criticidad">[58]Tabla!$A$1:$A$5</definedName>
    <definedName name="cs" localSheetId="2">#REF!</definedName>
    <definedName name="cs" localSheetId="1">#REF!</definedName>
    <definedName name="cs">#REF!</definedName>
    <definedName name="CS_AVG_SIZE" localSheetId="2">#REF!</definedName>
    <definedName name="CS_AVG_SIZE" localSheetId="1">#REF!</definedName>
    <definedName name="CS_AVG_SIZE">#REF!</definedName>
    <definedName name="CS_WELDING" localSheetId="2">#REF!</definedName>
    <definedName name="CS_WELDING" localSheetId="1">#REF!</definedName>
    <definedName name="CS_WELDING">#REF!</definedName>
    <definedName name="CTA" localSheetId="2">#REF!</definedName>
    <definedName name="CTA" localSheetId="1">#REF!</definedName>
    <definedName name="CTA">#REF!</definedName>
    <definedName name="CTE" localSheetId="2">#REF!</definedName>
    <definedName name="CTE" localSheetId="1">#REF!</definedName>
    <definedName name="CTE">#REF!</definedName>
    <definedName name="CTR" localSheetId="2">'[3]7422CW00'!#REF!</definedName>
    <definedName name="CTR" localSheetId="1">'[3]7422CW00'!#REF!</definedName>
    <definedName name="CTR">'[3]7422CW00'!#REF!</definedName>
    <definedName name="CTRPAG" localSheetId="2">'[3]7422CW00'!#REF!</definedName>
    <definedName name="CTRPAG" localSheetId="1">'[3]7422CW00'!#REF!</definedName>
    <definedName name="CTRPAG">'[3]7422CW00'!#REF!</definedName>
    <definedName name="CUAL">[0]!ERR</definedName>
    <definedName name="CUBS" localSheetId="2">#REF!</definedName>
    <definedName name="CUBS" localSheetId="1">#REF!</definedName>
    <definedName name="CUBS">#REF!</definedName>
    <definedName name="CUNET" hidden="1">{"via1",#N/A,TRUE,"general";"via2",#N/A,TRUE,"general";"via3",#N/A,TRUE,"general"}</definedName>
    <definedName name="Customize" localSheetId="2">[49]!Customize</definedName>
    <definedName name="Customize" localSheetId="1">[49]!Customize</definedName>
    <definedName name="Customize" localSheetId="0">[49]!Customize</definedName>
    <definedName name="Customize">[49]!Customize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 localSheetId="1">#REF!</definedName>
    <definedName name="D_1">#REF!</definedName>
    <definedName name="DAFT" localSheetId="2">#REF!</definedName>
    <definedName name="DAFT" localSheetId="1">#REF!</definedName>
    <definedName name="DAFT">#REF!</definedName>
    <definedName name="DANODO" localSheetId="2">#REF!</definedName>
    <definedName name="DANODO" localSheetId="1">#REF!</definedName>
    <definedName name="DANODO">#REF!</definedName>
    <definedName name="DANODOF" localSheetId="2">#REF!</definedName>
    <definedName name="DANODOF" localSheetId="1">#REF!</definedName>
    <definedName name="DANODOF">#REF!</definedName>
    <definedName name="DANODOFT" localSheetId="2">#REF!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hidden="1">{"TAB1",#N/A,TRUE,"GENERAL";"TAB2",#N/A,TRUE,"GENERAL";"TAB3",#N/A,TRUE,"GENERAL";"TAB4",#N/A,TRUE,"GENERAL";"TAB5",#N/A,TRUE,"GENERAL"}</definedName>
    <definedName name="Data" localSheetId="2">#REF!</definedName>
    <definedName name="Data" localSheetId="1">#REF!</definedName>
    <definedName name="Data">#REF!</definedName>
    <definedName name="data1" localSheetId="2">#REF!</definedName>
    <definedName name="data1" localSheetId="1">#REF!</definedName>
    <definedName name="data1">#REF!</definedName>
    <definedName name="data10" localSheetId="2">#REF!</definedName>
    <definedName name="data10" localSheetId="1">#REF!</definedName>
    <definedName name="data10">#REF!</definedName>
    <definedName name="data11" localSheetId="2">#REF!</definedName>
    <definedName name="data11" localSheetId="1">#REF!</definedName>
    <definedName name="data11">#REF!</definedName>
    <definedName name="data12" localSheetId="2">#REF!</definedName>
    <definedName name="data12" localSheetId="1">#REF!</definedName>
    <definedName name="data12">#REF!</definedName>
    <definedName name="data13" localSheetId="2">#REF!</definedName>
    <definedName name="data13" localSheetId="1">#REF!</definedName>
    <definedName name="data13">#REF!</definedName>
    <definedName name="data14" localSheetId="2">#REF!</definedName>
    <definedName name="data14" localSheetId="1">#REF!</definedName>
    <definedName name="data14">#REF!</definedName>
    <definedName name="data15" localSheetId="2">#REF!</definedName>
    <definedName name="data15" localSheetId="1">#REF!</definedName>
    <definedName name="data15">#REF!</definedName>
    <definedName name="data16" localSheetId="2">#REF!</definedName>
    <definedName name="data16" localSheetId="1">#REF!</definedName>
    <definedName name="data16">#REF!</definedName>
    <definedName name="data17" localSheetId="2">#REF!</definedName>
    <definedName name="data17" localSheetId="1">#REF!</definedName>
    <definedName name="data17">#REF!</definedName>
    <definedName name="data18" localSheetId="2">#REF!</definedName>
    <definedName name="data18" localSheetId="1">#REF!</definedName>
    <definedName name="data18">#REF!</definedName>
    <definedName name="data19" localSheetId="2">#REF!</definedName>
    <definedName name="data19" localSheetId="1">#REF!</definedName>
    <definedName name="data19">#REF!</definedName>
    <definedName name="data2" localSheetId="2">#REF!</definedName>
    <definedName name="data2" localSheetId="1">#REF!</definedName>
    <definedName name="data2">#REF!</definedName>
    <definedName name="data20" localSheetId="2">#REF!</definedName>
    <definedName name="data20" localSheetId="1">#REF!</definedName>
    <definedName name="data20">#REF!</definedName>
    <definedName name="data21" localSheetId="2">#REF!</definedName>
    <definedName name="data21" localSheetId="1">#REF!</definedName>
    <definedName name="data21">#REF!</definedName>
    <definedName name="data22" localSheetId="2">#REF!</definedName>
    <definedName name="data22" localSheetId="1">#REF!</definedName>
    <definedName name="data22">#REF!</definedName>
    <definedName name="data23" localSheetId="2">#REF!</definedName>
    <definedName name="data23" localSheetId="1">#REF!</definedName>
    <definedName name="data23">#REF!</definedName>
    <definedName name="data24" localSheetId="2">#REF!</definedName>
    <definedName name="data24" localSheetId="1">#REF!</definedName>
    <definedName name="data24">#REF!</definedName>
    <definedName name="data25" localSheetId="2">#REF!</definedName>
    <definedName name="data25" localSheetId="1">#REF!</definedName>
    <definedName name="data25">#REF!</definedName>
    <definedName name="data26" localSheetId="2">#REF!</definedName>
    <definedName name="data26" localSheetId="1">#REF!</definedName>
    <definedName name="data26">#REF!</definedName>
    <definedName name="data27" localSheetId="2">#REF!</definedName>
    <definedName name="data27" localSheetId="1">#REF!</definedName>
    <definedName name="data27">#REF!</definedName>
    <definedName name="data28" localSheetId="2">#REF!</definedName>
    <definedName name="data28" localSheetId="1">#REF!</definedName>
    <definedName name="data28">#REF!</definedName>
    <definedName name="data29" localSheetId="2">#REF!</definedName>
    <definedName name="data29" localSheetId="1">#REF!</definedName>
    <definedName name="data29">#REF!</definedName>
    <definedName name="data3" localSheetId="2">#REF!</definedName>
    <definedName name="data3" localSheetId="1">#REF!</definedName>
    <definedName name="data3">#REF!</definedName>
    <definedName name="data30" localSheetId="2">#REF!</definedName>
    <definedName name="data30" localSheetId="1">#REF!</definedName>
    <definedName name="data30">#REF!</definedName>
    <definedName name="data31" localSheetId="2">#REF!</definedName>
    <definedName name="data31" localSheetId="1">#REF!</definedName>
    <definedName name="data31">#REF!</definedName>
    <definedName name="data32" localSheetId="2">#REF!</definedName>
    <definedName name="data32" localSheetId="1">#REF!</definedName>
    <definedName name="data32">#REF!</definedName>
    <definedName name="data33" localSheetId="2">#REF!</definedName>
    <definedName name="data33" localSheetId="1">#REF!</definedName>
    <definedName name="data33">#REF!</definedName>
    <definedName name="data34" localSheetId="2">#REF!</definedName>
    <definedName name="data34" localSheetId="1">#REF!</definedName>
    <definedName name="data34">#REF!</definedName>
    <definedName name="data35" localSheetId="2">#REF!</definedName>
    <definedName name="data35" localSheetId="1">#REF!</definedName>
    <definedName name="data35">#REF!</definedName>
    <definedName name="data36" localSheetId="2">#REF!</definedName>
    <definedName name="data36" localSheetId="1">#REF!</definedName>
    <definedName name="data36">#REF!</definedName>
    <definedName name="data37" localSheetId="2">#REF!</definedName>
    <definedName name="data37" localSheetId="1">#REF!</definedName>
    <definedName name="data37">#REF!</definedName>
    <definedName name="data38" localSheetId="2">#REF!</definedName>
    <definedName name="data38" localSheetId="1">#REF!</definedName>
    <definedName name="data38">#REF!</definedName>
    <definedName name="data39" localSheetId="2">#REF!</definedName>
    <definedName name="data39" localSheetId="1">#REF!</definedName>
    <definedName name="data39">#REF!</definedName>
    <definedName name="data4" localSheetId="2">#REF!</definedName>
    <definedName name="data4" localSheetId="1">#REF!</definedName>
    <definedName name="data4">#REF!</definedName>
    <definedName name="data40" localSheetId="2">#REF!</definedName>
    <definedName name="data40" localSheetId="1">#REF!</definedName>
    <definedName name="data40">#REF!</definedName>
    <definedName name="data41" localSheetId="2">#REF!</definedName>
    <definedName name="data41" localSheetId="1">#REF!</definedName>
    <definedName name="data41">#REF!</definedName>
    <definedName name="data42" localSheetId="2">#REF!</definedName>
    <definedName name="data42" localSheetId="1">#REF!</definedName>
    <definedName name="data42">#REF!</definedName>
    <definedName name="data43" localSheetId="2">#REF!</definedName>
    <definedName name="data43" localSheetId="1">#REF!</definedName>
    <definedName name="data43">#REF!</definedName>
    <definedName name="data44" localSheetId="2">#REF!</definedName>
    <definedName name="data44" localSheetId="1">#REF!</definedName>
    <definedName name="data44">#REF!</definedName>
    <definedName name="data45" localSheetId="2">#REF!</definedName>
    <definedName name="data45" localSheetId="1">#REF!</definedName>
    <definedName name="data45">#REF!</definedName>
    <definedName name="data46" localSheetId="2">#REF!</definedName>
    <definedName name="data46" localSheetId="1">#REF!</definedName>
    <definedName name="data46">#REF!</definedName>
    <definedName name="data47" localSheetId="2">#REF!</definedName>
    <definedName name="data47" localSheetId="1">#REF!</definedName>
    <definedName name="data47">#REF!</definedName>
    <definedName name="data48" localSheetId="2">#REF!</definedName>
    <definedName name="data48" localSheetId="1">#REF!</definedName>
    <definedName name="data48">#REF!</definedName>
    <definedName name="data49" localSheetId="2">#REF!</definedName>
    <definedName name="data49" localSheetId="1">#REF!</definedName>
    <definedName name="data49">#REF!</definedName>
    <definedName name="data5" localSheetId="2">#REF!</definedName>
    <definedName name="data5" localSheetId="1">#REF!</definedName>
    <definedName name="data5">#REF!</definedName>
    <definedName name="data50" localSheetId="2">#REF!</definedName>
    <definedName name="data50" localSheetId="1">#REF!</definedName>
    <definedName name="data50">#REF!</definedName>
    <definedName name="data51" localSheetId="2">#REF!</definedName>
    <definedName name="data51" localSheetId="1">#REF!</definedName>
    <definedName name="data51">#REF!</definedName>
    <definedName name="data52" localSheetId="2">#REF!</definedName>
    <definedName name="data52" localSheetId="1">#REF!</definedName>
    <definedName name="data52">#REF!</definedName>
    <definedName name="data53" localSheetId="2">#REF!</definedName>
    <definedName name="data53" localSheetId="1">#REF!</definedName>
    <definedName name="data53">#REF!</definedName>
    <definedName name="data54" localSheetId="2">#REF!</definedName>
    <definedName name="data54" localSheetId="1">#REF!</definedName>
    <definedName name="data54">#REF!</definedName>
    <definedName name="data55" localSheetId="2">#REF!</definedName>
    <definedName name="data55" localSheetId="1">#REF!</definedName>
    <definedName name="data55">#REF!</definedName>
    <definedName name="data56" localSheetId="2">#REF!</definedName>
    <definedName name="data56" localSheetId="1">#REF!</definedName>
    <definedName name="data56">#REF!</definedName>
    <definedName name="data57" localSheetId="2">#REF!</definedName>
    <definedName name="data57" localSheetId="1">#REF!</definedName>
    <definedName name="data57">#REF!</definedName>
    <definedName name="data58" localSheetId="2">#REF!</definedName>
    <definedName name="data58" localSheetId="1">#REF!</definedName>
    <definedName name="data58">#REF!</definedName>
    <definedName name="data59" localSheetId="2">#REF!</definedName>
    <definedName name="data59" localSheetId="1">#REF!</definedName>
    <definedName name="data59">#REF!</definedName>
    <definedName name="data6" localSheetId="2">#REF!</definedName>
    <definedName name="data6" localSheetId="1">#REF!</definedName>
    <definedName name="data6">#REF!</definedName>
    <definedName name="data60" localSheetId="2">#REF!</definedName>
    <definedName name="data60" localSheetId="1">#REF!</definedName>
    <definedName name="data60">#REF!</definedName>
    <definedName name="data61" localSheetId="2">#REF!</definedName>
    <definedName name="data61" localSheetId="1">#REF!</definedName>
    <definedName name="data61">#REF!</definedName>
    <definedName name="data62" localSheetId="2">#REF!</definedName>
    <definedName name="data62" localSheetId="1">#REF!</definedName>
    <definedName name="data62">#REF!</definedName>
    <definedName name="data63" localSheetId="2">#REF!</definedName>
    <definedName name="data63" localSheetId="1">#REF!</definedName>
    <definedName name="data63">#REF!</definedName>
    <definedName name="data64" localSheetId="2">#REF!</definedName>
    <definedName name="data64" localSheetId="1">#REF!</definedName>
    <definedName name="data64">#REF!</definedName>
    <definedName name="data65" localSheetId="2">#REF!</definedName>
    <definedName name="data65" localSheetId="1">#REF!</definedName>
    <definedName name="data65">#REF!</definedName>
    <definedName name="data66" localSheetId="2">#REF!</definedName>
    <definedName name="data66" localSheetId="1">#REF!</definedName>
    <definedName name="data66">#REF!</definedName>
    <definedName name="data67" localSheetId="2">#REF!</definedName>
    <definedName name="data67" localSheetId="1">#REF!</definedName>
    <definedName name="data67">#REF!</definedName>
    <definedName name="data68" localSheetId="2">#REF!</definedName>
    <definedName name="data68" localSheetId="1">#REF!</definedName>
    <definedName name="data68">#REF!</definedName>
    <definedName name="data69" localSheetId="2">#REF!</definedName>
    <definedName name="data69" localSheetId="1">#REF!</definedName>
    <definedName name="data69">#REF!</definedName>
    <definedName name="data7" localSheetId="2">#REF!</definedName>
    <definedName name="data7" localSheetId="1">#REF!</definedName>
    <definedName name="data7">#REF!</definedName>
    <definedName name="data70" localSheetId="2">#REF!</definedName>
    <definedName name="data70" localSheetId="1">#REF!</definedName>
    <definedName name="data70">#REF!</definedName>
    <definedName name="data8" localSheetId="2">#REF!</definedName>
    <definedName name="data8" localSheetId="1">#REF!</definedName>
    <definedName name="data8">#REF!</definedName>
    <definedName name="data9" localSheetId="2">#REF!</definedName>
    <definedName name="data9" localSheetId="1">#REF!</definedName>
    <definedName name="data9">#REF!</definedName>
    <definedName name="Database" localSheetId="2">#REF!</definedName>
    <definedName name="Database" localSheetId="1">#REF!</definedName>
    <definedName name="Database">#REF!</definedName>
    <definedName name="Database_MI">[57]civ_roma!$C$9:$G$799</definedName>
    <definedName name="DATO1">'[59]46'!$D$3:$CK$429</definedName>
    <definedName name="datos" localSheetId="2">#REF!</definedName>
    <definedName name="datos" localSheetId="1">#REF!</definedName>
    <definedName name="datos">#REF!</definedName>
    <definedName name="DBASE1" localSheetId="2">#REF!</definedName>
    <definedName name="DBASE1" localSheetId="1">#REF!</definedName>
    <definedName name="DBASE1">#REF!</definedName>
    <definedName name="DBASE2" localSheetId="2">#REF!</definedName>
    <definedName name="DBASE2" localSheetId="1">#REF!</definedName>
    <definedName name="DBASE2">#REF!</definedName>
    <definedName name="DBASE3" localSheetId="2">#REF!</definedName>
    <definedName name="DBASE3" localSheetId="1">#REF!</definedName>
    <definedName name="DBASE3">#REF!</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2">#REF!</definedName>
    <definedName name="dc" localSheetId="1">#REF!</definedName>
    <definedName name="dc">#REF!</definedName>
    <definedName name="Dcacm" localSheetId="2">#REF!</definedName>
    <definedName name="Dcacm" localSheetId="1">#REF!</definedName>
    <definedName name="Dcacm">#REF!</definedName>
    <definedName name="DCI" localSheetId="2">[12]Tablas!#REF!</definedName>
    <definedName name="DCI" localSheetId="1">[12]Tablas!#REF!</definedName>
    <definedName name="DCI">[12]Tablas!#REF!</definedName>
    <definedName name="DCI1_1" localSheetId="2">[12]Tablas!#REF!</definedName>
    <definedName name="DCI1_1" localSheetId="1">[12]Tablas!#REF!</definedName>
    <definedName name="DCI1_1">[12]Tablas!#REF!</definedName>
    <definedName name="DCI1_1_1" localSheetId="2">[12]Tablas!#REF!</definedName>
    <definedName name="DCI1_1_1" localSheetId="1">[12]Tablas!#REF!</definedName>
    <definedName name="DCI1_1_1">[12]Tablas!#REF!</definedName>
    <definedName name="DCI1_1_2" localSheetId="2">[12]Tablas!#REF!</definedName>
    <definedName name="DCI1_1_2" localSheetId="1">[12]Tablas!#REF!</definedName>
    <definedName name="DCI1_1_2">[12]Tablas!#REF!</definedName>
    <definedName name="DCI1_1_3" localSheetId="2">[12]Tablas!#REF!</definedName>
    <definedName name="DCI1_1_3" localSheetId="1">[12]Tablas!#REF!</definedName>
    <definedName name="DCI1_1_3">[12]Tablas!#REF!</definedName>
    <definedName name="DCI1_1_4" localSheetId="2">[12]Tablas!#REF!</definedName>
    <definedName name="DCI1_1_4" localSheetId="1">[12]Tablas!#REF!</definedName>
    <definedName name="DCI1_1_4">[12]Tablas!#REF!</definedName>
    <definedName name="DCI1_2" localSheetId="2">[12]Tablas!#REF!</definedName>
    <definedName name="DCI1_2" localSheetId="1">[12]Tablas!#REF!</definedName>
    <definedName name="DCI1_2">[12]Tablas!#REF!</definedName>
    <definedName name="DCI1_3" localSheetId="2">[12]Tablas!#REF!</definedName>
    <definedName name="DCI1_3" localSheetId="1">[12]Tablas!#REF!</definedName>
    <definedName name="DCI1_3">[12]Tablas!#REF!</definedName>
    <definedName name="DCI1_4" localSheetId="2">[12]Tablas!#REF!</definedName>
    <definedName name="DCI1_4" localSheetId="1">[12]Tablas!#REF!</definedName>
    <definedName name="DCI1_4">[12]Tablas!#REF!</definedName>
    <definedName name="DCorriente" localSheetId="2">#REF!</definedName>
    <definedName name="DCorriente" localSheetId="1">#REF!</definedName>
    <definedName name="DCorriente">#REF!</definedName>
    <definedName name="Dcorriente1" localSheetId="2">'[60]Pta a tierra'!#REF!</definedName>
    <definedName name="Dcorriente1" localSheetId="1">'[60]Pta a tierra'!#REF!</definedName>
    <definedName name="Dcorriente1">'[60]Pta a tierra'!#REF!</definedName>
    <definedName name="DCSDCTV" hidden="1">{"via1",#N/A,TRUE,"general";"via2",#N/A,TRUE,"general";"via3",#N/A,TRUE,"general"}</definedName>
    <definedName name="dd" localSheetId="2">#REF!</definedName>
    <definedName name="dd" localSheetId="1">#REF!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1">[12]Tablas!#REF!</definedName>
    <definedName name="DDS">[12]Tablas!#REF!</definedName>
    <definedName name="DDS1_1" localSheetId="2">[12]Tablas!#REF!</definedName>
    <definedName name="DDS1_1" localSheetId="1">[12]Tablas!#REF!</definedName>
    <definedName name="DDS1_1">[12]Tablas!#REF!</definedName>
    <definedName name="DDS1_1_1" localSheetId="2">[12]Tablas!#REF!</definedName>
    <definedName name="DDS1_1_1" localSheetId="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'[61]BASE-LISTAS'!$B$24:$B$29</definedName>
    <definedName name="DEP_VPR_GRM" localSheetId="2">#REF!</definedName>
    <definedName name="DEP_VPR_GRM" localSheetId="1">#REF!</definedName>
    <definedName name="DEP_VPR_GRM">#REF!</definedName>
    <definedName name="DEP_VPR_GRN" localSheetId="2">#REF!</definedName>
    <definedName name="DEP_VPR_GRN" localSheetId="1">#REF!</definedName>
    <definedName name="DEP_VPR_GRN">#REF!</definedName>
    <definedName name="DEP_VPR_GRS" localSheetId="2">#REF!</definedName>
    <definedName name="DEP_VPR_GRS" localSheetId="1">#REF!</definedName>
    <definedName name="DEP_VPR_GRS">#REF!</definedName>
    <definedName name="DEP_VPR_GTP" localSheetId="2">#REF!</definedName>
    <definedName name="DEP_VPR_GTP" localSheetId="1">#REF!</definedName>
    <definedName name="DEP_VPR_GTP">#REF!</definedName>
    <definedName name="DEP_VPR_NA" localSheetId="2">#REF!</definedName>
    <definedName name="DEP_VPR_NA" localSheetId="1">#REF!</definedName>
    <definedName name="DEP_VPR_NA">#REF!</definedName>
    <definedName name="DEPEND">[58]Tabla!$B$1:$B$397</definedName>
    <definedName name="DEPENDENCIA">[58]Tabla!$B$1:$B$397</definedName>
    <definedName name="DEPENDENCIAS">[58]Tabla!$B$1:$B$397</definedName>
    <definedName name="DERFE" localSheetId="2">#REF!</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1">#REF!</definedName>
    <definedName name="DESCUNMI">#REF!</definedName>
    <definedName name="DEST_ART" localSheetId="2">[44]steel!#REF!</definedName>
    <definedName name="DEST_ART" localSheetId="1">[44]steel!#REF!</definedName>
    <definedName name="DEST_ART">[44]steel!#REF!</definedName>
    <definedName name="DESTCOD" localSheetId="2">'[3]7422CW00'!#REF!</definedName>
    <definedName name="DESTCOD" localSheetId="1">'[3]7422CW00'!#REF!</definedName>
    <definedName name="DESTCOD">'[3]7422CW00'!#REF!</definedName>
    <definedName name="DESTFG" localSheetId="2">'[3]7422CW00'!#REF!</definedName>
    <definedName name="DESTFG" localSheetId="1">'[3]7422CW00'!#REF!</definedName>
    <definedName name="DESTFG">'[3]7422CW00'!#REF!</definedName>
    <definedName name="DESTQTY" localSheetId="2">'[3]7422CW00'!#REF!</definedName>
    <definedName name="DESTQTY" localSheetId="1">'[3]7422CW00'!#REF!</definedName>
    <definedName name="DESTQTY">'[3]7422CW00'!#REF!</definedName>
    <definedName name="DETAIL" localSheetId="2">#REF!</definedName>
    <definedName name="DETAIL" localSheetId="1">#REF!</definedName>
    <definedName name="DETAIL">#REF!</definedName>
    <definedName name="Detalle_Reserva" localSheetId="2">#REF!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2">[62]Cronograma!#REF!</definedName>
    <definedName name="DF" localSheetId="1">[62]Cronograma!#REF!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[12]Tablas!#REF!</definedName>
    <definedName name="DGO" localSheetId="1">[12]Tablas!#REF!</definedName>
    <definedName name="DGO">[12]Tablas!#REF!</definedName>
    <definedName name="DGO1_1" localSheetId="2">[12]Tablas!#REF!</definedName>
    <definedName name="DGO1_1" localSheetId="1">[12]Tablas!#REF!</definedName>
    <definedName name="DGO1_1">[12]Tablas!#REF!</definedName>
    <definedName name="DGO1_1_1" localSheetId="2">[12]Tablas!#REF!</definedName>
    <definedName name="DGO1_1_1" localSheetId="1">[12]Tablas!#REF!</definedName>
    <definedName name="DGO1_1_1">[12]Tablas!#REF!</definedName>
    <definedName name="DGP" localSheetId="2">[12]Tablas!#REF!</definedName>
    <definedName name="DGP" localSheetId="1">[12]Tablas!#REF!</definedName>
    <definedName name="DGP">[12]Tablas!#REF!</definedName>
    <definedName name="DGP1_1" localSheetId="2">[12]Tablas!#REF!</definedName>
    <definedName name="DGP1_1" localSheetId="1">[12]Tablas!#REF!</definedName>
    <definedName name="DGP1_1">[12]Tablas!#REF!</definedName>
    <definedName name="DGP1_1_1" localSheetId="2">[12]Tablas!#REF!</definedName>
    <definedName name="DGP1_1_1" localSheetId="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2">#REF!</definedName>
    <definedName name="Diámetro" localSheetId="1">#REF!</definedName>
    <definedName name="Diámetro">#REF!</definedName>
    <definedName name="diámetroft" localSheetId="2">#REF!</definedName>
    <definedName name="diámetroft" localSheetId="1">#REF!</definedName>
    <definedName name="diámetroft">#REF!</definedName>
    <definedName name="diametros" localSheetId="2">#REF!</definedName>
    <definedName name="diametros" localSheetId="1">#REF!</definedName>
    <definedName name="diametros">#REF!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 localSheetId="1">'[63]MEDIA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2">[12]Tablas!#REF!</definedName>
    <definedName name="DIJ" localSheetId="1">[12]Tablas!#REF!</definedName>
    <definedName name="DIJ">[12]Tablas!#REF!</definedName>
    <definedName name="DIJ1_1" localSheetId="2">[12]Tablas!#REF!</definedName>
    <definedName name="DIJ1_1" localSheetId="1">[12]Tablas!#REF!</definedName>
    <definedName name="DIJ1_1">[12]Tablas!#REF!</definedName>
    <definedName name="DIJ1_1_1" localSheetId="2">[12]Tablas!#REF!</definedName>
    <definedName name="DIJ1_1_1" localSheetId="1">[12]Tablas!#REF!</definedName>
    <definedName name="DIJ1_1_1">[12]Tablas!#REF!</definedName>
    <definedName name="DIJ1_1_2" localSheetId="2">[12]Tablas!#REF!</definedName>
    <definedName name="DIJ1_1_2" localSheetId="1">[12]Tablas!#REF!</definedName>
    <definedName name="DIJ1_1_2">[12]Tablas!#REF!</definedName>
    <definedName name="DIJ1_1_3" localSheetId="2">[12]Tablas!#REF!</definedName>
    <definedName name="DIJ1_1_3" localSheetId="1">[12]Tablas!#REF!</definedName>
    <definedName name="DIJ1_1_3">[12]Tablas!#REF!</definedName>
    <definedName name="DIJ1_1_4" localSheetId="2">[12]Tablas!#REF!</definedName>
    <definedName name="DIJ1_1_4" localSheetId="1">[12]Tablas!#REF!</definedName>
    <definedName name="DIJ1_1_4">[12]Tablas!#REF!</definedName>
    <definedName name="DIJ1_1_5" localSheetId="2">[12]Tablas!#REF!</definedName>
    <definedName name="DIJ1_1_5" localSheetId="1">[12]Tablas!#REF!</definedName>
    <definedName name="DIJ1_1_5">[12]Tablas!#REF!</definedName>
    <definedName name="DIJ1_2" localSheetId="2">[12]Tablas!#REF!</definedName>
    <definedName name="DIJ1_2" localSheetId="1">[12]Tablas!#REF!</definedName>
    <definedName name="DIJ1_2">[12]Tablas!#REF!</definedName>
    <definedName name="DIJ1_3" localSheetId="2">[12]Tablas!#REF!</definedName>
    <definedName name="DIJ1_3" localSheetId="1">[12]Tablas!#REF!</definedName>
    <definedName name="DIJ1_3">[12]Tablas!#REF!</definedName>
    <definedName name="DIJ1_4" localSheetId="2">[12]Tablas!#REF!</definedName>
    <definedName name="DIJ1_4" localSheetId="1">[12]Tablas!#REF!</definedName>
    <definedName name="DIJ1_4">[12]Tablas!#REF!</definedName>
    <definedName name="DIJ1_5" localSheetId="2">[12]Tablas!#REF!</definedName>
    <definedName name="DIJ1_5" localSheetId="1">[12]Tablas!#REF!</definedName>
    <definedName name="DIJ1_5">[12]Tablas!#REF!</definedName>
    <definedName name="Direccion">[39]EMPRESA!$F$14</definedName>
    <definedName name="display_area_2" localSheetId="2">#REF!</definedName>
    <definedName name="display_area_2" localSheetId="1">#REF!</definedName>
    <definedName name="display_area_2">#REF!</definedName>
    <definedName name="djdytj" hidden="1">{"TAB1",#N/A,TRUE,"GENERAL";"TAB2",#N/A,TRUE,"GENERAL";"TAB3",#N/A,TRUE,"GENERAL";"TAB4",#N/A,TRUE,"GENERAL";"TAB5",#N/A,TRUE,"GENERAL"}</definedName>
    <definedName name="DMxUS" localSheetId="2">#REF!</definedName>
    <definedName name="DMxUS" localSheetId="1">#REF!</definedName>
    <definedName name="DMxUS">#REF!</definedName>
    <definedName name="do" localSheetId="2">#REF!</definedName>
    <definedName name="do" localSheetId="1">#REF!</definedName>
    <definedName name="do">#REF!</definedName>
    <definedName name="dolar" localSheetId="2">#REF!</definedName>
    <definedName name="dolar" localSheetId="1">#REF!</definedName>
    <definedName name="dolar">#REF!</definedName>
    <definedName name="DOLLAR">[64]CÁLCULOS!$H$34</definedName>
    <definedName name="DOTACIÓN" localSheetId="2">#REF!</definedName>
    <definedName name="DOTACIÓN" localSheetId="1">#REF!</definedName>
    <definedName name="DOTACIÓN">#REF!</definedName>
    <definedName name="DPI" localSheetId="2">[12]Tablas!#REF!</definedName>
    <definedName name="DPI" localSheetId="1">[12]Tablas!#REF!</definedName>
    <definedName name="DPI">[12]Tablas!#REF!</definedName>
    <definedName name="DPI1_1" localSheetId="2">[12]Tablas!#REF!</definedName>
    <definedName name="DPI1_1" localSheetId="1">[12]Tablas!#REF!</definedName>
    <definedName name="DPI1_1">[12]Tablas!#REF!</definedName>
    <definedName name="DPI1_1_1" localSheetId="2">[12]Tablas!#REF!</definedName>
    <definedName name="DPI1_1_1" localSheetId="1">[12]Tablas!#REF!</definedName>
    <definedName name="DPI1_1_1">[12]Tablas!#REF!</definedName>
    <definedName name="DPY" localSheetId="2">[12]Tablas!#REF!</definedName>
    <definedName name="DPY" localSheetId="1">[12]Tablas!#REF!</definedName>
    <definedName name="DPY">[12]Tablas!#REF!</definedName>
    <definedName name="DPY1_1" localSheetId="2">[12]Tablas!#REF!</definedName>
    <definedName name="DPY1_1" localSheetId="1">[12]Tablas!#REF!</definedName>
    <definedName name="DPY1_1">[12]Tablas!#REF!</definedName>
    <definedName name="DPY1_1_1" localSheetId="2">[12]Tablas!#REF!</definedName>
    <definedName name="DPY1_1_1" localSheetId="1">[12]Tablas!#REF!</definedName>
    <definedName name="DPY1_1_1">[12]Tablas!#REF!</definedName>
    <definedName name="DRI" localSheetId="2">[12]Tablas!#REF!</definedName>
    <definedName name="DRI" localSheetId="1">[12]Tablas!#REF!</definedName>
    <definedName name="DRI">[12]Tablas!#REF!</definedName>
    <definedName name="DRI1_1" localSheetId="2">[12]Tablas!#REF!</definedName>
    <definedName name="DRI1_1" localSheetId="1">[12]Tablas!#REF!</definedName>
    <definedName name="DRI1_1">[12]Tablas!#REF!</definedName>
    <definedName name="DRI1_1_1" localSheetId="2">[12]Tablas!#REF!</definedName>
    <definedName name="DRI1_1_1" localSheetId="1">[12]Tablas!#REF!</definedName>
    <definedName name="DRI1_1_1">[12]Tablas!#REF!</definedName>
    <definedName name="DRI1_1_2" localSheetId="2">[12]Tablas!#REF!</definedName>
    <definedName name="DRI1_1_2" localSheetId="1">[12]Tablas!#REF!</definedName>
    <definedName name="DRI1_1_2">[12]Tablas!#REF!</definedName>
    <definedName name="DRI1_1_3" localSheetId="2">[12]Tablas!#REF!</definedName>
    <definedName name="DRI1_1_3" localSheetId="1">[12]Tablas!#REF!</definedName>
    <definedName name="DRI1_1_3">[12]Tablas!#REF!</definedName>
    <definedName name="DRI1_1_4" localSheetId="2">[12]Tablas!#REF!</definedName>
    <definedName name="DRI1_1_4" localSheetId="1">[12]Tablas!#REF!</definedName>
    <definedName name="DRI1_1_4">[12]Tablas!#REF!</definedName>
    <definedName name="DRI1_2" localSheetId="2">[12]Tablas!#REF!</definedName>
    <definedName name="DRI1_2" localSheetId="1">[12]Tablas!#REF!</definedName>
    <definedName name="DRI1_2">[12]Tablas!#REF!</definedName>
    <definedName name="DRI1_3" localSheetId="2">[12]Tablas!#REF!</definedName>
    <definedName name="DRI1_3" localSheetId="1">[12]Tablas!#REF!</definedName>
    <definedName name="DRI1_3">[12]Tablas!#REF!</definedName>
    <definedName name="DRI1_4" localSheetId="2">[12]Tablas!#REF!</definedName>
    <definedName name="DRI1_4" localSheetId="1">[12]Tablas!#REF!</definedName>
    <definedName name="DRI1_4">[12]Tablas!#REF!</definedName>
    <definedName name="DRL" localSheetId="2">[12]Tablas!#REF!</definedName>
    <definedName name="DRL" localSheetId="1">[12]Tablas!#REF!</definedName>
    <definedName name="DRL">[12]Tablas!#REF!</definedName>
    <definedName name="DRL1_1" localSheetId="2">[12]Tablas!#REF!</definedName>
    <definedName name="DRL1_1" localSheetId="1">[12]Tablas!#REF!</definedName>
    <definedName name="DRL1_1">[12]Tablas!#REF!</definedName>
    <definedName name="DRL1_1_1" localSheetId="2">[12]Tablas!#REF!</definedName>
    <definedName name="DRL1_1_1" localSheetId="1">[12]Tablas!#REF!</definedName>
    <definedName name="DRL1_1_1">[12]Tablas!#REF!</definedName>
    <definedName name="DRL1_1_2" localSheetId="2">[12]Tablas!#REF!</definedName>
    <definedName name="DRL1_1_2" localSheetId="1">[12]Tablas!#REF!</definedName>
    <definedName name="DRL1_1_2">[12]Tablas!#REF!</definedName>
    <definedName name="DRL1_1_3" localSheetId="2">[12]Tablas!#REF!</definedName>
    <definedName name="DRL1_1_3" localSheetId="1">[12]Tablas!#REF!</definedName>
    <definedName name="DRL1_1_3">[12]Tablas!#REF!</definedName>
    <definedName name="DRL1_1_4" localSheetId="2">[12]Tablas!#REF!</definedName>
    <definedName name="DRL1_1_4" localSheetId="1">[12]Tablas!#REF!</definedName>
    <definedName name="DRL1_1_4">[12]Tablas!#REF!</definedName>
    <definedName name="DRL1_2" localSheetId="2">[12]Tablas!#REF!</definedName>
    <definedName name="DRL1_2" localSheetId="1">[12]Tablas!#REF!</definedName>
    <definedName name="DRL1_2">[12]Tablas!#REF!</definedName>
    <definedName name="DRL1_3" localSheetId="2">[12]Tablas!#REF!</definedName>
    <definedName name="DRL1_3" localSheetId="1">[12]Tablas!#REF!</definedName>
    <definedName name="DRL1_3">[12]Tablas!#REF!</definedName>
    <definedName name="DRL1_4" localSheetId="2">[12]Tablas!#REF!</definedName>
    <definedName name="DRL1_4" localSheetId="1">[12]Tablas!#REF!</definedName>
    <definedName name="DRL1_4">[12]Tablas!#REF!</definedName>
    <definedName name="dry" hidden="1">{"via1",#N/A,TRUE,"general";"via2",#N/A,TRUE,"general";"via3",#N/A,TRUE,"general"}</definedName>
    <definedName name="DS" localSheetId="2">[62]Cronograma!#REF!</definedName>
    <definedName name="DS" localSheetId="1">[62]Cronograma!#REF!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[12]Tablas!#REF!</definedName>
    <definedName name="DSP" localSheetId="1">[12]Tablas!#REF!</definedName>
    <definedName name="DSP">[12]Tablas!#REF!</definedName>
    <definedName name="DSP1_1" localSheetId="2">[12]Tablas!#REF!</definedName>
    <definedName name="DSP1_1" localSheetId="1">[12]Tablas!#REF!</definedName>
    <definedName name="DSP1_1">[12]Tablas!#REF!</definedName>
    <definedName name="DSP1_1_1" localSheetId="2">[12]Tablas!#REF!</definedName>
    <definedName name="DSP1_1_1" localSheetId="1">[12]Tablas!#REF!</definedName>
    <definedName name="DSP1_1_1">[12]Tablas!#REF!</definedName>
    <definedName name="dt" localSheetId="2">#REF!</definedName>
    <definedName name="dt" localSheetId="1">#REF!</definedName>
    <definedName name="dt">#REF!</definedName>
    <definedName name="dtrhj" hidden="1">{"via1",#N/A,TRUE,"general";"via2",#N/A,TRUE,"general";"via3",#N/A,TRUE,"general"}</definedName>
    <definedName name="dxfgg" hidden="1">{"via1",#N/A,TRUE,"general";"via2",#N/A,TRUE,"general";"via3",#N/A,TRUE,"general"}</definedName>
    <definedName name="E" localSheetId="2">#REF!</definedName>
    <definedName name="E" localSheetId="1">#REF!</definedName>
    <definedName name="E">#REF!</definedName>
    <definedName name="e3e33" hidden="1">{"via1",#N/A,TRUE,"general";"via2",#N/A,TRUE,"general";"via3",#N/A,TRUE,"general"}</definedName>
    <definedName name="ECP" localSheetId="2">[12]Tablas!#REF!</definedName>
    <definedName name="ECP" localSheetId="1">[12]Tablas!#REF!</definedName>
    <definedName name="ECP">[12]Tablas!#REF!</definedName>
    <definedName name="ECP1_1" localSheetId="2">[12]Tablas!#REF!</definedName>
    <definedName name="ECP1_1" localSheetId="1">[12]Tablas!#REF!</definedName>
    <definedName name="ECP1_1">[12]Tablas!#REF!</definedName>
    <definedName name="ECP1_1_1" localSheetId="2">[12]Tablas!#REF!</definedName>
    <definedName name="ECP1_1_1" localSheetId="1">[12]Tablas!#REF!</definedName>
    <definedName name="ECP1_1_1">[12]Tablas!#REF!</definedName>
    <definedName name="EDC" localSheetId="2">#REF!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 localSheetId="1">#REF!</definedName>
    <definedName name="EF">#REF!</definedName>
    <definedName name="EFA" localSheetId="2">#REF!</definedName>
    <definedName name="EFA" localSheetId="1">#REF!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2">#REF!</definedName>
    <definedName name="ELIMINACIONPROYC" localSheetId="1">#REF!</definedName>
    <definedName name="ELIMINACIONPROYC">#REF!</definedName>
    <definedName name="emanto" localSheetId="2">#REF!</definedName>
    <definedName name="emanto" localSheetId="1">#REF!</definedName>
    <definedName name="emanto">#REF!</definedName>
    <definedName name="eme">[0]!ERR</definedName>
    <definedName name="EMPLEADO" localSheetId="2">#REF!</definedName>
    <definedName name="EMPLEADO" localSheetId="1">#REF!</definedName>
    <definedName name="EMPLEADO">#REF!</definedName>
    <definedName name="Empresa">[39]EMPRESA!$F$6</definedName>
    <definedName name="EMULSION" localSheetId="2">#REF!</definedName>
    <definedName name="EMULSION" localSheetId="1">#REF!</definedName>
    <definedName name="EMULSION">#REF!</definedName>
    <definedName name="End_Bal" localSheetId="2">#REF!</definedName>
    <definedName name="End_Bal" localSheetId="1">#REF!</definedName>
    <definedName name="End_Bal">#REF!</definedName>
    <definedName name="ene" localSheetId="2">#REF!</definedName>
    <definedName name="ene" localSheetId="1">#REF!</definedName>
    <definedName name="ene">#REF!</definedName>
    <definedName name="Ensayos" localSheetId="2">#REF!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2">[12]Tablas!#REF!</definedName>
    <definedName name="EPECIALIDAD_SIDOE" localSheetId="1">[12]Tablas!#REF!</definedName>
    <definedName name="EPECIALIDAD_SIDOE">[12]Tablas!#REF!</definedName>
    <definedName name="equipo">[67]Equipo!$A$7:$A$65536</definedName>
    <definedName name="EQUIPO1" localSheetId="2">#REF!</definedName>
    <definedName name="EQUIPO1" localSheetId="1">#REF!</definedName>
    <definedName name="EQUIPO1">#REF!</definedName>
    <definedName name="Equipos" localSheetId="2">#REF!</definedName>
    <definedName name="Equipos" localSheetId="1">#REF!</definedName>
    <definedName name="Equipos">#REF!</definedName>
    <definedName name="EQUIPOS1" localSheetId="2">#REF!</definedName>
    <definedName name="EQUIPOS1" localSheetId="1">#REF!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 localSheetId="1">#REF!</definedName>
    <definedName name="ESA">#REF!</definedName>
    <definedName name="ESE" localSheetId="2">#REF!</definedName>
    <definedName name="ESE" localSheetId="1">#REF!</definedName>
    <definedName name="ESE">#REF!</definedName>
    <definedName name="ESPE" localSheetId="2">#REF!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2">#REF!</definedName>
    <definedName name="ESTA" localSheetId="1">#REF!</definedName>
    <definedName name="ESTA">#REF!</definedName>
    <definedName name="Estados" localSheetId="2">#REF!</definedName>
    <definedName name="Estados" localSheetId="1">#REF!</definedName>
    <definedName name="Estados">#REF!</definedName>
    <definedName name="Estimate_Factor">1</definedName>
    <definedName name="ESTRAE" localSheetId="2">'[3]7422CW00'!#REF!</definedName>
    <definedName name="ESTRAE" localSheetId="1">'[3]7422CW00'!#REF!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2">#REF!</definedName>
    <definedName name="ETAP" localSheetId="1">#REF!</definedName>
    <definedName name="ETAP">#REF!</definedName>
    <definedName name="ETAPA_PACC" localSheetId="2">#REF!</definedName>
    <definedName name="ETAPA_PACC" localSheetId="1">#REF!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1" hidden="1">#REF!</definedName>
    <definedName name="EX" hidden="1">#REF!</definedName>
    <definedName name="EX_1" localSheetId="2"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2">#REF!</definedName>
    <definedName name="EXCAV_1" localSheetId="1">#REF!</definedName>
    <definedName name="EXCAV_1">#REF!</definedName>
    <definedName name="EXCAV_2" localSheetId="2">#REF!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'[70]Análisis de precios'!$H$52</definedName>
    <definedName name="ExtensionCoordinador" localSheetId="2">#REF!</definedName>
    <definedName name="ExtensionCoordinador" localSheetId="1">#REF!</definedName>
    <definedName name="ExtensionCoordinador">#REF!</definedName>
    <definedName name="Extra_Pay" localSheetId="2">#REF!</definedName>
    <definedName name="Extra_Pay" localSheetId="1">#REF!</definedName>
    <definedName name="Extra_Pay">#REF!</definedName>
    <definedName name="Extracción_IM" localSheetId="2">#REF!</definedName>
    <definedName name="Extracción_IM" localSheetId="1">#REF!</definedName>
    <definedName name="Extracción_IM">#REF!</definedName>
    <definedName name="Extras">'[39]LIQUIDA-NOMINA'!$AH$4</definedName>
    <definedName name="F._INGRESO" localSheetId="2">#REF!</definedName>
    <definedName name="F._INGRESO" localSheetId="1">#REF!</definedName>
    <definedName name="F._INGRESO">#REF!</definedName>
    <definedName name="F._RETIRO" localSheetId="2">#REF!</definedName>
    <definedName name="F._RETIRO" localSheetId="1">#REF!</definedName>
    <definedName name="F._RETIRO">#REF!</definedName>
    <definedName name="F.L" localSheetId="2">#REF!</definedName>
    <definedName name="F.L" localSheetId="1">#REF!</definedName>
    <definedName name="F.L">#REF!</definedName>
    <definedName name="Facilidades" localSheetId="2">#REF!</definedName>
    <definedName name="Facilidades" localSheetId="1">#REF!</definedName>
    <definedName name="Facilidades">#REF!</definedName>
    <definedName name="factor" localSheetId="2">#REF!</definedName>
    <definedName name="factor" localSheetId="1">#REF!</definedName>
    <definedName name="factor">#REF!</definedName>
    <definedName name="FACTURADO" localSheetId="2">'[71]Itemes Renovación'!#REF!</definedName>
    <definedName name="FACTURADO" localSheetId="1">'[71]Itemes Renovación'!#REF!</definedName>
    <definedName name="FACTURADO">'[71]Itemes Renovación'!#REF!</definedName>
    <definedName name="FareWellStmnt" localSheetId="2">[49]!FareWellStmnt</definedName>
    <definedName name="FareWellStmnt" localSheetId="1">[49]!FareWellStmnt</definedName>
    <definedName name="FareWellStmnt" localSheetId="0">[49]!FareWellStmnt</definedName>
    <definedName name="FareWellStmnt">[49]!FareWellStmnt</definedName>
    <definedName name="FaseProyecto" localSheetId="2">#REF!</definedName>
    <definedName name="FaseProyecto" localSheetId="1">#REF!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1">#REF!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2">#REF!</definedName>
    <definedName name="FechaTerminacion" localSheetId="1">#REF!</definedName>
    <definedName name="FechaTerminacion">#REF!</definedName>
    <definedName name="fer" localSheetId="2">'[36]Res-Accide-10'!#REF!</definedName>
    <definedName name="fer" localSheetId="1">'[36]Res-Accide-10'!#REF!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'[73]7422CW00'!#REF!</definedName>
    <definedName name="fgh" localSheetId="1">'[73]7422CW00'!#REF!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 localSheetId="1">#REF!</definedName>
    <definedName name="fi">#REF!</definedName>
    <definedName name="FIBER" localSheetId="2">#REF!</definedName>
    <definedName name="FIBER" localSheetId="1">#REF!</definedName>
    <definedName name="FIBER">#REF!</definedName>
    <definedName name="Fil_Fechas" localSheetId="2">#REF!</definedName>
    <definedName name="Fil_Fechas" localSheetId="1">#REF!</definedName>
    <definedName name="Fil_Fechas">#REF!</definedName>
    <definedName name="fill1" localSheetId="2" hidden="1">#REF!</definedName>
    <definedName name="fill1" localSheetId="1" hidden="1">#REF!</definedName>
    <definedName name="fill1" hidden="1">#REF!</definedName>
    <definedName name="FILTROS" localSheetId="2">#REF!</definedName>
    <definedName name="FILTROS" localSheetId="1">#REF!</definedName>
    <definedName name="FILTROS">#REF!</definedName>
    <definedName name="FINANCIACION">[0]!ERR</definedName>
    <definedName name="FinePrint" localSheetId="2">[49]!FinePrint</definedName>
    <definedName name="FinePrint" localSheetId="1">[49]!FinePrint</definedName>
    <definedName name="FinePrint" localSheetId="0">[49]!FinePrint</definedName>
    <definedName name="FinePrint">[49]!FinePrint</definedName>
    <definedName name="FM">1.18</definedName>
    <definedName name="fnic">[53]Hoja1!$C$13</definedName>
    <definedName name="FO">1.32</definedName>
    <definedName name="FORDESCR" localSheetId="2">'[3]7422CW00'!#REF!</definedName>
    <definedName name="FORDESCR" localSheetId="1">'[3]7422CW00'!#REF!</definedName>
    <definedName name="FORDESCR">'[3]7422CW00'!#REF!</definedName>
    <definedName name="FORM_C3">[74]Hoja1!$A$33:$N$51</definedName>
    <definedName name="FORMOLT" localSheetId="2">'[3]7422CW00'!#REF!</definedName>
    <definedName name="FORMOLT" localSheetId="1">'[3]7422CW00'!#REF!</definedName>
    <definedName name="FORMOLT">'[3]7422CW00'!#REF!</definedName>
    <definedName name="formularioCantidades" localSheetId="2">#REF!</definedName>
    <definedName name="formularioCantidades" localSheetId="1">#REF!</definedName>
    <definedName name="formularioCantidades">#REF!</definedName>
    <definedName name="FORSHE" localSheetId="2">'[3]7422CW00'!#REF!</definedName>
    <definedName name="FORSHE" localSheetId="1">'[3]7422CW00'!#REF!</definedName>
    <definedName name="FORSHE">'[3]7422CW00'!#REF!</definedName>
    <definedName name="FORUNMIS" localSheetId="2">'[3]7422CW00'!#REF!</definedName>
    <definedName name="FORUNMIS" localSheetId="1">'[3]7422CW00'!#REF!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 localSheetId="1">#REF!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 localSheetId="1">#REF!</definedName>
    <definedName name="G">#REF!</definedName>
    <definedName name="G.Eg" localSheetId="2">#REF!</definedName>
    <definedName name="G.Eg" localSheetId="1">#REF!</definedName>
    <definedName name="G.Eg">#REF!</definedName>
    <definedName name="G.Em" localSheetId="2">#REF!</definedName>
    <definedName name="G.Em" localSheetId="1">#REF!</definedName>
    <definedName name="G.Em">#REF!</definedName>
    <definedName name="G.Eo" localSheetId="2">#REF!</definedName>
    <definedName name="G.Eo" localSheetId="1">#REF!</definedName>
    <definedName name="G.Eo">#REF!</definedName>
    <definedName name="G.Ew" localSheetId="2">#REF!</definedName>
    <definedName name="G.Ew" localSheetId="1">#REF!</definedName>
    <definedName name="G.Ew">#REF!</definedName>
    <definedName name="G_C1" localSheetId="2">[12]Tablas!#REF!</definedName>
    <definedName name="G_C1" localSheetId="1">[12]Tablas!#REF!</definedName>
    <definedName name="G_C1">[12]Tablas!#REF!</definedName>
    <definedName name="G_C10" localSheetId="2">[12]Tablas!#REF!</definedName>
    <definedName name="G_C10" localSheetId="1">[12]Tablas!#REF!</definedName>
    <definedName name="G_C10">[12]Tablas!#REF!</definedName>
    <definedName name="G_C11" localSheetId="2">[12]Tablas!#REF!</definedName>
    <definedName name="G_C11" localSheetId="1">[12]Tablas!#REF!</definedName>
    <definedName name="G_C11">[12]Tablas!#REF!</definedName>
    <definedName name="G_C12" localSheetId="2">[12]Tablas!#REF!</definedName>
    <definedName name="G_C12" localSheetId="1">[12]Tablas!#REF!</definedName>
    <definedName name="G_C12">[12]Tablas!#REF!</definedName>
    <definedName name="G_C13" localSheetId="2">[12]Tablas!#REF!</definedName>
    <definedName name="G_C13" localSheetId="1">[12]Tablas!#REF!</definedName>
    <definedName name="G_C13">[12]Tablas!#REF!</definedName>
    <definedName name="G_C14" localSheetId="2">[12]Tablas!#REF!</definedName>
    <definedName name="G_C14" localSheetId="1">[12]Tablas!#REF!</definedName>
    <definedName name="G_C14">[12]Tablas!#REF!</definedName>
    <definedName name="G_C15" localSheetId="2">[12]Tablas!#REF!</definedName>
    <definedName name="G_C15" localSheetId="1">[12]Tablas!#REF!</definedName>
    <definedName name="G_C15">[12]Tablas!#REF!</definedName>
    <definedName name="G_C16" localSheetId="2">[12]Tablas!#REF!</definedName>
    <definedName name="G_C16" localSheetId="1">[12]Tablas!#REF!</definedName>
    <definedName name="G_C16">[12]Tablas!#REF!</definedName>
    <definedName name="G_C17" localSheetId="2">[12]Tablas!#REF!</definedName>
    <definedName name="G_C17" localSheetId="1">[12]Tablas!#REF!</definedName>
    <definedName name="G_C17">[12]Tablas!#REF!</definedName>
    <definedName name="G_C18" localSheetId="2">[12]Tablas!#REF!</definedName>
    <definedName name="G_C18" localSheetId="1">[12]Tablas!#REF!</definedName>
    <definedName name="G_C18">[12]Tablas!#REF!</definedName>
    <definedName name="G_C19" localSheetId="2">[12]Tablas!#REF!</definedName>
    <definedName name="G_C19" localSheetId="1">[12]Tablas!#REF!</definedName>
    <definedName name="G_C19">[12]Tablas!#REF!</definedName>
    <definedName name="G_C2" localSheetId="2">[12]Tablas!#REF!</definedName>
    <definedName name="G_C2" localSheetId="1">[12]Tablas!#REF!</definedName>
    <definedName name="G_C2">[12]Tablas!#REF!</definedName>
    <definedName name="G_C20" localSheetId="2">[12]Tablas!#REF!</definedName>
    <definedName name="G_C20" localSheetId="1">[12]Tablas!#REF!</definedName>
    <definedName name="G_C20">[12]Tablas!#REF!</definedName>
    <definedName name="G_C21" localSheetId="2">[12]Tablas!#REF!</definedName>
    <definedName name="G_C21" localSheetId="1">[12]Tablas!#REF!</definedName>
    <definedName name="G_C21">[12]Tablas!#REF!</definedName>
    <definedName name="G_C22" localSheetId="2">[12]Tablas!#REF!</definedName>
    <definedName name="G_C22" localSheetId="1">[12]Tablas!#REF!</definedName>
    <definedName name="G_C22">[12]Tablas!#REF!</definedName>
    <definedName name="G_C3" localSheetId="2">[12]Tablas!#REF!</definedName>
    <definedName name="G_C3" localSheetId="1">[12]Tablas!#REF!</definedName>
    <definedName name="G_C3">[12]Tablas!#REF!</definedName>
    <definedName name="G_C4" localSheetId="2">[12]Tablas!#REF!</definedName>
    <definedName name="G_C4" localSheetId="1">[12]Tablas!#REF!</definedName>
    <definedName name="G_C4">[12]Tablas!#REF!</definedName>
    <definedName name="G_C5" localSheetId="2">[12]Tablas!#REF!</definedName>
    <definedName name="G_C5" localSheetId="1">[12]Tablas!#REF!</definedName>
    <definedName name="G_C5">[12]Tablas!#REF!</definedName>
    <definedName name="G_C6" localSheetId="2">[12]Tablas!#REF!</definedName>
    <definedName name="G_C6" localSheetId="1">[12]Tablas!#REF!</definedName>
    <definedName name="G_C6">[12]Tablas!#REF!</definedName>
    <definedName name="G_C7" localSheetId="2">[12]Tablas!#REF!</definedName>
    <definedName name="G_C7" localSheetId="1">[12]Tablas!#REF!</definedName>
    <definedName name="G_C7">[12]Tablas!#REF!</definedName>
    <definedName name="G_C8" localSheetId="2">[12]Tablas!#REF!</definedName>
    <definedName name="G_C8" localSheetId="1">[12]Tablas!#REF!</definedName>
    <definedName name="G_C8">[12]Tablas!#REF!</definedName>
    <definedName name="G_C9" localSheetId="2">[12]Tablas!#REF!</definedName>
    <definedName name="G_C9" localSheetId="1">[12]Tablas!#REF!</definedName>
    <definedName name="G_C9">[12]Tablas!#REF!</definedName>
    <definedName name="G1_" localSheetId="2">#REF!</definedName>
    <definedName name="G1_" localSheetId="1">#REF!</definedName>
    <definedName name="G1_">#REF!</definedName>
    <definedName name="GAJ" localSheetId="2">#REF!</definedName>
    <definedName name="GAJ" localSheetId="1">#REF!</definedName>
    <definedName name="GAJ">#REF!</definedName>
    <definedName name="GAS" localSheetId="2">[12]Tablas!#REF!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[11]Tablas!#REF!</definedName>
    <definedName name="GCB" localSheetId="1">[11]Tablas!#REF!</definedName>
    <definedName name="GCB">[11]Tablas!#REF!</definedName>
    <definedName name="GCI" localSheetId="2">[12]Tablas!#REF!</definedName>
    <definedName name="GCI" localSheetId="1">[12]Tablas!#REF!</definedName>
    <definedName name="GCI">[12]Tablas!#REF!</definedName>
    <definedName name="GCN" localSheetId="2">[12]Tablas!#REF!</definedName>
    <definedName name="GCN" localSheetId="1">[12]Tablas!#REF!</definedName>
    <definedName name="GCN">[12]Tablas!#REF!</definedName>
    <definedName name="GCP" localSheetId="2">[12]Tablas!#REF!</definedName>
    <definedName name="GCP" localSheetId="1">[12]Tablas!#REF!</definedName>
    <definedName name="GCP">[12]Tablas!#REF!</definedName>
    <definedName name="GDN" localSheetId="2">[12]Tablas!#REF!</definedName>
    <definedName name="GDN" localSheetId="1">[12]Tablas!#REF!</definedName>
    <definedName name="GDN">[12]Tablas!#REF!</definedName>
    <definedName name="GDR" localSheetId="2">[12]Tablas!#REF!</definedName>
    <definedName name="GDR" localSheetId="1">[12]Tablas!#REF!</definedName>
    <definedName name="GDR">[12]Tablas!#REF!</definedName>
    <definedName name="gdt" hidden="1">{"TAB1",#N/A,TRUE,"GENERAL";"TAB2",#N/A,TRUE,"GENERAL";"TAB3",#N/A,TRUE,"GENERAL";"TAB4",#N/A,TRUE,"GENERAL";"TAB5",#N/A,TRUE,"GENERAL"}</definedName>
    <definedName name="GEA" localSheetId="2">[12]Tablas!#REF!</definedName>
    <definedName name="GEA" localSheetId="1">[12]Tablas!#REF!</definedName>
    <definedName name="GEA">[12]Tablas!#REF!</definedName>
    <definedName name="GEA1_1" localSheetId="2">[12]Tablas!#REF!</definedName>
    <definedName name="GEA1_1" localSheetId="1">[12]Tablas!#REF!</definedName>
    <definedName name="GEA1_1">[12]Tablas!#REF!</definedName>
    <definedName name="GEA1_1_1" localSheetId="2">[12]Tablas!#REF!</definedName>
    <definedName name="GEA1_1_1" localSheetId="1">[12]Tablas!#REF!</definedName>
    <definedName name="GEA1_1_1">[12]Tablas!#REF!</definedName>
    <definedName name="GEA1_1_10" localSheetId="2">[12]Tablas!#REF!</definedName>
    <definedName name="GEA1_1_10" localSheetId="1">[12]Tablas!#REF!</definedName>
    <definedName name="GEA1_1_10">[12]Tablas!#REF!</definedName>
    <definedName name="GEA1_1_2" localSheetId="2">[12]Tablas!#REF!</definedName>
    <definedName name="GEA1_1_2" localSheetId="1">[12]Tablas!#REF!</definedName>
    <definedName name="GEA1_1_2">[12]Tablas!#REF!</definedName>
    <definedName name="GEA1_1_3" localSheetId="2">[12]Tablas!#REF!</definedName>
    <definedName name="GEA1_1_3" localSheetId="1">[12]Tablas!#REF!</definedName>
    <definedName name="GEA1_1_3">[12]Tablas!#REF!</definedName>
    <definedName name="GEA1_1_4" localSheetId="2">[12]Tablas!#REF!</definedName>
    <definedName name="GEA1_1_4" localSheetId="1">[12]Tablas!#REF!</definedName>
    <definedName name="GEA1_1_4">[12]Tablas!#REF!</definedName>
    <definedName name="GEA1_1_5" localSheetId="2">[12]Tablas!#REF!</definedName>
    <definedName name="GEA1_1_5" localSheetId="1">[12]Tablas!#REF!</definedName>
    <definedName name="GEA1_1_5">[12]Tablas!#REF!</definedName>
    <definedName name="GEA1_1_6" localSheetId="2">[12]Tablas!#REF!</definedName>
    <definedName name="GEA1_1_6" localSheetId="1">[12]Tablas!#REF!</definedName>
    <definedName name="GEA1_1_6">[12]Tablas!#REF!</definedName>
    <definedName name="GEA1_1_7" localSheetId="2">[12]Tablas!#REF!</definedName>
    <definedName name="GEA1_1_7" localSheetId="1">[12]Tablas!#REF!</definedName>
    <definedName name="GEA1_1_7">[12]Tablas!#REF!</definedName>
    <definedName name="GEA1_1_8" localSheetId="2">[12]Tablas!#REF!</definedName>
    <definedName name="GEA1_1_8" localSheetId="1">[12]Tablas!#REF!</definedName>
    <definedName name="GEA1_1_8">[12]Tablas!#REF!</definedName>
    <definedName name="GEA1_1_9" localSheetId="2">[12]Tablas!#REF!</definedName>
    <definedName name="GEA1_1_9" localSheetId="1">[12]Tablas!#REF!</definedName>
    <definedName name="GEA1_1_9">[12]Tablas!#REF!</definedName>
    <definedName name="GEA1_2" localSheetId="2">[12]Tablas!#REF!</definedName>
    <definedName name="GEA1_2" localSheetId="1">[12]Tablas!#REF!</definedName>
    <definedName name="GEA1_2">[12]Tablas!#REF!</definedName>
    <definedName name="GEA1_3" localSheetId="2">[12]Tablas!#REF!</definedName>
    <definedName name="GEA1_3" localSheetId="1">[12]Tablas!#REF!</definedName>
    <definedName name="GEA1_3">[12]Tablas!#REF!</definedName>
    <definedName name="GEA1_4" localSheetId="2">[12]Tablas!#REF!</definedName>
    <definedName name="GEA1_4" localSheetId="1">[12]Tablas!#REF!</definedName>
    <definedName name="GEA1_4">[12]Tablas!#REF!</definedName>
    <definedName name="GEC" localSheetId="2">[12]Tablas!#REF!</definedName>
    <definedName name="GEC" localSheetId="1">[12]Tablas!#REF!</definedName>
    <definedName name="GEC">[12]Tablas!#REF!</definedName>
    <definedName name="GEC_ON_DAPIAY" localSheetId="2">#REF!</definedName>
    <definedName name="GEC_ON_DAPIAY" localSheetId="1">#REF!</definedName>
    <definedName name="GEC_ON_DAPIAY">#REF!</definedName>
    <definedName name="GEC_ON_GER" localSheetId="2">#REF!</definedName>
    <definedName name="GEC_ON_GER" localSheetId="1">#REF!</definedName>
    <definedName name="GEC_ON_GER">#REF!</definedName>
    <definedName name="geg" hidden="1">{"via1",#N/A,TRUE,"general";"via2",#N/A,TRUE,"general";"via3",#N/A,TRUE,"general"}</definedName>
    <definedName name="GENERAL" localSheetId="2">#REF!</definedName>
    <definedName name="GENERAL" localSheetId="1">#REF!</definedName>
    <definedName name="GENERAL">#REF!</definedName>
    <definedName name="GENERAL1" localSheetId="2">#REF!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2">#REF!</definedName>
    <definedName name="GERENCIA" localSheetId="1">#REF!</definedName>
    <definedName name="GERENCIA">#REF!</definedName>
    <definedName name="GERENCIA1" localSheetId="2">#REF!</definedName>
    <definedName name="GERENCIA1" localSheetId="1">#REF!</definedName>
    <definedName name="GERENCIA1">#REF!</definedName>
    <definedName name="GERENCIA2" localSheetId="2">#REF!</definedName>
    <definedName name="GERENCIA2" localSheetId="1">#REF!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[12]Tablas!#REF!</definedName>
    <definedName name="GFN" localSheetId="1">[12]Tablas!#REF!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'[73]7422CW00'!#REF!</definedName>
    <definedName name="ghf" localSheetId="1">'[73]7422CW00'!#REF!</definedName>
    <definedName name="ghf">'[73]7422CW00'!#REF!</definedName>
    <definedName name="ghfg" hidden="1">{"via1",#N/A,TRUE,"general";"via2",#N/A,TRUE,"general";"via3",#N/A,TRUE,"general"}</definedName>
    <definedName name="ghghy" localSheetId="2">#REF!</definedName>
    <definedName name="ghghy" localSheetId="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[12]Tablas!#REF!</definedName>
    <definedName name="GMM_ON_ASO" localSheetId="1">[12]Tablas!#REF!</definedName>
    <definedName name="GMM_ON_ASO">[12]Tablas!#REF!</definedName>
    <definedName name="GMM_ON_DMARES" localSheetId="2">#REF!</definedName>
    <definedName name="GMM_ON_DMARES" localSheetId="1">#REF!</definedName>
    <definedName name="GMM_ON_DMARES">#REF!</definedName>
    <definedName name="GMM_ON_DRIO" localSheetId="2">#REF!</definedName>
    <definedName name="GMM_ON_DRIO" localSheetId="1">#REF!</definedName>
    <definedName name="GMM_ON_DRIO">#REF!</definedName>
    <definedName name="GOR" localSheetId="2">#REF!</definedName>
    <definedName name="GOR" localSheetId="1">#REF!</definedName>
    <definedName name="GOR">#REF!</definedName>
    <definedName name="GOT" localSheetId="2">[12]Tablas!#REF!</definedName>
    <definedName name="GOT" localSheetId="1">[12]Tablas!#REF!</definedName>
    <definedName name="GOT">[12]Tablas!#REF!</definedName>
    <definedName name="GPO" localSheetId="2">[12]Tablas!#REF!</definedName>
    <definedName name="GPO" localSheetId="1">[12]Tablas!#REF!</definedName>
    <definedName name="GPO">[12]Tablas!#REF!</definedName>
    <definedName name="GPR" localSheetId="2">[12]Tablas!#REF!</definedName>
    <definedName name="GPR" localSheetId="1">[12]Tablas!#REF!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2">[12]Tablas!#REF!</definedName>
    <definedName name="GRC" localSheetId="1">[12]Tablas!#REF!</definedName>
    <definedName name="GRC">[12]Tablas!#REF!</definedName>
    <definedName name="GRC_ON_ASO" localSheetId="2">[12]Tablas!#REF!</definedName>
    <definedName name="GRC_ON_ASO" localSheetId="1">[12]Tablas!#REF!</definedName>
    <definedName name="GRC_ON_ASO">[12]Tablas!#REF!</definedName>
    <definedName name="GRC_ON_DAPIAY" localSheetId="2">#REF!</definedName>
    <definedName name="GRC_ON_DAPIAY" localSheetId="1">#REF!</definedName>
    <definedName name="GRC_ON_DAPIAY">#REF!</definedName>
    <definedName name="GRC_ON_GER" localSheetId="2">#REF!</definedName>
    <definedName name="GRC_ON_GER" localSheetId="1">#REF!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[12]Tablas!#REF!</definedName>
    <definedName name="GRM" localSheetId="1">[12]Tablas!#REF!</definedName>
    <definedName name="GRM">[12]Tablas!#REF!</definedName>
    <definedName name="GRM_ON_DMARES" localSheetId="2">#REF!</definedName>
    <definedName name="GRM_ON_DMARES" localSheetId="1">#REF!</definedName>
    <definedName name="GRM_ON_DMARES">#REF!</definedName>
    <definedName name="GRM_ON_DRIO" localSheetId="2">#REF!</definedName>
    <definedName name="GRM_ON_DRIO" localSheetId="1">#REF!</definedName>
    <definedName name="GRM_ON_DRIO">#REF!</definedName>
    <definedName name="GRN" localSheetId="2">[12]Tablas!#REF!</definedName>
    <definedName name="GRN" localSheetId="1">[12]Tablas!#REF!</definedName>
    <definedName name="GRN">[12]Tablas!#REF!</definedName>
    <definedName name="GRN_ON_ASO" localSheetId="2">[12]Tablas!#REF!</definedName>
    <definedName name="GRN_ON_ASO" localSheetId="1">[12]Tablas!#REF!</definedName>
    <definedName name="GRN_ON_ASO">[12]Tablas!#REF!</definedName>
    <definedName name="GRN_ON_DIREC" localSheetId="2">#REF!</definedName>
    <definedName name="GRN_ON_DIREC" localSheetId="1">#REF!</definedName>
    <definedName name="GRN_ON_DIREC">#REF!</definedName>
    <definedName name="GRS" localSheetId="2">[12]Tablas!#REF!</definedName>
    <definedName name="GRS" localSheetId="1">[12]Tablas!#REF!</definedName>
    <definedName name="GRS">[12]Tablas!#REF!</definedName>
    <definedName name="GRS_ON_ASO" localSheetId="2">[12]Tablas!#REF!</definedName>
    <definedName name="GRS_ON_ASO" localSheetId="1">[12]Tablas!#REF!</definedName>
    <definedName name="GRS_ON_ASO">[12]Tablas!#REF!</definedName>
    <definedName name="GRS_ON_DIREC" localSheetId="2">#REF!</definedName>
    <definedName name="GRS_ON_DIREC" localSheetId="1">#REF!</definedName>
    <definedName name="GRS_ON_DIREC">#REF!</definedName>
    <definedName name="GRS_ON_HUIL" localSheetId="2">#REF!</definedName>
    <definedName name="GRS_ON_HUIL" localSheetId="1">#REF!</definedName>
    <definedName name="GRS_ON_HUIL">#REF!</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2">[12]Tablas!#REF!</definedName>
    <definedName name="GTC" localSheetId="1">[12]Tablas!#REF!</definedName>
    <definedName name="GTC">[12]Tablas!#REF!</definedName>
    <definedName name="GTE" localSheetId="2">[12]Tablas!#REF!</definedName>
    <definedName name="GTE" localSheetId="1">[12]Tablas!#REF!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1">#REF!</definedName>
    <definedName name="GTO_ADMON">#REF!</definedName>
    <definedName name="GTO_INVEST" localSheetId="2">#REF!</definedName>
    <definedName name="GTO_INVEST" localSheetId="1">#REF!</definedName>
    <definedName name="GTO_INVEST">#REF!</definedName>
    <definedName name="GTO_OPERA" localSheetId="2">#REF!</definedName>
    <definedName name="GTO_OPERA" localSheetId="1">#REF!</definedName>
    <definedName name="GTO_OPERA">#REF!</definedName>
    <definedName name="GTP" localSheetId="2">[12]Tablas!#REF!</definedName>
    <definedName name="GTP" localSheetId="1">[12]Tablas!#REF!</definedName>
    <definedName name="GTP">[12]Tablas!#REF!</definedName>
    <definedName name="GTRE" localSheetId="2">#REF!</definedName>
    <definedName name="GTRE" localSheetId="1">#REF!</definedName>
    <definedName name="GTRE">#REF!</definedName>
    <definedName name="h" localSheetId="2">#REF!</definedName>
    <definedName name="h" localSheetId="1">#REF!</definedName>
    <definedName name="h">#REF!</definedName>
    <definedName name="H_pump" localSheetId="2">#REF!</definedName>
    <definedName name="H_pump" localSheetId="1">#REF!</definedName>
    <definedName name="H_pump">#REF!</definedName>
    <definedName name="h9h" hidden="1">{"via1",#N/A,TRUE,"general";"via2",#N/A,TRUE,"general";"via3",#N/A,TRUE,"general"}</definedName>
    <definedName name="Hazards" localSheetId="2">#REF!</definedName>
    <definedName name="Hazards" localSheetId="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 localSheetId="1">ROW(#REF!)</definedName>
    <definedName name="Header_Row">ROW(#REF!)</definedName>
    <definedName name="hed">[53]Datos!$D$8</definedName>
    <definedName name="hen">[53]Datos!$D$9</definedName>
    <definedName name="HERRERO" localSheetId="2">#REF!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 localSheetId="1">#REF!</definedName>
    <definedName name="HM">#REF!</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2">'[20]Itemes Renovación'!#REF!</definedName>
    <definedName name="horat" localSheetId="1">'[20]Itemes Renovación'!#REF!</definedName>
    <definedName name="horat">'[20]Itemes Renovación'!#REF!</definedName>
    <definedName name="Hornos" localSheetId="2">#REF!</definedName>
    <definedName name="Hornos" localSheetId="1">#REF!</definedName>
    <definedName name="Hornos">#REF!</definedName>
    <definedName name="HP_stg_Hz" localSheetId="2">#REF!</definedName>
    <definedName name="HP_stg_Hz" localSheetId="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2">#REF!</definedName>
    <definedName name="hs" localSheetId="1">#REF!</definedName>
    <definedName name="hs">#REF!</definedName>
    <definedName name="hsfg" hidden="1">{"via1",#N/A,TRUE,"general";"via2",#N/A,TRUE,"general";"via3",#N/A,TRUE,"general"}</definedName>
    <definedName name="HTAS" localSheetId="2">#REF!</definedName>
    <definedName name="HTAS" localSheetId="1">#REF!</definedName>
    <definedName name="HTAS">#REF!</definedName>
    <definedName name="HTAS1" localSheetId="2">#REF!</definedName>
    <definedName name="HTAS1" localSheetId="1">#REF!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 localSheetId="1">#REF!</definedName>
    <definedName name="hut">#REF!</definedName>
    <definedName name="hxdfk" localSheetId="2">#REF!</definedName>
    <definedName name="hxdfk" localSheetId="1">#REF!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 localSheetId="1">#REF!</definedName>
    <definedName name="I">#REF!</definedName>
    <definedName name="i0" localSheetId="2">#REF!</definedName>
    <definedName name="i0" localSheetId="1">#REF!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2">#REF!</definedName>
    <definedName name="Icct" localSheetId="1">#REF!</definedName>
    <definedName name="Icct">#REF!</definedName>
    <definedName name="ICP" localSheetId="2">[12]Tablas!#REF!</definedName>
    <definedName name="ICP" localSheetId="1">[12]Tablas!#REF!</definedName>
    <definedName name="ICP">[12]Tablas!#REF!</definedName>
    <definedName name="ICP1_1" localSheetId="2">[12]Tablas!#REF!</definedName>
    <definedName name="ICP1_1" localSheetId="1">[12]Tablas!#REF!</definedName>
    <definedName name="ICP1_1">[12]Tablas!#REF!</definedName>
    <definedName name="ICP1_1_1" localSheetId="2">[12]Tablas!#REF!</definedName>
    <definedName name="ICP1_1_1" localSheetId="1">[12]Tablas!#REF!</definedName>
    <definedName name="ICP1_1_1">[12]Tablas!#REF!</definedName>
    <definedName name="ICP1_1_2" localSheetId="2">[12]Tablas!#REF!</definedName>
    <definedName name="ICP1_1_2" localSheetId="1">[12]Tablas!#REF!</definedName>
    <definedName name="ICP1_1_2">[12]Tablas!#REF!</definedName>
    <definedName name="ICP1_1_3" localSheetId="2">[12]Tablas!#REF!</definedName>
    <definedName name="ICP1_1_3" localSheetId="1">[12]Tablas!#REF!</definedName>
    <definedName name="ICP1_1_3">[12]Tablas!#REF!</definedName>
    <definedName name="ICP1_1_4" localSheetId="2">[12]Tablas!#REF!</definedName>
    <definedName name="ICP1_1_4" localSheetId="1">[12]Tablas!#REF!</definedName>
    <definedName name="ICP1_1_4">[12]Tablas!#REF!</definedName>
    <definedName name="ICP1_2" localSheetId="2">[12]Tablas!#REF!</definedName>
    <definedName name="ICP1_2" localSheetId="1">[12]Tablas!#REF!</definedName>
    <definedName name="ICP1_2">[12]Tablas!#REF!</definedName>
    <definedName name="ICP1_3" localSheetId="2">[12]Tablas!#REF!</definedName>
    <definedName name="ICP1_3" localSheetId="1">[12]Tablas!#REF!</definedName>
    <definedName name="ICP1_3">[12]Tablas!#REF!</definedName>
    <definedName name="ICP1_4" localSheetId="2">[12]Tablas!#REF!</definedName>
    <definedName name="ICP1_4" localSheetId="1">[12]Tablas!#REF!</definedName>
    <definedName name="ICP1_4">[12]Tablas!#REF!</definedName>
    <definedName name="ID">[0]!ERR</definedName>
    <definedName name="IF" localSheetId="2">'[50]A. P. U.'!#REF!</definedName>
    <definedName name="IF" localSheetId="1">'[50]A. P. U.'!#REF!</definedName>
    <definedName name="IF">'[50]A. P. U.'!#REF!</definedName>
    <definedName name="Ig" localSheetId="2">#REF!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1">#REF!</definedName>
    <definedName name="IL">#REF!</definedName>
    <definedName name="im">'[76]1'!$N$41</definedName>
    <definedName name="IMP">[25]otros!$C$3</definedName>
    <definedName name="IMPRESSION" localSheetId="2">#REF!</definedName>
    <definedName name="IMPRESSION" localSheetId="1">#REF!</definedName>
    <definedName name="IMPRESSION">#REF!</definedName>
    <definedName name="imprimir" localSheetId="2">#REF!</definedName>
    <definedName name="imprimir" localSheetId="1">#REF!</definedName>
    <definedName name="imprimir">#REF!</definedName>
    <definedName name="IMPTOS" localSheetId="2">#REF!</definedName>
    <definedName name="IMPTOS" localSheetId="1">#REF!</definedName>
    <definedName name="IMPTOS">#REF!</definedName>
    <definedName name="IMPTOS1" localSheetId="2">#REF!</definedName>
    <definedName name="IMPTOS1" localSheetId="1">#REF!</definedName>
    <definedName name="IMPTOS1">#REF!</definedName>
    <definedName name="INC" localSheetId="2">#REF!</definedName>
    <definedName name="INC" localSheetId="1">#REF!</definedName>
    <definedName name="INC">#REF!</definedName>
    <definedName name="INCR._PRODC." localSheetId="2">#REF!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[77]TABLAS!$A$1:$A$65536</definedName>
    <definedName name="Informe_semanal" localSheetId="2">#REF!</definedName>
    <definedName name="Informe_semanal" localSheetId="1">#REF!</definedName>
    <definedName name="Informe_semanal">#REF!</definedName>
    <definedName name="INGENIERIA1" localSheetId="2" hidden="1">#REF!</definedName>
    <definedName name="INGENIERIA1" localSheetId="1" hidden="1">#REF!</definedName>
    <definedName name="INGENIERIA1" hidden="1">#REF!</definedName>
    <definedName name="INGENIERIA11" localSheetId="2"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2">#REF!</definedName>
    <definedName name="INPU" localSheetId="1">#REF!</definedName>
    <definedName name="INPU">#REF!</definedName>
    <definedName name="INPUT" localSheetId="2">'[3]7422CW00'!#REF!</definedName>
    <definedName name="INPUT" localSheetId="1">'[3]7422CW00'!#REF!</definedName>
    <definedName name="INPUT">'[3]7422CW00'!#REF!</definedName>
    <definedName name="INSU">[78]INSUMOS!$A$1:$E$65536</definedName>
    <definedName name="Insumos_auxiliares" localSheetId="2">[79]Insumos!#REF!</definedName>
    <definedName name="Insumos_auxiliares" localSheetId="1">[79]Insumos!#REF!</definedName>
    <definedName name="Insumos_auxiliares">[79]Insumos!#REF!</definedName>
    <definedName name="Insumos_basicos" localSheetId="2">#REF!</definedName>
    <definedName name="Insumos_basicos" localSheetId="1">#REF!</definedName>
    <definedName name="Insumos_basicos">#REF!</definedName>
    <definedName name="Int" localSheetId="2">#REF!</definedName>
    <definedName name="Int" localSheetId="1">#REF!</definedName>
    <definedName name="Int">#REF!</definedName>
    <definedName name="InTap">[20]Interc.tapones!$E$1:$E$65536</definedName>
    <definedName name="INTER">[69]Hoja3!$F$7:$F$9</definedName>
    <definedName name="Intercambiadores" localSheetId="2">#REF!</definedName>
    <definedName name="Intercambiadores" localSheetId="1">#REF!</definedName>
    <definedName name="Intercambiadores">#REF!</definedName>
    <definedName name="Interest_Rate" localSheetId="2">#REF!</definedName>
    <definedName name="Interest_Rate" localSheetId="1">#REF!</definedName>
    <definedName name="Interest_Rate">#REF!</definedName>
    <definedName name="INTERMEDIA_I" localSheetId="2">#REF!</definedName>
    <definedName name="INTERMEDIA_I" localSheetId="1">#REF!</definedName>
    <definedName name="INTERMEDIA_I">#REF!</definedName>
    <definedName name="Interventor">[39]CONTRATO!$E$12</definedName>
    <definedName name="IntVal">[20]Interc.válv.!$E$1:$E$65536</definedName>
    <definedName name="INV_11">'[80]PR 1'!$A$2:$N$655</definedName>
    <definedName name="INV_Payments" localSheetId="2">[49]!INV_Payments</definedName>
    <definedName name="INV_Payments" localSheetId="1">[49]!INV_Payments</definedName>
    <definedName name="INV_Payments" localSheetId="0">[49]!INV_Payments</definedName>
    <definedName name="INV_Payments">[49]!INV_Payments</definedName>
    <definedName name="InvDol1" localSheetId="2">#REF!</definedName>
    <definedName name="InvDol1" localSheetId="1">#REF!</definedName>
    <definedName name="InvDol1">#REF!</definedName>
    <definedName name="InvDol2" localSheetId="2">#REF!</definedName>
    <definedName name="InvDol2" localSheetId="1">#REF!</definedName>
    <definedName name="InvDol2">#REF!</definedName>
    <definedName name="InvDol3" localSheetId="2">#REF!</definedName>
    <definedName name="InvDol3" localSheetId="1">#REF!</definedName>
    <definedName name="InvDol3">#REF!</definedName>
    <definedName name="InvDol4" localSheetId="2">#REF!</definedName>
    <definedName name="InvDol4" localSheetId="1">#REF!</definedName>
    <definedName name="InvDol4">#REF!</definedName>
    <definedName name="InvDol5" localSheetId="2">#REF!</definedName>
    <definedName name="InvDol5" localSheetId="1">#REF!</definedName>
    <definedName name="InvDol5">#REF!</definedName>
    <definedName name="InvDol6" localSheetId="2">#REF!</definedName>
    <definedName name="InvDol6" localSheetId="1">#REF!</definedName>
    <definedName name="InvDol6">#REF!</definedName>
    <definedName name="InvDol7" localSheetId="2">#REF!</definedName>
    <definedName name="InvDol7" localSheetId="1">#REF!</definedName>
    <definedName name="InvDol7">#REF!</definedName>
    <definedName name="InvDol8" localSheetId="2">#REF!</definedName>
    <definedName name="InvDol8" localSheetId="1">#REF!</definedName>
    <definedName name="InvDol8">#REF!</definedName>
    <definedName name="IOU" localSheetId="2">#REF!</definedName>
    <definedName name="IOU" localSheetId="1">#REF!</definedName>
    <definedName name="IOU">#REF!</definedName>
    <definedName name="IOUHH">[0]!ERR</definedName>
    <definedName name="IP" localSheetId="2">#REF!</definedName>
    <definedName name="IP" localSheetId="1">#REF!</definedName>
    <definedName name="IP">#REF!</definedName>
    <definedName name="irng" localSheetId="2" hidden="1">#REF!</definedName>
    <definedName name="irng" localSheetId="1"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2">#REF!</definedName>
    <definedName name="ItemCodos" localSheetId="1">#REF!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2">#REF!</definedName>
    <definedName name="iwjer" localSheetId="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1"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2" hidden="1">#REF!</definedName>
    <definedName name="kdmfm" localSheetId="1" hidden="1">#REF!</definedName>
    <definedName name="kdmfm" hidden="1">#REF!</definedName>
    <definedName name="kf" localSheetId="2">#REF!</definedName>
    <definedName name="kf" localSheetId="1">#REF!</definedName>
    <definedName name="kf">#REF!</definedName>
    <definedName name="kh" localSheetId="2">#REF!</definedName>
    <definedName name="kh" localSheetId="1">#REF!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 localSheetId="1">#REF!</definedName>
    <definedName name="kj">#REF!</definedName>
    <definedName name="kjhkd" hidden="1">{"via1",#N/A,TRUE,"general";"via2",#N/A,TRUE,"general";"via3",#N/A,TRUE,"general"}</definedName>
    <definedName name="kjj" localSheetId="2">#REF!</definedName>
    <definedName name="kjj" localSheetId="1">#REF!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 localSheetId="1">#REF!</definedName>
    <definedName name="klklk">#REF!</definedName>
    <definedName name="km" localSheetId="2">#REF!</definedName>
    <definedName name="km" localSheetId="1">#REF!</definedName>
    <definedName name="km">#REF!</definedName>
    <definedName name="krtrk" hidden="1">{"via1",#N/A,TRUE,"general";"via2",#N/A,TRUE,"general";"via3",#N/A,TRUE,"general"}</definedName>
    <definedName name="ks" localSheetId="2">#REF!</definedName>
    <definedName name="ks" localSheetId="1">#REF!</definedName>
    <definedName name="ks">#REF!</definedName>
    <definedName name="ksogtk" localSheetId="2">#REF!</definedName>
    <definedName name="ksogtk" localSheetId="1">#REF!</definedName>
    <definedName name="ksogtk">#REF!</definedName>
    <definedName name="kuyhgbe" localSheetId="2">#REF!</definedName>
    <definedName name="kuyhgbe" localSheetId="1">#REF!</definedName>
    <definedName name="kuyhgbe">#REF!</definedName>
    <definedName name="kyr" hidden="1">{"TAB1",#N/A,TRUE,"GENERAL";"TAB2",#N/A,TRUE,"GENERAL";"TAB3",#N/A,TRUE,"GENERAL";"TAB4",#N/A,TRUE,"GENERAL";"TAB5",#N/A,TRUE,"GENERAL"}</definedName>
    <definedName name="L" localSheetId="2">#REF!</definedName>
    <definedName name="L" localSheetId="1">#REF!</definedName>
    <definedName name="L">#REF!</definedName>
    <definedName name="la" localSheetId="2">#REF!</definedName>
    <definedName name="la" localSheetId="1">#REF!</definedName>
    <definedName name="la">#REF!</definedName>
    <definedName name="LAF" localSheetId="2">#REF!</definedName>
    <definedName name="LAF" localSheetId="1">#REF!</definedName>
    <definedName name="LAF">#REF!</definedName>
    <definedName name="lame" localSheetId="2" hidden="1">#REF!</definedName>
    <definedName name="lame" localSheetId="1" hidden="1">#REF!</definedName>
    <definedName name="lame" hidden="1">#REF!</definedName>
    <definedName name="LANODO" localSheetId="2">#REF!</definedName>
    <definedName name="LANODO" localSheetId="1">#REF!</definedName>
    <definedName name="LANODO">#REF!</definedName>
    <definedName name="LANODOFT" localSheetId="2">#REF!</definedName>
    <definedName name="LANODOFT" localSheetId="1">#REF!</definedName>
    <definedName name="LANODOFT">#REF!</definedName>
    <definedName name="Last_Row">#N/A</definedName>
    <definedName name="lb" localSheetId="2">#REF!</definedName>
    <definedName name="lb" localSheetId="1">#REF!</definedName>
    <definedName name="lb">#REF!</definedName>
    <definedName name="ld" localSheetId="2">#REF!</definedName>
    <definedName name="ld" localSheetId="1">#REF!</definedName>
    <definedName name="ld">#REF!</definedName>
    <definedName name="Libro1_Hoja1_Lista" localSheetId="2">[81]LISTADO!#REF!</definedName>
    <definedName name="Libro1_Hoja1_Lista" localSheetId="1">[81]LISTADO!#REF!</definedName>
    <definedName name="Libro1_Hoja1_Lista">[81]LISTADO!#REF!</definedName>
    <definedName name="LICITACION" localSheetId="2">#REF!</definedName>
    <definedName name="LICITACION" localSheetId="1">#REF!</definedName>
    <definedName name="LICITACION">#REF!</definedName>
    <definedName name="LINEA" localSheetId="2">[82]CONT_ADI!#REF!</definedName>
    <definedName name="LINEA" localSheetId="1">[82]CONT_ADI!#REF!</definedName>
    <definedName name="LINEA">[82]CONT_ADI!#REF!</definedName>
    <definedName name="ListaCantidad" localSheetId="2">#REF!</definedName>
    <definedName name="ListaCantidad" localSheetId="1">#REF!</definedName>
    <definedName name="ListaCantidad">#REF!</definedName>
    <definedName name="Listado" localSheetId="2">#REF!</definedName>
    <definedName name="Listado" localSheetId="1">#REF!</definedName>
    <definedName name="Listado">#REF!</definedName>
    <definedName name="Listado1" localSheetId="2">#REF!</definedName>
    <definedName name="Listado1" localSheetId="1">#REF!</definedName>
    <definedName name="Listado1">#REF!</definedName>
    <definedName name="ListaItem" localSheetId="2">#REF!</definedName>
    <definedName name="ListaItem" localSheetId="1">#REF!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 localSheetId="1">#REF!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 localSheetId="1">#REF!</definedName>
    <definedName name="Loan_Amount">#REF!</definedName>
    <definedName name="Loan_Start" localSheetId="2">#REF!</definedName>
    <definedName name="Loan_Start" localSheetId="1">#REF!</definedName>
    <definedName name="Loan_Start">#REF!</definedName>
    <definedName name="Loan_Years" localSheetId="2">#REF!</definedName>
    <definedName name="Loan_Years" localSheetId="1">#REF!</definedName>
    <definedName name="Loan_Years">#REF!</definedName>
    <definedName name="LOCA" localSheetId="2">[26]!absc</definedName>
    <definedName name="LOCA" localSheetId="1">[26]!absc</definedName>
    <definedName name="LOCA" localSheetId="0">[26]!absc</definedName>
    <definedName name="LOCA">[26]!absc</definedName>
    <definedName name="LOCA1" localSheetId="2">[37]!absc</definedName>
    <definedName name="LOCA1" localSheetId="1">[37]!absc</definedName>
    <definedName name="LOCA1" localSheetId="0">[37]!absc</definedName>
    <definedName name="LOCA1">[37]!absc</definedName>
    <definedName name="LOCALIZACION_Y_REPLANTEO" localSheetId="2">#REF!</definedName>
    <definedName name="LOCALIZACION_Y_REPLANTEO" localSheetId="1">#REF!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 localSheetId="1">#REF!</definedName>
    <definedName name="Longitud">#REF!</definedName>
    <definedName name="lp" localSheetId="2">#REF!</definedName>
    <definedName name="lp" localSheetId="1">#REF!</definedName>
    <definedName name="lp">#REF!</definedName>
    <definedName name="lplpl" hidden="1">{"via1",#N/A,TRUE,"general";"via2",#N/A,TRUE,"general";"via3",#N/A,TRUE,"general"}</definedName>
    <definedName name="lt" localSheetId="2">#REF!</definedName>
    <definedName name="lt" localSheetId="1">#REF!</definedName>
    <definedName name="lt">#REF!</definedName>
    <definedName name="lun" localSheetId="2">'[36]Res-Accide-10'!#REF!</definedName>
    <definedName name="lun" localSheetId="1">'[36]Res-Accide-10'!#REF!</definedName>
    <definedName name="lun">'[36]Res-Accide-10'!#REF!</definedName>
    <definedName name="lv" localSheetId="2">#REF!</definedName>
    <definedName name="lv" localSheetId="1">#REF!</definedName>
    <definedName name="lv">#REF!</definedName>
    <definedName name="m" localSheetId="2">#REF!</definedName>
    <definedName name="m" localSheetId="1">#REF!</definedName>
    <definedName name="m">#REF!</definedName>
    <definedName name="MA" localSheetId="2">'[36]Res-Accide-10'!#REF!</definedName>
    <definedName name="MA" localSheetId="1">'[36]Res-Accide-10'!#REF!</definedName>
    <definedName name="MA">'[36]Res-Accide-10'!#REF!</definedName>
    <definedName name="MACR" localSheetId="2">#REF!</definedName>
    <definedName name="MACR" localSheetId="1">#REF!</definedName>
    <definedName name="MACR">#REF!</definedName>
    <definedName name="MACRDEL" localSheetId="2">'[3]7422CW00'!#REF!</definedName>
    <definedName name="MACRDEL" localSheetId="1">'[3]7422CW00'!#REF!</definedName>
    <definedName name="MACRDEL">'[3]7422CW00'!#REF!</definedName>
    <definedName name="Macroactividad" localSheetId="2">#REF!</definedName>
    <definedName name="Macroactividad" localSheetId="1">#REF!</definedName>
    <definedName name="Macroactividad">#REF!</definedName>
    <definedName name="mafdsf" hidden="1">{"via1",#N/A,TRUE,"general";"via2",#N/A,TRUE,"general";"via3",#N/A,TRUE,"general"}</definedName>
    <definedName name="MANUAL" localSheetId="2">#REF!</definedName>
    <definedName name="MANUAL" localSheetId="1">#REF!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2">'[36]Res-Accide-10'!#REF!</definedName>
    <definedName name="mar" localSheetId="1">'[36]Res-Accide-10'!#REF!</definedName>
    <definedName name="mar">'[36]Res-Accide-10'!#REF!</definedName>
    <definedName name="MARCO_H" localSheetId="2">#REF!</definedName>
    <definedName name="MARCO_H" localSheetId="1">#REF!</definedName>
    <definedName name="MARCO_H">#REF!</definedName>
    <definedName name="marina" localSheetId="2">'[85]Informe Semanal 1'!#REF!</definedName>
    <definedName name="marina" localSheetId="1">'[85]Informe Semanal 1'!#REF!</definedName>
    <definedName name="marina">'[85]Informe Semanal 1'!#REF!</definedName>
    <definedName name="masor" hidden="1">{"via1",#N/A,TRUE,"general";"via2",#N/A,TRUE,"general";"via3",#N/A,TRUE,"general"}</definedName>
    <definedName name="MAT" localSheetId="2">#REF!</definedName>
    <definedName name="MAT" localSheetId="1">#REF!</definedName>
    <definedName name="MAT">#REF!</definedName>
    <definedName name="MATERIAL">'[86]TABLA MATERIALES'!$A$3:$D$654</definedName>
    <definedName name="materiales">[67]materiales!$A$7:$A$1317</definedName>
    <definedName name="materiales1" localSheetId="2">#REF!</definedName>
    <definedName name="materiales1" localSheetId="1">#REF!</definedName>
    <definedName name="materiales1">#REF!</definedName>
    <definedName name="MaterialTub" localSheetId="2">#REF!</definedName>
    <definedName name="MaterialTub" localSheetId="1">#REF!</definedName>
    <definedName name="MaterialTub">#REF!</definedName>
    <definedName name="MATRIZ" localSheetId="2">#REF!</definedName>
    <definedName name="MATRIZ" localSheetId="1">#REF!</definedName>
    <definedName name="MATRIZ">#REF!</definedName>
    <definedName name="MATRIZ_DE_DATOS" localSheetId="2">#REF!</definedName>
    <definedName name="MATRIZ_DE_DATOS" localSheetId="1">#REF!</definedName>
    <definedName name="MATRIZ_DE_DATOS">#REF!</definedName>
    <definedName name="MCCs" localSheetId="2">#REF!</definedName>
    <definedName name="MCCs" localSheetId="1">#REF!</definedName>
    <definedName name="MCCs">#REF!</definedName>
    <definedName name="mdd" hidden="1">{"via1",#N/A,TRUE,"general";"via2",#N/A,TRUE,"general";"via3",#N/A,TRUE,"general"}</definedName>
    <definedName name="mediah_reposo_comida" localSheetId="2">'[87]CCP,LEYES, Y DEC.'!#REF!</definedName>
    <definedName name="mediah_reposo_comida" localSheetId="1">'[87]CCP,LEYES, Y DEC.'!#REF!</definedName>
    <definedName name="mediah_reposo_comida">'[87]CCP,LEYES, Y DEC.'!#REF!</definedName>
    <definedName name="meg" hidden="1">{"TAB1",#N/A,TRUE,"GENERAL";"TAB2",#N/A,TRUE,"GENERAL";"TAB3",#N/A,TRUE,"GENERAL";"TAB4",#N/A,TRUE,"GENERAL";"TAB5",#N/A,TRUE,"GENERAL"}</definedName>
    <definedName name="MENU1" localSheetId="2">'[3]7422CW00'!#REF!</definedName>
    <definedName name="MENU1" localSheetId="1">'[3]7422CW00'!#REF!</definedName>
    <definedName name="MENU1">'[3]7422CW00'!#REF!</definedName>
    <definedName name="MENU2" localSheetId="2">'[3]7422CW00'!#REF!</definedName>
    <definedName name="MENU2" localSheetId="1">'[3]7422CW00'!#REF!</definedName>
    <definedName name="MENU2">'[3]7422CW00'!#REF!</definedName>
    <definedName name="MENU3" localSheetId="2">'[3]7422CW00'!#REF!</definedName>
    <definedName name="MENU3" localSheetId="1">'[3]7422CW00'!#REF!</definedName>
    <definedName name="MENU3">'[3]7422CW00'!#REF!</definedName>
    <definedName name="MENU4" localSheetId="2">'[3]7422CW00'!#REF!</definedName>
    <definedName name="MENU4" localSheetId="1">'[3]7422CW00'!#REF!</definedName>
    <definedName name="MENU4">'[3]7422CW00'!#REF!</definedName>
    <definedName name="MENU5" localSheetId="2">'[3]7422CW00'!#REF!</definedName>
    <definedName name="MENU5" localSheetId="1">'[3]7422CW00'!#REF!</definedName>
    <definedName name="MENU5">'[3]7422CW00'!#REF!</definedName>
    <definedName name="MENU6" localSheetId="2">'[3]7422CW00'!#REF!</definedName>
    <definedName name="MENU6" localSheetId="1">'[3]7422CW00'!#REF!</definedName>
    <definedName name="MENU6">'[3]7422CW00'!#REF!</definedName>
    <definedName name="MES">[25]PRESUPUESTO!$C$13</definedName>
    <definedName name="MesCotiz">'[10]LIQ-NOM'!$H$3</definedName>
    <definedName name="MesCotizacion">'[39]LIQUIDA-NOMINA'!$H$3</definedName>
    <definedName name="MESES" localSheetId="2">#REF!</definedName>
    <definedName name="MESES" localSheetId="1">#REF!</definedName>
    <definedName name="MESES">#REF!</definedName>
    <definedName name="MesesMora">'[10]LIQ-NOM'!$I$3</definedName>
    <definedName name="Meta1" localSheetId="2">#REF!</definedName>
    <definedName name="Meta1" localSheetId="1">#REF!</definedName>
    <definedName name="Meta1">#REF!</definedName>
    <definedName name="Meta2" localSheetId="2">#REF!</definedName>
    <definedName name="Meta2" localSheetId="1">#REF!</definedName>
    <definedName name="Meta2">#REF!</definedName>
    <definedName name="Meta3" localSheetId="2">#REF!</definedName>
    <definedName name="Meta3" localSheetId="1">#REF!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 localSheetId="1">#REF!</definedName>
    <definedName name="Mi_Salida">#REF!</definedName>
    <definedName name="Mi_Salida1" localSheetId="2">#REF!</definedName>
    <definedName name="Mi_Salida1" localSheetId="1">#REF!</definedName>
    <definedName name="Mi_Salida1">#REF!</definedName>
    <definedName name="MICR" localSheetId="2">#REF!</definedName>
    <definedName name="MICR" localSheetId="1">#REF!</definedName>
    <definedName name="MICR">#REF!</definedName>
    <definedName name="MIN_MAX_sma" localSheetId="2">#REF!</definedName>
    <definedName name="MIN_MAX_sma" localSheetId="1">#REF!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 localSheetId="1">#REF!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 localSheetId="1">#REF!</definedName>
    <definedName name="MOD">#REF!</definedName>
    <definedName name="MODIVejec" hidden="1">{#N/A,#N/A,FALSE,"Hoja1";#N/A,#N/A,FALSE,"Hoja2"}</definedName>
    <definedName name="Módulo3.anexo1" localSheetId="2">[9]!Módulo3.anexo1</definedName>
    <definedName name="Módulo3.anexo1" localSheetId="1">[9]!Módulo3.anexo1</definedName>
    <definedName name="Módulo3.anexo1" localSheetId="0">[9]!Módulo3.anexo1</definedName>
    <definedName name="Módulo3.anexo1">[9]!Módulo3.anexo1</definedName>
    <definedName name="Módulo3.anexo10" localSheetId="2">[9]!Módulo3.anexo10</definedName>
    <definedName name="Módulo3.anexo10" localSheetId="1">[9]!Módulo3.anexo10</definedName>
    <definedName name="Módulo3.anexo10" localSheetId="0">[9]!Módulo3.anexo10</definedName>
    <definedName name="Módulo3.anexo10">[9]!Módulo3.anexo10</definedName>
    <definedName name="Módulo3.anexo11" localSheetId="2">[9]!Módulo3.anexo11</definedName>
    <definedName name="Módulo3.anexo11" localSheetId="1">[9]!Módulo3.anexo11</definedName>
    <definedName name="Módulo3.anexo11" localSheetId="0">[9]!Módulo3.anexo11</definedName>
    <definedName name="Módulo3.anexo11">[9]!Módulo3.anexo11</definedName>
    <definedName name="Módulo3.anexo12" localSheetId="2">[9]!Módulo3.anexo12</definedName>
    <definedName name="Módulo3.anexo12" localSheetId="1">[9]!Módulo3.anexo12</definedName>
    <definedName name="Módulo3.anexo12" localSheetId="0">[9]!Módulo3.anexo12</definedName>
    <definedName name="Módulo3.anexo12">[9]!Módulo3.anexo12</definedName>
    <definedName name="Módulo3.anexo3" localSheetId="2">[9]!Módulo3.anexo3</definedName>
    <definedName name="Módulo3.anexo3" localSheetId="1">[9]!Módulo3.anexo3</definedName>
    <definedName name="Módulo3.anexo3" localSheetId="0">[9]!Módulo3.anexo3</definedName>
    <definedName name="Módulo3.anexo3">[9]!Módulo3.anexo3</definedName>
    <definedName name="Módulo3.anexo4" localSheetId="2">[9]!Módulo3.anexo4</definedName>
    <definedName name="Módulo3.anexo4" localSheetId="1">[9]!Módulo3.anexo4</definedName>
    <definedName name="Módulo3.anexo4" localSheetId="0">[9]!Módulo3.anexo4</definedName>
    <definedName name="Módulo3.anexo4">[9]!Módulo3.anexo4</definedName>
    <definedName name="Módulo3.anexo5" localSheetId="2">[9]!Módulo3.anexo5</definedName>
    <definedName name="Módulo3.anexo5" localSheetId="1">[9]!Módulo3.anexo5</definedName>
    <definedName name="Módulo3.anexo5" localSheetId="0">[9]!Módulo3.anexo5</definedName>
    <definedName name="Módulo3.anexo5">[9]!Módulo3.anexo5</definedName>
    <definedName name="Módulo3.anexo6" localSheetId="2">[9]!Módulo3.anexo6</definedName>
    <definedName name="Módulo3.anexo6" localSheetId="1">[9]!Módulo3.anexo6</definedName>
    <definedName name="Módulo3.anexo6" localSheetId="0">[9]!Módulo3.anexo6</definedName>
    <definedName name="Módulo3.anexo6">[9]!Módulo3.anexo6</definedName>
    <definedName name="Módulo8.anexo16" localSheetId="2">[9]!Módulo8.anexo16</definedName>
    <definedName name="Módulo8.anexo16" localSheetId="1">[9]!Módulo8.anexo16</definedName>
    <definedName name="Módulo8.anexo16" localSheetId="0">[9]!Módulo8.anexo16</definedName>
    <definedName name="Módulo8.anexo16">[9]!Módulo8.anexo16</definedName>
    <definedName name="MOE" hidden="1">{#N/A,#N/A,FALSE,"Hoja1";#N/A,#N/A,FALSE,"Hoja2"}</definedName>
    <definedName name="MONEDA">[88]Tablas!$AO$6:$AO$7</definedName>
    <definedName name="mono" localSheetId="2">#REF!</definedName>
    <definedName name="mono" localSheetId="1">#REF!</definedName>
    <definedName name="mono">#REF!</definedName>
    <definedName name="MontoVigenciasA1" localSheetId="2">#REF!</definedName>
    <definedName name="MontoVigenciasA1" localSheetId="1">#REF!</definedName>
    <definedName name="MontoVigenciasA1">#REF!</definedName>
    <definedName name="MontoVigenciasA2" localSheetId="2">#REF!</definedName>
    <definedName name="MontoVigenciasA2" localSheetId="1">#REF!</definedName>
    <definedName name="MontoVigenciasA2">#REF!</definedName>
    <definedName name="MontoVigenciasA3" localSheetId="2">#REF!</definedName>
    <definedName name="MontoVigenciasA3" localSheetId="1">#REF!</definedName>
    <definedName name="MontoVigenciasA3">#REF!</definedName>
    <definedName name="MontoVigenciasA4" localSheetId="2">#REF!</definedName>
    <definedName name="MontoVigenciasA4" localSheetId="1">#REF!</definedName>
    <definedName name="MontoVigenciasA4">#REF!</definedName>
    <definedName name="MontoVigenciasA5" localSheetId="2">#REF!</definedName>
    <definedName name="MontoVigenciasA5" localSheetId="1">#REF!</definedName>
    <definedName name="MontoVigenciasA5">#REF!</definedName>
    <definedName name="Mora">[10]EMPRESA!$I$29</definedName>
    <definedName name="MORON" localSheetId="2">#REF!</definedName>
    <definedName name="MORON" localSheetId="1">#REF!</definedName>
    <definedName name="MORON">#REF!</definedName>
    <definedName name="MRLART" localSheetId="2">[2]STRSUMM0!#REF!</definedName>
    <definedName name="MRLART" localSheetId="1">[2]STRSUMM0!#REF!</definedName>
    <definedName name="MRLART">[2]STRSUMM0!#REF!</definedName>
    <definedName name="MRSUPDET" localSheetId="2">[44]steel!#REF!</definedName>
    <definedName name="MRSUPDET" localSheetId="1">[44]steel!#REF!</definedName>
    <definedName name="MRSUPDET">[44]steel!#REF!</definedName>
    <definedName name="Mtz_Avance" localSheetId="2">#REF!</definedName>
    <definedName name="Mtz_Avance" localSheetId="1">#REF!</definedName>
    <definedName name="Mtz_Avance">#REF!</definedName>
    <definedName name="Mv" localSheetId="2">#REF!</definedName>
    <definedName name="Mv" localSheetId="1">#REF!</definedName>
    <definedName name="Mv">#REF!</definedName>
    <definedName name="n" hidden="1">{"via1",#N/A,TRUE,"general";"via2",#N/A,TRUE,"general";"via3",#N/A,TRUE,"general"}</definedName>
    <definedName name="Nada" localSheetId="2">[49]!Nada</definedName>
    <definedName name="Nada" localSheetId="1">[49]!Nada</definedName>
    <definedName name="Nada" localSheetId="0">[49]!Nada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 localSheetId="1">#REF!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2">#REF!</definedName>
    <definedName name="Nmax" localSheetId="1">#REF!</definedName>
    <definedName name="Nmax">#REF!</definedName>
    <definedName name="nmdlf" localSheetId="2">#REF!</definedName>
    <definedName name="nmdlf" localSheetId="1">#REF!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2">#REF!</definedName>
    <definedName name="NombreCoordinador" localSheetId="1">#REF!</definedName>
    <definedName name="NombreCoordinador">#REF!</definedName>
    <definedName name="NombreDependencia" localSheetId="2">#REF!</definedName>
    <definedName name="NombreDependencia" localSheetId="1">#REF!</definedName>
    <definedName name="NombreDependencia">#REF!</definedName>
    <definedName name="NombreProyecto" localSheetId="2">#REF!</definedName>
    <definedName name="NombreProyecto" localSheetId="1">#REF!</definedName>
    <definedName name="NombreProyecto">#REF!</definedName>
    <definedName name="NombreVicepresidencia" localSheetId="2">#REF!</definedName>
    <definedName name="NombreVicepresidencia" localSheetId="1">#REF!</definedName>
    <definedName name="NombreVicepresidencia">#REF!</definedName>
    <definedName name="Norte" localSheetId="2">#REF!</definedName>
    <definedName name="Norte" localSheetId="1">#REF!</definedName>
    <definedName name="Norte">#REF!</definedName>
    <definedName name="NPAGE" localSheetId="2">[2]STRSUMM0!#REF!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2">#REF!</definedName>
    <definedName name="Num_Pmt_Per_Year" localSheetId="1">#REF!</definedName>
    <definedName name="Num_Pmt_Per_Year">#REF!</definedName>
    <definedName name="Number_of_Payments" localSheetId="2">MATCH(0.01,AIU!End_Bal,-1)+1</definedName>
    <definedName name="Number_of_Payments" localSheetId="1">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hidden="1">{"via1",#N/A,TRUE,"general";"via2",#N/A,TRUE,"general";"via3",#N/A,TRUE,"general"}</definedName>
    <definedName name="OBJ">[25]PRESUPUESTO!$C$10</definedName>
    <definedName name="ObjetivoProyecto" localSheetId="2">#REF!</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2" hidden="1">#REF!</definedName>
    <definedName name="obras" localSheetId="1" hidden="1">#REF!</definedName>
    <definedName name="obras" hidden="1">#REF!</definedName>
    <definedName name="obras1" localSheetId="2">DATE(YEAR([90]!Loan_Start),MONTH([90]!Loan_Start)+Payment_Number,DAY([90]!Loan_Start))</definedName>
    <definedName name="obras1" localSheetId="1">DATE(YEAR([90]!Loan_Start),MONTH([90]!Loan_Start)+Payment_Number,DAY([90]!Loan_Start))</definedName>
    <definedName name="obras1" localSheetId="0">DATE(YEAR([90]!Loan_Start),MONTH([90]!Loan_Start)+Payment_Number,DAY([90]!Loan_Start))</definedName>
    <definedName name="obras1">DATE(YEAR([90]!Loan_Start),MONTH([90]!Loan_Start)+Payment_Number,DAY([90]!Loan_Start))</definedName>
    <definedName name="obras11" localSheetId="2" hidden="1">#REF!</definedName>
    <definedName name="obras11" localSheetId="1" hidden="1">#REF!</definedName>
    <definedName name="obras11" hidden="1">#REF!</definedName>
    <definedName name="obras111" localSheetId="2">DATE(YEAR([91]!Loan_Start),MONTH([91]!Loan_Start)+Payment_Number,DAY([91]!Loan_Start))</definedName>
    <definedName name="obras111" localSheetId="1">DATE(YEAR([91]!Loan_Start),MONTH([91]!Loan_Start)+Payment_Number,DAY([91]!Loan_Start))</definedName>
    <definedName name="obras111" localSheetId="0">DATE(YEAR([91]!Loan_Start),MONTH([91]!Loan_Start)+Payment_Number,DAY([91]!Loan_Start))</definedName>
    <definedName name="obras111">DATE(YEAR([91]!Loan_Start),MONTH([91]!Loan_Start)+Payment_Number,DAY([91]!Loan_Start))</definedName>
    <definedName name="OCD" localSheetId="2">[12]Tablas!#REF!</definedName>
    <definedName name="OCD" localSheetId="1">[12]Tablas!#REF!</definedName>
    <definedName name="OCD">[12]Tablas!#REF!</definedName>
    <definedName name="OCD1_1" localSheetId="2">[12]Tablas!#REF!</definedName>
    <definedName name="OCD1_1" localSheetId="1">[12]Tablas!#REF!</definedName>
    <definedName name="OCD1_1">[12]Tablas!#REF!</definedName>
    <definedName name="OCD1_1_1" localSheetId="2">[12]Tablas!#REF!</definedName>
    <definedName name="OCD1_1_1" localSheetId="1">[12]Tablas!#REF!</definedName>
    <definedName name="OCD1_1_1">[12]Tablas!#REF!</definedName>
    <definedName name="OCI" localSheetId="2">[12]Tablas!#REF!</definedName>
    <definedName name="OCI" localSheetId="1">[12]Tablas!#REF!</definedName>
    <definedName name="OCI">[12]Tablas!#REF!</definedName>
    <definedName name="OCI1_1" localSheetId="2">[12]Tablas!#REF!</definedName>
    <definedName name="OCI1_1" localSheetId="1">[12]Tablas!#REF!</definedName>
    <definedName name="OCI1_1">[12]Tablas!#REF!</definedName>
    <definedName name="OCI1_1_1" localSheetId="2">[12]Tablas!#REF!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2">#REF!</definedName>
    <definedName name="OD" localSheetId="1">#REF!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 localSheetId="1">#REF!</definedName>
    <definedName name="opcion">#REF!</definedName>
    <definedName name="Operario" localSheetId="2">#REF!</definedName>
    <definedName name="Operario" localSheetId="1">#REF!</definedName>
    <definedName name="Operario">#REF!</definedName>
    <definedName name="OR" localSheetId="2">#REF!</definedName>
    <definedName name="OR" localSheetId="1">#REF!</definedName>
    <definedName name="OR">#REF!</definedName>
    <definedName name="ORIGEN" localSheetId="2">#REF!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2" hidden="1">[7]INST!#REF!</definedName>
    <definedName name="OROZCO" localSheetId="1" hidden="1">[7]INST!#REF!</definedName>
    <definedName name="OROZCO" hidden="1">[7]INST!#REF!</definedName>
    <definedName name="otros">[67]otros!$A$6:$A$1235</definedName>
    <definedName name="OTROS1" localSheetId="2">#REF!</definedName>
    <definedName name="OTROS1" localSheetId="1">#REF!</definedName>
    <definedName name="OTROS1">#REF!</definedName>
    <definedName name="OUT" localSheetId="2">#REF!</definedName>
    <definedName name="OUT" localSheetId="1">#REF!</definedName>
    <definedName name="OUT">#REF!</definedName>
    <definedName name="P" localSheetId="2">#REF!</definedName>
    <definedName name="P" localSheetId="1">#REF!</definedName>
    <definedName name="P">#REF!</definedName>
    <definedName name="P_Yacimiento" localSheetId="2">#REF!</definedName>
    <definedName name="P_Yacimiento" localSheetId="1">#REF!</definedName>
    <definedName name="P_Yacimiento">#REF!</definedName>
    <definedName name="p0p0" hidden="1">{"via1",#N/A,TRUE,"general";"via2",#N/A,TRUE,"general";"via3",#N/A,TRUE,"general"}</definedName>
    <definedName name="Page____1____of____2" localSheetId="2">#REF!</definedName>
    <definedName name="Page____1____of____2" localSheetId="1">#REF!</definedName>
    <definedName name="Page____1____of____2">#REF!</definedName>
    <definedName name="Parametro_Peso">[55]Tablas!$A$1:$A$65536</definedName>
    <definedName name="Pay_Date" localSheetId="2">#REF!</definedName>
    <definedName name="Pay_Date" localSheetId="1">#REF!</definedName>
    <definedName name="Pay_Date">#REF!</definedName>
    <definedName name="Pay_Num" localSheetId="2">#REF!</definedName>
    <definedName name="Pay_Num" localSheetId="1">#REF!</definedName>
    <definedName name="Pay_Num">#REF!</definedName>
    <definedName name="Payment_Date" localSheetId="2">DATE(YEAR(AIU!Loan_Start),MONTH(AIU!Loan_Start)+Payment_Number,DAY(AIU!Loan_Start))</definedName>
    <definedName name="Payment_Date" localSheetId="1">DATE(YEAR(APU!Loan_Start),MONTH(APU!Loan_Start)+Payment_Number,DAY(APU!Loan_Start))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2">DATE(YEAR([91]!Loan_Start),MONTH([91]!Loan_Start)+Payment_Number,DAY([91]!Loan_Start))</definedName>
    <definedName name="Payment_Date1" localSheetId="1">DATE(YEAR([91]!Loan_Start),MONTH([91]!Loan_Start)+Payment_Number,DAY([91]!Loan_Start))</definedName>
    <definedName name="Payment_Date1" localSheetId="0">DATE(YEAR([91]!Loan_Start),MONTH([91]!Loan_Start)+Payment_Number,DAY([91]!Loan_Start))</definedName>
    <definedName name="Payment_Date1">DATE(YEAR([91]!Loan_Start),MONTH([91]!Loan_Start)+Payment_Number,DAY([91]!Loan_Start))</definedName>
    <definedName name="Payment_Needed">"Pago necesario"</definedName>
    <definedName name="Pb" localSheetId="2">#REF!</definedName>
    <definedName name="Pb" localSheetId="1">#REF!</definedName>
    <definedName name="Pb">#REF!</definedName>
    <definedName name="Pd" localSheetId="2">#REF!</definedName>
    <definedName name="Pd" localSheetId="1">#REF!</definedName>
    <definedName name="Pd">#REF!</definedName>
    <definedName name="PEPE">[0]!ERR</definedName>
    <definedName name="Periodo">[41]Hoja1!$C$1</definedName>
    <definedName name="PeriodoPago">'[39]LIQUIDA-NOMINA'!$C$4</definedName>
    <definedName name="PeriodoRepago" localSheetId="2">#REF!</definedName>
    <definedName name="PeriodoRepago" localSheetId="1">#REF!</definedName>
    <definedName name="PeriodoRepago">#REF!</definedName>
    <definedName name="PeriodoRepagoCCP" localSheetId="2">#REF!</definedName>
    <definedName name="PeriodoRepagoCCP" localSheetId="1">#REF!</definedName>
    <definedName name="PeriodoRepagoCCP">#REF!</definedName>
    <definedName name="phed">[53]Hoja1!$C$4</definedName>
    <definedName name="phen">[53]Hoja1!$C$5</definedName>
    <definedName name="Pindis" localSheetId="2">#REF!</definedName>
    <definedName name="Pindis" localSheetId="1">#REF!</definedName>
    <definedName name="Pindis">#REF!</definedName>
    <definedName name="pint" localSheetId="2">'[73]7422CW00'!#REF!</definedName>
    <definedName name="pint" localSheetId="1">'[73]7422CW00'!#REF!</definedName>
    <definedName name="pint">'[73]7422CW00'!#REF!</definedName>
    <definedName name="pintura" localSheetId="2">'[73]7422CW00'!#REF!</definedName>
    <definedName name="pintura" localSheetId="1">'[73]7422CW00'!#REF!</definedName>
    <definedName name="pintura">'[73]7422CW00'!#REF!</definedName>
    <definedName name="pintyura" localSheetId="2">[92]STRSUMM0!#REF!</definedName>
    <definedName name="pintyura" localSheetId="1">[92]STRSUMM0!#REF!</definedName>
    <definedName name="pintyura">[92]STRSUMM0!#REF!</definedName>
    <definedName name="PIP" localSheetId="2">#REF!</definedName>
    <definedName name="PIP" localSheetId="1">#REF!</definedName>
    <definedName name="PIP">#REF!</definedName>
    <definedName name="Piscinas" localSheetId="2">#REF!</definedName>
    <definedName name="Piscinas" localSheetId="1">#REF!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1">#REF!</definedName>
    <definedName name="pkwsem">#REF!</definedName>
    <definedName name="PLAD" hidden="1">{"TAB1",#N/A,TRUE,"GENERAL";"TAB2",#N/A,TRUE,"GENERAL";"TAB3",#N/A,TRUE,"GENERAL";"TAB4",#N/A,TRUE,"GENERAL";"TAB5",#N/A,TRUE,"GENERAL"}</definedName>
    <definedName name="Platinas" localSheetId="2">#REF!</definedName>
    <definedName name="Platinas" localSheetId="1">#REF!</definedName>
    <definedName name="Platinas">#REF!</definedName>
    <definedName name="Plazo">[34]BASES!$E$27</definedName>
    <definedName name="PlazoAIU" localSheetId="2">#REF!</definedName>
    <definedName name="PlazoAIU" localSheetId="1">#REF!</definedName>
    <definedName name="PlazoAIU">#REF!</definedName>
    <definedName name="PLPLUNN" hidden="1">{"TAB1",#N/A,TRUE,"GENERAL";"TAB2",#N/A,TRUE,"GENERAL";"TAB3",#N/A,TRUE,"GENERAL";"TAB4",#N/A,TRUE,"GENERAL";"TAB5",#N/A,TRUE,"GENERAL"}</definedName>
    <definedName name="PMP" localSheetId="2">#REF!</definedName>
    <definedName name="PMP" localSheetId="1">#REF!</definedName>
    <definedName name="PMP">#REF!</definedName>
    <definedName name="POCETAS" localSheetId="2">#REF!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[35]BASES!$E$26</definedName>
    <definedName name="Porcentaje" localSheetId="2">#REF!</definedName>
    <definedName name="Porcentaje" localSheetId="1">#REF!</definedName>
    <definedName name="Porcentaje">#REF!</definedName>
    <definedName name="PORCENTAJE1" localSheetId="2">#REF!</definedName>
    <definedName name="PORCENTAJE1" localSheetId="1">#REF!</definedName>
    <definedName name="PORCENTAJE1">#REF!</definedName>
    <definedName name="PORTADA2" localSheetId="2">'[93]Hoja 1 '!#REF!</definedName>
    <definedName name="PORTADA2" localSheetId="1">'[93]Hoja 1 '!#REF!</definedName>
    <definedName name="PORTADA2">'[93]Hoja 1 '!#REF!</definedName>
    <definedName name="POSICION_PRESUP" localSheetId="2">[11]Tablas!#REF!</definedName>
    <definedName name="POSICION_PRESUP" localSheetId="1">[11]Tablas!#REF!</definedName>
    <definedName name="POSICION_PRESUP">[11]Tablas!#REF!</definedName>
    <definedName name="POSICIONES" localSheetId="2">#REF!</definedName>
    <definedName name="POSICIONES" localSheetId="1">#REF!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 localSheetId="1">#REF!</definedName>
    <definedName name="PPtoNorte">#REF!</definedName>
    <definedName name="pqroj" hidden="1">{"via1",#N/A,TRUE,"general";"via2",#N/A,TRUE,"general";"via3",#N/A,TRUE,"general"}</definedName>
    <definedName name="Pr">[45]medelo!$D$46</definedName>
    <definedName name="PRE" localSheetId="2">#REF!</definedName>
    <definedName name="PRE" localSheetId="1">#REF!</definedName>
    <definedName name="PRE">#REF!</definedName>
    <definedName name="Precio" localSheetId="2">#REF!</definedName>
    <definedName name="Precio" localSheetId="1">#REF!</definedName>
    <definedName name="Precio">#REF!</definedName>
    <definedName name="precio2" localSheetId="2">#REF!</definedName>
    <definedName name="precio2" localSheetId="1">#REF!</definedName>
    <definedName name="precio2">#REF!</definedName>
    <definedName name="PrecioS" localSheetId="2">#REF!</definedName>
    <definedName name="PrecioS" localSheetId="1">#REF!</definedName>
    <definedName name="PrecioS">#REF!</definedName>
    <definedName name="PREST" localSheetId="2">#REF!</definedName>
    <definedName name="PREST" localSheetId="1">#REF!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2">#REF!</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2">OFFSET(AIU!Full_Print,0,0,[0]!Last_Row)</definedName>
    <definedName name="Print_Area_Reset" localSheetId="1">OFFSET(APU!Full_Print,0,0,[0]!Last_Row)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1">'[3]7422CW00'!#REF!</definedName>
    <definedName name="PRINT1">'[3]7422CW00'!#REF!</definedName>
    <definedName name="PRINT2" localSheetId="2">'[3]7422CW00'!#REF!</definedName>
    <definedName name="PRINT2" localSheetId="1">'[3]7422CW00'!#REF!</definedName>
    <definedName name="PRINT2">'[3]7422CW00'!#REF!</definedName>
    <definedName name="PRIVADO" localSheetId="2">#REF!</definedName>
    <definedName name="PRIVADO" localSheetId="1">#REF!</definedName>
    <definedName name="PRIVADO">#REF!</definedName>
    <definedName name="prn">[53]Hoja1!$C$3</definedName>
    <definedName name="prnf">[53]Hoja1!$C$6</definedName>
    <definedName name="ProbRange">0</definedName>
    <definedName name="ProbRangeMit">0</definedName>
    <definedName name="PROC" localSheetId="2">#REF!</definedName>
    <definedName name="PROC" localSheetId="1">#REF!</definedName>
    <definedName name="PROC">#REF!</definedName>
    <definedName name="PROCEDIM_SELECC" localSheetId="2">#REF!</definedName>
    <definedName name="PROCEDIM_SELECC" localSheetId="1">#REF!</definedName>
    <definedName name="PROCEDIM_SELECC">#REF!</definedName>
    <definedName name="PROCESO" localSheetId="2">#REF!</definedName>
    <definedName name="PROCESO" localSheetId="1">#REF!</definedName>
    <definedName name="PROCESO">#REF!</definedName>
    <definedName name="PRODUCTO" localSheetId="2">#REF!</definedName>
    <definedName name="PRODUCTO" localSheetId="1">#REF!</definedName>
    <definedName name="PRODUCTO">#REF!</definedName>
    <definedName name="PrOfic">[34]BASES!$B$31</definedName>
    <definedName name="PROGDES" localSheetId="2">#REF!</definedName>
    <definedName name="PROGDES" localSheetId="1">#REF!</definedName>
    <definedName name="PROGDES">#REF!</definedName>
    <definedName name="Programa" localSheetId="2">#REF!</definedName>
    <definedName name="Programa" localSheetId="1">#REF!</definedName>
    <definedName name="Programa">#REF!</definedName>
    <definedName name="programainv">[0]!ERR</definedName>
    <definedName name="Proponente" localSheetId="2">#REF!</definedName>
    <definedName name="Proponente" localSheetId="1">#REF!</definedName>
    <definedName name="Proponente">#REF!</definedName>
    <definedName name="PRUEBA" localSheetId="2">[94]!absc</definedName>
    <definedName name="PRUEBA" localSheetId="1">[94]!absc</definedName>
    <definedName name="PRUEBA" localSheetId="0">[94]!absc</definedName>
    <definedName name="PRUEBA">[94]!absc</definedName>
    <definedName name="prueba1" localSheetId="2">[94]!absc</definedName>
    <definedName name="prueba1" localSheetId="1">[94]!absc</definedName>
    <definedName name="prueba1" localSheetId="0">[94]!absc</definedName>
    <definedName name="prueba1">[94]!absc</definedName>
    <definedName name="PRUEBA2" localSheetId="2">#REF!</definedName>
    <definedName name="PRUEBA2" localSheetId="1">#REF!</definedName>
    <definedName name="PRUEBA2">#REF!</definedName>
    <definedName name="ps" localSheetId="2">#REF!</definedName>
    <definedName name="ps" localSheetId="1">#REF!</definedName>
    <definedName name="ps">#REF!</definedName>
    <definedName name="PSTRESS_RELIEVI" localSheetId="2">#REF!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 localSheetId="1">#REF!</definedName>
    <definedName name="PW">#REF!</definedName>
    <definedName name="Pwf">'[95]ORITO 02 '!$A$12</definedName>
    <definedName name="Pwf_actual">'[95]ORITO 02 '!$E$6</definedName>
    <definedName name="Pwf_i">[45]medelo!$A$66:$A$83</definedName>
    <definedName name="Pwf_min">'[95]ORITO 02 '!$E$8</definedName>
    <definedName name="Pwfd" localSheetId="2">#REF!</definedName>
    <definedName name="Pwfd" localSheetId="1">#REF!</definedName>
    <definedName name="Pwfd">#REF!</definedName>
    <definedName name="Q" localSheetId="2">#REF!</definedName>
    <definedName name="Q" localSheetId="1">#REF!</definedName>
    <definedName name="Q">#REF!</definedName>
    <definedName name="Q_actual">'[95]ORITO 02 '!$E$7</definedName>
    <definedName name="Q_BRUTO" localSheetId="2">#REF!</definedName>
    <definedName name="Q_BRUTO" localSheetId="1">#REF!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2">#REF!</definedName>
    <definedName name="QS" localSheetId="1">#REF!</definedName>
    <definedName name="QS">#REF!</definedName>
    <definedName name="Qt">'[95]ORITO 02 '!$E$9</definedName>
    <definedName name="QTIES" localSheetId="2">#REF!</definedName>
    <definedName name="QTIES" localSheetId="1">#REF!</definedName>
    <definedName name="QTIES">#REF!</definedName>
    <definedName name="QTY" localSheetId="2">#REF!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 localSheetId="1">#REF!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 localSheetId="1">#REF!</definedName>
    <definedName name="R._SECO">#REF!</definedName>
    <definedName name="R_2" localSheetId="2">#REF!</definedName>
    <definedName name="R_2" localSheetId="1">#REF!</definedName>
    <definedName name="R_2">#REF!</definedName>
    <definedName name="R_c" localSheetId="2">#REF!</definedName>
    <definedName name="R_c" localSheetId="1">#REF!</definedName>
    <definedName name="R_c">#REF!</definedName>
    <definedName name="RANGO_FECHA" localSheetId="2">#REF!</definedName>
    <definedName name="RANGO_FECHA" localSheetId="1">#REF!</definedName>
    <definedName name="RANGO_FECHA">#REF!</definedName>
    <definedName name="Rates" localSheetId="2">#REF!</definedName>
    <definedName name="Rates" localSheetId="1">#REF!</definedName>
    <definedName name="Rates">#REF!</definedName>
    <definedName name="RD" localSheetId="2">#REF!</definedName>
    <definedName name="RD" localSheetId="1">#REF!</definedName>
    <definedName name="RD">#REF!</definedName>
    <definedName name="rdq" localSheetId="2">#REF!</definedName>
    <definedName name="rdq" localSheetId="1">#REF!</definedName>
    <definedName name="rdq">#REF!</definedName>
    <definedName name="Reactores" localSheetId="2">#REF!</definedName>
    <definedName name="Reactores" localSheetId="1">#REF!</definedName>
    <definedName name="Reactores">#REF!</definedName>
    <definedName name="Recall_2">'[89] ASR+Nafta'!$E$9:$E$21</definedName>
    <definedName name="Recall_3">'[89]Todos+Nafta'!$E$9:$E$21</definedName>
    <definedName name="Recorder" localSheetId="2">#REF!</definedName>
    <definedName name="Recorder" localSheetId="1">#REF!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2">#REF!</definedName>
    <definedName name="RegistroCoordinador" localSheetId="1">#REF!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1">#REF!</definedName>
    <definedName name="rendimiento">#REF!</definedName>
    <definedName name="RENDIMIENTO____CARGA" localSheetId="2">#REF!</definedName>
    <definedName name="RENDIMIENTO____CARGA" localSheetId="1">#REF!</definedName>
    <definedName name="RENDIMIENTO____CARGA">#REF!</definedName>
    <definedName name="REPXXX" localSheetId="2">#REF!</definedName>
    <definedName name="REPXXX" localSheetId="1">#REF!</definedName>
    <definedName name="REPXXX">#REF!</definedName>
    <definedName name="Requerimiento" localSheetId="2">#REF!</definedName>
    <definedName name="Requerimiento" localSheetId="1">#REF!</definedName>
    <definedName name="Requerimiento">#REF!</definedName>
    <definedName name="Requerimientos" localSheetId="2">#REF!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1">#REF!</definedName>
    <definedName name="RES">#REF!</definedName>
    <definedName name="Resistividad" localSheetId="2">#REF!</definedName>
    <definedName name="Resistividad" localSheetId="1">#REF!</definedName>
    <definedName name="Resistividad">#REF!</definedName>
    <definedName name="RESU" localSheetId="2">#REF!</definedName>
    <definedName name="RESU" localSheetId="1">#REF!</definedName>
    <definedName name="RESU">#REF!</definedName>
    <definedName name="resu8" localSheetId="2">[9]!resu8</definedName>
    <definedName name="resu8" localSheetId="1">[9]!resu8</definedName>
    <definedName name="resu8" localSheetId="0">[9]!resu8</definedName>
    <definedName name="resu8">[9]!resu8</definedName>
    <definedName name="resufi" localSheetId="2">#REF!</definedName>
    <definedName name="resufi" localSheetId="1">#REF!</definedName>
    <definedName name="resufi">#REF!</definedName>
    <definedName name="resufi1" localSheetId="2">#REF!</definedName>
    <definedName name="resufi1" localSheetId="1">#REF!</definedName>
    <definedName name="resufi1">#REF!</definedName>
    <definedName name="resumen" localSheetId="2">#REF!</definedName>
    <definedName name="resumen" localSheetId="1">#REF!</definedName>
    <definedName name="resumen">#REF!</definedName>
    <definedName name="resumen_final" localSheetId="2">#REF!</definedName>
    <definedName name="resumen_final" localSheetId="1">#REF!</definedName>
    <definedName name="resumen_final">#REF!</definedName>
    <definedName name="resumen_final1" localSheetId="2">#REF!</definedName>
    <definedName name="resumen_final1" localSheetId="1">#REF!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 localSheetId="1">#REF!</definedName>
    <definedName name="RFV">#REF!</definedName>
    <definedName name="RG" localSheetId="2">#REF!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[97]Ingenieria!#REF!</definedName>
    <definedName name="RID" localSheetId="1">[97]Ingenieria!#REF!</definedName>
    <definedName name="RID">[97]Ingenieria!#REF!</definedName>
    <definedName name="RISP" localSheetId="2">'[3]7422CW00'!#REF!</definedName>
    <definedName name="RISP" localSheetId="1">'[3]7422CW00'!#REF!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2">#REF!,#REF!,#REF!</definedName>
    <definedName name="Ro" localSheetId="1">#REF!,#REF!,#REF!</definedName>
    <definedName name="Ro">#REF!,#REF!,#REF!</definedName>
    <definedName name="rr">[0]!ERR</definedName>
    <definedName name="rrr" hidden="1">{"via1",#N/A,TRUE,"general";"via2",#N/A,TRUE,"general";"via3",#N/A,TRUE,"general"}</definedName>
    <definedName name="rrrr" localSheetId="2">'[98]Form5 _Pág_ 1'!#REF!</definedName>
    <definedName name="rrrr" localSheetId="1">'[98]Form5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 localSheetId="1">#REF!</definedName>
    <definedName name="Rs">#REF!</definedName>
    <definedName name="rsdgsd5" hidden="1">{"TAB1",#N/A,TRUE,"GENERAL";"TAB2",#N/A,TRUE,"GENERAL";"TAB3",#N/A,TRUE,"GENERAL";"TAB4",#N/A,TRUE,"GENERAL";"TAB5",#N/A,TRUE,"GENERAL"}</definedName>
    <definedName name="RSS" localSheetId="2">#REF!</definedName>
    <definedName name="RSS" localSheetId="1">#REF!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 localSheetId="1">#REF!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2">#REF!</definedName>
    <definedName name="SALID1" localSheetId="1">#REF!</definedName>
    <definedName name="SALID1">#REF!</definedName>
    <definedName name="SalMinimo">[34]BASES!$E$41</definedName>
    <definedName name="sbgfbgdr" hidden="1">{"via1",#N/A,TRUE,"general";"via2",#N/A,TRUE,"general";"via3",#N/A,TRUE,"general"}</definedName>
    <definedName name="SBS" localSheetId="2">#REF!</definedName>
    <definedName name="SBS" localSheetId="1">#REF!</definedName>
    <definedName name="SBS">#REF!</definedName>
    <definedName name="Sched_Pay" localSheetId="2">#REF!</definedName>
    <definedName name="Sched_Pay" localSheetId="1">#REF!</definedName>
    <definedName name="Sched_Pay">#REF!</definedName>
    <definedName name="Scheduled_Extra_Payments" localSheetId="2">#REF!</definedName>
    <definedName name="Scheduled_Extra_Payments" localSheetId="1">#REF!</definedName>
    <definedName name="Scheduled_Extra_Payments">#REF!</definedName>
    <definedName name="Scheduled_Interest_Rate" localSheetId="2">#REF!</definedName>
    <definedName name="Scheduled_Interest_Rate" localSheetId="1">#REF!</definedName>
    <definedName name="Scheduled_Interest_Rate">#REF!</definedName>
    <definedName name="Scheduled_Monthly_Payment" localSheetId="2">#REF!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 localSheetId="1">#REF!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2">#REF!</definedName>
    <definedName name="SEMANA_C3" localSheetId="1">#REF!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[44]steel!#REF!</definedName>
    <definedName name="SHEE_INT" localSheetId="1">[44]steel!#REF!</definedName>
    <definedName name="SHEE_INT">[44]steel!#REF!</definedName>
    <definedName name="SHEET" localSheetId="2">'[3]7422CW00'!#REF!</definedName>
    <definedName name="SHEET" localSheetId="1">'[3]7422CW00'!#REF!</definedName>
    <definedName name="SHEET">'[3]7422CW00'!#REF!</definedName>
    <definedName name="SHEET_KP">[44]steel!$C$7:$L$47</definedName>
    <definedName name="SHEET_MR">[44]steel!$C$7:$J$47</definedName>
    <definedName name="SHEET1" localSheetId="2">#REF!</definedName>
    <definedName name="SHEET1" localSheetId="1">#REF!</definedName>
    <definedName name="SHEET1">#REF!</definedName>
    <definedName name="SHEET10" localSheetId="2">#REF!</definedName>
    <definedName name="SHEET10" localSheetId="1">#REF!</definedName>
    <definedName name="SHEET10">#REF!</definedName>
    <definedName name="SHEET11" localSheetId="2">#REF!</definedName>
    <definedName name="SHEET11" localSheetId="1">#REF!</definedName>
    <definedName name="SHEET11">#REF!</definedName>
    <definedName name="SHEET12" localSheetId="2">#REF!</definedName>
    <definedName name="SHEET12" localSheetId="1">#REF!</definedName>
    <definedName name="SHEET12">#REF!</definedName>
    <definedName name="SHEET13" localSheetId="2">#REF!</definedName>
    <definedName name="SHEET13" localSheetId="1">#REF!</definedName>
    <definedName name="SHEET13">#REF!</definedName>
    <definedName name="SHEET14" localSheetId="2">#REF!</definedName>
    <definedName name="SHEET14" localSheetId="1">#REF!</definedName>
    <definedName name="SHEET14">#REF!</definedName>
    <definedName name="SHEET15" localSheetId="2">#REF!</definedName>
    <definedName name="SHEET15" localSheetId="1">#REF!</definedName>
    <definedName name="SHEET15">#REF!</definedName>
    <definedName name="SHEET16" localSheetId="2">#REF!</definedName>
    <definedName name="SHEET16" localSheetId="1">#REF!</definedName>
    <definedName name="SHEET16">#REF!</definedName>
    <definedName name="SHEET17" localSheetId="2">#REF!</definedName>
    <definedName name="SHEET17" localSheetId="1">#REF!</definedName>
    <definedName name="SHEET17">#REF!</definedName>
    <definedName name="SHEET18" localSheetId="2">#REF!</definedName>
    <definedName name="SHEET18" localSheetId="1">#REF!</definedName>
    <definedName name="SHEET18">#REF!</definedName>
    <definedName name="SHEET19" localSheetId="2">#REF!</definedName>
    <definedName name="SHEET19" localSheetId="1">#REF!</definedName>
    <definedName name="SHEET19">#REF!</definedName>
    <definedName name="SHEET2" localSheetId="2">#REF!</definedName>
    <definedName name="SHEET2" localSheetId="1">#REF!</definedName>
    <definedName name="SHEET2">#REF!</definedName>
    <definedName name="SHEET20" localSheetId="2">#REF!</definedName>
    <definedName name="SHEET20" localSheetId="1">#REF!</definedName>
    <definedName name="SHEET20">#REF!</definedName>
    <definedName name="SHEET21" localSheetId="2">#REF!</definedName>
    <definedName name="SHEET21" localSheetId="1">#REF!</definedName>
    <definedName name="SHEET21">#REF!</definedName>
    <definedName name="SHEET22" localSheetId="2">#REF!</definedName>
    <definedName name="SHEET22" localSheetId="1">#REF!</definedName>
    <definedName name="SHEET22">#REF!</definedName>
    <definedName name="SHEET23" localSheetId="2">#REF!</definedName>
    <definedName name="SHEET23" localSheetId="1">#REF!</definedName>
    <definedName name="SHEET23">#REF!</definedName>
    <definedName name="SHEET24" localSheetId="2">#REF!</definedName>
    <definedName name="SHEET24" localSheetId="1">#REF!</definedName>
    <definedName name="SHEET24">#REF!</definedName>
    <definedName name="SHEET25" localSheetId="2">#REF!</definedName>
    <definedName name="SHEET25" localSheetId="1">#REF!</definedName>
    <definedName name="SHEET25">#REF!</definedName>
    <definedName name="SHEET26" localSheetId="2">#REF!</definedName>
    <definedName name="SHEET26" localSheetId="1">#REF!</definedName>
    <definedName name="SHEET26">#REF!</definedName>
    <definedName name="SHEET3" localSheetId="2">#REF!</definedName>
    <definedName name="SHEET3" localSheetId="1">#REF!</definedName>
    <definedName name="SHEET3">#REF!</definedName>
    <definedName name="SHEET4" localSheetId="2">#REF!</definedName>
    <definedName name="SHEET4" localSheetId="1">#REF!</definedName>
    <definedName name="SHEET4">#REF!</definedName>
    <definedName name="SHEET5" localSheetId="2">#REF!</definedName>
    <definedName name="SHEET5" localSheetId="1">#REF!</definedName>
    <definedName name="SHEET5">#REF!</definedName>
    <definedName name="SHEET6" localSheetId="2">#REF!</definedName>
    <definedName name="SHEET6" localSheetId="1">#REF!</definedName>
    <definedName name="SHEET6">#REF!</definedName>
    <definedName name="SHEET7" localSheetId="2">#REF!</definedName>
    <definedName name="SHEET7" localSheetId="1">#REF!</definedName>
    <definedName name="SHEET7">#REF!</definedName>
    <definedName name="SHEET8" localSheetId="2">#REF!</definedName>
    <definedName name="SHEET8" localSheetId="1">#REF!</definedName>
    <definedName name="SHEET8">#REF!</definedName>
    <definedName name="SHEET9" localSheetId="2">#REF!</definedName>
    <definedName name="SHEET9" localSheetId="1">#REF!</definedName>
    <definedName name="SHEET9">#REF!</definedName>
    <definedName name="SI">[0]!ERR</definedName>
    <definedName name="SINGOLO" localSheetId="2">'[3]7422CW00'!#REF!</definedName>
    <definedName name="SINGOLO" localSheetId="1">'[3]7422CW00'!#REF!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2">#REF!</definedName>
    <definedName name="SOLD._4_" localSheetId="1">#REF!</definedName>
    <definedName name="SOLD._4_">#REF!</definedName>
    <definedName name="SOLD._6_" localSheetId="2">#REF!</definedName>
    <definedName name="SOLD._6_" localSheetId="1">#REF!</definedName>
    <definedName name="SOLD._6_">#REF!</definedName>
    <definedName name="SOLD._8_" localSheetId="2">#REF!</definedName>
    <definedName name="SOLD._8_" localSheetId="1">#REF!</definedName>
    <definedName name="SOLD._8_">#REF!</definedName>
    <definedName name="solver_adj" localSheetId="0" hidden="1">'PRESUPUESTO OFICIAL PLACA HUELL'!$K$57</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PLACA HUELL'!$K$63</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PLACA HUELL'!$K$63</definedName>
    <definedName name="solver_pre" localSheetId="0" hidden="1">0.000001</definedName>
    <definedName name="solver_rel1" localSheetId="0" hidden="1">2</definedName>
    <definedName name="solver_rhs1" localSheetId="0" hidden="1">'PRESUPUESTO OFICIAL PLACA HUELL'!$K$64</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2">#REF!</definedName>
    <definedName name="SS_AVG_SIZE" localSheetId="1">#REF!</definedName>
    <definedName name="SS_AVG_SIZE">#REF!</definedName>
    <definedName name="SS_WELDING" localSheetId="2">#REF!</definedName>
    <definedName name="SS_WELDING" localSheetId="1">#REF!</definedName>
    <definedName name="SS_WELDING">#REF!</definedName>
    <definedName name="ssa">[53]Hoja1!$C$25</definedName>
    <definedName name="ssh">[53]Hoja1!$C$24</definedName>
    <definedName name="sss" localSheetId="2">MODULO10.auto_abrir</definedName>
    <definedName name="sss" localSheetId="1">MODULO10.auto_abrir</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 localSheetId="1">#REF!</definedName>
    <definedName name="St">#REF!</definedName>
    <definedName name="ST_BLDG" localSheetId="2">'[3]7422CW00'!#REF!</definedName>
    <definedName name="ST_BLDG" localSheetId="1">'[3]7422CW00'!#REF!</definedName>
    <definedName name="ST_BLDG">'[3]7422CW00'!#REF!</definedName>
    <definedName name="ST_CW" localSheetId="2">'[3]7422CW00'!#REF!</definedName>
    <definedName name="ST_CW" localSheetId="1">'[3]7422CW00'!#REF!</definedName>
    <definedName name="ST_CW">'[3]7422CW00'!#REF!</definedName>
    <definedName name="STALO1" localSheetId="2">'[3]7422CW00'!#REF!</definedName>
    <definedName name="STALO1" localSheetId="1">'[3]7422CW00'!#REF!</definedName>
    <definedName name="STALO1">'[3]7422CW00'!#REF!</definedName>
    <definedName name="STAMPA" localSheetId="2">#REF!</definedName>
    <definedName name="STAMPA" localSheetId="1">#REF!</definedName>
    <definedName name="STAMPA">#REF!</definedName>
    <definedName name="STANU" localSheetId="2">'[3]7422CW00'!#REF!</definedName>
    <definedName name="STANU" localSheetId="1">'[3]7422CW00'!#REF!</definedName>
    <definedName name="STANU">'[3]7422CW00'!#REF!</definedName>
    <definedName name="START" localSheetId="2">#REF!</definedName>
    <definedName name="START" localSheetId="1">#REF!</definedName>
    <definedName name="START">#REF!</definedName>
    <definedName name="START1" localSheetId="2">'[3]7422CW00'!#REF!</definedName>
    <definedName name="START1" localSheetId="1">'[3]7422CW00'!#REF!</definedName>
    <definedName name="START1">'[3]7422CW00'!#REF!</definedName>
    <definedName name="STENU" localSheetId="2">'[3]7422CW00'!#REF!</definedName>
    <definedName name="STENU" localSheetId="1">'[3]7422CW00'!#REF!</definedName>
    <definedName name="STENU">'[3]7422CW00'!#REF!</definedName>
    <definedName name="Stock" localSheetId="2">'[99]PxQ Cantidades'!#REF!</definedName>
    <definedName name="Stock" localSheetId="1">'[99]PxQ Cantidades'!#REF!</definedName>
    <definedName name="Stock">'[99]PxQ Cantidades'!#REF!</definedName>
    <definedName name="STONU" localSheetId="2">'[3]7422CW00'!#REF!</definedName>
    <definedName name="STONU" localSheetId="1">'[3]7422CW00'!#REF!</definedName>
    <definedName name="STONU">'[3]7422CW00'!#REF!</definedName>
    <definedName name="STRESS_RELIEVIN" localSheetId="2">#REF!</definedName>
    <definedName name="STRESS_RELIEVIN" localSheetId="1">#REF!</definedName>
    <definedName name="STRESS_RELIEVIN">#REF!</definedName>
    <definedName name="STSUMM" localSheetId="2">'[3]7422CW00'!#REF!</definedName>
    <definedName name="STSUMM" localSheetId="1">'[3]7422CW00'!#REF!</definedName>
    <definedName name="STSUMM">'[3]7422CW00'!#REF!</definedName>
    <definedName name="stt" hidden="1">{"via1",#N/A,TRUE,"general";"via2",#N/A,TRUE,"general";"via3",#N/A,TRUE,"general"}</definedName>
    <definedName name="SUBSUELO" localSheetId="2">#REF!</definedName>
    <definedName name="SUBSUELO" localSheetId="1">#REF!</definedName>
    <definedName name="SUBSUELO">#REF!</definedName>
    <definedName name="Subtotal" localSheetId="2">#REF!</definedName>
    <definedName name="Subtotal" localSheetId="1">#REF!</definedName>
    <definedName name="Subtotal">#REF!</definedName>
    <definedName name="SUELDO" localSheetId="2">#REF!</definedName>
    <definedName name="SUELDO" localSheetId="1">#REF!</definedName>
    <definedName name="SUELDO">#REF!</definedName>
    <definedName name="suma">[51]Hoja1!$F$60</definedName>
    <definedName name="Summary" localSheetId="2">#REF!</definedName>
    <definedName name="Summary" localSheetId="1">#REF!</definedName>
    <definedName name="Summary">#REF!</definedName>
    <definedName name="SUP_ART" localSheetId="2">[44]steel!#REF!</definedName>
    <definedName name="SUP_ART" localSheetId="1">[44]steel!#REF!</definedName>
    <definedName name="SUP_ART">[44]steel!#REF!</definedName>
    <definedName name="SUP_VEX" localSheetId="2">#REF!</definedName>
    <definedName name="SUP_VEX" localSheetId="1">#REF!</definedName>
    <definedName name="SUP_VEX">#REF!</definedName>
    <definedName name="SUP_VPR" localSheetId="2">#REF!</definedName>
    <definedName name="SUP_VPR" localSheetId="1">#REF!</definedName>
    <definedName name="SUP_VPR">#REF!</definedName>
    <definedName name="SUP_VPR_GEC" localSheetId="2">#REF!</definedName>
    <definedName name="SUP_VPR_GEC" localSheetId="1">#REF!</definedName>
    <definedName name="SUP_VPR_GEC">#REF!</definedName>
    <definedName name="SUP_VPR_GMM" localSheetId="2">#REF!</definedName>
    <definedName name="SUP_VPR_GMM" localSheetId="1">#REF!</definedName>
    <definedName name="SUP_VPR_GMM">#REF!</definedName>
    <definedName name="SUP_VPR_GRC" localSheetId="2">#REF!</definedName>
    <definedName name="SUP_VPR_GRC" localSheetId="1">#REF!</definedName>
    <definedName name="SUP_VPR_GRC">#REF!</definedName>
    <definedName name="SUP_VPR_GRM" localSheetId="2">#REF!</definedName>
    <definedName name="SUP_VPR_GRM" localSheetId="1">#REF!</definedName>
    <definedName name="SUP_VPR_GRM">#REF!</definedName>
    <definedName name="SUP_VPR_GRN" localSheetId="2">#REF!</definedName>
    <definedName name="SUP_VPR_GRN" localSheetId="1">#REF!</definedName>
    <definedName name="SUP_VPR_GRN">#REF!</definedName>
    <definedName name="SUP_VPR_GRS" localSheetId="2">#REF!</definedName>
    <definedName name="SUP_VPR_GRS" localSheetId="1">#REF!</definedName>
    <definedName name="SUP_VPR_GRS">#REF!</definedName>
    <definedName name="SUP_VPR_GTP" localSheetId="2">[12]Tablas!#REF!</definedName>
    <definedName name="SUP_VPR_GTP" localSheetId="1">[12]Tablas!#REF!</definedName>
    <definedName name="SUP_VPR_GTP">[12]Tablas!#REF!</definedName>
    <definedName name="SUP_VPR_NA" localSheetId="2">#REF!</definedName>
    <definedName name="SUP_VPR_NA" localSheetId="1">#REF!</definedName>
    <definedName name="SUP_VPR_NA">#REF!</definedName>
    <definedName name="SUPER">[55]Tablas!$H$1:$H$65536</definedName>
    <definedName name="SUPERFICIE" localSheetId="2">#REF!</definedName>
    <definedName name="SUPERFICIE" localSheetId="1">#REF!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[21]!absc</definedName>
    <definedName name="t" localSheetId="1">[21]!absc</definedName>
    <definedName name="t" localSheetId="0">[21]!absc</definedName>
    <definedName name="t">[21]!absc</definedName>
    <definedName name="t_1" localSheetId="2">Scheduled_Payment+Extra_Payment</definedName>
    <definedName name="t_1" localSheetId="1">Scheduled_Payment+Extra_Payment</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2">#REF!</definedName>
    <definedName name="TABLA" localSheetId="1">#REF!</definedName>
    <definedName name="TABLA">#REF!</definedName>
    <definedName name="tabla1">[100]Hoja3!$B$4:$F$28</definedName>
    <definedName name="TABLEKP" localSheetId="2">'[3]7422CW00'!#REF!</definedName>
    <definedName name="TABLEKP" localSheetId="1">'[3]7422CW00'!#REF!</definedName>
    <definedName name="TABLEKP">'[3]7422CW00'!#REF!</definedName>
    <definedName name="TABLEPRI" localSheetId="2">#REF!</definedName>
    <definedName name="TABLEPRI" localSheetId="1">#REF!</definedName>
    <definedName name="TABLEPRI">#REF!</definedName>
    <definedName name="tales" localSheetId="2">[1]LIQUIDACION!#REF!</definedName>
    <definedName name="tales" localSheetId="1">[1]LIQUIDACION!#REF!</definedName>
    <definedName name="tales">[1]LIQUIDACION!#REF!</definedName>
    <definedName name="Tambores" localSheetId="2">#REF!</definedName>
    <definedName name="Tambores" localSheetId="1">#REF!</definedName>
    <definedName name="Tambores">#REF!</definedName>
    <definedName name="Tanques" localSheetId="2">#REF!</definedName>
    <definedName name="Tanques" localSheetId="1">#REF!</definedName>
    <definedName name="Tanques">#REF!</definedName>
    <definedName name="TAREAS_INICIALES" localSheetId="2">#REF!</definedName>
    <definedName name="TAREAS_INICIALES" localSheetId="1">#REF!</definedName>
    <definedName name="TAREAS_INICIALES">#REF!</definedName>
    <definedName name="TARIFA" localSheetId="2">#REF!</definedName>
    <definedName name="TARIFA" localSheetId="1">#REF!</definedName>
    <definedName name="TARIFA">#REF!</definedName>
    <definedName name="TarifaPension">[39]EMPRESA!$F$24</definedName>
    <definedName name="TARIFAS">[101]TARIFAS!$A$1:$F$52</definedName>
    <definedName name="TarifaSalud">[39]EMPRESA!$F$26</definedName>
    <definedName name="Tasa" localSheetId="2">#REF!</definedName>
    <definedName name="Tasa" localSheetId="1">#REF!</definedName>
    <definedName name="Tasa">#REF!</definedName>
    <definedName name="TASA_DE_CAMBIO" localSheetId="2">#REF!</definedName>
    <definedName name="TASA_DE_CAMBIO" localSheetId="1">#REF!</definedName>
    <definedName name="TASA_DE_CAMBIO">#REF!</definedName>
    <definedName name="Tasa1">'[102]Bases 2A'!$C$20</definedName>
    <definedName name="TasaCCP" localSheetId="2">#REF!</definedName>
    <definedName name="TasaCCP" localSheetId="1">#REF!</definedName>
    <definedName name="TasaCCP">#REF!</definedName>
    <definedName name="Tax" localSheetId="2">#REF!</definedName>
    <definedName name="Tax" localSheetId="1">#REF!</definedName>
    <definedName name="Tax">#REF!</definedName>
    <definedName name="TB_EVENTOS_OTS_ANUAL" localSheetId="2">#REF!</definedName>
    <definedName name="TB_EVENTOS_OTS_ANUAL" localSheetId="1">#REF!</definedName>
    <definedName name="TB_EVENTOS_OTS_ANUAL">#REF!</definedName>
    <definedName name="tc" localSheetId="2">#REF!</definedName>
    <definedName name="tc" localSheetId="1">#REF!</definedName>
    <definedName name="tc">#REF!</definedName>
    <definedName name="tdy" hidden="1">{"TAB1",#N/A,TRUE,"GENERAL";"TAB2",#N/A,TRUE,"GENERAL";"TAB3",#N/A,TRUE,"GENERAL";"TAB4",#N/A,TRUE,"GENERAL";"TAB5",#N/A,TRUE,"GENERAL"}</definedName>
    <definedName name="telefono">[39]EMPRESA!$F$16</definedName>
    <definedName name="TEMA1" localSheetId="2">#REF!</definedName>
    <definedName name="TEMA1" localSheetId="1">#REF!</definedName>
    <definedName name="TEMA1">#REF!</definedName>
    <definedName name="TEMA10" localSheetId="2">#REF!</definedName>
    <definedName name="TEMA10" localSheetId="1">#REF!</definedName>
    <definedName name="TEMA10">#REF!</definedName>
    <definedName name="TEMA2" localSheetId="2">#REF!</definedName>
    <definedName name="TEMA2" localSheetId="1">#REF!</definedName>
    <definedName name="TEMA2">#REF!</definedName>
    <definedName name="TEMA3" localSheetId="2">#REF!</definedName>
    <definedName name="TEMA3" localSheetId="1">#REF!</definedName>
    <definedName name="TEMA3">#REF!</definedName>
    <definedName name="TEMA4" localSheetId="2">#REF!</definedName>
    <definedName name="TEMA4" localSheetId="1">#REF!</definedName>
    <definedName name="TEMA4">#REF!</definedName>
    <definedName name="TEMA5" localSheetId="2">#REF!</definedName>
    <definedName name="TEMA5" localSheetId="1">#REF!</definedName>
    <definedName name="TEMA5">#REF!</definedName>
    <definedName name="TEMA6" localSheetId="2">#REF!</definedName>
    <definedName name="TEMA6" localSheetId="1">#REF!</definedName>
    <definedName name="TEMA6">#REF!</definedName>
    <definedName name="TEMA7" localSheetId="2">#REF!</definedName>
    <definedName name="TEMA7" localSheetId="1">#REF!</definedName>
    <definedName name="TEMA7">#REF!</definedName>
    <definedName name="TEMA8" localSheetId="2">#REF!</definedName>
    <definedName name="TEMA8" localSheetId="1">#REF!</definedName>
    <definedName name="TEMA8">#REF!</definedName>
    <definedName name="TEMA9" localSheetId="2">#REF!</definedName>
    <definedName name="TEMA9" localSheetId="1">#REF!</definedName>
    <definedName name="TEMA9">#REF!</definedName>
    <definedName name="TEMAS_PACC" localSheetId="2">#REF!</definedName>
    <definedName name="TEMAS_PACC" localSheetId="1">#REF!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 localSheetId="1">#REF!</definedName>
    <definedName name="TGB">#REF!</definedName>
    <definedName name="TH" localSheetId="2">#REF!</definedName>
    <definedName name="TH" localSheetId="1">#REF!</definedName>
    <definedName name="TH">#REF!</definedName>
    <definedName name="thdh" hidden="1">{"TAB1",#N/A,TRUE,"GENERAL";"TAB2",#N/A,TRUE,"GENERAL";"TAB3",#N/A,TRUE,"GENERAL";"TAB4",#N/A,TRUE,"GENERAL";"TAB5",#N/A,TRUE,"GENERAL"}</definedName>
    <definedName name="THP" localSheetId="2">#REF!</definedName>
    <definedName name="THP" localSheetId="1">#REF!</definedName>
    <definedName name="THP">#REF!</definedName>
    <definedName name="thtj" hidden="1">{"via1",#N/A,TRUE,"general";"via2",#N/A,TRUE,"general";"via3",#N/A,TRUE,"general"}</definedName>
    <definedName name="TIEMPO">[35]BASES!$E$27</definedName>
    <definedName name="TIPO" localSheetId="2">#REF!</definedName>
    <definedName name="TIPO" localSheetId="1">#REF!</definedName>
    <definedName name="TIPO">#REF!</definedName>
    <definedName name="TIPO_GRUPO" localSheetId="2">#REF!</definedName>
    <definedName name="TIPO_GRUPO" localSheetId="1">#REF!</definedName>
    <definedName name="TIPO_GRUPO">#REF!</definedName>
    <definedName name="TipoGC">[88]Tablas!$U$6:$U$15</definedName>
    <definedName name="TipoNeces">[88]Tablas!$Q$6:$Q$8</definedName>
    <definedName name="TipoPro" localSheetId="2">#REF!</definedName>
    <definedName name="TipoPro" localSheetId="1">#REF!</definedName>
    <definedName name="TipoPro">#REF!</definedName>
    <definedName name="Tipoproceso" localSheetId="2">#REF!</definedName>
    <definedName name="Tipoproceso" localSheetId="1">#REF!</definedName>
    <definedName name="Tipoproceso">#REF!</definedName>
    <definedName name="TIR" localSheetId="2">#REF!</definedName>
    <definedName name="TIR" localSheetId="1">#REF!</definedName>
    <definedName name="TIR">#REF!</definedName>
    <definedName name="TITLE" localSheetId="2">#REF!</definedName>
    <definedName name="TITLE" localSheetId="1">#REF!</definedName>
    <definedName name="TITLE">#REF!</definedName>
    <definedName name="titu" localSheetId="2">#REF!</definedName>
    <definedName name="titu" localSheetId="1">#REF!</definedName>
    <definedName name="titu">#REF!</definedName>
    <definedName name="titu2" localSheetId="2">#REF!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2" hidden="1">[22]INST!#REF!</definedName>
    <definedName name="TK_1" localSheetId="1" hidden="1">[22]INST!#REF!</definedName>
    <definedName name="TK_1" hidden="1">[22]INST!#REF!</definedName>
    <definedName name="TKSLCI07">[10]EMPRESA!$F$22</definedName>
    <definedName name="tld">[53]Datos!$D$14</definedName>
    <definedName name="TOPGENER" localSheetId="2">#REF!</definedName>
    <definedName name="TOPGENER" localSheetId="1">#REF!</definedName>
    <definedName name="TOPGENER">#REF!</definedName>
    <definedName name="TOPGENER1" localSheetId="2">#REF!</definedName>
    <definedName name="TOPGENER1" localSheetId="1">#REF!</definedName>
    <definedName name="TOPGENER1">#REF!</definedName>
    <definedName name="TOPMENU" localSheetId="2">#REF!</definedName>
    <definedName name="TOPMENU" localSheetId="1">#REF!</definedName>
    <definedName name="TOPMENU">#REF!</definedName>
    <definedName name="Torres" localSheetId="2">#REF!</definedName>
    <definedName name="Torres" localSheetId="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 localSheetId="1">#REF!</definedName>
    <definedName name="TOT">#REF!</definedName>
    <definedName name="TOTAL" localSheetId="2">#REF!</definedName>
    <definedName name="TOTAL" localSheetId="1">#REF!</definedName>
    <definedName name="TOTAL">#REF!</definedName>
    <definedName name="Total_Interest" localSheetId="2">#REF!</definedName>
    <definedName name="Total_Interest" localSheetId="1">#REF!</definedName>
    <definedName name="Total_Interest">#REF!</definedName>
    <definedName name="Total_Pay" localSheetId="2">#REF!</definedName>
    <definedName name="Total_Pay" localSheetId="1">#REF!</definedName>
    <definedName name="Total_Pay">#REF!</definedName>
    <definedName name="Total_Payment" localSheetId="2">Scheduled_Payment+Extra_Payment</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 localSheetId="2">#REF!</definedName>
    <definedName name="total1" localSheetId="1">#REF!</definedName>
    <definedName name="total1">#REF!</definedName>
    <definedName name="TotalCesantias">'[39]NOMINA 1'!$N$38</definedName>
    <definedName name="TOTALHH" localSheetId="2">#REF!</definedName>
    <definedName name="TOTALHH" localSheetId="1">#REF!</definedName>
    <definedName name="TOTALHH">#REF!</definedName>
    <definedName name="TOTALHH1" localSheetId="2">#REF!</definedName>
    <definedName name="TOTALHH1" localSheetId="1">#REF!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2">#REF!</definedName>
    <definedName name="TOTSHE1" localSheetId="1">#REF!</definedName>
    <definedName name="TOTSHE1">#REF!</definedName>
    <definedName name="TOTSHE10" localSheetId="2">#REF!</definedName>
    <definedName name="TOTSHE10" localSheetId="1">#REF!</definedName>
    <definedName name="TOTSHE10">#REF!</definedName>
    <definedName name="TOTSHE11" localSheetId="2">#REF!</definedName>
    <definedName name="TOTSHE11" localSheetId="1">#REF!</definedName>
    <definedName name="TOTSHE11">#REF!</definedName>
    <definedName name="TOTSHE12" localSheetId="2">#REF!</definedName>
    <definedName name="TOTSHE12" localSheetId="1">#REF!</definedName>
    <definedName name="TOTSHE12">#REF!</definedName>
    <definedName name="TOTSHE13" localSheetId="2">#REF!</definedName>
    <definedName name="TOTSHE13" localSheetId="1">#REF!</definedName>
    <definedName name="TOTSHE13">#REF!</definedName>
    <definedName name="TOTSHE14" localSheetId="2">#REF!</definedName>
    <definedName name="TOTSHE14" localSheetId="1">#REF!</definedName>
    <definedName name="TOTSHE14">#REF!</definedName>
    <definedName name="TOTSHE15" localSheetId="2">#REF!</definedName>
    <definedName name="TOTSHE15" localSheetId="1">#REF!</definedName>
    <definedName name="TOTSHE15">#REF!</definedName>
    <definedName name="TOTSHE16" localSheetId="2">#REF!</definedName>
    <definedName name="TOTSHE16" localSheetId="1">#REF!</definedName>
    <definedName name="TOTSHE16">#REF!</definedName>
    <definedName name="TOTSHE17" localSheetId="2">#REF!</definedName>
    <definedName name="TOTSHE17" localSheetId="1">#REF!</definedName>
    <definedName name="TOTSHE17">#REF!</definedName>
    <definedName name="TOTSHE18" localSheetId="2">#REF!</definedName>
    <definedName name="TOTSHE18" localSheetId="1">#REF!</definedName>
    <definedName name="TOTSHE18">#REF!</definedName>
    <definedName name="TOTSHE19" localSheetId="2">#REF!</definedName>
    <definedName name="TOTSHE19" localSheetId="1">#REF!</definedName>
    <definedName name="TOTSHE19">#REF!</definedName>
    <definedName name="TOTSHE2" localSheetId="2">#REF!</definedName>
    <definedName name="TOTSHE2" localSheetId="1">#REF!</definedName>
    <definedName name="TOTSHE2">#REF!</definedName>
    <definedName name="TOTSHE20" localSheetId="2">#REF!</definedName>
    <definedName name="TOTSHE20" localSheetId="1">#REF!</definedName>
    <definedName name="TOTSHE20">#REF!</definedName>
    <definedName name="TOTSHE21" localSheetId="2">#REF!</definedName>
    <definedName name="TOTSHE21" localSheetId="1">#REF!</definedName>
    <definedName name="TOTSHE21">#REF!</definedName>
    <definedName name="TOTSHE22" localSheetId="2">#REF!</definedName>
    <definedName name="TOTSHE22" localSheetId="1">#REF!</definedName>
    <definedName name="TOTSHE22">#REF!</definedName>
    <definedName name="TOTSHE23" localSheetId="2">#REF!</definedName>
    <definedName name="TOTSHE23" localSheetId="1">#REF!</definedName>
    <definedName name="TOTSHE23">#REF!</definedName>
    <definedName name="TOTSHE24" localSheetId="2">#REF!</definedName>
    <definedName name="TOTSHE24" localSheetId="1">#REF!</definedName>
    <definedName name="TOTSHE24">#REF!</definedName>
    <definedName name="TOTSHE25" localSheetId="2">#REF!</definedName>
    <definedName name="TOTSHE25" localSheetId="1">#REF!</definedName>
    <definedName name="TOTSHE25">#REF!</definedName>
    <definedName name="TOTSHE26" localSheetId="2">#REF!</definedName>
    <definedName name="TOTSHE26" localSheetId="1">#REF!</definedName>
    <definedName name="TOTSHE26">#REF!</definedName>
    <definedName name="TOTSHE3" localSheetId="2">#REF!</definedName>
    <definedName name="TOTSHE3" localSheetId="1">#REF!</definedName>
    <definedName name="TOTSHE3">#REF!</definedName>
    <definedName name="TOTSHE4" localSheetId="2">#REF!</definedName>
    <definedName name="TOTSHE4" localSheetId="1">#REF!</definedName>
    <definedName name="TOTSHE4">#REF!</definedName>
    <definedName name="TOTSHE5" localSheetId="2">#REF!</definedName>
    <definedName name="TOTSHE5" localSheetId="1">#REF!</definedName>
    <definedName name="TOTSHE5">#REF!</definedName>
    <definedName name="TOTSHE6" localSheetId="2">#REF!</definedName>
    <definedName name="TOTSHE6" localSheetId="1">#REF!</definedName>
    <definedName name="TOTSHE6">#REF!</definedName>
    <definedName name="TOTSHE7" localSheetId="2">#REF!</definedName>
    <definedName name="TOTSHE7" localSheetId="1">#REF!</definedName>
    <definedName name="TOTSHE7">#REF!</definedName>
    <definedName name="TOTSHE8" localSheetId="2">#REF!</definedName>
    <definedName name="TOTSHE8" localSheetId="1">#REF!</definedName>
    <definedName name="TOTSHE8">#REF!</definedName>
    <definedName name="TOTSHE9" localSheetId="2">#REF!</definedName>
    <definedName name="TOTSHE9" localSheetId="1">#REF!</definedName>
    <definedName name="TOTSHE9">#REF!</definedName>
    <definedName name="TotVac">'[10]NOMINA-1'!$N$36</definedName>
    <definedName name="tr" hidden="1">{"TAB1",#N/A,TRUE,"GENERAL";"TAB2",#N/A,TRUE,"GENERAL";"TAB3",#N/A,TRUE,"GENERAL";"TAB4",#N/A,TRUE,"GENERAL";"TAB5",#N/A,TRUE,"GENERAL"}</definedName>
    <definedName name="TrainSpec" localSheetId="2">#REF!</definedName>
    <definedName name="TrainSpec" localSheetId="1">#REF!</definedName>
    <definedName name="TrainSpec">#REF!</definedName>
    <definedName name="Transmisores" localSheetId="2">#REF!</definedName>
    <definedName name="Transmisores" localSheetId="1">#REF!</definedName>
    <definedName name="Transmisores">#REF!</definedName>
    <definedName name="Transporte">'[10]DATOS CONTRATO'!$E$16</definedName>
    <definedName name="TRAT">[103]desmonte!$E$48</definedName>
    <definedName name="TREM" localSheetId="2">#REF!</definedName>
    <definedName name="TREM" localSheetId="1">#REF!</definedName>
    <definedName name="TREM">#REF!</definedName>
    <definedName name="Trenes" localSheetId="2">#REF!</definedName>
    <definedName name="Trenes" localSheetId="1">#REF!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 localSheetId="1">#REF!</definedName>
    <definedName name="tri">#REF!</definedName>
    <definedName name="Trimestre1" localSheetId="2">#REF!</definedName>
    <definedName name="Trimestre1" localSheetId="1">#REF!</definedName>
    <definedName name="Trimestre1">#REF!</definedName>
    <definedName name="Trimestre2" localSheetId="2">#REF!</definedName>
    <definedName name="Trimestre2" localSheetId="1">#REF!</definedName>
    <definedName name="Trimestre2">#REF!</definedName>
    <definedName name="Trimestre3" localSheetId="2">#REF!</definedName>
    <definedName name="Trimestre3" localSheetId="1">#REF!</definedName>
    <definedName name="Trimestre3">#REF!</definedName>
    <definedName name="Trimestre4" localSheetId="2">#REF!</definedName>
    <definedName name="Trimestre4" localSheetId="1">#REF!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localSheetId="1" hidden="1">#REF!</definedName>
    <definedName name="TUBERIA" hidden="1">#REF!</definedName>
    <definedName name="Tubería" localSheetId="2">#REF!</definedName>
    <definedName name="Tubería" localSheetId="1">#REF!</definedName>
    <definedName name="Tubería">#REF!</definedName>
    <definedName name="TUBERIA1" localSheetId="2" hidden="1">#REF!</definedName>
    <definedName name="TUBERIA1" localSheetId="1"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'[87]CCP,LEYES, Y DEC.'!#REF!</definedName>
    <definedName name="tvmenor90min" localSheetId="1">'[87]CCP,LEYES,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hidden="1">{"via1",#N/A,TRUE,"general";"via2",#N/A,TRUE,"general";"via3",#N/A,TRUE,"general"}</definedName>
    <definedName name="UIC" localSheetId="2">[12]Tablas!#REF!</definedName>
    <definedName name="UIC" localSheetId="1">[12]Tablas!#REF!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1">#REF!</definedName>
    <definedName name="UK">#REF!</definedName>
    <definedName name="UN_PRI" localSheetId="2">#REF!</definedName>
    <definedName name="UN_PRI" localSheetId="1">#REF!</definedName>
    <definedName name="UN_PRI">#REF!</definedName>
    <definedName name="UNIT">'[105]Lista APU'!$A$3:$D$479</definedName>
    <definedName name="UNITARIO">[106]Unitarios!$A$3:$D$13</definedName>
    <definedName name="Unitarios" localSheetId="2">#REF!</definedName>
    <definedName name="Unitarios" localSheetId="1">#REF!</definedName>
    <definedName name="Unitarios">#REF!</definedName>
    <definedName name="unj" localSheetId="2" hidden="1">[18]INST!#REF!</definedName>
    <definedName name="unj" localSheetId="1"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 localSheetId="1">#REF!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[107]CONTRATO!$E$9</definedName>
    <definedName name="ValorEjecutado" localSheetId="2">#REF!</definedName>
    <definedName name="ValorEjecutado" localSheetId="1">#REF!</definedName>
    <definedName name="ValorEjecutado">#REF!</definedName>
    <definedName name="ValorProyecto" localSheetId="2">#REF!</definedName>
    <definedName name="ValorProyecto" localSheetId="1">#REF!</definedName>
    <definedName name="ValorProyecto">#REF!</definedName>
    <definedName name="ValorRecursosComprometidos" localSheetId="2">#REF!</definedName>
    <definedName name="ValorRecursosComprometidos" localSheetId="1">#REF!</definedName>
    <definedName name="ValorRecursosComprometidos">#REF!</definedName>
    <definedName name="Values_Entered" localSheetId="2">IF(AIU!Loan_Amount*AIU!Interest_Rate*AIU!Loan_Years*AIU!Loan_Start&gt;0,1,0)</definedName>
    <definedName name="Values_Entered" localSheetId="1">IF(APU!Loan_Amount*APU!Interest_Rate*APU!Loan_Years*APU!Loan_Start&gt;0,1,0)</definedName>
    <definedName name="Values_Entered">IF(Loan_Amount*Interest_Rate*Loan_Years*Loan_Start&gt;0,1,0)</definedName>
    <definedName name="Válvulas" localSheetId="2">#REF!</definedName>
    <definedName name="Válvulas" localSheetId="1">#REF!</definedName>
    <definedName name="Válvulas">#REF!</definedName>
    <definedName name="Var">[20]Varios.!$E$1:$E$65536</definedName>
    <definedName name="VARIACION1" localSheetId="2">#REF!</definedName>
    <definedName name="VARIACION1" localSheetId="1">#REF!</definedName>
    <definedName name="VARIACION1">#REF!</definedName>
    <definedName name="Varios" localSheetId="2">#REF!</definedName>
    <definedName name="Varios" localSheetId="1">#REF!</definedName>
    <definedName name="Varios">#REF!</definedName>
    <definedName name="vbvbvbvb" hidden="1">{"TAB1",#N/A,TRUE,"GENERAL";"TAB2",#N/A,TRUE,"GENERAL";"TAB3",#N/A,TRUE,"GENERAL";"TAB4",#N/A,TRUE,"GENERAL";"TAB5",#N/A,TRUE,"GENERAL"}</definedName>
    <definedName name="vc" localSheetId="2">#REF!</definedName>
    <definedName name="vc" localSheetId="1">#REF!</definedName>
    <definedName name="vc">#REF!</definedName>
    <definedName name="vct" localSheetId="2">#REF!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2">[12]Tablas!#REF!</definedName>
    <definedName name="VEX" localSheetId="1">[12]Tablas!#REF!</definedName>
    <definedName name="VEX">[12]Tablas!#REF!</definedName>
    <definedName name="VEX_ON" localSheetId="2">#REF!</definedName>
    <definedName name="VEX_ON" localSheetId="1">#REF!</definedName>
    <definedName name="VEX_ON">#REF!</definedName>
    <definedName name="VEX1_1" localSheetId="2">[12]Tablas!#REF!</definedName>
    <definedName name="VEX1_1" localSheetId="1">[12]Tablas!#REF!</definedName>
    <definedName name="VEX1_1">[12]Tablas!#REF!</definedName>
    <definedName name="VEX1_1_1" localSheetId="2">[12]Tablas!#REF!</definedName>
    <definedName name="VEX1_1_1" localSheetId="1">[12]Tablas!#REF!</definedName>
    <definedName name="VEX1_1_1">[12]Tablas!#REF!</definedName>
    <definedName name="VEX1_1_2" localSheetId="2">[12]Tablas!#REF!</definedName>
    <definedName name="VEX1_1_2" localSheetId="1">[12]Tablas!#REF!</definedName>
    <definedName name="VEX1_1_2">[12]Tablas!#REF!</definedName>
    <definedName name="VEX1_1_3" localSheetId="2">[12]Tablas!#REF!</definedName>
    <definedName name="VEX1_1_3" localSheetId="1">[12]Tablas!#REF!</definedName>
    <definedName name="VEX1_1_3">[12]Tablas!#REF!</definedName>
    <definedName name="VEX1_1_4" localSheetId="2">[12]Tablas!#REF!</definedName>
    <definedName name="VEX1_1_4" localSheetId="1">[12]Tablas!#REF!</definedName>
    <definedName name="VEX1_1_4">[12]Tablas!#REF!</definedName>
    <definedName name="VEX1_2" localSheetId="2">[12]Tablas!#REF!</definedName>
    <definedName name="VEX1_2" localSheetId="1">[12]Tablas!#REF!</definedName>
    <definedName name="VEX1_2">[12]Tablas!#REF!</definedName>
    <definedName name="VEX1_3" localSheetId="2">[12]Tablas!#REF!</definedName>
    <definedName name="VEX1_3" localSheetId="1">[12]Tablas!#REF!</definedName>
    <definedName name="VEX1_3">[12]Tablas!#REF!</definedName>
    <definedName name="VFA" localSheetId="2">[12]Tablas!#REF!</definedName>
    <definedName name="VFA" localSheetId="1">[12]Tablas!#REF!</definedName>
    <definedName name="VFA">[12]Tablas!#REF!</definedName>
    <definedName name="VFA1_1" localSheetId="2">[12]Tablas!#REF!</definedName>
    <definedName name="VFA1_1" localSheetId="1">[12]Tablas!#REF!</definedName>
    <definedName name="VFA1_1">[12]Tablas!#REF!</definedName>
    <definedName name="VFA1_1_1" localSheetId="2">[12]Tablas!#REF!</definedName>
    <definedName name="VFA1_1_1" localSheetId="1">[12]Tablas!#REF!</definedName>
    <definedName name="VFA1_1_1">[12]Tablas!#REF!</definedName>
    <definedName name="VFA1_1_2" localSheetId="2">[12]Tablas!#REF!</definedName>
    <definedName name="VFA1_1_2" localSheetId="1">[12]Tablas!#REF!</definedName>
    <definedName name="VFA1_1_2">[12]Tablas!#REF!</definedName>
    <definedName name="VFA1_1_3" localSheetId="2">[12]Tablas!#REF!</definedName>
    <definedName name="VFA1_1_3" localSheetId="1">[12]Tablas!#REF!</definedName>
    <definedName name="VFA1_1_3">[12]Tablas!#REF!</definedName>
    <definedName name="VFA1_1_4" localSheetId="2">[12]Tablas!#REF!</definedName>
    <definedName name="VFA1_1_4" localSheetId="1">[12]Tablas!#REF!</definedName>
    <definedName name="VFA1_1_4">[12]Tablas!#REF!</definedName>
    <definedName name="VFA1_1_5" localSheetId="2">[12]Tablas!#REF!</definedName>
    <definedName name="VFA1_1_5" localSheetId="1">[12]Tablas!#REF!</definedName>
    <definedName name="VFA1_1_5">[12]Tablas!#REF!</definedName>
    <definedName name="VFA1_1_6" localSheetId="2">[12]Tablas!#REF!</definedName>
    <definedName name="VFA1_1_6" localSheetId="1">[12]Tablas!#REF!</definedName>
    <definedName name="VFA1_1_6">[12]Tablas!#REF!</definedName>
    <definedName name="VFA1_2" localSheetId="2">[12]Tablas!#REF!</definedName>
    <definedName name="VFA1_2" localSheetId="1">[12]Tablas!#REF!</definedName>
    <definedName name="VFA1_2">[12]Tablas!#REF!</definedName>
    <definedName name="VFA1_3" localSheetId="2">[12]Tablas!#REF!</definedName>
    <definedName name="VFA1_3" localSheetId="1">[12]Tablas!#REF!</definedName>
    <definedName name="VFA1_3">[12]Tablas!#REF!</definedName>
    <definedName name="vfbgnhyt" hidden="1">{"via1",#N/A,TRUE,"general";"via2",#N/A,TRUE,"general";"via3",#N/A,TRUE,"general"}</definedName>
    <definedName name="vfh" localSheetId="2">'[73]7422CW00'!#REF!</definedName>
    <definedName name="vfh" localSheetId="1">'[73]7422CW00'!#REF!</definedName>
    <definedName name="vfh">'[73]7422CW00'!#REF!</definedName>
    <definedName name="VFR" localSheetId="2">#REF!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1">#REF!</definedName>
    <definedName name="VIA">#REF!</definedName>
    <definedName name="VICEP_DIRECC">[88]Tablas!$A$6:$A$26</definedName>
    <definedName name="VigenciaDolares" localSheetId="2">#REF!</definedName>
    <definedName name="VigenciaDolares" localSheetId="1">#REF!</definedName>
    <definedName name="VigenciaDolares">#REF!</definedName>
    <definedName name="VigenciaPesos" localSheetId="2">#REF!</definedName>
    <definedName name="VigenciaPesos" localSheetId="1">#REF!</definedName>
    <definedName name="VigenciaPesos">#REF!</definedName>
    <definedName name="VIGFUTURA">[88]Tablas!$J$6:$J$8</definedName>
    <definedName name="VIT" localSheetId="2">[12]Tablas!#REF!</definedName>
    <definedName name="VIT" localSheetId="1">[12]Tablas!#REF!</definedName>
    <definedName name="VIT">[12]Tablas!#REF!</definedName>
    <definedName name="VIT1_1" localSheetId="2">[12]Tablas!#REF!</definedName>
    <definedName name="VIT1_1" localSheetId="1">[12]Tablas!#REF!</definedName>
    <definedName name="VIT1_1">[12]Tablas!#REF!</definedName>
    <definedName name="VIT1_1_1" localSheetId="2">[12]Tablas!#REF!</definedName>
    <definedName name="VIT1_1_1" localSheetId="1">[12]Tablas!#REF!</definedName>
    <definedName name="VIT1_1_1">[12]Tablas!#REF!</definedName>
    <definedName name="VIT1_1_10" localSheetId="2">[12]Tablas!#REF!</definedName>
    <definedName name="VIT1_1_10" localSheetId="1">[12]Tablas!#REF!</definedName>
    <definedName name="VIT1_1_10">[12]Tablas!#REF!</definedName>
    <definedName name="VIT1_1_11" localSheetId="2">[12]Tablas!#REF!</definedName>
    <definedName name="VIT1_1_11" localSheetId="1">[12]Tablas!#REF!</definedName>
    <definedName name="VIT1_1_11">[12]Tablas!#REF!</definedName>
    <definedName name="VIT1_1_12" localSheetId="2">[12]Tablas!#REF!</definedName>
    <definedName name="VIT1_1_12" localSheetId="1">[12]Tablas!#REF!</definedName>
    <definedName name="VIT1_1_12">[12]Tablas!#REF!</definedName>
    <definedName name="VIT1_1_13" localSheetId="2">[12]Tablas!#REF!</definedName>
    <definedName name="VIT1_1_13" localSheetId="1">[12]Tablas!#REF!</definedName>
    <definedName name="VIT1_1_13">[12]Tablas!#REF!</definedName>
    <definedName name="VIT1_1_14" localSheetId="2">[12]Tablas!#REF!</definedName>
    <definedName name="VIT1_1_14" localSheetId="1">[12]Tablas!#REF!</definedName>
    <definedName name="VIT1_1_14">[12]Tablas!#REF!</definedName>
    <definedName name="VIT1_1_15" localSheetId="2">[12]Tablas!#REF!</definedName>
    <definedName name="VIT1_1_15" localSheetId="1">[12]Tablas!#REF!</definedName>
    <definedName name="VIT1_1_15">[12]Tablas!#REF!</definedName>
    <definedName name="VIT1_1_16" localSheetId="2">[12]Tablas!#REF!</definedName>
    <definedName name="VIT1_1_16" localSheetId="1">[12]Tablas!#REF!</definedName>
    <definedName name="VIT1_1_16">[12]Tablas!#REF!</definedName>
    <definedName name="VIt1_1_17" localSheetId="2">[12]Tablas!#REF!</definedName>
    <definedName name="VIt1_1_17" localSheetId="1">[12]Tablas!#REF!</definedName>
    <definedName name="VIt1_1_17">[12]Tablas!#REF!</definedName>
    <definedName name="VIT1_1_18" localSheetId="2">[12]Tablas!#REF!</definedName>
    <definedName name="VIT1_1_18" localSheetId="1">[12]Tablas!#REF!</definedName>
    <definedName name="VIT1_1_18">[12]Tablas!#REF!</definedName>
    <definedName name="VIt1_1_19" localSheetId="2">[12]Tablas!#REF!</definedName>
    <definedName name="VIt1_1_19" localSheetId="1">[12]Tablas!#REF!</definedName>
    <definedName name="VIt1_1_19">[12]Tablas!#REF!</definedName>
    <definedName name="VIT1_1_2" localSheetId="2">[12]Tablas!#REF!</definedName>
    <definedName name="VIT1_1_2" localSheetId="1">[12]Tablas!#REF!</definedName>
    <definedName name="VIT1_1_2">[12]Tablas!#REF!</definedName>
    <definedName name="VIT1_1_20" localSheetId="2">[12]Tablas!#REF!</definedName>
    <definedName name="VIT1_1_20" localSheetId="1">[12]Tablas!#REF!</definedName>
    <definedName name="VIT1_1_20">[12]Tablas!#REF!</definedName>
    <definedName name="VIT1_1_3" localSheetId="2">[12]Tablas!#REF!</definedName>
    <definedName name="VIT1_1_3" localSheetId="1">[12]Tablas!#REF!</definedName>
    <definedName name="VIT1_1_3">[12]Tablas!#REF!</definedName>
    <definedName name="VIT1_1_4" localSheetId="2">[12]Tablas!#REF!</definedName>
    <definedName name="VIT1_1_4" localSheetId="1">[12]Tablas!#REF!</definedName>
    <definedName name="VIT1_1_4">[12]Tablas!#REF!</definedName>
    <definedName name="VIT1_1_5" localSheetId="2">[12]Tablas!#REF!</definedName>
    <definedName name="VIT1_1_5" localSheetId="1">[12]Tablas!#REF!</definedName>
    <definedName name="VIT1_1_5">[12]Tablas!#REF!</definedName>
    <definedName name="VIT1_1_6" localSheetId="2">[12]Tablas!#REF!</definedName>
    <definedName name="VIT1_1_6" localSheetId="1">[12]Tablas!#REF!</definedName>
    <definedName name="VIT1_1_6">[12]Tablas!#REF!</definedName>
    <definedName name="VIT1_1_7" localSheetId="2">[12]Tablas!#REF!</definedName>
    <definedName name="VIT1_1_7" localSheetId="1">[12]Tablas!#REF!</definedName>
    <definedName name="VIT1_1_7">[12]Tablas!#REF!</definedName>
    <definedName name="VIT1_1_8" localSheetId="2">[12]Tablas!#REF!</definedName>
    <definedName name="VIT1_1_8" localSheetId="1">[12]Tablas!#REF!</definedName>
    <definedName name="VIT1_1_8">[12]Tablas!#REF!</definedName>
    <definedName name="VIT1_1_9" localSheetId="2">[12]Tablas!#REF!</definedName>
    <definedName name="VIT1_1_9" localSheetId="1">[12]Tablas!#REF!</definedName>
    <definedName name="VIT1_1_9">[12]Tablas!#REF!</definedName>
    <definedName name="VIT1_2" localSheetId="2">[12]Tablas!#REF!</definedName>
    <definedName name="VIT1_2" localSheetId="1">[12]Tablas!#REF!</definedName>
    <definedName name="VIT1_2">[12]Tablas!#REF!</definedName>
    <definedName name="VIT1_3" localSheetId="2">[12]Tablas!#REF!</definedName>
    <definedName name="VIT1_3" localSheetId="1">[12]Tablas!#REF!</definedName>
    <definedName name="VIT1_3">[12]Tablas!#REF!</definedName>
    <definedName name="VIT1_4" localSheetId="2">[12]Tablas!#REF!</definedName>
    <definedName name="VIT1_4" localSheetId="1">[12]Tablas!#REF!</definedName>
    <definedName name="VIT1_4">[12]Tablas!#REF!</definedName>
    <definedName name="VIT1_5" localSheetId="2">[12]Tablas!#REF!</definedName>
    <definedName name="VIT1_5" localSheetId="1">[12]Tablas!#REF!</definedName>
    <definedName name="VIT1_5">[12]Tablas!#REF!</definedName>
    <definedName name="VIT1_6" localSheetId="2">[12]Tablas!#REF!</definedName>
    <definedName name="VIT1_6" localSheetId="1">[12]Tablas!#REF!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 localSheetId="1">#REF!</definedName>
    <definedName name="vp">#REF!</definedName>
    <definedName name="VPN" localSheetId="2">#REF!</definedName>
    <definedName name="VPN" localSheetId="1">#REF!</definedName>
    <definedName name="VPN">#REF!</definedName>
    <definedName name="VPNCCP" localSheetId="2">#REF!</definedName>
    <definedName name="VPNCCP" localSheetId="1">#REF!</definedName>
    <definedName name="VPNCCP">#REF!</definedName>
    <definedName name="VPNInversion" localSheetId="2">#REF!</definedName>
    <definedName name="VPNInversion" localSheetId="1">#REF!</definedName>
    <definedName name="VPNInversion">#REF!</definedName>
    <definedName name="VPNInversionCCP" localSheetId="2">#REF!</definedName>
    <definedName name="VPNInversionCCP" localSheetId="1">#REF!</definedName>
    <definedName name="VPNInversionCCP">#REF!</definedName>
    <definedName name="VPR" localSheetId="2">#REF!</definedName>
    <definedName name="VPR" localSheetId="1">#REF!</definedName>
    <definedName name="VPR">#REF!</definedName>
    <definedName name="VPR_COMBUS" localSheetId="2">#REF!</definedName>
    <definedName name="VPR_COMBUS" localSheetId="1">#REF!</definedName>
    <definedName name="VPR_COMBUS">#REF!</definedName>
    <definedName name="VPR_CRUDO" localSheetId="2">#REF!</definedName>
    <definedName name="VPR_CRUDO" localSheetId="1">#REF!</definedName>
    <definedName name="VPR_CRUDO">#REF!</definedName>
    <definedName name="VPR_GAS" localSheetId="2">#REF!</definedName>
    <definedName name="VPR_GAS" localSheetId="1">#REF!</definedName>
    <definedName name="VPR_GAS">#REF!</definedName>
    <definedName name="VPR_ON" localSheetId="2">#REF!</definedName>
    <definedName name="VPR_ON" localSheetId="1">#REF!</definedName>
    <definedName name="VPR_ON">#REF!</definedName>
    <definedName name="VPR1_1" localSheetId="2">[12]Tablas!#REF!</definedName>
    <definedName name="VPR1_1" localSheetId="1">[12]Tablas!#REF!</definedName>
    <definedName name="VPR1_1">[12]Tablas!#REF!</definedName>
    <definedName name="VPR1_1_1" localSheetId="2">[12]Tablas!#REF!</definedName>
    <definedName name="VPR1_1_1" localSheetId="1">[12]Tablas!#REF!</definedName>
    <definedName name="VPR1_1_1">[12]Tablas!#REF!</definedName>
    <definedName name="VPR1_1_10" localSheetId="2">[12]Tablas!#REF!</definedName>
    <definedName name="VPR1_1_10" localSheetId="1">[12]Tablas!#REF!</definedName>
    <definedName name="VPR1_1_10">[12]Tablas!#REF!</definedName>
    <definedName name="VPR1_1_11" localSheetId="2">[12]Tablas!#REF!</definedName>
    <definedName name="VPR1_1_11" localSheetId="1">[12]Tablas!#REF!</definedName>
    <definedName name="VPR1_1_11">[12]Tablas!#REF!</definedName>
    <definedName name="VPR1_1_12" localSheetId="2">[12]Tablas!#REF!</definedName>
    <definedName name="VPR1_1_12" localSheetId="1">[12]Tablas!#REF!</definedName>
    <definedName name="VPR1_1_12">[12]Tablas!#REF!</definedName>
    <definedName name="VPR1_1_13" localSheetId="2">[12]Tablas!#REF!</definedName>
    <definedName name="VPR1_1_13" localSheetId="1">[12]Tablas!#REF!</definedName>
    <definedName name="VPR1_1_13">[12]Tablas!#REF!</definedName>
    <definedName name="VPR1_1_14" localSheetId="2">[12]Tablas!#REF!</definedName>
    <definedName name="VPR1_1_14" localSheetId="1">[12]Tablas!#REF!</definedName>
    <definedName name="VPR1_1_14">[12]Tablas!#REF!</definedName>
    <definedName name="VPR1_1_15" localSheetId="2">[12]Tablas!#REF!</definedName>
    <definedName name="VPR1_1_15" localSheetId="1">[12]Tablas!#REF!</definedName>
    <definedName name="VPR1_1_15">[12]Tablas!#REF!</definedName>
    <definedName name="VPR1_1_16" localSheetId="2">[12]Tablas!#REF!</definedName>
    <definedName name="VPR1_1_16" localSheetId="1">[12]Tablas!#REF!</definedName>
    <definedName name="VPR1_1_16">[12]Tablas!#REF!</definedName>
    <definedName name="VPR1_1_17" localSheetId="2">[12]Tablas!#REF!</definedName>
    <definedName name="VPR1_1_17" localSheetId="1">[12]Tablas!#REF!</definedName>
    <definedName name="VPR1_1_17">[12]Tablas!#REF!</definedName>
    <definedName name="VPR1_1_18" localSheetId="2">[12]Tablas!#REF!</definedName>
    <definedName name="VPR1_1_18" localSheetId="1">[12]Tablas!#REF!</definedName>
    <definedName name="VPR1_1_18">[12]Tablas!#REF!</definedName>
    <definedName name="VPR1_1_19" localSheetId="2">[12]Tablas!#REF!</definedName>
    <definedName name="VPR1_1_19" localSheetId="1">[12]Tablas!#REF!</definedName>
    <definedName name="VPR1_1_19">[12]Tablas!#REF!</definedName>
    <definedName name="VPR1_1_2" localSheetId="2">[12]Tablas!#REF!</definedName>
    <definedName name="VPR1_1_2" localSheetId="1">[12]Tablas!#REF!</definedName>
    <definedName name="VPR1_1_2">[12]Tablas!#REF!</definedName>
    <definedName name="VPR1_1_20" localSheetId="2">[12]Tablas!#REF!</definedName>
    <definedName name="VPR1_1_20" localSheetId="1">[12]Tablas!#REF!</definedName>
    <definedName name="VPR1_1_20">[12]Tablas!#REF!</definedName>
    <definedName name="VPR1_1_21" localSheetId="2">[12]Tablas!#REF!</definedName>
    <definedName name="VPR1_1_21" localSheetId="1">[12]Tablas!#REF!</definedName>
    <definedName name="VPR1_1_21">[12]Tablas!#REF!</definedName>
    <definedName name="VPR1_1_22" localSheetId="2">[12]Tablas!#REF!</definedName>
    <definedName name="VPR1_1_22" localSheetId="1">[12]Tablas!#REF!</definedName>
    <definedName name="VPR1_1_22">[12]Tablas!#REF!</definedName>
    <definedName name="VPR1_1_23" localSheetId="2">[12]Tablas!#REF!</definedName>
    <definedName name="VPR1_1_23" localSheetId="1">[12]Tablas!#REF!</definedName>
    <definedName name="VPR1_1_23">[12]Tablas!#REF!</definedName>
    <definedName name="VPR1_1_24" localSheetId="2">[12]Tablas!#REF!</definedName>
    <definedName name="VPR1_1_24" localSheetId="1">[12]Tablas!#REF!</definedName>
    <definedName name="VPR1_1_24">[12]Tablas!#REF!</definedName>
    <definedName name="VPR1_1_25" localSheetId="2">[12]Tablas!#REF!</definedName>
    <definedName name="VPR1_1_25" localSheetId="1">[12]Tablas!#REF!</definedName>
    <definedName name="VPR1_1_25">[12]Tablas!#REF!</definedName>
    <definedName name="VPR1_1_26" localSheetId="2">[12]Tablas!#REF!</definedName>
    <definedName name="VPR1_1_26" localSheetId="1">[12]Tablas!#REF!</definedName>
    <definedName name="VPR1_1_26">[12]Tablas!#REF!</definedName>
    <definedName name="VPR1_1_27" localSheetId="2">[12]Tablas!#REF!</definedName>
    <definedName name="VPR1_1_27" localSheetId="1">[12]Tablas!#REF!</definedName>
    <definedName name="VPR1_1_27">[12]Tablas!#REF!</definedName>
    <definedName name="VPR1_1_28" localSheetId="2">[12]Tablas!#REF!</definedName>
    <definedName name="VPR1_1_28" localSheetId="1">[12]Tablas!#REF!</definedName>
    <definedName name="VPR1_1_28">[12]Tablas!#REF!</definedName>
    <definedName name="VPR1_1_29" localSheetId="2">[12]Tablas!#REF!</definedName>
    <definedName name="VPR1_1_29" localSheetId="1">[12]Tablas!#REF!</definedName>
    <definedName name="VPR1_1_29">[12]Tablas!#REF!</definedName>
    <definedName name="VPR1_1_3" localSheetId="2">[12]Tablas!#REF!</definedName>
    <definedName name="VPR1_1_3" localSheetId="1">[12]Tablas!#REF!</definedName>
    <definedName name="VPR1_1_3">[12]Tablas!#REF!</definedName>
    <definedName name="VPR1_1_30" localSheetId="2">[12]Tablas!#REF!</definedName>
    <definedName name="VPR1_1_30" localSheetId="1">[12]Tablas!#REF!</definedName>
    <definedName name="VPR1_1_30">[12]Tablas!#REF!</definedName>
    <definedName name="VPR1_1_31" localSheetId="2">[12]Tablas!#REF!</definedName>
    <definedName name="VPR1_1_31" localSheetId="1">[12]Tablas!#REF!</definedName>
    <definedName name="VPR1_1_31">[12]Tablas!#REF!</definedName>
    <definedName name="VPR1_1_32" localSheetId="2">[12]Tablas!#REF!</definedName>
    <definedName name="VPR1_1_32" localSheetId="1">[12]Tablas!#REF!</definedName>
    <definedName name="VPR1_1_32">[12]Tablas!#REF!</definedName>
    <definedName name="VPR1_1_4" localSheetId="2">[12]Tablas!#REF!</definedName>
    <definedName name="VPR1_1_4" localSheetId="1">[12]Tablas!#REF!</definedName>
    <definedName name="VPR1_1_4">[12]Tablas!#REF!</definedName>
    <definedName name="VPR1_1_5" localSheetId="2">[12]Tablas!#REF!</definedName>
    <definedName name="VPR1_1_5" localSheetId="1">[12]Tablas!#REF!</definedName>
    <definedName name="VPR1_1_5">[12]Tablas!#REF!</definedName>
    <definedName name="VPR1_1_6" localSheetId="2">[12]Tablas!#REF!</definedName>
    <definedName name="VPR1_1_6" localSheetId="1">[12]Tablas!#REF!</definedName>
    <definedName name="VPR1_1_6">[12]Tablas!#REF!</definedName>
    <definedName name="VPR1_1_7" localSheetId="2">[12]Tablas!#REF!</definedName>
    <definedName name="VPR1_1_7" localSheetId="1">[12]Tablas!#REF!</definedName>
    <definedName name="VPR1_1_7">[12]Tablas!#REF!</definedName>
    <definedName name="VPR1_1_8" localSheetId="2">[12]Tablas!#REF!</definedName>
    <definedName name="VPR1_1_8" localSheetId="1">[12]Tablas!#REF!</definedName>
    <definedName name="VPR1_1_8">[12]Tablas!#REF!</definedName>
    <definedName name="VPR1_1_9" localSheetId="2">[12]Tablas!#REF!</definedName>
    <definedName name="VPR1_1_9" localSheetId="1">[12]Tablas!#REF!</definedName>
    <definedName name="VPR1_1_9">[12]Tablas!#REF!</definedName>
    <definedName name="VPR1_2" localSheetId="2">[12]Tablas!#REF!</definedName>
    <definedName name="VPR1_2" localSheetId="1">[12]Tablas!#REF!</definedName>
    <definedName name="VPR1_2">[12]Tablas!#REF!</definedName>
    <definedName name="VPR1_3" localSheetId="2">[12]Tablas!#REF!</definedName>
    <definedName name="VPR1_3" localSheetId="1">[12]Tablas!#REF!</definedName>
    <definedName name="VPR1_3">[12]Tablas!#REF!</definedName>
    <definedName name="VPR1_4" localSheetId="2">[12]Tablas!#REF!</definedName>
    <definedName name="VPR1_4" localSheetId="1">[12]Tablas!#REF!</definedName>
    <definedName name="VPR1_4">[12]Tablas!#REF!</definedName>
    <definedName name="VPR1_5" localSheetId="2">[12]Tablas!#REF!</definedName>
    <definedName name="VPR1_5" localSheetId="1">[12]Tablas!#REF!</definedName>
    <definedName name="VPR1_5">[12]Tablas!#REF!</definedName>
    <definedName name="VPR1_6" localSheetId="2">[12]Tablas!#REF!</definedName>
    <definedName name="VPR1_6" localSheetId="1">[12]Tablas!#REF!</definedName>
    <definedName name="VPR1_6">[12]Tablas!#REF!</definedName>
    <definedName name="vpt" localSheetId="2">#REF!</definedName>
    <definedName name="vpt" localSheetId="1">#REF!</definedName>
    <definedName name="vpt">#REF!</definedName>
    <definedName name="VRP" localSheetId="2">[12]Tablas!#REF!</definedName>
    <definedName name="VRP" localSheetId="1">[12]Tablas!#REF!</definedName>
    <definedName name="VRP">[12]Tablas!#REF!</definedName>
    <definedName name="VRP_PETROQ" localSheetId="2">#REF!</definedName>
    <definedName name="VRP_PETROQ" localSheetId="1">#REF!</definedName>
    <definedName name="VRP_PETROQ">#REF!</definedName>
    <definedName name="VRP1_1" localSheetId="2">[12]Tablas!#REF!</definedName>
    <definedName name="VRP1_1" localSheetId="1">[12]Tablas!#REF!</definedName>
    <definedName name="VRP1_1">[12]Tablas!#REF!</definedName>
    <definedName name="VRP1_1_1" localSheetId="2">[12]Tablas!#REF!</definedName>
    <definedName name="VRP1_1_1" localSheetId="1">[12]Tablas!#REF!</definedName>
    <definedName name="VRP1_1_1">[12]Tablas!#REF!</definedName>
    <definedName name="VRP1_1_10" localSheetId="2">[12]Tablas!#REF!</definedName>
    <definedName name="VRP1_1_10" localSheetId="1">[12]Tablas!#REF!</definedName>
    <definedName name="VRP1_1_10">[12]Tablas!#REF!</definedName>
    <definedName name="VRP1_1_11" localSheetId="2">[12]Tablas!#REF!</definedName>
    <definedName name="VRP1_1_11" localSheetId="1">[12]Tablas!#REF!</definedName>
    <definedName name="VRP1_1_11">[12]Tablas!#REF!</definedName>
    <definedName name="VRP1_1_12" localSheetId="2">[12]Tablas!#REF!</definedName>
    <definedName name="VRP1_1_12" localSheetId="1">[12]Tablas!#REF!</definedName>
    <definedName name="VRP1_1_12">[12]Tablas!#REF!</definedName>
    <definedName name="VRP1_1_13" localSheetId="2">[12]Tablas!#REF!</definedName>
    <definedName name="VRP1_1_13" localSheetId="1">[12]Tablas!#REF!</definedName>
    <definedName name="VRP1_1_13">[12]Tablas!#REF!</definedName>
    <definedName name="VRP1_1_14" localSheetId="2">[12]Tablas!#REF!</definedName>
    <definedName name="VRP1_1_14" localSheetId="1">[12]Tablas!#REF!</definedName>
    <definedName name="VRP1_1_14">[12]Tablas!#REF!</definedName>
    <definedName name="VRP1_1_15" localSheetId="2">[12]Tablas!#REF!</definedName>
    <definedName name="VRP1_1_15" localSheetId="1">[12]Tablas!#REF!</definedName>
    <definedName name="VRP1_1_15">[12]Tablas!#REF!</definedName>
    <definedName name="VRP1_1_16" localSheetId="2">[12]Tablas!#REF!</definedName>
    <definedName name="VRP1_1_16" localSheetId="1">[12]Tablas!#REF!</definedName>
    <definedName name="VRP1_1_16">[12]Tablas!#REF!</definedName>
    <definedName name="VRP1_1_17" localSheetId="2">[12]Tablas!#REF!</definedName>
    <definedName name="VRP1_1_17" localSheetId="1">[12]Tablas!#REF!</definedName>
    <definedName name="VRP1_1_17">[12]Tablas!#REF!</definedName>
    <definedName name="VRP1_1_18" localSheetId="2">[12]Tablas!#REF!</definedName>
    <definedName name="VRP1_1_18" localSheetId="1">[12]Tablas!#REF!</definedName>
    <definedName name="VRP1_1_18">[12]Tablas!#REF!</definedName>
    <definedName name="VRP1_1_19" localSheetId="2">[12]Tablas!#REF!</definedName>
    <definedName name="VRP1_1_19" localSheetId="1">[12]Tablas!#REF!</definedName>
    <definedName name="VRP1_1_19">[12]Tablas!#REF!</definedName>
    <definedName name="VRP1_1_2" localSheetId="2">[12]Tablas!#REF!</definedName>
    <definedName name="VRP1_1_2" localSheetId="1">[12]Tablas!#REF!</definedName>
    <definedName name="VRP1_1_2">[12]Tablas!#REF!</definedName>
    <definedName name="VRP1_1_20" localSheetId="2">[12]Tablas!#REF!</definedName>
    <definedName name="VRP1_1_20" localSheetId="1">[12]Tablas!#REF!</definedName>
    <definedName name="VRP1_1_20">[12]Tablas!#REF!</definedName>
    <definedName name="VRP1_1_21" localSheetId="2">[12]Tablas!#REF!</definedName>
    <definedName name="VRP1_1_21" localSheetId="1">[12]Tablas!#REF!</definedName>
    <definedName name="VRP1_1_21">[12]Tablas!#REF!</definedName>
    <definedName name="VRP1_1_22" localSheetId="2">[12]Tablas!#REF!</definedName>
    <definedName name="VRP1_1_22" localSheetId="1">[12]Tablas!#REF!</definedName>
    <definedName name="VRP1_1_22">[12]Tablas!#REF!</definedName>
    <definedName name="VRP1_1_23" localSheetId="2">[12]Tablas!#REF!</definedName>
    <definedName name="VRP1_1_23" localSheetId="1">[12]Tablas!#REF!</definedName>
    <definedName name="VRP1_1_23">[12]Tablas!#REF!</definedName>
    <definedName name="VRP1_1_3" localSheetId="2">[12]Tablas!#REF!</definedName>
    <definedName name="VRP1_1_3" localSheetId="1">[12]Tablas!#REF!</definedName>
    <definedName name="VRP1_1_3">[12]Tablas!#REF!</definedName>
    <definedName name="VRP1_1_4" localSheetId="2">[12]Tablas!#REF!</definedName>
    <definedName name="VRP1_1_4" localSheetId="1">[12]Tablas!#REF!</definedName>
    <definedName name="VRP1_1_4">[12]Tablas!#REF!</definedName>
    <definedName name="VRP1_1_5" localSheetId="2">[12]Tablas!#REF!</definedName>
    <definedName name="VRP1_1_5" localSheetId="1">[12]Tablas!#REF!</definedName>
    <definedName name="VRP1_1_5">[12]Tablas!#REF!</definedName>
    <definedName name="VRP1_1_6" localSheetId="2">[12]Tablas!#REF!</definedName>
    <definedName name="VRP1_1_6" localSheetId="1">[12]Tablas!#REF!</definedName>
    <definedName name="VRP1_1_6">[12]Tablas!#REF!</definedName>
    <definedName name="VRP1_1_7" localSheetId="2">[12]Tablas!#REF!</definedName>
    <definedName name="VRP1_1_7" localSheetId="1">[12]Tablas!#REF!</definedName>
    <definedName name="VRP1_1_7">[12]Tablas!#REF!</definedName>
    <definedName name="VRP1_1_8" localSheetId="2">[12]Tablas!#REF!</definedName>
    <definedName name="VRP1_1_8" localSheetId="1">[12]Tablas!#REF!</definedName>
    <definedName name="VRP1_1_8">[12]Tablas!#REF!</definedName>
    <definedName name="VRP1_1_9" localSheetId="2">[12]Tablas!#REF!</definedName>
    <definedName name="VRP1_1_9" localSheetId="1">[12]Tablas!#REF!</definedName>
    <definedName name="VRP1_1_9">[12]Tablas!#REF!</definedName>
    <definedName name="VRP1_2" localSheetId="2">[12]Tablas!#REF!</definedName>
    <definedName name="VRP1_2" localSheetId="1">[12]Tablas!#REF!</definedName>
    <definedName name="VRP1_2">[12]Tablas!#REF!</definedName>
    <definedName name="VRP1_3" localSheetId="2">[12]Tablas!#REF!</definedName>
    <definedName name="VRP1_3" localSheetId="1">[12]Tablas!#REF!</definedName>
    <definedName name="VRP1_3">[12]Tablas!#REF!</definedName>
    <definedName name="VRP1_4" localSheetId="2">[12]Tablas!#REF!</definedName>
    <definedName name="VRP1_4" localSheetId="1">[12]Tablas!#REF!</definedName>
    <definedName name="VRP1_4">[12]Tablas!#REF!</definedName>
    <definedName name="vsdfj" hidden="1">{"via1",#N/A,TRUE,"general";"via2",#N/A,TRUE,"general";"via3",#N/A,TRUE,"general"}</definedName>
    <definedName name="VSM" localSheetId="2">[12]Tablas!#REF!</definedName>
    <definedName name="VSM" localSheetId="1">[12]Tablas!#REF!</definedName>
    <definedName name="VSM">[12]Tablas!#REF!</definedName>
    <definedName name="VSM1_1" localSheetId="2">[12]Tablas!#REF!</definedName>
    <definedName name="VSM1_1" localSheetId="1">[12]Tablas!#REF!</definedName>
    <definedName name="VSM1_1">[12]Tablas!#REF!</definedName>
    <definedName name="VSM1_1_1" localSheetId="2">[12]Tablas!#REF!</definedName>
    <definedName name="VSM1_1_1" localSheetId="1">[12]Tablas!#REF!</definedName>
    <definedName name="VSM1_1_1">[12]Tablas!#REF!</definedName>
    <definedName name="VSM1_1_2" localSheetId="2">[12]Tablas!#REF!</definedName>
    <definedName name="VSM1_1_2" localSheetId="1">[12]Tablas!#REF!</definedName>
    <definedName name="VSM1_1_2">[12]Tablas!#REF!</definedName>
    <definedName name="VSM1_1_3" localSheetId="2">[12]Tablas!#REF!</definedName>
    <definedName name="VSM1_1_3" localSheetId="1">[12]Tablas!#REF!</definedName>
    <definedName name="VSM1_1_3">[12]Tablas!#REF!</definedName>
    <definedName name="VSM1_1_4" localSheetId="2">[12]Tablas!#REF!</definedName>
    <definedName name="VSM1_1_4" localSheetId="1">[12]Tablas!#REF!</definedName>
    <definedName name="VSM1_1_4">[12]Tablas!#REF!</definedName>
    <definedName name="VSM1_1_5" localSheetId="2">[12]Tablas!#REF!</definedName>
    <definedName name="VSM1_1_5" localSheetId="1">[12]Tablas!#REF!</definedName>
    <definedName name="VSM1_1_5">[12]Tablas!#REF!</definedName>
    <definedName name="VSM1_2" localSheetId="2">[12]Tablas!#REF!</definedName>
    <definedName name="VSM1_2" localSheetId="1">[12]Tablas!#REF!</definedName>
    <definedName name="VSM1_2">[12]Tablas!#REF!</definedName>
    <definedName name="VSM1_3" localSheetId="2">[12]Tablas!#REF!</definedName>
    <definedName name="VSM1_3" localSheetId="1">[12]Tablas!#REF!</definedName>
    <definedName name="VSM1_3">[12]Tablas!#REF!</definedName>
    <definedName name="VSM1_4" localSheetId="2">[12]Tablas!#REF!</definedName>
    <definedName name="VSM1_4" localSheetId="1">[12]Tablas!#REF!</definedName>
    <definedName name="VSM1_4">[12]Tablas!#REF!</definedName>
    <definedName name="VSM1_5" localSheetId="2">[12]Tablas!#REF!</definedName>
    <definedName name="VSM1_5" localSheetId="1">[12]Tablas!#REF!</definedName>
    <definedName name="VSM1_5">[12]Tablas!#REF!</definedName>
    <definedName name="vsp" localSheetId="2">#REF!</definedName>
    <definedName name="vsp" localSheetId="1">#REF!</definedName>
    <definedName name="vsp">#REF!</definedName>
    <definedName name="vt" hidden="1">{"via1",#N/A,TRUE,"general";"via2",#N/A,TRUE,"general";"via3",#N/A,TRUE,"general"}</definedName>
    <definedName name="vutil" localSheetId="2">#REF!</definedName>
    <definedName name="vutil" localSheetId="1">#REF!</definedName>
    <definedName name="vutil">#REF!</definedName>
    <definedName name="vvcxv" hidden="1">{"TAB1",#N/A,TRUE,"GENERAL";"TAB2",#N/A,TRUE,"GENERAL";"TAB3",#N/A,TRUE,"GENERAL";"TAB4",#N/A,TRUE,"GENERAL";"TAB5",#N/A,TRUE,"GENERAL"}</definedName>
    <definedName name="Vvkmh" localSheetId="2">#REF!</definedName>
    <definedName name="Vvkmh" localSheetId="1">#REF!</definedName>
    <definedName name="Vvkmh">#REF!</definedName>
    <definedName name="Vvmph" localSheetId="2">#REF!</definedName>
    <definedName name="Vvmph" localSheetId="1">#REF!</definedName>
    <definedName name="Vvmph">#REF!</definedName>
    <definedName name="VVV" localSheetId="2">#REF!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 localSheetId="1">#REF!</definedName>
    <definedName name="WAGE_RATE">#REF!</definedName>
    <definedName name="Wage0100" localSheetId="2">#REF!</definedName>
    <definedName name="Wage0100" localSheetId="1">#REF!</definedName>
    <definedName name="Wage0100">#REF!</definedName>
    <definedName name="Wage0200" localSheetId="2">#REF!</definedName>
    <definedName name="Wage0200" localSheetId="1">#REF!</definedName>
    <definedName name="Wage0200">#REF!</definedName>
    <definedName name="WBS" localSheetId="2">'[108]2004'!#REF!</definedName>
    <definedName name="WBS" localSheetId="1">'[108]2004'!#REF!</definedName>
    <definedName name="WBS">'[108]2004'!#REF!</definedName>
    <definedName name="Wcut" localSheetId="2">#REF!</definedName>
    <definedName name="Wcut" localSheetId="1">#REF!</definedName>
    <definedName name="Wcut">#REF!</definedName>
    <definedName name="WD" localSheetId="2">#REF!</definedName>
    <definedName name="WD" localSheetId="1">#REF!</definedName>
    <definedName name="WD">#REF!</definedName>
    <definedName name="WDD" hidden="1">{#N/A,#N/A,FALSE,"orthoflow";#N/A,#N/A,FALSE,"Miscelaneos";#N/A,#N/A,FALSE,"Instrumentacio";#N/A,#N/A,FALSE,"Electrico";#N/A,#N/A,FALSE,"Valv. Seguridad"}</definedName>
    <definedName name="WDFSDF" localSheetId="2">'[36]Res-Accide-10'!#REF!</definedName>
    <definedName name="WDFSDF" localSheetId="1">'[36]Res-Accide-10'!#REF!</definedName>
    <definedName name="WDFSDF">'[36]Res-Accide-10'!#REF!</definedName>
    <definedName name="wedw" localSheetId="2">#REF!</definedName>
    <definedName name="wedw" localSheetId="1">#REF!</definedName>
    <definedName name="wedw">#REF!</definedName>
    <definedName name="WEFWE" localSheetId="2">'[36]Res-Accide-10'!#REF!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'[36]Res-Accide-10'!#REF!</definedName>
    <definedName name="WILSON" localSheetId="1">'[36]Res-Accide-10'!#REF!</definedName>
    <definedName name="WILSON">'[36]Res-Accide-10'!#REF!</definedName>
    <definedName name="WQ" localSheetId="2">#REF!</definedName>
    <definedName name="WQ" localSheetId="1">#REF!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 localSheetId="1">#REF!</definedName>
    <definedName name="WSX">#REF!</definedName>
    <definedName name="Wtot" localSheetId="2">#REF!</definedName>
    <definedName name="Wtot" localSheetId="1">#REF!</definedName>
    <definedName name="Wtot">#REF!</definedName>
    <definedName name="wtt" hidden="1">{"TAB1",#N/A,TRUE,"GENERAL";"TAB2",#N/A,TRUE,"GENERAL";"TAB3",#N/A,TRUE,"GENERAL";"TAB4",#N/A,TRUE,"GENERAL";"TAB5",#N/A,TRUE,"GENERAL"}</definedName>
    <definedName name="WW" localSheetId="2">[1]LIQUIDACION!#REF!</definedName>
    <definedName name="WW" localSheetId="1">[1]LIQUIDACION!#REF!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 localSheetId="1">#REF!</definedName>
    <definedName name="x">#REF!</definedName>
    <definedName name="xcbvbs" hidden="1">{"TAB1",#N/A,TRUE,"GENERAL";"TAB2",#N/A,TRUE,"GENERAL";"TAB3",#N/A,TRUE,"GENERAL";"TAB4",#N/A,TRUE,"GENERAL";"TAB5",#N/A,TRUE,"GENERAL"}</definedName>
    <definedName name="XD" localSheetId="2">#REF!</definedName>
    <definedName name="XD" localSheetId="1">#REF!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hidden="1">{"via1",#N/A,TRUE,"general";"via2",#N/A,TRUE,"general";"via3",#N/A,TRUE,"general"}</definedName>
    <definedName name="XXXX" localSheetId="2" hidden="1">#REF!</definedName>
    <definedName name="XXXX" localSheetId="1" hidden="1">#REF!</definedName>
    <definedName name="XXXX" hidden="1">#REF!</definedName>
    <definedName name="xxxxx" localSheetId="2">[109]!absc</definedName>
    <definedName name="xxxxx" localSheetId="1">[109]!absc</definedName>
    <definedName name="xxxxx" localSheetId="0">[109]!absc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2" hidden="1">#REF!</definedName>
    <definedName name="XZS" localSheetId="1" hidden="1">#REF!</definedName>
    <definedName name="XZS" hidden="1">#REF!</definedName>
    <definedName name="XZXZV" hidden="1">{"via1",#N/A,TRUE,"general";"via2",#N/A,TRUE,"general";"via3",#N/A,TRUE,"general"}</definedName>
    <definedName name="Y" localSheetId="2">[26]!absc</definedName>
    <definedName name="Y" localSheetId="1">[26]!absc</definedName>
    <definedName name="Y" localSheetId="0">[26]!absc</definedName>
    <definedName name="Y">[26]!absc</definedName>
    <definedName name="y6y6" hidden="1">{"via1",#N/A,TRUE,"general";"via2",#N/A,TRUE,"general";"via3",#N/A,TRUE,"general"}</definedName>
    <definedName name="YA" localSheetId="2">#REF!</definedName>
    <definedName name="YA" localSheetId="1">#REF!</definedName>
    <definedName name="YA">#REF!</definedName>
    <definedName name="yery" hidden="1">{"via1",#N/A,TRUE,"general";"via2",#N/A,TRUE,"general";"via3",#N/A,TRUE,"general"}</definedName>
    <definedName name="YHN" localSheetId="2">#REF!</definedName>
    <definedName name="YHN" localSheetId="1">#REF!</definedName>
    <definedName name="YHN">#REF!</definedName>
    <definedName name="yhy" hidden="1">{"TAB1",#N/A,TRUE,"GENERAL";"TAB2",#N/A,TRUE,"GENERAL";"TAB3",#N/A,TRUE,"GENERAL";"TAB4",#N/A,TRUE,"GENERAL";"TAB5",#N/A,TRUE,"GENERAL"}</definedName>
    <definedName name="YJ" localSheetId="2">#REF!</definedName>
    <definedName name="YJ" localSheetId="1">#REF!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2">#REF!</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 localSheetId="1">#REF!</definedName>
    <definedName name="ZDF">#REF!</definedName>
    <definedName name="ZONA1" localSheetId="2">#REF!</definedName>
    <definedName name="ZONA1" localSheetId="1">#REF!</definedName>
    <definedName name="ZONA1">#REF!</definedName>
    <definedName name="ZONA3" localSheetId="2">#REF!</definedName>
    <definedName name="ZONA3" localSheetId="1">#REF!</definedName>
    <definedName name="ZONA3">#REF!</definedName>
    <definedName name="ZONA4" localSheetId="2">#REF!</definedName>
    <definedName name="ZONA4" localSheetId="1">#REF!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'[50]A. P. U.'!#REF!</definedName>
    <definedName name="ZZZZZZZZZZZ" localSheetId="1">'[50]A. P. U.'!#REF!</definedName>
    <definedName name="ZZZZZZZZZZZ">'[50]A.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43" i="11" l="1"/>
  <c r="G44" i="11"/>
  <c r="P16" i="12"/>
  <c r="I29" i="12"/>
  <c r="P29" i="12"/>
  <c r="P26" i="12"/>
  <c r="P52" i="12"/>
  <c r="P46" i="12"/>
  <c r="P45" i="12"/>
  <c r="P18" i="12"/>
  <c r="I13" i="12"/>
  <c r="H155" i="10"/>
  <c r="H166" i="10"/>
  <c r="H165" i="10"/>
  <c r="H164" i="10"/>
  <c r="H163" i="10"/>
  <c r="H162" i="10"/>
  <c r="H161" i="10"/>
  <c r="H160" i="10"/>
  <c r="H159" i="10"/>
  <c r="H158" i="10"/>
  <c r="H157" i="10"/>
  <c r="H156" i="10"/>
  <c r="H173" i="10"/>
  <c r="H172" i="10"/>
  <c r="H171" i="10"/>
  <c r="H170" i="10"/>
  <c r="H169" i="10"/>
  <c r="G18" i="10"/>
  <c r="G19" i="10"/>
  <c r="G17" i="10"/>
  <c r="M13" i="3"/>
  <c r="L13" i="3"/>
  <c r="H8" i="3"/>
  <c r="H168" i="10" l="1"/>
  <c r="E4" i="11" l="1"/>
  <c r="XFC34" i="10"/>
  <c r="XFD34" i="10" s="1"/>
  <c r="XEU34" i="10"/>
  <c r="XEV34" i="10" s="1"/>
  <c r="XEM34" i="10"/>
  <c r="XEN34" i="10" s="1"/>
  <c r="XEE34" i="10"/>
  <c r="XEF34" i="10" s="1"/>
  <c r="XDW34" i="10"/>
  <c r="XDX34" i="10" s="1"/>
  <c r="XDO34" i="10"/>
  <c r="XDP34" i="10" s="1"/>
  <c r="XDG34" i="10"/>
  <c r="XDH34" i="10" s="1"/>
  <c r="XCY34" i="10"/>
  <c r="XCZ34" i="10" s="1"/>
  <c r="XCQ34" i="10"/>
  <c r="XCR34" i="10" s="1"/>
  <c r="XCI34" i="10"/>
  <c r="XCJ34" i="10" s="1"/>
  <c r="XCA34" i="10"/>
  <c r="XCB34" i="10" s="1"/>
  <c r="XBS34" i="10"/>
  <c r="XBT34" i="10" s="1"/>
  <c r="XBK34" i="10"/>
  <c r="XBL34" i="10" s="1"/>
  <c r="XBC34" i="10"/>
  <c r="XBD34" i="10" s="1"/>
  <c r="XAU34" i="10"/>
  <c r="XAV34" i="10" s="1"/>
  <c r="XAM34" i="10"/>
  <c r="XAN34" i="10" s="1"/>
  <c r="XAE34" i="10"/>
  <c r="XAF34" i="10" s="1"/>
  <c r="WZW34" i="10"/>
  <c r="WZX34" i="10" s="1"/>
  <c r="WZO34" i="10"/>
  <c r="WZP34" i="10" s="1"/>
  <c r="WZG34" i="10"/>
  <c r="WZH34" i="10" s="1"/>
  <c r="WYY34" i="10"/>
  <c r="WYZ34" i="10" s="1"/>
  <c r="WYQ34" i="10"/>
  <c r="WYR34" i="10" s="1"/>
  <c r="WYI34" i="10"/>
  <c r="WYJ34" i="10" s="1"/>
  <c r="WYA34" i="10"/>
  <c r="WYB34" i="10" s="1"/>
  <c r="WXS34" i="10"/>
  <c r="WXT34" i="10" s="1"/>
  <c r="WXK34" i="10"/>
  <c r="WXL34" i="10" s="1"/>
  <c r="WXC34" i="10"/>
  <c r="WXD34" i="10" s="1"/>
  <c r="WWU34" i="10"/>
  <c r="WWV34" i="10" s="1"/>
  <c r="WWM34" i="10"/>
  <c r="WWN34" i="10" s="1"/>
  <c r="WWE34" i="10"/>
  <c r="WWF34" i="10" s="1"/>
  <c r="WVW34" i="10"/>
  <c r="WVX34" i="10" s="1"/>
  <c r="WVO34" i="10"/>
  <c r="WVP34" i="10" s="1"/>
  <c r="WVG34" i="10"/>
  <c r="WVH34" i="10" s="1"/>
  <c r="WUY34" i="10"/>
  <c r="WUZ34" i="10" s="1"/>
  <c r="WUQ34" i="10"/>
  <c r="WUR34" i="10" s="1"/>
  <c r="WUI34" i="10"/>
  <c r="WUJ34" i="10" s="1"/>
  <c r="WUA34" i="10"/>
  <c r="WUB34" i="10" s="1"/>
  <c r="WTS34" i="10"/>
  <c r="WTT34" i="10" s="1"/>
  <c r="WTK34" i="10"/>
  <c r="WTL34" i="10" s="1"/>
  <c r="WTC34" i="10"/>
  <c r="WTD34" i="10" s="1"/>
  <c r="WSU34" i="10"/>
  <c r="WSV34" i="10" s="1"/>
  <c r="WSM34" i="10"/>
  <c r="WSN34" i="10" s="1"/>
  <c r="WSE34" i="10"/>
  <c r="WSF34" i="10" s="1"/>
  <c r="WRW34" i="10"/>
  <c r="WRX34" i="10" s="1"/>
  <c r="WRO34" i="10"/>
  <c r="WRP34" i="10" s="1"/>
  <c r="WRG34" i="10"/>
  <c r="WRH34" i="10" s="1"/>
  <c r="WQY34" i="10"/>
  <c r="WQZ34" i="10" s="1"/>
  <c r="WQQ34" i="10"/>
  <c r="WQR34" i="10" s="1"/>
  <c r="WQI34" i="10"/>
  <c r="WQJ34" i="10" s="1"/>
  <c r="WQA34" i="10"/>
  <c r="WQB34" i="10" s="1"/>
  <c r="WPS34" i="10"/>
  <c r="WPT34" i="10" s="1"/>
  <c r="WPK34" i="10"/>
  <c r="WPL34" i="10" s="1"/>
  <c r="WPC34" i="10"/>
  <c r="WPD34" i="10" s="1"/>
  <c r="WOU34" i="10"/>
  <c r="WOV34" i="10" s="1"/>
  <c r="WOM34" i="10"/>
  <c r="WON34" i="10" s="1"/>
  <c r="WOE34" i="10"/>
  <c r="WOF34" i="10" s="1"/>
  <c r="WNW34" i="10"/>
  <c r="WNX34" i="10" s="1"/>
  <c r="WNO34" i="10"/>
  <c r="WNP34" i="10" s="1"/>
  <c r="WNG34" i="10"/>
  <c r="WNH34" i="10" s="1"/>
  <c r="WMY34" i="10"/>
  <c r="WMZ34" i="10" s="1"/>
  <c r="WMQ34" i="10"/>
  <c r="WMR34" i="10" s="1"/>
  <c r="WMI34" i="10"/>
  <c r="WMJ34" i="10" s="1"/>
  <c r="WMA34" i="10"/>
  <c r="WMB34" i="10" s="1"/>
  <c r="WLS34" i="10"/>
  <c r="WLT34" i="10" s="1"/>
  <c r="WLK34" i="10"/>
  <c r="WLL34" i="10" s="1"/>
  <c r="WLC34" i="10"/>
  <c r="WLD34" i="10" s="1"/>
  <c r="WKU34" i="10"/>
  <c r="WKV34" i="10" s="1"/>
  <c r="WKM34" i="10"/>
  <c r="WKN34" i="10" s="1"/>
  <c r="WKE34" i="10"/>
  <c r="WKF34" i="10" s="1"/>
  <c r="WJW34" i="10"/>
  <c r="WJX34" i="10" s="1"/>
  <c r="WJO34" i="10"/>
  <c r="WJP34" i="10" s="1"/>
  <c r="WJG34" i="10"/>
  <c r="WJH34" i="10" s="1"/>
  <c r="WIY34" i="10"/>
  <c r="WIZ34" i="10" s="1"/>
  <c r="WIQ34" i="10"/>
  <c r="WIR34" i="10" s="1"/>
  <c r="WII34" i="10"/>
  <c r="WIJ34" i="10" s="1"/>
  <c r="WIA34" i="10"/>
  <c r="WIB34" i="10" s="1"/>
  <c r="WHS34" i="10"/>
  <c r="WHT34" i="10" s="1"/>
  <c r="WHK34" i="10"/>
  <c r="WHL34" i="10" s="1"/>
  <c r="WHC34" i="10"/>
  <c r="WHD34" i="10" s="1"/>
  <c r="WGU34" i="10"/>
  <c r="WGV34" i="10" s="1"/>
  <c r="WGM34" i="10"/>
  <c r="WGN34" i="10" s="1"/>
  <c r="WGE34" i="10"/>
  <c r="WGF34" i="10" s="1"/>
  <c r="WFW34" i="10"/>
  <c r="WFX34" i="10" s="1"/>
  <c r="WFO34" i="10"/>
  <c r="WFP34" i="10" s="1"/>
  <c r="WFG34" i="10"/>
  <c r="WFH34" i="10" s="1"/>
  <c r="WEY34" i="10"/>
  <c r="WEZ34" i="10" s="1"/>
  <c r="WEQ34" i="10"/>
  <c r="WER34" i="10" s="1"/>
  <c r="WEI34" i="10"/>
  <c r="WEJ34" i="10" s="1"/>
  <c r="WEA34" i="10"/>
  <c r="WEB34" i="10" s="1"/>
  <c r="WDS34" i="10"/>
  <c r="WDT34" i="10" s="1"/>
  <c r="WDK34" i="10"/>
  <c r="WDL34" i="10" s="1"/>
  <c r="WDC34" i="10"/>
  <c r="WDD34" i="10" s="1"/>
  <c r="WCU34" i="10"/>
  <c r="WCV34" i="10" s="1"/>
  <c r="WCM34" i="10"/>
  <c r="WCN34" i="10" s="1"/>
  <c r="WCE34" i="10"/>
  <c r="WCF34" i="10" s="1"/>
  <c r="WBW34" i="10"/>
  <c r="WBX34" i="10" s="1"/>
  <c r="WBO34" i="10"/>
  <c r="WBP34" i="10" s="1"/>
  <c r="WBG34" i="10"/>
  <c r="WBH34" i="10" s="1"/>
  <c r="WAY34" i="10"/>
  <c r="WAZ34" i="10" s="1"/>
  <c r="WAQ34" i="10"/>
  <c r="WAR34" i="10" s="1"/>
  <c r="WAI34" i="10"/>
  <c r="WAJ34" i="10" s="1"/>
  <c r="WAA34" i="10"/>
  <c r="WAB34" i="10" s="1"/>
  <c r="VZS34" i="10"/>
  <c r="VZT34" i="10" s="1"/>
  <c r="VZK34" i="10"/>
  <c r="VZL34" i="10" s="1"/>
  <c r="VZC34" i="10"/>
  <c r="VZD34" i="10" s="1"/>
  <c r="VYU34" i="10"/>
  <c r="VYV34" i="10" s="1"/>
  <c r="VYM34" i="10"/>
  <c r="VYN34" i="10" s="1"/>
  <c r="VYE34" i="10"/>
  <c r="VYF34" i="10" s="1"/>
  <c r="VXW34" i="10"/>
  <c r="VXX34" i="10" s="1"/>
  <c r="VXO34" i="10"/>
  <c r="VXP34" i="10" s="1"/>
  <c r="VXG34" i="10"/>
  <c r="VXH34" i="10" s="1"/>
  <c r="VWY34" i="10"/>
  <c r="VWZ34" i="10" s="1"/>
  <c r="VWQ34" i="10"/>
  <c r="VWR34" i="10" s="1"/>
  <c r="VWI34" i="10"/>
  <c r="VWJ34" i="10" s="1"/>
  <c r="VWA34" i="10"/>
  <c r="VWB34" i="10" s="1"/>
  <c r="VVS34" i="10"/>
  <c r="VVT34" i="10" s="1"/>
  <c r="VVK34" i="10"/>
  <c r="VVL34" i="10" s="1"/>
  <c r="VVC34" i="10"/>
  <c r="VVD34" i="10" s="1"/>
  <c r="VUU34" i="10"/>
  <c r="VUV34" i="10" s="1"/>
  <c r="VUM34" i="10"/>
  <c r="VUN34" i="10" s="1"/>
  <c r="VUE34" i="10"/>
  <c r="VUF34" i="10" s="1"/>
  <c r="VTW34" i="10"/>
  <c r="VTX34" i="10" s="1"/>
  <c r="VTO34" i="10"/>
  <c r="VTP34" i="10" s="1"/>
  <c r="VTG34" i="10"/>
  <c r="VTH34" i="10" s="1"/>
  <c r="VSY34" i="10"/>
  <c r="VSZ34" i="10" s="1"/>
  <c r="VSQ34" i="10"/>
  <c r="VSR34" i="10" s="1"/>
  <c r="VSI34" i="10"/>
  <c r="VSJ34" i="10" s="1"/>
  <c r="VSA34" i="10"/>
  <c r="VSB34" i="10" s="1"/>
  <c r="VRS34" i="10"/>
  <c r="VRT34" i="10" s="1"/>
  <c r="VRK34" i="10"/>
  <c r="VRL34" i="10" s="1"/>
  <c r="VRC34" i="10"/>
  <c r="VRD34" i="10" s="1"/>
  <c r="VQU34" i="10"/>
  <c r="VQV34" i="10" s="1"/>
  <c r="VQM34" i="10"/>
  <c r="VQN34" i="10" s="1"/>
  <c r="VQE34" i="10"/>
  <c r="VQF34" i="10" s="1"/>
  <c r="VPW34" i="10"/>
  <c r="VPX34" i="10" s="1"/>
  <c r="VPO34" i="10"/>
  <c r="VPP34" i="10" s="1"/>
  <c r="VPG34" i="10"/>
  <c r="VPH34" i="10" s="1"/>
  <c r="VOY34" i="10"/>
  <c r="VOZ34" i="10" s="1"/>
  <c r="VOQ34" i="10"/>
  <c r="VOR34" i="10" s="1"/>
  <c r="VOI34" i="10"/>
  <c r="VOJ34" i="10" s="1"/>
  <c r="VOA34" i="10"/>
  <c r="VOB34" i="10" s="1"/>
  <c r="VNS34" i="10"/>
  <c r="VNT34" i="10" s="1"/>
  <c r="VNK34" i="10"/>
  <c r="VNL34" i="10" s="1"/>
  <c r="VNC34" i="10"/>
  <c r="VND34" i="10" s="1"/>
  <c r="VMU34" i="10"/>
  <c r="VMV34" i="10" s="1"/>
  <c r="VMM34" i="10"/>
  <c r="VMN34" i="10" s="1"/>
  <c r="VME34" i="10"/>
  <c r="VMF34" i="10" s="1"/>
  <c r="VLW34" i="10"/>
  <c r="VLX34" i="10" s="1"/>
  <c r="VLO34" i="10"/>
  <c r="VLP34" i="10" s="1"/>
  <c r="VLG34" i="10"/>
  <c r="VLH34" i="10" s="1"/>
  <c r="VKY34" i="10"/>
  <c r="VKZ34" i="10" s="1"/>
  <c r="VKQ34" i="10"/>
  <c r="VKR34" i="10" s="1"/>
  <c r="VKI34" i="10"/>
  <c r="VKJ34" i="10" s="1"/>
  <c r="VKA34" i="10"/>
  <c r="VKB34" i="10" s="1"/>
  <c r="VJS34" i="10"/>
  <c r="VJT34" i="10" s="1"/>
  <c r="VJK34" i="10"/>
  <c r="VJL34" i="10" s="1"/>
  <c r="VJC34" i="10"/>
  <c r="VJD34" i="10" s="1"/>
  <c r="VIU34" i="10"/>
  <c r="VIV34" i="10" s="1"/>
  <c r="VIM34" i="10"/>
  <c r="VIN34" i="10" s="1"/>
  <c r="VIE34" i="10"/>
  <c r="VIF34" i="10" s="1"/>
  <c r="VHW34" i="10"/>
  <c r="VHX34" i="10" s="1"/>
  <c r="VHO34" i="10"/>
  <c r="VHP34" i="10" s="1"/>
  <c r="VHG34" i="10"/>
  <c r="VHH34" i="10" s="1"/>
  <c r="VGY34" i="10"/>
  <c r="VGZ34" i="10" s="1"/>
  <c r="VGQ34" i="10"/>
  <c r="VGR34" i="10" s="1"/>
  <c r="VGI34" i="10"/>
  <c r="VGJ34" i="10" s="1"/>
  <c r="VGA34" i="10"/>
  <c r="VGB34" i="10" s="1"/>
  <c r="VFS34" i="10"/>
  <c r="VFT34" i="10" s="1"/>
  <c r="VFK34" i="10"/>
  <c r="VFL34" i="10" s="1"/>
  <c r="VFC34" i="10"/>
  <c r="VFD34" i="10" s="1"/>
  <c r="VEU34" i="10"/>
  <c r="VEV34" i="10" s="1"/>
  <c r="VEM34" i="10"/>
  <c r="VEN34" i="10" s="1"/>
  <c r="VEE34" i="10"/>
  <c r="VEF34" i="10" s="1"/>
  <c r="VDW34" i="10"/>
  <c r="VDX34" i="10" s="1"/>
  <c r="VDO34" i="10"/>
  <c r="VDP34" i="10" s="1"/>
  <c r="VDG34" i="10"/>
  <c r="VDH34" i="10" s="1"/>
  <c r="VCY34" i="10"/>
  <c r="VCZ34" i="10" s="1"/>
  <c r="VCQ34" i="10"/>
  <c r="VCR34" i="10" s="1"/>
  <c r="VCI34" i="10"/>
  <c r="VCJ34" i="10" s="1"/>
  <c r="VCA34" i="10"/>
  <c r="VCB34" i="10" s="1"/>
  <c r="VBS34" i="10"/>
  <c r="VBT34" i="10" s="1"/>
  <c r="VBK34" i="10"/>
  <c r="VBL34" i="10" s="1"/>
  <c r="VBC34" i="10"/>
  <c r="VBD34" i="10" s="1"/>
  <c r="VAU34" i="10"/>
  <c r="VAV34" i="10" s="1"/>
  <c r="VAM34" i="10"/>
  <c r="VAN34" i="10" s="1"/>
  <c r="VAE34" i="10"/>
  <c r="VAF34" i="10" s="1"/>
  <c r="UZW34" i="10"/>
  <c r="UZX34" i="10" s="1"/>
  <c r="UZO34" i="10"/>
  <c r="UZP34" i="10" s="1"/>
  <c r="UZG34" i="10"/>
  <c r="UZH34" i="10" s="1"/>
  <c r="UYY34" i="10"/>
  <c r="UYZ34" i="10" s="1"/>
  <c r="UYQ34" i="10"/>
  <c r="UYR34" i="10" s="1"/>
  <c r="UYI34" i="10"/>
  <c r="UYJ34" i="10" s="1"/>
  <c r="UYA34" i="10"/>
  <c r="UYB34" i="10" s="1"/>
  <c r="UXS34" i="10"/>
  <c r="UXT34" i="10" s="1"/>
  <c r="UXK34" i="10"/>
  <c r="UXL34" i="10" s="1"/>
  <c r="UXC34" i="10"/>
  <c r="UXD34" i="10" s="1"/>
  <c r="UWU34" i="10"/>
  <c r="UWV34" i="10" s="1"/>
  <c r="UWM34" i="10"/>
  <c r="UWN34" i="10" s="1"/>
  <c r="UWE34" i="10"/>
  <c r="UWF34" i="10" s="1"/>
  <c r="UVW34" i="10"/>
  <c r="UVX34" i="10" s="1"/>
  <c r="UVO34" i="10"/>
  <c r="UVP34" i="10" s="1"/>
  <c r="UVG34" i="10"/>
  <c r="UVH34" i="10" s="1"/>
  <c r="UUY34" i="10"/>
  <c r="UUZ34" i="10" s="1"/>
  <c r="UUQ34" i="10"/>
  <c r="UUR34" i="10" s="1"/>
  <c r="UUI34" i="10"/>
  <c r="UUJ34" i="10" s="1"/>
  <c r="UUA34" i="10"/>
  <c r="UUB34" i="10" s="1"/>
  <c r="UTS34" i="10"/>
  <c r="UTT34" i="10" s="1"/>
  <c r="UTK34" i="10"/>
  <c r="UTL34" i="10" s="1"/>
  <c r="UTC34" i="10"/>
  <c r="UTD34" i="10" s="1"/>
  <c r="USU34" i="10"/>
  <c r="USV34" i="10" s="1"/>
  <c r="USM34" i="10"/>
  <c r="USN34" i="10" s="1"/>
  <c r="USE34" i="10"/>
  <c r="USF34" i="10" s="1"/>
  <c r="URW34" i="10"/>
  <c r="URX34" i="10" s="1"/>
  <c r="URO34" i="10"/>
  <c r="URP34" i="10" s="1"/>
  <c r="URG34" i="10"/>
  <c r="URH34" i="10" s="1"/>
  <c r="UQY34" i="10"/>
  <c r="UQZ34" i="10" s="1"/>
  <c r="UQQ34" i="10"/>
  <c r="UQR34" i="10" s="1"/>
  <c r="UQI34" i="10"/>
  <c r="UQJ34" i="10" s="1"/>
  <c r="UQA34" i="10"/>
  <c r="UQB34" i="10" s="1"/>
  <c r="UPS34" i="10"/>
  <c r="UPT34" i="10" s="1"/>
  <c r="UPK34" i="10"/>
  <c r="UPL34" i="10" s="1"/>
  <c r="UPC34" i="10"/>
  <c r="UPD34" i="10" s="1"/>
  <c r="UOU34" i="10"/>
  <c r="UOV34" i="10" s="1"/>
  <c r="UOM34" i="10"/>
  <c r="UON34" i="10" s="1"/>
  <c r="UOE34" i="10"/>
  <c r="UOF34" i="10" s="1"/>
  <c r="UNW34" i="10"/>
  <c r="UNX34" i="10" s="1"/>
  <c r="UNO34" i="10"/>
  <c r="UNP34" i="10" s="1"/>
  <c r="UNG34" i="10"/>
  <c r="UNH34" i="10" s="1"/>
  <c r="UMY34" i="10"/>
  <c r="UMZ34" i="10" s="1"/>
  <c r="UMQ34" i="10"/>
  <c r="UMR34" i="10" s="1"/>
  <c r="UMI34" i="10"/>
  <c r="UMJ34" i="10" s="1"/>
  <c r="UMA34" i="10"/>
  <c r="UMB34" i="10" s="1"/>
  <c r="ULS34" i="10"/>
  <c r="ULT34" i="10" s="1"/>
  <c r="ULK34" i="10"/>
  <c r="ULL34" i="10" s="1"/>
  <c r="ULC34" i="10"/>
  <c r="ULD34" i="10" s="1"/>
  <c r="UKU34" i="10"/>
  <c r="UKV34" i="10" s="1"/>
  <c r="UKM34" i="10"/>
  <c r="UKN34" i="10" s="1"/>
  <c r="UKE34" i="10"/>
  <c r="UKF34" i="10" s="1"/>
  <c r="UJW34" i="10"/>
  <c r="UJX34" i="10" s="1"/>
  <c r="UJO34" i="10"/>
  <c r="UJP34" i="10" s="1"/>
  <c r="UJG34" i="10"/>
  <c r="UJH34" i="10" s="1"/>
  <c r="UIY34" i="10"/>
  <c r="UIZ34" i="10" s="1"/>
  <c r="UIQ34" i="10"/>
  <c r="UIR34" i="10" s="1"/>
  <c r="UII34" i="10"/>
  <c r="UIJ34" i="10" s="1"/>
  <c r="UIA34" i="10"/>
  <c r="UIB34" i="10" s="1"/>
  <c r="UHS34" i="10"/>
  <c r="UHT34" i="10" s="1"/>
  <c r="UHK34" i="10"/>
  <c r="UHL34" i="10" s="1"/>
  <c r="UHC34" i="10"/>
  <c r="UHD34" i="10" s="1"/>
  <c r="UGU34" i="10"/>
  <c r="UGV34" i="10" s="1"/>
  <c r="UGM34" i="10"/>
  <c r="UGN34" i="10" s="1"/>
  <c r="UGE34" i="10"/>
  <c r="UGF34" i="10" s="1"/>
  <c r="UFW34" i="10"/>
  <c r="UFX34" i="10" s="1"/>
  <c r="UFO34" i="10"/>
  <c r="UFP34" i="10" s="1"/>
  <c r="UFG34" i="10"/>
  <c r="UFH34" i="10" s="1"/>
  <c r="UEY34" i="10"/>
  <c r="UEZ34" i="10" s="1"/>
  <c r="UEQ34" i="10"/>
  <c r="UER34" i="10" s="1"/>
  <c r="UEI34" i="10"/>
  <c r="UEJ34" i="10" s="1"/>
  <c r="UEA34" i="10"/>
  <c r="UEB34" i="10" s="1"/>
  <c r="UDS34" i="10"/>
  <c r="UDT34" i="10" s="1"/>
  <c r="UDK34" i="10"/>
  <c r="UDL34" i="10" s="1"/>
  <c r="UDC34" i="10"/>
  <c r="UDD34" i="10" s="1"/>
  <c r="UCU34" i="10"/>
  <c r="UCV34" i="10" s="1"/>
  <c r="UCM34" i="10"/>
  <c r="UCN34" i="10" s="1"/>
  <c r="UCE34" i="10"/>
  <c r="UCF34" i="10" s="1"/>
  <c r="UBW34" i="10"/>
  <c r="UBX34" i="10" s="1"/>
  <c r="UBO34" i="10"/>
  <c r="UBP34" i="10" s="1"/>
  <c r="UBG34" i="10"/>
  <c r="UBH34" i="10" s="1"/>
  <c r="UAY34" i="10"/>
  <c r="UAZ34" i="10" s="1"/>
  <c r="UAQ34" i="10"/>
  <c r="UAR34" i="10" s="1"/>
  <c r="UAI34" i="10"/>
  <c r="UAJ34" i="10" s="1"/>
  <c r="UAA34" i="10"/>
  <c r="UAB34" i="10" s="1"/>
  <c r="TZS34" i="10"/>
  <c r="TZT34" i="10" s="1"/>
  <c r="TZK34" i="10"/>
  <c r="TZL34" i="10" s="1"/>
  <c r="TZC34" i="10"/>
  <c r="TZD34" i="10" s="1"/>
  <c r="TYU34" i="10"/>
  <c r="TYV34" i="10" s="1"/>
  <c r="TYM34" i="10"/>
  <c r="TYN34" i="10" s="1"/>
  <c r="TYE34" i="10"/>
  <c r="TYF34" i="10" s="1"/>
  <c r="TXW34" i="10"/>
  <c r="TXX34" i="10" s="1"/>
  <c r="TXO34" i="10"/>
  <c r="TXP34" i="10" s="1"/>
  <c r="TXG34" i="10"/>
  <c r="TXH34" i="10" s="1"/>
  <c r="TWY34" i="10"/>
  <c r="TWZ34" i="10" s="1"/>
  <c r="TWQ34" i="10"/>
  <c r="TWR34" i="10" s="1"/>
  <c r="TWI34" i="10"/>
  <c r="TWJ34" i="10" s="1"/>
  <c r="TWA34" i="10"/>
  <c r="TWB34" i="10" s="1"/>
  <c r="TVS34" i="10"/>
  <c r="TVT34" i="10" s="1"/>
  <c r="TVK34" i="10"/>
  <c r="TVL34" i="10" s="1"/>
  <c r="TVC34" i="10"/>
  <c r="TVD34" i="10" s="1"/>
  <c r="TUU34" i="10"/>
  <c r="TUV34" i="10" s="1"/>
  <c r="TUM34" i="10"/>
  <c r="TUN34" i="10" s="1"/>
  <c r="TUE34" i="10"/>
  <c r="TUF34" i="10" s="1"/>
  <c r="TTW34" i="10"/>
  <c r="TTX34" i="10" s="1"/>
  <c r="TTO34" i="10"/>
  <c r="TTP34" i="10" s="1"/>
  <c r="TTG34" i="10"/>
  <c r="TTH34" i="10" s="1"/>
  <c r="TSY34" i="10"/>
  <c r="TSZ34" i="10" s="1"/>
  <c r="TSQ34" i="10"/>
  <c r="TSR34" i="10" s="1"/>
  <c r="TSI34" i="10"/>
  <c r="TSJ34" i="10" s="1"/>
  <c r="TSA34" i="10"/>
  <c r="TSB34" i="10" s="1"/>
  <c r="TRS34" i="10"/>
  <c r="TRT34" i="10" s="1"/>
  <c r="TRK34" i="10"/>
  <c r="TRL34" i="10" s="1"/>
  <c r="TRC34" i="10"/>
  <c r="TRD34" i="10" s="1"/>
  <c r="TQU34" i="10"/>
  <c r="TQV34" i="10" s="1"/>
  <c r="TQM34" i="10"/>
  <c r="TQN34" i="10" s="1"/>
  <c r="TQE34" i="10"/>
  <c r="TQF34" i="10" s="1"/>
  <c r="TPW34" i="10"/>
  <c r="TPX34" i="10" s="1"/>
  <c r="TPO34" i="10"/>
  <c r="TPP34" i="10" s="1"/>
  <c r="TPG34" i="10"/>
  <c r="TPH34" i="10" s="1"/>
  <c r="TOY34" i="10"/>
  <c r="TOZ34" i="10" s="1"/>
  <c r="TOQ34" i="10"/>
  <c r="TOR34" i="10" s="1"/>
  <c r="TOI34" i="10"/>
  <c r="TOJ34" i="10" s="1"/>
  <c r="TOA34" i="10"/>
  <c r="TOB34" i="10" s="1"/>
  <c r="TNS34" i="10"/>
  <c r="TNT34" i="10" s="1"/>
  <c r="TNK34" i="10"/>
  <c r="TNL34" i="10" s="1"/>
  <c r="TNC34" i="10"/>
  <c r="TND34" i="10" s="1"/>
  <c r="TMU34" i="10"/>
  <c r="TMV34" i="10" s="1"/>
  <c r="TMM34" i="10"/>
  <c r="TMN34" i="10" s="1"/>
  <c r="TME34" i="10"/>
  <c r="TMF34" i="10" s="1"/>
  <c r="TLW34" i="10"/>
  <c r="TLX34" i="10" s="1"/>
  <c r="TLO34" i="10"/>
  <c r="TLP34" i="10" s="1"/>
  <c r="TLG34" i="10"/>
  <c r="TLH34" i="10" s="1"/>
  <c r="TKY34" i="10"/>
  <c r="TKZ34" i="10" s="1"/>
  <c r="TKQ34" i="10"/>
  <c r="TKR34" i="10" s="1"/>
  <c r="TKI34" i="10"/>
  <c r="TKJ34" i="10" s="1"/>
  <c r="TKA34" i="10"/>
  <c r="TKB34" i="10" s="1"/>
  <c r="TJS34" i="10"/>
  <c r="TJT34" i="10" s="1"/>
  <c r="TJK34" i="10"/>
  <c r="TJL34" i="10" s="1"/>
  <c r="TJC34" i="10"/>
  <c r="TJD34" i="10" s="1"/>
  <c r="TIU34" i="10"/>
  <c r="TIV34" i="10" s="1"/>
  <c r="TIM34" i="10"/>
  <c r="TIN34" i="10" s="1"/>
  <c r="TIE34" i="10"/>
  <c r="TIF34" i="10" s="1"/>
  <c r="THW34" i="10"/>
  <c r="THX34" i="10" s="1"/>
  <c r="THO34" i="10"/>
  <c r="THP34" i="10" s="1"/>
  <c r="THG34" i="10"/>
  <c r="THH34" i="10" s="1"/>
  <c r="TGY34" i="10"/>
  <c r="TGZ34" i="10" s="1"/>
  <c r="TGQ34" i="10"/>
  <c r="TGR34" i="10" s="1"/>
  <c r="TGI34" i="10"/>
  <c r="TGJ34" i="10" s="1"/>
  <c r="TGA34" i="10"/>
  <c r="TGB34" i="10" s="1"/>
  <c r="TFS34" i="10"/>
  <c r="TFT34" i="10" s="1"/>
  <c r="TFK34" i="10"/>
  <c r="TFL34" i="10" s="1"/>
  <c r="TFC34" i="10"/>
  <c r="TFD34" i="10" s="1"/>
  <c r="TEU34" i="10"/>
  <c r="TEV34" i="10" s="1"/>
  <c r="TEM34" i="10"/>
  <c r="TEN34" i="10" s="1"/>
  <c r="TEE34" i="10"/>
  <c r="TEF34" i="10" s="1"/>
  <c r="TDW34" i="10"/>
  <c r="TDX34" i="10" s="1"/>
  <c r="TDO34" i="10"/>
  <c r="TDP34" i="10" s="1"/>
  <c r="TDG34" i="10"/>
  <c r="TDH34" i="10" s="1"/>
  <c r="TCY34" i="10"/>
  <c r="TCZ34" i="10" s="1"/>
  <c r="TCQ34" i="10"/>
  <c r="TCR34" i="10" s="1"/>
  <c r="TCI34" i="10"/>
  <c r="TCJ34" i="10" s="1"/>
  <c r="TCA34" i="10"/>
  <c r="TCB34" i="10" s="1"/>
  <c r="TBS34" i="10"/>
  <c r="TBT34" i="10" s="1"/>
  <c r="TBK34" i="10"/>
  <c r="TBL34" i="10" s="1"/>
  <c r="TBC34" i="10"/>
  <c r="TBD34" i="10" s="1"/>
  <c r="TAU34" i="10"/>
  <c r="TAV34" i="10" s="1"/>
  <c r="TAM34" i="10"/>
  <c r="TAN34" i="10" s="1"/>
  <c r="TAE34" i="10"/>
  <c r="TAF34" i="10" s="1"/>
  <c r="SZW34" i="10"/>
  <c r="SZX34" i="10" s="1"/>
  <c r="SZO34" i="10"/>
  <c r="SZP34" i="10" s="1"/>
  <c r="SZG34" i="10"/>
  <c r="SZH34" i="10" s="1"/>
  <c r="SYY34" i="10"/>
  <c r="SYZ34" i="10" s="1"/>
  <c r="SYQ34" i="10"/>
  <c r="SYR34" i="10" s="1"/>
  <c r="SYI34" i="10"/>
  <c r="SYJ34" i="10" s="1"/>
  <c r="SYA34" i="10"/>
  <c r="SYB34" i="10" s="1"/>
  <c r="SXS34" i="10"/>
  <c r="SXT34" i="10" s="1"/>
  <c r="SXK34" i="10"/>
  <c r="SXL34" i="10" s="1"/>
  <c r="SXC34" i="10"/>
  <c r="SXD34" i="10" s="1"/>
  <c r="SWU34" i="10"/>
  <c r="SWV34" i="10" s="1"/>
  <c r="SWM34" i="10"/>
  <c r="SWN34" i="10" s="1"/>
  <c r="SWE34" i="10"/>
  <c r="SWF34" i="10" s="1"/>
  <c r="SVW34" i="10"/>
  <c r="SVX34" i="10" s="1"/>
  <c r="SVO34" i="10"/>
  <c r="SVP34" i="10" s="1"/>
  <c r="SVG34" i="10"/>
  <c r="SVH34" i="10" s="1"/>
  <c r="SUY34" i="10"/>
  <c r="SUZ34" i="10" s="1"/>
  <c r="SUQ34" i="10"/>
  <c r="SUR34" i="10" s="1"/>
  <c r="SUI34" i="10"/>
  <c r="SUJ34" i="10" s="1"/>
  <c r="SUA34" i="10"/>
  <c r="SUB34" i="10" s="1"/>
  <c r="STS34" i="10"/>
  <c r="STT34" i="10" s="1"/>
  <c r="STK34" i="10"/>
  <c r="STL34" i="10" s="1"/>
  <c r="STC34" i="10"/>
  <c r="STD34" i="10" s="1"/>
  <c r="SSU34" i="10"/>
  <c r="SSV34" i="10" s="1"/>
  <c r="SSM34" i="10"/>
  <c r="SSN34" i="10" s="1"/>
  <c r="SSE34" i="10"/>
  <c r="SSF34" i="10" s="1"/>
  <c r="SRW34" i="10"/>
  <c r="SRX34" i="10" s="1"/>
  <c r="SRO34" i="10"/>
  <c r="SRP34" i="10" s="1"/>
  <c r="SRG34" i="10"/>
  <c r="SRH34" i="10" s="1"/>
  <c r="SQY34" i="10"/>
  <c r="SQZ34" i="10" s="1"/>
  <c r="SQQ34" i="10"/>
  <c r="SQR34" i="10" s="1"/>
  <c r="SQI34" i="10"/>
  <c r="SQJ34" i="10" s="1"/>
  <c r="SQA34" i="10"/>
  <c r="SQB34" i="10" s="1"/>
  <c r="SPS34" i="10"/>
  <c r="SPT34" i="10" s="1"/>
  <c r="SPK34" i="10"/>
  <c r="SPL34" i="10" s="1"/>
  <c r="SPC34" i="10"/>
  <c r="SPD34" i="10" s="1"/>
  <c r="SOU34" i="10"/>
  <c r="SOV34" i="10" s="1"/>
  <c r="SOM34" i="10"/>
  <c r="SON34" i="10" s="1"/>
  <c r="SOE34" i="10"/>
  <c r="SOF34" i="10" s="1"/>
  <c r="SNW34" i="10"/>
  <c r="SNX34" i="10" s="1"/>
  <c r="SNO34" i="10"/>
  <c r="SNP34" i="10" s="1"/>
  <c r="SNG34" i="10"/>
  <c r="SNH34" i="10" s="1"/>
  <c r="SMY34" i="10"/>
  <c r="SMZ34" i="10" s="1"/>
  <c r="SMQ34" i="10"/>
  <c r="SMR34" i="10" s="1"/>
  <c r="SMI34" i="10"/>
  <c r="SMJ34" i="10" s="1"/>
  <c r="SMA34" i="10"/>
  <c r="SMB34" i="10" s="1"/>
  <c r="SLS34" i="10"/>
  <c r="SLT34" i="10" s="1"/>
  <c r="SLK34" i="10"/>
  <c r="SLL34" i="10" s="1"/>
  <c r="SLC34" i="10"/>
  <c r="SLD34" i="10" s="1"/>
  <c r="SKU34" i="10"/>
  <c r="SKV34" i="10" s="1"/>
  <c r="SKM34" i="10"/>
  <c r="SKN34" i="10" s="1"/>
  <c r="SKE34" i="10"/>
  <c r="SKF34" i="10" s="1"/>
  <c r="SJW34" i="10"/>
  <c r="SJX34" i="10" s="1"/>
  <c r="SJO34" i="10"/>
  <c r="SJP34" i="10" s="1"/>
  <c r="SJG34" i="10"/>
  <c r="SJH34" i="10" s="1"/>
  <c r="SIY34" i="10"/>
  <c r="SIZ34" i="10" s="1"/>
  <c r="SIQ34" i="10"/>
  <c r="SIR34" i="10" s="1"/>
  <c r="SII34" i="10"/>
  <c r="SIJ34" i="10" s="1"/>
  <c r="SIA34" i="10"/>
  <c r="SIB34" i="10" s="1"/>
  <c r="SHS34" i="10"/>
  <c r="SHT34" i="10" s="1"/>
  <c r="SHK34" i="10"/>
  <c r="SHL34" i="10" s="1"/>
  <c r="SHC34" i="10"/>
  <c r="SHD34" i="10" s="1"/>
  <c r="SGU34" i="10"/>
  <c r="SGV34" i="10" s="1"/>
  <c r="SGM34" i="10"/>
  <c r="SGN34" i="10" s="1"/>
  <c r="SGE34" i="10"/>
  <c r="SGF34" i="10" s="1"/>
  <c r="SFW34" i="10"/>
  <c r="SFX34" i="10" s="1"/>
  <c r="SFO34" i="10"/>
  <c r="SFP34" i="10" s="1"/>
  <c r="SFG34" i="10"/>
  <c r="SFH34" i="10" s="1"/>
  <c r="SEY34" i="10"/>
  <c r="SEZ34" i="10" s="1"/>
  <c r="SEQ34" i="10"/>
  <c r="SER34" i="10" s="1"/>
  <c r="SEI34" i="10"/>
  <c r="SEJ34" i="10" s="1"/>
  <c r="SEA34" i="10"/>
  <c r="SEB34" i="10" s="1"/>
  <c r="SDS34" i="10"/>
  <c r="SDT34" i="10" s="1"/>
  <c r="SDK34" i="10"/>
  <c r="SDL34" i="10" s="1"/>
  <c r="SDC34" i="10"/>
  <c r="SDD34" i="10" s="1"/>
  <c r="SCU34" i="10"/>
  <c r="SCV34" i="10" s="1"/>
  <c r="SCM34" i="10"/>
  <c r="SCN34" i="10" s="1"/>
  <c r="SCE34" i="10"/>
  <c r="SCF34" i="10" s="1"/>
  <c r="SBW34" i="10"/>
  <c r="SBX34" i="10" s="1"/>
  <c r="SBO34" i="10"/>
  <c r="SBP34" i="10" s="1"/>
  <c r="SBG34" i="10"/>
  <c r="SBH34" i="10" s="1"/>
  <c r="SAY34" i="10"/>
  <c r="SAZ34" i="10" s="1"/>
  <c r="SAQ34" i="10"/>
  <c r="SAR34" i="10" s="1"/>
  <c r="SAI34" i="10"/>
  <c r="SAJ34" i="10" s="1"/>
  <c r="SAA34" i="10"/>
  <c r="SAB34" i="10" s="1"/>
  <c r="RZS34" i="10"/>
  <c r="RZT34" i="10" s="1"/>
  <c r="RZK34" i="10"/>
  <c r="RZL34" i="10" s="1"/>
  <c r="RZC34" i="10"/>
  <c r="RZD34" i="10" s="1"/>
  <c r="RYU34" i="10"/>
  <c r="RYV34" i="10" s="1"/>
  <c r="RYM34" i="10"/>
  <c r="RYN34" i="10" s="1"/>
  <c r="RYE34" i="10"/>
  <c r="RYF34" i="10" s="1"/>
  <c r="RXW34" i="10"/>
  <c r="RXX34" i="10" s="1"/>
  <c r="RXO34" i="10"/>
  <c r="RXP34" i="10" s="1"/>
  <c r="RXG34" i="10"/>
  <c r="RXH34" i="10" s="1"/>
  <c r="RWY34" i="10"/>
  <c r="RWZ34" i="10" s="1"/>
  <c r="RWQ34" i="10"/>
  <c r="RWR34" i="10" s="1"/>
  <c r="RWI34" i="10"/>
  <c r="RWJ34" i="10" s="1"/>
  <c r="RWA34" i="10"/>
  <c r="RWB34" i="10" s="1"/>
  <c r="RVS34" i="10"/>
  <c r="RVT34" i="10" s="1"/>
  <c r="RVK34" i="10"/>
  <c r="RVL34" i="10" s="1"/>
  <c r="RVC34" i="10"/>
  <c r="RVD34" i="10" s="1"/>
  <c r="RUU34" i="10"/>
  <c r="RUV34" i="10" s="1"/>
  <c r="RUM34" i="10"/>
  <c r="RUN34" i="10" s="1"/>
  <c r="RUE34" i="10"/>
  <c r="RUF34" i="10" s="1"/>
  <c r="RTW34" i="10"/>
  <c r="RTX34" i="10" s="1"/>
  <c r="RTO34" i="10"/>
  <c r="RTP34" i="10" s="1"/>
  <c r="RTG34" i="10"/>
  <c r="RTH34" i="10" s="1"/>
  <c r="RSY34" i="10"/>
  <c r="RSZ34" i="10" s="1"/>
  <c r="RSQ34" i="10"/>
  <c r="RSR34" i="10" s="1"/>
  <c r="RSI34" i="10"/>
  <c r="RSJ34" i="10" s="1"/>
  <c r="RSA34" i="10"/>
  <c r="RSB34" i="10" s="1"/>
  <c r="RRS34" i="10"/>
  <c r="RRT34" i="10" s="1"/>
  <c r="RRK34" i="10"/>
  <c r="RRL34" i="10" s="1"/>
  <c r="RRC34" i="10"/>
  <c r="RRD34" i="10" s="1"/>
  <c r="RQU34" i="10"/>
  <c r="RQV34" i="10" s="1"/>
  <c r="RQM34" i="10"/>
  <c r="RQN34" i="10" s="1"/>
  <c r="RQE34" i="10"/>
  <c r="RQF34" i="10" s="1"/>
  <c r="RPW34" i="10"/>
  <c r="RPX34" i="10" s="1"/>
  <c r="RPO34" i="10"/>
  <c r="RPP34" i="10" s="1"/>
  <c r="RPG34" i="10"/>
  <c r="RPH34" i="10" s="1"/>
  <c r="ROY34" i="10"/>
  <c r="ROZ34" i="10" s="1"/>
  <c r="ROQ34" i="10"/>
  <c r="ROR34" i="10" s="1"/>
  <c r="ROI34" i="10"/>
  <c r="ROJ34" i="10" s="1"/>
  <c r="ROA34" i="10"/>
  <c r="ROB34" i="10" s="1"/>
  <c r="RNS34" i="10"/>
  <c r="RNT34" i="10" s="1"/>
  <c r="RNK34" i="10"/>
  <c r="RNL34" i="10" s="1"/>
  <c r="RNC34" i="10"/>
  <c r="RND34" i="10" s="1"/>
  <c r="RMU34" i="10"/>
  <c r="RMV34" i="10" s="1"/>
  <c r="RMM34" i="10"/>
  <c r="RMN34" i="10" s="1"/>
  <c r="RME34" i="10"/>
  <c r="RMF34" i="10" s="1"/>
  <c r="RLW34" i="10"/>
  <c r="RLX34" i="10" s="1"/>
  <c r="RLO34" i="10"/>
  <c r="RLP34" i="10" s="1"/>
  <c r="RLG34" i="10"/>
  <c r="RLH34" i="10" s="1"/>
  <c r="RKY34" i="10"/>
  <c r="RKZ34" i="10" s="1"/>
  <c r="RKQ34" i="10"/>
  <c r="RKR34" i="10" s="1"/>
  <c r="RKI34" i="10"/>
  <c r="RKJ34" i="10" s="1"/>
  <c r="RKA34" i="10"/>
  <c r="RKB34" i="10" s="1"/>
  <c r="RJS34" i="10"/>
  <c r="RJT34" i="10" s="1"/>
  <c r="RJK34" i="10"/>
  <c r="RJL34" i="10" s="1"/>
  <c r="RJC34" i="10"/>
  <c r="RJD34" i="10" s="1"/>
  <c r="RIU34" i="10"/>
  <c r="RIV34" i="10" s="1"/>
  <c r="RIM34" i="10"/>
  <c r="RIN34" i="10" s="1"/>
  <c r="RIE34" i="10"/>
  <c r="RIF34" i="10" s="1"/>
  <c r="RHW34" i="10"/>
  <c r="RHX34" i="10" s="1"/>
  <c r="RHO34" i="10"/>
  <c r="RHP34" i="10" s="1"/>
  <c r="RHG34" i="10"/>
  <c r="RHH34" i="10" s="1"/>
  <c r="RGY34" i="10"/>
  <c r="RGZ34" i="10" s="1"/>
  <c r="RGQ34" i="10"/>
  <c r="RGR34" i="10" s="1"/>
  <c r="RGI34" i="10"/>
  <c r="RGJ34" i="10" s="1"/>
  <c r="RGA34" i="10"/>
  <c r="RGB34" i="10" s="1"/>
  <c r="RFS34" i="10"/>
  <c r="RFT34" i="10" s="1"/>
  <c r="RFK34" i="10"/>
  <c r="RFL34" i="10" s="1"/>
  <c r="RFC34" i="10"/>
  <c r="RFD34" i="10" s="1"/>
  <c r="REU34" i="10"/>
  <c r="REV34" i="10" s="1"/>
  <c r="REM34" i="10"/>
  <c r="REN34" i="10" s="1"/>
  <c r="REE34" i="10"/>
  <c r="REF34" i="10" s="1"/>
  <c r="RDW34" i="10"/>
  <c r="RDX34" i="10" s="1"/>
  <c r="RDO34" i="10"/>
  <c r="RDP34" i="10" s="1"/>
  <c r="RDG34" i="10"/>
  <c r="RDH34" i="10" s="1"/>
  <c r="RCY34" i="10"/>
  <c r="RCZ34" i="10" s="1"/>
  <c r="RCQ34" i="10"/>
  <c r="RCR34" i="10" s="1"/>
  <c r="RCI34" i="10"/>
  <c r="RCJ34" i="10" s="1"/>
  <c r="RCA34" i="10"/>
  <c r="RCB34" i="10" s="1"/>
  <c r="RBS34" i="10"/>
  <c r="RBT34" i="10" s="1"/>
  <c r="RBK34" i="10"/>
  <c r="RBL34" i="10" s="1"/>
  <c r="RBC34" i="10"/>
  <c r="RBD34" i="10" s="1"/>
  <c r="RAV34" i="10"/>
  <c r="RAU34" i="10"/>
  <c r="RAM34" i="10"/>
  <c r="RAN34" i="10" s="1"/>
  <c r="RAE34" i="10"/>
  <c r="RAF34" i="10" s="1"/>
  <c r="QZW34" i="10"/>
  <c r="QZX34" i="10" s="1"/>
  <c r="QZO34" i="10"/>
  <c r="QZP34" i="10" s="1"/>
  <c r="QZG34" i="10"/>
  <c r="QZH34" i="10" s="1"/>
  <c r="QYY34" i="10"/>
  <c r="QYZ34" i="10" s="1"/>
  <c r="QYQ34" i="10"/>
  <c r="QYR34" i="10" s="1"/>
  <c r="QYI34" i="10"/>
  <c r="QYJ34" i="10" s="1"/>
  <c r="QYA34" i="10"/>
  <c r="QYB34" i="10" s="1"/>
  <c r="QXS34" i="10"/>
  <c r="QXT34" i="10" s="1"/>
  <c r="QXK34" i="10"/>
  <c r="QXL34" i="10" s="1"/>
  <c r="QXC34" i="10"/>
  <c r="QXD34" i="10" s="1"/>
  <c r="QWU34" i="10"/>
  <c r="QWV34" i="10" s="1"/>
  <c r="QWM34" i="10"/>
  <c r="QWN34" i="10" s="1"/>
  <c r="QWE34" i="10"/>
  <c r="QWF34" i="10" s="1"/>
  <c r="QVW34" i="10"/>
  <c r="QVX34" i="10" s="1"/>
  <c r="QVO34" i="10"/>
  <c r="QVP34" i="10" s="1"/>
  <c r="QVG34" i="10"/>
  <c r="QVH34" i="10" s="1"/>
  <c r="QUY34" i="10"/>
  <c r="QUZ34" i="10" s="1"/>
  <c r="QUQ34" i="10"/>
  <c r="QUR34" i="10" s="1"/>
  <c r="QUI34" i="10"/>
  <c r="QUJ34" i="10" s="1"/>
  <c r="QUA34" i="10"/>
  <c r="QUB34" i="10" s="1"/>
  <c r="QTS34" i="10"/>
  <c r="QTT34" i="10" s="1"/>
  <c r="QTK34" i="10"/>
  <c r="QTL34" i="10" s="1"/>
  <c r="QTC34" i="10"/>
  <c r="QTD34" i="10" s="1"/>
  <c r="QSU34" i="10"/>
  <c r="QSV34" i="10" s="1"/>
  <c r="QSM34" i="10"/>
  <c r="QSN34" i="10" s="1"/>
  <c r="QSE34" i="10"/>
  <c r="QSF34" i="10" s="1"/>
  <c r="QRW34" i="10"/>
  <c r="QRX34" i="10" s="1"/>
  <c r="QRO34" i="10"/>
  <c r="QRP34" i="10" s="1"/>
  <c r="QRG34" i="10"/>
  <c r="QRH34" i="10" s="1"/>
  <c r="QQY34" i="10"/>
  <c r="QQZ34" i="10" s="1"/>
  <c r="QQQ34" i="10"/>
  <c r="QQR34" i="10" s="1"/>
  <c r="QQI34" i="10"/>
  <c r="QQJ34" i="10" s="1"/>
  <c r="QQA34" i="10"/>
  <c r="QQB34" i="10" s="1"/>
  <c r="QPS34" i="10"/>
  <c r="QPT34" i="10" s="1"/>
  <c r="QPK34" i="10"/>
  <c r="QPL34" i="10" s="1"/>
  <c r="QPC34" i="10"/>
  <c r="QPD34" i="10" s="1"/>
  <c r="QOU34" i="10"/>
  <c r="QOV34" i="10" s="1"/>
  <c r="QOM34" i="10"/>
  <c r="QON34" i="10" s="1"/>
  <c r="QOE34" i="10"/>
  <c r="QOF34" i="10" s="1"/>
  <c r="QNW34" i="10"/>
  <c r="QNX34" i="10" s="1"/>
  <c r="QNO34" i="10"/>
  <c r="QNP34" i="10" s="1"/>
  <c r="QNG34" i="10"/>
  <c r="QNH34" i="10" s="1"/>
  <c r="QMY34" i="10"/>
  <c r="QMZ34" i="10" s="1"/>
  <c r="QMQ34" i="10"/>
  <c r="QMR34" i="10" s="1"/>
  <c r="QMI34" i="10"/>
  <c r="QMJ34" i="10" s="1"/>
  <c r="QMA34" i="10"/>
  <c r="QMB34" i="10" s="1"/>
  <c r="QLS34" i="10"/>
  <c r="QLT34" i="10" s="1"/>
  <c r="QLK34" i="10"/>
  <c r="QLL34" i="10" s="1"/>
  <c r="QLC34" i="10"/>
  <c r="QLD34" i="10" s="1"/>
  <c r="QKU34" i="10"/>
  <c r="QKV34" i="10" s="1"/>
  <c r="QKM34" i="10"/>
  <c r="QKN34" i="10" s="1"/>
  <c r="QKE34" i="10"/>
  <c r="QKF34" i="10" s="1"/>
  <c r="QJW34" i="10"/>
  <c r="QJX34" i="10" s="1"/>
  <c r="QJO34" i="10"/>
  <c r="QJP34" i="10" s="1"/>
  <c r="QJG34" i="10"/>
  <c r="QJH34" i="10" s="1"/>
  <c r="QIY34" i="10"/>
  <c r="QIZ34" i="10" s="1"/>
  <c r="QIQ34" i="10"/>
  <c r="QIR34" i="10" s="1"/>
  <c r="QII34" i="10"/>
  <c r="QIJ34" i="10" s="1"/>
  <c r="QIA34" i="10"/>
  <c r="QIB34" i="10" s="1"/>
  <c r="QHS34" i="10"/>
  <c r="QHT34" i="10" s="1"/>
  <c r="QHK34" i="10"/>
  <c r="QHL34" i="10" s="1"/>
  <c r="QHC34" i="10"/>
  <c r="QHD34" i="10" s="1"/>
  <c r="QGU34" i="10"/>
  <c r="QGV34" i="10" s="1"/>
  <c r="QGM34" i="10"/>
  <c r="QGN34" i="10" s="1"/>
  <c r="QGE34" i="10"/>
  <c r="QGF34" i="10" s="1"/>
  <c r="QFW34" i="10"/>
  <c r="QFX34" i="10" s="1"/>
  <c r="QFO34" i="10"/>
  <c r="QFP34" i="10" s="1"/>
  <c r="QFG34" i="10"/>
  <c r="QFH34" i="10" s="1"/>
  <c r="QEY34" i="10"/>
  <c r="QEZ34" i="10" s="1"/>
  <c r="QEQ34" i="10"/>
  <c r="QER34" i="10" s="1"/>
  <c r="QEI34" i="10"/>
  <c r="QEJ34" i="10" s="1"/>
  <c r="QEA34" i="10"/>
  <c r="QEB34" i="10" s="1"/>
  <c r="QDS34" i="10"/>
  <c r="QDT34" i="10" s="1"/>
  <c r="QDK34" i="10"/>
  <c r="QDL34" i="10" s="1"/>
  <c r="QDC34" i="10"/>
  <c r="QDD34" i="10" s="1"/>
  <c r="QCU34" i="10"/>
  <c r="QCV34" i="10" s="1"/>
  <c r="QCM34" i="10"/>
  <c r="QCN34" i="10" s="1"/>
  <c r="QCE34" i="10"/>
  <c r="QCF34" i="10" s="1"/>
  <c r="QBW34" i="10"/>
  <c r="QBX34" i="10" s="1"/>
  <c r="QBO34" i="10"/>
  <c r="QBP34" i="10" s="1"/>
  <c r="QBG34" i="10"/>
  <c r="QBH34" i="10" s="1"/>
  <c r="QAY34" i="10"/>
  <c r="QAZ34" i="10" s="1"/>
  <c r="QAQ34" i="10"/>
  <c r="QAR34" i="10" s="1"/>
  <c r="QAI34" i="10"/>
  <c r="QAJ34" i="10" s="1"/>
  <c r="QAA34" i="10"/>
  <c r="QAB34" i="10" s="1"/>
  <c r="PZS34" i="10"/>
  <c r="PZT34" i="10" s="1"/>
  <c r="PZK34" i="10"/>
  <c r="PZL34" i="10" s="1"/>
  <c r="PZC34" i="10"/>
  <c r="PZD34" i="10" s="1"/>
  <c r="PYU34" i="10"/>
  <c r="PYV34" i="10" s="1"/>
  <c r="PYM34" i="10"/>
  <c r="PYN34" i="10" s="1"/>
  <c r="PYE34" i="10"/>
  <c r="PYF34" i="10" s="1"/>
  <c r="PXW34" i="10"/>
  <c r="PXX34" i="10" s="1"/>
  <c r="PXO34" i="10"/>
  <c r="PXP34" i="10" s="1"/>
  <c r="PXG34" i="10"/>
  <c r="PXH34" i="10" s="1"/>
  <c r="PWY34" i="10"/>
  <c r="PWZ34" i="10" s="1"/>
  <c r="PWQ34" i="10"/>
  <c r="PWR34" i="10" s="1"/>
  <c r="PWI34" i="10"/>
  <c r="PWJ34" i="10" s="1"/>
  <c r="PWA34" i="10"/>
  <c r="PWB34" i="10" s="1"/>
  <c r="PVS34" i="10"/>
  <c r="PVT34" i="10" s="1"/>
  <c r="PVK34" i="10"/>
  <c r="PVL34" i="10" s="1"/>
  <c r="PVC34" i="10"/>
  <c r="PVD34" i="10" s="1"/>
  <c r="PUU34" i="10"/>
  <c r="PUV34" i="10" s="1"/>
  <c r="PUM34" i="10"/>
  <c r="PUN34" i="10" s="1"/>
  <c r="PUE34" i="10"/>
  <c r="PUF34" i="10" s="1"/>
  <c r="PTW34" i="10"/>
  <c r="PTX34" i="10" s="1"/>
  <c r="PTO34" i="10"/>
  <c r="PTP34" i="10" s="1"/>
  <c r="PTG34" i="10"/>
  <c r="PTH34" i="10" s="1"/>
  <c r="PSY34" i="10"/>
  <c r="PSZ34" i="10" s="1"/>
  <c r="PSQ34" i="10"/>
  <c r="PSR34" i="10" s="1"/>
  <c r="PSI34" i="10"/>
  <c r="PSJ34" i="10" s="1"/>
  <c r="PSA34" i="10"/>
  <c r="PSB34" i="10" s="1"/>
  <c r="PRS34" i="10"/>
  <c r="PRT34" i="10" s="1"/>
  <c r="PRK34" i="10"/>
  <c r="PRL34" i="10" s="1"/>
  <c r="PRC34" i="10"/>
  <c r="PRD34" i="10" s="1"/>
  <c r="PQU34" i="10"/>
  <c r="PQV34" i="10" s="1"/>
  <c r="PQM34" i="10"/>
  <c r="PQN34" i="10" s="1"/>
  <c r="PQE34" i="10"/>
  <c r="PQF34" i="10" s="1"/>
  <c r="PPW34" i="10"/>
  <c r="PPX34" i="10" s="1"/>
  <c r="PPO34" i="10"/>
  <c r="PPP34" i="10" s="1"/>
  <c r="PPG34" i="10"/>
  <c r="PPH34" i="10" s="1"/>
  <c r="POY34" i="10"/>
  <c r="POZ34" i="10" s="1"/>
  <c r="POQ34" i="10"/>
  <c r="POR34" i="10" s="1"/>
  <c r="POI34" i="10"/>
  <c r="POJ34" i="10" s="1"/>
  <c r="POA34" i="10"/>
  <c r="POB34" i="10" s="1"/>
  <c r="PNS34" i="10"/>
  <c r="PNT34" i="10" s="1"/>
  <c r="PNK34" i="10"/>
  <c r="PNL34" i="10" s="1"/>
  <c r="PNC34" i="10"/>
  <c r="PND34" i="10" s="1"/>
  <c r="PMU34" i="10"/>
  <c r="PMV34" i="10" s="1"/>
  <c r="PMM34" i="10"/>
  <c r="PMN34" i="10" s="1"/>
  <c r="PME34" i="10"/>
  <c r="PMF34" i="10" s="1"/>
  <c r="PLW34" i="10"/>
  <c r="PLX34" i="10" s="1"/>
  <c r="PLO34" i="10"/>
  <c r="PLP34" i="10" s="1"/>
  <c r="PLG34" i="10"/>
  <c r="PLH34" i="10" s="1"/>
  <c r="PKY34" i="10"/>
  <c r="PKZ34" i="10" s="1"/>
  <c r="PKQ34" i="10"/>
  <c r="PKR34" i="10" s="1"/>
  <c r="PKI34" i="10"/>
  <c r="PKJ34" i="10" s="1"/>
  <c r="PKA34" i="10"/>
  <c r="PKB34" i="10" s="1"/>
  <c r="PJS34" i="10"/>
  <c r="PJT34" i="10" s="1"/>
  <c r="PJK34" i="10"/>
  <c r="PJL34" i="10" s="1"/>
  <c r="PJC34" i="10"/>
  <c r="PJD34" i="10" s="1"/>
  <c r="PIU34" i="10"/>
  <c r="PIV34" i="10" s="1"/>
  <c r="PIM34" i="10"/>
  <c r="PIN34" i="10" s="1"/>
  <c r="PIE34" i="10"/>
  <c r="PIF34" i="10" s="1"/>
  <c r="PHW34" i="10"/>
  <c r="PHX34" i="10" s="1"/>
  <c r="PHO34" i="10"/>
  <c r="PHP34" i="10" s="1"/>
  <c r="PHG34" i="10"/>
  <c r="PHH34" i="10" s="1"/>
  <c r="PGY34" i="10"/>
  <c r="PGZ34" i="10" s="1"/>
  <c r="PGQ34" i="10"/>
  <c r="PGR34" i="10" s="1"/>
  <c r="PGI34" i="10"/>
  <c r="PGJ34" i="10" s="1"/>
  <c r="PGA34" i="10"/>
  <c r="PGB34" i="10" s="1"/>
  <c r="PFS34" i="10"/>
  <c r="PFT34" i="10" s="1"/>
  <c r="PFK34" i="10"/>
  <c r="PFL34" i="10" s="1"/>
  <c r="PFC34" i="10"/>
  <c r="PFD34" i="10" s="1"/>
  <c r="PEU34" i="10"/>
  <c r="PEV34" i="10" s="1"/>
  <c r="PEM34" i="10"/>
  <c r="PEN34" i="10" s="1"/>
  <c r="PEE34" i="10"/>
  <c r="PEF34" i="10" s="1"/>
  <c r="PDW34" i="10"/>
  <c r="PDX34" i="10" s="1"/>
  <c r="PDO34" i="10"/>
  <c r="PDP34" i="10" s="1"/>
  <c r="PDG34" i="10"/>
  <c r="PDH34" i="10" s="1"/>
  <c r="PCY34" i="10"/>
  <c r="PCZ34" i="10" s="1"/>
  <c r="PCQ34" i="10"/>
  <c r="PCR34" i="10" s="1"/>
  <c r="PCI34" i="10"/>
  <c r="PCJ34" i="10" s="1"/>
  <c r="PCA34" i="10"/>
  <c r="PCB34" i="10" s="1"/>
  <c r="PBS34" i="10"/>
  <c r="PBT34" i="10" s="1"/>
  <c r="PBK34" i="10"/>
  <c r="PBL34" i="10" s="1"/>
  <c r="PBC34" i="10"/>
  <c r="PBD34" i="10" s="1"/>
  <c r="PAU34" i="10"/>
  <c r="PAV34" i="10" s="1"/>
  <c r="PAM34" i="10"/>
  <c r="PAN34" i="10" s="1"/>
  <c r="PAE34" i="10"/>
  <c r="PAF34" i="10" s="1"/>
  <c r="OZW34" i="10"/>
  <c r="OZX34" i="10" s="1"/>
  <c r="OZO34" i="10"/>
  <c r="OZP34" i="10" s="1"/>
  <c r="OZG34" i="10"/>
  <c r="OZH34" i="10" s="1"/>
  <c r="OYY34" i="10"/>
  <c r="OYZ34" i="10" s="1"/>
  <c r="OYQ34" i="10"/>
  <c r="OYR34" i="10" s="1"/>
  <c r="OYI34" i="10"/>
  <c r="OYJ34" i="10" s="1"/>
  <c r="OYA34" i="10"/>
  <c r="OYB34" i="10" s="1"/>
  <c r="OXS34" i="10"/>
  <c r="OXT34" i="10" s="1"/>
  <c r="OXK34" i="10"/>
  <c r="OXL34" i="10" s="1"/>
  <c r="OXC34" i="10"/>
  <c r="OXD34" i="10" s="1"/>
  <c r="OWU34" i="10"/>
  <c r="OWV34" i="10" s="1"/>
  <c r="OWM34" i="10"/>
  <c r="OWN34" i="10" s="1"/>
  <c r="OWE34" i="10"/>
  <c r="OWF34" i="10" s="1"/>
  <c r="OVW34" i="10"/>
  <c r="OVX34" i="10" s="1"/>
  <c r="OVO34" i="10"/>
  <c r="OVP34" i="10" s="1"/>
  <c r="OVG34" i="10"/>
  <c r="OVH34" i="10" s="1"/>
  <c r="OUY34" i="10"/>
  <c r="OUZ34" i="10" s="1"/>
  <c r="OUQ34" i="10"/>
  <c r="OUR34" i="10" s="1"/>
  <c r="OUI34" i="10"/>
  <c r="OUJ34" i="10" s="1"/>
  <c r="OUA34" i="10"/>
  <c r="OUB34" i="10" s="1"/>
  <c r="OTS34" i="10"/>
  <c r="OTT34" i="10" s="1"/>
  <c r="OTK34" i="10"/>
  <c r="OTL34" i="10" s="1"/>
  <c r="OTC34" i="10"/>
  <c r="OTD34" i="10" s="1"/>
  <c r="OSU34" i="10"/>
  <c r="OSV34" i="10" s="1"/>
  <c r="OSM34" i="10"/>
  <c r="OSN34" i="10" s="1"/>
  <c r="OSE34" i="10"/>
  <c r="OSF34" i="10" s="1"/>
  <c r="ORW34" i="10"/>
  <c r="ORX34" i="10" s="1"/>
  <c r="ORO34" i="10"/>
  <c r="ORP34" i="10" s="1"/>
  <c r="ORG34" i="10"/>
  <c r="ORH34" i="10" s="1"/>
  <c r="OQY34" i="10"/>
  <c r="OQZ34" i="10" s="1"/>
  <c r="OQQ34" i="10"/>
  <c r="OQR34" i="10" s="1"/>
  <c r="OQI34" i="10"/>
  <c r="OQJ34" i="10" s="1"/>
  <c r="OQA34" i="10"/>
  <c r="OQB34" i="10" s="1"/>
  <c r="OPS34" i="10"/>
  <c r="OPT34" i="10" s="1"/>
  <c r="OPK34" i="10"/>
  <c r="OPL34" i="10" s="1"/>
  <c r="OPC34" i="10"/>
  <c r="OPD34" i="10" s="1"/>
  <c r="OOU34" i="10"/>
  <c r="OOV34" i="10" s="1"/>
  <c r="OOM34" i="10"/>
  <c r="OON34" i="10" s="1"/>
  <c r="OOE34" i="10"/>
  <c r="OOF34" i="10" s="1"/>
  <c r="ONW34" i="10"/>
  <c r="ONX34" i="10" s="1"/>
  <c r="ONO34" i="10"/>
  <c r="ONP34" i="10" s="1"/>
  <c r="ONG34" i="10"/>
  <c r="ONH34" i="10" s="1"/>
  <c r="OMY34" i="10"/>
  <c r="OMZ34" i="10" s="1"/>
  <c r="OMQ34" i="10"/>
  <c r="OMR34" i="10" s="1"/>
  <c r="OMJ34" i="10"/>
  <c r="OMI34" i="10"/>
  <c r="OMA34" i="10"/>
  <c r="OMB34" i="10" s="1"/>
  <c r="OLS34" i="10"/>
  <c r="OLT34" i="10" s="1"/>
  <c r="OLK34" i="10"/>
  <c r="OLL34" i="10" s="1"/>
  <c r="OLC34" i="10"/>
  <c r="OLD34" i="10" s="1"/>
  <c r="OKU34" i="10"/>
  <c r="OKV34" i="10" s="1"/>
  <c r="OKM34" i="10"/>
  <c r="OKN34" i="10" s="1"/>
  <c r="OKE34" i="10"/>
  <c r="OKF34" i="10" s="1"/>
  <c r="OJW34" i="10"/>
  <c r="OJX34" i="10" s="1"/>
  <c r="OJP34" i="10"/>
  <c r="OJO34" i="10"/>
  <c r="OJG34" i="10"/>
  <c r="OJH34" i="10" s="1"/>
  <c r="OIY34" i="10"/>
  <c r="OIZ34" i="10" s="1"/>
  <c r="OIQ34" i="10"/>
  <c r="OIR34" i="10" s="1"/>
  <c r="OII34" i="10"/>
  <c r="OIJ34" i="10" s="1"/>
  <c r="OIA34" i="10"/>
  <c r="OIB34" i="10" s="1"/>
  <c r="OHS34" i="10"/>
  <c r="OHT34" i="10" s="1"/>
  <c r="OHK34" i="10"/>
  <c r="OHL34" i="10" s="1"/>
  <c r="OHC34" i="10"/>
  <c r="OHD34" i="10" s="1"/>
  <c r="OGU34" i="10"/>
  <c r="OGV34" i="10" s="1"/>
  <c r="OGM34" i="10"/>
  <c r="OGN34" i="10" s="1"/>
  <c r="OGE34" i="10"/>
  <c r="OGF34" i="10" s="1"/>
  <c r="OFW34" i="10"/>
  <c r="OFX34" i="10" s="1"/>
  <c r="OFO34" i="10"/>
  <c r="OFP34" i="10" s="1"/>
  <c r="OFG34" i="10"/>
  <c r="OFH34" i="10" s="1"/>
  <c r="OEY34" i="10"/>
  <c r="OEZ34" i="10" s="1"/>
  <c r="OEQ34" i="10"/>
  <c r="OER34" i="10" s="1"/>
  <c r="OEI34" i="10"/>
  <c r="OEJ34" i="10" s="1"/>
  <c r="OEA34" i="10"/>
  <c r="OEB34" i="10" s="1"/>
  <c r="ODS34" i="10"/>
  <c r="ODT34" i="10" s="1"/>
  <c r="ODK34" i="10"/>
  <c r="ODL34" i="10" s="1"/>
  <c r="ODC34" i="10"/>
  <c r="ODD34" i="10" s="1"/>
  <c r="OCU34" i="10"/>
  <c r="OCV34" i="10" s="1"/>
  <c r="OCM34" i="10"/>
  <c r="OCN34" i="10" s="1"/>
  <c r="OCE34" i="10"/>
  <c r="OCF34" i="10" s="1"/>
  <c r="OBW34" i="10"/>
  <c r="OBX34" i="10" s="1"/>
  <c r="OBO34" i="10"/>
  <c r="OBP34" i="10" s="1"/>
  <c r="OBG34" i="10"/>
  <c r="OBH34" i="10" s="1"/>
  <c r="OAY34" i="10"/>
  <c r="OAZ34" i="10" s="1"/>
  <c r="OAR34" i="10"/>
  <c r="OAQ34" i="10"/>
  <c r="OAI34" i="10"/>
  <c r="OAJ34" i="10" s="1"/>
  <c r="OAA34" i="10"/>
  <c r="OAB34" i="10" s="1"/>
  <c r="NZS34" i="10"/>
  <c r="NZT34" i="10" s="1"/>
  <c r="NZK34" i="10"/>
  <c r="NZL34" i="10" s="1"/>
  <c r="NZC34" i="10"/>
  <c r="NZD34" i="10" s="1"/>
  <c r="NYU34" i="10"/>
  <c r="NYV34" i="10" s="1"/>
  <c r="NYM34" i="10"/>
  <c r="NYN34" i="10" s="1"/>
  <c r="NYE34" i="10"/>
  <c r="NYF34" i="10" s="1"/>
  <c r="NXW34" i="10"/>
  <c r="NXX34" i="10" s="1"/>
  <c r="NXO34" i="10"/>
  <c r="NXP34" i="10" s="1"/>
  <c r="NXG34" i="10"/>
  <c r="NXH34" i="10" s="1"/>
  <c r="NWY34" i="10"/>
  <c r="NWZ34" i="10" s="1"/>
  <c r="NWQ34" i="10"/>
  <c r="NWR34" i="10" s="1"/>
  <c r="NWI34" i="10"/>
  <c r="NWJ34" i="10" s="1"/>
  <c r="NWA34" i="10"/>
  <c r="NWB34" i="10" s="1"/>
  <c r="NVS34" i="10"/>
  <c r="NVT34" i="10" s="1"/>
  <c r="NVK34" i="10"/>
  <c r="NVL34" i="10" s="1"/>
  <c r="NVC34" i="10"/>
  <c r="NVD34" i="10" s="1"/>
  <c r="NUU34" i="10"/>
  <c r="NUV34" i="10" s="1"/>
  <c r="NUM34" i="10"/>
  <c r="NUN34" i="10" s="1"/>
  <c r="NUE34" i="10"/>
  <c r="NUF34" i="10" s="1"/>
  <c r="NTW34" i="10"/>
  <c r="NTX34" i="10" s="1"/>
  <c r="NTO34" i="10"/>
  <c r="NTP34" i="10" s="1"/>
  <c r="NTG34" i="10"/>
  <c r="NTH34" i="10" s="1"/>
  <c r="NSY34" i="10"/>
  <c r="NSZ34" i="10" s="1"/>
  <c r="NSQ34" i="10"/>
  <c r="NSR34" i="10" s="1"/>
  <c r="NSI34" i="10"/>
  <c r="NSJ34" i="10" s="1"/>
  <c r="NSA34" i="10"/>
  <c r="NSB34" i="10" s="1"/>
  <c r="NRS34" i="10"/>
  <c r="NRT34" i="10" s="1"/>
  <c r="NRK34" i="10"/>
  <c r="NRL34" i="10" s="1"/>
  <c r="NRC34" i="10"/>
  <c r="NRD34" i="10" s="1"/>
  <c r="NQU34" i="10"/>
  <c r="NQV34" i="10" s="1"/>
  <c r="NQM34" i="10"/>
  <c r="NQN34" i="10" s="1"/>
  <c r="NQE34" i="10"/>
  <c r="NQF34" i="10" s="1"/>
  <c r="NPW34" i="10"/>
  <c r="NPX34" i="10" s="1"/>
  <c r="NPO34" i="10"/>
  <c r="NPP34" i="10" s="1"/>
  <c r="NPG34" i="10"/>
  <c r="NPH34" i="10" s="1"/>
  <c r="NOY34" i="10"/>
  <c r="NOZ34" i="10" s="1"/>
  <c r="NOQ34" i="10"/>
  <c r="NOR34" i="10" s="1"/>
  <c r="NOI34" i="10"/>
  <c r="NOJ34" i="10" s="1"/>
  <c r="NOA34" i="10"/>
  <c r="NOB34" i="10" s="1"/>
  <c r="NNS34" i="10"/>
  <c r="NNT34" i="10" s="1"/>
  <c r="NNK34" i="10"/>
  <c r="NNL34" i="10" s="1"/>
  <c r="NNC34" i="10"/>
  <c r="NND34" i="10" s="1"/>
  <c r="NMU34" i="10"/>
  <c r="NMV34" i="10" s="1"/>
  <c r="NMM34" i="10"/>
  <c r="NMN34" i="10" s="1"/>
  <c r="NME34" i="10"/>
  <c r="NMF34" i="10" s="1"/>
  <c r="NLW34" i="10"/>
  <c r="NLX34" i="10" s="1"/>
  <c r="NLO34" i="10"/>
  <c r="NLP34" i="10" s="1"/>
  <c r="NLG34" i="10"/>
  <c r="NLH34" i="10" s="1"/>
  <c r="NKY34" i="10"/>
  <c r="NKZ34" i="10" s="1"/>
  <c r="NKQ34" i="10"/>
  <c r="NKR34" i="10" s="1"/>
  <c r="NKI34" i="10"/>
  <c r="NKJ34" i="10" s="1"/>
  <c r="NKA34" i="10"/>
  <c r="NKB34" i="10" s="1"/>
  <c r="NJS34" i="10"/>
  <c r="NJT34" i="10" s="1"/>
  <c r="NJK34" i="10"/>
  <c r="NJL34" i="10" s="1"/>
  <c r="NJC34" i="10"/>
  <c r="NJD34" i="10" s="1"/>
  <c r="NIU34" i="10"/>
  <c r="NIV34" i="10" s="1"/>
  <c r="NIM34" i="10"/>
  <c r="NIN34" i="10" s="1"/>
  <c r="NIE34" i="10"/>
  <c r="NIF34" i="10" s="1"/>
  <c r="NHW34" i="10"/>
  <c r="NHX34" i="10" s="1"/>
  <c r="NHO34" i="10"/>
  <c r="NHP34" i="10" s="1"/>
  <c r="NHG34" i="10"/>
  <c r="NHH34" i="10" s="1"/>
  <c r="NGY34" i="10"/>
  <c r="NGZ34" i="10" s="1"/>
  <c r="NGQ34" i="10"/>
  <c r="NGR34" i="10" s="1"/>
  <c r="NGI34" i="10"/>
  <c r="NGJ34" i="10" s="1"/>
  <c r="NGA34" i="10"/>
  <c r="NGB34" i="10" s="1"/>
  <c r="NFS34" i="10"/>
  <c r="NFT34" i="10" s="1"/>
  <c r="NFK34" i="10"/>
  <c r="NFL34" i="10" s="1"/>
  <c r="NFC34" i="10"/>
  <c r="NFD34" i="10" s="1"/>
  <c r="NEU34" i="10"/>
  <c r="NEV34" i="10" s="1"/>
  <c r="NEM34" i="10"/>
  <c r="NEN34" i="10" s="1"/>
  <c r="NEE34" i="10"/>
  <c r="NEF34" i="10" s="1"/>
  <c r="NDW34" i="10"/>
  <c r="NDX34" i="10" s="1"/>
  <c r="NDO34" i="10"/>
  <c r="NDP34" i="10" s="1"/>
  <c r="NDG34" i="10"/>
  <c r="NDH34" i="10" s="1"/>
  <c r="NCY34" i="10"/>
  <c r="NCZ34" i="10" s="1"/>
  <c r="NCQ34" i="10"/>
  <c r="NCR34" i="10" s="1"/>
  <c r="NCI34" i="10"/>
  <c r="NCJ34" i="10" s="1"/>
  <c r="NCA34" i="10"/>
  <c r="NCB34" i="10" s="1"/>
  <c r="NBS34" i="10"/>
  <c r="NBT34" i="10" s="1"/>
  <c r="NBK34" i="10"/>
  <c r="NBL34" i="10" s="1"/>
  <c r="NBC34" i="10"/>
  <c r="NBD34" i="10" s="1"/>
  <c r="NAU34" i="10"/>
  <c r="NAV34" i="10" s="1"/>
  <c r="NAM34" i="10"/>
  <c r="NAN34" i="10" s="1"/>
  <c r="NAE34" i="10"/>
  <c r="NAF34" i="10" s="1"/>
  <c r="MZW34" i="10"/>
  <c r="MZX34" i="10" s="1"/>
  <c r="MZO34" i="10"/>
  <c r="MZP34" i="10" s="1"/>
  <c r="MZG34" i="10"/>
  <c r="MZH34" i="10" s="1"/>
  <c r="MYY34" i="10"/>
  <c r="MYZ34" i="10" s="1"/>
  <c r="MYQ34" i="10"/>
  <c r="MYR34" i="10" s="1"/>
  <c r="MYI34" i="10"/>
  <c r="MYJ34" i="10" s="1"/>
  <c r="MYA34" i="10"/>
  <c r="MYB34" i="10" s="1"/>
  <c r="MXS34" i="10"/>
  <c r="MXT34" i="10" s="1"/>
  <c r="MXK34" i="10"/>
  <c r="MXL34" i="10" s="1"/>
  <c r="MXC34" i="10"/>
  <c r="MXD34" i="10" s="1"/>
  <c r="MWU34" i="10"/>
  <c r="MWV34" i="10" s="1"/>
  <c r="MWM34" i="10"/>
  <c r="MWN34" i="10" s="1"/>
  <c r="MWE34" i="10"/>
  <c r="MWF34" i="10" s="1"/>
  <c r="MVW34" i="10"/>
  <c r="MVX34" i="10" s="1"/>
  <c r="MVO34" i="10"/>
  <c r="MVP34" i="10" s="1"/>
  <c r="MVH34" i="10"/>
  <c r="MVG34" i="10"/>
  <c r="MUY34" i="10"/>
  <c r="MUZ34" i="10" s="1"/>
  <c r="MUQ34" i="10"/>
  <c r="MUR34" i="10" s="1"/>
  <c r="MUI34" i="10"/>
  <c r="MUJ34" i="10" s="1"/>
  <c r="MUA34" i="10"/>
  <c r="MUB34" i="10" s="1"/>
  <c r="MTS34" i="10"/>
  <c r="MTT34" i="10" s="1"/>
  <c r="MTK34" i="10"/>
  <c r="MTL34" i="10" s="1"/>
  <c r="MTC34" i="10"/>
  <c r="MTD34" i="10" s="1"/>
  <c r="MSU34" i="10"/>
  <c r="MSV34" i="10" s="1"/>
  <c r="MSM34" i="10"/>
  <c r="MSN34" i="10" s="1"/>
  <c r="MSE34" i="10"/>
  <c r="MSF34" i="10" s="1"/>
  <c r="MRW34" i="10"/>
  <c r="MRX34" i="10" s="1"/>
  <c r="MRO34" i="10"/>
  <c r="MRP34" i="10" s="1"/>
  <c r="MRG34" i="10"/>
  <c r="MRH34" i="10" s="1"/>
  <c r="MQY34" i="10"/>
  <c r="MQZ34" i="10" s="1"/>
  <c r="MQQ34" i="10"/>
  <c r="MQR34" i="10" s="1"/>
  <c r="MQI34" i="10"/>
  <c r="MQJ34" i="10" s="1"/>
  <c r="MQA34" i="10"/>
  <c r="MQB34" i="10" s="1"/>
  <c r="MPS34" i="10"/>
  <c r="MPT34" i="10" s="1"/>
  <c r="MPK34" i="10"/>
  <c r="MPL34" i="10" s="1"/>
  <c r="MPC34" i="10"/>
  <c r="MPD34" i="10" s="1"/>
  <c r="MOU34" i="10"/>
  <c r="MOV34" i="10" s="1"/>
  <c r="MOM34" i="10"/>
  <c r="MON34" i="10" s="1"/>
  <c r="MOE34" i="10"/>
  <c r="MOF34" i="10" s="1"/>
  <c r="MNW34" i="10"/>
  <c r="MNX34" i="10" s="1"/>
  <c r="MNO34" i="10"/>
  <c r="MNP34" i="10" s="1"/>
  <c r="MNG34" i="10"/>
  <c r="MNH34" i="10" s="1"/>
  <c r="MMY34" i="10"/>
  <c r="MMZ34" i="10" s="1"/>
  <c r="MMQ34" i="10"/>
  <c r="MMR34" i="10" s="1"/>
  <c r="MMI34" i="10"/>
  <c r="MMJ34" i="10" s="1"/>
  <c r="MMA34" i="10"/>
  <c r="MMB34" i="10" s="1"/>
  <c r="MLS34" i="10"/>
  <c r="MLT34" i="10" s="1"/>
  <c r="MLK34" i="10"/>
  <c r="MLL34" i="10" s="1"/>
  <c r="MLC34" i="10"/>
  <c r="MLD34" i="10" s="1"/>
  <c r="MKU34" i="10"/>
  <c r="MKV34" i="10" s="1"/>
  <c r="MKM34" i="10"/>
  <c r="MKN34" i="10" s="1"/>
  <c r="MKE34" i="10"/>
  <c r="MKF34" i="10" s="1"/>
  <c r="MJW34" i="10"/>
  <c r="MJX34" i="10" s="1"/>
  <c r="MJO34" i="10"/>
  <c r="MJP34" i="10" s="1"/>
  <c r="MJG34" i="10"/>
  <c r="MJH34" i="10" s="1"/>
  <c r="MIY34" i="10"/>
  <c r="MIZ34" i="10" s="1"/>
  <c r="MIQ34" i="10"/>
  <c r="MIR34" i="10" s="1"/>
  <c r="MII34" i="10"/>
  <c r="MIJ34" i="10" s="1"/>
  <c r="MIA34" i="10"/>
  <c r="MIB34" i="10" s="1"/>
  <c r="MHS34" i="10"/>
  <c r="MHT34" i="10" s="1"/>
  <c r="MHK34" i="10"/>
  <c r="MHL34" i="10" s="1"/>
  <c r="MHC34" i="10"/>
  <c r="MHD34" i="10" s="1"/>
  <c r="MGU34" i="10"/>
  <c r="MGV34" i="10" s="1"/>
  <c r="MGM34" i="10"/>
  <c r="MGN34" i="10" s="1"/>
  <c r="MGE34" i="10"/>
  <c r="MGF34" i="10" s="1"/>
  <c r="MFW34" i="10"/>
  <c r="MFX34" i="10" s="1"/>
  <c r="MFO34" i="10"/>
  <c r="MFP34" i="10" s="1"/>
  <c r="MFG34" i="10"/>
  <c r="MFH34" i="10" s="1"/>
  <c r="MEY34" i="10"/>
  <c r="MEZ34" i="10" s="1"/>
  <c r="MEQ34" i="10"/>
  <c r="MER34" i="10" s="1"/>
  <c r="MEI34" i="10"/>
  <c r="MEJ34" i="10" s="1"/>
  <c r="MEA34" i="10"/>
  <c r="MEB34" i="10" s="1"/>
  <c r="MDS34" i="10"/>
  <c r="MDT34" i="10" s="1"/>
  <c r="MDK34" i="10"/>
  <c r="MDL34" i="10" s="1"/>
  <c r="MDC34" i="10"/>
  <c r="MDD34" i="10" s="1"/>
  <c r="MCU34" i="10"/>
  <c r="MCV34" i="10" s="1"/>
  <c r="MCM34" i="10"/>
  <c r="MCN34" i="10" s="1"/>
  <c r="MCE34" i="10"/>
  <c r="MCF34" i="10" s="1"/>
  <c r="MBW34" i="10"/>
  <c r="MBX34" i="10" s="1"/>
  <c r="MBO34" i="10"/>
  <c r="MBP34" i="10" s="1"/>
  <c r="MBG34" i="10"/>
  <c r="MBH34" i="10" s="1"/>
  <c r="MAY34" i="10"/>
  <c r="MAZ34" i="10" s="1"/>
  <c r="MAQ34" i="10"/>
  <c r="MAR34" i="10" s="1"/>
  <c r="MAI34" i="10"/>
  <c r="MAJ34" i="10" s="1"/>
  <c r="MAA34" i="10"/>
  <c r="MAB34" i="10" s="1"/>
  <c r="LZS34" i="10"/>
  <c r="LZT34" i="10" s="1"/>
  <c r="LZK34" i="10"/>
  <c r="LZL34" i="10" s="1"/>
  <c r="LZC34" i="10"/>
  <c r="LZD34" i="10" s="1"/>
  <c r="LYU34" i="10"/>
  <c r="LYV34" i="10" s="1"/>
  <c r="LYM34" i="10"/>
  <c r="LYN34" i="10" s="1"/>
  <c r="LYE34" i="10"/>
  <c r="LYF34" i="10" s="1"/>
  <c r="LXW34" i="10"/>
  <c r="LXX34" i="10" s="1"/>
  <c r="LXO34" i="10"/>
  <c r="LXP34" i="10" s="1"/>
  <c r="LXG34" i="10"/>
  <c r="LXH34" i="10" s="1"/>
  <c r="LWY34" i="10"/>
  <c r="LWZ34" i="10" s="1"/>
  <c r="LWQ34" i="10"/>
  <c r="LWR34" i="10" s="1"/>
  <c r="LWI34" i="10"/>
  <c r="LWJ34" i="10" s="1"/>
  <c r="LWA34" i="10"/>
  <c r="LWB34" i="10" s="1"/>
  <c r="LVS34" i="10"/>
  <c r="LVT34" i="10" s="1"/>
  <c r="LVK34" i="10"/>
  <c r="LVL34" i="10" s="1"/>
  <c r="LVC34" i="10"/>
  <c r="LVD34" i="10" s="1"/>
  <c r="LUU34" i="10"/>
  <c r="LUV34" i="10" s="1"/>
  <c r="LUM34" i="10"/>
  <c r="LUN34" i="10" s="1"/>
  <c r="LUE34" i="10"/>
  <c r="LUF34" i="10" s="1"/>
  <c r="LTW34" i="10"/>
  <c r="LTX34" i="10" s="1"/>
  <c r="LTO34" i="10"/>
  <c r="LTP34" i="10" s="1"/>
  <c r="LTG34" i="10"/>
  <c r="LTH34" i="10" s="1"/>
  <c r="LSY34" i="10"/>
  <c r="LSZ34" i="10" s="1"/>
  <c r="LSQ34" i="10"/>
  <c r="LSR34" i="10" s="1"/>
  <c r="LSI34" i="10"/>
  <c r="LSJ34" i="10" s="1"/>
  <c r="LSA34" i="10"/>
  <c r="LSB34" i="10" s="1"/>
  <c r="LRS34" i="10"/>
  <c r="LRT34" i="10" s="1"/>
  <c r="LRK34" i="10"/>
  <c r="LRL34" i="10" s="1"/>
  <c r="LRC34" i="10"/>
  <c r="LRD34" i="10" s="1"/>
  <c r="LQU34" i="10"/>
  <c r="LQV34" i="10" s="1"/>
  <c r="LQM34" i="10"/>
  <c r="LQN34" i="10" s="1"/>
  <c r="LQE34" i="10"/>
  <c r="LQF34" i="10" s="1"/>
  <c r="LPW34" i="10"/>
  <c r="LPX34" i="10" s="1"/>
  <c r="LPO34" i="10"/>
  <c r="LPP34" i="10" s="1"/>
  <c r="LPG34" i="10"/>
  <c r="LPH34" i="10" s="1"/>
  <c r="LOY34" i="10"/>
  <c r="LOZ34" i="10" s="1"/>
  <c r="LOQ34" i="10"/>
  <c r="LOR34" i="10" s="1"/>
  <c r="LOI34" i="10"/>
  <c r="LOJ34" i="10" s="1"/>
  <c r="LOA34" i="10"/>
  <c r="LOB34" i="10" s="1"/>
  <c r="LNS34" i="10"/>
  <c r="LNT34" i="10" s="1"/>
  <c r="LNK34" i="10"/>
  <c r="LNL34" i="10" s="1"/>
  <c r="LNC34" i="10"/>
  <c r="LND34" i="10" s="1"/>
  <c r="LMU34" i="10"/>
  <c r="LMV34" i="10" s="1"/>
  <c r="LMM34" i="10"/>
  <c r="LMN34" i="10" s="1"/>
  <c r="LME34" i="10"/>
  <c r="LMF34" i="10" s="1"/>
  <c r="LLW34" i="10"/>
  <c r="LLX34" i="10" s="1"/>
  <c r="LLO34" i="10"/>
  <c r="LLP34" i="10" s="1"/>
  <c r="LLG34" i="10"/>
  <c r="LLH34" i="10" s="1"/>
  <c r="LKY34" i="10"/>
  <c r="LKZ34" i="10" s="1"/>
  <c r="LKQ34" i="10"/>
  <c r="LKR34" i="10" s="1"/>
  <c r="LKI34" i="10"/>
  <c r="LKJ34" i="10" s="1"/>
  <c r="LKA34" i="10"/>
  <c r="LKB34" i="10" s="1"/>
  <c r="LJS34" i="10"/>
  <c r="LJT34" i="10" s="1"/>
  <c r="LJK34" i="10"/>
  <c r="LJL34" i="10" s="1"/>
  <c r="LJC34" i="10"/>
  <c r="LJD34" i="10" s="1"/>
  <c r="LIU34" i="10"/>
  <c r="LIV34" i="10" s="1"/>
  <c r="LIM34" i="10"/>
  <c r="LIN34" i="10" s="1"/>
  <c r="LIE34" i="10"/>
  <c r="LIF34" i="10" s="1"/>
  <c r="LHW34" i="10"/>
  <c r="LHX34" i="10" s="1"/>
  <c r="LHO34" i="10"/>
  <c r="LHP34" i="10" s="1"/>
  <c r="LHG34" i="10"/>
  <c r="LHH34" i="10" s="1"/>
  <c r="LGY34" i="10"/>
  <c r="LGZ34" i="10" s="1"/>
  <c r="LGQ34" i="10"/>
  <c r="LGR34" i="10" s="1"/>
  <c r="LGI34" i="10"/>
  <c r="LGJ34" i="10" s="1"/>
  <c r="LGA34" i="10"/>
  <c r="LGB34" i="10" s="1"/>
  <c r="LFS34" i="10"/>
  <c r="LFT34" i="10" s="1"/>
  <c r="LFK34" i="10"/>
  <c r="LFL34" i="10" s="1"/>
  <c r="LFC34" i="10"/>
  <c r="LFD34" i="10" s="1"/>
  <c r="LEU34" i="10"/>
  <c r="LEV34" i="10" s="1"/>
  <c r="LEM34" i="10"/>
  <c r="LEN34" i="10" s="1"/>
  <c r="LEE34" i="10"/>
  <c r="LEF34" i="10" s="1"/>
  <c r="LDW34" i="10"/>
  <c r="LDX34" i="10" s="1"/>
  <c r="LDO34" i="10"/>
  <c r="LDP34" i="10" s="1"/>
  <c r="LDG34" i="10"/>
  <c r="LDH34" i="10" s="1"/>
  <c r="LCY34" i="10"/>
  <c r="LCZ34" i="10" s="1"/>
  <c r="LCQ34" i="10"/>
  <c r="LCR34" i="10" s="1"/>
  <c r="LCI34" i="10"/>
  <c r="LCJ34" i="10" s="1"/>
  <c r="LCA34" i="10"/>
  <c r="LCB34" i="10" s="1"/>
  <c r="LBS34" i="10"/>
  <c r="LBT34" i="10" s="1"/>
  <c r="LBK34" i="10"/>
  <c r="LBL34" i="10" s="1"/>
  <c r="LBC34" i="10"/>
  <c r="LBD34" i="10" s="1"/>
  <c r="LAU34" i="10"/>
  <c r="LAV34" i="10" s="1"/>
  <c r="LAM34" i="10"/>
  <c r="LAN34" i="10" s="1"/>
  <c r="LAE34" i="10"/>
  <c r="LAF34" i="10" s="1"/>
  <c r="KZW34" i="10"/>
  <c r="KZX34" i="10" s="1"/>
  <c r="KZO34" i="10"/>
  <c r="KZP34" i="10" s="1"/>
  <c r="KZG34" i="10"/>
  <c r="KZH34" i="10" s="1"/>
  <c r="KYY34" i="10"/>
  <c r="KYZ34" i="10" s="1"/>
  <c r="KYQ34" i="10"/>
  <c r="KYR34" i="10" s="1"/>
  <c r="KYI34" i="10"/>
  <c r="KYJ34" i="10" s="1"/>
  <c r="KYA34" i="10"/>
  <c r="KYB34" i="10" s="1"/>
  <c r="KXS34" i="10"/>
  <c r="KXT34" i="10" s="1"/>
  <c r="KXK34" i="10"/>
  <c r="KXL34" i="10" s="1"/>
  <c r="KXC34" i="10"/>
  <c r="KXD34" i="10" s="1"/>
  <c r="KWU34" i="10"/>
  <c r="KWV34" i="10" s="1"/>
  <c r="KWM34" i="10"/>
  <c r="KWN34" i="10" s="1"/>
  <c r="KWE34" i="10"/>
  <c r="KWF34" i="10" s="1"/>
  <c r="KVW34" i="10"/>
  <c r="KVX34" i="10" s="1"/>
  <c r="KVO34" i="10"/>
  <c r="KVP34" i="10" s="1"/>
  <c r="KVG34" i="10"/>
  <c r="KVH34" i="10" s="1"/>
  <c r="KUY34" i="10"/>
  <c r="KUZ34" i="10" s="1"/>
  <c r="KUQ34" i="10"/>
  <c r="KUR34" i="10" s="1"/>
  <c r="KUI34" i="10"/>
  <c r="KUJ34" i="10" s="1"/>
  <c r="KUA34" i="10"/>
  <c r="KUB34" i="10" s="1"/>
  <c r="KTS34" i="10"/>
  <c r="KTT34" i="10" s="1"/>
  <c r="KTK34" i="10"/>
  <c r="KTL34" i="10" s="1"/>
  <c r="KTC34" i="10"/>
  <c r="KTD34" i="10" s="1"/>
  <c r="KSU34" i="10"/>
  <c r="KSV34" i="10" s="1"/>
  <c r="KSM34" i="10"/>
  <c r="KSN34" i="10" s="1"/>
  <c r="KSE34" i="10"/>
  <c r="KSF34" i="10" s="1"/>
  <c r="KRW34" i="10"/>
  <c r="KRX34" i="10" s="1"/>
  <c r="KRO34" i="10"/>
  <c r="KRP34" i="10" s="1"/>
  <c r="KRG34" i="10"/>
  <c r="KRH34" i="10" s="1"/>
  <c r="KQY34" i="10"/>
  <c r="KQZ34" i="10" s="1"/>
  <c r="KQQ34" i="10"/>
  <c r="KQR34" i="10" s="1"/>
  <c r="KQI34" i="10"/>
  <c r="KQJ34" i="10" s="1"/>
  <c r="KQA34" i="10"/>
  <c r="KQB34" i="10" s="1"/>
  <c r="KPS34" i="10"/>
  <c r="KPT34" i="10" s="1"/>
  <c r="KPK34" i="10"/>
  <c r="KPL34" i="10" s="1"/>
  <c r="KPC34" i="10"/>
  <c r="KPD34" i="10" s="1"/>
  <c r="KOU34" i="10"/>
  <c r="KOV34" i="10" s="1"/>
  <c r="KOM34" i="10"/>
  <c r="KON34" i="10" s="1"/>
  <c r="KOE34" i="10"/>
  <c r="KOF34" i="10" s="1"/>
  <c r="KNW34" i="10"/>
  <c r="KNX34" i="10" s="1"/>
  <c r="KNO34" i="10"/>
  <c r="KNP34" i="10" s="1"/>
  <c r="KNG34" i="10"/>
  <c r="KNH34" i="10" s="1"/>
  <c r="KMY34" i="10"/>
  <c r="KMZ34" i="10" s="1"/>
  <c r="KMQ34" i="10"/>
  <c r="KMR34" i="10" s="1"/>
  <c r="KMI34" i="10"/>
  <c r="KMJ34" i="10" s="1"/>
  <c r="KMA34" i="10"/>
  <c r="KMB34" i="10" s="1"/>
  <c r="KLS34" i="10"/>
  <c r="KLT34" i="10" s="1"/>
  <c r="KLK34" i="10"/>
  <c r="KLL34" i="10" s="1"/>
  <c r="KLC34" i="10"/>
  <c r="KLD34" i="10" s="1"/>
  <c r="KKU34" i="10"/>
  <c r="KKV34" i="10" s="1"/>
  <c r="KKM34" i="10"/>
  <c r="KKN34" i="10" s="1"/>
  <c r="KKE34" i="10"/>
  <c r="KKF34" i="10" s="1"/>
  <c r="KJW34" i="10"/>
  <c r="KJX34" i="10" s="1"/>
  <c r="KJO34" i="10"/>
  <c r="KJP34" i="10" s="1"/>
  <c r="KJG34" i="10"/>
  <c r="KJH34" i="10" s="1"/>
  <c r="KIY34" i="10"/>
  <c r="KIZ34" i="10" s="1"/>
  <c r="KIQ34" i="10"/>
  <c r="KIR34" i="10" s="1"/>
  <c r="KII34" i="10"/>
  <c r="KIJ34" i="10" s="1"/>
  <c r="KIA34" i="10"/>
  <c r="KIB34" i="10" s="1"/>
  <c r="KHS34" i="10"/>
  <c r="KHT34" i="10" s="1"/>
  <c r="KHK34" i="10"/>
  <c r="KHL34" i="10" s="1"/>
  <c r="KHC34" i="10"/>
  <c r="KHD34" i="10" s="1"/>
  <c r="KGU34" i="10"/>
  <c r="KGV34" i="10" s="1"/>
  <c r="KGM34" i="10"/>
  <c r="KGN34" i="10" s="1"/>
  <c r="KGE34" i="10"/>
  <c r="KGF34" i="10" s="1"/>
  <c r="KFW34" i="10"/>
  <c r="KFX34" i="10" s="1"/>
  <c r="KFO34" i="10"/>
  <c r="KFP34" i="10" s="1"/>
  <c r="KFG34" i="10"/>
  <c r="KFH34" i="10" s="1"/>
  <c r="KEY34" i="10"/>
  <c r="KEZ34" i="10" s="1"/>
  <c r="KEQ34" i="10"/>
  <c r="KER34" i="10" s="1"/>
  <c r="KEJ34" i="10"/>
  <c r="KEI34" i="10"/>
  <c r="KEA34" i="10"/>
  <c r="KEB34" i="10" s="1"/>
  <c r="KDS34" i="10"/>
  <c r="KDT34" i="10" s="1"/>
  <c r="KDK34" i="10"/>
  <c r="KDL34" i="10" s="1"/>
  <c r="KDC34" i="10"/>
  <c r="KDD34" i="10" s="1"/>
  <c r="KCU34" i="10"/>
  <c r="KCV34" i="10" s="1"/>
  <c r="KCM34" i="10"/>
  <c r="KCN34" i="10" s="1"/>
  <c r="KCE34" i="10"/>
  <c r="KCF34" i="10" s="1"/>
  <c r="KBW34" i="10"/>
  <c r="KBX34" i="10" s="1"/>
  <c r="KBO34" i="10"/>
  <c r="KBP34" i="10" s="1"/>
  <c r="KBG34" i="10"/>
  <c r="KBH34" i="10" s="1"/>
  <c r="KAY34" i="10"/>
  <c r="KAZ34" i="10" s="1"/>
  <c r="KAQ34" i="10"/>
  <c r="KAR34" i="10" s="1"/>
  <c r="KAI34" i="10"/>
  <c r="KAJ34" i="10" s="1"/>
  <c r="KAA34" i="10"/>
  <c r="KAB34" i="10" s="1"/>
  <c r="JZS34" i="10"/>
  <c r="JZT34" i="10" s="1"/>
  <c r="JZK34" i="10"/>
  <c r="JZL34" i="10" s="1"/>
  <c r="JZC34" i="10"/>
  <c r="JZD34" i="10" s="1"/>
  <c r="JYU34" i="10"/>
  <c r="JYV34" i="10" s="1"/>
  <c r="JYM34" i="10"/>
  <c r="JYN34" i="10" s="1"/>
  <c r="JYE34" i="10"/>
  <c r="JYF34" i="10" s="1"/>
  <c r="JXW34" i="10"/>
  <c r="JXX34" i="10" s="1"/>
  <c r="JXO34" i="10"/>
  <c r="JXP34" i="10" s="1"/>
  <c r="JXG34" i="10"/>
  <c r="JXH34" i="10" s="1"/>
  <c r="JWY34" i="10"/>
  <c r="JWZ34" i="10" s="1"/>
  <c r="JWQ34" i="10"/>
  <c r="JWR34" i="10" s="1"/>
  <c r="JWI34" i="10"/>
  <c r="JWJ34" i="10" s="1"/>
  <c r="JWA34" i="10"/>
  <c r="JWB34" i="10" s="1"/>
  <c r="JVS34" i="10"/>
  <c r="JVT34" i="10" s="1"/>
  <c r="JVK34" i="10"/>
  <c r="JVL34" i="10" s="1"/>
  <c r="JVC34" i="10"/>
  <c r="JVD34" i="10" s="1"/>
  <c r="JUU34" i="10"/>
  <c r="JUV34" i="10" s="1"/>
  <c r="JUM34" i="10"/>
  <c r="JUN34" i="10" s="1"/>
  <c r="JUE34" i="10"/>
  <c r="JUF34" i="10" s="1"/>
  <c r="JTW34" i="10"/>
  <c r="JTX34" i="10" s="1"/>
  <c r="JTO34" i="10"/>
  <c r="JTP34" i="10" s="1"/>
  <c r="JTG34" i="10"/>
  <c r="JTH34" i="10" s="1"/>
  <c r="JSY34" i="10"/>
  <c r="JSZ34" i="10" s="1"/>
  <c r="JSQ34" i="10"/>
  <c r="JSR34" i="10" s="1"/>
  <c r="JSI34" i="10"/>
  <c r="JSJ34" i="10" s="1"/>
  <c r="JSA34" i="10"/>
  <c r="JSB34" i="10" s="1"/>
  <c r="JRS34" i="10"/>
  <c r="JRT34" i="10" s="1"/>
  <c r="JRK34" i="10"/>
  <c r="JRL34" i="10" s="1"/>
  <c r="JRC34" i="10"/>
  <c r="JRD34" i="10" s="1"/>
  <c r="JQU34" i="10"/>
  <c r="JQV34" i="10" s="1"/>
  <c r="JQM34" i="10"/>
  <c r="JQN34" i="10" s="1"/>
  <c r="JQE34" i="10"/>
  <c r="JQF34" i="10" s="1"/>
  <c r="JPW34" i="10"/>
  <c r="JPX34" i="10" s="1"/>
  <c r="JPO34" i="10"/>
  <c r="JPP34" i="10" s="1"/>
  <c r="JPG34" i="10"/>
  <c r="JPH34" i="10" s="1"/>
  <c r="JOY34" i="10"/>
  <c r="JOZ34" i="10" s="1"/>
  <c r="JOQ34" i="10"/>
  <c r="JOR34" i="10" s="1"/>
  <c r="JOI34" i="10"/>
  <c r="JOJ34" i="10" s="1"/>
  <c r="JOA34" i="10"/>
  <c r="JOB34" i="10" s="1"/>
  <c r="JNS34" i="10"/>
  <c r="JNT34" i="10" s="1"/>
  <c r="JNK34" i="10"/>
  <c r="JNL34" i="10" s="1"/>
  <c r="JNC34" i="10"/>
  <c r="JND34" i="10" s="1"/>
  <c r="JMU34" i="10"/>
  <c r="JMV34" i="10" s="1"/>
  <c r="JMM34" i="10"/>
  <c r="JMN34" i="10" s="1"/>
  <c r="JME34" i="10"/>
  <c r="JMF34" i="10" s="1"/>
  <c r="JLW34" i="10"/>
  <c r="JLX34" i="10" s="1"/>
  <c r="JLO34" i="10"/>
  <c r="JLP34" i="10" s="1"/>
  <c r="JLG34" i="10"/>
  <c r="JLH34" i="10" s="1"/>
  <c r="JKY34" i="10"/>
  <c r="JKZ34" i="10" s="1"/>
  <c r="JKQ34" i="10"/>
  <c r="JKR34" i="10" s="1"/>
  <c r="JKI34" i="10"/>
  <c r="JKJ34" i="10" s="1"/>
  <c r="JKA34" i="10"/>
  <c r="JKB34" i="10" s="1"/>
  <c r="JJS34" i="10"/>
  <c r="JJT34" i="10" s="1"/>
  <c r="JJK34" i="10"/>
  <c r="JJL34" i="10" s="1"/>
  <c r="JJC34" i="10"/>
  <c r="JJD34" i="10" s="1"/>
  <c r="JIU34" i="10"/>
  <c r="JIV34" i="10" s="1"/>
  <c r="JIM34" i="10"/>
  <c r="JIN34" i="10" s="1"/>
  <c r="JIE34" i="10"/>
  <c r="JIF34" i="10" s="1"/>
  <c r="JHW34" i="10"/>
  <c r="JHX34" i="10" s="1"/>
  <c r="JHO34" i="10"/>
  <c r="JHP34" i="10" s="1"/>
  <c r="JHG34" i="10"/>
  <c r="JHH34" i="10" s="1"/>
  <c r="JGY34" i="10"/>
  <c r="JGZ34" i="10" s="1"/>
  <c r="JGQ34" i="10"/>
  <c r="JGR34" i="10" s="1"/>
  <c r="JGJ34" i="10"/>
  <c r="G34" i="10"/>
  <c r="H34" i="10" s="1"/>
  <c r="XFC33" i="10"/>
  <c r="XFD33" i="10" s="1"/>
  <c r="XEU33" i="10"/>
  <c r="XEV33" i="10" s="1"/>
  <c r="XEM33" i="10"/>
  <c r="XEN33" i="10" s="1"/>
  <c r="XEE33" i="10"/>
  <c r="XEF33" i="10" s="1"/>
  <c r="XDW33" i="10"/>
  <c r="XDX33" i="10" s="1"/>
  <c r="XDO33" i="10"/>
  <c r="XDP33" i="10" s="1"/>
  <c r="XDG33" i="10"/>
  <c r="XDH33" i="10" s="1"/>
  <c r="XCY33" i="10"/>
  <c r="XCZ33" i="10" s="1"/>
  <c r="XCQ33" i="10"/>
  <c r="XCR33" i="10" s="1"/>
  <c r="XCI33" i="10"/>
  <c r="XCJ33" i="10" s="1"/>
  <c r="XCA33" i="10"/>
  <c r="XCB33" i="10" s="1"/>
  <c r="XBS33" i="10"/>
  <c r="XBT33" i="10" s="1"/>
  <c r="XBK33" i="10"/>
  <c r="XBL33" i="10" s="1"/>
  <c r="XBC33" i="10"/>
  <c r="XBD33" i="10" s="1"/>
  <c r="XAU33" i="10"/>
  <c r="XAV33" i="10" s="1"/>
  <c r="XAM33" i="10"/>
  <c r="XAN33" i="10" s="1"/>
  <c r="XAE33" i="10"/>
  <c r="XAF33" i="10" s="1"/>
  <c r="WZW33" i="10"/>
  <c r="WZX33" i="10" s="1"/>
  <c r="WZO33" i="10"/>
  <c r="WZP33" i="10" s="1"/>
  <c r="WZG33" i="10"/>
  <c r="WZH33" i="10" s="1"/>
  <c r="WYY33" i="10"/>
  <c r="WYZ33" i="10" s="1"/>
  <c r="WYQ33" i="10"/>
  <c r="WYR33" i="10" s="1"/>
  <c r="WYI33" i="10"/>
  <c r="WYJ33" i="10" s="1"/>
  <c r="WYA33" i="10"/>
  <c r="WYB33" i="10" s="1"/>
  <c r="WXS33" i="10"/>
  <c r="WXT33" i="10" s="1"/>
  <c r="WXK33" i="10"/>
  <c r="WXL33" i="10" s="1"/>
  <c r="WXC33" i="10"/>
  <c r="WXD33" i="10" s="1"/>
  <c r="WWU33" i="10"/>
  <c r="WWV33" i="10" s="1"/>
  <c r="WWM33" i="10"/>
  <c r="WWN33" i="10" s="1"/>
  <c r="WWE33" i="10"/>
  <c r="WWF33" i="10" s="1"/>
  <c r="WVW33" i="10"/>
  <c r="WVX33" i="10" s="1"/>
  <c r="WVO33" i="10"/>
  <c r="WVP33" i="10" s="1"/>
  <c r="WVG33" i="10"/>
  <c r="WVH33" i="10" s="1"/>
  <c r="WUY33" i="10"/>
  <c r="WUZ33" i="10" s="1"/>
  <c r="WUQ33" i="10"/>
  <c r="WUR33" i="10" s="1"/>
  <c r="WUI33" i="10"/>
  <c r="WUJ33" i="10" s="1"/>
  <c r="WUA33" i="10"/>
  <c r="WUB33" i="10" s="1"/>
  <c r="WTS33" i="10"/>
  <c r="WTT33" i="10" s="1"/>
  <c r="WTK33" i="10"/>
  <c r="WTL33" i="10" s="1"/>
  <c r="WTC33" i="10"/>
  <c r="WTD33" i="10" s="1"/>
  <c r="WSU33" i="10"/>
  <c r="WSV33" i="10" s="1"/>
  <c r="WSM33" i="10"/>
  <c r="WSN33" i="10" s="1"/>
  <c r="WSE33" i="10"/>
  <c r="WSF33" i="10" s="1"/>
  <c r="WRW33" i="10"/>
  <c r="WRX33" i="10" s="1"/>
  <c r="WRO33" i="10"/>
  <c r="WRP33" i="10" s="1"/>
  <c r="WRG33" i="10"/>
  <c r="WRH33" i="10" s="1"/>
  <c r="WQY33" i="10"/>
  <c r="WQZ33" i="10" s="1"/>
  <c r="WQQ33" i="10"/>
  <c r="WQR33" i="10" s="1"/>
  <c r="WQI33" i="10"/>
  <c r="WQJ33" i="10" s="1"/>
  <c r="WQA33" i="10"/>
  <c r="WQB33" i="10" s="1"/>
  <c r="WPS33" i="10"/>
  <c r="WPT33" i="10" s="1"/>
  <c r="WPK33" i="10"/>
  <c r="WPL33" i="10" s="1"/>
  <c r="WPC33" i="10"/>
  <c r="WPD33" i="10" s="1"/>
  <c r="WOU33" i="10"/>
  <c r="WOV33" i="10" s="1"/>
  <c r="WOM33" i="10"/>
  <c r="WON33" i="10" s="1"/>
  <c r="WOE33" i="10"/>
  <c r="WOF33" i="10" s="1"/>
  <c r="WNW33" i="10"/>
  <c r="WNX33" i="10" s="1"/>
  <c r="WNO33" i="10"/>
  <c r="WNP33" i="10" s="1"/>
  <c r="WNG33" i="10"/>
  <c r="WNH33" i="10" s="1"/>
  <c r="WMY33" i="10"/>
  <c r="WMZ33" i="10" s="1"/>
  <c r="WMQ33" i="10"/>
  <c r="WMR33" i="10" s="1"/>
  <c r="WMI33" i="10"/>
  <c r="WMJ33" i="10" s="1"/>
  <c r="WMA33" i="10"/>
  <c r="WMB33" i="10" s="1"/>
  <c r="WLS33" i="10"/>
  <c r="WLT33" i="10" s="1"/>
  <c r="WLK33" i="10"/>
  <c r="WLL33" i="10" s="1"/>
  <c r="WLC33" i="10"/>
  <c r="WLD33" i="10" s="1"/>
  <c r="WKU33" i="10"/>
  <c r="WKV33" i="10" s="1"/>
  <c r="WKM33" i="10"/>
  <c r="WKN33" i="10" s="1"/>
  <c r="WKE33" i="10"/>
  <c r="WKF33" i="10" s="1"/>
  <c r="WJW33" i="10"/>
  <c r="WJX33" i="10" s="1"/>
  <c r="WJP33" i="10"/>
  <c r="WJO33" i="10"/>
  <c r="WJG33" i="10"/>
  <c r="WJH33" i="10" s="1"/>
  <c r="WIY33" i="10"/>
  <c r="WIZ33" i="10" s="1"/>
  <c r="WIQ33" i="10"/>
  <c r="WIR33" i="10" s="1"/>
  <c r="WII33" i="10"/>
  <c r="WIJ33" i="10" s="1"/>
  <c r="WIA33" i="10"/>
  <c r="WIB33" i="10" s="1"/>
  <c r="WHS33" i="10"/>
  <c r="WHT33" i="10" s="1"/>
  <c r="WHK33" i="10"/>
  <c r="WHL33" i="10" s="1"/>
  <c r="WHC33" i="10"/>
  <c r="WHD33" i="10" s="1"/>
  <c r="WGU33" i="10"/>
  <c r="WGV33" i="10" s="1"/>
  <c r="WGM33" i="10"/>
  <c r="WGN33" i="10" s="1"/>
  <c r="WGE33" i="10"/>
  <c r="WGF33" i="10" s="1"/>
  <c r="WFW33" i="10"/>
  <c r="WFX33" i="10" s="1"/>
  <c r="WFO33" i="10"/>
  <c r="WFP33" i="10" s="1"/>
  <c r="WFG33" i="10"/>
  <c r="WFH33" i="10" s="1"/>
  <c r="WEY33" i="10"/>
  <c r="WEZ33" i="10" s="1"/>
  <c r="WEQ33" i="10"/>
  <c r="WER33" i="10" s="1"/>
  <c r="WEI33" i="10"/>
  <c r="WEJ33" i="10" s="1"/>
  <c r="WEA33" i="10"/>
  <c r="WEB33" i="10" s="1"/>
  <c r="WDS33" i="10"/>
  <c r="WDT33" i="10" s="1"/>
  <c r="WDK33" i="10"/>
  <c r="WDL33" i="10" s="1"/>
  <c r="WDC33" i="10"/>
  <c r="WDD33" i="10" s="1"/>
  <c r="WCU33" i="10"/>
  <c r="WCV33" i="10" s="1"/>
  <c r="WCM33" i="10"/>
  <c r="WCN33" i="10" s="1"/>
  <c r="WCE33" i="10"/>
  <c r="WCF33" i="10" s="1"/>
  <c r="WBW33" i="10"/>
  <c r="WBX33" i="10" s="1"/>
  <c r="WBO33" i="10"/>
  <c r="WBP33" i="10" s="1"/>
  <c r="WBG33" i="10"/>
  <c r="WBH33" i="10" s="1"/>
  <c r="WAY33" i="10"/>
  <c r="WAZ33" i="10" s="1"/>
  <c r="WAQ33" i="10"/>
  <c r="WAR33" i="10" s="1"/>
  <c r="WAI33" i="10"/>
  <c r="WAJ33" i="10" s="1"/>
  <c r="WAA33" i="10"/>
  <c r="WAB33" i="10" s="1"/>
  <c r="VZS33" i="10"/>
  <c r="VZT33" i="10" s="1"/>
  <c r="VZK33" i="10"/>
  <c r="VZL33" i="10" s="1"/>
  <c r="VZC33" i="10"/>
  <c r="VZD33" i="10" s="1"/>
  <c r="VYU33" i="10"/>
  <c r="VYV33" i="10" s="1"/>
  <c r="VYM33" i="10"/>
  <c r="VYN33" i="10" s="1"/>
  <c r="VYE33" i="10"/>
  <c r="VYF33" i="10" s="1"/>
  <c r="VXW33" i="10"/>
  <c r="VXX33" i="10" s="1"/>
  <c r="VXO33" i="10"/>
  <c r="VXP33" i="10" s="1"/>
  <c r="VXG33" i="10"/>
  <c r="VXH33" i="10" s="1"/>
  <c r="VWY33" i="10"/>
  <c r="VWZ33" i="10" s="1"/>
  <c r="VWQ33" i="10"/>
  <c r="VWR33" i="10" s="1"/>
  <c r="VWI33" i="10"/>
  <c r="VWJ33" i="10" s="1"/>
  <c r="VWA33" i="10"/>
  <c r="VWB33" i="10" s="1"/>
  <c r="VVS33" i="10"/>
  <c r="VVT33" i="10" s="1"/>
  <c r="VVK33" i="10"/>
  <c r="VVL33" i="10" s="1"/>
  <c r="VVC33" i="10"/>
  <c r="VVD33" i="10" s="1"/>
  <c r="VUU33" i="10"/>
  <c r="VUV33" i="10" s="1"/>
  <c r="VUM33" i="10"/>
  <c r="VUN33" i="10" s="1"/>
  <c r="VUE33" i="10"/>
  <c r="VUF33" i="10" s="1"/>
  <c r="VTW33" i="10"/>
  <c r="VTX33" i="10" s="1"/>
  <c r="VTO33" i="10"/>
  <c r="VTP33" i="10" s="1"/>
  <c r="VTG33" i="10"/>
  <c r="VTH33" i="10" s="1"/>
  <c r="VSY33" i="10"/>
  <c r="VSZ33" i="10" s="1"/>
  <c r="VSQ33" i="10"/>
  <c r="VSR33" i="10" s="1"/>
  <c r="VSI33" i="10"/>
  <c r="VSJ33" i="10" s="1"/>
  <c r="VSA33" i="10"/>
  <c r="VSB33" i="10" s="1"/>
  <c r="VRS33" i="10"/>
  <c r="VRT33" i="10" s="1"/>
  <c r="VRK33" i="10"/>
  <c r="VRL33" i="10" s="1"/>
  <c r="VRC33" i="10"/>
  <c r="VRD33" i="10" s="1"/>
  <c r="VQU33" i="10"/>
  <c r="VQV33" i="10" s="1"/>
  <c r="VQM33" i="10"/>
  <c r="VQN33" i="10" s="1"/>
  <c r="VQE33" i="10"/>
  <c r="VQF33" i="10" s="1"/>
  <c r="VPW33" i="10"/>
  <c r="VPX33" i="10" s="1"/>
  <c r="VPO33" i="10"/>
  <c r="VPP33" i="10" s="1"/>
  <c r="VPG33" i="10"/>
  <c r="VPH33" i="10" s="1"/>
  <c r="VOY33" i="10"/>
  <c r="VOZ33" i="10" s="1"/>
  <c r="VOQ33" i="10"/>
  <c r="VOR33" i="10" s="1"/>
  <c r="VOI33" i="10"/>
  <c r="VOJ33" i="10" s="1"/>
  <c r="VOA33" i="10"/>
  <c r="VOB33" i="10" s="1"/>
  <c r="VNS33" i="10"/>
  <c r="VNT33" i="10" s="1"/>
  <c r="VNK33" i="10"/>
  <c r="VNL33" i="10" s="1"/>
  <c r="VNC33" i="10"/>
  <c r="VND33" i="10" s="1"/>
  <c r="VMU33" i="10"/>
  <c r="VMV33" i="10" s="1"/>
  <c r="VMM33" i="10"/>
  <c r="VMN33" i="10" s="1"/>
  <c r="VME33" i="10"/>
  <c r="VMF33" i="10" s="1"/>
  <c r="VLW33" i="10"/>
  <c r="VLX33" i="10" s="1"/>
  <c r="VLO33" i="10"/>
  <c r="VLP33" i="10" s="1"/>
  <c r="VLG33" i="10"/>
  <c r="VLH33" i="10" s="1"/>
  <c r="VKY33" i="10"/>
  <c r="VKZ33" i="10" s="1"/>
  <c r="VKQ33" i="10"/>
  <c r="VKR33" i="10" s="1"/>
  <c r="VKI33" i="10"/>
  <c r="VKJ33" i="10" s="1"/>
  <c r="VKA33" i="10"/>
  <c r="VKB33" i="10" s="1"/>
  <c r="VJS33" i="10"/>
  <c r="VJT33" i="10" s="1"/>
  <c r="VJK33" i="10"/>
  <c r="VJL33" i="10" s="1"/>
  <c r="VJC33" i="10"/>
  <c r="VJD33" i="10" s="1"/>
  <c r="VIU33" i="10"/>
  <c r="VIV33" i="10" s="1"/>
  <c r="VIM33" i="10"/>
  <c r="VIN33" i="10" s="1"/>
  <c r="VIE33" i="10"/>
  <c r="VIF33" i="10" s="1"/>
  <c r="VHW33" i="10"/>
  <c r="VHX33" i="10" s="1"/>
  <c r="VHO33" i="10"/>
  <c r="VHP33" i="10" s="1"/>
  <c r="VHG33" i="10"/>
  <c r="VHH33" i="10" s="1"/>
  <c r="VGY33" i="10"/>
  <c r="VGZ33" i="10" s="1"/>
  <c r="VGQ33" i="10"/>
  <c r="VGR33" i="10" s="1"/>
  <c r="VGI33" i="10"/>
  <c r="VGJ33" i="10" s="1"/>
  <c r="VGA33" i="10"/>
  <c r="VGB33" i="10" s="1"/>
  <c r="VFS33" i="10"/>
  <c r="VFT33" i="10" s="1"/>
  <c r="VFK33" i="10"/>
  <c r="VFL33" i="10" s="1"/>
  <c r="VFC33" i="10"/>
  <c r="VFD33" i="10" s="1"/>
  <c r="VEU33" i="10"/>
  <c r="VEV33" i="10" s="1"/>
  <c r="VEM33" i="10"/>
  <c r="VEN33" i="10" s="1"/>
  <c r="VEE33" i="10"/>
  <c r="VEF33" i="10" s="1"/>
  <c r="VDW33" i="10"/>
  <c r="VDX33" i="10" s="1"/>
  <c r="VDO33" i="10"/>
  <c r="VDP33" i="10" s="1"/>
  <c r="VDG33" i="10"/>
  <c r="VDH33" i="10" s="1"/>
  <c r="VCY33" i="10"/>
  <c r="VCZ33" i="10" s="1"/>
  <c r="VCQ33" i="10"/>
  <c r="VCR33" i="10" s="1"/>
  <c r="VCI33" i="10"/>
  <c r="VCJ33" i="10" s="1"/>
  <c r="VCA33" i="10"/>
  <c r="VCB33" i="10" s="1"/>
  <c r="VBS33" i="10"/>
  <c r="VBT33" i="10" s="1"/>
  <c r="VBK33" i="10"/>
  <c r="VBL33" i="10" s="1"/>
  <c r="VBC33" i="10"/>
  <c r="VBD33" i="10" s="1"/>
  <c r="VAU33" i="10"/>
  <c r="VAV33" i="10" s="1"/>
  <c r="VAM33" i="10"/>
  <c r="VAN33" i="10" s="1"/>
  <c r="VAE33" i="10"/>
  <c r="VAF33" i="10" s="1"/>
  <c r="UZW33" i="10"/>
  <c r="UZX33" i="10" s="1"/>
  <c r="UZO33" i="10"/>
  <c r="UZP33" i="10" s="1"/>
  <c r="UZG33" i="10"/>
  <c r="UZH33" i="10" s="1"/>
  <c r="UYY33" i="10"/>
  <c r="UYZ33" i="10" s="1"/>
  <c r="UYQ33" i="10"/>
  <c r="UYR33" i="10" s="1"/>
  <c r="UYI33" i="10"/>
  <c r="UYJ33" i="10" s="1"/>
  <c r="UYA33" i="10"/>
  <c r="UYB33" i="10" s="1"/>
  <c r="UXS33" i="10"/>
  <c r="UXT33" i="10" s="1"/>
  <c r="UXK33" i="10"/>
  <c r="UXL33" i="10" s="1"/>
  <c r="UXC33" i="10"/>
  <c r="UXD33" i="10" s="1"/>
  <c r="UWU33" i="10"/>
  <c r="UWV33" i="10" s="1"/>
  <c r="UWM33" i="10"/>
  <c r="UWN33" i="10" s="1"/>
  <c r="UWE33" i="10"/>
  <c r="UWF33" i="10" s="1"/>
  <c r="UVW33" i="10"/>
  <c r="UVX33" i="10" s="1"/>
  <c r="UVO33" i="10"/>
  <c r="UVP33" i="10" s="1"/>
  <c r="UVG33" i="10"/>
  <c r="UVH33" i="10" s="1"/>
  <c r="UUY33" i="10"/>
  <c r="UUZ33" i="10" s="1"/>
  <c r="UUQ33" i="10"/>
  <c r="UUR33" i="10" s="1"/>
  <c r="UUI33" i="10"/>
  <c r="UUJ33" i="10" s="1"/>
  <c r="UUA33" i="10"/>
  <c r="UUB33" i="10" s="1"/>
  <c r="UTS33" i="10"/>
  <c r="UTT33" i="10" s="1"/>
  <c r="UTK33" i="10"/>
  <c r="UTL33" i="10" s="1"/>
  <c r="UTC33" i="10"/>
  <c r="UTD33" i="10" s="1"/>
  <c r="USU33" i="10"/>
  <c r="USV33" i="10" s="1"/>
  <c r="USM33" i="10"/>
  <c r="USN33" i="10" s="1"/>
  <c r="USE33" i="10"/>
  <c r="USF33" i="10" s="1"/>
  <c r="URW33" i="10"/>
  <c r="URX33" i="10" s="1"/>
  <c r="URO33" i="10"/>
  <c r="URP33" i="10" s="1"/>
  <c r="URG33" i="10"/>
  <c r="URH33" i="10" s="1"/>
  <c r="UQY33" i="10"/>
  <c r="UQZ33" i="10" s="1"/>
  <c r="UQQ33" i="10"/>
  <c r="UQR33" i="10" s="1"/>
  <c r="UQI33" i="10"/>
  <c r="UQJ33" i="10" s="1"/>
  <c r="UQA33" i="10"/>
  <c r="UQB33" i="10" s="1"/>
  <c r="UPS33" i="10"/>
  <c r="UPT33" i="10" s="1"/>
  <c r="UPK33" i="10"/>
  <c r="UPL33" i="10" s="1"/>
  <c r="UPC33" i="10"/>
  <c r="UPD33" i="10" s="1"/>
  <c r="UOU33" i="10"/>
  <c r="UOV33" i="10" s="1"/>
  <c r="UOM33" i="10"/>
  <c r="UON33" i="10" s="1"/>
  <c r="UOE33" i="10"/>
  <c r="UOF33" i="10" s="1"/>
  <c r="UNW33" i="10"/>
  <c r="UNX33" i="10" s="1"/>
  <c r="UNO33" i="10"/>
  <c r="UNP33" i="10" s="1"/>
  <c r="UNG33" i="10"/>
  <c r="UNH33" i="10" s="1"/>
  <c r="UMY33" i="10"/>
  <c r="UMZ33" i="10" s="1"/>
  <c r="UMQ33" i="10"/>
  <c r="UMR33" i="10" s="1"/>
  <c r="UMI33" i="10"/>
  <c r="UMJ33" i="10" s="1"/>
  <c r="UMA33" i="10"/>
  <c r="UMB33" i="10" s="1"/>
  <c r="ULS33" i="10"/>
  <c r="ULT33" i="10" s="1"/>
  <c r="ULK33" i="10"/>
  <c r="ULL33" i="10" s="1"/>
  <c r="ULC33" i="10"/>
  <c r="ULD33" i="10" s="1"/>
  <c r="UKU33" i="10"/>
  <c r="UKV33" i="10" s="1"/>
  <c r="UKM33" i="10"/>
  <c r="UKN33" i="10" s="1"/>
  <c r="UKE33" i="10"/>
  <c r="UKF33" i="10" s="1"/>
  <c r="UJW33" i="10"/>
  <c r="UJX33" i="10" s="1"/>
  <c r="UJO33" i="10"/>
  <c r="UJP33" i="10" s="1"/>
  <c r="UJG33" i="10"/>
  <c r="UJH33" i="10" s="1"/>
  <c r="UIY33" i="10"/>
  <c r="UIZ33" i="10" s="1"/>
  <c r="UIQ33" i="10"/>
  <c r="UIR33" i="10" s="1"/>
  <c r="UII33" i="10"/>
  <c r="UIJ33" i="10" s="1"/>
  <c r="UIA33" i="10"/>
  <c r="UIB33" i="10" s="1"/>
  <c r="UHS33" i="10"/>
  <c r="UHT33" i="10" s="1"/>
  <c r="UHK33" i="10"/>
  <c r="UHL33" i="10" s="1"/>
  <c r="UHC33" i="10"/>
  <c r="UHD33" i="10" s="1"/>
  <c r="UGU33" i="10"/>
  <c r="UGV33" i="10" s="1"/>
  <c r="UGM33" i="10"/>
  <c r="UGN33" i="10" s="1"/>
  <c r="UGE33" i="10"/>
  <c r="UGF33" i="10" s="1"/>
  <c r="UFW33" i="10"/>
  <c r="UFX33" i="10" s="1"/>
  <c r="UFO33" i="10"/>
  <c r="UFP33" i="10" s="1"/>
  <c r="UFG33" i="10"/>
  <c r="UFH33" i="10" s="1"/>
  <c r="UEY33" i="10"/>
  <c r="UEZ33" i="10" s="1"/>
  <c r="UEQ33" i="10"/>
  <c r="UER33" i="10" s="1"/>
  <c r="UEI33" i="10"/>
  <c r="UEJ33" i="10" s="1"/>
  <c r="UEA33" i="10"/>
  <c r="UEB33" i="10" s="1"/>
  <c r="UDS33" i="10"/>
  <c r="UDT33" i="10" s="1"/>
  <c r="UDK33" i="10"/>
  <c r="UDL33" i="10" s="1"/>
  <c r="UDC33" i="10"/>
  <c r="UDD33" i="10" s="1"/>
  <c r="UCU33" i="10"/>
  <c r="UCV33" i="10" s="1"/>
  <c r="UCM33" i="10"/>
  <c r="UCN33" i="10" s="1"/>
  <c r="UCE33" i="10"/>
  <c r="UCF33" i="10" s="1"/>
  <c r="UBW33" i="10"/>
  <c r="UBX33" i="10" s="1"/>
  <c r="UBO33" i="10"/>
  <c r="UBP33" i="10" s="1"/>
  <c r="UBG33" i="10"/>
  <c r="UBH33" i="10" s="1"/>
  <c r="UAY33" i="10"/>
  <c r="UAZ33" i="10" s="1"/>
  <c r="UAQ33" i="10"/>
  <c r="UAR33" i="10" s="1"/>
  <c r="UAI33" i="10"/>
  <c r="UAJ33" i="10" s="1"/>
  <c r="UAA33" i="10"/>
  <c r="UAB33" i="10" s="1"/>
  <c r="TZS33" i="10"/>
  <c r="TZT33" i="10" s="1"/>
  <c r="TZK33" i="10"/>
  <c r="TZL33" i="10" s="1"/>
  <c r="TZC33" i="10"/>
  <c r="TZD33" i="10" s="1"/>
  <c r="TYU33" i="10"/>
  <c r="TYV33" i="10" s="1"/>
  <c r="TYM33" i="10"/>
  <c r="TYN33" i="10" s="1"/>
  <c r="TYE33" i="10"/>
  <c r="TYF33" i="10" s="1"/>
  <c r="TXW33" i="10"/>
  <c r="TXX33" i="10" s="1"/>
  <c r="TXO33" i="10"/>
  <c r="TXP33" i="10" s="1"/>
  <c r="TXG33" i="10"/>
  <c r="TXH33" i="10" s="1"/>
  <c r="TWY33" i="10"/>
  <c r="TWZ33" i="10" s="1"/>
  <c r="TWQ33" i="10"/>
  <c r="TWR33" i="10" s="1"/>
  <c r="TWI33" i="10"/>
  <c r="TWJ33" i="10" s="1"/>
  <c r="TWA33" i="10"/>
  <c r="TWB33" i="10" s="1"/>
  <c r="TVS33" i="10"/>
  <c r="TVT33" i="10" s="1"/>
  <c r="TVK33" i="10"/>
  <c r="TVL33" i="10" s="1"/>
  <c r="TVC33" i="10"/>
  <c r="TVD33" i="10" s="1"/>
  <c r="TUU33" i="10"/>
  <c r="TUV33" i="10" s="1"/>
  <c r="TUM33" i="10"/>
  <c r="TUN33" i="10" s="1"/>
  <c r="TUE33" i="10"/>
  <c r="TUF33" i="10" s="1"/>
  <c r="TTW33" i="10"/>
  <c r="TTX33" i="10" s="1"/>
  <c r="TTO33" i="10"/>
  <c r="TTP33" i="10" s="1"/>
  <c r="TTG33" i="10"/>
  <c r="TTH33" i="10" s="1"/>
  <c r="TSY33" i="10"/>
  <c r="TSZ33" i="10" s="1"/>
  <c r="TSQ33" i="10"/>
  <c r="TSR33" i="10" s="1"/>
  <c r="TSI33" i="10"/>
  <c r="TSJ33" i="10" s="1"/>
  <c r="TSA33" i="10"/>
  <c r="TSB33" i="10" s="1"/>
  <c r="TRS33" i="10"/>
  <c r="TRT33" i="10" s="1"/>
  <c r="TRK33" i="10"/>
  <c r="TRL33" i="10" s="1"/>
  <c r="TRC33" i="10"/>
  <c r="TRD33" i="10" s="1"/>
  <c r="TQU33" i="10"/>
  <c r="TQV33" i="10" s="1"/>
  <c r="TQM33" i="10"/>
  <c r="TQN33" i="10" s="1"/>
  <c r="TQE33" i="10"/>
  <c r="TQF33" i="10" s="1"/>
  <c r="TPW33" i="10"/>
  <c r="TPX33" i="10" s="1"/>
  <c r="TPO33" i="10"/>
  <c r="TPP33" i="10" s="1"/>
  <c r="TPG33" i="10"/>
  <c r="TPH33" i="10" s="1"/>
  <c r="TOY33" i="10"/>
  <c r="TOZ33" i="10" s="1"/>
  <c r="TOQ33" i="10"/>
  <c r="TOR33" i="10" s="1"/>
  <c r="TOI33" i="10"/>
  <c r="TOJ33" i="10" s="1"/>
  <c r="TOA33" i="10"/>
  <c r="TOB33" i="10" s="1"/>
  <c r="TNS33" i="10"/>
  <c r="TNT33" i="10" s="1"/>
  <c r="TNK33" i="10"/>
  <c r="TNL33" i="10" s="1"/>
  <c r="TNC33" i="10"/>
  <c r="TND33" i="10" s="1"/>
  <c r="TMU33" i="10"/>
  <c r="TMV33" i="10" s="1"/>
  <c r="TMM33" i="10"/>
  <c r="TMN33" i="10" s="1"/>
  <c r="TME33" i="10"/>
  <c r="TMF33" i="10" s="1"/>
  <c r="TLW33" i="10"/>
  <c r="TLX33" i="10" s="1"/>
  <c r="TLO33" i="10"/>
  <c r="TLP33" i="10" s="1"/>
  <c r="TLG33" i="10"/>
  <c r="TLH33" i="10" s="1"/>
  <c r="TKY33" i="10"/>
  <c r="TKZ33" i="10" s="1"/>
  <c r="TKQ33" i="10"/>
  <c r="TKR33" i="10" s="1"/>
  <c r="TKI33" i="10"/>
  <c r="TKJ33" i="10" s="1"/>
  <c r="TKA33" i="10"/>
  <c r="TKB33" i="10" s="1"/>
  <c r="TJS33" i="10"/>
  <c r="TJT33" i="10" s="1"/>
  <c r="TJK33" i="10"/>
  <c r="TJL33" i="10" s="1"/>
  <c r="TJC33" i="10"/>
  <c r="TJD33" i="10" s="1"/>
  <c r="TIU33" i="10"/>
  <c r="TIV33" i="10" s="1"/>
  <c r="TIM33" i="10"/>
  <c r="TIN33" i="10" s="1"/>
  <c r="TIE33" i="10"/>
  <c r="TIF33" i="10" s="1"/>
  <c r="THW33" i="10"/>
  <c r="THX33" i="10" s="1"/>
  <c r="THO33" i="10"/>
  <c r="THP33" i="10" s="1"/>
  <c r="THG33" i="10"/>
  <c r="THH33" i="10" s="1"/>
  <c r="TGY33" i="10"/>
  <c r="TGZ33" i="10" s="1"/>
  <c r="TGQ33" i="10"/>
  <c r="TGR33" i="10" s="1"/>
  <c r="TGI33" i="10"/>
  <c r="TGJ33" i="10" s="1"/>
  <c r="TGA33" i="10"/>
  <c r="TGB33" i="10" s="1"/>
  <c r="TFS33" i="10"/>
  <c r="TFT33" i="10" s="1"/>
  <c r="TFK33" i="10"/>
  <c r="TFL33" i="10" s="1"/>
  <c r="TFC33" i="10"/>
  <c r="TFD33" i="10" s="1"/>
  <c r="TEU33" i="10"/>
  <c r="TEV33" i="10" s="1"/>
  <c r="TEM33" i="10"/>
  <c r="TEN33" i="10" s="1"/>
  <c r="TEE33" i="10"/>
  <c r="TEF33" i="10" s="1"/>
  <c r="TDW33" i="10"/>
  <c r="TDX33" i="10" s="1"/>
  <c r="TDO33" i="10"/>
  <c r="TDP33" i="10" s="1"/>
  <c r="TDG33" i="10"/>
  <c r="TDH33" i="10" s="1"/>
  <c r="TCY33" i="10"/>
  <c r="TCZ33" i="10" s="1"/>
  <c r="TCQ33" i="10"/>
  <c r="TCR33" i="10" s="1"/>
  <c r="TCI33" i="10"/>
  <c r="TCJ33" i="10" s="1"/>
  <c r="TCA33" i="10"/>
  <c r="TCB33" i="10" s="1"/>
  <c r="TBS33" i="10"/>
  <c r="TBT33" i="10" s="1"/>
  <c r="TBK33" i="10"/>
  <c r="TBL33" i="10" s="1"/>
  <c r="TBC33" i="10"/>
  <c r="TBD33" i="10" s="1"/>
  <c r="TAU33" i="10"/>
  <c r="TAV33" i="10" s="1"/>
  <c r="TAM33" i="10"/>
  <c r="TAN33" i="10" s="1"/>
  <c r="TAE33" i="10"/>
  <c r="TAF33" i="10" s="1"/>
  <c r="SZW33" i="10"/>
  <c r="SZX33" i="10" s="1"/>
  <c r="SZO33" i="10"/>
  <c r="SZP33" i="10" s="1"/>
  <c r="SZG33" i="10"/>
  <c r="SZH33" i="10" s="1"/>
  <c r="SYY33" i="10"/>
  <c r="SYZ33" i="10" s="1"/>
  <c r="SYQ33" i="10"/>
  <c r="SYR33" i="10" s="1"/>
  <c r="SYI33" i="10"/>
  <c r="SYJ33" i="10" s="1"/>
  <c r="SYA33" i="10"/>
  <c r="SYB33" i="10" s="1"/>
  <c r="SXS33" i="10"/>
  <c r="SXT33" i="10" s="1"/>
  <c r="SXK33" i="10"/>
  <c r="SXL33" i="10" s="1"/>
  <c r="SXC33" i="10"/>
  <c r="SXD33" i="10" s="1"/>
  <c r="SWU33" i="10"/>
  <c r="SWV33" i="10" s="1"/>
  <c r="SWM33" i="10"/>
  <c r="SWN33" i="10" s="1"/>
  <c r="SWE33" i="10"/>
  <c r="SWF33" i="10" s="1"/>
  <c r="SVW33" i="10"/>
  <c r="SVX33" i="10" s="1"/>
  <c r="SVO33" i="10"/>
  <c r="SVP33" i="10" s="1"/>
  <c r="SVG33" i="10"/>
  <c r="SVH33" i="10" s="1"/>
  <c r="SUY33" i="10"/>
  <c r="SUZ33" i="10" s="1"/>
  <c r="SUQ33" i="10"/>
  <c r="SUR33" i="10" s="1"/>
  <c r="SUI33" i="10"/>
  <c r="SUJ33" i="10" s="1"/>
  <c r="SUA33" i="10"/>
  <c r="SUB33" i="10" s="1"/>
  <c r="STS33" i="10"/>
  <c r="STT33" i="10" s="1"/>
  <c r="STK33" i="10"/>
  <c r="STL33" i="10" s="1"/>
  <c r="STC33" i="10"/>
  <c r="STD33" i="10" s="1"/>
  <c r="SSU33" i="10"/>
  <c r="SSV33" i="10" s="1"/>
  <c r="SSM33" i="10"/>
  <c r="SSN33" i="10" s="1"/>
  <c r="SSE33" i="10"/>
  <c r="SSF33" i="10" s="1"/>
  <c r="SRW33" i="10"/>
  <c r="SRX33" i="10" s="1"/>
  <c r="SRO33" i="10"/>
  <c r="SRP33" i="10" s="1"/>
  <c r="SRG33" i="10"/>
  <c r="SRH33" i="10" s="1"/>
  <c r="SQY33" i="10"/>
  <c r="SQZ33" i="10" s="1"/>
  <c r="SQQ33" i="10"/>
  <c r="SQR33" i="10" s="1"/>
  <c r="SQI33" i="10"/>
  <c r="SQJ33" i="10" s="1"/>
  <c r="SQA33" i="10"/>
  <c r="SQB33" i="10" s="1"/>
  <c r="SPS33" i="10"/>
  <c r="SPT33" i="10" s="1"/>
  <c r="SPK33" i="10"/>
  <c r="SPL33" i="10" s="1"/>
  <c r="SPC33" i="10"/>
  <c r="SPD33" i="10" s="1"/>
  <c r="SOU33" i="10"/>
  <c r="SOV33" i="10" s="1"/>
  <c r="SOM33" i="10"/>
  <c r="SON33" i="10" s="1"/>
  <c r="SOE33" i="10"/>
  <c r="SOF33" i="10" s="1"/>
  <c r="SNW33" i="10"/>
  <c r="SNX33" i="10" s="1"/>
  <c r="SNO33" i="10"/>
  <c r="SNP33" i="10" s="1"/>
  <c r="SNG33" i="10"/>
  <c r="SNH33" i="10" s="1"/>
  <c r="SMY33" i="10"/>
  <c r="SMZ33" i="10" s="1"/>
  <c r="SMQ33" i="10"/>
  <c r="SMR33" i="10" s="1"/>
  <c r="SMI33" i="10"/>
  <c r="SMJ33" i="10" s="1"/>
  <c r="SMA33" i="10"/>
  <c r="SMB33" i="10" s="1"/>
  <c r="SLS33" i="10"/>
  <c r="SLT33" i="10" s="1"/>
  <c r="SLK33" i="10"/>
  <c r="SLL33" i="10" s="1"/>
  <c r="SLC33" i="10"/>
  <c r="SLD33" i="10" s="1"/>
  <c r="SKU33" i="10"/>
  <c r="SKV33" i="10" s="1"/>
  <c r="SKM33" i="10"/>
  <c r="SKN33" i="10" s="1"/>
  <c r="SKE33" i="10"/>
  <c r="SKF33" i="10" s="1"/>
  <c r="SJW33" i="10"/>
  <c r="SJX33" i="10" s="1"/>
  <c r="SJO33" i="10"/>
  <c r="SJP33" i="10" s="1"/>
  <c r="SJG33" i="10"/>
  <c r="SJH33" i="10" s="1"/>
  <c r="SIY33" i="10"/>
  <c r="SIZ33" i="10" s="1"/>
  <c r="SIQ33" i="10"/>
  <c r="SIR33" i="10" s="1"/>
  <c r="SII33" i="10"/>
  <c r="SIJ33" i="10" s="1"/>
  <c r="SIA33" i="10"/>
  <c r="SIB33" i="10" s="1"/>
  <c r="SHS33" i="10"/>
  <c r="SHT33" i="10" s="1"/>
  <c r="SHK33" i="10"/>
  <c r="SHL33" i="10" s="1"/>
  <c r="SHC33" i="10"/>
  <c r="SHD33" i="10" s="1"/>
  <c r="SGU33" i="10"/>
  <c r="SGV33" i="10" s="1"/>
  <c r="SGM33" i="10"/>
  <c r="SGN33" i="10" s="1"/>
  <c r="SGE33" i="10"/>
  <c r="SGF33" i="10" s="1"/>
  <c r="SFW33" i="10"/>
  <c r="SFX33" i="10" s="1"/>
  <c r="SFO33" i="10"/>
  <c r="SFP33" i="10" s="1"/>
  <c r="SFG33" i="10"/>
  <c r="SFH33" i="10" s="1"/>
  <c r="SEY33" i="10"/>
  <c r="SEZ33" i="10" s="1"/>
  <c r="SEQ33" i="10"/>
  <c r="SER33" i="10" s="1"/>
  <c r="SEI33" i="10"/>
  <c r="SEJ33" i="10" s="1"/>
  <c r="SEA33" i="10"/>
  <c r="SEB33" i="10" s="1"/>
  <c r="SDS33" i="10"/>
  <c r="SDT33" i="10" s="1"/>
  <c r="SDK33" i="10"/>
  <c r="SDL33" i="10" s="1"/>
  <c r="SDC33" i="10"/>
  <c r="SDD33" i="10" s="1"/>
  <c r="SCU33" i="10"/>
  <c r="SCV33" i="10" s="1"/>
  <c r="SCM33" i="10"/>
  <c r="SCN33" i="10" s="1"/>
  <c r="SCE33" i="10"/>
  <c r="SCF33" i="10" s="1"/>
  <c r="SBW33" i="10"/>
  <c r="SBX33" i="10" s="1"/>
  <c r="SBO33" i="10"/>
  <c r="SBP33" i="10" s="1"/>
  <c r="SBG33" i="10"/>
  <c r="SBH33" i="10" s="1"/>
  <c r="SAY33" i="10"/>
  <c r="SAZ33" i="10" s="1"/>
  <c r="SAQ33" i="10"/>
  <c r="SAR33" i="10" s="1"/>
  <c r="SAI33" i="10"/>
  <c r="SAJ33" i="10" s="1"/>
  <c r="SAA33" i="10"/>
  <c r="SAB33" i="10" s="1"/>
  <c r="RZS33" i="10"/>
  <c r="RZT33" i="10" s="1"/>
  <c r="RZK33" i="10"/>
  <c r="RZL33" i="10" s="1"/>
  <c r="RZC33" i="10"/>
  <c r="RZD33" i="10" s="1"/>
  <c r="RYU33" i="10"/>
  <c r="RYV33" i="10" s="1"/>
  <c r="RYM33" i="10"/>
  <c r="RYN33" i="10" s="1"/>
  <c r="RYE33" i="10"/>
  <c r="RYF33" i="10" s="1"/>
  <c r="RXW33" i="10"/>
  <c r="RXX33" i="10" s="1"/>
  <c r="RXO33" i="10"/>
  <c r="RXP33" i="10" s="1"/>
  <c r="RXG33" i="10"/>
  <c r="RXH33" i="10" s="1"/>
  <c r="RWY33" i="10"/>
  <c r="RWZ33" i="10" s="1"/>
  <c r="RWQ33" i="10"/>
  <c r="RWR33" i="10" s="1"/>
  <c r="RWI33" i="10"/>
  <c r="RWJ33" i="10" s="1"/>
  <c r="RWA33" i="10"/>
  <c r="RWB33" i="10" s="1"/>
  <c r="RVS33" i="10"/>
  <c r="RVT33" i="10" s="1"/>
  <c r="RVK33" i="10"/>
  <c r="RVL33" i="10" s="1"/>
  <c r="RVC33" i="10"/>
  <c r="RVD33" i="10" s="1"/>
  <c r="RUU33" i="10"/>
  <c r="RUV33" i="10" s="1"/>
  <c r="RUM33" i="10"/>
  <c r="RUN33" i="10" s="1"/>
  <c r="RUE33" i="10"/>
  <c r="RUF33" i="10" s="1"/>
  <c r="RTW33" i="10"/>
  <c r="RTX33" i="10" s="1"/>
  <c r="RTO33" i="10"/>
  <c r="RTP33" i="10" s="1"/>
  <c r="RTG33" i="10"/>
  <c r="RTH33" i="10" s="1"/>
  <c r="RSY33" i="10"/>
  <c r="RSZ33" i="10" s="1"/>
  <c r="RSQ33" i="10"/>
  <c r="RSR33" i="10" s="1"/>
  <c r="RSI33" i="10"/>
  <c r="RSJ33" i="10" s="1"/>
  <c r="RSA33" i="10"/>
  <c r="RSB33" i="10" s="1"/>
  <c r="RRS33" i="10"/>
  <c r="RRT33" i="10" s="1"/>
  <c r="RRK33" i="10"/>
  <c r="RRL33" i="10" s="1"/>
  <c r="RRC33" i="10"/>
  <c r="RRD33" i="10" s="1"/>
  <c r="RQU33" i="10"/>
  <c r="RQV33" i="10" s="1"/>
  <c r="RQM33" i="10"/>
  <c r="RQN33" i="10" s="1"/>
  <c r="RQE33" i="10"/>
  <c r="RQF33" i="10" s="1"/>
  <c r="RPW33" i="10"/>
  <c r="RPX33" i="10" s="1"/>
  <c r="RPO33" i="10"/>
  <c r="RPP33" i="10" s="1"/>
  <c r="RPG33" i="10"/>
  <c r="RPH33" i="10" s="1"/>
  <c r="ROY33" i="10"/>
  <c r="ROZ33" i="10" s="1"/>
  <c r="ROQ33" i="10"/>
  <c r="ROR33" i="10" s="1"/>
  <c r="ROI33" i="10"/>
  <c r="ROJ33" i="10" s="1"/>
  <c r="ROA33" i="10"/>
  <c r="ROB33" i="10" s="1"/>
  <c r="RNS33" i="10"/>
  <c r="RNT33" i="10" s="1"/>
  <c r="RNK33" i="10"/>
  <c r="RNL33" i="10" s="1"/>
  <c r="RNC33" i="10"/>
  <c r="RND33" i="10" s="1"/>
  <c r="RMU33" i="10"/>
  <c r="RMV33" i="10" s="1"/>
  <c r="RMM33" i="10"/>
  <c r="RMN33" i="10" s="1"/>
  <c r="RME33" i="10"/>
  <c r="RMF33" i="10" s="1"/>
  <c r="RLW33" i="10"/>
  <c r="RLX33" i="10" s="1"/>
  <c r="RLO33" i="10"/>
  <c r="RLP33" i="10" s="1"/>
  <c r="RLG33" i="10"/>
  <c r="RLH33" i="10" s="1"/>
  <c r="RKY33" i="10"/>
  <c r="RKZ33" i="10" s="1"/>
  <c r="RKQ33" i="10"/>
  <c r="RKR33" i="10" s="1"/>
  <c r="RKI33" i="10"/>
  <c r="RKJ33" i="10" s="1"/>
  <c r="RKA33" i="10"/>
  <c r="RKB33" i="10" s="1"/>
  <c r="RJS33" i="10"/>
  <c r="RJT33" i="10" s="1"/>
  <c r="RJK33" i="10"/>
  <c r="RJL33" i="10" s="1"/>
  <c r="RJC33" i="10"/>
  <c r="RJD33" i="10" s="1"/>
  <c r="RIU33" i="10"/>
  <c r="RIV33" i="10" s="1"/>
  <c r="RIM33" i="10"/>
  <c r="RIN33" i="10" s="1"/>
  <c r="RIE33" i="10"/>
  <c r="RIF33" i="10" s="1"/>
  <c r="RHW33" i="10"/>
  <c r="RHX33" i="10" s="1"/>
  <c r="RHO33" i="10"/>
  <c r="RHP33" i="10" s="1"/>
  <c r="RHG33" i="10"/>
  <c r="RHH33" i="10" s="1"/>
  <c r="RGY33" i="10"/>
  <c r="RGZ33" i="10" s="1"/>
  <c r="RGQ33" i="10"/>
  <c r="RGR33" i="10" s="1"/>
  <c r="RGI33" i="10"/>
  <c r="RGJ33" i="10" s="1"/>
  <c r="RGA33" i="10"/>
  <c r="RGB33" i="10" s="1"/>
  <c r="RFS33" i="10"/>
  <c r="RFT33" i="10" s="1"/>
  <c r="RFK33" i="10"/>
  <c r="RFL33" i="10" s="1"/>
  <c r="RFC33" i="10"/>
  <c r="RFD33" i="10" s="1"/>
  <c r="REU33" i="10"/>
  <c r="REV33" i="10" s="1"/>
  <c r="REM33" i="10"/>
  <c r="REN33" i="10" s="1"/>
  <c r="REE33" i="10"/>
  <c r="REF33" i="10" s="1"/>
  <c r="RDW33" i="10"/>
  <c r="RDX33" i="10" s="1"/>
  <c r="RDO33" i="10"/>
  <c r="RDP33" i="10" s="1"/>
  <c r="RDG33" i="10"/>
  <c r="RDH33" i="10" s="1"/>
  <c r="RCY33" i="10"/>
  <c r="RCZ33" i="10" s="1"/>
  <c r="RCQ33" i="10"/>
  <c r="RCR33" i="10" s="1"/>
  <c r="RCI33" i="10"/>
  <c r="RCJ33" i="10" s="1"/>
  <c r="RCA33" i="10"/>
  <c r="RCB33" i="10" s="1"/>
  <c r="RBS33" i="10"/>
  <c r="RBT33" i="10" s="1"/>
  <c r="RBK33" i="10"/>
  <c r="RBL33" i="10" s="1"/>
  <c r="RBC33" i="10"/>
  <c r="RBD33" i="10" s="1"/>
  <c r="RAU33" i="10"/>
  <c r="RAV33" i="10" s="1"/>
  <c r="RAM33" i="10"/>
  <c r="RAN33" i="10" s="1"/>
  <c r="RAE33" i="10"/>
  <c r="RAF33" i="10" s="1"/>
  <c r="QZW33" i="10"/>
  <c r="QZX33" i="10" s="1"/>
  <c r="QZO33" i="10"/>
  <c r="QZP33" i="10" s="1"/>
  <c r="QZG33" i="10"/>
  <c r="QZH33" i="10" s="1"/>
  <c r="QYY33" i="10"/>
  <c r="QYZ33" i="10" s="1"/>
  <c r="QYQ33" i="10"/>
  <c r="QYR33" i="10" s="1"/>
  <c r="QYI33" i="10"/>
  <c r="QYJ33" i="10" s="1"/>
  <c r="QYA33" i="10"/>
  <c r="QYB33" i="10" s="1"/>
  <c r="QXS33" i="10"/>
  <c r="QXT33" i="10" s="1"/>
  <c r="QXK33" i="10"/>
  <c r="QXL33" i="10" s="1"/>
  <c r="QXC33" i="10"/>
  <c r="QXD33" i="10" s="1"/>
  <c r="QWU33" i="10"/>
  <c r="QWV33" i="10" s="1"/>
  <c r="QWM33" i="10"/>
  <c r="QWN33" i="10" s="1"/>
  <c r="QWE33" i="10"/>
  <c r="QWF33" i="10" s="1"/>
  <c r="QVW33" i="10"/>
  <c r="QVX33" i="10" s="1"/>
  <c r="QVO33" i="10"/>
  <c r="QVP33" i="10" s="1"/>
  <c r="QVG33" i="10"/>
  <c r="QVH33" i="10" s="1"/>
  <c r="QUY33" i="10"/>
  <c r="QUZ33" i="10" s="1"/>
  <c r="QUQ33" i="10"/>
  <c r="QUR33" i="10" s="1"/>
  <c r="QUI33" i="10"/>
  <c r="QUJ33" i="10" s="1"/>
  <c r="QUA33" i="10"/>
  <c r="QUB33" i="10" s="1"/>
  <c r="QTS33" i="10"/>
  <c r="QTT33" i="10" s="1"/>
  <c r="QTK33" i="10"/>
  <c r="QTL33" i="10" s="1"/>
  <c r="QTC33" i="10"/>
  <c r="QTD33" i="10" s="1"/>
  <c r="QSU33" i="10"/>
  <c r="QSV33" i="10" s="1"/>
  <c r="QSM33" i="10"/>
  <c r="QSN33" i="10" s="1"/>
  <c r="QSE33" i="10"/>
  <c r="QSF33" i="10" s="1"/>
  <c r="QRW33" i="10"/>
  <c r="QRX33" i="10" s="1"/>
  <c r="QRO33" i="10"/>
  <c r="QRP33" i="10" s="1"/>
  <c r="QRG33" i="10"/>
  <c r="QRH33" i="10" s="1"/>
  <c r="QQY33" i="10"/>
  <c r="QQZ33" i="10" s="1"/>
  <c r="QQQ33" i="10"/>
  <c r="QQR33" i="10" s="1"/>
  <c r="QQI33" i="10"/>
  <c r="QQJ33" i="10" s="1"/>
  <c r="QQA33" i="10"/>
  <c r="QQB33" i="10" s="1"/>
  <c r="QPS33" i="10"/>
  <c r="QPT33" i="10" s="1"/>
  <c r="QPK33" i="10"/>
  <c r="QPL33" i="10" s="1"/>
  <c r="QPC33" i="10"/>
  <c r="QPD33" i="10" s="1"/>
  <c r="QOU33" i="10"/>
  <c r="QOV33" i="10" s="1"/>
  <c r="QOM33" i="10"/>
  <c r="QON33" i="10" s="1"/>
  <c r="QOE33" i="10"/>
  <c r="QOF33" i="10" s="1"/>
  <c r="QNW33" i="10"/>
  <c r="QNX33" i="10" s="1"/>
  <c r="QNO33" i="10"/>
  <c r="QNP33" i="10" s="1"/>
  <c r="QNG33" i="10"/>
  <c r="QNH33" i="10" s="1"/>
  <c r="QMY33" i="10"/>
  <c r="QMZ33" i="10" s="1"/>
  <c r="QMQ33" i="10"/>
  <c r="QMR33" i="10" s="1"/>
  <c r="QMI33" i="10"/>
  <c r="QMJ33" i="10" s="1"/>
  <c r="QMA33" i="10"/>
  <c r="QMB33" i="10" s="1"/>
  <c r="QLS33" i="10"/>
  <c r="QLT33" i="10" s="1"/>
  <c r="QLK33" i="10"/>
  <c r="QLL33" i="10" s="1"/>
  <c r="QLC33" i="10"/>
  <c r="QLD33" i="10" s="1"/>
  <c r="QKU33" i="10"/>
  <c r="QKV33" i="10" s="1"/>
  <c r="QKM33" i="10"/>
  <c r="QKN33" i="10" s="1"/>
  <c r="QKE33" i="10"/>
  <c r="QKF33" i="10" s="1"/>
  <c r="QJW33" i="10"/>
  <c r="QJX33" i="10" s="1"/>
  <c r="QJO33" i="10"/>
  <c r="QJP33" i="10" s="1"/>
  <c r="QJG33" i="10"/>
  <c r="QJH33" i="10" s="1"/>
  <c r="QIY33" i="10"/>
  <c r="QIZ33" i="10" s="1"/>
  <c r="QIQ33" i="10"/>
  <c r="QIR33" i="10" s="1"/>
  <c r="QII33" i="10"/>
  <c r="QIJ33" i="10" s="1"/>
  <c r="QIA33" i="10"/>
  <c r="QIB33" i="10" s="1"/>
  <c r="QHS33" i="10"/>
  <c r="QHT33" i="10" s="1"/>
  <c r="QHK33" i="10"/>
  <c r="QHL33" i="10" s="1"/>
  <c r="QHC33" i="10"/>
  <c r="QHD33" i="10" s="1"/>
  <c r="QGU33" i="10"/>
  <c r="QGV33" i="10" s="1"/>
  <c r="QGM33" i="10"/>
  <c r="QGN33" i="10" s="1"/>
  <c r="QGE33" i="10"/>
  <c r="QGF33" i="10" s="1"/>
  <c r="QFW33" i="10"/>
  <c r="QFX33" i="10" s="1"/>
  <c r="QFO33" i="10"/>
  <c r="QFP33" i="10" s="1"/>
  <c r="QFG33" i="10"/>
  <c r="QFH33" i="10" s="1"/>
  <c r="QEY33" i="10"/>
  <c r="QEZ33" i="10" s="1"/>
  <c r="QEQ33" i="10"/>
  <c r="QER33" i="10" s="1"/>
  <c r="QEI33" i="10"/>
  <c r="QEJ33" i="10" s="1"/>
  <c r="QEA33" i="10"/>
  <c r="QEB33" i="10" s="1"/>
  <c r="QDS33" i="10"/>
  <c r="QDT33" i="10" s="1"/>
  <c r="QDK33" i="10"/>
  <c r="QDL33" i="10" s="1"/>
  <c r="QDC33" i="10"/>
  <c r="QDD33" i="10" s="1"/>
  <c r="QCU33" i="10"/>
  <c r="QCV33" i="10" s="1"/>
  <c r="QCM33" i="10"/>
  <c r="QCN33" i="10" s="1"/>
  <c r="QCE33" i="10"/>
  <c r="QCF33" i="10" s="1"/>
  <c r="QBW33" i="10"/>
  <c r="QBX33" i="10" s="1"/>
  <c r="QBO33" i="10"/>
  <c r="QBP33" i="10" s="1"/>
  <c r="QBG33" i="10"/>
  <c r="QBH33" i="10" s="1"/>
  <c r="QAY33" i="10"/>
  <c r="QAZ33" i="10" s="1"/>
  <c r="QAQ33" i="10"/>
  <c r="QAR33" i="10" s="1"/>
  <c r="QAI33" i="10"/>
  <c r="QAJ33" i="10" s="1"/>
  <c r="QAA33" i="10"/>
  <c r="QAB33" i="10" s="1"/>
  <c r="PZS33" i="10"/>
  <c r="PZT33" i="10" s="1"/>
  <c r="PZK33" i="10"/>
  <c r="PZL33" i="10" s="1"/>
  <c r="PZC33" i="10"/>
  <c r="PZD33" i="10" s="1"/>
  <c r="PYU33" i="10"/>
  <c r="PYV33" i="10" s="1"/>
  <c r="PYM33" i="10"/>
  <c r="PYN33" i="10" s="1"/>
  <c r="PYE33" i="10"/>
  <c r="PYF33" i="10" s="1"/>
  <c r="PXW33" i="10"/>
  <c r="PXX33" i="10" s="1"/>
  <c r="PXO33" i="10"/>
  <c r="PXP33" i="10" s="1"/>
  <c r="PXG33" i="10"/>
  <c r="PXH33" i="10" s="1"/>
  <c r="PWY33" i="10"/>
  <c r="PWZ33" i="10" s="1"/>
  <c r="PWQ33" i="10"/>
  <c r="PWR33" i="10" s="1"/>
  <c r="PWI33" i="10"/>
  <c r="PWJ33" i="10" s="1"/>
  <c r="PWA33" i="10"/>
  <c r="PWB33" i="10" s="1"/>
  <c r="PVS33" i="10"/>
  <c r="PVT33" i="10" s="1"/>
  <c r="PVK33" i="10"/>
  <c r="PVL33" i="10" s="1"/>
  <c r="PVC33" i="10"/>
  <c r="PVD33" i="10" s="1"/>
  <c r="PUU33" i="10"/>
  <c r="PUV33" i="10" s="1"/>
  <c r="PUM33" i="10"/>
  <c r="PUN33" i="10" s="1"/>
  <c r="PUE33" i="10"/>
  <c r="PUF33" i="10" s="1"/>
  <c r="PTW33" i="10"/>
  <c r="PTX33" i="10" s="1"/>
  <c r="PTO33" i="10"/>
  <c r="PTP33" i="10" s="1"/>
  <c r="PTG33" i="10"/>
  <c r="PTH33" i="10" s="1"/>
  <c r="PSY33" i="10"/>
  <c r="PSZ33" i="10" s="1"/>
  <c r="PSQ33" i="10"/>
  <c r="PSR33" i="10" s="1"/>
  <c r="PSI33" i="10"/>
  <c r="PSJ33" i="10" s="1"/>
  <c r="PSA33" i="10"/>
  <c r="PSB33" i="10" s="1"/>
  <c r="PRS33" i="10"/>
  <c r="PRT33" i="10" s="1"/>
  <c r="PRK33" i="10"/>
  <c r="PRL33" i="10" s="1"/>
  <c r="PRC33" i="10"/>
  <c r="PRD33" i="10" s="1"/>
  <c r="PQU33" i="10"/>
  <c r="PQV33" i="10" s="1"/>
  <c r="PQM33" i="10"/>
  <c r="PQN33" i="10" s="1"/>
  <c r="PQE33" i="10"/>
  <c r="PQF33" i="10" s="1"/>
  <c r="PPW33" i="10"/>
  <c r="PPX33" i="10" s="1"/>
  <c r="PPO33" i="10"/>
  <c r="PPP33" i="10" s="1"/>
  <c r="PPG33" i="10"/>
  <c r="PPH33" i="10" s="1"/>
  <c r="POY33" i="10"/>
  <c r="POZ33" i="10" s="1"/>
  <c r="POQ33" i="10"/>
  <c r="POR33" i="10" s="1"/>
  <c r="POI33" i="10"/>
  <c r="POJ33" i="10" s="1"/>
  <c r="POA33" i="10"/>
  <c r="POB33" i="10" s="1"/>
  <c r="PNS33" i="10"/>
  <c r="PNT33" i="10" s="1"/>
  <c r="PNK33" i="10"/>
  <c r="PNL33" i="10" s="1"/>
  <c r="PNC33" i="10"/>
  <c r="PND33" i="10" s="1"/>
  <c r="PMU33" i="10"/>
  <c r="PMV33" i="10" s="1"/>
  <c r="PMM33" i="10"/>
  <c r="PMN33" i="10" s="1"/>
  <c r="PME33" i="10"/>
  <c r="PMF33" i="10" s="1"/>
  <c r="PLW33" i="10"/>
  <c r="PLX33" i="10" s="1"/>
  <c r="PLO33" i="10"/>
  <c r="PLP33" i="10" s="1"/>
  <c r="PLG33" i="10"/>
  <c r="PLH33" i="10" s="1"/>
  <c r="PKY33" i="10"/>
  <c r="PKZ33" i="10" s="1"/>
  <c r="PKQ33" i="10"/>
  <c r="PKR33" i="10" s="1"/>
  <c r="PKI33" i="10"/>
  <c r="PKJ33" i="10" s="1"/>
  <c r="PKA33" i="10"/>
  <c r="PKB33" i="10" s="1"/>
  <c r="PJS33" i="10"/>
  <c r="PJT33" i="10" s="1"/>
  <c r="PJK33" i="10"/>
  <c r="PJL33" i="10" s="1"/>
  <c r="PJC33" i="10"/>
  <c r="PJD33" i="10" s="1"/>
  <c r="PIU33" i="10"/>
  <c r="PIV33" i="10" s="1"/>
  <c r="PIM33" i="10"/>
  <c r="PIN33" i="10" s="1"/>
  <c r="PIE33" i="10"/>
  <c r="PIF33" i="10" s="1"/>
  <c r="PHW33" i="10"/>
  <c r="PHX33" i="10" s="1"/>
  <c r="PHO33" i="10"/>
  <c r="PHP33" i="10" s="1"/>
  <c r="PHG33" i="10"/>
  <c r="PHH33" i="10" s="1"/>
  <c r="PGY33" i="10"/>
  <c r="PGZ33" i="10" s="1"/>
  <c r="PGQ33" i="10"/>
  <c r="PGR33" i="10" s="1"/>
  <c r="PGI33" i="10"/>
  <c r="PGJ33" i="10" s="1"/>
  <c r="PGA33" i="10"/>
  <c r="PGB33" i="10" s="1"/>
  <c r="PFS33" i="10"/>
  <c r="PFT33" i="10" s="1"/>
  <c r="PFK33" i="10"/>
  <c r="PFL33" i="10" s="1"/>
  <c r="PFC33" i="10"/>
  <c r="PFD33" i="10" s="1"/>
  <c r="PEU33" i="10"/>
  <c r="PEV33" i="10" s="1"/>
  <c r="PEM33" i="10"/>
  <c r="PEN33" i="10" s="1"/>
  <c r="PEE33" i="10"/>
  <c r="PEF33" i="10" s="1"/>
  <c r="PDW33" i="10"/>
  <c r="PDX33" i="10" s="1"/>
  <c r="PDO33" i="10"/>
  <c r="PDP33" i="10" s="1"/>
  <c r="PDG33" i="10"/>
  <c r="PDH33" i="10" s="1"/>
  <c r="PCY33" i="10"/>
  <c r="PCZ33" i="10" s="1"/>
  <c r="PCQ33" i="10"/>
  <c r="PCR33" i="10" s="1"/>
  <c r="PCI33" i="10"/>
  <c r="PCJ33" i="10" s="1"/>
  <c r="PCA33" i="10"/>
  <c r="PCB33" i="10" s="1"/>
  <c r="PBS33" i="10"/>
  <c r="PBT33" i="10" s="1"/>
  <c r="PBK33" i="10"/>
  <c r="PBL33" i="10" s="1"/>
  <c r="PBC33" i="10"/>
  <c r="PBD33" i="10" s="1"/>
  <c r="PAU33" i="10"/>
  <c r="PAV33" i="10" s="1"/>
  <c r="PAM33" i="10"/>
  <c r="PAN33" i="10" s="1"/>
  <c r="PAE33" i="10"/>
  <c r="PAF33" i="10" s="1"/>
  <c r="OZW33" i="10"/>
  <c r="OZX33" i="10" s="1"/>
  <c r="OZO33" i="10"/>
  <c r="OZP33" i="10" s="1"/>
  <c r="OZG33" i="10"/>
  <c r="OZH33" i="10" s="1"/>
  <c r="OYY33" i="10"/>
  <c r="OYZ33" i="10" s="1"/>
  <c r="OYQ33" i="10"/>
  <c r="OYR33" i="10" s="1"/>
  <c r="OYI33" i="10"/>
  <c r="OYJ33" i="10" s="1"/>
  <c r="OYA33" i="10"/>
  <c r="OYB33" i="10" s="1"/>
  <c r="OXS33" i="10"/>
  <c r="OXT33" i="10" s="1"/>
  <c r="OXK33" i="10"/>
  <c r="OXL33" i="10" s="1"/>
  <c r="OXC33" i="10"/>
  <c r="OXD33" i="10" s="1"/>
  <c r="OWU33" i="10"/>
  <c r="OWV33" i="10" s="1"/>
  <c r="OWM33" i="10"/>
  <c r="OWN33" i="10" s="1"/>
  <c r="OWE33" i="10"/>
  <c r="OWF33" i="10" s="1"/>
  <c r="OVW33" i="10"/>
  <c r="OVX33" i="10" s="1"/>
  <c r="OVO33" i="10"/>
  <c r="OVP33" i="10" s="1"/>
  <c r="OVG33" i="10"/>
  <c r="OVH33" i="10" s="1"/>
  <c r="OUY33" i="10"/>
  <c r="OUZ33" i="10" s="1"/>
  <c r="OUQ33" i="10"/>
  <c r="OUR33" i="10" s="1"/>
  <c r="OUI33" i="10"/>
  <c r="OUJ33" i="10" s="1"/>
  <c r="OUA33" i="10"/>
  <c r="OUB33" i="10" s="1"/>
  <c r="OTS33" i="10"/>
  <c r="OTT33" i="10" s="1"/>
  <c r="OTK33" i="10"/>
  <c r="OTL33" i="10" s="1"/>
  <c r="OTC33" i="10"/>
  <c r="OTD33" i="10" s="1"/>
  <c r="OSU33" i="10"/>
  <c r="OSV33" i="10" s="1"/>
  <c r="OSM33" i="10"/>
  <c r="OSN33" i="10" s="1"/>
  <c r="OSE33" i="10"/>
  <c r="OSF33" i="10" s="1"/>
  <c r="ORW33" i="10"/>
  <c r="ORX33" i="10" s="1"/>
  <c r="ORO33" i="10"/>
  <c r="ORP33" i="10" s="1"/>
  <c r="ORG33" i="10"/>
  <c r="ORH33" i="10" s="1"/>
  <c r="OQY33" i="10"/>
  <c r="OQZ33" i="10" s="1"/>
  <c r="OQQ33" i="10"/>
  <c r="OQR33" i="10" s="1"/>
  <c r="OQI33" i="10"/>
  <c r="OQJ33" i="10" s="1"/>
  <c r="OQA33" i="10"/>
  <c r="OQB33" i="10" s="1"/>
  <c r="OPS33" i="10"/>
  <c r="OPT33" i="10" s="1"/>
  <c r="OPK33" i="10"/>
  <c r="OPL33" i="10" s="1"/>
  <c r="OPC33" i="10"/>
  <c r="OPD33" i="10" s="1"/>
  <c r="OOU33" i="10"/>
  <c r="OOV33" i="10" s="1"/>
  <c r="OOM33" i="10"/>
  <c r="OON33" i="10" s="1"/>
  <c r="OOE33" i="10"/>
  <c r="OOF33" i="10" s="1"/>
  <c r="ONW33" i="10"/>
  <c r="ONX33" i="10" s="1"/>
  <c r="ONO33" i="10"/>
  <c r="ONP33" i="10" s="1"/>
  <c r="ONG33" i="10"/>
  <c r="ONH33" i="10" s="1"/>
  <c r="OMY33" i="10"/>
  <c r="OMZ33" i="10" s="1"/>
  <c r="OMQ33" i="10"/>
  <c r="OMR33" i="10" s="1"/>
  <c r="OMI33" i="10"/>
  <c r="OMJ33" i="10" s="1"/>
  <c r="OMA33" i="10"/>
  <c r="OMB33" i="10" s="1"/>
  <c r="OLS33" i="10"/>
  <c r="OLT33" i="10" s="1"/>
  <c r="OLK33" i="10"/>
  <c r="OLL33" i="10" s="1"/>
  <c r="OLC33" i="10"/>
  <c r="OLD33" i="10" s="1"/>
  <c r="OKU33" i="10"/>
  <c r="OKV33" i="10" s="1"/>
  <c r="OKM33" i="10"/>
  <c r="OKN33" i="10" s="1"/>
  <c r="OKF33" i="10"/>
  <c r="OKE33" i="10"/>
  <c r="OJW33" i="10"/>
  <c r="OJX33" i="10" s="1"/>
  <c r="OJO33" i="10"/>
  <c r="OJP33" i="10" s="1"/>
  <c r="OJG33" i="10"/>
  <c r="OJH33" i="10" s="1"/>
  <c r="OIY33" i="10"/>
  <c r="OIZ33" i="10" s="1"/>
  <c r="OIQ33" i="10"/>
  <c r="OIR33" i="10" s="1"/>
  <c r="OII33" i="10"/>
  <c r="OIJ33" i="10" s="1"/>
  <c r="OIA33" i="10"/>
  <c r="OIB33" i="10" s="1"/>
  <c r="OHS33" i="10"/>
  <c r="OHT33" i="10" s="1"/>
  <c r="OHK33" i="10"/>
  <c r="OHL33" i="10" s="1"/>
  <c r="OHC33" i="10"/>
  <c r="OHD33" i="10" s="1"/>
  <c r="OGU33" i="10"/>
  <c r="OGV33" i="10" s="1"/>
  <c r="OGM33" i="10"/>
  <c r="OGN33" i="10" s="1"/>
  <c r="OGE33" i="10"/>
  <c r="OGF33" i="10" s="1"/>
  <c r="OFW33" i="10"/>
  <c r="OFX33" i="10" s="1"/>
  <c r="OFO33" i="10"/>
  <c r="OFP33" i="10" s="1"/>
  <c r="OFG33" i="10"/>
  <c r="OFH33" i="10" s="1"/>
  <c r="OEY33" i="10"/>
  <c r="OEZ33" i="10" s="1"/>
  <c r="OEQ33" i="10"/>
  <c r="OER33" i="10" s="1"/>
  <c r="OEI33" i="10"/>
  <c r="OEJ33" i="10" s="1"/>
  <c r="OEA33" i="10"/>
  <c r="OEB33" i="10" s="1"/>
  <c r="ODS33" i="10"/>
  <c r="ODT33" i="10" s="1"/>
  <c r="ODK33" i="10"/>
  <c r="ODL33" i="10" s="1"/>
  <c r="ODC33" i="10"/>
  <c r="ODD33" i="10" s="1"/>
  <c r="OCU33" i="10"/>
  <c r="OCV33" i="10" s="1"/>
  <c r="OCM33" i="10"/>
  <c r="OCN33" i="10" s="1"/>
  <c r="OCE33" i="10"/>
  <c r="OCF33" i="10" s="1"/>
  <c r="OBW33" i="10"/>
  <c r="OBX33" i="10" s="1"/>
  <c r="OBO33" i="10"/>
  <c r="OBP33" i="10" s="1"/>
  <c r="OBG33" i="10"/>
  <c r="OBH33" i="10" s="1"/>
  <c r="OAY33" i="10"/>
  <c r="OAZ33" i="10" s="1"/>
  <c r="OAQ33" i="10"/>
  <c r="OAR33" i="10" s="1"/>
  <c r="OAI33" i="10"/>
  <c r="OAJ33" i="10" s="1"/>
  <c r="OAA33" i="10"/>
  <c r="OAB33" i="10" s="1"/>
  <c r="NZS33" i="10"/>
  <c r="NZT33" i="10" s="1"/>
  <c r="NZK33" i="10"/>
  <c r="NZL33" i="10" s="1"/>
  <c r="NZC33" i="10"/>
  <c r="NZD33" i="10" s="1"/>
  <c r="NYU33" i="10"/>
  <c r="NYV33" i="10" s="1"/>
  <c r="NYM33" i="10"/>
  <c r="NYN33" i="10" s="1"/>
  <c r="NYE33" i="10"/>
  <c r="NYF33" i="10" s="1"/>
  <c r="NXW33" i="10"/>
  <c r="NXX33" i="10" s="1"/>
  <c r="NXO33" i="10"/>
  <c r="NXP33" i="10" s="1"/>
  <c r="NXG33" i="10"/>
  <c r="NXH33" i="10" s="1"/>
  <c r="NWY33" i="10"/>
  <c r="NWZ33" i="10" s="1"/>
  <c r="NWQ33" i="10"/>
  <c r="NWR33" i="10" s="1"/>
  <c r="NWI33" i="10"/>
  <c r="NWJ33" i="10" s="1"/>
  <c r="NWA33" i="10"/>
  <c r="NWB33" i="10" s="1"/>
  <c r="NVS33" i="10"/>
  <c r="NVT33" i="10" s="1"/>
  <c r="NVK33" i="10"/>
  <c r="NVL33" i="10" s="1"/>
  <c r="NVC33" i="10"/>
  <c r="NVD33" i="10" s="1"/>
  <c r="NUU33" i="10"/>
  <c r="NUV33" i="10" s="1"/>
  <c r="NUM33" i="10"/>
  <c r="NUN33" i="10" s="1"/>
  <c r="NUE33" i="10"/>
  <c r="NUF33" i="10" s="1"/>
  <c r="NTW33" i="10"/>
  <c r="NTX33" i="10" s="1"/>
  <c r="NTO33" i="10"/>
  <c r="NTP33" i="10" s="1"/>
  <c r="NTG33" i="10"/>
  <c r="NTH33" i="10" s="1"/>
  <c r="NSY33" i="10"/>
  <c r="NSZ33" i="10" s="1"/>
  <c r="NSQ33" i="10"/>
  <c r="NSR33" i="10" s="1"/>
  <c r="NSI33" i="10"/>
  <c r="NSJ33" i="10" s="1"/>
  <c r="NSA33" i="10"/>
  <c r="NSB33" i="10" s="1"/>
  <c r="NRS33" i="10"/>
  <c r="NRT33" i="10" s="1"/>
  <c r="NRK33" i="10"/>
  <c r="NRL33" i="10" s="1"/>
  <c r="NRC33" i="10"/>
  <c r="NRD33" i="10" s="1"/>
  <c r="NQU33" i="10"/>
  <c r="NQV33" i="10" s="1"/>
  <c r="NQM33" i="10"/>
  <c r="NQN33" i="10" s="1"/>
  <c r="NQE33" i="10"/>
  <c r="NQF33" i="10" s="1"/>
  <c r="NPW33" i="10"/>
  <c r="NPX33" i="10" s="1"/>
  <c r="NPO33" i="10"/>
  <c r="NPP33" i="10" s="1"/>
  <c r="NPG33" i="10"/>
  <c r="NPH33" i="10" s="1"/>
  <c r="NOY33" i="10"/>
  <c r="NOZ33" i="10" s="1"/>
  <c r="NOQ33" i="10"/>
  <c r="NOR33" i="10" s="1"/>
  <c r="NOI33" i="10"/>
  <c r="NOJ33" i="10" s="1"/>
  <c r="NOA33" i="10"/>
  <c r="NOB33" i="10" s="1"/>
  <c r="NNS33" i="10"/>
  <c r="NNT33" i="10" s="1"/>
  <c r="NNK33" i="10"/>
  <c r="NNL33" i="10" s="1"/>
  <c r="NNC33" i="10"/>
  <c r="NND33" i="10" s="1"/>
  <c r="NMU33" i="10"/>
  <c r="NMV33" i="10" s="1"/>
  <c r="NMM33" i="10"/>
  <c r="NMN33" i="10" s="1"/>
  <c r="NME33" i="10"/>
  <c r="NMF33" i="10" s="1"/>
  <c r="NLW33" i="10"/>
  <c r="NLX33" i="10" s="1"/>
  <c r="NLO33" i="10"/>
  <c r="NLP33" i="10" s="1"/>
  <c r="NLG33" i="10"/>
  <c r="NLH33" i="10" s="1"/>
  <c r="NKY33" i="10"/>
  <c r="NKZ33" i="10" s="1"/>
  <c r="NKQ33" i="10"/>
  <c r="NKR33" i="10" s="1"/>
  <c r="NKI33" i="10"/>
  <c r="NKJ33" i="10" s="1"/>
  <c r="NKA33" i="10"/>
  <c r="NKB33" i="10" s="1"/>
  <c r="NJS33" i="10"/>
  <c r="NJT33" i="10" s="1"/>
  <c r="NJK33" i="10"/>
  <c r="NJL33" i="10" s="1"/>
  <c r="NJC33" i="10"/>
  <c r="NJD33" i="10" s="1"/>
  <c r="NIU33" i="10"/>
  <c r="NIV33" i="10" s="1"/>
  <c r="NIN33" i="10"/>
  <c r="NIM33" i="10"/>
  <c r="NIE33" i="10"/>
  <c r="NIF33" i="10" s="1"/>
  <c r="NHW33" i="10"/>
  <c r="NHX33" i="10" s="1"/>
  <c r="NHO33" i="10"/>
  <c r="NHP33" i="10" s="1"/>
  <c r="NHG33" i="10"/>
  <c r="NHH33" i="10" s="1"/>
  <c r="NGY33" i="10"/>
  <c r="NGZ33" i="10" s="1"/>
  <c r="NGQ33" i="10"/>
  <c r="NGR33" i="10" s="1"/>
  <c r="NGI33" i="10"/>
  <c r="NGJ33" i="10" s="1"/>
  <c r="NGA33" i="10"/>
  <c r="NGB33" i="10" s="1"/>
  <c r="NFS33" i="10"/>
  <c r="NFT33" i="10" s="1"/>
  <c r="NFK33" i="10"/>
  <c r="NFL33" i="10" s="1"/>
  <c r="NFC33" i="10"/>
  <c r="NFD33" i="10" s="1"/>
  <c r="NEU33" i="10"/>
  <c r="NEV33" i="10" s="1"/>
  <c r="NEM33" i="10"/>
  <c r="NEN33" i="10" s="1"/>
  <c r="NEE33" i="10"/>
  <c r="NEF33" i="10" s="1"/>
  <c r="NDW33" i="10"/>
  <c r="NDX33" i="10" s="1"/>
  <c r="NDO33" i="10"/>
  <c r="NDP33" i="10" s="1"/>
  <c r="NDG33" i="10"/>
  <c r="NDH33" i="10" s="1"/>
  <c r="NCY33" i="10"/>
  <c r="NCZ33" i="10" s="1"/>
  <c r="NCQ33" i="10"/>
  <c r="NCR33" i="10" s="1"/>
  <c r="NCI33" i="10"/>
  <c r="NCJ33" i="10" s="1"/>
  <c r="NCA33" i="10"/>
  <c r="NCB33" i="10" s="1"/>
  <c r="NBS33" i="10"/>
  <c r="NBT33" i="10" s="1"/>
  <c r="NBK33" i="10"/>
  <c r="NBL33" i="10" s="1"/>
  <c r="NBC33" i="10"/>
  <c r="NBD33" i="10" s="1"/>
  <c r="NAU33" i="10"/>
  <c r="NAV33" i="10" s="1"/>
  <c r="NAM33" i="10"/>
  <c r="NAN33" i="10" s="1"/>
  <c r="NAE33" i="10"/>
  <c r="NAF33" i="10" s="1"/>
  <c r="MZW33" i="10"/>
  <c r="MZX33" i="10" s="1"/>
  <c r="MZO33" i="10"/>
  <c r="MZP33" i="10" s="1"/>
  <c r="MZG33" i="10"/>
  <c r="MZH33" i="10" s="1"/>
  <c r="MYY33" i="10"/>
  <c r="MYZ33" i="10" s="1"/>
  <c r="MYQ33" i="10"/>
  <c r="MYR33" i="10" s="1"/>
  <c r="MYI33" i="10"/>
  <c r="MYJ33" i="10" s="1"/>
  <c r="MYA33" i="10"/>
  <c r="MYB33" i="10" s="1"/>
  <c r="MXS33" i="10"/>
  <c r="MXT33" i="10" s="1"/>
  <c r="MXK33" i="10"/>
  <c r="MXL33" i="10" s="1"/>
  <c r="MXC33" i="10"/>
  <c r="MXD33" i="10" s="1"/>
  <c r="MWU33" i="10"/>
  <c r="MWV33" i="10" s="1"/>
  <c r="MWM33" i="10"/>
  <c r="MWN33" i="10" s="1"/>
  <c r="MWE33" i="10"/>
  <c r="MWF33" i="10" s="1"/>
  <c r="MVW33" i="10"/>
  <c r="MVX33" i="10" s="1"/>
  <c r="MVO33" i="10"/>
  <c r="MVP33" i="10" s="1"/>
  <c r="MVG33" i="10"/>
  <c r="MVH33" i="10" s="1"/>
  <c r="MUY33" i="10"/>
  <c r="MUZ33" i="10" s="1"/>
  <c r="MUQ33" i="10"/>
  <c r="MUR33" i="10" s="1"/>
  <c r="MUI33" i="10"/>
  <c r="MUJ33" i="10" s="1"/>
  <c r="MUA33" i="10"/>
  <c r="MUB33" i="10" s="1"/>
  <c r="MTS33" i="10"/>
  <c r="MTT33" i="10" s="1"/>
  <c r="MTK33" i="10"/>
  <c r="MTL33" i="10" s="1"/>
  <c r="MTC33" i="10"/>
  <c r="MTD33" i="10" s="1"/>
  <c r="MSU33" i="10"/>
  <c r="MSV33" i="10" s="1"/>
  <c r="MSN33" i="10"/>
  <c r="MSM33" i="10"/>
  <c r="MSE33" i="10"/>
  <c r="MSF33" i="10" s="1"/>
  <c r="MRW33" i="10"/>
  <c r="MRX33" i="10" s="1"/>
  <c r="MRO33" i="10"/>
  <c r="MRP33" i="10" s="1"/>
  <c r="MRG33" i="10"/>
  <c r="MRH33" i="10" s="1"/>
  <c r="MQY33" i="10"/>
  <c r="MQZ33" i="10" s="1"/>
  <c r="MQQ33" i="10"/>
  <c r="MQR33" i="10" s="1"/>
  <c r="MQI33" i="10"/>
  <c r="MQJ33" i="10" s="1"/>
  <c r="MQA33" i="10"/>
  <c r="MQB33" i="10" s="1"/>
  <c r="MPS33" i="10"/>
  <c r="MPT33" i="10" s="1"/>
  <c r="MPK33" i="10"/>
  <c r="MPL33" i="10" s="1"/>
  <c r="MPC33" i="10"/>
  <c r="MPD33" i="10" s="1"/>
  <c r="MOU33" i="10"/>
  <c r="MOV33" i="10" s="1"/>
  <c r="MOM33" i="10"/>
  <c r="MON33" i="10" s="1"/>
  <c r="MOE33" i="10"/>
  <c r="MOF33" i="10" s="1"/>
  <c r="MNW33" i="10"/>
  <c r="MNX33" i="10" s="1"/>
  <c r="MNO33" i="10"/>
  <c r="MNP33" i="10" s="1"/>
  <c r="MNG33" i="10"/>
  <c r="MNH33" i="10" s="1"/>
  <c r="MMY33" i="10"/>
  <c r="MMZ33" i="10" s="1"/>
  <c r="MMQ33" i="10"/>
  <c r="MMR33" i="10" s="1"/>
  <c r="MMI33" i="10"/>
  <c r="MMJ33" i="10" s="1"/>
  <c r="MMA33" i="10"/>
  <c r="MMB33" i="10" s="1"/>
  <c r="MLS33" i="10"/>
  <c r="MLT33" i="10" s="1"/>
  <c r="MLK33" i="10"/>
  <c r="MLL33" i="10" s="1"/>
  <c r="MLC33" i="10"/>
  <c r="MLD33" i="10" s="1"/>
  <c r="MKU33" i="10"/>
  <c r="MKV33" i="10" s="1"/>
  <c r="MKM33" i="10"/>
  <c r="MKN33" i="10" s="1"/>
  <c r="MKE33" i="10"/>
  <c r="MKF33" i="10" s="1"/>
  <c r="MJW33" i="10"/>
  <c r="MJX33" i="10" s="1"/>
  <c r="MJP33" i="10"/>
  <c r="MJO33" i="10"/>
  <c r="MJG33" i="10"/>
  <c r="MJH33" i="10" s="1"/>
  <c r="MIY33" i="10"/>
  <c r="MIZ33" i="10" s="1"/>
  <c r="MIQ33" i="10"/>
  <c r="MIR33" i="10" s="1"/>
  <c r="MII33" i="10"/>
  <c r="MIJ33" i="10" s="1"/>
  <c r="MIA33" i="10"/>
  <c r="MIB33" i="10" s="1"/>
  <c r="MHS33" i="10"/>
  <c r="MHT33" i="10" s="1"/>
  <c r="MHK33" i="10"/>
  <c r="MHL33" i="10" s="1"/>
  <c r="MHC33" i="10"/>
  <c r="MHD33" i="10" s="1"/>
  <c r="MGU33" i="10"/>
  <c r="MGV33" i="10" s="1"/>
  <c r="MGM33" i="10"/>
  <c r="MGN33" i="10" s="1"/>
  <c r="MGE33" i="10"/>
  <c r="MGF33" i="10" s="1"/>
  <c r="MFW33" i="10"/>
  <c r="MFX33" i="10" s="1"/>
  <c r="MFO33" i="10"/>
  <c r="MFP33" i="10" s="1"/>
  <c r="MFG33" i="10"/>
  <c r="MFH33" i="10" s="1"/>
  <c r="MEY33" i="10"/>
  <c r="MEZ33" i="10" s="1"/>
  <c r="MEQ33" i="10"/>
  <c r="MER33" i="10" s="1"/>
  <c r="MEI33" i="10"/>
  <c r="MEJ33" i="10" s="1"/>
  <c r="MEA33" i="10"/>
  <c r="MEB33" i="10" s="1"/>
  <c r="MDS33" i="10"/>
  <c r="MDT33" i="10" s="1"/>
  <c r="MDK33" i="10"/>
  <c r="MDL33" i="10" s="1"/>
  <c r="MDC33" i="10"/>
  <c r="MDD33" i="10" s="1"/>
  <c r="MCU33" i="10"/>
  <c r="MCV33" i="10" s="1"/>
  <c r="MCM33" i="10"/>
  <c r="MCN33" i="10" s="1"/>
  <c r="MCE33" i="10"/>
  <c r="MCF33" i="10" s="1"/>
  <c r="MBW33" i="10"/>
  <c r="MBX33" i="10" s="1"/>
  <c r="MBO33" i="10"/>
  <c r="MBP33" i="10" s="1"/>
  <c r="MBG33" i="10"/>
  <c r="MBH33" i="10" s="1"/>
  <c r="MAY33" i="10"/>
  <c r="MAZ33" i="10" s="1"/>
  <c r="MAQ33" i="10"/>
  <c r="MAR33" i="10" s="1"/>
  <c r="MAI33" i="10"/>
  <c r="MAJ33" i="10" s="1"/>
  <c r="MAA33" i="10"/>
  <c r="MAB33" i="10" s="1"/>
  <c r="LZS33" i="10"/>
  <c r="LZT33" i="10" s="1"/>
  <c r="LZK33" i="10"/>
  <c r="LZL33" i="10" s="1"/>
  <c r="LZC33" i="10"/>
  <c r="LZD33" i="10" s="1"/>
  <c r="LYU33" i="10"/>
  <c r="LYV33" i="10" s="1"/>
  <c r="LYM33" i="10"/>
  <c r="LYN33" i="10" s="1"/>
  <c r="LYE33" i="10"/>
  <c r="LYF33" i="10" s="1"/>
  <c r="LXX33" i="10"/>
  <c r="LXW33" i="10"/>
  <c r="LXO33" i="10"/>
  <c r="LXP33" i="10" s="1"/>
  <c r="LXG33" i="10"/>
  <c r="LXH33" i="10" s="1"/>
  <c r="LWY33" i="10"/>
  <c r="LWZ33" i="10" s="1"/>
  <c r="LWQ33" i="10"/>
  <c r="LWR33" i="10" s="1"/>
  <c r="LWJ33" i="10"/>
  <c r="LWI33" i="10"/>
  <c r="LWA33" i="10"/>
  <c r="LWB33" i="10" s="1"/>
  <c r="LVS33" i="10"/>
  <c r="LVT33" i="10" s="1"/>
  <c r="LVK33" i="10"/>
  <c r="LVL33" i="10" s="1"/>
  <c r="LVC33" i="10"/>
  <c r="LVD33" i="10" s="1"/>
  <c r="LUU33" i="10"/>
  <c r="LUV33" i="10" s="1"/>
  <c r="LUM33" i="10"/>
  <c r="LUN33" i="10" s="1"/>
  <c r="LUE33" i="10"/>
  <c r="LUF33" i="10" s="1"/>
  <c r="LTW33" i="10"/>
  <c r="LTX33" i="10" s="1"/>
  <c r="LTO33" i="10"/>
  <c r="LTP33" i="10" s="1"/>
  <c r="LTG33" i="10"/>
  <c r="LTH33" i="10" s="1"/>
  <c r="LSY33" i="10"/>
  <c r="LSZ33" i="10" s="1"/>
  <c r="LSQ33" i="10"/>
  <c r="LSR33" i="10" s="1"/>
  <c r="LSI33" i="10"/>
  <c r="LSJ33" i="10" s="1"/>
  <c r="LSA33" i="10"/>
  <c r="LSB33" i="10" s="1"/>
  <c r="LRS33" i="10"/>
  <c r="LRT33" i="10" s="1"/>
  <c r="LRK33" i="10"/>
  <c r="LRL33" i="10" s="1"/>
  <c r="LRC33" i="10"/>
  <c r="LRD33" i="10" s="1"/>
  <c r="LQU33" i="10"/>
  <c r="LQV33" i="10" s="1"/>
  <c r="LQM33" i="10"/>
  <c r="LQN33" i="10" s="1"/>
  <c r="LQE33" i="10"/>
  <c r="LQF33" i="10" s="1"/>
  <c r="LPW33" i="10"/>
  <c r="LPX33" i="10" s="1"/>
  <c r="LPO33" i="10"/>
  <c r="LPP33" i="10" s="1"/>
  <c r="LPG33" i="10"/>
  <c r="LPH33" i="10" s="1"/>
  <c r="LOY33" i="10"/>
  <c r="LOZ33" i="10" s="1"/>
  <c r="LOQ33" i="10"/>
  <c r="LOR33" i="10" s="1"/>
  <c r="LOI33" i="10"/>
  <c r="LOJ33" i="10" s="1"/>
  <c r="LOA33" i="10"/>
  <c r="LOB33" i="10" s="1"/>
  <c r="LNS33" i="10"/>
  <c r="LNT33" i="10" s="1"/>
  <c r="LNK33" i="10"/>
  <c r="LNL33" i="10" s="1"/>
  <c r="LNC33" i="10"/>
  <c r="LND33" i="10" s="1"/>
  <c r="LMU33" i="10"/>
  <c r="LMV33" i="10" s="1"/>
  <c r="LMM33" i="10"/>
  <c r="LMN33" i="10" s="1"/>
  <c r="LME33" i="10"/>
  <c r="LMF33" i="10" s="1"/>
  <c r="LLW33" i="10"/>
  <c r="LLX33" i="10" s="1"/>
  <c r="LLO33" i="10"/>
  <c r="LLP33" i="10" s="1"/>
  <c r="LLG33" i="10"/>
  <c r="LLH33" i="10" s="1"/>
  <c r="LKY33" i="10"/>
  <c r="LKZ33" i="10" s="1"/>
  <c r="LKQ33" i="10"/>
  <c r="LKR33" i="10" s="1"/>
  <c r="LKI33" i="10"/>
  <c r="LKJ33" i="10" s="1"/>
  <c r="LKA33" i="10"/>
  <c r="LKB33" i="10" s="1"/>
  <c r="LJS33" i="10"/>
  <c r="LJT33" i="10" s="1"/>
  <c r="LJK33" i="10"/>
  <c r="LJL33" i="10" s="1"/>
  <c r="LJC33" i="10"/>
  <c r="LJD33" i="10" s="1"/>
  <c r="LIU33" i="10"/>
  <c r="LIV33" i="10" s="1"/>
  <c r="LIM33" i="10"/>
  <c r="LIN33" i="10" s="1"/>
  <c r="LIE33" i="10"/>
  <c r="LIF33" i="10" s="1"/>
  <c r="LHW33" i="10"/>
  <c r="LHX33" i="10" s="1"/>
  <c r="LHO33" i="10"/>
  <c r="LHP33" i="10" s="1"/>
  <c r="LHG33" i="10"/>
  <c r="LHH33" i="10" s="1"/>
  <c r="LGY33" i="10"/>
  <c r="LGZ33" i="10" s="1"/>
  <c r="LGQ33" i="10"/>
  <c r="LGR33" i="10" s="1"/>
  <c r="LGI33" i="10"/>
  <c r="LGJ33" i="10" s="1"/>
  <c r="LGA33" i="10"/>
  <c r="LGB33" i="10" s="1"/>
  <c r="LFS33" i="10"/>
  <c r="LFT33" i="10" s="1"/>
  <c r="LFK33" i="10"/>
  <c r="LFL33" i="10" s="1"/>
  <c r="LFC33" i="10"/>
  <c r="LFD33" i="10" s="1"/>
  <c r="LEU33" i="10"/>
  <c r="LEV33" i="10" s="1"/>
  <c r="LEM33" i="10"/>
  <c r="LEN33" i="10" s="1"/>
  <c r="LEE33" i="10"/>
  <c r="LEF33" i="10" s="1"/>
  <c r="LDW33" i="10"/>
  <c r="LDX33" i="10" s="1"/>
  <c r="LDO33" i="10"/>
  <c r="LDP33" i="10" s="1"/>
  <c r="LDG33" i="10"/>
  <c r="LDH33" i="10" s="1"/>
  <c r="LCY33" i="10"/>
  <c r="LCZ33" i="10" s="1"/>
  <c r="LCQ33" i="10"/>
  <c r="LCR33" i="10" s="1"/>
  <c r="LCI33" i="10"/>
  <c r="LCJ33" i="10" s="1"/>
  <c r="LCA33" i="10"/>
  <c r="LCB33" i="10" s="1"/>
  <c r="LBS33" i="10"/>
  <c r="LBT33" i="10" s="1"/>
  <c r="LBK33" i="10"/>
  <c r="LBL33" i="10" s="1"/>
  <c r="LBC33" i="10"/>
  <c r="LBD33" i="10" s="1"/>
  <c r="LAU33" i="10"/>
  <c r="LAV33" i="10" s="1"/>
  <c r="LAM33" i="10"/>
  <c r="LAN33" i="10" s="1"/>
  <c r="LAE33" i="10"/>
  <c r="LAF33" i="10" s="1"/>
  <c r="KZW33" i="10"/>
  <c r="KZX33" i="10" s="1"/>
  <c r="KZO33" i="10"/>
  <c r="KZP33" i="10" s="1"/>
  <c r="KZG33" i="10"/>
  <c r="KZH33" i="10" s="1"/>
  <c r="KYY33" i="10"/>
  <c r="KYZ33" i="10" s="1"/>
  <c r="KYQ33" i="10"/>
  <c r="KYR33" i="10" s="1"/>
  <c r="KYI33" i="10"/>
  <c r="KYJ33" i="10" s="1"/>
  <c r="KYA33" i="10"/>
  <c r="KYB33" i="10" s="1"/>
  <c r="KXS33" i="10"/>
  <c r="KXT33" i="10" s="1"/>
  <c r="KXK33" i="10"/>
  <c r="KXL33" i="10" s="1"/>
  <c r="KXC33" i="10"/>
  <c r="KXD33" i="10" s="1"/>
  <c r="KWU33" i="10"/>
  <c r="KWV33" i="10" s="1"/>
  <c r="KWM33" i="10"/>
  <c r="KWN33" i="10" s="1"/>
  <c r="KWE33" i="10"/>
  <c r="KWF33" i="10" s="1"/>
  <c r="KVW33" i="10"/>
  <c r="KVX33" i="10" s="1"/>
  <c r="KVO33" i="10"/>
  <c r="KVP33" i="10" s="1"/>
  <c r="KVG33" i="10"/>
  <c r="KVH33" i="10" s="1"/>
  <c r="KUY33" i="10"/>
  <c r="KUZ33" i="10" s="1"/>
  <c r="KUQ33" i="10"/>
  <c r="KUR33" i="10" s="1"/>
  <c r="KUI33" i="10"/>
  <c r="KUJ33" i="10" s="1"/>
  <c r="KUA33" i="10"/>
  <c r="KUB33" i="10" s="1"/>
  <c r="KTS33" i="10"/>
  <c r="KTT33" i="10" s="1"/>
  <c r="KTK33" i="10"/>
  <c r="KTL33" i="10" s="1"/>
  <c r="KTC33" i="10"/>
  <c r="KTD33" i="10" s="1"/>
  <c r="KSU33" i="10"/>
  <c r="KSV33" i="10" s="1"/>
  <c r="KSM33" i="10"/>
  <c r="KSN33" i="10" s="1"/>
  <c r="KSE33" i="10"/>
  <c r="KSF33" i="10" s="1"/>
  <c r="KRW33" i="10"/>
  <c r="KRX33" i="10" s="1"/>
  <c r="KRO33" i="10"/>
  <c r="KRP33" i="10" s="1"/>
  <c r="KRG33" i="10"/>
  <c r="KRH33" i="10" s="1"/>
  <c r="KQY33" i="10"/>
  <c r="KQZ33" i="10" s="1"/>
  <c r="KQQ33" i="10"/>
  <c r="KQR33" i="10" s="1"/>
  <c r="KQI33" i="10"/>
  <c r="KQJ33" i="10" s="1"/>
  <c r="KQA33" i="10"/>
  <c r="KQB33" i="10" s="1"/>
  <c r="KPS33" i="10"/>
  <c r="KPT33" i="10" s="1"/>
  <c r="KPK33" i="10"/>
  <c r="KPL33" i="10" s="1"/>
  <c r="KPC33" i="10"/>
  <c r="KPD33" i="10" s="1"/>
  <c r="KOU33" i="10"/>
  <c r="KOV33" i="10" s="1"/>
  <c r="KOM33" i="10"/>
  <c r="KON33" i="10" s="1"/>
  <c r="KOE33" i="10"/>
  <c r="KOF33" i="10" s="1"/>
  <c r="KNW33" i="10"/>
  <c r="KNX33" i="10" s="1"/>
  <c r="KNO33" i="10"/>
  <c r="KNP33" i="10" s="1"/>
  <c r="KNG33" i="10"/>
  <c r="KNH33" i="10" s="1"/>
  <c r="KMY33" i="10"/>
  <c r="KMZ33" i="10" s="1"/>
  <c r="KMQ33" i="10"/>
  <c r="KMR33" i="10" s="1"/>
  <c r="KMI33" i="10"/>
  <c r="KMJ33" i="10" s="1"/>
  <c r="KMA33" i="10"/>
  <c r="KMB33" i="10" s="1"/>
  <c r="KLS33" i="10"/>
  <c r="KLT33" i="10" s="1"/>
  <c r="KLK33" i="10"/>
  <c r="KLL33" i="10" s="1"/>
  <c r="KLC33" i="10"/>
  <c r="KLD33" i="10" s="1"/>
  <c r="KKU33" i="10"/>
  <c r="KKV33" i="10" s="1"/>
  <c r="KKM33" i="10"/>
  <c r="KKN33" i="10" s="1"/>
  <c r="KKE33" i="10"/>
  <c r="KKF33" i="10" s="1"/>
  <c r="KJW33" i="10"/>
  <c r="KJX33" i="10" s="1"/>
  <c r="KJO33" i="10"/>
  <c r="KJP33" i="10" s="1"/>
  <c r="KJG33" i="10"/>
  <c r="KJH33" i="10" s="1"/>
  <c r="KIY33" i="10"/>
  <c r="KIZ33" i="10" s="1"/>
  <c r="KIQ33" i="10"/>
  <c r="KIR33" i="10" s="1"/>
  <c r="KII33" i="10"/>
  <c r="KIJ33" i="10" s="1"/>
  <c r="KIA33" i="10"/>
  <c r="KIB33" i="10" s="1"/>
  <c r="KHS33" i="10"/>
  <c r="KHT33" i="10" s="1"/>
  <c r="KHK33" i="10"/>
  <c r="KHL33" i="10" s="1"/>
  <c r="KHC33" i="10"/>
  <c r="KHD33" i="10" s="1"/>
  <c r="KGU33" i="10"/>
  <c r="KGV33" i="10" s="1"/>
  <c r="KGM33" i="10"/>
  <c r="KGN33" i="10" s="1"/>
  <c r="KGE33" i="10"/>
  <c r="KGF33" i="10" s="1"/>
  <c r="KFW33" i="10"/>
  <c r="KFX33" i="10" s="1"/>
  <c r="KFO33" i="10"/>
  <c r="KFP33" i="10" s="1"/>
  <c r="KFG33" i="10"/>
  <c r="KFH33" i="10" s="1"/>
  <c r="KEY33" i="10"/>
  <c r="KEZ33" i="10" s="1"/>
  <c r="KEQ33" i="10"/>
  <c r="KER33" i="10" s="1"/>
  <c r="KEI33" i="10"/>
  <c r="KEJ33" i="10" s="1"/>
  <c r="KEA33" i="10"/>
  <c r="KEB33" i="10" s="1"/>
  <c r="KDS33" i="10"/>
  <c r="KDT33" i="10" s="1"/>
  <c r="KDK33" i="10"/>
  <c r="KDL33" i="10" s="1"/>
  <c r="KDC33" i="10"/>
  <c r="KDD33" i="10" s="1"/>
  <c r="KCU33" i="10"/>
  <c r="KCV33" i="10" s="1"/>
  <c r="KCM33" i="10"/>
  <c r="KCN33" i="10" s="1"/>
  <c r="KCE33" i="10"/>
  <c r="KCF33" i="10" s="1"/>
  <c r="KBW33" i="10"/>
  <c r="KBX33" i="10" s="1"/>
  <c r="KBO33" i="10"/>
  <c r="KBP33" i="10" s="1"/>
  <c r="KBG33" i="10"/>
  <c r="KBH33" i="10" s="1"/>
  <c r="KAY33" i="10"/>
  <c r="KAZ33" i="10" s="1"/>
  <c r="KAQ33" i="10"/>
  <c r="KAR33" i="10" s="1"/>
  <c r="KAI33" i="10"/>
  <c r="KAJ33" i="10" s="1"/>
  <c r="KAA33" i="10"/>
  <c r="KAB33" i="10" s="1"/>
  <c r="JZS33" i="10"/>
  <c r="JZT33" i="10" s="1"/>
  <c r="JZK33" i="10"/>
  <c r="JZL33" i="10" s="1"/>
  <c r="JZC33" i="10"/>
  <c r="JZD33" i="10" s="1"/>
  <c r="JYU33" i="10"/>
  <c r="JYV33" i="10" s="1"/>
  <c r="JYM33" i="10"/>
  <c r="JYN33" i="10" s="1"/>
  <c r="JYE33" i="10"/>
  <c r="JYF33" i="10" s="1"/>
  <c r="JXW33" i="10"/>
  <c r="JXX33" i="10" s="1"/>
  <c r="JXO33" i="10"/>
  <c r="JXP33" i="10" s="1"/>
  <c r="JXG33" i="10"/>
  <c r="JXH33" i="10" s="1"/>
  <c r="JWY33" i="10"/>
  <c r="JWZ33" i="10" s="1"/>
  <c r="JWQ33" i="10"/>
  <c r="JWR33" i="10" s="1"/>
  <c r="JWI33" i="10"/>
  <c r="JWJ33" i="10" s="1"/>
  <c r="JWA33" i="10"/>
  <c r="JWB33" i="10" s="1"/>
  <c r="JVS33" i="10"/>
  <c r="JVT33" i="10" s="1"/>
  <c r="JVK33" i="10"/>
  <c r="JVL33" i="10" s="1"/>
  <c r="JVC33" i="10"/>
  <c r="JVD33" i="10" s="1"/>
  <c r="JUU33" i="10"/>
  <c r="JUV33" i="10" s="1"/>
  <c r="JUM33" i="10"/>
  <c r="JUN33" i="10" s="1"/>
  <c r="JUE33" i="10"/>
  <c r="JUF33" i="10" s="1"/>
  <c r="JTW33" i="10"/>
  <c r="JTX33" i="10" s="1"/>
  <c r="JTO33" i="10"/>
  <c r="JTP33" i="10" s="1"/>
  <c r="JTG33" i="10"/>
  <c r="JTH33" i="10" s="1"/>
  <c r="JSY33" i="10"/>
  <c r="JSZ33" i="10" s="1"/>
  <c r="JSQ33" i="10"/>
  <c r="JSR33" i="10" s="1"/>
  <c r="JSI33" i="10"/>
  <c r="JSJ33" i="10" s="1"/>
  <c r="JSA33" i="10"/>
  <c r="JSB33" i="10" s="1"/>
  <c r="JRS33" i="10"/>
  <c r="JRT33" i="10" s="1"/>
  <c r="JRK33" i="10"/>
  <c r="JRL33" i="10" s="1"/>
  <c r="JRC33" i="10"/>
  <c r="JRD33" i="10" s="1"/>
  <c r="JQU33" i="10"/>
  <c r="JQV33" i="10" s="1"/>
  <c r="JQM33" i="10"/>
  <c r="JQN33" i="10" s="1"/>
  <c r="JQE33" i="10"/>
  <c r="JQF33" i="10" s="1"/>
  <c r="JPW33" i="10"/>
  <c r="JPX33" i="10" s="1"/>
  <c r="JPO33" i="10"/>
  <c r="JPP33" i="10" s="1"/>
  <c r="JPG33" i="10"/>
  <c r="JPH33" i="10" s="1"/>
  <c r="JOY33" i="10"/>
  <c r="JOZ33" i="10" s="1"/>
  <c r="JOQ33" i="10"/>
  <c r="JOR33" i="10" s="1"/>
  <c r="JOI33" i="10"/>
  <c r="JOJ33" i="10" s="1"/>
  <c r="JOA33" i="10"/>
  <c r="JOB33" i="10" s="1"/>
  <c r="JNS33" i="10"/>
  <c r="JNT33" i="10" s="1"/>
  <c r="JNK33" i="10"/>
  <c r="JNL33" i="10" s="1"/>
  <c r="JNC33" i="10"/>
  <c r="JND33" i="10" s="1"/>
  <c r="JMU33" i="10"/>
  <c r="JMV33" i="10" s="1"/>
  <c r="JMM33" i="10"/>
  <c r="JMN33" i="10" s="1"/>
  <c r="JME33" i="10"/>
  <c r="JMF33" i="10" s="1"/>
  <c r="JLW33" i="10"/>
  <c r="JLX33" i="10" s="1"/>
  <c r="JLO33" i="10"/>
  <c r="JLP33" i="10" s="1"/>
  <c r="JLG33" i="10"/>
  <c r="JLH33" i="10" s="1"/>
  <c r="JKY33" i="10"/>
  <c r="JKZ33" i="10" s="1"/>
  <c r="JKQ33" i="10"/>
  <c r="JKR33" i="10" s="1"/>
  <c r="JKI33" i="10"/>
  <c r="JKJ33" i="10" s="1"/>
  <c r="JKA33" i="10"/>
  <c r="JKB33" i="10" s="1"/>
  <c r="JJS33" i="10"/>
  <c r="JJT33" i="10" s="1"/>
  <c r="JJK33" i="10"/>
  <c r="JJL33" i="10" s="1"/>
  <c r="JJC33" i="10"/>
  <c r="JJD33" i="10" s="1"/>
  <c r="JIU33" i="10"/>
  <c r="JIV33" i="10" s="1"/>
  <c r="JIM33" i="10"/>
  <c r="JIN33" i="10" s="1"/>
  <c r="JIE33" i="10"/>
  <c r="JIF33" i="10" s="1"/>
  <c r="JHW33" i="10"/>
  <c r="JHX33" i="10" s="1"/>
  <c r="JHO33" i="10"/>
  <c r="JHP33" i="10" s="1"/>
  <c r="JHG33" i="10"/>
  <c r="JHH33" i="10" s="1"/>
  <c r="JGY33" i="10"/>
  <c r="JGZ33" i="10" s="1"/>
  <c r="JGQ33" i="10"/>
  <c r="JGR33" i="10" s="1"/>
  <c r="JGJ33" i="10"/>
  <c r="G33" i="10"/>
  <c r="H33" i="10" s="1"/>
  <c r="XFC32" i="10"/>
  <c r="XFD32" i="10" s="1"/>
  <c r="XEU32" i="10"/>
  <c r="XEV32" i="10" s="1"/>
  <c r="XEM32" i="10"/>
  <c r="XEN32" i="10" s="1"/>
  <c r="XEE32" i="10"/>
  <c r="XEF32" i="10" s="1"/>
  <c r="XDW32" i="10"/>
  <c r="XDX32" i="10" s="1"/>
  <c r="XDO32" i="10"/>
  <c r="XDP32" i="10" s="1"/>
  <c r="XDG32" i="10"/>
  <c r="XDH32" i="10" s="1"/>
  <c r="XCY32" i="10"/>
  <c r="XCZ32" i="10" s="1"/>
  <c r="XCQ32" i="10"/>
  <c r="XCR32" i="10" s="1"/>
  <c r="XCI32" i="10"/>
  <c r="XCJ32" i="10" s="1"/>
  <c r="XCA32" i="10"/>
  <c r="XCB32" i="10" s="1"/>
  <c r="XBS32" i="10"/>
  <c r="XBT32" i="10" s="1"/>
  <c r="XBK32" i="10"/>
  <c r="XBL32" i="10" s="1"/>
  <c r="XBC32" i="10"/>
  <c r="XBD32" i="10" s="1"/>
  <c r="XAU32" i="10"/>
  <c r="XAV32" i="10" s="1"/>
  <c r="XAM32" i="10"/>
  <c r="XAN32" i="10" s="1"/>
  <c r="XAE32" i="10"/>
  <c r="XAF32" i="10" s="1"/>
  <c r="WZW32" i="10"/>
  <c r="WZX32" i="10" s="1"/>
  <c r="WZO32" i="10"/>
  <c r="WZP32" i="10" s="1"/>
  <c r="WZG32" i="10"/>
  <c r="WZH32" i="10" s="1"/>
  <c r="WYY32" i="10"/>
  <c r="WYZ32" i="10" s="1"/>
  <c r="WYQ32" i="10"/>
  <c r="WYR32" i="10" s="1"/>
  <c r="WYI32" i="10"/>
  <c r="WYJ32" i="10" s="1"/>
  <c r="WYA32" i="10"/>
  <c r="WYB32" i="10" s="1"/>
  <c r="WXS32" i="10"/>
  <c r="WXT32" i="10" s="1"/>
  <c r="WXK32" i="10"/>
  <c r="WXL32" i="10" s="1"/>
  <c r="WXC32" i="10"/>
  <c r="WXD32" i="10" s="1"/>
  <c r="WWU32" i="10"/>
  <c r="WWV32" i="10" s="1"/>
  <c r="WWM32" i="10"/>
  <c r="WWN32" i="10" s="1"/>
  <c r="WWE32" i="10"/>
  <c r="WWF32" i="10" s="1"/>
  <c r="WVW32" i="10"/>
  <c r="WVX32" i="10" s="1"/>
  <c r="WVO32" i="10"/>
  <c r="WVP32" i="10" s="1"/>
  <c r="WVG32" i="10"/>
  <c r="WVH32" i="10" s="1"/>
  <c r="WUY32" i="10"/>
  <c r="WUZ32" i="10" s="1"/>
  <c r="WUQ32" i="10"/>
  <c r="WUR32" i="10" s="1"/>
  <c r="WUI32" i="10"/>
  <c r="WUJ32" i="10" s="1"/>
  <c r="WUA32" i="10"/>
  <c r="WUB32" i="10" s="1"/>
  <c r="WTS32" i="10"/>
  <c r="WTT32" i="10" s="1"/>
  <c r="WTK32" i="10"/>
  <c r="WTL32" i="10" s="1"/>
  <c r="WTC32" i="10"/>
  <c r="WTD32" i="10" s="1"/>
  <c r="WSU32" i="10"/>
  <c r="WSV32" i="10" s="1"/>
  <c r="WSM32" i="10"/>
  <c r="WSN32" i="10" s="1"/>
  <c r="WSE32" i="10"/>
  <c r="WSF32" i="10" s="1"/>
  <c r="WRW32" i="10"/>
  <c r="WRX32" i="10" s="1"/>
  <c r="WRO32" i="10"/>
  <c r="WRP32" i="10" s="1"/>
  <c r="WRG32" i="10"/>
  <c r="WRH32" i="10" s="1"/>
  <c r="WQY32" i="10"/>
  <c r="WQZ32" i="10" s="1"/>
  <c r="WQQ32" i="10"/>
  <c r="WQR32" i="10" s="1"/>
  <c r="WQI32" i="10"/>
  <c r="WQJ32" i="10" s="1"/>
  <c r="WQA32" i="10"/>
  <c r="WQB32" i="10" s="1"/>
  <c r="WPS32" i="10"/>
  <c r="WPT32" i="10" s="1"/>
  <c r="WPK32" i="10"/>
  <c r="WPL32" i="10" s="1"/>
  <c r="WPC32" i="10"/>
  <c r="WPD32" i="10" s="1"/>
  <c r="WOU32" i="10"/>
  <c r="WOV32" i="10" s="1"/>
  <c r="WOM32" i="10"/>
  <c r="WON32" i="10" s="1"/>
  <c r="WOE32" i="10"/>
  <c r="WOF32" i="10" s="1"/>
  <c r="WNW32" i="10"/>
  <c r="WNX32" i="10" s="1"/>
  <c r="WNO32" i="10"/>
  <c r="WNP32" i="10" s="1"/>
  <c r="WNG32" i="10"/>
  <c r="WNH32" i="10" s="1"/>
  <c r="WMY32" i="10"/>
  <c r="WMZ32" i="10" s="1"/>
  <c r="WMQ32" i="10"/>
  <c r="WMR32" i="10" s="1"/>
  <c r="WMI32" i="10"/>
  <c r="WMJ32" i="10" s="1"/>
  <c r="WMA32" i="10"/>
  <c r="WMB32" i="10" s="1"/>
  <c r="WLS32" i="10"/>
  <c r="WLT32" i="10" s="1"/>
  <c r="WLK32" i="10"/>
  <c r="WLL32" i="10" s="1"/>
  <c r="WLC32" i="10"/>
  <c r="WLD32" i="10" s="1"/>
  <c r="WKU32" i="10"/>
  <c r="WKV32" i="10" s="1"/>
  <c r="WKM32" i="10"/>
  <c r="WKN32" i="10" s="1"/>
  <c r="WKE32" i="10"/>
  <c r="WKF32" i="10" s="1"/>
  <c r="WJW32" i="10"/>
  <c r="WJX32" i="10" s="1"/>
  <c r="WJO32" i="10"/>
  <c r="WJP32" i="10" s="1"/>
  <c r="WJG32" i="10"/>
  <c r="WJH32" i="10" s="1"/>
  <c r="WIY32" i="10"/>
  <c r="WIZ32" i="10" s="1"/>
  <c r="WIQ32" i="10"/>
  <c r="WIR32" i="10" s="1"/>
  <c r="WII32" i="10"/>
  <c r="WIJ32" i="10" s="1"/>
  <c r="WIA32" i="10"/>
  <c r="WIB32" i="10" s="1"/>
  <c r="WHS32" i="10"/>
  <c r="WHT32" i="10" s="1"/>
  <c r="WHK32" i="10"/>
  <c r="WHL32" i="10" s="1"/>
  <c r="WHC32" i="10"/>
  <c r="WHD32" i="10" s="1"/>
  <c r="WGU32" i="10"/>
  <c r="WGV32" i="10" s="1"/>
  <c r="WGM32" i="10"/>
  <c r="WGN32" i="10" s="1"/>
  <c r="WGE32" i="10"/>
  <c r="WGF32" i="10" s="1"/>
  <c r="WFW32" i="10"/>
  <c r="WFX32" i="10" s="1"/>
  <c r="WFO32" i="10"/>
  <c r="WFP32" i="10" s="1"/>
  <c r="WFG32" i="10"/>
  <c r="WFH32" i="10" s="1"/>
  <c r="WEY32" i="10"/>
  <c r="WEZ32" i="10" s="1"/>
  <c r="WEQ32" i="10"/>
  <c r="WER32" i="10" s="1"/>
  <c r="WEI32" i="10"/>
  <c r="WEJ32" i="10" s="1"/>
  <c r="WEA32" i="10"/>
  <c r="WEB32" i="10" s="1"/>
  <c r="WDS32" i="10"/>
  <c r="WDT32" i="10" s="1"/>
  <c r="WDK32" i="10"/>
  <c r="WDL32" i="10" s="1"/>
  <c r="WDC32" i="10"/>
  <c r="WDD32" i="10" s="1"/>
  <c r="WCU32" i="10"/>
  <c r="WCV32" i="10" s="1"/>
  <c r="WCM32" i="10"/>
  <c r="WCN32" i="10" s="1"/>
  <c r="WCE32" i="10"/>
  <c r="WCF32" i="10" s="1"/>
  <c r="WBW32" i="10"/>
  <c r="WBX32" i="10" s="1"/>
  <c r="WBO32" i="10"/>
  <c r="WBP32" i="10" s="1"/>
  <c r="WBG32" i="10"/>
  <c r="WBH32" i="10" s="1"/>
  <c r="WAY32" i="10"/>
  <c r="WAZ32" i="10" s="1"/>
  <c r="WAQ32" i="10"/>
  <c r="WAR32" i="10" s="1"/>
  <c r="WAI32" i="10"/>
  <c r="WAJ32" i="10" s="1"/>
  <c r="WAA32" i="10"/>
  <c r="WAB32" i="10" s="1"/>
  <c r="VZS32" i="10"/>
  <c r="VZT32" i="10" s="1"/>
  <c r="VZK32" i="10"/>
  <c r="VZL32" i="10" s="1"/>
  <c r="VZC32" i="10"/>
  <c r="VZD32" i="10" s="1"/>
  <c r="VYU32" i="10"/>
  <c r="VYV32" i="10" s="1"/>
  <c r="VYM32" i="10"/>
  <c r="VYN32" i="10" s="1"/>
  <c r="VYE32" i="10"/>
  <c r="VYF32" i="10" s="1"/>
  <c r="VXW32" i="10"/>
  <c r="VXX32" i="10" s="1"/>
  <c r="VXO32" i="10"/>
  <c r="VXP32" i="10" s="1"/>
  <c r="VXG32" i="10"/>
  <c r="VXH32" i="10" s="1"/>
  <c r="VWY32" i="10"/>
  <c r="VWZ32" i="10" s="1"/>
  <c r="VWQ32" i="10"/>
  <c r="VWR32" i="10" s="1"/>
  <c r="VWI32" i="10"/>
  <c r="VWJ32" i="10" s="1"/>
  <c r="VWA32" i="10"/>
  <c r="VWB32" i="10" s="1"/>
  <c r="VVS32" i="10"/>
  <c r="VVT32" i="10" s="1"/>
  <c r="VVK32" i="10"/>
  <c r="VVL32" i="10" s="1"/>
  <c r="VVC32" i="10"/>
  <c r="VVD32" i="10" s="1"/>
  <c r="VUU32" i="10"/>
  <c r="VUV32" i="10" s="1"/>
  <c r="VUM32" i="10"/>
  <c r="VUN32" i="10" s="1"/>
  <c r="VUE32" i="10"/>
  <c r="VUF32" i="10" s="1"/>
  <c r="VTW32" i="10"/>
  <c r="VTX32" i="10" s="1"/>
  <c r="VTO32" i="10"/>
  <c r="VTP32" i="10" s="1"/>
  <c r="VTG32" i="10"/>
  <c r="VTH32" i="10" s="1"/>
  <c r="VSY32" i="10"/>
  <c r="VSZ32" i="10" s="1"/>
  <c r="VSQ32" i="10"/>
  <c r="VSR32" i="10" s="1"/>
  <c r="VSI32" i="10"/>
  <c r="VSJ32" i="10" s="1"/>
  <c r="VSA32" i="10"/>
  <c r="VSB32" i="10" s="1"/>
  <c r="VRS32" i="10"/>
  <c r="VRT32" i="10" s="1"/>
  <c r="VRK32" i="10"/>
  <c r="VRL32" i="10" s="1"/>
  <c r="VRC32" i="10"/>
  <c r="VRD32" i="10" s="1"/>
  <c r="VQU32" i="10"/>
  <c r="VQV32" i="10" s="1"/>
  <c r="VQM32" i="10"/>
  <c r="VQN32" i="10" s="1"/>
  <c r="VQE32" i="10"/>
  <c r="VQF32" i="10" s="1"/>
  <c r="VPW32" i="10"/>
  <c r="VPX32" i="10" s="1"/>
  <c r="VPO32" i="10"/>
  <c r="VPP32" i="10" s="1"/>
  <c r="VPG32" i="10"/>
  <c r="VPH32" i="10" s="1"/>
  <c r="VOY32" i="10"/>
  <c r="VOZ32" i="10" s="1"/>
  <c r="VOQ32" i="10"/>
  <c r="VOR32" i="10" s="1"/>
  <c r="VOI32" i="10"/>
  <c r="VOJ32" i="10" s="1"/>
  <c r="VOA32" i="10"/>
  <c r="VOB32" i="10" s="1"/>
  <c r="VNS32" i="10"/>
  <c r="VNT32" i="10" s="1"/>
  <c r="VNK32" i="10"/>
  <c r="VNL32" i="10" s="1"/>
  <c r="VNC32" i="10"/>
  <c r="VND32" i="10" s="1"/>
  <c r="VMU32" i="10"/>
  <c r="VMV32" i="10" s="1"/>
  <c r="VMM32" i="10"/>
  <c r="VMN32" i="10" s="1"/>
  <c r="VME32" i="10"/>
  <c r="VMF32" i="10" s="1"/>
  <c r="VLW32" i="10"/>
  <c r="VLX32" i="10" s="1"/>
  <c r="VLO32" i="10"/>
  <c r="VLP32" i="10" s="1"/>
  <c r="VLG32" i="10"/>
  <c r="VLH32" i="10" s="1"/>
  <c r="VKY32" i="10"/>
  <c r="VKZ32" i="10" s="1"/>
  <c r="VKQ32" i="10"/>
  <c r="VKR32" i="10" s="1"/>
  <c r="VKI32" i="10"/>
  <c r="VKJ32" i="10" s="1"/>
  <c r="VKA32" i="10"/>
  <c r="VKB32" i="10" s="1"/>
  <c r="VJS32" i="10"/>
  <c r="VJT32" i="10" s="1"/>
  <c r="VJK32" i="10"/>
  <c r="VJL32" i="10" s="1"/>
  <c r="VJC32" i="10"/>
  <c r="VJD32" i="10" s="1"/>
  <c r="VIU32" i="10"/>
  <c r="VIV32" i="10" s="1"/>
  <c r="VIM32" i="10"/>
  <c r="VIN32" i="10" s="1"/>
  <c r="VIE32" i="10"/>
  <c r="VIF32" i="10" s="1"/>
  <c r="VHW32" i="10"/>
  <c r="VHX32" i="10" s="1"/>
  <c r="VHO32" i="10"/>
  <c r="VHP32" i="10" s="1"/>
  <c r="VHG32" i="10"/>
  <c r="VHH32" i="10" s="1"/>
  <c r="VGY32" i="10"/>
  <c r="VGZ32" i="10" s="1"/>
  <c r="VGQ32" i="10"/>
  <c r="VGR32" i="10" s="1"/>
  <c r="VGI32" i="10"/>
  <c r="VGJ32" i="10" s="1"/>
  <c r="VGA32" i="10"/>
  <c r="VGB32" i="10" s="1"/>
  <c r="VFS32" i="10"/>
  <c r="VFT32" i="10" s="1"/>
  <c r="VFK32" i="10"/>
  <c r="VFL32" i="10" s="1"/>
  <c r="VFC32" i="10"/>
  <c r="VFD32" i="10" s="1"/>
  <c r="VEU32" i="10"/>
  <c r="VEV32" i="10" s="1"/>
  <c r="VEM32" i="10"/>
  <c r="VEN32" i="10" s="1"/>
  <c r="VEE32" i="10"/>
  <c r="VEF32" i="10" s="1"/>
  <c r="VDW32" i="10"/>
  <c r="VDX32" i="10" s="1"/>
  <c r="VDO32" i="10"/>
  <c r="VDP32" i="10" s="1"/>
  <c r="VDG32" i="10"/>
  <c r="VDH32" i="10" s="1"/>
  <c r="VCY32" i="10"/>
  <c r="VCZ32" i="10" s="1"/>
  <c r="VCQ32" i="10"/>
  <c r="VCR32" i="10" s="1"/>
  <c r="VCI32" i="10"/>
  <c r="VCJ32" i="10" s="1"/>
  <c r="VCA32" i="10"/>
  <c r="VCB32" i="10" s="1"/>
  <c r="VBS32" i="10"/>
  <c r="VBT32" i="10" s="1"/>
  <c r="VBK32" i="10"/>
  <c r="VBL32" i="10" s="1"/>
  <c r="VBC32" i="10"/>
  <c r="VBD32" i="10" s="1"/>
  <c r="VAU32" i="10"/>
  <c r="VAV32" i="10" s="1"/>
  <c r="VAM32" i="10"/>
  <c r="VAN32" i="10" s="1"/>
  <c r="VAE32" i="10"/>
  <c r="VAF32" i="10" s="1"/>
  <c r="UZW32" i="10"/>
  <c r="UZX32" i="10" s="1"/>
  <c r="UZO32" i="10"/>
  <c r="UZP32" i="10" s="1"/>
  <c r="UZG32" i="10"/>
  <c r="UZH32" i="10" s="1"/>
  <c r="UYY32" i="10"/>
  <c r="UYZ32" i="10" s="1"/>
  <c r="UYQ32" i="10"/>
  <c r="UYR32" i="10" s="1"/>
  <c r="UYI32" i="10"/>
  <c r="UYJ32" i="10" s="1"/>
  <c r="UYA32" i="10"/>
  <c r="UYB32" i="10" s="1"/>
  <c r="UXS32" i="10"/>
  <c r="UXT32" i="10" s="1"/>
  <c r="UXK32" i="10"/>
  <c r="UXL32" i="10" s="1"/>
  <c r="UXC32" i="10"/>
  <c r="UXD32" i="10" s="1"/>
  <c r="UWU32" i="10"/>
  <c r="UWV32" i="10" s="1"/>
  <c r="UWM32" i="10"/>
  <c r="UWN32" i="10" s="1"/>
  <c r="UWE32" i="10"/>
  <c r="UWF32" i="10" s="1"/>
  <c r="UVW32" i="10"/>
  <c r="UVX32" i="10" s="1"/>
  <c r="UVO32" i="10"/>
  <c r="UVP32" i="10" s="1"/>
  <c r="UVG32" i="10"/>
  <c r="UVH32" i="10" s="1"/>
  <c r="UUY32" i="10"/>
  <c r="UUZ32" i="10" s="1"/>
  <c r="UUQ32" i="10"/>
  <c r="UUR32" i="10" s="1"/>
  <c r="UUI32" i="10"/>
  <c r="UUJ32" i="10" s="1"/>
  <c r="UUA32" i="10"/>
  <c r="UUB32" i="10" s="1"/>
  <c r="UTS32" i="10"/>
  <c r="UTT32" i="10" s="1"/>
  <c r="UTK32" i="10"/>
  <c r="UTL32" i="10" s="1"/>
  <c r="UTC32" i="10"/>
  <c r="UTD32" i="10" s="1"/>
  <c r="USU32" i="10"/>
  <c r="USV32" i="10" s="1"/>
  <c r="USM32" i="10"/>
  <c r="USN32" i="10" s="1"/>
  <c r="USE32" i="10"/>
  <c r="USF32" i="10" s="1"/>
  <c r="URW32" i="10"/>
  <c r="URX32" i="10" s="1"/>
  <c r="URO32" i="10"/>
  <c r="URP32" i="10" s="1"/>
  <c r="URG32" i="10"/>
  <c r="URH32" i="10" s="1"/>
  <c r="UQY32" i="10"/>
  <c r="UQZ32" i="10" s="1"/>
  <c r="UQQ32" i="10"/>
  <c r="UQR32" i="10" s="1"/>
  <c r="UQI32" i="10"/>
  <c r="UQJ32" i="10" s="1"/>
  <c r="UQA32" i="10"/>
  <c r="UQB32" i="10" s="1"/>
  <c r="UPS32" i="10"/>
  <c r="UPT32" i="10" s="1"/>
  <c r="UPK32" i="10"/>
  <c r="UPL32" i="10" s="1"/>
  <c r="UPC32" i="10"/>
  <c r="UPD32" i="10" s="1"/>
  <c r="UOU32" i="10"/>
  <c r="UOV32" i="10" s="1"/>
  <c r="UOM32" i="10"/>
  <c r="UON32" i="10" s="1"/>
  <c r="UOE32" i="10"/>
  <c r="UOF32" i="10" s="1"/>
  <c r="UNW32" i="10"/>
  <c r="UNX32" i="10" s="1"/>
  <c r="UNO32" i="10"/>
  <c r="UNP32" i="10" s="1"/>
  <c r="UNG32" i="10"/>
  <c r="UNH32" i="10" s="1"/>
  <c r="UMY32" i="10"/>
  <c r="UMZ32" i="10" s="1"/>
  <c r="UMQ32" i="10"/>
  <c r="UMR32" i="10" s="1"/>
  <c r="UMI32" i="10"/>
  <c r="UMJ32" i="10" s="1"/>
  <c r="UMA32" i="10"/>
  <c r="UMB32" i="10" s="1"/>
  <c r="ULS32" i="10"/>
  <c r="ULT32" i="10" s="1"/>
  <c r="ULK32" i="10"/>
  <c r="ULL32" i="10" s="1"/>
  <c r="ULC32" i="10"/>
  <c r="ULD32" i="10" s="1"/>
  <c r="UKU32" i="10"/>
  <c r="UKV32" i="10" s="1"/>
  <c r="UKM32" i="10"/>
  <c r="UKN32" i="10" s="1"/>
  <c r="UKE32" i="10"/>
  <c r="UKF32" i="10" s="1"/>
  <c r="UJW32" i="10"/>
  <c r="UJX32" i="10" s="1"/>
  <c r="UJO32" i="10"/>
  <c r="UJP32" i="10" s="1"/>
  <c r="UJG32" i="10"/>
  <c r="UJH32" i="10" s="1"/>
  <c r="UIY32" i="10"/>
  <c r="UIZ32" i="10" s="1"/>
  <c r="UIQ32" i="10"/>
  <c r="UIR32" i="10" s="1"/>
  <c r="UII32" i="10"/>
  <c r="UIJ32" i="10" s="1"/>
  <c r="UIA32" i="10"/>
  <c r="UIB32" i="10" s="1"/>
  <c r="UHS32" i="10"/>
  <c r="UHT32" i="10" s="1"/>
  <c r="UHK32" i="10"/>
  <c r="UHL32" i="10" s="1"/>
  <c r="UHC32" i="10"/>
  <c r="UHD32" i="10" s="1"/>
  <c r="UGU32" i="10"/>
  <c r="UGV32" i="10" s="1"/>
  <c r="UGM32" i="10"/>
  <c r="UGN32" i="10" s="1"/>
  <c r="UGE32" i="10"/>
  <c r="UGF32" i="10" s="1"/>
  <c r="UFW32" i="10"/>
  <c r="UFX32" i="10" s="1"/>
  <c r="UFO32" i="10"/>
  <c r="UFP32" i="10" s="1"/>
  <c r="UFG32" i="10"/>
  <c r="UFH32" i="10" s="1"/>
  <c r="UEY32" i="10"/>
  <c r="UEZ32" i="10" s="1"/>
  <c r="UEQ32" i="10"/>
  <c r="UER32" i="10" s="1"/>
  <c r="UEI32" i="10"/>
  <c r="UEJ32" i="10" s="1"/>
  <c r="UEA32" i="10"/>
  <c r="UEB32" i="10" s="1"/>
  <c r="UDS32" i="10"/>
  <c r="UDT32" i="10" s="1"/>
  <c r="UDK32" i="10"/>
  <c r="UDL32" i="10" s="1"/>
  <c r="UDC32" i="10"/>
  <c r="UDD32" i="10" s="1"/>
  <c r="UCU32" i="10"/>
  <c r="UCV32" i="10" s="1"/>
  <c r="UCM32" i="10"/>
  <c r="UCN32" i="10" s="1"/>
  <c r="UCE32" i="10"/>
  <c r="UCF32" i="10" s="1"/>
  <c r="UBW32" i="10"/>
  <c r="UBX32" i="10" s="1"/>
  <c r="UBO32" i="10"/>
  <c r="UBP32" i="10" s="1"/>
  <c r="UBG32" i="10"/>
  <c r="UBH32" i="10" s="1"/>
  <c r="UAY32" i="10"/>
  <c r="UAZ32" i="10" s="1"/>
  <c r="UAQ32" i="10"/>
  <c r="UAR32" i="10" s="1"/>
  <c r="UAI32" i="10"/>
  <c r="UAJ32" i="10" s="1"/>
  <c r="UAA32" i="10"/>
  <c r="UAB32" i="10" s="1"/>
  <c r="TZS32" i="10"/>
  <c r="TZT32" i="10" s="1"/>
  <c r="TZK32" i="10"/>
  <c r="TZL32" i="10" s="1"/>
  <c r="TZC32" i="10"/>
  <c r="TZD32" i="10" s="1"/>
  <c r="TYU32" i="10"/>
  <c r="TYV32" i="10" s="1"/>
  <c r="TYM32" i="10"/>
  <c r="TYN32" i="10" s="1"/>
  <c r="TYE32" i="10"/>
  <c r="TYF32" i="10" s="1"/>
  <c r="TXW32" i="10"/>
  <c r="TXX32" i="10" s="1"/>
  <c r="TXO32" i="10"/>
  <c r="TXP32" i="10" s="1"/>
  <c r="TXG32" i="10"/>
  <c r="TXH32" i="10" s="1"/>
  <c r="TWY32" i="10"/>
  <c r="TWZ32" i="10" s="1"/>
  <c r="TWQ32" i="10"/>
  <c r="TWR32" i="10" s="1"/>
  <c r="TWI32" i="10"/>
  <c r="TWJ32" i="10" s="1"/>
  <c r="TWA32" i="10"/>
  <c r="TWB32" i="10" s="1"/>
  <c r="TVS32" i="10"/>
  <c r="TVT32" i="10" s="1"/>
  <c r="TVK32" i="10"/>
  <c r="TVL32" i="10" s="1"/>
  <c r="TVC32" i="10"/>
  <c r="TVD32" i="10" s="1"/>
  <c r="TUU32" i="10"/>
  <c r="TUV32" i="10" s="1"/>
  <c r="TUM32" i="10"/>
  <c r="TUN32" i="10" s="1"/>
  <c r="TUE32" i="10"/>
  <c r="TUF32" i="10" s="1"/>
  <c r="TTW32" i="10"/>
  <c r="TTX32" i="10" s="1"/>
  <c r="TTO32" i="10"/>
  <c r="TTP32" i="10" s="1"/>
  <c r="TTG32" i="10"/>
  <c r="TTH32" i="10" s="1"/>
  <c r="TSY32" i="10"/>
  <c r="TSZ32" i="10" s="1"/>
  <c r="TSQ32" i="10"/>
  <c r="TSR32" i="10" s="1"/>
  <c r="TSI32" i="10"/>
  <c r="TSJ32" i="10" s="1"/>
  <c r="TSA32" i="10"/>
  <c r="TSB32" i="10" s="1"/>
  <c r="TRS32" i="10"/>
  <c r="TRT32" i="10" s="1"/>
  <c r="TRK32" i="10"/>
  <c r="TRL32" i="10" s="1"/>
  <c r="TRC32" i="10"/>
  <c r="TRD32" i="10" s="1"/>
  <c r="TQU32" i="10"/>
  <c r="TQV32" i="10" s="1"/>
  <c r="TQM32" i="10"/>
  <c r="TQN32" i="10" s="1"/>
  <c r="TQE32" i="10"/>
  <c r="TQF32" i="10" s="1"/>
  <c r="TPW32" i="10"/>
  <c r="TPX32" i="10" s="1"/>
  <c r="TPO32" i="10"/>
  <c r="TPP32" i="10" s="1"/>
  <c r="TPG32" i="10"/>
  <c r="TPH32" i="10" s="1"/>
  <c r="TOY32" i="10"/>
  <c r="TOZ32" i="10" s="1"/>
  <c r="TOQ32" i="10"/>
  <c r="TOR32" i="10" s="1"/>
  <c r="TOI32" i="10"/>
  <c r="TOJ32" i="10" s="1"/>
  <c r="TOA32" i="10"/>
  <c r="TOB32" i="10" s="1"/>
  <c r="TNS32" i="10"/>
  <c r="TNT32" i="10" s="1"/>
  <c r="TNK32" i="10"/>
  <c r="TNL32" i="10" s="1"/>
  <c r="TNC32" i="10"/>
  <c r="TND32" i="10" s="1"/>
  <c r="TMU32" i="10"/>
  <c r="TMV32" i="10" s="1"/>
  <c r="TMM32" i="10"/>
  <c r="TMN32" i="10" s="1"/>
  <c r="TME32" i="10"/>
  <c r="TMF32" i="10" s="1"/>
  <c r="TLW32" i="10"/>
  <c r="TLX32" i="10" s="1"/>
  <c r="TLO32" i="10"/>
  <c r="TLP32" i="10" s="1"/>
  <c r="TLG32" i="10"/>
  <c r="TLH32" i="10" s="1"/>
  <c r="TKY32" i="10"/>
  <c r="TKZ32" i="10" s="1"/>
  <c r="TKQ32" i="10"/>
  <c r="TKR32" i="10" s="1"/>
  <c r="TKI32" i="10"/>
  <c r="TKJ32" i="10" s="1"/>
  <c r="TKA32" i="10"/>
  <c r="TKB32" i="10" s="1"/>
  <c r="TJS32" i="10"/>
  <c r="TJT32" i="10" s="1"/>
  <c r="TJK32" i="10"/>
  <c r="TJL32" i="10" s="1"/>
  <c r="TJC32" i="10"/>
  <c r="TJD32" i="10" s="1"/>
  <c r="TIU32" i="10"/>
  <c r="TIV32" i="10" s="1"/>
  <c r="TIM32" i="10"/>
  <c r="TIN32" i="10" s="1"/>
  <c r="TIE32" i="10"/>
  <c r="TIF32" i="10" s="1"/>
  <c r="THW32" i="10"/>
  <c r="THX32" i="10" s="1"/>
  <c r="THO32" i="10"/>
  <c r="THP32" i="10" s="1"/>
  <c r="THG32" i="10"/>
  <c r="THH32" i="10" s="1"/>
  <c r="TGY32" i="10"/>
  <c r="TGZ32" i="10" s="1"/>
  <c r="TGQ32" i="10"/>
  <c r="TGR32" i="10" s="1"/>
  <c r="TGI32" i="10"/>
  <c r="TGJ32" i="10" s="1"/>
  <c r="TGA32" i="10"/>
  <c r="TGB32" i="10" s="1"/>
  <c r="TFS32" i="10"/>
  <c r="TFT32" i="10" s="1"/>
  <c r="TFK32" i="10"/>
  <c r="TFL32" i="10" s="1"/>
  <c r="TFC32" i="10"/>
  <c r="TFD32" i="10" s="1"/>
  <c r="TEU32" i="10"/>
  <c r="TEV32" i="10" s="1"/>
  <c r="TEM32" i="10"/>
  <c r="TEN32" i="10" s="1"/>
  <c r="TEE32" i="10"/>
  <c r="TEF32" i="10" s="1"/>
  <c r="TDW32" i="10"/>
  <c r="TDX32" i="10" s="1"/>
  <c r="TDO32" i="10"/>
  <c r="TDP32" i="10" s="1"/>
  <c r="TDG32" i="10"/>
  <c r="TDH32" i="10" s="1"/>
  <c r="TCY32" i="10"/>
  <c r="TCZ32" i="10" s="1"/>
  <c r="TCQ32" i="10"/>
  <c r="TCR32" i="10" s="1"/>
  <c r="TCI32" i="10"/>
  <c r="TCJ32" i="10" s="1"/>
  <c r="TCA32" i="10"/>
  <c r="TCB32" i="10" s="1"/>
  <c r="TBS32" i="10"/>
  <c r="TBT32" i="10" s="1"/>
  <c r="TBK32" i="10"/>
  <c r="TBL32" i="10" s="1"/>
  <c r="TBC32" i="10"/>
  <c r="TBD32" i="10" s="1"/>
  <c r="TAU32" i="10"/>
  <c r="TAV32" i="10" s="1"/>
  <c r="TAM32" i="10"/>
  <c r="TAN32" i="10" s="1"/>
  <c r="TAE32" i="10"/>
  <c r="TAF32" i="10" s="1"/>
  <c r="SZW32" i="10"/>
  <c r="SZX32" i="10" s="1"/>
  <c r="SZO32" i="10"/>
  <c r="SZP32" i="10" s="1"/>
  <c r="SZG32" i="10"/>
  <c r="SZH32" i="10" s="1"/>
  <c r="SYY32" i="10"/>
  <c r="SYZ32" i="10" s="1"/>
  <c r="SYQ32" i="10"/>
  <c r="SYR32" i="10" s="1"/>
  <c r="SYI32" i="10"/>
  <c r="SYJ32" i="10" s="1"/>
  <c r="SYA32" i="10"/>
  <c r="SYB32" i="10" s="1"/>
  <c r="SXS32" i="10"/>
  <c r="SXT32" i="10" s="1"/>
  <c r="SXK32" i="10"/>
  <c r="SXL32" i="10" s="1"/>
  <c r="SXC32" i="10"/>
  <c r="SXD32" i="10" s="1"/>
  <c r="SWU32" i="10"/>
  <c r="SWV32" i="10" s="1"/>
  <c r="SWM32" i="10"/>
  <c r="SWN32" i="10" s="1"/>
  <c r="SWE32" i="10"/>
  <c r="SWF32" i="10" s="1"/>
  <c r="SVW32" i="10"/>
  <c r="SVX32" i="10" s="1"/>
  <c r="SVO32" i="10"/>
  <c r="SVP32" i="10" s="1"/>
  <c r="SVG32" i="10"/>
  <c r="SVH32" i="10" s="1"/>
  <c r="SUY32" i="10"/>
  <c r="SUZ32" i="10" s="1"/>
  <c r="SUQ32" i="10"/>
  <c r="SUR32" i="10" s="1"/>
  <c r="SUI32" i="10"/>
  <c r="SUJ32" i="10" s="1"/>
  <c r="SUA32" i="10"/>
  <c r="SUB32" i="10" s="1"/>
  <c r="STS32" i="10"/>
  <c r="STT32" i="10" s="1"/>
  <c r="STK32" i="10"/>
  <c r="STL32" i="10" s="1"/>
  <c r="STC32" i="10"/>
  <c r="STD32" i="10" s="1"/>
  <c r="SSU32" i="10"/>
  <c r="SSV32" i="10" s="1"/>
  <c r="SSM32" i="10"/>
  <c r="SSN32" i="10" s="1"/>
  <c r="SSE32" i="10"/>
  <c r="SSF32" i="10" s="1"/>
  <c r="SRW32" i="10"/>
  <c r="SRX32" i="10" s="1"/>
  <c r="SRO32" i="10"/>
  <c r="SRP32" i="10" s="1"/>
  <c r="SRG32" i="10"/>
  <c r="SRH32" i="10" s="1"/>
  <c r="SQY32" i="10"/>
  <c r="SQZ32" i="10" s="1"/>
  <c r="SQQ32" i="10"/>
  <c r="SQR32" i="10" s="1"/>
  <c r="SQI32" i="10"/>
  <c r="SQJ32" i="10" s="1"/>
  <c r="SQA32" i="10"/>
  <c r="SQB32" i="10" s="1"/>
  <c r="SPS32" i="10"/>
  <c r="SPT32" i="10" s="1"/>
  <c r="SPK32" i="10"/>
  <c r="SPL32" i="10" s="1"/>
  <c r="SPC32" i="10"/>
  <c r="SPD32" i="10" s="1"/>
  <c r="SOU32" i="10"/>
  <c r="SOV32" i="10" s="1"/>
  <c r="SOM32" i="10"/>
  <c r="SON32" i="10" s="1"/>
  <c r="SOE32" i="10"/>
  <c r="SOF32" i="10" s="1"/>
  <c r="SNW32" i="10"/>
  <c r="SNX32" i="10" s="1"/>
  <c r="SNO32" i="10"/>
  <c r="SNP32" i="10" s="1"/>
  <c r="SNG32" i="10"/>
  <c r="SNH32" i="10" s="1"/>
  <c r="SMY32" i="10"/>
  <c r="SMZ32" i="10" s="1"/>
  <c r="SMQ32" i="10"/>
  <c r="SMR32" i="10" s="1"/>
  <c r="SMI32" i="10"/>
  <c r="SMJ32" i="10" s="1"/>
  <c r="SMA32" i="10"/>
  <c r="SMB32" i="10" s="1"/>
  <c r="SLS32" i="10"/>
  <c r="SLT32" i="10" s="1"/>
  <c r="SLK32" i="10"/>
  <c r="SLL32" i="10" s="1"/>
  <c r="SLC32" i="10"/>
  <c r="SLD32" i="10" s="1"/>
  <c r="SKU32" i="10"/>
  <c r="SKV32" i="10" s="1"/>
  <c r="SKM32" i="10"/>
  <c r="SKN32" i="10" s="1"/>
  <c r="SKE32" i="10"/>
  <c r="SKF32" i="10" s="1"/>
  <c r="SJW32" i="10"/>
  <c r="SJX32" i="10" s="1"/>
  <c r="SJO32" i="10"/>
  <c r="SJP32" i="10" s="1"/>
  <c r="SJG32" i="10"/>
  <c r="SJH32" i="10" s="1"/>
  <c r="SIY32" i="10"/>
  <c r="SIZ32" i="10" s="1"/>
  <c r="SIQ32" i="10"/>
  <c r="SIR32" i="10" s="1"/>
  <c r="SII32" i="10"/>
  <c r="SIJ32" i="10" s="1"/>
  <c r="SIA32" i="10"/>
  <c r="SIB32" i="10" s="1"/>
  <c r="SHS32" i="10"/>
  <c r="SHT32" i="10" s="1"/>
  <c r="SHK32" i="10"/>
  <c r="SHL32" i="10" s="1"/>
  <c r="SHC32" i="10"/>
  <c r="SHD32" i="10" s="1"/>
  <c r="SGU32" i="10"/>
  <c r="SGV32" i="10" s="1"/>
  <c r="SGM32" i="10"/>
  <c r="SGN32" i="10" s="1"/>
  <c r="SGE32" i="10"/>
  <c r="SGF32" i="10" s="1"/>
  <c r="SFW32" i="10"/>
  <c r="SFX32" i="10" s="1"/>
  <c r="SFO32" i="10"/>
  <c r="SFP32" i="10" s="1"/>
  <c r="SFG32" i="10"/>
  <c r="SFH32" i="10" s="1"/>
  <c r="SEY32" i="10"/>
  <c r="SEZ32" i="10" s="1"/>
  <c r="SEQ32" i="10"/>
  <c r="SER32" i="10" s="1"/>
  <c r="SEI32" i="10"/>
  <c r="SEJ32" i="10" s="1"/>
  <c r="SEA32" i="10"/>
  <c r="SEB32" i="10" s="1"/>
  <c r="SDS32" i="10"/>
  <c r="SDT32" i="10" s="1"/>
  <c r="SDK32" i="10"/>
  <c r="SDL32" i="10" s="1"/>
  <c r="SDC32" i="10"/>
  <c r="SDD32" i="10" s="1"/>
  <c r="SCU32" i="10"/>
  <c r="SCV32" i="10" s="1"/>
  <c r="SCM32" i="10"/>
  <c r="SCN32" i="10" s="1"/>
  <c r="SCE32" i="10"/>
  <c r="SCF32" i="10" s="1"/>
  <c r="SBW32" i="10"/>
  <c r="SBX32" i="10" s="1"/>
  <c r="SBO32" i="10"/>
  <c r="SBP32" i="10" s="1"/>
  <c r="SBG32" i="10"/>
  <c r="SBH32" i="10" s="1"/>
  <c r="SAY32" i="10"/>
  <c r="SAZ32" i="10" s="1"/>
  <c r="SAQ32" i="10"/>
  <c r="SAR32" i="10" s="1"/>
  <c r="SAI32" i="10"/>
  <c r="SAJ32" i="10" s="1"/>
  <c r="SAA32" i="10"/>
  <c r="SAB32" i="10" s="1"/>
  <c r="RZS32" i="10"/>
  <c r="RZT32" i="10" s="1"/>
  <c r="RZK32" i="10"/>
  <c r="RZL32" i="10" s="1"/>
  <c r="RZC32" i="10"/>
  <c r="RZD32" i="10" s="1"/>
  <c r="RYU32" i="10"/>
  <c r="RYV32" i="10" s="1"/>
  <c r="RYM32" i="10"/>
  <c r="RYN32" i="10" s="1"/>
  <c r="RYE32" i="10"/>
  <c r="RYF32" i="10" s="1"/>
  <c r="RXW32" i="10"/>
  <c r="RXX32" i="10" s="1"/>
  <c r="RXO32" i="10"/>
  <c r="RXP32" i="10" s="1"/>
  <c r="RXG32" i="10"/>
  <c r="RXH32" i="10" s="1"/>
  <c r="RWY32" i="10"/>
  <c r="RWZ32" i="10" s="1"/>
  <c r="RWQ32" i="10"/>
  <c r="RWR32" i="10" s="1"/>
  <c r="RWI32" i="10"/>
  <c r="RWJ32" i="10" s="1"/>
  <c r="RWA32" i="10"/>
  <c r="RWB32" i="10" s="1"/>
  <c r="RVS32" i="10"/>
  <c r="RVT32" i="10" s="1"/>
  <c r="RVK32" i="10"/>
  <c r="RVL32" i="10" s="1"/>
  <c r="RVC32" i="10"/>
  <c r="RVD32" i="10" s="1"/>
  <c r="RUU32" i="10"/>
  <c r="RUV32" i="10" s="1"/>
  <c r="RUM32" i="10"/>
  <c r="RUN32" i="10" s="1"/>
  <c r="RUE32" i="10"/>
  <c r="RUF32" i="10" s="1"/>
  <c r="RTW32" i="10"/>
  <c r="RTX32" i="10" s="1"/>
  <c r="RTO32" i="10"/>
  <c r="RTP32" i="10" s="1"/>
  <c r="RTG32" i="10"/>
  <c r="RTH32" i="10" s="1"/>
  <c r="RSY32" i="10"/>
  <c r="RSZ32" i="10" s="1"/>
  <c r="RSQ32" i="10"/>
  <c r="RSR32" i="10" s="1"/>
  <c r="RSI32" i="10"/>
  <c r="RSJ32" i="10" s="1"/>
  <c r="RSA32" i="10"/>
  <c r="RSB32" i="10" s="1"/>
  <c r="RRS32" i="10"/>
  <c r="RRT32" i="10" s="1"/>
  <c r="RRK32" i="10"/>
  <c r="RRL32" i="10" s="1"/>
  <c r="RRC32" i="10"/>
  <c r="RRD32" i="10" s="1"/>
  <c r="RQU32" i="10"/>
  <c r="RQV32" i="10" s="1"/>
  <c r="RQM32" i="10"/>
  <c r="RQN32" i="10" s="1"/>
  <c r="RQE32" i="10"/>
  <c r="RQF32" i="10" s="1"/>
  <c r="RPW32" i="10"/>
  <c r="RPX32" i="10" s="1"/>
  <c r="RPO32" i="10"/>
  <c r="RPP32" i="10" s="1"/>
  <c r="RPG32" i="10"/>
  <c r="RPH32" i="10" s="1"/>
  <c r="ROY32" i="10"/>
  <c r="ROZ32" i="10" s="1"/>
  <c r="ROQ32" i="10"/>
  <c r="ROR32" i="10" s="1"/>
  <c r="ROI32" i="10"/>
  <c r="ROJ32" i="10" s="1"/>
  <c r="ROA32" i="10"/>
  <c r="ROB32" i="10" s="1"/>
  <c r="RNS32" i="10"/>
  <c r="RNT32" i="10" s="1"/>
  <c r="RNK32" i="10"/>
  <c r="RNL32" i="10" s="1"/>
  <c r="RNC32" i="10"/>
  <c r="RND32" i="10" s="1"/>
  <c r="RMU32" i="10"/>
  <c r="RMV32" i="10" s="1"/>
  <c r="RMM32" i="10"/>
  <c r="RMN32" i="10" s="1"/>
  <c r="RME32" i="10"/>
  <c r="RMF32" i="10" s="1"/>
  <c r="RLW32" i="10"/>
  <c r="RLX32" i="10" s="1"/>
  <c r="RLO32" i="10"/>
  <c r="RLP32" i="10" s="1"/>
  <c r="RLG32" i="10"/>
  <c r="RLH32" i="10" s="1"/>
  <c r="RKY32" i="10"/>
  <c r="RKZ32" i="10" s="1"/>
  <c r="RKQ32" i="10"/>
  <c r="RKR32" i="10" s="1"/>
  <c r="RKI32" i="10"/>
  <c r="RKJ32" i="10" s="1"/>
  <c r="RKA32" i="10"/>
  <c r="RKB32" i="10" s="1"/>
  <c r="RJS32" i="10"/>
  <c r="RJT32" i="10" s="1"/>
  <c r="RJK32" i="10"/>
  <c r="RJL32" i="10" s="1"/>
  <c r="RJC32" i="10"/>
  <c r="RJD32" i="10" s="1"/>
  <c r="RIU32" i="10"/>
  <c r="RIV32" i="10" s="1"/>
  <c r="RIM32" i="10"/>
  <c r="RIN32" i="10" s="1"/>
  <c r="RIE32" i="10"/>
  <c r="RIF32" i="10" s="1"/>
  <c r="RHW32" i="10"/>
  <c r="RHX32" i="10" s="1"/>
  <c r="RHO32" i="10"/>
  <c r="RHP32" i="10" s="1"/>
  <c r="RHG32" i="10"/>
  <c r="RHH32" i="10" s="1"/>
  <c r="RGY32" i="10"/>
  <c r="RGZ32" i="10" s="1"/>
  <c r="RGQ32" i="10"/>
  <c r="RGR32" i="10" s="1"/>
  <c r="RGI32" i="10"/>
  <c r="RGJ32" i="10" s="1"/>
  <c r="RGA32" i="10"/>
  <c r="RGB32" i="10" s="1"/>
  <c r="RFS32" i="10"/>
  <c r="RFT32" i="10" s="1"/>
  <c r="RFK32" i="10"/>
  <c r="RFL32" i="10" s="1"/>
  <c r="RFC32" i="10"/>
  <c r="RFD32" i="10" s="1"/>
  <c r="REU32" i="10"/>
  <c r="REV32" i="10" s="1"/>
  <c r="REM32" i="10"/>
  <c r="REN32" i="10" s="1"/>
  <c r="REE32" i="10"/>
  <c r="REF32" i="10" s="1"/>
  <c r="RDW32" i="10"/>
  <c r="RDX32" i="10" s="1"/>
  <c r="RDO32" i="10"/>
  <c r="RDP32" i="10" s="1"/>
  <c r="RDG32" i="10"/>
  <c r="RDH32" i="10" s="1"/>
  <c r="RCY32" i="10"/>
  <c r="RCZ32" i="10" s="1"/>
  <c r="RCQ32" i="10"/>
  <c r="RCR32" i="10" s="1"/>
  <c r="RCI32" i="10"/>
  <c r="RCJ32" i="10" s="1"/>
  <c r="RCA32" i="10"/>
  <c r="RCB32" i="10" s="1"/>
  <c r="RBS32" i="10"/>
  <c r="RBT32" i="10" s="1"/>
  <c r="RBK32" i="10"/>
  <c r="RBL32" i="10" s="1"/>
  <c r="RBC32" i="10"/>
  <c r="RBD32" i="10" s="1"/>
  <c r="RAU32" i="10"/>
  <c r="RAV32" i="10" s="1"/>
  <c r="RAM32" i="10"/>
  <c r="RAN32" i="10" s="1"/>
  <c r="RAE32" i="10"/>
  <c r="RAF32" i="10" s="1"/>
  <c r="QZW32" i="10"/>
  <c r="QZX32" i="10" s="1"/>
  <c r="QZO32" i="10"/>
  <c r="QZP32" i="10" s="1"/>
  <c r="QZG32" i="10"/>
  <c r="QZH32" i="10" s="1"/>
  <c r="QYY32" i="10"/>
  <c r="QYZ32" i="10" s="1"/>
  <c r="QYQ32" i="10"/>
  <c r="QYR32" i="10" s="1"/>
  <c r="QYI32" i="10"/>
  <c r="QYJ32" i="10" s="1"/>
  <c r="QYA32" i="10"/>
  <c r="QYB32" i="10" s="1"/>
  <c r="QXS32" i="10"/>
  <c r="QXT32" i="10" s="1"/>
  <c r="QXK32" i="10"/>
  <c r="QXL32" i="10" s="1"/>
  <c r="QXC32" i="10"/>
  <c r="QXD32" i="10" s="1"/>
  <c r="QWU32" i="10"/>
  <c r="QWV32" i="10" s="1"/>
  <c r="QWM32" i="10"/>
  <c r="QWN32" i="10" s="1"/>
  <c r="QWE32" i="10"/>
  <c r="QWF32" i="10" s="1"/>
  <c r="QVW32" i="10"/>
  <c r="QVX32" i="10" s="1"/>
  <c r="QVO32" i="10"/>
  <c r="QVP32" i="10" s="1"/>
  <c r="QVG32" i="10"/>
  <c r="QVH32" i="10" s="1"/>
  <c r="QUY32" i="10"/>
  <c r="QUZ32" i="10" s="1"/>
  <c r="QUQ32" i="10"/>
  <c r="QUR32" i="10" s="1"/>
  <c r="QUI32" i="10"/>
  <c r="QUJ32" i="10" s="1"/>
  <c r="QUA32" i="10"/>
  <c r="QUB32" i="10" s="1"/>
  <c r="QTS32" i="10"/>
  <c r="QTT32" i="10" s="1"/>
  <c r="QTK32" i="10"/>
  <c r="QTL32" i="10" s="1"/>
  <c r="QTC32" i="10"/>
  <c r="QTD32" i="10" s="1"/>
  <c r="QSU32" i="10"/>
  <c r="QSV32" i="10" s="1"/>
  <c r="QSM32" i="10"/>
  <c r="QSN32" i="10" s="1"/>
  <c r="QSE32" i="10"/>
  <c r="QSF32" i="10" s="1"/>
  <c r="QRW32" i="10"/>
  <c r="QRX32" i="10" s="1"/>
  <c r="QRO32" i="10"/>
  <c r="QRP32" i="10" s="1"/>
  <c r="QRG32" i="10"/>
  <c r="QRH32" i="10" s="1"/>
  <c r="QQY32" i="10"/>
  <c r="QQZ32" i="10" s="1"/>
  <c r="QQQ32" i="10"/>
  <c r="QQR32" i="10" s="1"/>
  <c r="QQI32" i="10"/>
  <c r="QQJ32" i="10" s="1"/>
  <c r="QQA32" i="10"/>
  <c r="QQB32" i="10" s="1"/>
  <c r="QPS32" i="10"/>
  <c r="QPT32" i="10" s="1"/>
  <c r="QPK32" i="10"/>
  <c r="QPL32" i="10" s="1"/>
  <c r="QPC32" i="10"/>
  <c r="QPD32" i="10" s="1"/>
  <c r="QOU32" i="10"/>
  <c r="QOV32" i="10" s="1"/>
  <c r="QOM32" i="10"/>
  <c r="QON32" i="10" s="1"/>
  <c r="QOE32" i="10"/>
  <c r="QOF32" i="10" s="1"/>
  <c r="QNW32" i="10"/>
  <c r="QNX32" i="10" s="1"/>
  <c r="QNO32" i="10"/>
  <c r="QNP32" i="10" s="1"/>
  <c r="QNG32" i="10"/>
  <c r="QNH32" i="10" s="1"/>
  <c r="QMY32" i="10"/>
  <c r="QMZ32" i="10" s="1"/>
  <c r="QMQ32" i="10"/>
  <c r="QMR32" i="10" s="1"/>
  <c r="QMI32" i="10"/>
  <c r="QMJ32" i="10" s="1"/>
  <c r="QMA32" i="10"/>
  <c r="QMB32" i="10" s="1"/>
  <c r="QLS32" i="10"/>
  <c r="QLT32" i="10" s="1"/>
  <c r="QLK32" i="10"/>
  <c r="QLL32" i="10" s="1"/>
  <c r="QLC32" i="10"/>
  <c r="QLD32" i="10" s="1"/>
  <c r="QKU32" i="10"/>
  <c r="QKV32" i="10" s="1"/>
  <c r="QKM32" i="10"/>
  <c r="QKN32" i="10" s="1"/>
  <c r="QKE32" i="10"/>
  <c r="QKF32" i="10" s="1"/>
  <c r="QJW32" i="10"/>
  <c r="QJX32" i="10" s="1"/>
  <c r="QJO32" i="10"/>
  <c r="QJP32" i="10" s="1"/>
  <c r="QJG32" i="10"/>
  <c r="QJH32" i="10" s="1"/>
  <c r="QIY32" i="10"/>
  <c r="QIZ32" i="10" s="1"/>
  <c r="QIQ32" i="10"/>
  <c r="QIR32" i="10" s="1"/>
  <c r="QII32" i="10"/>
  <c r="QIJ32" i="10" s="1"/>
  <c r="QIA32" i="10"/>
  <c r="QIB32" i="10" s="1"/>
  <c r="QHS32" i="10"/>
  <c r="QHT32" i="10" s="1"/>
  <c r="QHK32" i="10"/>
  <c r="QHL32" i="10" s="1"/>
  <c r="QHC32" i="10"/>
  <c r="QHD32" i="10" s="1"/>
  <c r="QGU32" i="10"/>
  <c r="QGV32" i="10" s="1"/>
  <c r="QGM32" i="10"/>
  <c r="QGN32" i="10" s="1"/>
  <c r="QGE32" i="10"/>
  <c r="QGF32" i="10" s="1"/>
  <c r="QFW32" i="10"/>
  <c r="QFX32" i="10" s="1"/>
  <c r="QFO32" i="10"/>
  <c r="QFP32" i="10" s="1"/>
  <c r="QFG32" i="10"/>
  <c r="QFH32" i="10" s="1"/>
  <c r="QEY32" i="10"/>
  <c r="QEZ32" i="10" s="1"/>
  <c r="QEQ32" i="10"/>
  <c r="QER32" i="10" s="1"/>
  <c r="QEI32" i="10"/>
  <c r="QEJ32" i="10" s="1"/>
  <c r="QEA32" i="10"/>
  <c r="QEB32" i="10" s="1"/>
  <c r="QDS32" i="10"/>
  <c r="QDT32" i="10" s="1"/>
  <c r="QDK32" i="10"/>
  <c r="QDL32" i="10" s="1"/>
  <c r="QDC32" i="10"/>
  <c r="QDD32" i="10" s="1"/>
  <c r="QCU32" i="10"/>
  <c r="QCV32" i="10" s="1"/>
  <c r="QCM32" i="10"/>
  <c r="QCN32" i="10" s="1"/>
  <c r="QCE32" i="10"/>
  <c r="QCF32" i="10" s="1"/>
  <c r="QBW32" i="10"/>
  <c r="QBX32" i="10" s="1"/>
  <c r="QBO32" i="10"/>
  <c r="QBP32" i="10" s="1"/>
  <c r="QBG32" i="10"/>
  <c r="QBH32" i="10" s="1"/>
  <c r="QAY32" i="10"/>
  <c r="QAZ32" i="10" s="1"/>
  <c r="QAQ32" i="10"/>
  <c r="QAR32" i="10" s="1"/>
  <c r="QAI32" i="10"/>
  <c r="QAJ32" i="10" s="1"/>
  <c r="QAA32" i="10"/>
  <c r="QAB32" i="10" s="1"/>
  <c r="PZS32" i="10"/>
  <c r="PZT32" i="10" s="1"/>
  <c r="PZK32" i="10"/>
  <c r="PZL32" i="10" s="1"/>
  <c r="PZC32" i="10"/>
  <c r="PZD32" i="10" s="1"/>
  <c r="PYU32" i="10"/>
  <c r="PYV32" i="10" s="1"/>
  <c r="PYM32" i="10"/>
  <c r="PYN32" i="10" s="1"/>
  <c r="PYE32" i="10"/>
  <c r="PYF32" i="10" s="1"/>
  <c r="PXW32" i="10"/>
  <c r="PXX32" i="10" s="1"/>
  <c r="PXO32" i="10"/>
  <c r="PXP32" i="10" s="1"/>
  <c r="PXG32" i="10"/>
  <c r="PXH32" i="10" s="1"/>
  <c r="PWY32" i="10"/>
  <c r="PWZ32" i="10" s="1"/>
  <c r="PWQ32" i="10"/>
  <c r="PWR32" i="10" s="1"/>
  <c r="PWI32" i="10"/>
  <c r="PWJ32" i="10" s="1"/>
  <c r="PWA32" i="10"/>
  <c r="PWB32" i="10" s="1"/>
  <c r="PVS32" i="10"/>
  <c r="PVT32" i="10" s="1"/>
  <c r="PVK32" i="10"/>
  <c r="PVL32" i="10" s="1"/>
  <c r="PVC32" i="10"/>
  <c r="PVD32" i="10" s="1"/>
  <c r="PUU32" i="10"/>
  <c r="PUV32" i="10" s="1"/>
  <c r="PUM32" i="10"/>
  <c r="PUN32" i="10" s="1"/>
  <c r="PUE32" i="10"/>
  <c r="PUF32" i="10" s="1"/>
  <c r="PTW32" i="10"/>
  <c r="PTX32" i="10" s="1"/>
  <c r="PTO32" i="10"/>
  <c r="PTP32" i="10" s="1"/>
  <c r="PTG32" i="10"/>
  <c r="PTH32" i="10" s="1"/>
  <c r="PSY32" i="10"/>
  <c r="PSZ32" i="10" s="1"/>
  <c r="PSQ32" i="10"/>
  <c r="PSR32" i="10" s="1"/>
  <c r="PSI32" i="10"/>
  <c r="PSJ32" i="10" s="1"/>
  <c r="PSA32" i="10"/>
  <c r="PSB32" i="10" s="1"/>
  <c r="PRS32" i="10"/>
  <c r="PRT32" i="10" s="1"/>
  <c r="PRK32" i="10"/>
  <c r="PRL32" i="10" s="1"/>
  <c r="PRC32" i="10"/>
  <c r="PRD32" i="10" s="1"/>
  <c r="PQU32" i="10"/>
  <c r="PQV32" i="10" s="1"/>
  <c r="PQM32" i="10"/>
  <c r="PQN32" i="10" s="1"/>
  <c r="PQE32" i="10"/>
  <c r="PQF32" i="10" s="1"/>
  <c r="PPW32" i="10"/>
  <c r="PPX32" i="10" s="1"/>
  <c r="PPO32" i="10"/>
  <c r="PPP32" i="10" s="1"/>
  <c r="PPG32" i="10"/>
  <c r="PPH32" i="10" s="1"/>
  <c r="POY32" i="10"/>
  <c r="POZ32" i="10" s="1"/>
  <c r="POQ32" i="10"/>
  <c r="POR32" i="10" s="1"/>
  <c r="POI32" i="10"/>
  <c r="POJ32" i="10" s="1"/>
  <c r="POA32" i="10"/>
  <c r="POB32" i="10" s="1"/>
  <c r="PNS32" i="10"/>
  <c r="PNT32" i="10" s="1"/>
  <c r="PNK32" i="10"/>
  <c r="PNL32" i="10" s="1"/>
  <c r="PNC32" i="10"/>
  <c r="PND32" i="10" s="1"/>
  <c r="PMU32" i="10"/>
  <c r="PMV32" i="10" s="1"/>
  <c r="PMM32" i="10"/>
  <c r="PMN32" i="10" s="1"/>
  <c r="PME32" i="10"/>
  <c r="PMF32" i="10" s="1"/>
  <c r="PLW32" i="10"/>
  <c r="PLX32" i="10" s="1"/>
  <c r="PLO32" i="10"/>
  <c r="PLP32" i="10" s="1"/>
  <c r="PLG32" i="10"/>
  <c r="PLH32" i="10" s="1"/>
  <c r="PKY32" i="10"/>
  <c r="PKZ32" i="10" s="1"/>
  <c r="PKQ32" i="10"/>
  <c r="PKR32" i="10" s="1"/>
  <c r="PKI32" i="10"/>
  <c r="PKJ32" i="10" s="1"/>
  <c r="PKA32" i="10"/>
  <c r="PKB32" i="10" s="1"/>
  <c r="PJS32" i="10"/>
  <c r="PJT32" i="10" s="1"/>
  <c r="PJK32" i="10"/>
  <c r="PJL32" i="10" s="1"/>
  <c r="PJC32" i="10"/>
  <c r="PJD32" i="10" s="1"/>
  <c r="PIU32" i="10"/>
  <c r="PIV32" i="10" s="1"/>
  <c r="PIM32" i="10"/>
  <c r="PIN32" i="10" s="1"/>
  <c r="PIE32" i="10"/>
  <c r="PIF32" i="10" s="1"/>
  <c r="PHW32" i="10"/>
  <c r="PHX32" i="10" s="1"/>
  <c r="PHO32" i="10"/>
  <c r="PHP32" i="10" s="1"/>
  <c r="PHG32" i="10"/>
  <c r="PHH32" i="10" s="1"/>
  <c r="PGY32" i="10"/>
  <c r="PGZ32" i="10" s="1"/>
  <c r="PGQ32" i="10"/>
  <c r="PGR32" i="10" s="1"/>
  <c r="PGI32" i="10"/>
  <c r="PGJ32" i="10" s="1"/>
  <c r="PGA32" i="10"/>
  <c r="PGB32" i="10" s="1"/>
  <c r="PFS32" i="10"/>
  <c r="PFT32" i="10" s="1"/>
  <c r="PFK32" i="10"/>
  <c r="PFL32" i="10" s="1"/>
  <c r="PFC32" i="10"/>
  <c r="PFD32" i="10" s="1"/>
  <c r="PEU32" i="10"/>
  <c r="PEV32" i="10" s="1"/>
  <c r="PEM32" i="10"/>
  <c r="PEN32" i="10" s="1"/>
  <c r="PEE32" i="10"/>
  <c r="PEF32" i="10" s="1"/>
  <c r="PDW32" i="10"/>
  <c r="PDX32" i="10" s="1"/>
  <c r="PDO32" i="10"/>
  <c r="PDP32" i="10" s="1"/>
  <c r="PDG32" i="10"/>
  <c r="PDH32" i="10" s="1"/>
  <c r="PCY32" i="10"/>
  <c r="PCZ32" i="10" s="1"/>
  <c r="PCQ32" i="10"/>
  <c r="PCR32" i="10" s="1"/>
  <c r="PCI32" i="10"/>
  <c r="PCJ32" i="10" s="1"/>
  <c r="PCA32" i="10"/>
  <c r="PCB32" i="10" s="1"/>
  <c r="PBS32" i="10"/>
  <c r="PBT32" i="10" s="1"/>
  <c r="PBK32" i="10"/>
  <c r="PBL32" i="10" s="1"/>
  <c r="PBC32" i="10"/>
  <c r="PBD32" i="10" s="1"/>
  <c r="PAU32" i="10"/>
  <c r="PAV32" i="10" s="1"/>
  <c r="PAM32" i="10"/>
  <c r="PAN32" i="10" s="1"/>
  <c r="PAE32" i="10"/>
  <c r="PAF32" i="10" s="1"/>
  <c r="OZW32" i="10"/>
  <c r="OZX32" i="10" s="1"/>
  <c r="OZO32" i="10"/>
  <c r="OZP32" i="10" s="1"/>
  <c r="OZG32" i="10"/>
  <c r="OZH32" i="10" s="1"/>
  <c r="OYY32" i="10"/>
  <c r="OYZ32" i="10" s="1"/>
  <c r="OYQ32" i="10"/>
  <c r="OYR32" i="10" s="1"/>
  <c r="OYI32" i="10"/>
  <c r="OYJ32" i="10" s="1"/>
  <c r="OYA32" i="10"/>
  <c r="OYB32" i="10" s="1"/>
  <c r="OXS32" i="10"/>
  <c r="OXT32" i="10" s="1"/>
  <c r="OXK32" i="10"/>
  <c r="OXL32" i="10" s="1"/>
  <c r="OXC32" i="10"/>
  <c r="OXD32" i="10" s="1"/>
  <c r="OWU32" i="10"/>
  <c r="OWV32" i="10" s="1"/>
  <c r="OWM32" i="10"/>
  <c r="OWN32" i="10" s="1"/>
  <c r="OWE32" i="10"/>
  <c r="OWF32" i="10" s="1"/>
  <c r="OVW32" i="10"/>
  <c r="OVX32" i="10" s="1"/>
  <c r="OVO32" i="10"/>
  <c r="OVP32" i="10" s="1"/>
  <c r="OVG32" i="10"/>
  <c r="OVH32" i="10" s="1"/>
  <c r="OUY32" i="10"/>
  <c r="OUZ32" i="10" s="1"/>
  <c r="OUQ32" i="10"/>
  <c r="OUR32" i="10" s="1"/>
  <c r="OUI32" i="10"/>
  <c r="OUJ32" i="10" s="1"/>
  <c r="OUA32" i="10"/>
  <c r="OUB32" i="10" s="1"/>
  <c r="OTS32" i="10"/>
  <c r="OTT32" i="10" s="1"/>
  <c r="OTK32" i="10"/>
  <c r="OTL32" i="10" s="1"/>
  <c r="OTC32" i="10"/>
  <c r="OTD32" i="10" s="1"/>
  <c r="OSU32" i="10"/>
  <c r="OSV32" i="10" s="1"/>
  <c r="OSM32" i="10"/>
  <c r="OSN32" i="10" s="1"/>
  <c r="OSE32" i="10"/>
  <c r="OSF32" i="10" s="1"/>
  <c r="ORW32" i="10"/>
  <c r="ORX32" i="10" s="1"/>
  <c r="ORO32" i="10"/>
  <c r="ORP32" i="10" s="1"/>
  <c r="ORG32" i="10"/>
  <c r="ORH32" i="10" s="1"/>
  <c r="OQY32" i="10"/>
  <c r="OQZ32" i="10" s="1"/>
  <c r="OQQ32" i="10"/>
  <c r="OQR32" i="10" s="1"/>
  <c r="OQI32" i="10"/>
  <c r="OQJ32" i="10" s="1"/>
  <c r="OQA32" i="10"/>
  <c r="OQB32" i="10" s="1"/>
  <c r="OPS32" i="10"/>
  <c r="OPT32" i="10" s="1"/>
  <c r="OPK32" i="10"/>
  <c r="OPL32" i="10" s="1"/>
  <c r="OPC32" i="10"/>
  <c r="OPD32" i="10" s="1"/>
  <c r="OOU32" i="10"/>
  <c r="OOV32" i="10" s="1"/>
  <c r="OOM32" i="10"/>
  <c r="OON32" i="10" s="1"/>
  <c r="OOE32" i="10"/>
  <c r="OOF32" i="10" s="1"/>
  <c r="ONW32" i="10"/>
  <c r="ONX32" i="10" s="1"/>
  <c r="ONO32" i="10"/>
  <c r="ONP32" i="10" s="1"/>
  <c r="ONG32" i="10"/>
  <c r="ONH32" i="10" s="1"/>
  <c r="OMY32" i="10"/>
  <c r="OMZ32" i="10" s="1"/>
  <c r="OMQ32" i="10"/>
  <c r="OMR32" i="10" s="1"/>
  <c r="OMI32" i="10"/>
  <c r="OMJ32" i="10" s="1"/>
  <c r="OMA32" i="10"/>
  <c r="OMB32" i="10" s="1"/>
  <c r="OLS32" i="10"/>
  <c r="OLT32" i="10" s="1"/>
  <c r="OLK32" i="10"/>
  <c r="OLL32" i="10" s="1"/>
  <c r="OLC32" i="10"/>
  <c r="OLD32" i="10" s="1"/>
  <c r="OKU32" i="10"/>
  <c r="OKV32" i="10" s="1"/>
  <c r="OKM32" i="10"/>
  <c r="OKN32" i="10" s="1"/>
  <c r="OKE32" i="10"/>
  <c r="OKF32" i="10" s="1"/>
  <c r="OJW32" i="10"/>
  <c r="OJX32" i="10" s="1"/>
  <c r="OJO32" i="10"/>
  <c r="OJP32" i="10" s="1"/>
  <c r="OJG32" i="10"/>
  <c r="OJH32" i="10" s="1"/>
  <c r="OIY32" i="10"/>
  <c r="OIZ32" i="10" s="1"/>
  <c r="OIQ32" i="10"/>
  <c r="OIR32" i="10" s="1"/>
  <c r="OII32" i="10"/>
  <c r="OIJ32" i="10" s="1"/>
  <c r="OIA32" i="10"/>
  <c r="OIB32" i="10" s="1"/>
  <c r="OHS32" i="10"/>
  <c r="OHT32" i="10" s="1"/>
  <c r="OHK32" i="10"/>
  <c r="OHL32" i="10" s="1"/>
  <c r="OHC32" i="10"/>
  <c r="OHD32" i="10" s="1"/>
  <c r="OGU32" i="10"/>
  <c r="OGV32" i="10" s="1"/>
  <c r="OGM32" i="10"/>
  <c r="OGN32" i="10" s="1"/>
  <c r="OGE32" i="10"/>
  <c r="OGF32" i="10" s="1"/>
  <c r="OFW32" i="10"/>
  <c r="OFX32" i="10" s="1"/>
  <c r="OFO32" i="10"/>
  <c r="OFP32" i="10" s="1"/>
  <c r="OFG32" i="10"/>
  <c r="OFH32" i="10" s="1"/>
  <c r="OEY32" i="10"/>
  <c r="OEZ32" i="10" s="1"/>
  <c r="OEQ32" i="10"/>
  <c r="OER32" i="10" s="1"/>
  <c r="OEI32" i="10"/>
  <c r="OEJ32" i="10" s="1"/>
  <c r="OEA32" i="10"/>
  <c r="OEB32" i="10" s="1"/>
  <c r="ODS32" i="10"/>
  <c r="ODT32" i="10" s="1"/>
  <c r="ODK32" i="10"/>
  <c r="ODL32" i="10" s="1"/>
  <c r="ODC32" i="10"/>
  <c r="ODD32" i="10" s="1"/>
  <c r="OCU32" i="10"/>
  <c r="OCV32" i="10" s="1"/>
  <c r="OCM32" i="10"/>
  <c r="OCN32" i="10" s="1"/>
  <c r="OCE32" i="10"/>
  <c r="OCF32" i="10" s="1"/>
  <c r="OBW32" i="10"/>
  <c r="OBX32" i="10" s="1"/>
  <c r="OBO32" i="10"/>
  <c r="OBP32" i="10" s="1"/>
  <c r="OBG32" i="10"/>
  <c r="OBH32" i="10" s="1"/>
  <c r="OAY32" i="10"/>
  <c r="OAZ32" i="10" s="1"/>
  <c r="OAQ32" i="10"/>
  <c r="OAR32" i="10" s="1"/>
  <c r="OAI32" i="10"/>
  <c r="OAJ32" i="10" s="1"/>
  <c r="OAA32" i="10"/>
  <c r="OAB32" i="10" s="1"/>
  <c r="NZS32" i="10"/>
  <c r="NZT32" i="10" s="1"/>
  <c r="NZK32" i="10"/>
  <c r="NZL32" i="10" s="1"/>
  <c r="NZC32" i="10"/>
  <c r="NZD32" i="10" s="1"/>
  <c r="NYU32" i="10"/>
  <c r="NYV32" i="10" s="1"/>
  <c r="NYM32" i="10"/>
  <c r="NYN32" i="10" s="1"/>
  <c r="NYE32" i="10"/>
  <c r="NYF32" i="10" s="1"/>
  <c r="NXW32" i="10"/>
  <c r="NXX32" i="10" s="1"/>
  <c r="NXO32" i="10"/>
  <c r="NXP32" i="10" s="1"/>
  <c r="NXG32" i="10"/>
  <c r="NXH32" i="10" s="1"/>
  <c r="NWY32" i="10"/>
  <c r="NWZ32" i="10" s="1"/>
  <c r="NWQ32" i="10"/>
  <c r="NWR32" i="10" s="1"/>
  <c r="NWI32" i="10"/>
  <c r="NWJ32" i="10" s="1"/>
  <c r="NWA32" i="10"/>
  <c r="NWB32" i="10" s="1"/>
  <c r="NVS32" i="10"/>
  <c r="NVT32" i="10" s="1"/>
  <c r="NVK32" i="10"/>
  <c r="NVL32" i="10" s="1"/>
  <c r="NVC32" i="10"/>
  <c r="NVD32" i="10" s="1"/>
  <c r="NUU32" i="10"/>
  <c r="NUV32" i="10" s="1"/>
  <c r="NUM32" i="10"/>
  <c r="NUN32" i="10" s="1"/>
  <c r="NUE32" i="10"/>
  <c r="NUF32" i="10" s="1"/>
  <c r="NTW32" i="10"/>
  <c r="NTX32" i="10" s="1"/>
  <c r="NTO32" i="10"/>
  <c r="NTP32" i="10" s="1"/>
  <c r="NTG32" i="10"/>
  <c r="NTH32" i="10" s="1"/>
  <c r="NSY32" i="10"/>
  <c r="NSZ32" i="10" s="1"/>
  <c r="NSQ32" i="10"/>
  <c r="NSR32" i="10" s="1"/>
  <c r="NSI32" i="10"/>
  <c r="NSJ32" i="10" s="1"/>
  <c r="NSA32" i="10"/>
  <c r="NSB32" i="10" s="1"/>
  <c r="NRS32" i="10"/>
  <c r="NRT32" i="10" s="1"/>
  <c r="NRK32" i="10"/>
  <c r="NRL32" i="10" s="1"/>
  <c r="NRC32" i="10"/>
  <c r="NRD32" i="10" s="1"/>
  <c r="NQU32" i="10"/>
  <c r="NQV32" i="10" s="1"/>
  <c r="NQM32" i="10"/>
  <c r="NQN32" i="10" s="1"/>
  <c r="NQE32" i="10"/>
  <c r="NQF32" i="10" s="1"/>
  <c r="NPW32" i="10"/>
  <c r="NPX32" i="10" s="1"/>
  <c r="NPO32" i="10"/>
  <c r="NPP32" i="10" s="1"/>
  <c r="NPG32" i="10"/>
  <c r="NPH32" i="10" s="1"/>
  <c r="NOY32" i="10"/>
  <c r="NOZ32" i="10" s="1"/>
  <c r="NOQ32" i="10"/>
  <c r="NOR32" i="10" s="1"/>
  <c r="NOI32" i="10"/>
  <c r="NOJ32" i="10" s="1"/>
  <c r="NOA32" i="10"/>
  <c r="NOB32" i="10" s="1"/>
  <c r="NNS32" i="10"/>
  <c r="NNT32" i="10" s="1"/>
  <c r="NNK32" i="10"/>
  <c r="NNL32" i="10" s="1"/>
  <c r="NNC32" i="10"/>
  <c r="NND32" i="10" s="1"/>
  <c r="NMU32" i="10"/>
  <c r="NMV32" i="10" s="1"/>
  <c r="NMM32" i="10"/>
  <c r="NMN32" i="10" s="1"/>
  <c r="NME32" i="10"/>
  <c r="NMF32" i="10" s="1"/>
  <c r="NLW32" i="10"/>
  <c r="NLX32" i="10" s="1"/>
  <c r="NLO32" i="10"/>
  <c r="NLP32" i="10" s="1"/>
  <c r="NLG32" i="10"/>
  <c r="NLH32" i="10" s="1"/>
  <c r="NKY32" i="10"/>
  <c r="NKZ32" i="10" s="1"/>
  <c r="NKQ32" i="10"/>
  <c r="NKR32" i="10" s="1"/>
  <c r="NKI32" i="10"/>
  <c r="NKJ32" i="10" s="1"/>
  <c r="NKA32" i="10"/>
  <c r="NKB32" i="10" s="1"/>
  <c r="NJS32" i="10"/>
  <c r="NJT32" i="10" s="1"/>
  <c r="NJK32" i="10"/>
  <c r="NJL32" i="10" s="1"/>
  <c r="NJC32" i="10"/>
  <c r="NJD32" i="10" s="1"/>
  <c r="NIU32" i="10"/>
  <c r="NIV32" i="10" s="1"/>
  <c r="NIM32" i="10"/>
  <c r="NIN32" i="10" s="1"/>
  <c r="NIE32" i="10"/>
  <c r="NIF32" i="10" s="1"/>
  <c r="NHW32" i="10"/>
  <c r="NHX32" i="10" s="1"/>
  <c r="NHO32" i="10"/>
  <c r="NHP32" i="10" s="1"/>
  <c r="NHG32" i="10"/>
  <c r="NHH32" i="10" s="1"/>
  <c r="NGY32" i="10"/>
  <c r="NGZ32" i="10" s="1"/>
  <c r="NGQ32" i="10"/>
  <c r="NGR32" i="10" s="1"/>
  <c r="NGI32" i="10"/>
  <c r="NGJ32" i="10" s="1"/>
  <c r="NGA32" i="10"/>
  <c r="NGB32" i="10" s="1"/>
  <c r="NFS32" i="10"/>
  <c r="NFT32" i="10" s="1"/>
  <c r="NFK32" i="10"/>
  <c r="NFL32" i="10" s="1"/>
  <c r="NFC32" i="10"/>
  <c r="NFD32" i="10" s="1"/>
  <c r="NEU32" i="10"/>
  <c r="NEV32" i="10" s="1"/>
  <c r="NEM32" i="10"/>
  <c r="NEN32" i="10" s="1"/>
  <c r="NEE32" i="10"/>
  <c r="NEF32" i="10" s="1"/>
  <c r="NDW32" i="10"/>
  <c r="NDX32" i="10" s="1"/>
  <c r="NDO32" i="10"/>
  <c r="NDP32" i="10" s="1"/>
  <c r="NDG32" i="10"/>
  <c r="NDH32" i="10" s="1"/>
  <c r="NCY32" i="10"/>
  <c r="NCZ32" i="10" s="1"/>
  <c r="NCQ32" i="10"/>
  <c r="NCR32" i="10" s="1"/>
  <c r="NCI32" i="10"/>
  <c r="NCJ32" i="10" s="1"/>
  <c r="NCA32" i="10"/>
  <c r="NCB32" i="10" s="1"/>
  <c r="NBS32" i="10"/>
  <c r="NBT32" i="10" s="1"/>
  <c r="NBK32" i="10"/>
  <c r="NBL32" i="10" s="1"/>
  <c r="NBC32" i="10"/>
  <c r="NBD32" i="10" s="1"/>
  <c r="NAU32" i="10"/>
  <c r="NAV32" i="10" s="1"/>
  <c r="NAM32" i="10"/>
  <c r="NAN32" i="10" s="1"/>
  <c r="NAE32" i="10"/>
  <c r="NAF32" i="10" s="1"/>
  <c r="MZW32" i="10"/>
  <c r="MZX32" i="10" s="1"/>
  <c r="MZO32" i="10"/>
  <c r="MZP32" i="10" s="1"/>
  <c r="MZG32" i="10"/>
  <c r="MZH32" i="10" s="1"/>
  <c r="MYY32" i="10"/>
  <c r="MYZ32" i="10" s="1"/>
  <c r="MYQ32" i="10"/>
  <c r="MYR32" i="10" s="1"/>
  <c r="MYI32" i="10"/>
  <c r="MYJ32" i="10" s="1"/>
  <c r="MYA32" i="10"/>
  <c r="MYB32" i="10" s="1"/>
  <c r="MXS32" i="10"/>
  <c r="MXT32" i="10" s="1"/>
  <c r="MXK32" i="10"/>
  <c r="MXL32" i="10" s="1"/>
  <c r="MXC32" i="10"/>
  <c r="MXD32" i="10" s="1"/>
  <c r="MWU32" i="10"/>
  <c r="MWV32" i="10" s="1"/>
  <c r="MWM32" i="10"/>
  <c r="MWN32" i="10" s="1"/>
  <c r="MWE32" i="10"/>
  <c r="MWF32" i="10" s="1"/>
  <c r="MVW32" i="10"/>
  <c r="MVX32" i="10" s="1"/>
  <c r="MVO32" i="10"/>
  <c r="MVP32" i="10" s="1"/>
  <c r="MVG32" i="10"/>
  <c r="MVH32" i="10" s="1"/>
  <c r="MUY32" i="10"/>
  <c r="MUZ32" i="10" s="1"/>
  <c r="MUQ32" i="10"/>
  <c r="MUR32" i="10" s="1"/>
  <c r="MUI32" i="10"/>
  <c r="MUJ32" i="10" s="1"/>
  <c r="MUA32" i="10"/>
  <c r="MUB32" i="10" s="1"/>
  <c r="MTS32" i="10"/>
  <c r="MTT32" i="10" s="1"/>
  <c r="MTK32" i="10"/>
  <c r="MTL32" i="10" s="1"/>
  <c r="MTC32" i="10"/>
  <c r="MTD32" i="10" s="1"/>
  <c r="MSU32" i="10"/>
  <c r="MSV32" i="10" s="1"/>
  <c r="MSM32" i="10"/>
  <c r="MSN32" i="10" s="1"/>
  <c r="MSE32" i="10"/>
  <c r="MSF32" i="10" s="1"/>
  <c r="MRW32" i="10"/>
  <c r="MRX32" i="10" s="1"/>
  <c r="MRO32" i="10"/>
  <c r="MRP32" i="10" s="1"/>
  <c r="MRG32" i="10"/>
  <c r="MRH32" i="10" s="1"/>
  <c r="MQY32" i="10"/>
  <c r="MQZ32" i="10" s="1"/>
  <c r="MQQ32" i="10"/>
  <c r="MQR32" i="10" s="1"/>
  <c r="MQI32" i="10"/>
  <c r="MQJ32" i="10" s="1"/>
  <c r="MQA32" i="10"/>
  <c r="MQB32" i="10" s="1"/>
  <c r="MPS32" i="10"/>
  <c r="MPT32" i="10" s="1"/>
  <c r="MPK32" i="10"/>
  <c r="MPL32" i="10" s="1"/>
  <c r="MPC32" i="10"/>
  <c r="MPD32" i="10" s="1"/>
  <c r="MOU32" i="10"/>
  <c r="MOV32" i="10" s="1"/>
  <c r="MOM32" i="10"/>
  <c r="MON32" i="10" s="1"/>
  <c r="MOE32" i="10"/>
  <c r="MOF32" i="10" s="1"/>
  <c r="MNW32" i="10"/>
  <c r="MNX32" i="10" s="1"/>
  <c r="MNO32" i="10"/>
  <c r="MNP32" i="10" s="1"/>
  <c r="MNG32" i="10"/>
  <c r="MNH32" i="10" s="1"/>
  <c r="MMY32" i="10"/>
  <c r="MMZ32" i="10" s="1"/>
  <c r="MMQ32" i="10"/>
  <c r="MMR32" i="10" s="1"/>
  <c r="MMI32" i="10"/>
  <c r="MMJ32" i="10" s="1"/>
  <c r="MMA32" i="10"/>
  <c r="MMB32" i="10" s="1"/>
  <c r="MLS32" i="10"/>
  <c r="MLT32" i="10" s="1"/>
  <c r="MLK32" i="10"/>
  <c r="MLL32" i="10" s="1"/>
  <c r="MLC32" i="10"/>
  <c r="MLD32" i="10" s="1"/>
  <c r="MKU32" i="10"/>
  <c r="MKV32" i="10" s="1"/>
  <c r="MKM32" i="10"/>
  <c r="MKN32" i="10" s="1"/>
  <c r="MKE32" i="10"/>
  <c r="MKF32" i="10" s="1"/>
  <c r="MJW32" i="10"/>
  <c r="MJX32" i="10" s="1"/>
  <c r="MJO32" i="10"/>
  <c r="MJP32" i="10" s="1"/>
  <c r="MJG32" i="10"/>
  <c r="MJH32" i="10" s="1"/>
  <c r="MIY32" i="10"/>
  <c r="MIZ32" i="10" s="1"/>
  <c r="MIQ32" i="10"/>
  <c r="MIR32" i="10" s="1"/>
  <c r="MII32" i="10"/>
  <c r="MIJ32" i="10" s="1"/>
  <c r="MIA32" i="10"/>
  <c r="MIB32" i="10" s="1"/>
  <c r="MHS32" i="10"/>
  <c r="MHT32" i="10" s="1"/>
  <c r="MHK32" i="10"/>
  <c r="MHL32" i="10" s="1"/>
  <c r="MHC32" i="10"/>
  <c r="MHD32" i="10" s="1"/>
  <c r="MGU32" i="10"/>
  <c r="MGV32" i="10" s="1"/>
  <c r="MGM32" i="10"/>
  <c r="MGN32" i="10" s="1"/>
  <c r="MGE32" i="10"/>
  <c r="MGF32" i="10" s="1"/>
  <c r="MFW32" i="10"/>
  <c r="MFX32" i="10" s="1"/>
  <c r="MFO32" i="10"/>
  <c r="MFP32" i="10" s="1"/>
  <c r="MFG32" i="10"/>
  <c r="MFH32" i="10" s="1"/>
  <c r="MEY32" i="10"/>
  <c r="MEZ32" i="10" s="1"/>
  <c r="MEQ32" i="10"/>
  <c r="MER32" i="10" s="1"/>
  <c r="MEI32" i="10"/>
  <c r="MEJ32" i="10" s="1"/>
  <c r="MEA32" i="10"/>
  <c r="MEB32" i="10" s="1"/>
  <c r="MDS32" i="10"/>
  <c r="MDT32" i="10" s="1"/>
  <c r="MDK32" i="10"/>
  <c r="MDL32" i="10" s="1"/>
  <c r="MDC32" i="10"/>
  <c r="MDD32" i="10" s="1"/>
  <c r="MCU32" i="10"/>
  <c r="MCV32" i="10" s="1"/>
  <c r="MCM32" i="10"/>
  <c r="MCN32" i="10" s="1"/>
  <c r="MCE32" i="10"/>
  <c r="MCF32" i="10" s="1"/>
  <c r="MBW32" i="10"/>
  <c r="MBX32" i="10" s="1"/>
  <c r="MBO32" i="10"/>
  <c r="MBP32" i="10" s="1"/>
  <c r="MBG32" i="10"/>
  <c r="MBH32" i="10" s="1"/>
  <c r="MAY32" i="10"/>
  <c r="MAZ32" i="10" s="1"/>
  <c r="MAQ32" i="10"/>
  <c r="MAR32" i="10" s="1"/>
  <c r="MAI32" i="10"/>
  <c r="MAJ32" i="10" s="1"/>
  <c r="MAA32" i="10"/>
  <c r="MAB32" i="10" s="1"/>
  <c r="LZS32" i="10"/>
  <c r="LZT32" i="10" s="1"/>
  <c r="LZK32" i="10"/>
  <c r="LZL32" i="10" s="1"/>
  <c r="LZC32" i="10"/>
  <c r="LZD32" i="10" s="1"/>
  <c r="LYU32" i="10"/>
  <c r="LYV32" i="10" s="1"/>
  <c r="LYM32" i="10"/>
  <c r="LYN32" i="10" s="1"/>
  <c r="LYE32" i="10"/>
  <c r="LYF32" i="10" s="1"/>
  <c r="LXW32" i="10"/>
  <c r="LXX32" i="10" s="1"/>
  <c r="LXO32" i="10"/>
  <c r="LXP32" i="10" s="1"/>
  <c r="LXG32" i="10"/>
  <c r="LXH32" i="10" s="1"/>
  <c r="LWY32" i="10"/>
  <c r="LWZ32" i="10" s="1"/>
  <c r="LWQ32" i="10"/>
  <c r="LWR32" i="10" s="1"/>
  <c r="LWI32" i="10"/>
  <c r="LWJ32" i="10" s="1"/>
  <c r="LWA32" i="10"/>
  <c r="LWB32" i="10" s="1"/>
  <c r="LVS32" i="10"/>
  <c r="LVT32" i="10" s="1"/>
  <c r="LVK32" i="10"/>
  <c r="LVL32" i="10" s="1"/>
  <c r="LVC32" i="10"/>
  <c r="LVD32" i="10" s="1"/>
  <c r="LUU32" i="10"/>
  <c r="LUV32" i="10" s="1"/>
  <c r="LUM32" i="10"/>
  <c r="LUN32" i="10" s="1"/>
  <c r="LUE32" i="10"/>
  <c r="LUF32" i="10" s="1"/>
  <c r="LTW32" i="10"/>
  <c r="LTX32" i="10" s="1"/>
  <c r="LTO32" i="10"/>
  <c r="LTP32" i="10" s="1"/>
  <c r="LTG32" i="10"/>
  <c r="LTH32" i="10" s="1"/>
  <c r="LSY32" i="10"/>
  <c r="LSZ32" i="10" s="1"/>
  <c r="LSQ32" i="10"/>
  <c r="LSR32" i="10" s="1"/>
  <c r="LSI32" i="10"/>
  <c r="LSJ32" i="10" s="1"/>
  <c r="LSA32" i="10"/>
  <c r="LSB32" i="10" s="1"/>
  <c r="LRS32" i="10"/>
  <c r="LRT32" i="10" s="1"/>
  <c r="LRK32" i="10"/>
  <c r="LRL32" i="10" s="1"/>
  <c r="LRC32" i="10"/>
  <c r="LRD32" i="10" s="1"/>
  <c r="LQU32" i="10"/>
  <c r="LQV32" i="10" s="1"/>
  <c r="LQM32" i="10"/>
  <c r="LQN32" i="10" s="1"/>
  <c r="LQE32" i="10"/>
  <c r="LQF32" i="10" s="1"/>
  <c r="LPW32" i="10"/>
  <c r="LPX32" i="10" s="1"/>
  <c r="LPO32" i="10"/>
  <c r="LPP32" i="10" s="1"/>
  <c r="LPG32" i="10"/>
  <c r="LPH32" i="10" s="1"/>
  <c r="LOY32" i="10"/>
  <c r="LOZ32" i="10" s="1"/>
  <c r="LOQ32" i="10"/>
  <c r="LOR32" i="10" s="1"/>
  <c r="LOI32" i="10"/>
  <c r="LOJ32" i="10" s="1"/>
  <c r="LOA32" i="10"/>
  <c r="LOB32" i="10" s="1"/>
  <c r="LNS32" i="10"/>
  <c r="LNT32" i="10" s="1"/>
  <c r="LNK32" i="10"/>
  <c r="LNL32" i="10" s="1"/>
  <c r="LNC32" i="10"/>
  <c r="LND32" i="10" s="1"/>
  <c r="LMU32" i="10"/>
  <c r="LMV32" i="10" s="1"/>
  <c r="LMM32" i="10"/>
  <c r="LMN32" i="10" s="1"/>
  <c r="LME32" i="10"/>
  <c r="LMF32" i="10" s="1"/>
  <c r="LLW32" i="10"/>
  <c r="LLX32" i="10" s="1"/>
  <c r="LLO32" i="10"/>
  <c r="LLP32" i="10" s="1"/>
  <c r="LLG32" i="10"/>
  <c r="LLH32" i="10" s="1"/>
  <c r="LKY32" i="10"/>
  <c r="LKZ32" i="10" s="1"/>
  <c r="LKQ32" i="10"/>
  <c r="LKR32" i="10" s="1"/>
  <c r="LKI32" i="10"/>
  <c r="LKJ32" i="10" s="1"/>
  <c r="LKA32" i="10"/>
  <c r="LKB32" i="10" s="1"/>
  <c r="LJS32" i="10"/>
  <c r="LJT32" i="10" s="1"/>
  <c r="LJK32" i="10"/>
  <c r="LJL32" i="10" s="1"/>
  <c r="LJC32" i="10"/>
  <c r="LJD32" i="10" s="1"/>
  <c r="LIU32" i="10"/>
  <c r="LIV32" i="10" s="1"/>
  <c r="LIM32" i="10"/>
  <c r="LIN32" i="10" s="1"/>
  <c r="LIE32" i="10"/>
  <c r="LIF32" i="10" s="1"/>
  <c r="LHW32" i="10"/>
  <c r="LHX32" i="10" s="1"/>
  <c r="LHO32" i="10"/>
  <c r="LHP32" i="10" s="1"/>
  <c r="LHG32" i="10"/>
  <c r="LHH32" i="10" s="1"/>
  <c r="LGY32" i="10"/>
  <c r="LGZ32" i="10" s="1"/>
  <c r="LGQ32" i="10"/>
  <c r="LGR32" i="10" s="1"/>
  <c r="LGI32" i="10"/>
  <c r="LGJ32" i="10" s="1"/>
  <c r="LGA32" i="10"/>
  <c r="LGB32" i="10" s="1"/>
  <c r="LFS32" i="10"/>
  <c r="LFT32" i="10" s="1"/>
  <c r="LFK32" i="10"/>
  <c r="LFL32" i="10" s="1"/>
  <c r="LFC32" i="10"/>
  <c r="LFD32" i="10" s="1"/>
  <c r="LEU32" i="10"/>
  <c r="LEV32" i="10" s="1"/>
  <c r="LEM32" i="10"/>
  <c r="LEN32" i="10" s="1"/>
  <c r="LEE32" i="10"/>
  <c r="LEF32" i="10" s="1"/>
  <c r="LDW32" i="10"/>
  <c r="LDX32" i="10" s="1"/>
  <c r="LDO32" i="10"/>
  <c r="LDP32" i="10" s="1"/>
  <c r="LDG32" i="10"/>
  <c r="LDH32" i="10" s="1"/>
  <c r="LCY32" i="10"/>
  <c r="LCZ32" i="10" s="1"/>
  <c r="LCQ32" i="10"/>
  <c r="LCR32" i="10" s="1"/>
  <c r="LCI32" i="10"/>
  <c r="LCJ32" i="10" s="1"/>
  <c r="LCA32" i="10"/>
  <c r="LCB32" i="10" s="1"/>
  <c r="LBS32" i="10"/>
  <c r="LBT32" i="10" s="1"/>
  <c r="LBK32" i="10"/>
  <c r="LBL32" i="10" s="1"/>
  <c r="LBC32" i="10"/>
  <c r="LBD32" i="10" s="1"/>
  <c r="LAU32" i="10"/>
  <c r="LAV32" i="10" s="1"/>
  <c r="LAM32" i="10"/>
  <c r="LAN32" i="10" s="1"/>
  <c r="LAE32" i="10"/>
  <c r="LAF32" i="10" s="1"/>
  <c r="KZW32" i="10"/>
  <c r="KZX32" i="10" s="1"/>
  <c r="KZO32" i="10"/>
  <c r="KZP32" i="10" s="1"/>
  <c r="KZG32" i="10"/>
  <c r="KZH32" i="10" s="1"/>
  <c r="KYY32" i="10"/>
  <c r="KYZ32" i="10" s="1"/>
  <c r="KYQ32" i="10"/>
  <c r="KYR32" i="10" s="1"/>
  <c r="KYI32" i="10"/>
  <c r="KYJ32" i="10" s="1"/>
  <c r="KYA32" i="10"/>
  <c r="KYB32" i="10" s="1"/>
  <c r="KXS32" i="10"/>
  <c r="KXT32" i="10" s="1"/>
  <c r="KXK32" i="10"/>
  <c r="KXL32" i="10" s="1"/>
  <c r="KXC32" i="10"/>
  <c r="KXD32" i="10" s="1"/>
  <c r="KWU32" i="10"/>
  <c r="KWV32" i="10" s="1"/>
  <c r="KWM32" i="10"/>
  <c r="KWN32" i="10" s="1"/>
  <c r="KWE32" i="10"/>
  <c r="KWF32" i="10" s="1"/>
  <c r="KVW32" i="10"/>
  <c r="KVX32" i="10" s="1"/>
  <c r="KVO32" i="10"/>
  <c r="KVP32" i="10" s="1"/>
  <c r="KVG32" i="10"/>
  <c r="KVH32" i="10" s="1"/>
  <c r="KUY32" i="10"/>
  <c r="KUZ32" i="10" s="1"/>
  <c r="KUQ32" i="10"/>
  <c r="KUR32" i="10" s="1"/>
  <c r="KUI32" i="10"/>
  <c r="KUJ32" i="10" s="1"/>
  <c r="KUA32" i="10"/>
  <c r="KUB32" i="10" s="1"/>
  <c r="KTS32" i="10"/>
  <c r="KTT32" i="10" s="1"/>
  <c r="KTK32" i="10"/>
  <c r="KTL32" i="10" s="1"/>
  <c r="KTC32" i="10"/>
  <c r="KTD32" i="10" s="1"/>
  <c r="KSU32" i="10"/>
  <c r="KSV32" i="10" s="1"/>
  <c r="KSM32" i="10"/>
  <c r="KSN32" i="10" s="1"/>
  <c r="KSE32" i="10"/>
  <c r="KSF32" i="10" s="1"/>
  <c r="KRW32" i="10"/>
  <c r="KRX32" i="10" s="1"/>
  <c r="KRO32" i="10"/>
  <c r="KRP32" i="10" s="1"/>
  <c r="KRG32" i="10"/>
  <c r="KRH32" i="10" s="1"/>
  <c r="KQY32" i="10"/>
  <c r="KQZ32" i="10" s="1"/>
  <c r="KQQ32" i="10"/>
  <c r="KQR32" i="10" s="1"/>
  <c r="KQI32" i="10"/>
  <c r="KQJ32" i="10" s="1"/>
  <c r="KQA32" i="10"/>
  <c r="KQB32" i="10" s="1"/>
  <c r="KPS32" i="10"/>
  <c r="KPT32" i="10" s="1"/>
  <c r="KPK32" i="10"/>
  <c r="KPL32" i="10" s="1"/>
  <c r="KPC32" i="10"/>
  <c r="KPD32" i="10" s="1"/>
  <c r="KOU32" i="10"/>
  <c r="KOV32" i="10" s="1"/>
  <c r="KOM32" i="10"/>
  <c r="KON32" i="10" s="1"/>
  <c r="KOE32" i="10"/>
  <c r="KOF32" i="10" s="1"/>
  <c r="KNW32" i="10"/>
  <c r="KNX32" i="10" s="1"/>
  <c r="KNO32" i="10"/>
  <c r="KNP32" i="10" s="1"/>
  <c r="KNG32" i="10"/>
  <c r="KNH32" i="10" s="1"/>
  <c r="KMY32" i="10"/>
  <c r="KMZ32" i="10" s="1"/>
  <c r="KMQ32" i="10"/>
  <c r="KMR32" i="10" s="1"/>
  <c r="KMI32" i="10"/>
  <c r="KMJ32" i="10" s="1"/>
  <c r="KMA32" i="10"/>
  <c r="KMB32" i="10" s="1"/>
  <c r="KLS32" i="10"/>
  <c r="KLT32" i="10" s="1"/>
  <c r="KLK32" i="10"/>
  <c r="KLL32" i="10" s="1"/>
  <c r="KLC32" i="10"/>
  <c r="KLD32" i="10" s="1"/>
  <c r="KKU32" i="10"/>
  <c r="KKV32" i="10" s="1"/>
  <c r="KKM32" i="10"/>
  <c r="KKN32" i="10" s="1"/>
  <c r="KKE32" i="10"/>
  <c r="KKF32" i="10" s="1"/>
  <c r="KJW32" i="10"/>
  <c r="KJX32" i="10" s="1"/>
  <c r="KJO32" i="10"/>
  <c r="KJP32" i="10" s="1"/>
  <c r="KJG32" i="10"/>
  <c r="KJH32" i="10" s="1"/>
  <c r="KIY32" i="10"/>
  <c r="KIZ32" i="10" s="1"/>
  <c r="KIQ32" i="10"/>
  <c r="KIR32" i="10" s="1"/>
  <c r="KII32" i="10"/>
  <c r="KIJ32" i="10" s="1"/>
  <c r="KIA32" i="10"/>
  <c r="KIB32" i="10" s="1"/>
  <c r="KHS32" i="10"/>
  <c r="KHT32" i="10" s="1"/>
  <c r="KHK32" i="10"/>
  <c r="KHL32" i="10" s="1"/>
  <c r="KHC32" i="10"/>
  <c r="KHD32" i="10" s="1"/>
  <c r="KGU32" i="10"/>
  <c r="KGV32" i="10" s="1"/>
  <c r="KGM32" i="10"/>
  <c r="KGN32" i="10" s="1"/>
  <c r="KGE32" i="10"/>
  <c r="KGF32" i="10" s="1"/>
  <c r="KFW32" i="10"/>
  <c r="KFX32" i="10" s="1"/>
  <c r="KFO32" i="10"/>
  <c r="KFP32" i="10" s="1"/>
  <c r="KFG32" i="10"/>
  <c r="KFH32" i="10" s="1"/>
  <c r="KEY32" i="10"/>
  <c r="KEZ32" i="10" s="1"/>
  <c r="KEQ32" i="10"/>
  <c r="KER32" i="10" s="1"/>
  <c r="KEI32" i="10"/>
  <c r="KEJ32" i="10" s="1"/>
  <c r="KEA32" i="10"/>
  <c r="KEB32" i="10" s="1"/>
  <c r="KDS32" i="10"/>
  <c r="KDT32" i="10" s="1"/>
  <c r="KDK32" i="10"/>
  <c r="KDL32" i="10" s="1"/>
  <c r="KDC32" i="10"/>
  <c r="KDD32" i="10" s="1"/>
  <c r="KCU32" i="10"/>
  <c r="KCV32" i="10" s="1"/>
  <c r="KCM32" i="10"/>
  <c r="KCN32" i="10" s="1"/>
  <c r="KCE32" i="10"/>
  <c r="KCF32" i="10" s="1"/>
  <c r="KBW32" i="10"/>
  <c r="KBX32" i="10" s="1"/>
  <c r="KBO32" i="10"/>
  <c r="KBP32" i="10" s="1"/>
  <c r="KBG32" i="10"/>
  <c r="KBH32" i="10" s="1"/>
  <c r="KAY32" i="10"/>
  <c r="KAZ32" i="10" s="1"/>
  <c r="KAQ32" i="10"/>
  <c r="KAR32" i="10" s="1"/>
  <c r="KAI32" i="10"/>
  <c r="KAJ32" i="10" s="1"/>
  <c r="KAA32" i="10"/>
  <c r="KAB32" i="10" s="1"/>
  <c r="JZS32" i="10"/>
  <c r="JZT32" i="10" s="1"/>
  <c r="JZK32" i="10"/>
  <c r="JZL32" i="10" s="1"/>
  <c r="JZC32" i="10"/>
  <c r="JZD32" i="10" s="1"/>
  <c r="JYU32" i="10"/>
  <c r="JYV32" i="10" s="1"/>
  <c r="JYM32" i="10"/>
  <c r="JYN32" i="10" s="1"/>
  <c r="JYE32" i="10"/>
  <c r="JYF32" i="10" s="1"/>
  <c r="JXW32" i="10"/>
  <c r="JXX32" i="10" s="1"/>
  <c r="JXO32" i="10"/>
  <c r="JXP32" i="10" s="1"/>
  <c r="JXG32" i="10"/>
  <c r="JXH32" i="10" s="1"/>
  <c r="JWY32" i="10"/>
  <c r="JWZ32" i="10" s="1"/>
  <c r="JWQ32" i="10"/>
  <c r="JWR32" i="10" s="1"/>
  <c r="JWI32" i="10"/>
  <c r="JWJ32" i="10" s="1"/>
  <c r="JWA32" i="10"/>
  <c r="JWB32" i="10" s="1"/>
  <c r="JVS32" i="10"/>
  <c r="JVT32" i="10" s="1"/>
  <c r="JVK32" i="10"/>
  <c r="JVL32" i="10" s="1"/>
  <c r="JVC32" i="10"/>
  <c r="JVD32" i="10" s="1"/>
  <c r="JUU32" i="10"/>
  <c r="JUV32" i="10" s="1"/>
  <c r="JUM32" i="10"/>
  <c r="JUN32" i="10" s="1"/>
  <c r="JUE32" i="10"/>
  <c r="JUF32" i="10" s="1"/>
  <c r="JTW32" i="10"/>
  <c r="JTX32" i="10" s="1"/>
  <c r="JTO32" i="10"/>
  <c r="JTP32" i="10" s="1"/>
  <c r="JTG32" i="10"/>
  <c r="JTH32" i="10" s="1"/>
  <c r="JSY32" i="10"/>
  <c r="JSZ32" i="10" s="1"/>
  <c r="JSQ32" i="10"/>
  <c r="JSR32" i="10" s="1"/>
  <c r="JSI32" i="10"/>
  <c r="JSJ32" i="10" s="1"/>
  <c r="JSA32" i="10"/>
  <c r="JSB32" i="10" s="1"/>
  <c r="JRS32" i="10"/>
  <c r="JRT32" i="10" s="1"/>
  <c r="JRK32" i="10"/>
  <c r="JRL32" i="10" s="1"/>
  <c r="JRC32" i="10"/>
  <c r="JRD32" i="10" s="1"/>
  <c r="JQU32" i="10"/>
  <c r="JQV32" i="10" s="1"/>
  <c r="JQM32" i="10"/>
  <c r="JQN32" i="10" s="1"/>
  <c r="JQE32" i="10"/>
  <c r="JQF32" i="10" s="1"/>
  <c r="JPW32" i="10"/>
  <c r="JPX32" i="10" s="1"/>
  <c r="JPO32" i="10"/>
  <c r="JPP32" i="10" s="1"/>
  <c r="JPG32" i="10"/>
  <c r="JPH32" i="10" s="1"/>
  <c r="JOY32" i="10"/>
  <c r="JOZ32" i="10" s="1"/>
  <c r="JOQ32" i="10"/>
  <c r="JOR32" i="10" s="1"/>
  <c r="JOI32" i="10"/>
  <c r="JOJ32" i="10" s="1"/>
  <c r="JOA32" i="10"/>
  <c r="JOB32" i="10" s="1"/>
  <c r="JNS32" i="10"/>
  <c r="JNT32" i="10" s="1"/>
  <c r="JNK32" i="10"/>
  <c r="JNL32" i="10" s="1"/>
  <c r="JNC32" i="10"/>
  <c r="JND32" i="10" s="1"/>
  <c r="JMU32" i="10"/>
  <c r="JMV32" i="10" s="1"/>
  <c r="JMM32" i="10"/>
  <c r="JMN32" i="10" s="1"/>
  <c r="JME32" i="10"/>
  <c r="JMF32" i="10" s="1"/>
  <c r="JLW32" i="10"/>
  <c r="JLX32" i="10" s="1"/>
  <c r="JLO32" i="10"/>
  <c r="JLP32" i="10" s="1"/>
  <c r="JLG32" i="10"/>
  <c r="JLH32" i="10" s="1"/>
  <c r="JKY32" i="10"/>
  <c r="JKZ32" i="10" s="1"/>
  <c r="JKQ32" i="10"/>
  <c r="JKR32" i="10" s="1"/>
  <c r="JKI32" i="10"/>
  <c r="JKJ32" i="10" s="1"/>
  <c r="JKA32" i="10"/>
  <c r="JKB32" i="10" s="1"/>
  <c r="JJS32" i="10"/>
  <c r="JJT32" i="10" s="1"/>
  <c r="JJK32" i="10"/>
  <c r="JJL32" i="10" s="1"/>
  <c r="JJC32" i="10"/>
  <c r="JJD32" i="10" s="1"/>
  <c r="JIU32" i="10"/>
  <c r="JIV32" i="10" s="1"/>
  <c r="JIM32" i="10"/>
  <c r="JIN32" i="10" s="1"/>
  <c r="JIE32" i="10"/>
  <c r="JIF32" i="10" s="1"/>
  <c r="JHW32" i="10"/>
  <c r="JHX32" i="10" s="1"/>
  <c r="JHO32" i="10"/>
  <c r="JHP32" i="10" s="1"/>
  <c r="JHG32" i="10"/>
  <c r="JHH32" i="10" s="1"/>
  <c r="JGY32" i="10"/>
  <c r="JGZ32" i="10" s="1"/>
  <c r="JGQ32" i="10"/>
  <c r="JGR32" i="10" s="1"/>
  <c r="JGJ32" i="10"/>
  <c r="G32" i="10"/>
  <c r="H32" i="10" s="1"/>
  <c r="H31" i="10" s="1"/>
  <c r="XFC40" i="10"/>
  <c r="XFD40" i="10" s="1"/>
  <c r="XEU40" i="10"/>
  <c r="XEV40" i="10" s="1"/>
  <c r="XEM40" i="10"/>
  <c r="XEN40" i="10" s="1"/>
  <c r="XEE40" i="10"/>
  <c r="XEF40" i="10" s="1"/>
  <c r="XDW40" i="10"/>
  <c r="XDX40" i="10" s="1"/>
  <c r="XDO40" i="10"/>
  <c r="XDP40" i="10" s="1"/>
  <c r="XDG40" i="10"/>
  <c r="XDH40" i="10" s="1"/>
  <c r="XCY40" i="10"/>
  <c r="XCZ40" i="10" s="1"/>
  <c r="XCQ40" i="10"/>
  <c r="XCR40" i="10" s="1"/>
  <c r="XCI40" i="10"/>
  <c r="XCJ40" i="10" s="1"/>
  <c r="XCA40" i="10"/>
  <c r="XCB40" i="10" s="1"/>
  <c r="XBS40" i="10"/>
  <c r="XBT40" i="10" s="1"/>
  <c r="XBK40" i="10"/>
  <c r="XBL40" i="10" s="1"/>
  <c r="XBC40" i="10"/>
  <c r="XBD40" i="10" s="1"/>
  <c r="XAU40" i="10"/>
  <c r="XAV40" i="10" s="1"/>
  <c r="XAM40" i="10"/>
  <c r="XAN40" i="10" s="1"/>
  <c r="XAE40" i="10"/>
  <c r="XAF40" i="10" s="1"/>
  <c r="WZW40" i="10"/>
  <c r="WZX40" i="10" s="1"/>
  <c r="WZO40" i="10"/>
  <c r="WZP40" i="10" s="1"/>
  <c r="WZG40" i="10"/>
  <c r="WZH40" i="10" s="1"/>
  <c r="WYY40" i="10"/>
  <c r="WYZ40" i="10" s="1"/>
  <c r="WYQ40" i="10"/>
  <c r="WYR40" i="10" s="1"/>
  <c r="WYI40" i="10"/>
  <c r="WYJ40" i="10" s="1"/>
  <c r="WYA40" i="10"/>
  <c r="WYB40" i="10" s="1"/>
  <c r="WXS40" i="10"/>
  <c r="WXT40" i="10" s="1"/>
  <c r="WXK40" i="10"/>
  <c r="WXL40" i="10" s="1"/>
  <c r="WXC40" i="10"/>
  <c r="WXD40" i="10" s="1"/>
  <c r="WWU40" i="10"/>
  <c r="WWV40" i="10" s="1"/>
  <c r="WWM40" i="10"/>
  <c r="WWN40" i="10" s="1"/>
  <c r="WWE40" i="10"/>
  <c r="WWF40" i="10" s="1"/>
  <c r="WVW40" i="10"/>
  <c r="WVX40" i="10" s="1"/>
  <c r="WVO40" i="10"/>
  <c r="WVP40" i="10" s="1"/>
  <c r="WVG40" i="10"/>
  <c r="WVH40" i="10" s="1"/>
  <c r="WUY40" i="10"/>
  <c r="WUZ40" i="10" s="1"/>
  <c r="WUQ40" i="10"/>
  <c r="WUR40" i="10" s="1"/>
  <c r="WUI40" i="10"/>
  <c r="WUJ40" i="10" s="1"/>
  <c r="WUA40" i="10"/>
  <c r="WUB40" i="10" s="1"/>
  <c r="WTS40" i="10"/>
  <c r="WTT40" i="10" s="1"/>
  <c r="WTK40" i="10"/>
  <c r="WTL40" i="10" s="1"/>
  <c r="WTC40" i="10"/>
  <c r="WTD40" i="10" s="1"/>
  <c r="WSU40" i="10"/>
  <c r="WSV40" i="10" s="1"/>
  <c r="WSM40" i="10"/>
  <c r="WSN40" i="10" s="1"/>
  <c r="WSE40" i="10"/>
  <c r="WSF40" i="10" s="1"/>
  <c r="WRW40" i="10"/>
  <c r="WRX40" i="10" s="1"/>
  <c r="WRO40" i="10"/>
  <c r="WRP40" i="10" s="1"/>
  <c r="WRG40" i="10"/>
  <c r="WRH40" i="10" s="1"/>
  <c r="WQY40" i="10"/>
  <c r="WQZ40" i="10" s="1"/>
  <c r="WQQ40" i="10"/>
  <c r="WQR40" i="10" s="1"/>
  <c r="WQI40" i="10"/>
  <c r="WQJ40" i="10" s="1"/>
  <c r="WQA40" i="10"/>
  <c r="WQB40" i="10" s="1"/>
  <c r="WPS40" i="10"/>
  <c r="WPT40" i="10" s="1"/>
  <c r="WPK40" i="10"/>
  <c r="WPL40" i="10" s="1"/>
  <c r="WPC40" i="10"/>
  <c r="WPD40" i="10" s="1"/>
  <c r="WOU40" i="10"/>
  <c r="WOV40" i="10" s="1"/>
  <c r="WOM40" i="10"/>
  <c r="WON40" i="10" s="1"/>
  <c r="WOE40" i="10"/>
  <c r="WOF40" i="10" s="1"/>
  <c r="WNW40" i="10"/>
  <c r="WNX40" i="10" s="1"/>
  <c r="WNO40" i="10"/>
  <c r="WNP40" i="10" s="1"/>
  <c r="WNG40" i="10"/>
  <c r="WNH40" i="10" s="1"/>
  <c r="WMY40" i="10"/>
  <c r="WMZ40" i="10" s="1"/>
  <c r="WMQ40" i="10"/>
  <c r="WMR40" i="10" s="1"/>
  <c r="WMI40" i="10"/>
  <c r="WMJ40" i="10" s="1"/>
  <c r="WMA40" i="10"/>
  <c r="WMB40" i="10" s="1"/>
  <c r="WLS40" i="10"/>
  <c r="WLT40" i="10" s="1"/>
  <c r="WLK40" i="10"/>
  <c r="WLL40" i="10" s="1"/>
  <c r="WLC40" i="10"/>
  <c r="WLD40" i="10" s="1"/>
  <c r="WKU40" i="10"/>
  <c r="WKV40" i="10" s="1"/>
  <c r="WKM40" i="10"/>
  <c r="WKN40" i="10" s="1"/>
  <c r="WKE40" i="10"/>
  <c r="WKF40" i="10" s="1"/>
  <c r="WJW40" i="10"/>
  <c r="WJX40" i="10" s="1"/>
  <c r="WJO40" i="10"/>
  <c r="WJP40" i="10" s="1"/>
  <c r="WJG40" i="10"/>
  <c r="WJH40" i="10" s="1"/>
  <c r="WIY40" i="10"/>
  <c r="WIZ40" i="10" s="1"/>
  <c r="WIQ40" i="10"/>
  <c r="WIR40" i="10" s="1"/>
  <c r="WII40" i="10"/>
  <c r="WIJ40" i="10" s="1"/>
  <c r="WIA40" i="10"/>
  <c r="WIB40" i="10" s="1"/>
  <c r="WHS40" i="10"/>
  <c r="WHT40" i="10" s="1"/>
  <c r="WHK40" i="10"/>
  <c r="WHL40" i="10" s="1"/>
  <c r="WHC40" i="10"/>
  <c r="WHD40" i="10" s="1"/>
  <c r="WGU40" i="10"/>
  <c r="WGV40" i="10" s="1"/>
  <c r="WGM40" i="10"/>
  <c r="WGN40" i="10" s="1"/>
  <c r="WGE40" i="10"/>
  <c r="WGF40" i="10" s="1"/>
  <c r="WFW40" i="10"/>
  <c r="WFX40" i="10" s="1"/>
  <c r="WFO40" i="10"/>
  <c r="WFP40" i="10" s="1"/>
  <c r="WFG40" i="10"/>
  <c r="WFH40" i="10" s="1"/>
  <c r="WEY40" i="10"/>
  <c r="WEZ40" i="10" s="1"/>
  <c r="WEQ40" i="10"/>
  <c r="WER40" i="10" s="1"/>
  <c r="WEI40" i="10"/>
  <c r="WEJ40" i="10" s="1"/>
  <c r="WEA40" i="10"/>
  <c r="WEB40" i="10" s="1"/>
  <c r="WDS40" i="10"/>
  <c r="WDT40" i="10" s="1"/>
  <c r="WDK40" i="10"/>
  <c r="WDL40" i="10" s="1"/>
  <c r="WDC40" i="10"/>
  <c r="WDD40" i="10" s="1"/>
  <c r="WCU40" i="10"/>
  <c r="WCV40" i="10" s="1"/>
  <c r="WCM40" i="10"/>
  <c r="WCN40" i="10" s="1"/>
  <c r="WCE40" i="10"/>
  <c r="WCF40" i="10" s="1"/>
  <c r="WBW40" i="10"/>
  <c r="WBX40" i="10" s="1"/>
  <c r="WBO40" i="10"/>
  <c r="WBP40" i="10" s="1"/>
  <c r="WBG40" i="10"/>
  <c r="WBH40" i="10" s="1"/>
  <c r="WAY40" i="10"/>
  <c r="WAZ40" i="10" s="1"/>
  <c r="WAQ40" i="10"/>
  <c r="WAR40" i="10" s="1"/>
  <c r="WAI40" i="10"/>
  <c r="WAJ40" i="10" s="1"/>
  <c r="WAA40" i="10"/>
  <c r="WAB40" i="10" s="1"/>
  <c r="VZS40" i="10"/>
  <c r="VZT40" i="10" s="1"/>
  <c r="VZK40" i="10"/>
  <c r="VZL40" i="10" s="1"/>
  <c r="VZC40" i="10"/>
  <c r="VZD40" i="10" s="1"/>
  <c r="VYU40" i="10"/>
  <c r="VYV40" i="10" s="1"/>
  <c r="VYM40" i="10"/>
  <c r="VYN40" i="10" s="1"/>
  <c r="VYE40" i="10"/>
  <c r="VYF40" i="10" s="1"/>
  <c r="VXW40" i="10"/>
  <c r="VXX40" i="10" s="1"/>
  <c r="VXO40" i="10"/>
  <c r="VXP40" i="10" s="1"/>
  <c r="VXG40" i="10"/>
  <c r="VXH40" i="10" s="1"/>
  <c r="VWY40" i="10"/>
  <c r="VWZ40" i="10" s="1"/>
  <c r="VWQ40" i="10"/>
  <c r="VWR40" i="10" s="1"/>
  <c r="VWI40" i="10"/>
  <c r="VWJ40" i="10" s="1"/>
  <c r="VWA40" i="10"/>
  <c r="VWB40" i="10" s="1"/>
  <c r="VVS40" i="10"/>
  <c r="VVT40" i="10" s="1"/>
  <c r="VVK40" i="10"/>
  <c r="VVL40" i="10" s="1"/>
  <c r="VVC40" i="10"/>
  <c r="VVD40" i="10" s="1"/>
  <c r="VUU40" i="10"/>
  <c r="VUV40" i="10" s="1"/>
  <c r="VUM40" i="10"/>
  <c r="VUN40" i="10" s="1"/>
  <c r="VUE40" i="10"/>
  <c r="VUF40" i="10" s="1"/>
  <c r="VTW40" i="10"/>
  <c r="VTX40" i="10" s="1"/>
  <c r="VTO40" i="10"/>
  <c r="VTP40" i="10" s="1"/>
  <c r="VTG40" i="10"/>
  <c r="VTH40" i="10" s="1"/>
  <c r="VSY40" i="10"/>
  <c r="VSZ40" i="10" s="1"/>
  <c r="VSQ40" i="10"/>
  <c r="VSR40" i="10" s="1"/>
  <c r="VSI40" i="10"/>
  <c r="VSJ40" i="10" s="1"/>
  <c r="VSA40" i="10"/>
  <c r="VSB40" i="10" s="1"/>
  <c r="VRS40" i="10"/>
  <c r="VRT40" i="10" s="1"/>
  <c r="VRK40" i="10"/>
  <c r="VRL40" i="10" s="1"/>
  <c r="VRC40" i="10"/>
  <c r="VRD40" i="10" s="1"/>
  <c r="VQU40" i="10"/>
  <c r="VQV40" i="10" s="1"/>
  <c r="VQM40" i="10"/>
  <c r="VQN40" i="10" s="1"/>
  <c r="VQE40" i="10"/>
  <c r="VQF40" i="10" s="1"/>
  <c r="VPW40" i="10"/>
  <c r="VPX40" i="10" s="1"/>
  <c r="VPO40" i="10"/>
  <c r="VPP40" i="10" s="1"/>
  <c r="VPG40" i="10"/>
  <c r="VPH40" i="10" s="1"/>
  <c r="VOY40" i="10"/>
  <c r="VOZ40" i="10" s="1"/>
  <c r="VOQ40" i="10"/>
  <c r="VOR40" i="10" s="1"/>
  <c r="VOI40" i="10"/>
  <c r="VOJ40" i="10" s="1"/>
  <c r="VOA40" i="10"/>
  <c r="VOB40" i="10" s="1"/>
  <c r="VNS40" i="10"/>
  <c r="VNT40" i="10" s="1"/>
  <c r="VNK40" i="10"/>
  <c r="VNL40" i="10" s="1"/>
  <c r="VNC40" i="10"/>
  <c r="VND40" i="10" s="1"/>
  <c r="VMU40" i="10"/>
  <c r="VMV40" i="10" s="1"/>
  <c r="VMM40" i="10"/>
  <c r="VMN40" i="10" s="1"/>
  <c r="VME40" i="10"/>
  <c r="VMF40" i="10" s="1"/>
  <c r="VLW40" i="10"/>
  <c r="VLX40" i="10" s="1"/>
  <c r="VLO40" i="10"/>
  <c r="VLP40" i="10" s="1"/>
  <c r="VLG40" i="10"/>
  <c r="VLH40" i="10" s="1"/>
  <c r="VKY40" i="10"/>
  <c r="VKZ40" i="10" s="1"/>
  <c r="VKQ40" i="10"/>
  <c r="VKR40" i="10" s="1"/>
  <c r="VKI40" i="10"/>
  <c r="VKJ40" i="10" s="1"/>
  <c r="VKA40" i="10"/>
  <c r="VKB40" i="10" s="1"/>
  <c r="VJS40" i="10"/>
  <c r="VJT40" i="10" s="1"/>
  <c r="VJK40" i="10"/>
  <c r="VJL40" i="10" s="1"/>
  <c r="VJC40" i="10"/>
  <c r="VJD40" i="10" s="1"/>
  <c r="VIU40" i="10"/>
  <c r="VIV40" i="10" s="1"/>
  <c r="VIM40" i="10"/>
  <c r="VIN40" i="10" s="1"/>
  <c r="VIE40" i="10"/>
  <c r="VIF40" i="10" s="1"/>
  <c r="VHW40" i="10"/>
  <c r="VHX40" i="10" s="1"/>
  <c r="VHO40" i="10"/>
  <c r="VHP40" i="10" s="1"/>
  <c r="VHG40" i="10"/>
  <c r="VHH40" i="10" s="1"/>
  <c r="VGY40" i="10"/>
  <c r="VGZ40" i="10" s="1"/>
  <c r="VGQ40" i="10"/>
  <c r="VGR40" i="10" s="1"/>
  <c r="VGI40" i="10"/>
  <c r="VGJ40" i="10" s="1"/>
  <c r="VGA40" i="10"/>
  <c r="VGB40" i="10" s="1"/>
  <c r="VFS40" i="10"/>
  <c r="VFT40" i="10" s="1"/>
  <c r="VFK40" i="10"/>
  <c r="VFL40" i="10" s="1"/>
  <c r="VFC40" i="10"/>
  <c r="VFD40" i="10" s="1"/>
  <c r="VEU40" i="10"/>
  <c r="VEV40" i="10" s="1"/>
  <c r="VEM40" i="10"/>
  <c r="VEN40" i="10" s="1"/>
  <c r="VEE40" i="10"/>
  <c r="VEF40" i="10" s="1"/>
  <c r="VDW40" i="10"/>
  <c r="VDX40" i="10" s="1"/>
  <c r="VDO40" i="10"/>
  <c r="VDP40" i="10" s="1"/>
  <c r="VDG40" i="10"/>
  <c r="VDH40" i="10" s="1"/>
  <c r="VCY40" i="10"/>
  <c r="VCZ40" i="10" s="1"/>
  <c r="VCQ40" i="10"/>
  <c r="VCR40" i="10" s="1"/>
  <c r="VCI40" i="10"/>
  <c r="VCJ40" i="10" s="1"/>
  <c r="VCA40" i="10"/>
  <c r="VCB40" i="10" s="1"/>
  <c r="VBS40" i="10"/>
  <c r="VBT40" i="10" s="1"/>
  <c r="VBK40" i="10"/>
  <c r="VBL40" i="10" s="1"/>
  <c r="VBC40" i="10"/>
  <c r="VBD40" i="10" s="1"/>
  <c r="VAU40" i="10"/>
  <c r="VAV40" i="10" s="1"/>
  <c r="VAM40" i="10"/>
  <c r="VAN40" i="10" s="1"/>
  <c r="VAE40" i="10"/>
  <c r="VAF40" i="10" s="1"/>
  <c r="UZW40" i="10"/>
  <c r="UZX40" i="10" s="1"/>
  <c r="UZO40" i="10"/>
  <c r="UZP40" i="10" s="1"/>
  <c r="UZG40" i="10"/>
  <c r="UZH40" i="10" s="1"/>
  <c r="UYY40" i="10"/>
  <c r="UYZ40" i="10" s="1"/>
  <c r="UYQ40" i="10"/>
  <c r="UYR40" i="10" s="1"/>
  <c r="UYI40" i="10"/>
  <c r="UYJ40" i="10" s="1"/>
  <c r="UYA40" i="10"/>
  <c r="UYB40" i="10" s="1"/>
  <c r="UXS40" i="10"/>
  <c r="UXT40" i="10" s="1"/>
  <c r="UXK40" i="10"/>
  <c r="UXL40" i="10" s="1"/>
  <c r="UXC40" i="10"/>
  <c r="UXD40" i="10" s="1"/>
  <c r="UWU40" i="10"/>
  <c r="UWV40" i="10" s="1"/>
  <c r="UWM40" i="10"/>
  <c r="UWN40" i="10" s="1"/>
  <c r="UWE40" i="10"/>
  <c r="UWF40" i="10" s="1"/>
  <c r="UVW40" i="10"/>
  <c r="UVX40" i="10" s="1"/>
  <c r="UVO40" i="10"/>
  <c r="UVP40" i="10" s="1"/>
  <c r="UVG40" i="10"/>
  <c r="UVH40" i="10" s="1"/>
  <c r="UUY40" i="10"/>
  <c r="UUZ40" i="10" s="1"/>
  <c r="UUQ40" i="10"/>
  <c r="UUR40" i="10" s="1"/>
  <c r="UUI40" i="10"/>
  <c r="UUJ40" i="10" s="1"/>
  <c r="UUA40" i="10"/>
  <c r="UUB40" i="10" s="1"/>
  <c r="UTS40" i="10"/>
  <c r="UTT40" i="10" s="1"/>
  <c r="UTK40" i="10"/>
  <c r="UTL40" i="10" s="1"/>
  <c r="UTC40" i="10"/>
  <c r="UTD40" i="10" s="1"/>
  <c r="USU40" i="10"/>
  <c r="USV40" i="10" s="1"/>
  <c r="USM40" i="10"/>
  <c r="USN40" i="10" s="1"/>
  <c r="USE40" i="10"/>
  <c r="USF40" i="10" s="1"/>
  <c r="URW40" i="10"/>
  <c r="URX40" i="10" s="1"/>
  <c r="URO40" i="10"/>
  <c r="URP40" i="10" s="1"/>
  <c r="URG40" i="10"/>
  <c r="URH40" i="10" s="1"/>
  <c r="UQY40" i="10"/>
  <c r="UQZ40" i="10" s="1"/>
  <c r="UQQ40" i="10"/>
  <c r="UQR40" i="10" s="1"/>
  <c r="UQI40" i="10"/>
  <c r="UQJ40" i="10" s="1"/>
  <c r="UQA40" i="10"/>
  <c r="UQB40" i="10" s="1"/>
  <c r="UPS40" i="10"/>
  <c r="UPT40" i="10" s="1"/>
  <c r="UPK40" i="10"/>
  <c r="UPL40" i="10" s="1"/>
  <c r="UPC40" i="10"/>
  <c r="UPD40" i="10" s="1"/>
  <c r="UOU40" i="10"/>
  <c r="UOV40" i="10" s="1"/>
  <c r="UOM40" i="10"/>
  <c r="UON40" i="10" s="1"/>
  <c r="UOE40" i="10"/>
  <c r="UOF40" i="10" s="1"/>
  <c r="UNW40" i="10"/>
  <c r="UNX40" i="10" s="1"/>
  <c r="UNO40" i="10"/>
  <c r="UNP40" i="10" s="1"/>
  <c r="UNG40" i="10"/>
  <c r="UNH40" i="10" s="1"/>
  <c r="UMY40" i="10"/>
  <c r="UMZ40" i="10" s="1"/>
  <c r="UMQ40" i="10"/>
  <c r="UMR40" i="10" s="1"/>
  <c r="UMI40" i="10"/>
  <c r="UMJ40" i="10" s="1"/>
  <c r="UMA40" i="10"/>
  <c r="UMB40" i="10" s="1"/>
  <c r="ULS40" i="10"/>
  <c r="ULT40" i="10" s="1"/>
  <c r="ULK40" i="10"/>
  <c r="ULL40" i="10" s="1"/>
  <c r="ULC40" i="10"/>
  <c r="ULD40" i="10" s="1"/>
  <c r="UKU40" i="10"/>
  <c r="UKV40" i="10" s="1"/>
  <c r="UKM40" i="10"/>
  <c r="UKN40" i="10" s="1"/>
  <c r="UKE40" i="10"/>
  <c r="UKF40" i="10" s="1"/>
  <c r="UJW40" i="10"/>
  <c r="UJX40" i="10" s="1"/>
  <c r="UJO40" i="10"/>
  <c r="UJP40" i="10" s="1"/>
  <c r="UJG40" i="10"/>
  <c r="UJH40" i="10" s="1"/>
  <c r="UIY40" i="10"/>
  <c r="UIZ40" i="10" s="1"/>
  <c r="UIQ40" i="10"/>
  <c r="UIR40" i="10" s="1"/>
  <c r="UII40" i="10"/>
  <c r="UIJ40" i="10" s="1"/>
  <c r="UIA40" i="10"/>
  <c r="UIB40" i="10" s="1"/>
  <c r="UHS40" i="10"/>
  <c r="UHT40" i="10" s="1"/>
  <c r="UHK40" i="10"/>
  <c r="UHL40" i="10" s="1"/>
  <c r="UHC40" i="10"/>
  <c r="UHD40" i="10" s="1"/>
  <c r="UGU40" i="10"/>
  <c r="UGV40" i="10" s="1"/>
  <c r="UGM40" i="10"/>
  <c r="UGN40" i="10" s="1"/>
  <c r="UGE40" i="10"/>
  <c r="UGF40" i="10" s="1"/>
  <c r="UFW40" i="10"/>
  <c r="UFX40" i="10" s="1"/>
  <c r="UFO40" i="10"/>
  <c r="UFP40" i="10" s="1"/>
  <c r="UFG40" i="10"/>
  <c r="UFH40" i="10" s="1"/>
  <c r="UEY40" i="10"/>
  <c r="UEZ40" i="10" s="1"/>
  <c r="UEQ40" i="10"/>
  <c r="UER40" i="10" s="1"/>
  <c r="UEI40" i="10"/>
  <c r="UEJ40" i="10" s="1"/>
  <c r="UEA40" i="10"/>
  <c r="UEB40" i="10" s="1"/>
  <c r="UDS40" i="10"/>
  <c r="UDT40" i="10" s="1"/>
  <c r="UDK40" i="10"/>
  <c r="UDL40" i="10" s="1"/>
  <c r="UDC40" i="10"/>
  <c r="UDD40" i="10" s="1"/>
  <c r="UCU40" i="10"/>
  <c r="UCV40" i="10" s="1"/>
  <c r="UCM40" i="10"/>
  <c r="UCN40" i="10" s="1"/>
  <c r="UCE40" i="10"/>
  <c r="UCF40" i="10" s="1"/>
  <c r="UBW40" i="10"/>
  <c r="UBX40" i="10" s="1"/>
  <c r="UBO40" i="10"/>
  <c r="UBP40" i="10" s="1"/>
  <c r="UBG40" i="10"/>
  <c r="UBH40" i="10" s="1"/>
  <c r="UAY40" i="10"/>
  <c r="UAZ40" i="10" s="1"/>
  <c r="UAQ40" i="10"/>
  <c r="UAR40" i="10" s="1"/>
  <c r="UAI40" i="10"/>
  <c r="UAJ40" i="10" s="1"/>
  <c r="UAA40" i="10"/>
  <c r="UAB40" i="10" s="1"/>
  <c r="TZS40" i="10"/>
  <c r="TZT40" i="10" s="1"/>
  <c r="TZK40" i="10"/>
  <c r="TZL40" i="10" s="1"/>
  <c r="TZC40" i="10"/>
  <c r="TZD40" i="10" s="1"/>
  <c r="TYU40" i="10"/>
  <c r="TYV40" i="10" s="1"/>
  <c r="TYM40" i="10"/>
  <c r="TYN40" i="10" s="1"/>
  <c r="TYE40" i="10"/>
  <c r="TYF40" i="10" s="1"/>
  <c r="TXW40" i="10"/>
  <c r="TXX40" i="10" s="1"/>
  <c r="TXO40" i="10"/>
  <c r="TXP40" i="10" s="1"/>
  <c r="TXG40" i="10"/>
  <c r="TXH40" i="10" s="1"/>
  <c r="TWY40" i="10"/>
  <c r="TWZ40" i="10" s="1"/>
  <c r="TWQ40" i="10"/>
  <c r="TWR40" i="10" s="1"/>
  <c r="TWI40" i="10"/>
  <c r="TWJ40" i="10" s="1"/>
  <c r="TWA40" i="10"/>
  <c r="TWB40" i="10" s="1"/>
  <c r="TVS40" i="10"/>
  <c r="TVT40" i="10" s="1"/>
  <c r="TVK40" i="10"/>
  <c r="TVL40" i="10" s="1"/>
  <c r="TVC40" i="10"/>
  <c r="TVD40" i="10" s="1"/>
  <c r="TUU40" i="10"/>
  <c r="TUV40" i="10" s="1"/>
  <c r="TUM40" i="10"/>
  <c r="TUN40" i="10" s="1"/>
  <c r="TUE40" i="10"/>
  <c r="TUF40" i="10" s="1"/>
  <c r="TTW40" i="10"/>
  <c r="TTX40" i="10" s="1"/>
  <c r="TTO40" i="10"/>
  <c r="TTP40" i="10" s="1"/>
  <c r="TTG40" i="10"/>
  <c r="TTH40" i="10" s="1"/>
  <c r="TSY40" i="10"/>
  <c r="TSZ40" i="10" s="1"/>
  <c r="TSQ40" i="10"/>
  <c r="TSR40" i="10" s="1"/>
  <c r="TSI40" i="10"/>
  <c r="TSJ40" i="10" s="1"/>
  <c r="TSA40" i="10"/>
  <c r="TSB40" i="10" s="1"/>
  <c r="TRS40" i="10"/>
  <c r="TRT40" i="10" s="1"/>
  <c r="TRK40" i="10"/>
  <c r="TRL40" i="10" s="1"/>
  <c r="TRC40" i="10"/>
  <c r="TRD40" i="10" s="1"/>
  <c r="TQU40" i="10"/>
  <c r="TQV40" i="10" s="1"/>
  <c r="TQM40" i="10"/>
  <c r="TQN40" i="10" s="1"/>
  <c r="TQE40" i="10"/>
  <c r="TQF40" i="10" s="1"/>
  <c r="TPW40" i="10"/>
  <c r="TPX40" i="10" s="1"/>
  <c r="TPO40" i="10"/>
  <c r="TPP40" i="10" s="1"/>
  <c r="TPG40" i="10"/>
  <c r="TPH40" i="10" s="1"/>
  <c r="TOY40" i="10"/>
  <c r="TOZ40" i="10" s="1"/>
  <c r="TOQ40" i="10"/>
  <c r="TOR40" i="10" s="1"/>
  <c r="TOI40" i="10"/>
  <c r="TOJ40" i="10" s="1"/>
  <c r="TOA40" i="10"/>
  <c r="TOB40" i="10" s="1"/>
  <c r="TNS40" i="10"/>
  <c r="TNT40" i="10" s="1"/>
  <c r="TNK40" i="10"/>
  <c r="TNL40" i="10" s="1"/>
  <c r="TNC40" i="10"/>
  <c r="TND40" i="10" s="1"/>
  <c r="TMU40" i="10"/>
  <c r="TMV40" i="10" s="1"/>
  <c r="TMM40" i="10"/>
  <c r="TMN40" i="10" s="1"/>
  <c r="TME40" i="10"/>
  <c r="TMF40" i="10" s="1"/>
  <c r="TLW40" i="10"/>
  <c r="TLX40" i="10" s="1"/>
  <c r="TLO40" i="10"/>
  <c r="TLP40" i="10" s="1"/>
  <c r="TLG40" i="10"/>
  <c r="TLH40" i="10" s="1"/>
  <c r="TKY40" i="10"/>
  <c r="TKZ40" i="10" s="1"/>
  <c r="TKQ40" i="10"/>
  <c r="TKR40" i="10" s="1"/>
  <c r="TKI40" i="10"/>
  <c r="TKJ40" i="10" s="1"/>
  <c r="TKA40" i="10"/>
  <c r="TKB40" i="10" s="1"/>
  <c r="TJS40" i="10"/>
  <c r="TJT40" i="10" s="1"/>
  <c r="TJK40" i="10"/>
  <c r="TJL40" i="10" s="1"/>
  <c r="TJC40" i="10"/>
  <c r="TJD40" i="10" s="1"/>
  <c r="TIU40" i="10"/>
  <c r="TIV40" i="10" s="1"/>
  <c r="TIM40" i="10"/>
  <c r="TIN40" i="10" s="1"/>
  <c r="TIE40" i="10"/>
  <c r="TIF40" i="10" s="1"/>
  <c r="THW40" i="10"/>
  <c r="THX40" i="10" s="1"/>
  <c r="THO40" i="10"/>
  <c r="THP40" i="10" s="1"/>
  <c r="THG40" i="10"/>
  <c r="THH40" i="10" s="1"/>
  <c r="TGY40" i="10"/>
  <c r="TGZ40" i="10" s="1"/>
  <c r="TGQ40" i="10"/>
  <c r="TGR40" i="10" s="1"/>
  <c r="TGI40" i="10"/>
  <c r="TGJ40" i="10" s="1"/>
  <c r="TGA40" i="10"/>
  <c r="TGB40" i="10" s="1"/>
  <c r="TFS40" i="10"/>
  <c r="TFT40" i="10" s="1"/>
  <c r="TFK40" i="10"/>
  <c r="TFL40" i="10" s="1"/>
  <c r="TFC40" i="10"/>
  <c r="TFD40" i="10" s="1"/>
  <c r="TEU40" i="10"/>
  <c r="TEV40" i="10" s="1"/>
  <c r="TEM40" i="10"/>
  <c r="TEN40" i="10" s="1"/>
  <c r="TEE40" i="10"/>
  <c r="TEF40" i="10" s="1"/>
  <c r="TDW40" i="10"/>
  <c r="TDX40" i="10" s="1"/>
  <c r="TDO40" i="10"/>
  <c r="TDP40" i="10" s="1"/>
  <c r="TDG40" i="10"/>
  <c r="TDH40" i="10" s="1"/>
  <c r="TCY40" i="10"/>
  <c r="TCZ40" i="10" s="1"/>
  <c r="TCQ40" i="10"/>
  <c r="TCR40" i="10" s="1"/>
  <c r="TCI40" i="10"/>
  <c r="TCJ40" i="10" s="1"/>
  <c r="TCA40" i="10"/>
  <c r="TCB40" i="10" s="1"/>
  <c r="TBS40" i="10"/>
  <c r="TBT40" i="10" s="1"/>
  <c r="TBK40" i="10"/>
  <c r="TBL40" i="10" s="1"/>
  <c r="TBC40" i="10"/>
  <c r="TBD40" i="10" s="1"/>
  <c r="TAU40" i="10"/>
  <c r="TAV40" i="10" s="1"/>
  <c r="TAM40" i="10"/>
  <c r="TAN40" i="10" s="1"/>
  <c r="TAE40" i="10"/>
  <c r="TAF40" i="10" s="1"/>
  <c r="SZW40" i="10"/>
  <c r="SZX40" i="10" s="1"/>
  <c r="SZO40" i="10"/>
  <c r="SZP40" i="10" s="1"/>
  <c r="SZG40" i="10"/>
  <c r="SZH40" i="10" s="1"/>
  <c r="SYY40" i="10"/>
  <c r="SYZ40" i="10" s="1"/>
  <c r="SYQ40" i="10"/>
  <c r="SYR40" i="10" s="1"/>
  <c r="SYI40" i="10"/>
  <c r="SYJ40" i="10" s="1"/>
  <c r="SYA40" i="10"/>
  <c r="SYB40" i="10" s="1"/>
  <c r="SXS40" i="10"/>
  <c r="SXT40" i="10" s="1"/>
  <c r="SXK40" i="10"/>
  <c r="SXL40" i="10" s="1"/>
  <c r="SXC40" i="10"/>
  <c r="SXD40" i="10" s="1"/>
  <c r="SWU40" i="10"/>
  <c r="SWV40" i="10" s="1"/>
  <c r="SWM40" i="10"/>
  <c r="SWN40" i="10" s="1"/>
  <c r="SWE40" i="10"/>
  <c r="SWF40" i="10" s="1"/>
  <c r="SVW40" i="10"/>
  <c r="SVX40" i="10" s="1"/>
  <c r="SVO40" i="10"/>
  <c r="SVP40" i="10" s="1"/>
  <c r="SVG40" i="10"/>
  <c r="SVH40" i="10" s="1"/>
  <c r="SUY40" i="10"/>
  <c r="SUZ40" i="10" s="1"/>
  <c r="SUQ40" i="10"/>
  <c r="SUR40" i="10" s="1"/>
  <c r="SUI40" i="10"/>
  <c r="SUJ40" i="10" s="1"/>
  <c r="SUA40" i="10"/>
  <c r="SUB40" i="10" s="1"/>
  <c r="STS40" i="10"/>
  <c r="STT40" i="10" s="1"/>
  <c r="STK40" i="10"/>
  <c r="STL40" i="10" s="1"/>
  <c r="STC40" i="10"/>
  <c r="STD40" i="10" s="1"/>
  <c r="SSU40" i="10"/>
  <c r="SSV40" i="10" s="1"/>
  <c r="SSM40" i="10"/>
  <c r="SSN40" i="10" s="1"/>
  <c r="SSE40" i="10"/>
  <c r="SSF40" i="10" s="1"/>
  <c r="SRW40" i="10"/>
  <c r="SRX40" i="10" s="1"/>
  <c r="SRO40" i="10"/>
  <c r="SRP40" i="10" s="1"/>
  <c r="SRG40" i="10"/>
  <c r="SRH40" i="10" s="1"/>
  <c r="SQY40" i="10"/>
  <c r="SQZ40" i="10" s="1"/>
  <c r="SQQ40" i="10"/>
  <c r="SQR40" i="10" s="1"/>
  <c r="SQI40" i="10"/>
  <c r="SQJ40" i="10" s="1"/>
  <c r="SQA40" i="10"/>
  <c r="SQB40" i="10" s="1"/>
  <c r="SPS40" i="10"/>
  <c r="SPT40" i="10" s="1"/>
  <c r="SPK40" i="10"/>
  <c r="SPL40" i="10" s="1"/>
  <c r="SPC40" i="10"/>
  <c r="SPD40" i="10" s="1"/>
  <c r="SOU40" i="10"/>
  <c r="SOV40" i="10" s="1"/>
  <c r="SOM40" i="10"/>
  <c r="SON40" i="10" s="1"/>
  <c r="SOE40" i="10"/>
  <c r="SOF40" i="10" s="1"/>
  <c r="SNW40" i="10"/>
  <c r="SNX40" i="10" s="1"/>
  <c r="SNO40" i="10"/>
  <c r="SNP40" i="10" s="1"/>
  <c r="SNG40" i="10"/>
  <c r="SNH40" i="10" s="1"/>
  <c r="SMY40" i="10"/>
  <c r="SMZ40" i="10" s="1"/>
  <c r="SMQ40" i="10"/>
  <c r="SMR40" i="10" s="1"/>
  <c r="SMI40" i="10"/>
  <c r="SMJ40" i="10" s="1"/>
  <c r="SMA40" i="10"/>
  <c r="SMB40" i="10" s="1"/>
  <c r="SLS40" i="10"/>
  <c r="SLT40" i="10" s="1"/>
  <c r="SLK40" i="10"/>
  <c r="SLL40" i="10" s="1"/>
  <c r="SLC40" i="10"/>
  <c r="SLD40" i="10" s="1"/>
  <c r="SKU40" i="10"/>
  <c r="SKV40" i="10" s="1"/>
  <c r="SKM40" i="10"/>
  <c r="SKN40" i="10" s="1"/>
  <c r="SKE40" i="10"/>
  <c r="SKF40" i="10" s="1"/>
  <c r="SJW40" i="10"/>
  <c r="SJX40" i="10" s="1"/>
  <c r="SJO40" i="10"/>
  <c r="SJP40" i="10" s="1"/>
  <c r="SJG40" i="10"/>
  <c r="SJH40" i="10" s="1"/>
  <c r="SIY40" i="10"/>
  <c r="SIZ40" i="10" s="1"/>
  <c r="SIQ40" i="10"/>
  <c r="SIR40" i="10" s="1"/>
  <c r="SII40" i="10"/>
  <c r="SIJ40" i="10" s="1"/>
  <c r="SIA40" i="10"/>
  <c r="SIB40" i="10" s="1"/>
  <c r="SHS40" i="10"/>
  <c r="SHT40" i="10" s="1"/>
  <c r="SHK40" i="10"/>
  <c r="SHL40" i="10" s="1"/>
  <c r="SHC40" i="10"/>
  <c r="SHD40" i="10" s="1"/>
  <c r="SGU40" i="10"/>
  <c r="SGV40" i="10" s="1"/>
  <c r="SGM40" i="10"/>
  <c r="SGN40" i="10" s="1"/>
  <c r="SGE40" i="10"/>
  <c r="SGF40" i="10" s="1"/>
  <c r="SFW40" i="10"/>
  <c r="SFX40" i="10" s="1"/>
  <c r="SFO40" i="10"/>
  <c r="SFP40" i="10" s="1"/>
  <c r="SFG40" i="10"/>
  <c r="SFH40" i="10" s="1"/>
  <c r="SEY40" i="10"/>
  <c r="SEZ40" i="10" s="1"/>
  <c r="SEQ40" i="10"/>
  <c r="SER40" i="10" s="1"/>
  <c r="SEI40" i="10"/>
  <c r="SEJ40" i="10" s="1"/>
  <c r="SEA40" i="10"/>
  <c r="SEB40" i="10" s="1"/>
  <c r="SDS40" i="10"/>
  <c r="SDT40" i="10" s="1"/>
  <c r="SDK40" i="10"/>
  <c r="SDL40" i="10" s="1"/>
  <c r="SDC40" i="10"/>
  <c r="SDD40" i="10" s="1"/>
  <c r="SCU40" i="10"/>
  <c r="SCV40" i="10" s="1"/>
  <c r="SCM40" i="10"/>
  <c r="SCN40" i="10" s="1"/>
  <c r="SCE40" i="10"/>
  <c r="SCF40" i="10" s="1"/>
  <c r="SBW40" i="10"/>
  <c r="SBX40" i="10" s="1"/>
  <c r="SBO40" i="10"/>
  <c r="SBP40" i="10" s="1"/>
  <c r="SBG40" i="10"/>
  <c r="SBH40" i="10" s="1"/>
  <c r="SAY40" i="10"/>
  <c r="SAZ40" i="10" s="1"/>
  <c r="SAQ40" i="10"/>
  <c r="SAR40" i="10" s="1"/>
  <c r="SAI40" i="10"/>
  <c r="SAJ40" i="10" s="1"/>
  <c r="SAA40" i="10"/>
  <c r="SAB40" i="10" s="1"/>
  <c r="RZS40" i="10"/>
  <c r="RZT40" i="10" s="1"/>
  <c r="RZK40" i="10"/>
  <c r="RZL40" i="10" s="1"/>
  <c r="RZC40" i="10"/>
  <c r="RZD40" i="10" s="1"/>
  <c r="RYU40" i="10"/>
  <c r="RYV40" i="10" s="1"/>
  <c r="RYM40" i="10"/>
  <c r="RYN40" i="10" s="1"/>
  <c r="RYE40" i="10"/>
  <c r="RYF40" i="10" s="1"/>
  <c r="RXW40" i="10"/>
  <c r="RXX40" i="10" s="1"/>
  <c r="RXO40" i="10"/>
  <c r="RXP40" i="10" s="1"/>
  <c r="RXG40" i="10"/>
  <c r="RXH40" i="10" s="1"/>
  <c r="RWY40" i="10"/>
  <c r="RWZ40" i="10" s="1"/>
  <c r="RWQ40" i="10"/>
  <c r="RWR40" i="10" s="1"/>
  <c r="RWI40" i="10"/>
  <c r="RWJ40" i="10" s="1"/>
  <c r="RWA40" i="10"/>
  <c r="RWB40" i="10" s="1"/>
  <c r="RVS40" i="10"/>
  <c r="RVT40" i="10" s="1"/>
  <c r="RVK40" i="10"/>
  <c r="RVL40" i="10" s="1"/>
  <c r="RVC40" i="10"/>
  <c r="RVD40" i="10" s="1"/>
  <c r="RUU40" i="10"/>
  <c r="RUV40" i="10" s="1"/>
  <c r="RUM40" i="10"/>
  <c r="RUN40" i="10" s="1"/>
  <c r="RUE40" i="10"/>
  <c r="RUF40" i="10" s="1"/>
  <c r="RTW40" i="10"/>
  <c r="RTX40" i="10" s="1"/>
  <c r="RTO40" i="10"/>
  <c r="RTP40" i="10" s="1"/>
  <c r="RTG40" i="10"/>
  <c r="RTH40" i="10" s="1"/>
  <c r="RSY40" i="10"/>
  <c r="RSZ40" i="10" s="1"/>
  <c r="RSQ40" i="10"/>
  <c r="RSR40" i="10" s="1"/>
  <c r="RSI40" i="10"/>
  <c r="RSJ40" i="10" s="1"/>
  <c r="RSA40" i="10"/>
  <c r="RSB40" i="10" s="1"/>
  <c r="RRS40" i="10"/>
  <c r="RRT40" i="10" s="1"/>
  <c r="RRK40" i="10"/>
  <c r="RRL40" i="10" s="1"/>
  <c r="RRC40" i="10"/>
  <c r="RRD40" i="10" s="1"/>
  <c r="RQU40" i="10"/>
  <c r="RQV40" i="10" s="1"/>
  <c r="RQM40" i="10"/>
  <c r="RQN40" i="10" s="1"/>
  <c r="RQE40" i="10"/>
  <c r="RQF40" i="10" s="1"/>
  <c r="RPW40" i="10"/>
  <c r="RPX40" i="10" s="1"/>
  <c r="RPO40" i="10"/>
  <c r="RPP40" i="10" s="1"/>
  <c r="RPG40" i="10"/>
  <c r="RPH40" i="10" s="1"/>
  <c r="ROY40" i="10"/>
  <c r="ROZ40" i="10" s="1"/>
  <c r="ROQ40" i="10"/>
  <c r="ROR40" i="10" s="1"/>
  <c r="ROI40" i="10"/>
  <c r="ROJ40" i="10" s="1"/>
  <c r="ROA40" i="10"/>
  <c r="ROB40" i="10" s="1"/>
  <c r="RNS40" i="10"/>
  <c r="RNT40" i="10" s="1"/>
  <c r="RNK40" i="10"/>
  <c r="RNL40" i="10" s="1"/>
  <c r="RNC40" i="10"/>
  <c r="RND40" i="10" s="1"/>
  <c r="RMU40" i="10"/>
  <c r="RMV40" i="10" s="1"/>
  <c r="RMM40" i="10"/>
  <c r="RMN40" i="10" s="1"/>
  <c r="RME40" i="10"/>
  <c r="RMF40" i="10" s="1"/>
  <c r="RLW40" i="10"/>
  <c r="RLX40" i="10" s="1"/>
  <c r="RLO40" i="10"/>
  <c r="RLP40" i="10" s="1"/>
  <c r="RLG40" i="10"/>
  <c r="RLH40" i="10" s="1"/>
  <c r="RKY40" i="10"/>
  <c r="RKZ40" i="10" s="1"/>
  <c r="RKQ40" i="10"/>
  <c r="RKR40" i="10" s="1"/>
  <c r="RKI40" i="10"/>
  <c r="RKJ40" i="10" s="1"/>
  <c r="RKA40" i="10"/>
  <c r="RKB40" i="10" s="1"/>
  <c r="RJS40" i="10"/>
  <c r="RJT40" i="10" s="1"/>
  <c r="RJK40" i="10"/>
  <c r="RJL40" i="10" s="1"/>
  <c r="RJC40" i="10"/>
  <c r="RJD40" i="10" s="1"/>
  <c r="RIU40" i="10"/>
  <c r="RIV40" i="10" s="1"/>
  <c r="RIM40" i="10"/>
  <c r="RIN40" i="10" s="1"/>
  <c r="RIE40" i="10"/>
  <c r="RIF40" i="10" s="1"/>
  <c r="RHW40" i="10"/>
  <c r="RHX40" i="10" s="1"/>
  <c r="RHO40" i="10"/>
  <c r="RHP40" i="10" s="1"/>
  <c r="RHG40" i="10"/>
  <c r="RHH40" i="10" s="1"/>
  <c r="RGY40" i="10"/>
  <c r="RGZ40" i="10" s="1"/>
  <c r="RGQ40" i="10"/>
  <c r="RGR40" i="10" s="1"/>
  <c r="RGI40" i="10"/>
  <c r="RGJ40" i="10" s="1"/>
  <c r="RGA40" i="10"/>
  <c r="RGB40" i="10" s="1"/>
  <c r="RFS40" i="10"/>
  <c r="RFT40" i="10" s="1"/>
  <c r="RFK40" i="10"/>
  <c r="RFL40" i="10" s="1"/>
  <c r="RFC40" i="10"/>
  <c r="RFD40" i="10" s="1"/>
  <c r="REU40" i="10"/>
  <c r="REV40" i="10" s="1"/>
  <c r="REM40" i="10"/>
  <c r="REN40" i="10" s="1"/>
  <c r="REE40" i="10"/>
  <c r="REF40" i="10" s="1"/>
  <c r="RDW40" i="10"/>
  <c r="RDX40" i="10" s="1"/>
  <c r="RDO40" i="10"/>
  <c r="RDP40" i="10" s="1"/>
  <c r="RDG40" i="10"/>
  <c r="RDH40" i="10" s="1"/>
  <c r="RCY40" i="10"/>
  <c r="RCZ40" i="10" s="1"/>
  <c r="RCQ40" i="10"/>
  <c r="RCR40" i="10" s="1"/>
  <c r="RCI40" i="10"/>
  <c r="RCJ40" i="10" s="1"/>
  <c r="RCA40" i="10"/>
  <c r="RCB40" i="10" s="1"/>
  <c r="RBS40" i="10"/>
  <c r="RBT40" i="10" s="1"/>
  <c r="RBK40" i="10"/>
  <c r="RBL40" i="10" s="1"/>
  <c r="RBC40" i="10"/>
  <c r="RBD40" i="10" s="1"/>
  <c r="RAU40" i="10"/>
  <c r="RAV40" i="10" s="1"/>
  <c r="RAM40" i="10"/>
  <c r="RAN40" i="10" s="1"/>
  <c r="RAE40" i="10"/>
  <c r="RAF40" i="10" s="1"/>
  <c r="QZW40" i="10"/>
  <c r="QZX40" i="10" s="1"/>
  <c r="QZO40" i="10"/>
  <c r="QZP40" i="10" s="1"/>
  <c r="QZG40" i="10"/>
  <c r="QZH40" i="10" s="1"/>
  <c r="QYY40" i="10"/>
  <c r="QYZ40" i="10" s="1"/>
  <c r="QYQ40" i="10"/>
  <c r="QYR40" i="10" s="1"/>
  <c r="QYI40" i="10"/>
  <c r="QYJ40" i="10" s="1"/>
  <c r="QYA40" i="10"/>
  <c r="QYB40" i="10" s="1"/>
  <c r="QXS40" i="10"/>
  <c r="QXT40" i="10" s="1"/>
  <c r="QXK40" i="10"/>
  <c r="QXL40" i="10" s="1"/>
  <c r="QXC40" i="10"/>
  <c r="QXD40" i="10" s="1"/>
  <c r="QWU40" i="10"/>
  <c r="QWV40" i="10" s="1"/>
  <c r="QWM40" i="10"/>
  <c r="QWN40" i="10" s="1"/>
  <c r="QWE40" i="10"/>
  <c r="QWF40" i="10" s="1"/>
  <c r="QVW40" i="10"/>
  <c r="QVX40" i="10" s="1"/>
  <c r="QVO40" i="10"/>
  <c r="QVP40" i="10" s="1"/>
  <c r="QVG40" i="10"/>
  <c r="QVH40" i="10" s="1"/>
  <c r="QUY40" i="10"/>
  <c r="QUZ40" i="10" s="1"/>
  <c r="QUQ40" i="10"/>
  <c r="QUR40" i="10" s="1"/>
  <c r="QUI40" i="10"/>
  <c r="QUJ40" i="10" s="1"/>
  <c r="QUA40" i="10"/>
  <c r="QUB40" i="10" s="1"/>
  <c r="QTS40" i="10"/>
  <c r="QTT40" i="10" s="1"/>
  <c r="QTK40" i="10"/>
  <c r="QTL40" i="10" s="1"/>
  <c r="QTC40" i="10"/>
  <c r="QTD40" i="10" s="1"/>
  <c r="QSU40" i="10"/>
  <c r="QSV40" i="10" s="1"/>
  <c r="QSM40" i="10"/>
  <c r="QSN40" i="10" s="1"/>
  <c r="QSE40" i="10"/>
  <c r="QSF40" i="10" s="1"/>
  <c r="QRW40" i="10"/>
  <c r="QRX40" i="10" s="1"/>
  <c r="QRO40" i="10"/>
  <c r="QRP40" i="10" s="1"/>
  <c r="QRG40" i="10"/>
  <c r="QRH40" i="10" s="1"/>
  <c r="QQY40" i="10"/>
  <c r="QQZ40" i="10" s="1"/>
  <c r="QQQ40" i="10"/>
  <c r="QQR40" i="10" s="1"/>
  <c r="QQI40" i="10"/>
  <c r="QQJ40" i="10" s="1"/>
  <c r="QQA40" i="10"/>
  <c r="QQB40" i="10" s="1"/>
  <c r="QPS40" i="10"/>
  <c r="QPT40" i="10" s="1"/>
  <c r="QPK40" i="10"/>
  <c r="QPL40" i="10" s="1"/>
  <c r="QPC40" i="10"/>
  <c r="QPD40" i="10" s="1"/>
  <c r="QOU40" i="10"/>
  <c r="QOV40" i="10" s="1"/>
  <c r="QOM40" i="10"/>
  <c r="QON40" i="10" s="1"/>
  <c r="QOE40" i="10"/>
  <c r="QOF40" i="10" s="1"/>
  <c r="QNW40" i="10"/>
  <c r="QNX40" i="10" s="1"/>
  <c r="QNO40" i="10"/>
  <c r="QNP40" i="10" s="1"/>
  <c r="QNG40" i="10"/>
  <c r="QNH40" i="10" s="1"/>
  <c r="QMY40" i="10"/>
  <c r="QMZ40" i="10" s="1"/>
  <c r="QMQ40" i="10"/>
  <c r="QMR40" i="10" s="1"/>
  <c r="QMI40" i="10"/>
  <c r="QMJ40" i="10" s="1"/>
  <c r="QMA40" i="10"/>
  <c r="QMB40" i="10" s="1"/>
  <c r="QLS40" i="10"/>
  <c r="QLT40" i="10" s="1"/>
  <c r="QLK40" i="10"/>
  <c r="QLL40" i="10" s="1"/>
  <c r="QLC40" i="10"/>
  <c r="QLD40" i="10" s="1"/>
  <c r="QKU40" i="10"/>
  <c r="QKV40" i="10" s="1"/>
  <c r="QKM40" i="10"/>
  <c r="QKN40" i="10" s="1"/>
  <c r="QKE40" i="10"/>
  <c r="QKF40" i="10" s="1"/>
  <c r="QJW40" i="10"/>
  <c r="QJX40" i="10" s="1"/>
  <c r="QJO40" i="10"/>
  <c r="QJP40" i="10" s="1"/>
  <c r="QJG40" i="10"/>
  <c r="QJH40" i="10" s="1"/>
  <c r="QIY40" i="10"/>
  <c r="QIZ40" i="10" s="1"/>
  <c r="QIQ40" i="10"/>
  <c r="QIR40" i="10" s="1"/>
  <c r="QII40" i="10"/>
  <c r="QIJ40" i="10" s="1"/>
  <c r="QIA40" i="10"/>
  <c r="QIB40" i="10" s="1"/>
  <c r="QHS40" i="10"/>
  <c r="QHT40" i="10" s="1"/>
  <c r="QHK40" i="10"/>
  <c r="QHL40" i="10" s="1"/>
  <c r="QHC40" i="10"/>
  <c r="QHD40" i="10" s="1"/>
  <c r="QGU40" i="10"/>
  <c r="QGV40" i="10" s="1"/>
  <c r="QGM40" i="10"/>
  <c r="QGN40" i="10" s="1"/>
  <c r="QGE40" i="10"/>
  <c r="QGF40" i="10" s="1"/>
  <c r="QFW40" i="10"/>
  <c r="QFX40" i="10" s="1"/>
  <c r="QFO40" i="10"/>
  <c r="QFP40" i="10" s="1"/>
  <c r="QFG40" i="10"/>
  <c r="QFH40" i="10" s="1"/>
  <c r="QEY40" i="10"/>
  <c r="QEZ40" i="10" s="1"/>
  <c r="QEQ40" i="10"/>
  <c r="QER40" i="10" s="1"/>
  <c r="QEI40" i="10"/>
  <c r="QEJ40" i="10" s="1"/>
  <c r="QEA40" i="10"/>
  <c r="QEB40" i="10" s="1"/>
  <c r="QDS40" i="10"/>
  <c r="QDT40" i="10" s="1"/>
  <c r="QDK40" i="10"/>
  <c r="QDL40" i="10" s="1"/>
  <c r="QDC40" i="10"/>
  <c r="QDD40" i="10" s="1"/>
  <c r="QCU40" i="10"/>
  <c r="QCV40" i="10" s="1"/>
  <c r="QCM40" i="10"/>
  <c r="QCN40" i="10" s="1"/>
  <c r="QCE40" i="10"/>
  <c r="QCF40" i="10" s="1"/>
  <c r="QBW40" i="10"/>
  <c r="QBX40" i="10" s="1"/>
  <c r="QBO40" i="10"/>
  <c r="QBP40" i="10" s="1"/>
  <c r="QBG40" i="10"/>
  <c r="QBH40" i="10" s="1"/>
  <c r="QAY40" i="10"/>
  <c r="QAZ40" i="10" s="1"/>
  <c r="QAQ40" i="10"/>
  <c r="QAR40" i="10" s="1"/>
  <c r="QAI40" i="10"/>
  <c r="QAJ40" i="10" s="1"/>
  <c r="QAA40" i="10"/>
  <c r="QAB40" i="10" s="1"/>
  <c r="PZS40" i="10"/>
  <c r="PZT40" i="10" s="1"/>
  <c r="PZK40" i="10"/>
  <c r="PZL40" i="10" s="1"/>
  <c r="PZC40" i="10"/>
  <c r="PZD40" i="10" s="1"/>
  <c r="PYU40" i="10"/>
  <c r="PYV40" i="10" s="1"/>
  <c r="PYM40" i="10"/>
  <c r="PYN40" i="10" s="1"/>
  <c r="PYE40" i="10"/>
  <c r="PYF40" i="10" s="1"/>
  <c r="PXW40" i="10"/>
  <c r="PXX40" i="10" s="1"/>
  <c r="PXO40" i="10"/>
  <c r="PXP40" i="10" s="1"/>
  <c r="PXG40" i="10"/>
  <c r="PXH40" i="10" s="1"/>
  <c r="PWY40" i="10"/>
  <c r="PWZ40" i="10" s="1"/>
  <c r="PWQ40" i="10"/>
  <c r="PWR40" i="10" s="1"/>
  <c r="PWI40" i="10"/>
  <c r="PWJ40" i="10" s="1"/>
  <c r="PWA40" i="10"/>
  <c r="PWB40" i="10" s="1"/>
  <c r="PVS40" i="10"/>
  <c r="PVT40" i="10" s="1"/>
  <c r="PVK40" i="10"/>
  <c r="PVL40" i="10" s="1"/>
  <c r="PVC40" i="10"/>
  <c r="PVD40" i="10" s="1"/>
  <c r="PUU40" i="10"/>
  <c r="PUV40" i="10" s="1"/>
  <c r="PUM40" i="10"/>
  <c r="PUN40" i="10" s="1"/>
  <c r="PUE40" i="10"/>
  <c r="PUF40" i="10" s="1"/>
  <c r="PTW40" i="10"/>
  <c r="PTX40" i="10" s="1"/>
  <c r="PTO40" i="10"/>
  <c r="PTP40" i="10" s="1"/>
  <c r="PTG40" i="10"/>
  <c r="PTH40" i="10" s="1"/>
  <c r="PSY40" i="10"/>
  <c r="PSZ40" i="10" s="1"/>
  <c r="PSQ40" i="10"/>
  <c r="PSR40" i="10" s="1"/>
  <c r="PSI40" i="10"/>
  <c r="PSJ40" i="10" s="1"/>
  <c r="PSA40" i="10"/>
  <c r="PSB40" i="10" s="1"/>
  <c r="PRS40" i="10"/>
  <c r="PRT40" i="10" s="1"/>
  <c r="PRK40" i="10"/>
  <c r="PRL40" i="10" s="1"/>
  <c r="PRC40" i="10"/>
  <c r="PRD40" i="10" s="1"/>
  <c r="PQU40" i="10"/>
  <c r="PQV40" i="10" s="1"/>
  <c r="PQM40" i="10"/>
  <c r="PQN40" i="10" s="1"/>
  <c r="PQE40" i="10"/>
  <c r="PQF40" i="10" s="1"/>
  <c r="PPW40" i="10"/>
  <c r="PPX40" i="10" s="1"/>
  <c r="PPO40" i="10"/>
  <c r="PPP40" i="10" s="1"/>
  <c r="PPG40" i="10"/>
  <c r="PPH40" i="10" s="1"/>
  <c r="POY40" i="10"/>
  <c r="POZ40" i="10" s="1"/>
  <c r="POQ40" i="10"/>
  <c r="POR40" i="10" s="1"/>
  <c r="POI40" i="10"/>
  <c r="POJ40" i="10" s="1"/>
  <c r="POA40" i="10"/>
  <c r="POB40" i="10" s="1"/>
  <c r="PNS40" i="10"/>
  <c r="PNT40" i="10" s="1"/>
  <c r="PNK40" i="10"/>
  <c r="PNL40" i="10" s="1"/>
  <c r="PNC40" i="10"/>
  <c r="PND40" i="10" s="1"/>
  <c r="PMU40" i="10"/>
  <c r="PMV40" i="10" s="1"/>
  <c r="PMM40" i="10"/>
  <c r="PMN40" i="10" s="1"/>
  <c r="PME40" i="10"/>
  <c r="PMF40" i="10" s="1"/>
  <c r="PLW40" i="10"/>
  <c r="PLX40" i="10" s="1"/>
  <c r="PLO40" i="10"/>
  <c r="PLP40" i="10" s="1"/>
  <c r="PLG40" i="10"/>
  <c r="PLH40" i="10" s="1"/>
  <c r="PKY40" i="10"/>
  <c r="PKZ40" i="10" s="1"/>
  <c r="PKQ40" i="10"/>
  <c r="PKR40" i="10" s="1"/>
  <c r="PKI40" i="10"/>
  <c r="PKJ40" i="10" s="1"/>
  <c r="PKA40" i="10"/>
  <c r="PKB40" i="10" s="1"/>
  <c r="PJS40" i="10"/>
  <c r="PJT40" i="10" s="1"/>
  <c r="PJK40" i="10"/>
  <c r="PJL40" i="10" s="1"/>
  <c r="PJC40" i="10"/>
  <c r="PJD40" i="10" s="1"/>
  <c r="PIU40" i="10"/>
  <c r="PIV40" i="10" s="1"/>
  <c r="PIM40" i="10"/>
  <c r="PIN40" i="10" s="1"/>
  <c r="PIE40" i="10"/>
  <c r="PIF40" i="10" s="1"/>
  <c r="PHW40" i="10"/>
  <c r="PHX40" i="10" s="1"/>
  <c r="PHO40" i="10"/>
  <c r="PHP40" i="10" s="1"/>
  <c r="PHG40" i="10"/>
  <c r="PHH40" i="10" s="1"/>
  <c r="PGY40" i="10"/>
  <c r="PGZ40" i="10" s="1"/>
  <c r="PGQ40" i="10"/>
  <c r="PGR40" i="10" s="1"/>
  <c r="PGI40" i="10"/>
  <c r="PGJ40" i="10" s="1"/>
  <c r="PGA40" i="10"/>
  <c r="PGB40" i="10" s="1"/>
  <c r="PFS40" i="10"/>
  <c r="PFT40" i="10" s="1"/>
  <c r="PFK40" i="10"/>
  <c r="PFL40" i="10" s="1"/>
  <c r="PFC40" i="10"/>
  <c r="PFD40" i="10" s="1"/>
  <c r="PEU40" i="10"/>
  <c r="PEV40" i="10" s="1"/>
  <c r="PEM40" i="10"/>
  <c r="PEN40" i="10" s="1"/>
  <c r="PEE40" i="10"/>
  <c r="PEF40" i="10" s="1"/>
  <c r="PDW40" i="10"/>
  <c r="PDX40" i="10" s="1"/>
  <c r="PDO40" i="10"/>
  <c r="PDP40" i="10" s="1"/>
  <c r="PDG40" i="10"/>
  <c r="PDH40" i="10" s="1"/>
  <c r="PCY40" i="10"/>
  <c r="PCZ40" i="10" s="1"/>
  <c r="PCQ40" i="10"/>
  <c r="PCR40" i="10" s="1"/>
  <c r="PCI40" i="10"/>
  <c r="PCJ40" i="10" s="1"/>
  <c r="PCA40" i="10"/>
  <c r="PCB40" i="10" s="1"/>
  <c r="PBS40" i="10"/>
  <c r="PBT40" i="10" s="1"/>
  <c r="PBK40" i="10"/>
  <c r="PBL40" i="10" s="1"/>
  <c r="PBC40" i="10"/>
  <c r="PBD40" i="10" s="1"/>
  <c r="PAU40" i="10"/>
  <c r="PAV40" i="10" s="1"/>
  <c r="PAM40" i="10"/>
  <c r="PAN40" i="10" s="1"/>
  <c r="PAE40" i="10"/>
  <c r="PAF40" i="10" s="1"/>
  <c r="OZW40" i="10"/>
  <c r="OZX40" i="10" s="1"/>
  <c r="OZO40" i="10"/>
  <c r="OZP40" i="10" s="1"/>
  <c r="OZG40" i="10"/>
  <c r="OZH40" i="10" s="1"/>
  <c r="OYY40" i="10"/>
  <c r="OYZ40" i="10" s="1"/>
  <c r="OYQ40" i="10"/>
  <c r="OYR40" i="10" s="1"/>
  <c r="OYI40" i="10"/>
  <c r="OYJ40" i="10" s="1"/>
  <c r="OYA40" i="10"/>
  <c r="OYB40" i="10" s="1"/>
  <c r="OXS40" i="10"/>
  <c r="OXT40" i="10" s="1"/>
  <c r="OXK40" i="10"/>
  <c r="OXL40" i="10" s="1"/>
  <c r="OXC40" i="10"/>
  <c r="OXD40" i="10" s="1"/>
  <c r="OWU40" i="10"/>
  <c r="OWV40" i="10" s="1"/>
  <c r="OWM40" i="10"/>
  <c r="OWN40" i="10" s="1"/>
  <c r="OWE40" i="10"/>
  <c r="OWF40" i="10" s="1"/>
  <c r="OVW40" i="10"/>
  <c r="OVX40" i="10" s="1"/>
  <c r="OVO40" i="10"/>
  <c r="OVP40" i="10" s="1"/>
  <c r="OVG40" i="10"/>
  <c r="OVH40" i="10" s="1"/>
  <c r="OUY40" i="10"/>
  <c r="OUZ40" i="10" s="1"/>
  <c r="OUQ40" i="10"/>
  <c r="OUR40" i="10" s="1"/>
  <c r="OUI40" i="10"/>
  <c r="OUJ40" i="10" s="1"/>
  <c r="OUA40" i="10"/>
  <c r="OUB40" i="10" s="1"/>
  <c r="OTS40" i="10"/>
  <c r="OTT40" i="10" s="1"/>
  <c r="OTK40" i="10"/>
  <c r="OTL40" i="10" s="1"/>
  <c r="OTC40" i="10"/>
  <c r="OTD40" i="10" s="1"/>
  <c r="OSU40" i="10"/>
  <c r="OSV40" i="10" s="1"/>
  <c r="OSM40" i="10"/>
  <c r="OSN40" i="10" s="1"/>
  <c r="OSE40" i="10"/>
  <c r="OSF40" i="10" s="1"/>
  <c r="ORW40" i="10"/>
  <c r="ORX40" i="10" s="1"/>
  <c r="ORO40" i="10"/>
  <c r="ORP40" i="10" s="1"/>
  <c r="ORG40" i="10"/>
  <c r="ORH40" i="10" s="1"/>
  <c r="OQY40" i="10"/>
  <c r="OQZ40" i="10" s="1"/>
  <c r="OQQ40" i="10"/>
  <c r="OQR40" i="10" s="1"/>
  <c r="OQI40" i="10"/>
  <c r="OQJ40" i="10" s="1"/>
  <c r="OQA40" i="10"/>
  <c r="OQB40" i="10" s="1"/>
  <c r="OPS40" i="10"/>
  <c r="OPT40" i="10" s="1"/>
  <c r="OPK40" i="10"/>
  <c r="OPL40" i="10" s="1"/>
  <c r="OPC40" i="10"/>
  <c r="OPD40" i="10" s="1"/>
  <c r="OOU40" i="10"/>
  <c r="OOV40" i="10" s="1"/>
  <c r="OOM40" i="10"/>
  <c r="OON40" i="10" s="1"/>
  <c r="OOE40" i="10"/>
  <c r="OOF40" i="10" s="1"/>
  <c r="ONW40" i="10"/>
  <c r="ONX40" i="10" s="1"/>
  <c r="ONO40" i="10"/>
  <c r="ONP40" i="10" s="1"/>
  <c r="ONG40" i="10"/>
  <c r="ONH40" i="10" s="1"/>
  <c r="OMZ40" i="10"/>
  <c r="OMY40" i="10"/>
  <c r="OMQ40" i="10"/>
  <c r="OMR40" i="10" s="1"/>
  <c r="OMI40" i="10"/>
  <c r="OMJ40" i="10" s="1"/>
  <c r="OMA40" i="10"/>
  <c r="OMB40" i="10" s="1"/>
  <c r="OLS40" i="10"/>
  <c r="OLT40" i="10" s="1"/>
  <c r="OLK40" i="10"/>
  <c r="OLL40" i="10" s="1"/>
  <c r="OLC40" i="10"/>
  <c r="OLD40" i="10" s="1"/>
  <c r="OKU40" i="10"/>
  <c r="OKV40" i="10" s="1"/>
  <c r="OKM40" i="10"/>
  <c r="OKN40" i="10" s="1"/>
  <c r="OKE40" i="10"/>
  <c r="OKF40" i="10" s="1"/>
  <c r="OJW40" i="10"/>
  <c r="OJX40" i="10" s="1"/>
  <c r="OJO40" i="10"/>
  <c r="OJP40" i="10" s="1"/>
  <c r="OJG40" i="10"/>
  <c r="OJH40" i="10" s="1"/>
  <c r="OIY40" i="10"/>
  <c r="OIZ40" i="10" s="1"/>
  <c r="OIQ40" i="10"/>
  <c r="OIR40" i="10" s="1"/>
  <c r="OII40" i="10"/>
  <c r="OIJ40" i="10" s="1"/>
  <c r="OIA40" i="10"/>
  <c r="OIB40" i="10" s="1"/>
  <c r="OHS40" i="10"/>
  <c r="OHT40" i="10" s="1"/>
  <c r="OHK40" i="10"/>
  <c r="OHL40" i="10" s="1"/>
  <c r="OHC40" i="10"/>
  <c r="OHD40" i="10" s="1"/>
  <c r="OGU40" i="10"/>
  <c r="OGV40" i="10" s="1"/>
  <c r="OGM40" i="10"/>
  <c r="OGN40" i="10" s="1"/>
  <c r="OGE40" i="10"/>
  <c r="OGF40" i="10" s="1"/>
  <c r="OFW40" i="10"/>
  <c r="OFX40" i="10" s="1"/>
  <c r="OFO40" i="10"/>
  <c r="OFP40" i="10" s="1"/>
  <c r="OFG40" i="10"/>
  <c r="OFH40" i="10" s="1"/>
  <c r="OEY40" i="10"/>
  <c r="OEZ40" i="10" s="1"/>
  <c r="OEQ40" i="10"/>
  <c r="OER40" i="10" s="1"/>
  <c r="OEI40" i="10"/>
  <c r="OEJ40" i="10" s="1"/>
  <c r="OEA40" i="10"/>
  <c r="OEB40" i="10" s="1"/>
  <c r="ODS40" i="10"/>
  <c r="ODT40" i="10" s="1"/>
  <c r="ODK40" i="10"/>
  <c r="ODL40" i="10" s="1"/>
  <c r="ODC40" i="10"/>
  <c r="ODD40" i="10" s="1"/>
  <c r="OCU40" i="10"/>
  <c r="OCV40" i="10" s="1"/>
  <c r="OCM40" i="10"/>
  <c r="OCN40" i="10" s="1"/>
  <c r="OCE40" i="10"/>
  <c r="OCF40" i="10" s="1"/>
  <c r="OBW40" i="10"/>
  <c r="OBX40" i="10" s="1"/>
  <c r="OBO40" i="10"/>
  <c r="OBP40" i="10" s="1"/>
  <c r="OBG40" i="10"/>
  <c r="OBH40" i="10" s="1"/>
  <c r="OAY40" i="10"/>
  <c r="OAZ40" i="10" s="1"/>
  <c r="OAQ40" i="10"/>
  <c r="OAR40" i="10" s="1"/>
  <c r="OAI40" i="10"/>
  <c r="OAJ40" i="10" s="1"/>
  <c r="OAA40" i="10"/>
  <c r="OAB40" i="10" s="1"/>
  <c r="NZS40" i="10"/>
  <c r="NZT40" i="10" s="1"/>
  <c r="NZK40" i="10"/>
  <c r="NZL40" i="10" s="1"/>
  <c r="NZC40" i="10"/>
  <c r="NZD40" i="10" s="1"/>
  <c r="NYU40" i="10"/>
  <c r="NYV40" i="10" s="1"/>
  <c r="NYM40" i="10"/>
  <c r="NYN40" i="10" s="1"/>
  <c r="NYE40" i="10"/>
  <c r="NYF40" i="10" s="1"/>
  <c r="NXW40" i="10"/>
  <c r="NXX40" i="10" s="1"/>
  <c r="NXO40" i="10"/>
  <c r="NXP40" i="10" s="1"/>
  <c r="NXG40" i="10"/>
  <c r="NXH40" i="10" s="1"/>
  <c r="NWY40" i="10"/>
  <c r="NWZ40" i="10" s="1"/>
  <c r="NWQ40" i="10"/>
  <c r="NWR40" i="10" s="1"/>
  <c r="NWI40" i="10"/>
  <c r="NWJ40" i="10" s="1"/>
  <c r="NWA40" i="10"/>
  <c r="NWB40" i="10" s="1"/>
  <c r="NVS40" i="10"/>
  <c r="NVT40" i="10" s="1"/>
  <c r="NVK40" i="10"/>
  <c r="NVL40" i="10" s="1"/>
  <c r="NVC40" i="10"/>
  <c r="NVD40" i="10" s="1"/>
  <c r="NUU40" i="10"/>
  <c r="NUV40" i="10" s="1"/>
  <c r="NUM40" i="10"/>
  <c r="NUN40" i="10" s="1"/>
  <c r="NUE40" i="10"/>
  <c r="NUF40" i="10" s="1"/>
  <c r="NTW40" i="10"/>
  <c r="NTX40" i="10" s="1"/>
  <c r="NTO40" i="10"/>
  <c r="NTP40" i="10" s="1"/>
  <c r="NTG40" i="10"/>
  <c r="NTH40" i="10" s="1"/>
  <c r="NSY40" i="10"/>
  <c r="NSZ40" i="10" s="1"/>
  <c r="NSQ40" i="10"/>
  <c r="NSR40" i="10" s="1"/>
  <c r="NSI40" i="10"/>
  <c r="NSJ40" i="10" s="1"/>
  <c r="NSA40" i="10"/>
  <c r="NSB40" i="10" s="1"/>
  <c r="NRS40" i="10"/>
  <c r="NRT40" i="10" s="1"/>
  <c r="NRK40" i="10"/>
  <c r="NRL40" i="10" s="1"/>
  <c r="NRC40" i="10"/>
  <c r="NRD40" i="10" s="1"/>
  <c r="NQU40" i="10"/>
  <c r="NQV40" i="10" s="1"/>
  <c r="NQM40" i="10"/>
  <c r="NQN40" i="10" s="1"/>
  <c r="NQE40" i="10"/>
  <c r="NQF40" i="10" s="1"/>
  <c r="NPW40" i="10"/>
  <c r="NPX40" i="10" s="1"/>
  <c r="NPO40" i="10"/>
  <c r="NPP40" i="10" s="1"/>
  <c r="NPG40" i="10"/>
  <c r="NPH40" i="10" s="1"/>
  <c r="NOY40" i="10"/>
  <c r="NOZ40" i="10" s="1"/>
  <c r="NOQ40" i="10"/>
  <c r="NOR40" i="10" s="1"/>
  <c r="NOI40" i="10"/>
  <c r="NOJ40" i="10" s="1"/>
  <c r="NOA40" i="10"/>
  <c r="NOB40" i="10" s="1"/>
  <c r="NNS40" i="10"/>
  <c r="NNT40" i="10" s="1"/>
  <c r="NNK40" i="10"/>
  <c r="NNL40" i="10" s="1"/>
  <c r="NNC40" i="10"/>
  <c r="NND40" i="10" s="1"/>
  <c r="NMU40" i="10"/>
  <c r="NMV40" i="10" s="1"/>
  <c r="NMM40" i="10"/>
  <c r="NMN40" i="10" s="1"/>
  <c r="NME40" i="10"/>
  <c r="NMF40" i="10" s="1"/>
  <c r="NLW40" i="10"/>
  <c r="NLX40" i="10" s="1"/>
  <c r="NLO40" i="10"/>
  <c r="NLP40" i="10" s="1"/>
  <c r="NLG40" i="10"/>
  <c r="NLH40" i="10" s="1"/>
  <c r="NKY40" i="10"/>
  <c r="NKZ40" i="10" s="1"/>
  <c r="NKQ40" i="10"/>
  <c r="NKR40" i="10" s="1"/>
  <c r="NKI40" i="10"/>
  <c r="NKJ40" i="10" s="1"/>
  <c r="NKA40" i="10"/>
  <c r="NKB40" i="10" s="1"/>
  <c r="NJS40" i="10"/>
  <c r="NJT40" i="10" s="1"/>
  <c r="NJK40" i="10"/>
  <c r="NJL40" i="10" s="1"/>
  <c r="NJC40" i="10"/>
  <c r="NJD40" i="10" s="1"/>
  <c r="NIU40" i="10"/>
  <c r="NIV40" i="10" s="1"/>
  <c r="NIM40" i="10"/>
  <c r="NIN40" i="10" s="1"/>
  <c r="NIE40" i="10"/>
  <c r="NIF40" i="10" s="1"/>
  <c r="NHW40" i="10"/>
  <c r="NHX40" i="10" s="1"/>
  <c r="NHO40" i="10"/>
  <c r="NHP40" i="10" s="1"/>
  <c r="NHG40" i="10"/>
  <c r="NHH40" i="10" s="1"/>
  <c r="NGY40" i="10"/>
  <c r="NGZ40" i="10" s="1"/>
  <c r="NGQ40" i="10"/>
  <c r="NGR40" i="10" s="1"/>
  <c r="NGI40" i="10"/>
  <c r="NGJ40" i="10" s="1"/>
  <c r="NGA40" i="10"/>
  <c r="NGB40" i="10" s="1"/>
  <c r="NFS40" i="10"/>
  <c r="NFT40" i="10" s="1"/>
  <c r="NFK40" i="10"/>
  <c r="NFL40" i="10" s="1"/>
  <c r="NFC40" i="10"/>
  <c r="NFD40" i="10" s="1"/>
  <c r="NEU40" i="10"/>
  <c r="NEV40" i="10" s="1"/>
  <c r="NEM40" i="10"/>
  <c r="NEN40" i="10" s="1"/>
  <c r="NEE40" i="10"/>
  <c r="NEF40" i="10" s="1"/>
  <c r="NDW40" i="10"/>
  <c r="NDX40" i="10" s="1"/>
  <c r="NDO40" i="10"/>
  <c r="NDP40" i="10" s="1"/>
  <c r="NDG40" i="10"/>
  <c r="NDH40" i="10" s="1"/>
  <c r="NCY40" i="10"/>
  <c r="NCZ40" i="10" s="1"/>
  <c r="NCQ40" i="10"/>
  <c r="NCR40" i="10" s="1"/>
  <c r="NCI40" i="10"/>
  <c r="NCJ40" i="10" s="1"/>
  <c r="NCA40" i="10"/>
  <c r="NCB40" i="10" s="1"/>
  <c r="NBS40" i="10"/>
  <c r="NBT40" i="10" s="1"/>
  <c r="NBK40" i="10"/>
  <c r="NBL40" i="10" s="1"/>
  <c r="NBC40" i="10"/>
  <c r="NBD40" i="10" s="1"/>
  <c r="NAU40" i="10"/>
  <c r="NAV40" i="10" s="1"/>
  <c r="NAM40" i="10"/>
  <c r="NAN40" i="10" s="1"/>
  <c r="NAE40" i="10"/>
  <c r="NAF40" i="10" s="1"/>
  <c r="MZW40" i="10"/>
  <c r="MZX40" i="10" s="1"/>
  <c r="MZO40" i="10"/>
  <c r="MZP40" i="10" s="1"/>
  <c r="MZG40" i="10"/>
  <c r="MZH40" i="10" s="1"/>
  <c r="MYY40" i="10"/>
  <c r="MYZ40" i="10" s="1"/>
  <c r="MYQ40" i="10"/>
  <c r="MYR40" i="10" s="1"/>
  <c r="MYI40" i="10"/>
  <c r="MYJ40" i="10" s="1"/>
  <c r="MYA40" i="10"/>
  <c r="MYB40" i="10" s="1"/>
  <c r="MXS40" i="10"/>
  <c r="MXT40" i="10" s="1"/>
  <c r="MXK40" i="10"/>
  <c r="MXL40" i="10" s="1"/>
  <c r="MXC40" i="10"/>
  <c r="MXD40" i="10" s="1"/>
  <c r="MWU40" i="10"/>
  <c r="MWV40" i="10" s="1"/>
  <c r="MWM40" i="10"/>
  <c r="MWN40" i="10" s="1"/>
  <c r="MWE40" i="10"/>
  <c r="MWF40" i="10" s="1"/>
  <c r="MVW40" i="10"/>
  <c r="MVX40" i="10" s="1"/>
  <c r="MVO40" i="10"/>
  <c r="MVP40" i="10" s="1"/>
  <c r="MVG40" i="10"/>
  <c r="MVH40" i="10" s="1"/>
  <c r="MUY40" i="10"/>
  <c r="MUZ40" i="10" s="1"/>
  <c r="MUQ40" i="10"/>
  <c r="MUR40" i="10" s="1"/>
  <c r="MUI40" i="10"/>
  <c r="MUJ40" i="10" s="1"/>
  <c r="MUA40" i="10"/>
  <c r="MUB40" i="10" s="1"/>
  <c r="MTS40" i="10"/>
  <c r="MTT40" i="10" s="1"/>
  <c r="MTK40" i="10"/>
  <c r="MTL40" i="10" s="1"/>
  <c r="MTC40" i="10"/>
  <c r="MTD40" i="10" s="1"/>
  <c r="MSU40" i="10"/>
  <c r="MSV40" i="10" s="1"/>
  <c r="MSM40" i="10"/>
  <c r="MSN40" i="10" s="1"/>
  <c r="MSE40" i="10"/>
  <c r="MSF40" i="10" s="1"/>
  <c r="MRW40" i="10"/>
  <c r="MRX40" i="10" s="1"/>
  <c r="MRO40" i="10"/>
  <c r="MRP40" i="10" s="1"/>
  <c r="MRG40" i="10"/>
  <c r="MRH40" i="10" s="1"/>
  <c r="MQY40" i="10"/>
  <c r="MQZ40" i="10" s="1"/>
  <c r="MQQ40" i="10"/>
  <c r="MQR40" i="10" s="1"/>
  <c r="MQI40" i="10"/>
  <c r="MQJ40" i="10" s="1"/>
  <c r="MQA40" i="10"/>
  <c r="MQB40" i="10" s="1"/>
  <c r="MPS40" i="10"/>
  <c r="MPT40" i="10" s="1"/>
  <c r="MPK40" i="10"/>
  <c r="MPL40" i="10" s="1"/>
  <c r="MPC40" i="10"/>
  <c r="MPD40" i="10" s="1"/>
  <c r="MOU40" i="10"/>
  <c r="MOV40" i="10" s="1"/>
  <c r="MOM40" i="10"/>
  <c r="MON40" i="10" s="1"/>
  <c r="MOE40" i="10"/>
  <c r="MOF40" i="10" s="1"/>
  <c r="MNW40" i="10"/>
  <c r="MNX40" i="10" s="1"/>
  <c r="MNO40" i="10"/>
  <c r="MNP40" i="10" s="1"/>
  <c r="MNG40" i="10"/>
  <c r="MNH40" i="10" s="1"/>
  <c r="MMY40" i="10"/>
  <c r="MMZ40" i="10" s="1"/>
  <c r="MMQ40" i="10"/>
  <c r="MMR40" i="10" s="1"/>
  <c r="MMI40" i="10"/>
  <c r="MMJ40" i="10" s="1"/>
  <c r="MMA40" i="10"/>
  <c r="MMB40" i="10" s="1"/>
  <c r="MLS40" i="10"/>
  <c r="MLT40" i="10" s="1"/>
  <c r="MLK40" i="10"/>
  <c r="MLL40" i="10" s="1"/>
  <c r="MLC40" i="10"/>
  <c r="MLD40" i="10" s="1"/>
  <c r="MKU40" i="10"/>
  <c r="MKV40" i="10" s="1"/>
  <c r="MKM40" i="10"/>
  <c r="MKN40" i="10" s="1"/>
  <c r="MKE40" i="10"/>
  <c r="MKF40" i="10" s="1"/>
  <c r="MJW40" i="10"/>
  <c r="MJX40" i="10" s="1"/>
  <c r="MJO40" i="10"/>
  <c r="MJP40" i="10" s="1"/>
  <c r="MJG40" i="10"/>
  <c r="MJH40" i="10" s="1"/>
  <c r="MIY40" i="10"/>
  <c r="MIZ40" i="10" s="1"/>
  <c r="MIQ40" i="10"/>
  <c r="MIR40" i="10" s="1"/>
  <c r="MII40" i="10"/>
  <c r="MIJ40" i="10" s="1"/>
  <c r="MIA40" i="10"/>
  <c r="MIB40" i="10" s="1"/>
  <c r="MHS40" i="10"/>
  <c r="MHT40" i="10" s="1"/>
  <c r="MHK40" i="10"/>
  <c r="MHL40" i="10" s="1"/>
  <c r="MHC40" i="10"/>
  <c r="MHD40" i="10" s="1"/>
  <c r="MGU40" i="10"/>
  <c r="MGV40" i="10" s="1"/>
  <c r="MGM40" i="10"/>
  <c r="MGN40" i="10" s="1"/>
  <c r="MGE40" i="10"/>
  <c r="MGF40" i="10" s="1"/>
  <c r="MFW40" i="10"/>
  <c r="MFX40" i="10" s="1"/>
  <c r="MFO40" i="10"/>
  <c r="MFP40" i="10" s="1"/>
  <c r="MFG40" i="10"/>
  <c r="MFH40" i="10" s="1"/>
  <c r="MEY40" i="10"/>
  <c r="MEZ40" i="10" s="1"/>
  <c r="MEQ40" i="10"/>
  <c r="MER40" i="10" s="1"/>
  <c r="MEI40" i="10"/>
  <c r="MEJ40" i="10" s="1"/>
  <c r="MEA40" i="10"/>
  <c r="MEB40" i="10" s="1"/>
  <c r="MDS40" i="10"/>
  <c r="MDT40" i="10" s="1"/>
  <c r="MDK40" i="10"/>
  <c r="MDL40" i="10" s="1"/>
  <c r="MDC40" i="10"/>
  <c r="MDD40" i="10" s="1"/>
  <c r="MCU40" i="10"/>
  <c r="MCV40" i="10" s="1"/>
  <c r="MCM40" i="10"/>
  <c r="MCN40" i="10" s="1"/>
  <c r="MCE40" i="10"/>
  <c r="MCF40" i="10" s="1"/>
  <c r="MBW40" i="10"/>
  <c r="MBX40" i="10" s="1"/>
  <c r="MBO40" i="10"/>
  <c r="MBP40" i="10" s="1"/>
  <c r="MBG40" i="10"/>
  <c r="MBH40" i="10" s="1"/>
  <c r="MAY40" i="10"/>
  <c r="MAZ40" i="10" s="1"/>
  <c r="MAQ40" i="10"/>
  <c r="MAR40" i="10" s="1"/>
  <c r="MAI40" i="10"/>
  <c r="MAJ40" i="10" s="1"/>
  <c r="MAA40" i="10"/>
  <c r="MAB40" i="10" s="1"/>
  <c r="LZS40" i="10"/>
  <c r="LZT40" i="10" s="1"/>
  <c r="LZK40" i="10"/>
  <c r="LZL40" i="10" s="1"/>
  <c r="LZC40" i="10"/>
  <c r="LZD40" i="10" s="1"/>
  <c r="LYU40" i="10"/>
  <c r="LYV40" i="10" s="1"/>
  <c r="LYM40" i="10"/>
  <c r="LYN40" i="10" s="1"/>
  <c r="LYE40" i="10"/>
  <c r="LYF40" i="10" s="1"/>
  <c r="LXW40" i="10"/>
  <c r="LXX40" i="10" s="1"/>
  <c r="LXO40" i="10"/>
  <c r="LXP40" i="10" s="1"/>
  <c r="LXG40" i="10"/>
  <c r="LXH40" i="10" s="1"/>
  <c r="LWY40" i="10"/>
  <c r="LWZ40" i="10" s="1"/>
  <c r="LWQ40" i="10"/>
  <c r="LWR40" i="10" s="1"/>
  <c r="LWI40" i="10"/>
  <c r="LWJ40" i="10" s="1"/>
  <c r="LWA40" i="10"/>
  <c r="LWB40" i="10" s="1"/>
  <c r="LVS40" i="10"/>
  <c r="LVT40" i="10" s="1"/>
  <c r="LVK40" i="10"/>
  <c r="LVL40" i="10" s="1"/>
  <c r="LVC40" i="10"/>
  <c r="LVD40" i="10" s="1"/>
  <c r="LUU40" i="10"/>
  <c r="LUV40" i="10" s="1"/>
  <c r="LUM40" i="10"/>
  <c r="LUN40" i="10" s="1"/>
  <c r="LUE40" i="10"/>
  <c r="LUF40" i="10" s="1"/>
  <c r="LTW40" i="10"/>
  <c r="LTX40" i="10" s="1"/>
  <c r="LTO40" i="10"/>
  <c r="LTP40" i="10" s="1"/>
  <c r="LTG40" i="10"/>
  <c r="LTH40" i="10" s="1"/>
  <c r="LSY40" i="10"/>
  <c r="LSZ40" i="10" s="1"/>
  <c r="LSQ40" i="10"/>
  <c r="LSR40" i="10" s="1"/>
  <c r="LSI40" i="10"/>
  <c r="LSJ40" i="10" s="1"/>
  <c r="LSA40" i="10"/>
  <c r="LSB40" i="10" s="1"/>
  <c r="LRS40" i="10"/>
  <c r="LRT40" i="10" s="1"/>
  <c r="LRK40" i="10"/>
  <c r="LRL40" i="10" s="1"/>
  <c r="LRC40" i="10"/>
  <c r="LRD40" i="10" s="1"/>
  <c r="LQU40" i="10"/>
  <c r="LQV40" i="10" s="1"/>
  <c r="LQM40" i="10"/>
  <c r="LQN40" i="10" s="1"/>
  <c r="LQE40" i="10"/>
  <c r="LQF40" i="10" s="1"/>
  <c r="LPW40" i="10"/>
  <c r="LPX40" i="10" s="1"/>
  <c r="LPO40" i="10"/>
  <c r="LPP40" i="10" s="1"/>
  <c r="LPG40" i="10"/>
  <c r="LPH40" i="10" s="1"/>
  <c r="LOY40" i="10"/>
  <c r="LOZ40" i="10" s="1"/>
  <c r="LOQ40" i="10"/>
  <c r="LOR40" i="10" s="1"/>
  <c r="LOI40" i="10"/>
  <c r="LOJ40" i="10" s="1"/>
  <c r="LOA40" i="10"/>
  <c r="LOB40" i="10" s="1"/>
  <c r="LNS40" i="10"/>
  <c r="LNT40" i="10" s="1"/>
  <c r="LNK40" i="10"/>
  <c r="LNL40" i="10" s="1"/>
  <c r="LNC40" i="10"/>
  <c r="LND40" i="10" s="1"/>
  <c r="LMU40" i="10"/>
  <c r="LMV40" i="10" s="1"/>
  <c r="LMM40" i="10"/>
  <c r="LMN40" i="10" s="1"/>
  <c r="LME40" i="10"/>
  <c r="LMF40" i="10" s="1"/>
  <c r="LLW40" i="10"/>
  <c r="LLX40" i="10" s="1"/>
  <c r="LLO40" i="10"/>
  <c r="LLP40" i="10" s="1"/>
  <c r="LLG40" i="10"/>
  <c r="LLH40" i="10" s="1"/>
  <c r="LKY40" i="10"/>
  <c r="LKZ40" i="10" s="1"/>
  <c r="LKQ40" i="10"/>
  <c r="LKR40" i="10" s="1"/>
  <c r="LKI40" i="10"/>
  <c r="LKJ40" i="10" s="1"/>
  <c r="LKA40" i="10"/>
  <c r="LKB40" i="10" s="1"/>
  <c r="LJS40" i="10"/>
  <c r="LJT40" i="10" s="1"/>
  <c r="LJK40" i="10"/>
  <c r="LJL40" i="10" s="1"/>
  <c r="LJC40" i="10"/>
  <c r="LJD40" i="10" s="1"/>
  <c r="LIU40" i="10"/>
  <c r="LIV40" i="10" s="1"/>
  <c r="LIM40" i="10"/>
  <c r="LIN40" i="10" s="1"/>
  <c r="LIE40" i="10"/>
  <c r="LIF40" i="10" s="1"/>
  <c r="LHW40" i="10"/>
  <c r="LHX40" i="10" s="1"/>
  <c r="LHO40" i="10"/>
  <c r="LHP40" i="10" s="1"/>
  <c r="LHG40" i="10"/>
  <c r="LHH40" i="10" s="1"/>
  <c r="LGY40" i="10"/>
  <c r="LGZ40" i="10" s="1"/>
  <c r="LGQ40" i="10"/>
  <c r="LGR40" i="10" s="1"/>
  <c r="LGI40" i="10"/>
  <c r="LGJ40" i="10" s="1"/>
  <c r="LGA40" i="10"/>
  <c r="LGB40" i="10" s="1"/>
  <c r="LFS40" i="10"/>
  <c r="LFT40" i="10" s="1"/>
  <c r="LFK40" i="10"/>
  <c r="LFL40" i="10" s="1"/>
  <c r="LFC40" i="10"/>
  <c r="LFD40" i="10" s="1"/>
  <c r="LEU40" i="10"/>
  <c r="LEV40" i="10" s="1"/>
  <c r="LEM40" i="10"/>
  <c r="LEN40" i="10" s="1"/>
  <c r="LEE40" i="10"/>
  <c r="LEF40" i="10" s="1"/>
  <c r="LDW40" i="10"/>
  <c r="LDX40" i="10" s="1"/>
  <c r="LDO40" i="10"/>
  <c r="LDP40" i="10" s="1"/>
  <c r="LDG40" i="10"/>
  <c r="LDH40" i="10" s="1"/>
  <c r="LCY40" i="10"/>
  <c r="LCZ40" i="10" s="1"/>
  <c r="LCQ40" i="10"/>
  <c r="LCR40" i="10" s="1"/>
  <c r="LCI40" i="10"/>
  <c r="LCJ40" i="10" s="1"/>
  <c r="LCA40" i="10"/>
  <c r="LCB40" i="10" s="1"/>
  <c r="LBS40" i="10"/>
  <c r="LBT40" i="10" s="1"/>
  <c r="LBK40" i="10"/>
  <c r="LBL40" i="10" s="1"/>
  <c r="LBC40" i="10"/>
  <c r="LBD40" i="10" s="1"/>
  <c r="LAU40" i="10"/>
  <c r="LAV40" i="10" s="1"/>
  <c r="LAM40" i="10"/>
  <c r="LAN40" i="10" s="1"/>
  <c r="LAE40" i="10"/>
  <c r="LAF40" i="10" s="1"/>
  <c r="KZW40" i="10"/>
  <c r="KZX40" i="10" s="1"/>
  <c r="KZO40" i="10"/>
  <c r="KZP40" i="10" s="1"/>
  <c r="KZG40" i="10"/>
  <c r="KZH40" i="10" s="1"/>
  <c r="KYY40" i="10"/>
  <c r="KYZ40" i="10" s="1"/>
  <c r="KYQ40" i="10"/>
  <c r="KYR40" i="10" s="1"/>
  <c r="KYI40" i="10"/>
  <c r="KYJ40" i="10" s="1"/>
  <c r="KYA40" i="10"/>
  <c r="KYB40" i="10" s="1"/>
  <c r="KXS40" i="10"/>
  <c r="KXT40" i="10" s="1"/>
  <c r="KXK40" i="10"/>
  <c r="KXL40" i="10" s="1"/>
  <c r="KXC40" i="10"/>
  <c r="KXD40" i="10" s="1"/>
  <c r="KWU40" i="10"/>
  <c r="KWV40" i="10" s="1"/>
  <c r="KWM40" i="10"/>
  <c r="KWN40" i="10" s="1"/>
  <c r="KWE40" i="10"/>
  <c r="KWF40" i="10" s="1"/>
  <c r="KVW40" i="10"/>
  <c r="KVX40" i="10" s="1"/>
  <c r="KVO40" i="10"/>
  <c r="KVP40" i="10" s="1"/>
  <c r="KVG40" i="10"/>
  <c r="KVH40" i="10" s="1"/>
  <c r="KUY40" i="10"/>
  <c r="KUZ40" i="10" s="1"/>
  <c r="KUQ40" i="10"/>
  <c r="KUR40" i="10" s="1"/>
  <c r="KUI40" i="10"/>
  <c r="KUJ40" i="10" s="1"/>
  <c r="KUA40" i="10"/>
  <c r="KUB40" i="10" s="1"/>
  <c r="KTS40" i="10"/>
  <c r="KTT40" i="10" s="1"/>
  <c r="KTK40" i="10"/>
  <c r="KTL40" i="10" s="1"/>
  <c r="KTC40" i="10"/>
  <c r="KTD40" i="10" s="1"/>
  <c r="KSU40" i="10"/>
  <c r="KSV40" i="10" s="1"/>
  <c r="KSM40" i="10"/>
  <c r="KSN40" i="10" s="1"/>
  <c r="KSE40" i="10"/>
  <c r="KSF40" i="10" s="1"/>
  <c r="KRW40" i="10"/>
  <c r="KRX40" i="10" s="1"/>
  <c r="KRO40" i="10"/>
  <c r="KRP40" i="10" s="1"/>
  <c r="KRG40" i="10"/>
  <c r="KRH40" i="10" s="1"/>
  <c r="KQY40" i="10"/>
  <c r="KQZ40" i="10" s="1"/>
  <c r="KQQ40" i="10"/>
  <c r="KQR40" i="10" s="1"/>
  <c r="KQI40" i="10"/>
  <c r="KQJ40" i="10" s="1"/>
  <c r="KQA40" i="10"/>
  <c r="KQB40" i="10" s="1"/>
  <c r="KPS40" i="10"/>
  <c r="KPT40" i="10" s="1"/>
  <c r="KPK40" i="10"/>
  <c r="KPL40" i="10" s="1"/>
  <c r="KPC40" i="10"/>
  <c r="KPD40" i="10" s="1"/>
  <c r="KOU40" i="10"/>
  <c r="KOV40" i="10" s="1"/>
  <c r="KOM40" i="10"/>
  <c r="KON40" i="10" s="1"/>
  <c r="KOE40" i="10"/>
  <c r="KOF40" i="10" s="1"/>
  <c r="KNW40" i="10"/>
  <c r="KNX40" i="10" s="1"/>
  <c r="KNO40" i="10"/>
  <c r="KNP40" i="10" s="1"/>
  <c r="KNG40" i="10"/>
  <c r="KNH40" i="10" s="1"/>
  <c r="KMY40" i="10"/>
  <c r="KMZ40" i="10" s="1"/>
  <c r="KMQ40" i="10"/>
  <c r="KMR40" i="10" s="1"/>
  <c r="KMI40" i="10"/>
  <c r="KMJ40" i="10" s="1"/>
  <c r="KMA40" i="10"/>
  <c r="KMB40" i="10" s="1"/>
  <c r="KLS40" i="10"/>
  <c r="KLT40" i="10" s="1"/>
  <c r="KLK40" i="10"/>
  <c r="KLL40" i="10" s="1"/>
  <c r="KLC40" i="10"/>
  <c r="KLD40" i="10" s="1"/>
  <c r="KKU40" i="10"/>
  <c r="KKV40" i="10" s="1"/>
  <c r="KKM40" i="10"/>
  <c r="KKN40" i="10" s="1"/>
  <c r="KKE40" i="10"/>
  <c r="KKF40" i="10" s="1"/>
  <c r="KJW40" i="10"/>
  <c r="KJX40" i="10" s="1"/>
  <c r="KJO40" i="10"/>
  <c r="KJP40" i="10" s="1"/>
  <c r="KJG40" i="10"/>
  <c r="KJH40" i="10" s="1"/>
  <c r="KIY40" i="10"/>
  <c r="KIZ40" i="10" s="1"/>
  <c r="KIQ40" i="10"/>
  <c r="KIR40" i="10" s="1"/>
  <c r="KII40" i="10"/>
  <c r="KIJ40" i="10" s="1"/>
  <c r="KIA40" i="10"/>
  <c r="KIB40" i="10" s="1"/>
  <c r="KHS40" i="10"/>
  <c r="KHT40" i="10" s="1"/>
  <c r="KHK40" i="10"/>
  <c r="KHL40" i="10" s="1"/>
  <c r="KHC40" i="10"/>
  <c r="KHD40" i="10" s="1"/>
  <c r="KGU40" i="10"/>
  <c r="KGV40" i="10" s="1"/>
  <c r="KGM40" i="10"/>
  <c r="KGN40" i="10" s="1"/>
  <c r="KGE40" i="10"/>
  <c r="KGF40" i="10" s="1"/>
  <c r="KFW40" i="10"/>
  <c r="KFX40" i="10" s="1"/>
  <c r="KFO40" i="10"/>
  <c r="KFP40" i="10" s="1"/>
  <c r="KFG40" i="10"/>
  <c r="KFH40" i="10" s="1"/>
  <c r="KEY40" i="10"/>
  <c r="KEZ40" i="10" s="1"/>
  <c r="KEQ40" i="10"/>
  <c r="KER40" i="10" s="1"/>
  <c r="KEI40" i="10"/>
  <c r="KEJ40" i="10" s="1"/>
  <c r="KEA40" i="10"/>
  <c r="KEB40" i="10" s="1"/>
  <c r="KDS40" i="10"/>
  <c r="KDT40" i="10" s="1"/>
  <c r="KDK40" i="10"/>
  <c r="KDL40" i="10" s="1"/>
  <c r="KDC40" i="10"/>
  <c r="KDD40" i="10" s="1"/>
  <c r="KCU40" i="10"/>
  <c r="KCV40" i="10" s="1"/>
  <c r="KCM40" i="10"/>
  <c r="KCN40" i="10" s="1"/>
  <c r="KCE40" i="10"/>
  <c r="KCF40" i="10" s="1"/>
  <c r="KBW40" i="10"/>
  <c r="KBX40" i="10" s="1"/>
  <c r="KBO40" i="10"/>
  <c r="KBP40" i="10" s="1"/>
  <c r="KBG40" i="10"/>
  <c r="KBH40" i="10" s="1"/>
  <c r="KAY40" i="10"/>
  <c r="KAZ40" i="10" s="1"/>
  <c r="KAQ40" i="10"/>
  <c r="KAR40" i="10" s="1"/>
  <c r="KAI40" i="10"/>
  <c r="KAJ40" i="10" s="1"/>
  <c r="KAA40" i="10"/>
  <c r="KAB40" i="10" s="1"/>
  <c r="JZS40" i="10"/>
  <c r="JZT40" i="10" s="1"/>
  <c r="JZK40" i="10"/>
  <c r="JZL40" i="10" s="1"/>
  <c r="JZC40" i="10"/>
  <c r="JZD40" i="10" s="1"/>
  <c r="JYU40" i="10"/>
  <c r="JYV40" i="10" s="1"/>
  <c r="JYM40" i="10"/>
  <c r="JYN40" i="10" s="1"/>
  <c r="JYE40" i="10"/>
  <c r="JYF40" i="10" s="1"/>
  <c r="JXW40" i="10"/>
  <c r="JXX40" i="10" s="1"/>
  <c r="JXO40" i="10"/>
  <c r="JXP40" i="10" s="1"/>
  <c r="JXG40" i="10"/>
  <c r="JXH40" i="10" s="1"/>
  <c r="JWY40" i="10"/>
  <c r="JWZ40" i="10" s="1"/>
  <c r="JWQ40" i="10"/>
  <c r="JWR40" i="10" s="1"/>
  <c r="JWI40" i="10"/>
  <c r="JWJ40" i="10" s="1"/>
  <c r="JWA40" i="10"/>
  <c r="JWB40" i="10" s="1"/>
  <c r="JVS40" i="10"/>
  <c r="JVT40" i="10" s="1"/>
  <c r="JVK40" i="10"/>
  <c r="JVL40" i="10" s="1"/>
  <c r="JVC40" i="10"/>
  <c r="JVD40" i="10" s="1"/>
  <c r="JUU40" i="10"/>
  <c r="JUV40" i="10" s="1"/>
  <c r="JUM40" i="10"/>
  <c r="JUN40" i="10" s="1"/>
  <c r="JUE40" i="10"/>
  <c r="JUF40" i="10" s="1"/>
  <c r="JTW40" i="10"/>
  <c r="JTX40" i="10" s="1"/>
  <c r="JTO40" i="10"/>
  <c r="JTP40" i="10" s="1"/>
  <c r="JTG40" i="10"/>
  <c r="JTH40" i="10" s="1"/>
  <c r="JSY40" i="10"/>
  <c r="JSZ40" i="10" s="1"/>
  <c r="JSQ40" i="10"/>
  <c r="JSR40" i="10" s="1"/>
  <c r="JSI40" i="10"/>
  <c r="JSJ40" i="10" s="1"/>
  <c r="JSA40" i="10"/>
  <c r="JSB40" i="10" s="1"/>
  <c r="JRS40" i="10"/>
  <c r="JRT40" i="10" s="1"/>
  <c r="JRK40" i="10"/>
  <c r="JRL40" i="10" s="1"/>
  <c r="JRC40" i="10"/>
  <c r="JRD40" i="10" s="1"/>
  <c r="JQU40" i="10"/>
  <c r="JQV40" i="10" s="1"/>
  <c r="JQM40" i="10"/>
  <c r="JQN40" i="10" s="1"/>
  <c r="JQE40" i="10"/>
  <c r="JQF40" i="10" s="1"/>
  <c r="JPW40" i="10"/>
  <c r="JPX40" i="10" s="1"/>
  <c r="JPO40" i="10"/>
  <c r="JPP40" i="10" s="1"/>
  <c r="JPG40" i="10"/>
  <c r="JPH40" i="10" s="1"/>
  <c r="JOY40" i="10"/>
  <c r="JOZ40" i="10" s="1"/>
  <c r="JOQ40" i="10"/>
  <c r="JOR40" i="10" s="1"/>
  <c r="JOI40" i="10"/>
  <c r="JOJ40" i="10" s="1"/>
  <c r="JOA40" i="10"/>
  <c r="JOB40" i="10" s="1"/>
  <c r="JNS40" i="10"/>
  <c r="JNT40" i="10" s="1"/>
  <c r="JNK40" i="10"/>
  <c r="JNL40" i="10" s="1"/>
  <c r="JNC40" i="10"/>
  <c r="JND40" i="10" s="1"/>
  <c r="JMU40" i="10"/>
  <c r="JMV40" i="10" s="1"/>
  <c r="JMM40" i="10"/>
  <c r="JMN40" i="10" s="1"/>
  <c r="JME40" i="10"/>
  <c r="JMF40" i="10" s="1"/>
  <c r="JLW40" i="10"/>
  <c r="JLX40" i="10" s="1"/>
  <c r="JLO40" i="10"/>
  <c r="JLP40" i="10" s="1"/>
  <c r="JLG40" i="10"/>
  <c r="JLH40" i="10" s="1"/>
  <c r="JKY40" i="10"/>
  <c r="JKZ40" i="10" s="1"/>
  <c r="JKQ40" i="10"/>
  <c r="JKR40" i="10" s="1"/>
  <c r="JKI40" i="10"/>
  <c r="JKJ40" i="10" s="1"/>
  <c r="JKA40" i="10"/>
  <c r="JKB40" i="10" s="1"/>
  <c r="JJS40" i="10"/>
  <c r="JJT40" i="10" s="1"/>
  <c r="JJK40" i="10"/>
  <c r="JJL40" i="10" s="1"/>
  <c r="JJC40" i="10"/>
  <c r="JJD40" i="10" s="1"/>
  <c r="JIU40" i="10"/>
  <c r="JIV40" i="10" s="1"/>
  <c r="JIM40" i="10"/>
  <c r="JIN40" i="10" s="1"/>
  <c r="JIE40" i="10"/>
  <c r="JIF40" i="10" s="1"/>
  <c r="JHW40" i="10"/>
  <c r="JHX40" i="10" s="1"/>
  <c r="JHO40" i="10"/>
  <c r="JHP40" i="10" s="1"/>
  <c r="JHG40" i="10"/>
  <c r="JHH40" i="10" s="1"/>
  <c r="JGY40" i="10"/>
  <c r="JGZ40" i="10" s="1"/>
  <c r="JGQ40" i="10"/>
  <c r="JGR40" i="10" s="1"/>
  <c r="JGJ40" i="10"/>
  <c r="G40" i="10"/>
  <c r="H40" i="10" s="1"/>
  <c r="XFC39" i="10"/>
  <c r="XFD39" i="10" s="1"/>
  <c r="XEU39" i="10"/>
  <c r="XEV39" i="10" s="1"/>
  <c r="XEM39" i="10"/>
  <c r="XEN39" i="10" s="1"/>
  <c r="XEE39" i="10"/>
  <c r="XEF39" i="10" s="1"/>
  <c r="XDW39" i="10"/>
  <c r="XDX39" i="10" s="1"/>
  <c r="XDO39" i="10"/>
  <c r="XDP39" i="10" s="1"/>
  <c r="XDG39" i="10"/>
  <c r="XDH39" i="10" s="1"/>
  <c r="XCY39" i="10"/>
  <c r="XCZ39" i="10" s="1"/>
  <c r="XCQ39" i="10"/>
  <c r="XCR39" i="10" s="1"/>
  <c r="XCI39" i="10"/>
  <c r="XCJ39" i="10" s="1"/>
  <c r="XCA39" i="10"/>
  <c r="XCB39" i="10" s="1"/>
  <c r="XBS39" i="10"/>
  <c r="XBT39" i="10" s="1"/>
  <c r="XBK39" i="10"/>
  <c r="XBL39" i="10" s="1"/>
  <c r="XBC39" i="10"/>
  <c r="XBD39" i="10" s="1"/>
  <c r="XAU39" i="10"/>
  <c r="XAV39" i="10" s="1"/>
  <c r="XAM39" i="10"/>
  <c r="XAN39" i="10" s="1"/>
  <c r="XAE39" i="10"/>
  <c r="XAF39" i="10" s="1"/>
  <c r="WZW39" i="10"/>
  <c r="WZX39" i="10" s="1"/>
  <c r="WZO39" i="10"/>
  <c r="WZP39" i="10" s="1"/>
  <c r="WZG39" i="10"/>
  <c r="WZH39" i="10" s="1"/>
  <c r="WYY39" i="10"/>
  <c r="WYZ39" i="10" s="1"/>
  <c r="WYQ39" i="10"/>
  <c r="WYR39" i="10" s="1"/>
  <c r="WYI39" i="10"/>
  <c r="WYJ39" i="10" s="1"/>
  <c r="WYA39" i="10"/>
  <c r="WYB39" i="10" s="1"/>
  <c r="WXS39" i="10"/>
  <c r="WXT39" i="10" s="1"/>
  <c r="WXK39" i="10"/>
  <c r="WXL39" i="10" s="1"/>
  <c r="WXC39" i="10"/>
  <c r="WXD39" i="10" s="1"/>
  <c r="WWU39" i="10"/>
  <c r="WWV39" i="10" s="1"/>
  <c r="WWM39" i="10"/>
  <c r="WWN39" i="10" s="1"/>
  <c r="WWE39" i="10"/>
  <c r="WWF39" i="10" s="1"/>
  <c r="WVW39" i="10"/>
  <c r="WVX39" i="10" s="1"/>
  <c r="WVO39" i="10"/>
  <c r="WVP39" i="10" s="1"/>
  <c r="WVG39" i="10"/>
  <c r="WVH39" i="10" s="1"/>
  <c r="WUY39" i="10"/>
  <c r="WUZ39" i="10" s="1"/>
  <c r="WUQ39" i="10"/>
  <c r="WUR39" i="10" s="1"/>
  <c r="WUI39" i="10"/>
  <c r="WUJ39" i="10" s="1"/>
  <c r="WUA39" i="10"/>
  <c r="WUB39" i="10" s="1"/>
  <c r="WTS39" i="10"/>
  <c r="WTT39" i="10" s="1"/>
  <c r="WTK39" i="10"/>
  <c r="WTL39" i="10" s="1"/>
  <c r="WTC39" i="10"/>
  <c r="WTD39" i="10" s="1"/>
  <c r="WSU39" i="10"/>
  <c r="WSV39" i="10" s="1"/>
  <c r="WSM39" i="10"/>
  <c r="WSN39" i="10" s="1"/>
  <c r="WSE39" i="10"/>
  <c r="WSF39" i="10" s="1"/>
  <c r="WRW39" i="10"/>
  <c r="WRX39" i="10" s="1"/>
  <c r="WRO39" i="10"/>
  <c r="WRP39" i="10" s="1"/>
  <c r="WRG39" i="10"/>
  <c r="WRH39" i="10" s="1"/>
  <c r="WQY39" i="10"/>
  <c r="WQZ39" i="10" s="1"/>
  <c r="WQQ39" i="10"/>
  <c r="WQR39" i="10" s="1"/>
  <c r="WQI39" i="10"/>
  <c r="WQJ39" i="10" s="1"/>
  <c r="WQA39" i="10"/>
  <c r="WQB39" i="10" s="1"/>
  <c r="WPS39" i="10"/>
  <c r="WPT39" i="10" s="1"/>
  <c r="WPK39" i="10"/>
  <c r="WPL39" i="10" s="1"/>
  <c r="WPC39" i="10"/>
  <c r="WPD39" i="10" s="1"/>
  <c r="WOU39" i="10"/>
  <c r="WOV39" i="10" s="1"/>
  <c r="WOM39" i="10"/>
  <c r="WON39" i="10" s="1"/>
  <c r="WOE39" i="10"/>
  <c r="WOF39" i="10" s="1"/>
  <c r="WNW39" i="10"/>
  <c r="WNX39" i="10" s="1"/>
  <c r="WNO39" i="10"/>
  <c r="WNP39" i="10" s="1"/>
  <c r="WNG39" i="10"/>
  <c r="WNH39" i="10" s="1"/>
  <c r="WMY39" i="10"/>
  <c r="WMZ39" i="10" s="1"/>
  <c r="WMQ39" i="10"/>
  <c r="WMR39" i="10" s="1"/>
  <c r="WMI39" i="10"/>
  <c r="WMJ39" i="10" s="1"/>
  <c r="WMA39" i="10"/>
  <c r="WMB39" i="10" s="1"/>
  <c r="WLS39" i="10"/>
  <c r="WLT39" i="10" s="1"/>
  <c r="WLK39" i="10"/>
  <c r="WLL39" i="10" s="1"/>
  <c r="WLC39" i="10"/>
  <c r="WLD39" i="10" s="1"/>
  <c r="WKU39" i="10"/>
  <c r="WKV39" i="10" s="1"/>
  <c r="WKM39" i="10"/>
  <c r="WKN39" i="10" s="1"/>
  <c r="WKE39" i="10"/>
  <c r="WKF39" i="10" s="1"/>
  <c r="WJW39" i="10"/>
  <c r="WJX39" i="10" s="1"/>
  <c r="WJO39" i="10"/>
  <c r="WJP39" i="10" s="1"/>
  <c r="WJG39" i="10"/>
  <c r="WJH39" i="10" s="1"/>
  <c r="WIY39" i="10"/>
  <c r="WIZ39" i="10" s="1"/>
  <c r="WIQ39" i="10"/>
  <c r="WIR39" i="10" s="1"/>
  <c r="WII39" i="10"/>
  <c r="WIJ39" i="10" s="1"/>
  <c r="WIA39" i="10"/>
  <c r="WIB39" i="10" s="1"/>
  <c r="WHS39" i="10"/>
  <c r="WHT39" i="10" s="1"/>
  <c r="WHK39" i="10"/>
  <c r="WHL39" i="10" s="1"/>
  <c r="WHC39" i="10"/>
  <c r="WHD39" i="10" s="1"/>
  <c r="WGU39" i="10"/>
  <c r="WGV39" i="10" s="1"/>
  <c r="WGM39" i="10"/>
  <c r="WGN39" i="10" s="1"/>
  <c r="WGE39" i="10"/>
  <c r="WGF39" i="10" s="1"/>
  <c r="WFW39" i="10"/>
  <c r="WFX39" i="10" s="1"/>
  <c r="WFO39" i="10"/>
  <c r="WFP39" i="10" s="1"/>
  <c r="WFG39" i="10"/>
  <c r="WFH39" i="10" s="1"/>
  <c r="WEY39" i="10"/>
  <c r="WEZ39" i="10" s="1"/>
  <c r="WEQ39" i="10"/>
  <c r="WER39" i="10" s="1"/>
  <c r="WEI39" i="10"/>
  <c r="WEJ39" i="10" s="1"/>
  <c r="WEA39" i="10"/>
  <c r="WEB39" i="10" s="1"/>
  <c r="WDS39" i="10"/>
  <c r="WDT39" i="10" s="1"/>
  <c r="WDK39" i="10"/>
  <c r="WDL39" i="10" s="1"/>
  <c r="WDC39" i="10"/>
  <c r="WDD39" i="10" s="1"/>
  <c r="WCU39" i="10"/>
  <c r="WCV39" i="10" s="1"/>
  <c r="WCM39" i="10"/>
  <c r="WCN39" i="10" s="1"/>
  <c r="WCE39" i="10"/>
  <c r="WCF39" i="10" s="1"/>
  <c r="WBW39" i="10"/>
  <c r="WBX39" i="10" s="1"/>
  <c r="WBO39" i="10"/>
  <c r="WBP39" i="10" s="1"/>
  <c r="WBG39" i="10"/>
  <c r="WBH39" i="10" s="1"/>
  <c r="WAY39" i="10"/>
  <c r="WAZ39" i="10" s="1"/>
  <c r="WAQ39" i="10"/>
  <c r="WAR39" i="10" s="1"/>
  <c r="WAI39" i="10"/>
  <c r="WAJ39" i="10" s="1"/>
  <c r="WAA39" i="10"/>
  <c r="WAB39" i="10" s="1"/>
  <c r="VZS39" i="10"/>
  <c r="VZT39" i="10" s="1"/>
  <c r="VZK39" i="10"/>
  <c r="VZL39" i="10" s="1"/>
  <c r="VZC39" i="10"/>
  <c r="VZD39" i="10" s="1"/>
  <c r="VYU39" i="10"/>
  <c r="VYV39" i="10" s="1"/>
  <c r="VYM39" i="10"/>
  <c r="VYN39" i="10" s="1"/>
  <c r="VYE39" i="10"/>
  <c r="VYF39" i="10" s="1"/>
  <c r="VXW39" i="10"/>
  <c r="VXX39" i="10" s="1"/>
  <c r="VXO39" i="10"/>
  <c r="VXP39" i="10" s="1"/>
  <c r="VXG39" i="10"/>
  <c r="VXH39" i="10" s="1"/>
  <c r="VWY39" i="10"/>
  <c r="VWZ39" i="10" s="1"/>
  <c r="VWQ39" i="10"/>
  <c r="VWR39" i="10" s="1"/>
  <c r="VWI39" i="10"/>
  <c r="VWJ39" i="10" s="1"/>
  <c r="VWA39" i="10"/>
  <c r="VWB39" i="10" s="1"/>
  <c r="VVS39" i="10"/>
  <c r="VVT39" i="10" s="1"/>
  <c r="VVK39" i="10"/>
  <c r="VVL39" i="10" s="1"/>
  <c r="VVC39" i="10"/>
  <c r="VVD39" i="10" s="1"/>
  <c r="VUU39" i="10"/>
  <c r="VUV39" i="10" s="1"/>
  <c r="VUM39" i="10"/>
  <c r="VUN39" i="10" s="1"/>
  <c r="VUE39" i="10"/>
  <c r="VUF39" i="10" s="1"/>
  <c r="VTW39" i="10"/>
  <c r="VTX39" i="10" s="1"/>
  <c r="VTO39" i="10"/>
  <c r="VTP39" i="10" s="1"/>
  <c r="VTG39" i="10"/>
  <c r="VTH39" i="10" s="1"/>
  <c r="VSY39" i="10"/>
  <c r="VSZ39" i="10" s="1"/>
  <c r="VSQ39" i="10"/>
  <c r="VSR39" i="10" s="1"/>
  <c r="VSI39" i="10"/>
  <c r="VSJ39" i="10" s="1"/>
  <c r="VSA39" i="10"/>
  <c r="VSB39" i="10" s="1"/>
  <c r="VRS39" i="10"/>
  <c r="VRT39" i="10" s="1"/>
  <c r="VRK39" i="10"/>
  <c r="VRL39" i="10" s="1"/>
  <c r="VRC39" i="10"/>
  <c r="VRD39" i="10" s="1"/>
  <c r="VQU39" i="10"/>
  <c r="VQV39" i="10" s="1"/>
  <c r="VQM39" i="10"/>
  <c r="VQN39" i="10" s="1"/>
  <c r="VQE39" i="10"/>
  <c r="VQF39" i="10" s="1"/>
  <c r="VPW39" i="10"/>
  <c r="VPX39" i="10" s="1"/>
  <c r="VPO39" i="10"/>
  <c r="VPP39" i="10" s="1"/>
  <c r="VPG39" i="10"/>
  <c r="VPH39" i="10" s="1"/>
  <c r="VOY39" i="10"/>
  <c r="VOZ39" i="10" s="1"/>
  <c r="VOQ39" i="10"/>
  <c r="VOR39" i="10" s="1"/>
  <c r="VOI39" i="10"/>
  <c r="VOJ39" i="10" s="1"/>
  <c r="VOA39" i="10"/>
  <c r="VOB39" i="10" s="1"/>
  <c r="VNS39" i="10"/>
  <c r="VNT39" i="10" s="1"/>
  <c r="VNK39" i="10"/>
  <c r="VNL39" i="10" s="1"/>
  <c r="VNC39" i="10"/>
  <c r="VND39" i="10" s="1"/>
  <c r="VMU39" i="10"/>
  <c r="VMV39" i="10" s="1"/>
  <c r="VMM39" i="10"/>
  <c r="VMN39" i="10" s="1"/>
  <c r="VME39" i="10"/>
  <c r="VMF39" i="10" s="1"/>
  <c r="VLW39" i="10"/>
  <c r="VLX39" i="10" s="1"/>
  <c r="VLO39" i="10"/>
  <c r="VLP39" i="10" s="1"/>
  <c r="VLG39" i="10"/>
  <c r="VLH39" i="10" s="1"/>
  <c r="VKY39" i="10"/>
  <c r="VKZ39" i="10" s="1"/>
  <c r="VKQ39" i="10"/>
  <c r="VKR39" i="10" s="1"/>
  <c r="VKI39" i="10"/>
  <c r="VKJ39" i="10" s="1"/>
  <c r="VKA39" i="10"/>
  <c r="VKB39" i="10" s="1"/>
  <c r="VJS39" i="10"/>
  <c r="VJT39" i="10" s="1"/>
  <c r="VJK39" i="10"/>
  <c r="VJL39" i="10" s="1"/>
  <c r="VJC39" i="10"/>
  <c r="VJD39" i="10" s="1"/>
  <c r="VIU39" i="10"/>
  <c r="VIV39" i="10" s="1"/>
  <c r="VIM39" i="10"/>
  <c r="VIN39" i="10" s="1"/>
  <c r="VIE39" i="10"/>
  <c r="VIF39" i="10" s="1"/>
  <c r="VHW39" i="10"/>
  <c r="VHX39" i="10" s="1"/>
  <c r="VHO39" i="10"/>
  <c r="VHP39" i="10" s="1"/>
  <c r="VHG39" i="10"/>
  <c r="VHH39" i="10" s="1"/>
  <c r="VGY39" i="10"/>
  <c r="VGZ39" i="10" s="1"/>
  <c r="VGQ39" i="10"/>
  <c r="VGR39" i="10" s="1"/>
  <c r="VGI39" i="10"/>
  <c r="VGJ39" i="10" s="1"/>
  <c r="VGA39" i="10"/>
  <c r="VGB39" i="10" s="1"/>
  <c r="VFS39" i="10"/>
  <c r="VFT39" i="10" s="1"/>
  <c r="VFK39" i="10"/>
  <c r="VFL39" i="10" s="1"/>
  <c r="VFC39" i="10"/>
  <c r="VFD39" i="10" s="1"/>
  <c r="VEU39" i="10"/>
  <c r="VEV39" i="10" s="1"/>
  <c r="VEM39" i="10"/>
  <c r="VEN39" i="10" s="1"/>
  <c r="VEE39" i="10"/>
  <c r="VEF39" i="10" s="1"/>
  <c r="VDW39" i="10"/>
  <c r="VDX39" i="10" s="1"/>
  <c r="VDO39" i="10"/>
  <c r="VDP39" i="10" s="1"/>
  <c r="VDG39" i="10"/>
  <c r="VDH39" i="10" s="1"/>
  <c r="VCY39" i="10"/>
  <c r="VCZ39" i="10" s="1"/>
  <c r="VCQ39" i="10"/>
  <c r="VCR39" i="10" s="1"/>
  <c r="VCI39" i="10"/>
  <c r="VCJ39" i="10" s="1"/>
  <c r="VCA39" i="10"/>
  <c r="VCB39" i="10" s="1"/>
  <c r="VBS39" i="10"/>
  <c r="VBT39" i="10" s="1"/>
  <c r="VBK39" i="10"/>
  <c r="VBL39" i="10" s="1"/>
  <c r="VBC39" i="10"/>
  <c r="VBD39" i="10" s="1"/>
  <c r="VAU39" i="10"/>
  <c r="VAV39" i="10" s="1"/>
  <c r="VAM39" i="10"/>
  <c r="VAN39" i="10" s="1"/>
  <c r="VAE39" i="10"/>
  <c r="VAF39" i="10" s="1"/>
  <c r="UZW39" i="10"/>
  <c r="UZX39" i="10" s="1"/>
  <c r="UZO39" i="10"/>
  <c r="UZP39" i="10" s="1"/>
  <c r="UZG39" i="10"/>
  <c r="UZH39" i="10" s="1"/>
  <c r="UYY39" i="10"/>
  <c r="UYZ39" i="10" s="1"/>
  <c r="UYQ39" i="10"/>
  <c r="UYR39" i="10" s="1"/>
  <c r="UYI39" i="10"/>
  <c r="UYJ39" i="10" s="1"/>
  <c r="UYA39" i="10"/>
  <c r="UYB39" i="10" s="1"/>
  <c r="UXS39" i="10"/>
  <c r="UXT39" i="10" s="1"/>
  <c r="UXK39" i="10"/>
  <c r="UXL39" i="10" s="1"/>
  <c r="UXC39" i="10"/>
  <c r="UXD39" i="10" s="1"/>
  <c r="UWU39" i="10"/>
  <c r="UWV39" i="10" s="1"/>
  <c r="UWM39" i="10"/>
  <c r="UWN39" i="10" s="1"/>
  <c r="UWE39" i="10"/>
  <c r="UWF39" i="10" s="1"/>
  <c r="UVW39" i="10"/>
  <c r="UVX39" i="10" s="1"/>
  <c r="UVO39" i="10"/>
  <c r="UVP39" i="10" s="1"/>
  <c r="UVG39" i="10"/>
  <c r="UVH39" i="10" s="1"/>
  <c r="UUY39" i="10"/>
  <c r="UUZ39" i="10" s="1"/>
  <c r="UUQ39" i="10"/>
  <c r="UUR39" i="10" s="1"/>
  <c r="UUI39" i="10"/>
  <c r="UUJ39" i="10" s="1"/>
  <c r="UUA39" i="10"/>
  <c r="UUB39" i="10" s="1"/>
  <c r="UTS39" i="10"/>
  <c r="UTT39" i="10" s="1"/>
  <c r="UTK39" i="10"/>
  <c r="UTL39" i="10" s="1"/>
  <c r="UTC39" i="10"/>
  <c r="UTD39" i="10" s="1"/>
  <c r="USU39" i="10"/>
  <c r="USV39" i="10" s="1"/>
  <c r="USM39" i="10"/>
  <c r="USN39" i="10" s="1"/>
  <c r="USE39" i="10"/>
  <c r="USF39" i="10" s="1"/>
  <c r="URW39" i="10"/>
  <c r="URX39" i="10" s="1"/>
  <c r="URO39" i="10"/>
  <c r="URP39" i="10" s="1"/>
  <c r="URG39" i="10"/>
  <c r="URH39" i="10" s="1"/>
  <c r="UQY39" i="10"/>
  <c r="UQZ39" i="10" s="1"/>
  <c r="UQQ39" i="10"/>
  <c r="UQR39" i="10" s="1"/>
  <c r="UQI39" i="10"/>
  <c r="UQJ39" i="10" s="1"/>
  <c r="UQA39" i="10"/>
  <c r="UQB39" i="10" s="1"/>
  <c r="UPS39" i="10"/>
  <c r="UPT39" i="10" s="1"/>
  <c r="UPK39" i="10"/>
  <c r="UPL39" i="10" s="1"/>
  <c r="UPC39" i="10"/>
  <c r="UPD39" i="10" s="1"/>
  <c r="UOU39" i="10"/>
  <c r="UOV39" i="10" s="1"/>
  <c r="UOM39" i="10"/>
  <c r="UON39" i="10" s="1"/>
  <c r="UOE39" i="10"/>
  <c r="UOF39" i="10" s="1"/>
  <c r="UNW39" i="10"/>
  <c r="UNX39" i="10" s="1"/>
  <c r="UNO39" i="10"/>
  <c r="UNP39" i="10" s="1"/>
  <c r="UNG39" i="10"/>
  <c r="UNH39" i="10" s="1"/>
  <c r="UMY39" i="10"/>
  <c r="UMZ39" i="10" s="1"/>
  <c r="UMQ39" i="10"/>
  <c r="UMR39" i="10" s="1"/>
  <c r="UMI39" i="10"/>
  <c r="UMJ39" i="10" s="1"/>
  <c r="UMA39" i="10"/>
  <c r="UMB39" i="10" s="1"/>
  <c r="ULS39" i="10"/>
  <c r="ULT39" i="10" s="1"/>
  <c r="ULK39" i="10"/>
  <c r="ULL39" i="10" s="1"/>
  <c r="ULC39" i="10"/>
  <c r="ULD39" i="10" s="1"/>
  <c r="UKU39" i="10"/>
  <c r="UKV39" i="10" s="1"/>
  <c r="UKM39" i="10"/>
  <c r="UKN39" i="10" s="1"/>
  <c r="UKE39" i="10"/>
  <c r="UKF39" i="10" s="1"/>
  <c r="UJW39" i="10"/>
  <c r="UJX39" i="10" s="1"/>
  <c r="UJO39" i="10"/>
  <c r="UJP39" i="10" s="1"/>
  <c r="UJG39" i="10"/>
  <c r="UJH39" i="10" s="1"/>
  <c r="UIY39" i="10"/>
  <c r="UIZ39" i="10" s="1"/>
  <c r="UIQ39" i="10"/>
  <c r="UIR39" i="10" s="1"/>
  <c r="UII39" i="10"/>
  <c r="UIJ39" i="10" s="1"/>
  <c r="UIA39" i="10"/>
  <c r="UIB39" i="10" s="1"/>
  <c r="UHS39" i="10"/>
  <c r="UHT39" i="10" s="1"/>
  <c r="UHK39" i="10"/>
  <c r="UHL39" i="10" s="1"/>
  <c r="UHC39" i="10"/>
  <c r="UHD39" i="10" s="1"/>
  <c r="UGU39" i="10"/>
  <c r="UGV39" i="10" s="1"/>
  <c r="UGM39" i="10"/>
  <c r="UGN39" i="10" s="1"/>
  <c r="UGE39" i="10"/>
  <c r="UGF39" i="10" s="1"/>
  <c r="UFW39" i="10"/>
  <c r="UFX39" i="10" s="1"/>
  <c r="UFO39" i="10"/>
  <c r="UFP39" i="10" s="1"/>
  <c r="UFG39" i="10"/>
  <c r="UFH39" i="10" s="1"/>
  <c r="UEY39" i="10"/>
  <c r="UEZ39" i="10" s="1"/>
  <c r="UEQ39" i="10"/>
  <c r="UER39" i="10" s="1"/>
  <c r="UEI39" i="10"/>
  <c r="UEJ39" i="10" s="1"/>
  <c r="UEA39" i="10"/>
  <c r="UEB39" i="10" s="1"/>
  <c r="UDS39" i="10"/>
  <c r="UDT39" i="10" s="1"/>
  <c r="UDK39" i="10"/>
  <c r="UDL39" i="10" s="1"/>
  <c r="UDC39" i="10"/>
  <c r="UDD39" i="10" s="1"/>
  <c r="UCU39" i="10"/>
  <c r="UCV39" i="10" s="1"/>
  <c r="UCM39" i="10"/>
  <c r="UCN39" i="10" s="1"/>
  <c r="UCE39" i="10"/>
  <c r="UCF39" i="10" s="1"/>
  <c r="UBW39" i="10"/>
  <c r="UBX39" i="10" s="1"/>
  <c r="UBO39" i="10"/>
  <c r="UBP39" i="10" s="1"/>
  <c r="UBG39" i="10"/>
  <c r="UBH39" i="10" s="1"/>
  <c r="UAY39" i="10"/>
  <c r="UAZ39" i="10" s="1"/>
  <c r="UAQ39" i="10"/>
  <c r="UAR39" i="10" s="1"/>
  <c r="UAI39" i="10"/>
  <c r="UAJ39" i="10" s="1"/>
  <c r="UAA39" i="10"/>
  <c r="UAB39" i="10" s="1"/>
  <c r="TZS39" i="10"/>
  <c r="TZT39" i="10" s="1"/>
  <c r="TZK39" i="10"/>
  <c r="TZL39" i="10" s="1"/>
  <c r="TZC39" i="10"/>
  <c r="TZD39" i="10" s="1"/>
  <c r="TYU39" i="10"/>
  <c r="TYV39" i="10" s="1"/>
  <c r="TYM39" i="10"/>
  <c r="TYN39" i="10" s="1"/>
  <c r="TYE39" i="10"/>
  <c r="TYF39" i="10" s="1"/>
  <c r="TXW39" i="10"/>
  <c r="TXX39" i="10" s="1"/>
  <c r="TXO39" i="10"/>
  <c r="TXP39" i="10" s="1"/>
  <c r="TXG39" i="10"/>
  <c r="TXH39" i="10" s="1"/>
  <c r="TWY39" i="10"/>
  <c r="TWZ39" i="10" s="1"/>
  <c r="TWQ39" i="10"/>
  <c r="TWR39" i="10" s="1"/>
  <c r="TWI39" i="10"/>
  <c r="TWJ39" i="10" s="1"/>
  <c r="TWA39" i="10"/>
  <c r="TWB39" i="10" s="1"/>
  <c r="TVS39" i="10"/>
  <c r="TVT39" i="10" s="1"/>
  <c r="TVK39" i="10"/>
  <c r="TVL39" i="10" s="1"/>
  <c r="TVC39" i="10"/>
  <c r="TVD39" i="10" s="1"/>
  <c r="TUU39" i="10"/>
  <c r="TUV39" i="10" s="1"/>
  <c r="TUM39" i="10"/>
  <c r="TUN39" i="10" s="1"/>
  <c r="TUE39" i="10"/>
  <c r="TUF39" i="10" s="1"/>
  <c r="TTW39" i="10"/>
  <c r="TTX39" i="10" s="1"/>
  <c r="TTO39" i="10"/>
  <c r="TTP39" i="10" s="1"/>
  <c r="TTG39" i="10"/>
  <c r="TTH39" i="10" s="1"/>
  <c r="TSY39" i="10"/>
  <c r="TSZ39" i="10" s="1"/>
  <c r="TSQ39" i="10"/>
  <c r="TSR39" i="10" s="1"/>
  <c r="TSI39" i="10"/>
  <c r="TSJ39" i="10" s="1"/>
  <c r="TSA39" i="10"/>
  <c r="TSB39" i="10" s="1"/>
  <c r="TRS39" i="10"/>
  <c r="TRT39" i="10" s="1"/>
  <c r="TRK39" i="10"/>
  <c r="TRL39" i="10" s="1"/>
  <c r="TRC39" i="10"/>
  <c r="TRD39" i="10" s="1"/>
  <c r="TQU39" i="10"/>
  <c r="TQV39" i="10" s="1"/>
  <c r="TQM39" i="10"/>
  <c r="TQN39" i="10" s="1"/>
  <c r="TQE39" i="10"/>
  <c r="TQF39" i="10" s="1"/>
  <c r="TPW39" i="10"/>
  <c r="TPX39" i="10" s="1"/>
  <c r="TPO39" i="10"/>
  <c r="TPP39" i="10" s="1"/>
  <c r="TPG39" i="10"/>
  <c r="TPH39" i="10" s="1"/>
  <c r="TOY39" i="10"/>
  <c r="TOZ39" i="10" s="1"/>
  <c r="TOQ39" i="10"/>
  <c r="TOR39" i="10" s="1"/>
  <c r="TOI39" i="10"/>
  <c r="TOJ39" i="10" s="1"/>
  <c r="TOA39" i="10"/>
  <c r="TOB39" i="10" s="1"/>
  <c r="TNS39" i="10"/>
  <c r="TNT39" i="10" s="1"/>
  <c r="TNK39" i="10"/>
  <c r="TNL39" i="10" s="1"/>
  <c r="TNC39" i="10"/>
  <c r="TND39" i="10" s="1"/>
  <c r="TMU39" i="10"/>
  <c r="TMV39" i="10" s="1"/>
  <c r="TMM39" i="10"/>
  <c r="TMN39" i="10" s="1"/>
  <c r="TME39" i="10"/>
  <c r="TMF39" i="10" s="1"/>
  <c r="TLW39" i="10"/>
  <c r="TLX39" i="10" s="1"/>
  <c r="TLO39" i="10"/>
  <c r="TLP39" i="10" s="1"/>
  <c r="TLG39" i="10"/>
  <c r="TLH39" i="10" s="1"/>
  <c r="TKY39" i="10"/>
  <c r="TKZ39" i="10" s="1"/>
  <c r="TKQ39" i="10"/>
  <c r="TKR39" i="10" s="1"/>
  <c r="TKI39" i="10"/>
  <c r="TKJ39" i="10" s="1"/>
  <c r="TKA39" i="10"/>
  <c r="TKB39" i="10" s="1"/>
  <c r="TJS39" i="10"/>
  <c r="TJT39" i="10" s="1"/>
  <c r="TJK39" i="10"/>
  <c r="TJL39" i="10" s="1"/>
  <c r="TJC39" i="10"/>
  <c r="TJD39" i="10" s="1"/>
  <c r="TIU39" i="10"/>
  <c r="TIV39" i="10" s="1"/>
  <c r="TIM39" i="10"/>
  <c r="TIN39" i="10" s="1"/>
  <c r="TIE39" i="10"/>
  <c r="TIF39" i="10" s="1"/>
  <c r="THW39" i="10"/>
  <c r="THX39" i="10" s="1"/>
  <c r="THO39" i="10"/>
  <c r="THP39" i="10" s="1"/>
  <c r="THG39" i="10"/>
  <c r="THH39" i="10" s="1"/>
  <c r="TGY39" i="10"/>
  <c r="TGZ39" i="10" s="1"/>
  <c r="TGQ39" i="10"/>
  <c r="TGR39" i="10" s="1"/>
  <c r="TGI39" i="10"/>
  <c r="TGJ39" i="10" s="1"/>
  <c r="TGA39" i="10"/>
  <c r="TGB39" i="10" s="1"/>
  <c r="TFS39" i="10"/>
  <c r="TFT39" i="10" s="1"/>
  <c r="TFK39" i="10"/>
  <c r="TFL39" i="10" s="1"/>
  <c r="TFC39" i="10"/>
  <c r="TFD39" i="10" s="1"/>
  <c r="TEU39" i="10"/>
  <c r="TEV39" i="10" s="1"/>
  <c r="TEM39" i="10"/>
  <c r="TEN39" i="10" s="1"/>
  <c r="TEE39" i="10"/>
  <c r="TEF39" i="10" s="1"/>
  <c r="TDW39" i="10"/>
  <c r="TDX39" i="10" s="1"/>
  <c r="TDO39" i="10"/>
  <c r="TDP39" i="10" s="1"/>
  <c r="TDG39" i="10"/>
  <c r="TDH39" i="10" s="1"/>
  <c r="TCY39" i="10"/>
  <c r="TCZ39" i="10" s="1"/>
  <c r="TCQ39" i="10"/>
  <c r="TCR39" i="10" s="1"/>
  <c r="TCI39" i="10"/>
  <c r="TCJ39" i="10" s="1"/>
  <c r="TCA39" i="10"/>
  <c r="TCB39" i="10" s="1"/>
  <c r="TBS39" i="10"/>
  <c r="TBT39" i="10" s="1"/>
  <c r="TBK39" i="10"/>
  <c r="TBL39" i="10" s="1"/>
  <c r="TBC39" i="10"/>
  <c r="TBD39" i="10" s="1"/>
  <c r="TAU39" i="10"/>
  <c r="TAV39" i="10" s="1"/>
  <c r="TAM39" i="10"/>
  <c r="TAN39" i="10" s="1"/>
  <c r="TAE39" i="10"/>
  <c r="TAF39" i="10" s="1"/>
  <c r="SZW39" i="10"/>
  <c r="SZX39" i="10" s="1"/>
  <c r="SZO39" i="10"/>
  <c r="SZP39" i="10" s="1"/>
  <c r="SZG39" i="10"/>
  <c r="SZH39" i="10" s="1"/>
  <c r="SYY39" i="10"/>
  <c r="SYZ39" i="10" s="1"/>
  <c r="SYQ39" i="10"/>
  <c r="SYR39" i="10" s="1"/>
  <c r="SYI39" i="10"/>
  <c r="SYJ39" i="10" s="1"/>
  <c r="SYA39" i="10"/>
  <c r="SYB39" i="10" s="1"/>
  <c r="SXS39" i="10"/>
  <c r="SXT39" i="10" s="1"/>
  <c r="SXK39" i="10"/>
  <c r="SXL39" i="10" s="1"/>
  <c r="SXC39" i="10"/>
  <c r="SXD39" i="10" s="1"/>
  <c r="SWU39" i="10"/>
  <c r="SWV39" i="10" s="1"/>
  <c r="SWM39" i="10"/>
  <c r="SWN39" i="10" s="1"/>
  <c r="SWE39" i="10"/>
  <c r="SWF39" i="10" s="1"/>
  <c r="SVW39" i="10"/>
  <c r="SVX39" i="10" s="1"/>
  <c r="SVO39" i="10"/>
  <c r="SVP39" i="10" s="1"/>
  <c r="SVG39" i="10"/>
  <c r="SVH39" i="10" s="1"/>
  <c r="SUY39" i="10"/>
  <c r="SUZ39" i="10" s="1"/>
  <c r="SUQ39" i="10"/>
  <c r="SUR39" i="10" s="1"/>
  <c r="SUI39" i="10"/>
  <c r="SUJ39" i="10" s="1"/>
  <c r="SUA39" i="10"/>
  <c r="SUB39" i="10" s="1"/>
  <c r="STS39" i="10"/>
  <c r="STT39" i="10" s="1"/>
  <c r="STK39" i="10"/>
  <c r="STL39" i="10" s="1"/>
  <c r="STC39" i="10"/>
  <c r="STD39" i="10" s="1"/>
  <c r="SSU39" i="10"/>
  <c r="SSV39" i="10" s="1"/>
  <c r="SSM39" i="10"/>
  <c r="SSN39" i="10" s="1"/>
  <c r="SSE39" i="10"/>
  <c r="SSF39" i="10" s="1"/>
  <c r="SRW39" i="10"/>
  <c r="SRX39" i="10" s="1"/>
  <c r="SRO39" i="10"/>
  <c r="SRP39" i="10" s="1"/>
  <c r="SRG39" i="10"/>
  <c r="SRH39" i="10" s="1"/>
  <c r="SQY39" i="10"/>
  <c r="SQZ39" i="10" s="1"/>
  <c r="SQQ39" i="10"/>
  <c r="SQR39" i="10" s="1"/>
  <c r="SQI39" i="10"/>
  <c r="SQJ39" i="10" s="1"/>
  <c r="SQA39" i="10"/>
  <c r="SQB39" i="10" s="1"/>
  <c r="SPS39" i="10"/>
  <c r="SPT39" i="10" s="1"/>
  <c r="SPK39" i="10"/>
  <c r="SPL39" i="10" s="1"/>
  <c r="SPC39" i="10"/>
  <c r="SPD39" i="10" s="1"/>
  <c r="SOU39" i="10"/>
  <c r="SOV39" i="10" s="1"/>
  <c r="SOM39" i="10"/>
  <c r="SON39" i="10" s="1"/>
  <c r="SOE39" i="10"/>
  <c r="SOF39" i="10" s="1"/>
  <c r="SNW39" i="10"/>
  <c r="SNX39" i="10" s="1"/>
  <c r="SNO39" i="10"/>
  <c r="SNP39" i="10" s="1"/>
  <c r="SNG39" i="10"/>
  <c r="SNH39" i="10" s="1"/>
  <c r="SMY39" i="10"/>
  <c r="SMZ39" i="10" s="1"/>
  <c r="SMQ39" i="10"/>
  <c r="SMR39" i="10" s="1"/>
  <c r="SMI39" i="10"/>
  <c r="SMJ39" i="10" s="1"/>
  <c r="SMA39" i="10"/>
  <c r="SMB39" i="10" s="1"/>
  <c r="SLS39" i="10"/>
  <c r="SLT39" i="10" s="1"/>
  <c r="SLK39" i="10"/>
  <c r="SLL39" i="10" s="1"/>
  <c r="SLC39" i="10"/>
  <c r="SLD39" i="10" s="1"/>
  <c r="SKU39" i="10"/>
  <c r="SKV39" i="10" s="1"/>
  <c r="SKM39" i="10"/>
  <c r="SKN39" i="10" s="1"/>
  <c r="SKE39" i="10"/>
  <c r="SKF39" i="10" s="1"/>
  <c r="SJW39" i="10"/>
  <c r="SJX39" i="10" s="1"/>
  <c r="SJO39" i="10"/>
  <c r="SJP39" i="10" s="1"/>
  <c r="SJG39" i="10"/>
  <c r="SJH39" i="10" s="1"/>
  <c r="SIY39" i="10"/>
  <c r="SIZ39" i="10" s="1"/>
  <c r="SIQ39" i="10"/>
  <c r="SIR39" i="10" s="1"/>
  <c r="SII39" i="10"/>
  <c r="SIJ39" i="10" s="1"/>
  <c r="SIA39" i="10"/>
  <c r="SIB39" i="10" s="1"/>
  <c r="SHS39" i="10"/>
  <c r="SHT39" i="10" s="1"/>
  <c r="SHK39" i="10"/>
  <c r="SHL39" i="10" s="1"/>
  <c r="SHC39" i="10"/>
  <c r="SHD39" i="10" s="1"/>
  <c r="SGU39" i="10"/>
  <c r="SGV39" i="10" s="1"/>
  <c r="SGM39" i="10"/>
  <c r="SGN39" i="10" s="1"/>
  <c r="SGE39" i="10"/>
  <c r="SGF39" i="10" s="1"/>
  <c r="SFW39" i="10"/>
  <c r="SFX39" i="10" s="1"/>
  <c r="SFO39" i="10"/>
  <c r="SFP39" i="10" s="1"/>
  <c r="SFG39" i="10"/>
  <c r="SFH39" i="10" s="1"/>
  <c r="SEY39" i="10"/>
  <c r="SEZ39" i="10" s="1"/>
  <c r="SEQ39" i="10"/>
  <c r="SER39" i="10" s="1"/>
  <c r="SEI39" i="10"/>
  <c r="SEJ39" i="10" s="1"/>
  <c r="SEA39" i="10"/>
  <c r="SEB39" i="10" s="1"/>
  <c r="SDS39" i="10"/>
  <c r="SDT39" i="10" s="1"/>
  <c r="SDK39" i="10"/>
  <c r="SDL39" i="10" s="1"/>
  <c r="SDC39" i="10"/>
  <c r="SDD39" i="10" s="1"/>
  <c r="SCU39" i="10"/>
  <c r="SCV39" i="10" s="1"/>
  <c r="SCM39" i="10"/>
  <c r="SCN39" i="10" s="1"/>
  <c r="SCE39" i="10"/>
  <c r="SCF39" i="10" s="1"/>
  <c r="SBW39" i="10"/>
  <c r="SBX39" i="10" s="1"/>
  <c r="SBO39" i="10"/>
  <c r="SBP39" i="10" s="1"/>
  <c r="SBG39" i="10"/>
  <c r="SBH39" i="10" s="1"/>
  <c r="SAY39" i="10"/>
  <c r="SAZ39" i="10" s="1"/>
  <c r="SAQ39" i="10"/>
  <c r="SAR39" i="10" s="1"/>
  <c r="SAI39" i="10"/>
  <c r="SAJ39" i="10" s="1"/>
  <c r="SAA39" i="10"/>
  <c r="SAB39" i="10" s="1"/>
  <c r="RZS39" i="10"/>
  <c r="RZT39" i="10" s="1"/>
  <c r="RZK39" i="10"/>
  <c r="RZL39" i="10" s="1"/>
  <c r="RZC39" i="10"/>
  <c r="RZD39" i="10" s="1"/>
  <c r="RYU39" i="10"/>
  <c r="RYV39" i="10" s="1"/>
  <c r="RYM39" i="10"/>
  <c r="RYN39" i="10" s="1"/>
  <c r="RYE39" i="10"/>
  <c r="RYF39" i="10" s="1"/>
  <c r="RXW39" i="10"/>
  <c r="RXX39" i="10" s="1"/>
  <c r="RXO39" i="10"/>
  <c r="RXP39" i="10" s="1"/>
  <c r="RXG39" i="10"/>
  <c r="RXH39" i="10" s="1"/>
  <c r="RWY39" i="10"/>
  <c r="RWZ39" i="10" s="1"/>
  <c r="RWQ39" i="10"/>
  <c r="RWR39" i="10" s="1"/>
  <c r="RWI39" i="10"/>
  <c r="RWJ39" i="10" s="1"/>
  <c r="RWA39" i="10"/>
  <c r="RWB39" i="10" s="1"/>
  <c r="RVS39" i="10"/>
  <c r="RVT39" i="10" s="1"/>
  <c r="RVK39" i="10"/>
  <c r="RVL39" i="10" s="1"/>
  <c r="RVC39" i="10"/>
  <c r="RVD39" i="10" s="1"/>
  <c r="RUU39" i="10"/>
  <c r="RUV39" i="10" s="1"/>
  <c r="RUM39" i="10"/>
  <c r="RUN39" i="10" s="1"/>
  <c r="RUE39" i="10"/>
  <c r="RUF39" i="10" s="1"/>
  <c r="RTW39" i="10"/>
  <c r="RTX39" i="10" s="1"/>
  <c r="RTO39" i="10"/>
  <c r="RTP39" i="10" s="1"/>
  <c r="RTG39" i="10"/>
  <c r="RTH39" i="10" s="1"/>
  <c r="RSY39" i="10"/>
  <c r="RSZ39" i="10" s="1"/>
  <c r="RSQ39" i="10"/>
  <c r="RSR39" i="10" s="1"/>
  <c r="RSI39" i="10"/>
  <c r="RSJ39" i="10" s="1"/>
  <c r="RSA39" i="10"/>
  <c r="RSB39" i="10" s="1"/>
  <c r="RRS39" i="10"/>
  <c r="RRT39" i="10" s="1"/>
  <c r="RRK39" i="10"/>
  <c r="RRL39" i="10" s="1"/>
  <c r="RRC39" i="10"/>
  <c r="RRD39" i="10" s="1"/>
  <c r="RQU39" i="10"/>
  <c r="RQV39" i="10" s="1"/>
  <c r="RQM39" i="10"/>
  <c r="RQN39" i="10" s="1"/>
  <c r="RQE39" i="10"/>
  <c r="RQF39" i="10" s="1"/>
  <c r="RPW39" i="10"/>
  <c r="RPX39" i="10" s="1"/>
  <c r="RPO39" i="10"/>
  <c r="RPP39" i="10" s="1"/>
  <c r="RPG39" i="10"/>
  <c r="RPH39" i="10" s="1"/>
  <c r="ROY39" i="10"/>
  <c r="ROZ39" i="10" s="1"/>
  <c r="ROQ39" i="10"/>
  <c r="ROR39" i="10" s="1"/>
  <c r="ROI39" i="10"/>
  <c r="ROJ39" i="10" s="1"/>
  <c r="ROB39" i="10"/>
  <c r="ROA39" i="10"/>
  <c r="RNS39" i="10"/>
  <c r="RNT39" i="10" s="1"/>
  <c r="RNK39" i="10"/>
  <c r="RNL39" i="10" s="1"/>
  <c r="RNC39" i="10"/>
  <c r="RND39" i="10" s="1"/>
  <c r="RMU39" i="10"/>
  <c r="RMV39" i="10" s="1"/>
  <c r="RMM39" i="10"/>
  <c r="RMN39" i="10" s="1"/>
  <c r="RME39" i="10"/>
  <c r="RMF39" i="10" s="1"/>
  <c r="RLW39" i="10"/>
  <c r="RLX39" i="10" s="1"/>
  <c r="RLO39" i="10"/>
  <c r="RLP39" i="10" s="1"/>
  <c r="RLG39" i="10"/>
  <c r="RLH39" i="10" s="1"/>
  <c r="RKY39" i="10"/>
  <c r="RKZ39" i="10" s="1"/>
  <c r="RKQ39" i="10"/>
  <c r="RKR39" i="10" s="1"/>
  <c r="RKI39" i="10"/>
  <c r="RKJ39" i="10" s="1"/>
  <c r="RKA39" i="10"/>
  <c r="RKB39" i="10" s="1"/>
  <c r="RJS39" i="10"/>
  <c r="RJT39" i="10" s="1"/>
  <c r="RJK39" i="10"/>
  <c r="RJL39" i="10" s="1"/>
  <c r="RJC39" i="10"/>
  <c r="RJD39" i="10" s="1"/>
  <c r="RIU39" i="10"/>
  <c r="RIV39" i="10" s="1"/>
  <c r="RIM39" i="10"/>
  <c r="RIN39" i="10" s="1"/>
  <c r="RIE39" i="10"/>
  <c r="RIF39" i="10" s="1"/>
  <c r="RHW39" i="10"/>
  <c r="RHX39" i="10" s="1"/>
  <c r="RHO39" i="10"/>
  <c r="RHP39" i="10" s="1"/>
  <c r="RHG39" i="10"/>
  <c r="RHH39" i="10" s="1"/>
  <c r="RGY39" i="10"/>
  <c r="RGZ39" i="10" s="1"/>
  <c r="RGQ39" i="10"/>
  <c r="RGR39" i="10" s="1"/>
  <c r="RGI39" i="10"/>
  <c r="RGJ39" i="10" s="1"/>
  <c r="RGA39" i="10"/>
  <c r="RGB39" i="10" s="1"/>
  <c r="RFS39" i="10"/>
  <c r="RFT39" i="10" s="1"/>
  <c r="RFK39" i="10"/>
  <c r="RFL39" i="10" s="1"/>
  <c r="RFC39" i="10"/>
  <c r="RFD39" i="10" s="1"/>
  <c r="REU39" i="10"/>
  <c r="REV39" i="10" s="1"/>
  <c r="REM39" i="10"/>
  <c r="REN39" i="10" s="1"/>
  <c r="REE39" i="10"/>
  <c r="REF39" i="10" s="1"/>
  <c r="RDX39" i="10"/>
  <c r="RDW39" i="10"/>
  <c r="RDO39" i="10"/>
  <c r="RDP39" i="10" s="1"/>
  <c r="RDG39" i="10"/>
  <c r="RDH39" i="10" s="1"/>
  <c r="RCY39" i="10"/>
  <c r="RCZ39" i="10" s="1"/>
  <c r="RCQ39" i="10"/>
  <c r="RCR39" i="10" s="1"/>
  <c r="RCI39" i="10"/>
  <c r="RCJ39" i="10" s="1"/>
  <c r="RCA39" i="10"/>
  <c r="RCB39" i="10" s="1"/>
  <c r="RBS39" i="10"/>
  <c r="RBT39" i="10" s="1"/>
  <c r="RBK39" i="10"/>
  <c r="RBL39" i="10" s="1"/>
  <c r="RBC39" i="10"/>
  <c r="RBD39" i="10" s="1"/>
  <c r="RAU39" i="10"/>
  <c r="RAV39" i="10" s="1"/>
  <c r="RAM39" i="10"/>
  <c r="RAN39" i="10" s="1"/>
  <c r="RAE39" i="10"/>
  <c r="RAF39" i="10" s="1"/>
  <c r="QZW39" i="10"/>
  <c r="QZX39" i="10" s="1"/>
  <c r="QZO39" i="10"/>
  <c r="QZP39" i="10" s="1"/>
  <c r="QZG39" i="10"/>
  <c r="QZH39" i="10" s="1"/>
  <c r="QYY39" i="10"/>
  <c r="QYZ39" i="10" s="1"/>
  <c r="QYQ39" i="10"/>
  <c r="QYR39" i="10" s="1"/>
  <c r="QYI39" i="10"/>
  <c r="QYJ39" i="10" s="1"/>
  <c r="QYA39" i="10"/>
  <c r="QYB39" i="10" s="1"/>
  <c r="QXS39" i="10"/>
  <c r="QXT39" i="10" s="1"/>
  <c r="QXK39" i="10"/>
  <c r="QXL39" i="10" s="1"/>
  <c r="QXC39" i="10"/>
  <c r="QXD39" i="10" s="1"/>
  <c r="QWU39" i="10"/>
  <c r="QWV39" i="10" s="1"/>
  <c r="QWM39" i="10"/>
  <c r="QWN39" i="10" s="1"/>
  <c r="QWE39" i="10"/>
  <c r="QWF39" i="10" s="1"/>
  <c r="QVW39" i="10"/>
  <c r="QVX39" i="10" s="1"/>
  <c r="QVO39" i="10"/>
  <c r="QVP39" i="10" s="1"/>
  <c r="QVG39" i="10"/>
  <c r="QVH39" i="10" s="1"/>
  <c r="QUY39" i="10"/>
  <c r="QUZ39" i="10" s="1"/>
  <c r="QUQ39" i="10"/>
  <c r="QUR39" i="10" s="1"/>
  <c r="QUI39" i="10"/>
  <c r="QUJ39" i="10" s="1"/>
  <c r="QUA39" i="10"/>
  <c r="QUB39" i="10" s="1"/>
  <c r="QTS39" i="10"/>
  <c r="QTT39" i="10" s="1"/>
  <c r="QTK39" i="10"/>
  <c r="QTL39" i="10" s="1"/>
  <c r="QTC39" i="10"/>
  <c r="QTD39" i="10" s="1"/>
  <c r="QSU39" i="10"/>
  <c r="QSV39" i="10" s="1"/>
  <c r="QSM39" i="10"/>
  <c r="QSN39" i="10" s="1"/>
  <c r="QSE39" i="10"/>
  <c r="QSF39" i="10" s="1"/>
  <c r="QRW39" i="10"/>
  <c r="QRX39" i="10" s="1"/>
  <c r="QRO39" i="10"/>
  <c r="QRP39" i="10" s="1"/>
  <c r="QRG39" i="10"/>
  <c r="QRH39" i="10" s="1"/>
  <c r="QQY39" i="10"/>
  <c r="QQZ39" i="10" s="1"/>
  <c r="QQQ39" i="10"/>
  <c r="QQR39" i="10" s="1"/>
  <c r="QQI39" i="10"/>
  <c r="QQJ39" i="10" s="1"/>
  <c r="QQA39" i="10"/>
  <c r="QQB39" i="10" s="1"/>
  <c r="QPS39" i="10"/>
  <c r="QPT39" i="10" s="1"/>
  <c r="QPK39" i="10"/>
  <c r="QPL39" i="10" s="1"/>
  <c r="QPC39" i="10"/>
  <c r="QPD39" i="10" s="1"/>
  <c r="QOU39" i="10"/>
  <c r="QOV39" i="10" s="1"/>
  <c r="QOM39" i="10"/>
  <c r="QON39" i="10" s="1"/>
  <c r="QOE39" i="10"/>
  <c r="QOF39" i="10" s="1"/>
  <c r="QNW39" i="10"/>
  <c r="QNX39" i="10" s="1"/>
  <c r="QNO39" i="10"/>
  <c r="QNP39" i="10" s="1"/>
  <c r="QNG39" i="10"/>
  <c r="QNH39" i="10" s="1"/>
  <c r="QMY39" i="10"/>
  <c r="QMZ39" i="10" s="1"/>
  <c r="QMQ39" i="10"/>
  <c r="QMR39" i="10" s="1"/>
  <c r="QMI39" i="10"/>
  <c r="QMJ39" i="10" s="1"/>
  <c r="QMA39" i="10"/>
  <c r="QMB39" i="10" s="1"/>
  <c r="QLS39" i="10"/>
  <c r="QLT39" i="10" s="1"/>
  <c r="QLK39" i="10"/>
  <c r="QLL39" i="10" s="1"/>
  <c r="QLC39" i="10"/>
  <c r="QLD39" i="10" s="1"/>
  <c r="QKU39" i="10"/>
  <c r="QKV39" i="10" s="1"/>
  <c r="QKM39" i="10"/>
  <c r="QKN39" i="10" s="1"/>
  <c r="QKE39" i="10"/>
  <c r="QKF39" i="10" s="1"/>
  <c r="QJW39" i="10"/>
  <c r="QJX39" i="10" s="1"/>
  <c r="QJO39" i="10"/>
  <c r="QJP39" i="10" s="1"/>
  <c r="QJG39" i="10"/>
  <c r="QJH39" i="10" s="1"/>
  <c r="QIY39" i="10"/>
  <c r="QIZ39" i="10" s="1"/>
  <c r="QIQ39" i="10"/>
  <c r="QIR39" i="10" s="1"/>
  <c r="QII39" i="10"/>
  <c r="QIJ39" i="10" s="1"/>
  <c r="QIA39" i="10"/>
  <c r="QIB39" i="10" s="1"/>
  <c r="QHS39" i="10"/>
  <c r="QHT39" i="10" s="1"/>
  <c r="QHK39" i="10"/>
  <c r="QHL39" i="10" s="1"/>
  <c r="QHC39" i="10"/>
  <c r="QHD39" i="10" s="1"/>
  <c r="QGU39" i="10"/>
  <c r="QGV39" i="10" s="1"/>
  <c r="QGM39" i="10"/>
  <c r="QGN39" i="10" s="1"/>
  <c r="QGE39" i="10"/>
  <c r="QGF39" i="10" s="1"/>
  <c r="QFW39" i="10"/>
  <c r="QFX39" i="10" s="1"/>
  <c r="QFO39" i="10"/>
  <c r="QFP39" i="10" s="1"/>
  <c r="QFG39" i="10"/>
  <c r="QFH39" i="10" s="1"/>
  <c r="QEY39" i="10"/>
  <c r="QEZ39" i="10" s="1"/>
  <c r="QEQ39" i="10"/>
  <c r="QER39" i="10" s="1"/>
  <c r="QEI39" i="10"/>
  <c r="QEJ39" i="10" s="1"/>
  <c r="QEA39" i="10"/>
  <c r="QEB39" i="10" s="1"/>
  <c r="QDS39" i="10"/>
  <c r="QDT39" i="10" s="1"/>
  <c r="QDK39" i="10"/>
  <c r="QDL39" i="10" s="1"/>
  <c r="QDC39" i="10"/>
  <c r="QDD39" i="10" s="1"/>
  <c r="QCU39" i="10"/>
  <c r="QCV39" i="10" s="1"/>
  <c r="QCM39" i="10"/>
  <c r="QCN39" i="10" s="1"/>
  <c r="QCE39" i="10"/>
  <c r="QCF39" i="10" s="1"/>
  <c r="QBW39" i="10"/>
  <c r="QBX39" i="10" s="1"/>
  <c r="QBO39" i="10"/>
  <c r="QBP39" i="10" s="1"/>
  <c r="QBG39" i="10"/>
  <c r="QBH39" i="10" s="1"/>
  <c r="QAY39" i="10"/>
  <c r="QAZ39" i="10" s="1"/>
  <c r="QAQ39" i="10"/>
  <c r="QAR39" i="10" s="1"/>
  <c r="QAI39" i="10"/>
  <c r="QAJ39" i="10" s="1"/>
  <c r="QAA39" i="10"/>
  <c r="QAB39" i="10" s="1"/>
  <c r="PZS39" i="10"/>
  <c r="PZT39" i="10" s="1"/>
  <c r="PZK39" i="10"/>
  <c r="PZL39" i="10" s="1"/>
  <c r="PZC39" i="10"/>
  <c r="PZD39" i="10" s="1"/>
  <c r="PYU39" i="10"/>
  <c r="PYV39" i="10" s="1"/>
  <c r="PYM39" i="10"/>
  <c r="PYN39" i="10" s="1"/>
  <c r="PYE39" i="10"/>
  <c r="PYF39" i="10" s="1"/>
  <c r="PXW39" i="10"/>
  <c r="PXX39" i="10" s="1"/>
  <c r="PXO39" i="10"/>
  <c r="PXP39" i="10" s="1"/>
  <c r="PXG39" i="10"/>
  <c r="PXH39" i="10" s="1"/>
  <c r="PWY39" i="10"/>
  <c r="PWZ39" i="10" s="1"/>
  <c r="PWQ39" i="10"/>
  <c r="PWR39" i="10" s="1"/>
  <c r="PWI39" i="10"/>
  <c r="PWJ39" i="10" s="1"/>
  <c r="PWA39" i="10"/>
  <c r="PWB39" i="10" s="1"/>
  <c r="PVS39" i="10"/>
  <c r="PVT39" i="10" s="1"/>
  <c r="PVK39" i="10"/>
  <c r="PVL39" i="10" s="1"/>
  <c r="PVC39" i="10"/>
  <c r="PVD39" i="10" s="1"/>
  <c r="PUU39" i="10"/>
  <c r="PUV39" i="10" s="1"/>
  <c r="PUM39" i="10"/>
  <c r="PUN39" i="10" s="1"/>
  <c r="PUE39" i="10"/>
  <c r="PUF39" i="10" s="1"/>
  <c r="PTW39" i="10"/>
  <c r="PTX39" i="10" s="1"/>
  <c r="PTO39" i="10"/>
  <c r="PTP39" i="10" s="1"/>
  <c r="PTG39" i="10"/>
  <c r="PTH39" i="10" s="1"/>
  <c r="PSY39" i="10"/>
  <c r="PSZ39" i="10" s="1"/>
  <c r="PSQ39" i="10"/>
  <c r="PSR39" i="10" s="1"/>
  <c r="PSI39" i="10"/>
  <c r="PSJ39" i="10" s="1"/>
  <c r="PSA39" i="10"/>
  <c r="PSB39" i="10" s="1"/>
  <c r="PRS39" i="10"/>
  <c r="PRT39" i="10" s="1"/>
  <c r="PRK39" i="10"/>
  <c r="PRL39" i="10" s="1"/>
  <c r="PRC39" i="10"/>
  <c r="PRD39" i="10" s="1"/>
  <c r="PQU39" i="10"/>
  <c r="PQV39" i="10" s="1"/>
  <c r="PQM39" i="10"/>
  <c r="PQN39" i="10" s="1"/>
  <c r="PQE39" i="10"/>
  <c r="PQF39" i="10" s="1"/>
  <c r="PPW39" i="10"/>
  <c r="PPX39" i="10" s="1"/>
  <c r="PPO39" i="10"/>
  <c r="PPP39" i="10" s="1"/>
  <c r="PPG39" i="10"/>
  <c r="PPH39" i="10" s="1"/>
  <c r="POY39" i="10"/>
  <c r="POZ39" i="10" s="1"/>
  <c r="POQ39" i="10"/>
  <c r="POR39" i="10" s="1"/>
  <c r="POI39" i="10"/>
  <c r="POJ39" i="10" s="1"/>
  <c r="POA39" i="10"/>
  <c r="POB39" i="10" s="1"/>
  <c r="PNS39" i="10"/>
  <c r="PNT39" i="10" s="1"/>
  <c r="PNK39" i="10"/>
  <c r="PNL39" i="10" s="1"/>
  <c r="PNC39" i="10"/>
  <c r="PND39" i="10" s="1"/>
  <c r="PMU39" i="10"/>
  <c r="PMV39" i="10" s="1"/>
  <c r="PMM39" i="10"/>
  <c r="PMN39" i="10" s="1"/>
  <c r="PME39" i="10"/>
  <c r="PMF39" i="10" s="1"/>
  <c r="PLW39" i="10"/>
  <c r="PLX39" i="10" s="1"/>
  <c r="PLO39" i="10"/>
  <c r="PLP39" i="10" s="1"/>
  <c r="PLG39" i="10"/>
  <c r="PLH39" i="10" s="1"/>
  <c r="PKY39" i="10"/>
  <c r="PKZ39" i="10" s="1"/>
  <c r="PKQ39" i="10"/>
  <c r="PKR39" i="10" s="1"/>
  <c r="PKI39" i="10"/>
  <c r="PKJ39" i="10" s="1"/>
  <c r="PKA39" i="10"/>
  <c r="PKB39" i="10" s="1"/>
  <c r="PJS39" i="10"/>
  <c r="PJT39" i="10" s="1"/>
  <c r="PJK39" i="10"/>
  <c r="PJL39" i="10" s="1"/>
  <c r="PJC39" i="10"/>
  <c r="PJD39" i="10" s="1"/>
  <c r="PIU39" i="10"/>
  <c r="PIV39" i="10" s="1"/>
  <c r="PIM39" i="10"/>
  <c r="PIN39" i="10" s="1"/>
  <c r="PIE39" i="10"/>
  <c r="PIF39" i="10" s="1"/>
  <c r="PHW39" i="10"/>
  <c r="PHX39" i="10" s="1"/>
  <c r="PHO39" i="10"/>
  <c r="PHP39" i="10" s="1"/>
  <c r="PHG39" i="10"/>
  <c r="PHH39" i="10" s="1"/>
  <c r="PGY39" i="10"/>
  <c r="PGZ39" i="10" s="1"/>
  <c r="PGQ39" i="10"/>
  <c r="PGR39" i="10" s="1"/>
  <c r="PGI39" i="10"/>
  <c r="PGJ39" i="10" s="1"/>
  <c r="PGA39" i="10"/>
  <c r="PGB39" i="10" s="1"/>
  <c r="PFS39" i="10"/>
  <c r="PFT39" i="10" s="1"/>
  <c r="PFK39" i="10"/>
  <c r="PFL39" i="10" s="1"/>
  <c r="PFC39" i="10"/>
  <c r="PFD39" i="10" s="1"/>
  <c r="PEU39" i="10"/>
  <c r="PEV39" i="10" s="1"/>
  <c r="PEM39" i="10"/>
  <c r="PEN39" i="10" s="1"/>
  <c r="PEE39" i="10"/>
  <c r="PEF39" i="10" s="1"/>
  <c r="PDW39" i="10"/>
  <c r="PDX39" i="10" s="1"/>
  <c r="PDO39" i="10"/>
  <c r="PDP39" i="10" s="1"/>
  <c r="PDG39" i="10"/>
  <c r="PDH39" i="10" s="1"/>
  <c r="PCY39" i="10"/>
  <c r="PCZ39" i="10" s="1"/>
  <c r="PCQ39" i="10"/>
  <c r="PCR39" i="10" s="1"/>
  <c r="PCI39" i="10"/>
  <c r="PCJ39" i="10" s="1"/>
  <c r="PCA39" i="10"/>
  <c r="PCB39" i="10" s="1"/>
  <c r="PBS39" i="10"/>
  <c r="PBT39" i="10" s="1"/>
  <c r="PBK39" i="10"/>
  <c r="PBL39" i="10" s="1"/>
  <c r="PBC39" i="10"/>
  <c r="PBD39" i="10" s="1"/>
  <c r="PAU39" i="10"/>
  <c r="PAV39" i="10" s="1"/>
  <c r="PAM39" i="10"/>
  <c r="PAN39" i="10" s="1"/>
  <c r="PAE39" i="10"/>
  <c r="PAF39" i="10" s="1"/>
  <c r="OZW39" i="10"/>
  <c r="OZX39" i="10" s="1"/>
  <c r="OZO39" i="10"/>
  <c r="OZP39" i="10" s="1"/>
  <c r="OZG39" i="10"/>
  <c r="OZH39" i="10" s="1"/>
  <c r="OYY39" i="10"/>
  <c r="OYZ39" i="10" s="1"/>
  <c r="OYQ39" i="10"/>
  <c r="OYR39" i="10" s="1"/>
  <c r="OYI39" i="10"/>
  <c r="OYJ39" i="10" s="1"/>
  <c r="OYA39" i="10"/>
  <c r="OYB39" i="10" s="1"/>
  <c r="OXS39" i="10"/>
  <c r="OXT39" i="10" s="1"/>
  <c r="OXK39" i="10"/>
  <c r="OXL39" i="10" s="1"/>
  <c r="OXC39" i="10"/>
  <c r="OXD39" i="10" s="1"/>
  <c r="OWU39" i="10"/>
  <c r="OWV39" i="10" s="1"/>
  <c r="OWM39" i="10"/>
  <c r="OWN39" i="10" s="1"/>
  <c r="OWE39" i="10"/>
  <c r="OWF39" i="10" s="1"/>
  <c r="OVW39" i="10"/>
  <c r="OVX39" i="10" s="1"/>
  <c r="OVO39" i="10"/>
  <c r="OVP39" i="10" s="1"/>
  <c r="OVG39" i="10"/>
  <c r="OVH39" i="10" s="1"/>
  <c r="OUY39" i="10"/>
  <c r="OUZ39" i="10" s="1"/>
  <c r="OUQ39" i="10"/>
  <c r="OUR39" i="10" s="1"/>
  <c r="OUI39" i="10"/>
  <c r="OUJ39" i="10" s="1"/>
  <c r="OUA39" i="10"/>
  <c r="OUB39" i="10" s="1"/>
  <c r="OTS39" i="10"/>
  <c r="OTT39" i="10" s="1"/>
  <c r="OTK39" i="10"/>
  <c r="OTL39" i="10" s="1"/>
  <c r="OTC39" i="10"/>
  <c r="OTD39" i="10" s="1"/>
  <c r="OSU39" i="10"/>
  <c r="OSV39" i="10" s="1"/>
  <c r="OSM39" i="10"/>
  <c r="OSN39" i="10" s="1"/>
  <c r="OSE39" i="10"/>
  <c r="OSF39" i="10" s="1"/>
  <c r="ORW39" i="10"/>
  <c r="ORX39" i="10" s="1"/>
  <c r="ORO39" i="10"/>
  <c r="ORP39" i="10" s="1"/>
  <c r="ORG39" i="10"/>
  <c r="ORH39" i="10" s="1"/>
  <c r="OQY39" i="10"/>
  <c r="OQZ39" i="10" s="1"/>
  <c r="OQQ39" i="10"/>
  <c r="OQR39" i="10" s="1"/>
  <c r="OQI39" i="10"/>
  <c r="OQJ39" i="10" s="1"/>
  <c r="OQA39" i="10"/>
  <c r="OQB39" i="10" s="1"/>
  <c r="OPS39" i="10"/>
  <c r="OPT39" i="10" s="1"/>
  <c r="OPK39" i="10"/>
  <c r="OPL39" i="10" s="1"/>
  <c r="OPC39" i="10"/>
  <c r="OPD39" i="10" s="1"/>
  <c r="OOU39" i="10"/>
  <c r="OOV39" i="10" s="1"/>
  <c r="OOM39" i="10"/>
  <c r="OON39" i="10" s="1"/>
  <c r="OOE39" i="10"/>
  <c r="OOF39" i="10" s="1"/>
  <c r="ONW39" i="10"/>
  <c r="ONX39" i="10" s="1"/>
  <c r="ONO39" i="10"/>
  <c r="ONP39" i="10" s="1"/>
  <c r="ONG39" i="10"/>
  <c r="ONH39" i="10" s="1"/>
  <c r="OMY39" i="10"/>
  <c r="OMZ39" i="10" s="1"/>
  <c r="OMQ39" i="10"/>
  <c r="OMR39" i="10" s="1"/>
  <c r="OMI39" i="10"/>
  <c r="OMJ39" i="10" s="1"/>
  <c r="OMA39" i="10"/>
  <c r="OMB39" i="10" s="1"/>
  <c r="OLS39" i="10"/>
  <c r="OLT39" i="10" s="1"/>
  <c r="OLK39" i="10"/>
  <c r="OLL39" i="10" s="1"/>
  <c r="OLC39" i="10"/>
  <c r="OLD39" i="10" s="1"/>
  <c r="OKU39" i="10"/>
  <c r="OKV39" i="10" s="1"/>
  <c r="OKM39" i="10"/>
  <c r="OKN39" i="10" s="1"/>
  <c r="OKE39" i="10"/>
  <c r="OKF39" i="10" s="1"/>
  <c r="OJW39" i="10"/>
  <c r="OJX39" i="10" s="1"/>
  <c r="OJO39" i="10"/>
  <c r="OJP39" i="10" s="1"/>
  <c r="OJG39" i="10"/>
  <c r="OJH39" i="10" s="1"/>
  <c r="OIY39" i="10"/>
  <c r="OIZ39" i="10" s="1"/>
  <c r="OIQ39" i="10"/>
  <c r="OIR39" i="10" s="1"/>
  <c r="OII39" i="10"/>
  <c r="OIJ39" i="10" s="1"/>
  <c r="OIA39" i="10"/>
  <c r="OIB39" i="10" s="1"/>
  <c r="OHS39" i="10"/>
  <c r="OHT39" i="10" s="1"/>
  <c r="OHK39" i="10"/>
  <c r="OHL39" i="10" s="1"/>
  <c r="OHC39" i="10"/>
  <c r="OHD39" i="10" s="1"/>
  <c r="OGU39" i="10"/>
  <c r="OGV39" i="10" s="1"/>
  <c r="OGM39" i="10"/>
  <c r="OGN39" i="10" s="1"/>
  <c r="OGE39" i="10"/>
  <c r="OGF39" i="10" s="1"/>
  <c r="OFW39" i="10"/>
  <c r="OFX39" i="10" s="1"/>
  <c r="OFO39" i="10"/>
  <c r="OFP39" i="10" s="1"/>
  <c r="OFG39" i="10"/>
  <c r="OFH39" i="10" s="1"/>
  <c r="OEY39" i="10"/>
  <c r="OEZ39" i="10" s="1"/>
  <c r="OEQ39" i="10"/>
  <c r="OER39" i="10" s="1"/>
  <c r="OEI39" i="10"/>
  <c r="OEJ39" i="10" s="1"/>
  <c r="OEA39" i="10"/>
  <c r="OEB39" i="10" s="1"/>
  <c r="ODS39" i="10"/>
  <c r="ODT39" i="10" s="1"/>
  <c r="ODK39" i="10"/>
  <c r="ODL39" i="10" s="1"/>
  <c r="ODC39" i="10"/>
  <c r="ODD39" i="10" s="1"/>
  <c r="OCU39" i="10"/>
  <c r="OCV39" i="10" s="1"/>
  <c r="OCM39" i="10"/>
  <c r="OCN39" i="10" s="1"/>
  <c r="OCE39" i="10"/>
  <c r="OCF39" i="10" s="1"/>
  <c r="OBW39" i="10"/>
  <c r="OBX39" i="10" s="1"/>
  <c r="OBO39" i="10"/>
  <c r="OBP39" i="10" s="1"/>
  <c r="OBG39" i="10"/>
  <c r="OBH39" i="10" s="1"/>
  <c r="OAY39" i="10"/>
  <c r="OAZ39" i="10" s="1"/>
  <c r="OAQ39" i="10"/>
  <c r="OAR39" i="10" s="1"/>
  <c r="OAI39" i="10"/>
  <c r="OAJ39" i="10" s="1"/>
  <c r="OAA39" i="10"/>
  <c r="OAB39" i="10" s="1"/>
  <c r="NZS39" i="10"/>
  <c r="NZT39" i="10" s="1"/>
  <c r="NZK39" i="10"/>
  <c r="NZL39" i="10" s="1"/>
  <c r="NZC39" i="10"/>
  <c r="NZD39" i="10" s="1"/>
  <c r="NYU39" i="10"/>
  <c r="NYV39" i="10" s="1"/>
  <c r="NYM39" i="10"/>
  <c r="NYN39" i="10" s="1"/>
  <c r="NYE39" i="10"/>
  <c r="NYF39" i="10" s="1"/>
  <c r="NXW39" i="10"/>
  <c r="NXX39" i="10" s="1"/>
  <c r="NXO39" i="10"/>
  <c r="NXP39" i="10" s="1"/>
  <c r="NXG39" i="10"/>
  <c r="NXH39" i="10" s="1"/>
  <c r="NWY39" i="10"/>
  <c r="NWZ39" i="10" s="1"/>
  <c r="NWQ39" i="10"/>
  <c r="NWR39" i="10" s="1"/>
  <c r="NWI39" i="10"/>
  <c r="NWJ39" i="10" s="1"/>
  <c r="NWA39" i="10"/>
  <c r="NWB39" i="10" s="1"/>
  <c r="NVS39" i="10"/>
  <c r="NVT39" i="10" s="1"/>
  <c r="NVK39" i="10"/>
  <c r="NVL39" i="10" s="1"/>
  <c r="NVC39" i="10"/>
  <c r="NVD39" i="10" s="1"/>
  <c r="NUU39" i="10"/>
  <c r="NUV39" i="10" s="1"/>
  <c r="NUM39" i="10"/>
  <c r="NUN39" i="10" s="1"/>
  <c r="NUE39" i="10"/>
  <c r="NUF39" i="10" s="1"/>
  <c r="NTW39" i="10"/>
  <c r="NTX39" i="10" s="1"/>
  <c r="NTO39" i="10"/>
  <c r="NTP39" i="10" s="1"/>
  <c r="NTG39" i="10"/>
  <c r="NTH39" i="10" s="1"/>
  <c r="NSY39" i="10"/>
  <c r="NSZ39" i="10" s="1"/>
  <c r="NSQ39" i="10"/>
  <c r="NSR39" i="10" s="1"/>
  <c r="NSI39" i="10"/>
  <c r="NSJ39" i="10" s="1"/>
  <c r="NSA39" i="10"/>
  <c r="NSB39" i="10" s="1"/>
  <c r="NRS39" i="10"/>
  <c r="NRT39" i="10" s="1"/>
  <c r="NRK39" i="10"/>
  <c r="NRL39" i="10" s="1"/>
  <c r="NRC39" i="10"/>
  <c r="NRD39" i="10" s="1"/>
  <c r="NQU39" i="10"/>
  <c r="NQV39" i="10" s="1"/>
  <c r="NQM39" i="10"/>
  <c r="NQN39" i="10" s="1"/>
  <c r="NQE39" i="10"/>
  <c r="NQF39" i="10" s="1"/>
  <c r="NPW39" i="10"/>
  <c r="NPX39" i="10" s="1"/>
  <c r="NPO39" i="10"/>
  <c r="NPP39" i="10" s="1"/>
  <c r="NPG39" i="10"/>
  <c r="NPH39" i="10" s="1"/>
  <c r="NOY39" i="10"/>
  <c r="NOZ39" i="10" s="1"/>
  <c r="NOQ39" i="10"/>
  <c r="NOR39" i="10" s="1"/>
  <c r="NOI39" i="10"/>
  <c r="NOJ39" i="10" s="1"/>
  <c r="NOA39" i="10"/>
  <c r="NOB39" i="10" s="1"/>
  <c r="NNS39" i="10"/>
  <c r="NNT39" i="10" s="1"/>
  <c r="NNK39" i="10"/>
  <c r="NNL39" i="10" s="1"/>
  <c r="NNC39" i="10"/>
  <c r="NND39" i="10" s="1"/>
  <c r="NMU39" i="10"/>
  <c r="NMV39" i="10" s="1"/>
  <c r="NMM39" i="10"/>
  <c r="NMN39" i="10" s="1"/>
  <c r="NME39" i="10"/>
  <c r="NMF39" i="10" s="1"/>
  <c r="NLW39" i="10"/>
  <c r="NLX39" i="10" s="1"/>
  <c r="NLO39" i="10"/>
  <c r="NLP39" i="10" s="1"/>
  <c r="NLG39" i="10"/>
  <c r="NLH39" i="10" s="1"/>
  <c r="NKY39" i="10"/>
  <c r="NKZ39" i="10" s="1"/>
  <c r="NKQ39" i="10"/>
  <c r="NKR39" i="10" s="1"/>
  <c r="NKI39" i="10"/>
  <c r="NKJ39" i="10" s="1"/>
  <c r="NKA39" i="10"/>
  <c r="NKB39" i="10" s="1"/>
  <c r="NJS39" i="10"/>
  <c r="NJT39" i="10" s="1"/>
  <c r="NJK39" i="10"/>
  <c r="NJL39" i="10" s="1"/>
  <c r="NJC39" i="10"/>
  <c r="NJD39" i="10" s="1"/>
  <c r="NIU39" i="10"/>
  <c r="NIV39" i="10" s="1"/>
  <c r="NIM39" i="10"/>
  <c r="NIN39" i="10" s="1"/>
  <c r="NIE39" i="10"/>
  <c r="NIF39" i="10" s="1"/>
  <c r="NHW39" i="10"/>
  <c r="NHX39" i="10" s="1"/>
  <c r="NHO39" i="10"/>
  <c r="NHP39" i="10" s="1"/>
  <c r="NHG39" i="10"/>
  <c r="NHH39" i="10" s="1"/>
  <c r="NGY39" i="10"/>
  <c r="NGZ39" i="10" s="1"/>
  <c r="NGQ39" i="10"/>
  <c r="NGR39" i="10" s="1"/>
  <c r="NGI39" i="10"/>
  <c r="NGJ39" i="10" s="1"/>
  <c r="NGA39" i="10"/>
  <c r="NGB39" i="10" s="1"/>
  <c r="NFS39" i="10"/>
  <c r="NFT39" i="10" s="1"/>
  <c r="NFK39" i="10"/>
  <c r="NFL39" i="10" s="1"/>
  <c r="NFC39" i="10"/>
  <c r="NFD39" i="10" s="1"/>
  <c r="NEU39" i="10"/>
  <c r="NEV39" i="10" s="1"/>
  <c r="NEM39" i="10"/>
  <c r="NEN39" i="10" s="1"/>
  <c r="NEE39" i="10"/>
  <c r="NEF39" i="10" s="1"/>
  <c r="NDW39" i="10"/>
  <c r="NDX39" i="10" s="1"/>
  <c r="NDO39" i="10"/>
  <c r="NDP39" i="10" s="1"/>
  <c r="NDG39" i="10"/>
  <c r="NDH39" i="10" s="1"/>
  <c r="NCY39" i="10"/>
  <c r="NCZ39" i="10" s="1"/>
  <c r="NCQ39" i="10"/>
  <c r="NCR39" i="10" s="1"/>
  <c r="NCI39" i="10"/>
  <c r="NCJ39" i="10" s="1"/>
  <c r="NCA39" i="10"/>
  <c r="NCB39" i="10" s="1"/>
  <c r="NBS39" i="10"/>
  <c r="NBT39" i="10" s="1"/>
  <c r="NBK39" i="10"/>
  <c r="NBL39" i="10" s="1"/>
  <c r="NBC39" i="10"/>
  <c r="NBD39" i="10" s="1"/>
  <c r="NAU39" i="10"/>
  <c r="NAV39" i="10" s="1"/>
  <c r="NAM39" i="10"/>
  <c r="NAN39" i="10" s="1"/>
  <c r="NAE39" i="10"/>
  <c r="NAF39" i="10" s="1"/>
  <c r="MZW39" i="10"/>
  <c r="MZX39" i="10" s="1"/>
  <c r="MZO39" i="10"/>
  <c r="MZP39" i="10" s="1"/>
  <c r="MZG39" i="10"/>
  <c r="MZH39" i="10" s="1"/>
  <c r="MYY39" i="10"/>
  <c r="MYZ39" i="10" s="1"/>
  <c r="MYQ39" i="10"/>
  <c r="MYR39" i="10" s="1"/>
  <c r="MYI39" i="10"/>
  <c r="MYJ39" i="10" s="1"/>
  <c r="MYA39" i="10"/>
  <c r="MYB39" i="10" s="1"/>
  <c r="MXS39" i="10"/>
  <c r="MXT39" i="10" s="1"/>
  <c r="MXK39" i="10"/>
  <c r="MXL39" i="10" s="1"/>
  <c r="MXC39" i="10"/>
  <c r="MXD39" i="10" s="1"/>
  <c r="MWU39" i="10"/>
  <c r="MWV39" i="10" s="1"/>
  <c r="MWM39" i="10"/>
  <c r="MWN39" i="10" s="1"/>
  <c r="MWE39" i="10"/>
  <c r="MWF39" i="10" s="1"/>
  <c r="MVW39" i="10"/>
  <c r="MVX39" i="10" s="1"/>
  <c r="MVO39" i="10"/>
  <c r="MVP39" i="10" s="1"/>
  <c r="MVG39" i="10"/>
  <c r="MVH39" i="10" s="1"/>
  <c r="MUY39" i="10"/>
  <c r="MUZ39" i="10" s="1"/>
  <c r="MUQ39" i="10"/>
  <c r="MUR39" i="10" s="1"/>
  <c r="MUI39" i="10"/>
  <c r="MUJ39" i="10" s="1"/>
  <c r="MUA39" i="10"/>
  <c r="MUB39" i="10" s="1"/>
  <c r="MTS39" i="10"/>
  <c r="MTT39" i="10" s="1"/>
  <c r="MTK39" i="10"/>
  <c r="MTL39" i="10" s="1"/>
  <c r="MTC39" i="10"/>
  <c r="MTD39" i="10" s="1"/>
  <c r="MSU39" i="10"/>
  <c r="MSV39" i="10" s="1"/>
  <c r="MSM39" i="10"/>
  <c r="MSN39" i="10" s="1"/>
  <c r="MSE39" i="10"/>
  <c r="MSF39" i="10" s="1"/>
  <c r="MRW39" i="10"/>
  <c r="MRX39" i="10" s="1"/>
  <c r="MRO39" i="10"/>
  <c r="MRP39" i="10" s="1"/>
  <c r="MRG39" i="10"/>
  <c r="MRH39" i="10" s="1"/>
  <c r="MQY39" i="10"/>
  <c r="MQZ39" i="10" s="1"/>
  <c r="MQQ39" i="10"/>
  <c r="MQR39" i="10" s="1"/>
  <c r="MQI39" i="10"/>
  <c r="MQJ39" i="10" s="1"/>
  <c r="MQA39" i="10"/>
  <c r="MQB39" i="10" s="1"/>
  <c r="MPS39" i="10"/>
  <c r="MPT39" i="10" s="1"/>
  <c r="MPK39" i="10"/>
  <c r="MPL39" i="10" s="1"/>
  <c r="MPC39" i="10"/>
  <c r="MPD39" i="10" s="1"/>
  <c r="MOU39" i="10"/>
  <c r="MOV39" i="10" s="1"/>
  <c r="MOM39" i="10"/>
  <c r="MON39" i="10" s="1"/>
  <c r="MOE39" i="10"/>
  <c r="MOF39" i="10" s="1"/>
  <c r="MNW39" i="10"/>
  <c r="MNX39" i="10" s="1"/>
  <c r="MNO39" i="10"/>
  <c r="MNP39" i="10" s="1"/>
  <c r="MNG39" i="10"/>
  <c r="MNH39" i="10" s="1"/>
  <c r="MMY39" i="10"/>
  <c r="MMZ39" i="10" s="1"/>
  <c r="MMQ39" i="10"/>
  <c r="MMR39" i="10" s="1"/>
  <c r="MMI39" i="10"/>
  <c r="MMJ39" i="10" s="1"/>
  <c r="MMA39" i="10"/>
  <c r="MMB39" i="10" s="1"/>
  <c r="MLS39" i="10"/>
  <c r="MLT39" i="10" s="1"/>
  <c r="MLK39" i="10"/>
  <c r="MLL39" i="10" s="1"/>
  <c r="MLC39" i="10"/>
  <c r="MLD39" i="10" s="1"/>
  <c r="MKU39" i="10"/>
  <c r="MKV39" i="10" s="1"/>
  <c r="MKM39" i="10"/>
  <c r="MKN39" i="10" s="1"/>
  <c r="MKE39" i="10"/>
  <c r="MKF39" i="10" s="1"/>
  <c r="MJW39" i="10"/>
  <c r="MJX39" i="10" s="1"/>
  <c r="MJO39" i="10"/>
  <c r="MJP39" i="10" s="1"/>
  <c r="MJG39" i="10"/>
  <c r="MJH39" i="10" s="1"/>
  <c r="MIY39" i="10"/>
  <c r="MIZ39" i="10" s="1"/>
  <c r="MIQ39" i="10"/>
  <c r="MIR39" i="10" s="1"/>
  <c r="MII39" i="10"/>
  <c r="MIJ39" i="10" s="1"/>
  <c r="MIA39" i="10"/>
  <c r="MIB39" i="10" s="1"/>
  <c r="MHS39" i="10"/>
  <c r="MHT39" i="10" s="1"/>
  <c r="MHK39" i="10"/>
  <c r="MHL39" i="10" s="1"/>
  <c r="MHC39" i="10"/>
  <c r="MHD39" i="10" s="1"/>
  <c r="MGU39" i="10"/>
  <c r="MGV39" i="10" s="1"/>
  <c r="MGM39" i="10"/>
  <c r="MGN39" i="10" s="1"/>
  <c r="MGE39" i="10"/>
  <c r="MGF39" i="10" s="1"/>
  <c r="MFW39" i="10"/>
  <c r="MFX39" i="10" s="1"/>
  <c r="MFO39" i="10"/>
  <c r="MFP39" i="10" s="1"/>
  <c r="MFG39" i="10"/>
  <c r="MFH39" i="10" s="1"/>
  <c r="MEY39" i="10"/>
  <c r="MEZ39" i="10" s="1"/>
  <c r="MEQ39" i="10"/>
  <c r="MER39" i="10" s="1"/>
  <c r="MEI39" i="10"/>
  <c r="MEJ39" i="10" s="1"/>
  <c r="MEA39" i="10"/>
  <c r="MEB39" i="10" s="1"/>
  <c r="MDS39" i="10"/>
  <c r="MDT39" i="10" s="1"/>
  <c r="MDK39" i="10"/>
  <c r="MDL39" i="10" s="1"/>
  <c r="MDC39" i="10"/>
  <c r="MDD39" i="10" s="1"/>
  <c r="MCU39" i="10"/>
  <c r="MCV39" i="10" s="1"/>
  <c r="MCM39" i="10"/>
  <c r="MCN39" i="10" s="1"/>
  <c r="MCE39" i="10"/>
  <c r="MCF39" i="10" s="1"/>
  <c r="MBW39" i="10"/>
  <c r="MBX39" i="10" s="1"/>
  <c r="MBO39" i="10"/>
  <c r="MBP39" i="10" s="1"/>
  <c r="MBG39" i="10"/>
  <c r="MBH39" i="10" s="1"/>
  <c r="MAY39" i="10"/>
  <c r="MAZ39" i="10" s="1"/>
  <c r="MAQ39" i="10"/>
  <c r="MAR39" i="10" s="1"/>
  <c r="MAI39" i="10"/>
  <c r="MAJ39" i="10" s="1"/>
  <c r="MAA39" i="10"/>
  <c r="MAB39" i="10" s="1"/>
  <c r="LZS39" i="10"/>
  <c r="LZT39" i="10" s="1"/>
  <c r="LZK39" i="10"/>
  <c r="LZL39" i="10" s="1"/>
  <c r="LZC39" i="10"/>
  <c r="LZD39" i="10" s="1"/>
  <c r="LYU39" i="10"/>
  <c r="LYV39" i="10" s="1"/>
  <c r="LYM39" i="10"/>
  <c r="LYN39" i="10" s="1"/>
  <c r="LYE39" i="10"/>
  <c r="LYF39" i="10" s="1"/>
  <c r="LXW39" i="10"/>
  <c r="LXX39" i="10" s="1"/>
  <c r="LXO39" i="10"/>
  <c r="LXP39" i="10" s="1"/>
  <c r="LXG39" i="10"/>
  <c r="LXH39" i="10" s="1"/>
  <c r="LWY39" i="10"/>
  <c r="LWZ39" i="10" s="1"/>
  <c r="LWQ39" i="10"/>
  <c r="LWR39" i="10" s="1"/>
  <c r="LWI39" i="10"/>
  <c r="LWJ39" i="10" s="1"/>
  <c r="LWA39" i="10"/>
  <c r="LWB39" i="10" s="1"/>
  <c r="LVS39" i="10"/>
  <c r="LVT39" i="10" s="1"/>
  <c r="LVK39" i="10"/>
  <c r="LVL39" i="10" s="1"/>
  <c r="LVC39" i="10"/>
  <c r="LVD39" i="10" s="1"/>
  <c r="LUU39" i="10"/>
  <c r="LUV39" i="10" s="1"/>
  <c r="LUM39" i="10"/>
  <c r="LUN39" i="10" s="1"/>
  <c r="LUE39" i="10"/>
  <c r="LUF39" i="10" s="1"/>
  <c r="LTW39" i="10"/>
  <c r="LTX39" i="10" s="1"/>
  <c r="LTO39" i="10"/>
  <c r="LTP39" i="10" s="1"/>
  <c r="LTG39" i="10"/>
  <c r="LTH39" i="10" s="1"/>
  <c r="LSY39" i="10"/>
  <c r="LSZ39" i="10" s="1"/>
  <c r="LSQ39" i="10"/>
  <c r="LSR39" i="10" s="1"/>
  <c r="LSI39" i="10"/>
  <c r="LSJ39" i="10" s="1"/>
  <c r="LSA39" i="10"/>
  <c r="LSB39" i="10" s="1"/>
  <c r="LRS39" i="10"/>
  <c r="LRT39" i="10" s="1"/>
  <c r="LRK39" i="10"/>
  <c r="LRL39" i="10" s="1"/>
  <c r="LRC39" i="10"/>
  <c r="LRD39" i="10" s="1"/>
  <c r="LQU39" i="10"/>
  <c r="LQV39" i="10" s="1"/>
  <c r="LQM39" i="10"/>
  <c r="LQN39" i="10" s="1"/>
  <c r="LQE39" i="10"/>
  <c r="LQF39" i="10" s="1"/>
  <c r="LPW39" i="10"/>
  <c r="LPX39" i="10" s="1"/>
  <c r="LPO39" i="10"/>
  <c r="LPP39" i="10" s="1"/>
  <c r="LPG39" i="10"/>
  <c r="LPH39" i="10" s="1"/>
  <c r="LOY39" i="10"/>
  <c r="LOZ39" i="10" s="1"/>
  <c r="LOQ39" i="10"/>
  <c r="LOR39" i="10" s="1"/>
  <c r="LOI39" i="10"/>
  <c r="LOJ39" i="10" s="1"/>
  <c r="LOA39" i="10"/>
  <c r="LOB39" i="10" s="1"/>
  <c r="LNS39" i="10"/>
  <c r="LNT39" i="10" s="1"/>
  <c r="LNK39" i="10"/>
  <c r="LNL39" i="10" s="1"/>
  <c r="LNC39" i="10"/>
  <c r="LND39" i="10" s="1"/>
  <c r="LMU39" i="10"/>
  <c r="LMV39" i="10" s="1"/>
  <c r="LMM39" i="10"/>
  <c r="LMN39" i="10" s="1"/>
  <c r="LME39" i="10"/>
  <c r="LMF39" i="10" s="1"/>
  <c r="LLW39" i="10"/>
  <c r="LLX39" i="10" s="1"/>
  <c r="LLO39" i="10"/>
  <c r="LLP39" i="10" s="1"/>
  <c r="LLG39" i="10"/>
  <c r="LLH39" i="10" s="1"/>
  <c r="LKY39" i="10"/>
  <c r="LKZ39" i="10" s="1"/>
  <c r="LKQ39" i="10"/>
  <c r="LKR39" i="10" s="1"/>
  <c r="LKI39" i="10"/>
  <c r="LKJ39" i="10" s="1"/>
  <c r="LKA39" i="10"/>
  <c r="LKB39" i="10" s="1"/>
  <c r="LJS39" i="10"/>
  <c r="LJT39" i="10" s="1"/>
  <c r="LJK39" i="10"/>
  <c r="LJL39" i="10" s="1"/>
  <c r="LJC39" i="10"/>
  <c r="LJD39" i="10" s="1"/>
  <c r="LIU39" i="10"/>
  <c r="LIV39" i="10" s="1"/>
  <c r="LIM39" i="10"/>
  <c r="LIN39" i="10" s="1"/>
  <c r="LIE39" i="10"/>
  <c r="LIF39" i="10" s="1"/>
  <c r="LHW39" i="10"/>
  <c r="LHX39" i="10" s="1"/>
  <c r="LHO39" i="10"/>
  <c r="LHP39" i="10" s="1"/>
  <c r="LHG39" i="10"/>
  <c r="LHH39" i="10" s="1"/>
  <c r="LGY39" i="10"/>
  <c r="LGZ39" i="10" s="1"/>
  <c r="LGQ39" i="10"/>
  <c r="LGR39" i="10" s="1"/>
  <c r="LGI39" i="10"/>
  <c r="LGJ39" i="10" s="1"/>
  <c r="LGA39" i="10"/>
  <c r="LGB39" i="10" s="1"/>
  <c r="LFS39" i="10"/>
  <c r="LFT39" i="10" s="1"/>
  <c r="LFK39" i="10"/>
  <c r="LFL39" i="10" s="1"/>
  <c r="LFC39" i="10"/>
  <c r="LFD39" i="10" s="1"/>
  <c r="LEU39" i="10"/>
  <c r="LEV39" i="10" s="1"/>
  <c r="LEM39" i="10"/>
  <c r="LEN39" i="10" s="1"/>
  <c r="LEE39" i="10"/>
  <c r="LEF39" i="10" s="1"/>
  <c r="LDW39" i="10"/>
  <c r="LDX39" i="10" s="1"/>
  <c r="LDO39" i="10"/>
  <c r="LDP39" i="10" s="1"/>
  <c r="LDG39" i="10"/>
  <c r="LDH39" i="10" s="1"/>
  <c r="LCY39" i="10"/>
  <c r="LCZ39" i="10" s="1"/>
  <c r="LCQ39" i="10"/>
  <c r="LCR39" i="10" s="1"/>
  <c r="LCI39" i="10"/>
  <c r="LCJ39" i="10" s="1"/>
  <c r="LCA39" i="10"/>
  <c r="LCB39" i="10" s="1"/>
  <c r="LBS39" i="10"/>
  <c r="LBT39" i="10" s="1"/>
  <c r="LBK39" i="10"/>
  <c r="LBL39" i="10" s="1"/>
  <c r="LBC39" i="10"/>
  <c r="LBD39" i="10" s="1"/>
  <c r="LAU39" i="10"/>
  <c r="LAV39" i="10" s="1"/>
  <c r="LAM39" i="10"/>
  <c r="LAN39" i="10" s="1"/>
  <c r="LAE39" i="10"/>
  <c r="LAF39" i="10" s="1"/>
  <c r="KZW39" i="10"/>
  <c r="KZX39" i="10" s="1"/>
  <c r="KZO39" i="10"/>
  <c r="KZP39" i="10" s="1"/>
  <c r="KZG39" i="10"/>
  <c r="KZH39" i="10" s="1"/>
  <c r="KYY39" i="10"/>
  <c r="KYZ39" i="10" s="1"/>
  <c r="KYQ39" i="10"/>
  <c r="KYR39" i="10" s="1"/>
  <c r="KYI39" i="10"/>
  <c r="KYJ39" i="10" s="1"/>
  <c r="KYA39" i="10"/>
  <c r="KYB39" i="10" s="1"/>
  <c r="KXS39" i="10"/>
  <c r="KXT39" i="10" s="1"/>
  <c r="KXK39" i="10"/>
  <c r="KXL39" i="10" s="1"/>
  <c r="KXC39" i="10"/>
  <c r="KXD39" i="10" s="1"/>
  <c r="KWU39" i="10"/>
  <c r="KWV39" i="10" s="1"/>
  <c r="KWM39" i="10"/>
  <c r="KWN39" i="10" s="1"/>
  <c r="KWE39" i="10"/>
  <c r="KWF39" i="10" s="1"/>
  <c r="KVW39" i="10"/>
  <c r="KVX39" i="10" s="1"/>
  <c r="KVO39" i="10"/>
  <c r="KVP39" i="10" s="1"/>
  <c r="KVG39" i="10"/>
  <c r="KVH39" i="10" s="1"/>
  <c r="KUY39" i="10"/>
  <c r="KUZ39" i="10" s="1"/>
  <c r="KUQ39" i="10"/>
  <c r="KUR39" i="10" s="1"/>
  <c r="KUI39" i="10"/>
  <c r="KUJ39" i="10" s="1"/>
  <c r="KUA39" i="10"/>
  <c r="KUB39" i="10" s="1"/>
  <c r="KTS39" i="10"/>
  <c r="KTT39" i="10" s="1"/>
  <c r="KTK39" i="10"/>
  <c r="KTL39" i="10" s="1"/>
  <c r="KTC39" i="10"/>
  <c r="KTD39" i="10" s="1"/>
  <c r="KSU39" i="10"/>
  <c r="KSV39" i="10" s="1"/>
  <c r="KSM39" i="10"/>
  <c r="KSN39" i="10" s="1"/>
  <c r="KSE39" i="10"/>
  <c r="KSF39" i="10" s="1"/>
  <c r="KRW39" i="10"/>
  <c r="KRX39" i="10" s="1"/>
  <c r="KRO39" i="10"/>
  <c r="KRP39" i="10" s="1"/>
  <c r="KRG39" i="10"/>
  <c r="KRH39" i="10" s="1"/>
  <c r="KQY39" i="10"/>
  <c r="KQZ39" i="10" s="1"/>
  <c r="KQQ39" i="10"/>
  <c r="KQR39" i="10" s="1"/>
  <c r="KQI39" i="10"/>
  <c r="KQJ39" i="10" s="1"/>
  <c r="KQA39" i="10"/>
  <c r="KQB39" i="10" s="1"/>
  <c r="KPS39" i="10"/>
  <c r="KPT39" i="10" s="1"/>
  <c r="KPK39" i="10"/>
  <c r="KPL39" i="10" s="1"/>
  <c r="KPC39" i="10"/>
  <c r="KPD39" i="10" s="1"/>
  <c r="KOU39" i="10"/>
  <c r="KOV39" i="10" s="1"/>
  <c r="KOM39" i="10"/>
  <c r="KON39" i="10" s="1"/>
  <c r="KOE39" i="10"/>
  <c r="KOF39" i="10" s="1"/>
  <c r="KNW39" i="10"/>
  <c r="KNX39" i="10" s="1"/>
  <c r="KNO39" i="10"/>
  <c r="KNP39" i="10" s="1"/>
  <c r="KNG39" i="10"/>
  <c r="KNH39" i="10" s="1"/>
  <c r="KMY39" i="10"/>
  <c r="KMZ39" i="10" s="1"/>
  <c r="KMQ39" i="10"/>
  <c r="KMR39" i="10" s="1"/>
  <c r="KMI39" i="10"/>
  <c r="KMJ39" i="10" s="1"/>
  <c r="KMA39" i="10"/>
  <c r="KMB39" i="10" s="1"/>
  <c r="KLS39" i="10"/>
  <c r="KLT39" i="10" s="1"/>
  <c r="KLK39" i="10"/>
  <c r="KLL39" i="10" s="1"/>
  <c r="KLC39" i="10"/>
  <c r="KLD39" i="10" s="1"/>
  <c r="KKU39" i="10"/>
  <c r="KKV39" i="10" s="1"/>
  <c r="KKM39" i="10"/>
  <c r="KKN39" i="10" s="1"/>
  <c r="KKE39" i="10"/>
  <c r="KKF39" i="10" s="1"/>
  <c r="KJW39" i="10"/>
  <c r="KJX39" i="10" s="1"/>
  <c r="KJO39" i="10"/>
  <c r="KJP39" i="10" s="1"/>
  <c r="KJG39" i="10"/>
  <c r="KJH39" i="10" s="1"/>
  <c r="KIY39" i="10"/>
  <c r="KIZ39" i="10" s="1"/>
  <c r="KIQ39" i="10"/>
  <c r="KIR39" i="10" s="1"/>
  <c r="KII39" i="10"/>
  <c r="KIJ39" i="10" s="1"/>
  <c r="KIA39" i="10"/>
  <c r="KIB39" i="10" s="1"/>
  <c r="KHS39" i="10"/>
  <c r="KHT39" i="10" s="1"/>
  <c r="KHK39" i="10"/>
  <c r="KHL39" i="10" s="1"/>
  <c r="KHC39" i="10"/>
  <c r="KHD39" i="10" s="1"/>
  <c r="KGU39" i="10"/>
  <c r="KGV39" i="10" s="1"/>
  <c r="KGM39" i="10"/>
  <c r="KGN39" i="10" s="1"/>
  <c r="KGE39" i="10"/>
  <c r="KGF39" i="10" s="1"/>
  <c r="KFW39" i="10"/>
  <c r="KFX39" i="10" s="1"/>
  <c r="KFO39" i="10"/>
  <c r="KFP39" i="10" s="1"/>
  <c r="KFG39" i="10"/>
  <c r="KFH39" i="10" s="1"/>
  <c r="KEY39" i="10"/>
  <c r="KEZ39" i="10" s="1"/>
  <c r="KEQ39" i="10"/>
  <c r="KER39" i="10" s="1"/>
  <c r="KEI39" i="10"/>
  <c r="KEJ39" i="10" s="1"/>
  <c r="KEA39" i="10"/>
  <c r="KEB39" i="10" s="1"/>
  <c r="KDS39" i="10"/>
  <c r="KDT39" i="10" s="1"/>
  <c r="KDK39" i="10"/>
  <c r="KDL39" i="10" s="1"/>
  <c r="KDC39" i="10"/>
  <c r="KDD39" i="10" s="1"/>
  <c r="KCU39" i="10"/>
  <c r="KCV39" i="10" s="1"/>
  <c r="KCM39" i="10"/>
  <c r="KCN39" i="10" s="1"/>
  <c r="KCE39" i="10"/>
  <c r="KCF39" i="10" s="1"/>
  <c r="KBW39" i="10"/>
  <c r="KBX39" i="10" s="1"/>
  <c r="KBO39" i="10"/>
  <c r="KBP39" i="10" s="1"/>
  <c r="KBG39" i="10"/>
  <c r="KBH39" i="10" s="1"/>
  <c r="KAY39" i="10"/>
  <c r="KAZ39" i="10" s="1"/>
  <c r="KAQ39" i="10"/>
  <c r="KAR39" i="10" s="1"/>
  <c r="KAI39" i="10"/>
  <c r="KAJ39" i="10" s="1"/>
  <c r="KAA39" i="10"/>
  <c r="KAB39" i="10" s="1"/>
  <c r="JZS39" i="10"/>
  <c r="JZT39" i="10" s="1"/>
  <c r="JZK39" i="10"/>
  <c r="JZL39" i="10" s="1"/>
  <c r="JZC39" i="10"/>
  <c r="JZD39" i="10" s="1"/>
  <c r="JYU39" i="10"/>
  <c r="JYV39" i="10" s="1"/>
  <c r="JYM39" i="10"/>
  <c r="JYN39" i="10" s="1"/>
  <c r="JYE39" i="10"/>
  <c r="JYF39" i="10" s="1"/>
  <c r="JXW39" i="10"/>
  <c r="JXX39" i="10" s="1"/>
  <c r="JXO39" i="10"/>
  <c r="JXP39" i="10" s="1"/>
  <c r="JXG39" i="10"/>
  <c r="JXH39" i="10" s="1"/>
  <c r="JWY39" i="10"/>
  <c r="JWZ39" i="10" s="1"/>
  <c r="JWQ39" i="10"/>
  <c r="JWR39" i="10" s="1"/>
  <c r="JWI39" i="10"/>
  <c r="JWJ39" i="10" s="1"/>
  <c r="JWA39" i="10"/>
  <c r="JWB39" i="10" s="1"/>
  <c r="JVS39" i="10"/>
  <c r="JVT39" i="10" s="1"/>
  <c r="JVK39" i="10"/>
  <c r="JVL39" i="10" s="1"/>
  <c r="JVC39" i="10"/>
  <c r="JVD39" i="10" s="1"/>
  <c r="JUU39" i="10"/>
  <c r="JUV39" i="10" s="1"/>
  <c r="JUM39" i="10"/>
  <c r="JUN39" i="10" s="1"/>
  <c r="JUE39" i="10"/>
  <c r="JUF39" i="10" s="1"/>
  <c r="JTW39" i="10"/>
  <c r="JTX39" i="10" s="1"/>
  <c r="JTO39" i="10"/>
  <c r="JTP39" i="10" s="1"/>
  <c r="JTG39" i="10"/>
  <c r="JTH39" i="10" s="1"/>
  <c r="JSY39" i="10"/>
  <c r="JSZ39" i="10" s="1"/>
  <c r="JSQ39" i="10"/>
  <c r="JSR39" i="10" s="1"/>
  <c r="JSI39" i="10"/>
  <c r="JSJ39" i="10" s="1"/>
  <c r="JSA39" i="10"/>
  <c r="JSB39" i="10" s="1"/>
  <c r="JRS39" i="10"/>
  <c r="JRT39" i="10" s="1"/>
  <c r="JRK39" i="10"/>
  <c r="JRL39" i="10" s="1"/>
  <c r="JRC39" i="10"/>
  <c r="JRD39" i="10" s="1"/>
  <c r="JQU39" i="10"/>
  <c r="JQV39" i="10" s="1"/>
  <c r="JQM39" i="10"/>
  <c r="JQN39" i="10" s="1"/>
  <c r="JQE39" i="10"/>
  <c r="JQF39" i="10" s="1"/>
  <c r="JPW39" i="10"/>
  <c r="JPX39" i="10" s="1"/>
  <c r="JPO39" i="10"/>
  <c r="JPP39" i="10" s="1"/>
  <c r="JPG39" i="10"/>
  <c r="JPH39" i="10" s="1"/>
  <c r="JOY39" i="10"/>
  <c r="JOZ39" i="10" s="1"/>
  <c r="JOR39" i="10"/>
  <c r="JOQ39" i="10"/>
  <c r="JOI39" i="10"/>
  <c r="JOJ39" i="10" s="1"/>
  <c r="JOA39" i="10"/>
  <c r="JOB39" i="10" s="1"/>
  <c r="JNS39" i="10"/>
  <c r="JNT39" i="10" s="1"/>
  <c r="JNK39" i="10"/>
  <c r="JNL39" i="10" s="1"/>
  <c r="JNC39" i="10"/>
  <c r="JND39" i="10" s="1"/>
  <c r="JMU39" i="10"/>
  <c r="JMV39" i="10" s="1"/>
  <c r="JMM39" i="10"/>
  <c r="JMN39" i="10" s="1"/>
  <c r="JME39" i="10"/>
  <c r="JMF39" i="10" s="1"/>
  <c r="JLW39" i="10"/>
  <c r="JLX39" i="10" s="1"/>
  <c r="JLO39" i="10"/>
  <c r="JLP39" i="10" s="1"/>
  <c r="JLG39" i="10"/>
  <c r="JLH39" i="10" s="1"/>
  <c r="JKY39" i="10"/>
  <c r="JKZ39" i="10" s="1"/>
  <c r="JKQ39" i="10"/>
  <c r="JKR39" i="10" s="1"/>
  <c r="JKI39" i="10"/>
  <c r="JKJ39" i="10" s="1"/>
  <c r="JKA39" i="10"/>
  <c r="JKB39" i="10" s="1"/>
  <c r="JJS39" i="10"/>
  <c r="JJT39" i="10" s="1"/>
  <c r="JJK39" i="10"/>
  <c r="JJL39" i="10" s="1"/>
  <c r="JJC39" i="10"/>
  <c r="JJD39" i="10" s="1"/>
  <c r="JIU39" i="10"/>
  <c r="JIV39" i="10" s="1"/>
  <c r="JIM39" i="10"/>
  <c r="JIN39" i="10" s="1"/>
  <c r="JIE39" i="10"/>
  <c r="JIF39" i="10" s="1"/>
  <c r="JHW39" i="10"/>
  <c r="JHX39" i="10" s="1"/>
  <c r="JHO39" i="10"/>
  <c r="JHP39" i="10" s="1"/>
  <c r="JHG39" i="10"/>
  <c r="JHH39" i="10" s="1"/>
  <c r="JGY39" i="10"/>
  <c r="JGZ39" i="10" s="1"/>
  <c r="JGQ39" i="10"/>
  <c r="JGR39" i="10" s="1"/>
  <c r="JGJ39" i="10"/>
  <c r="G39" i="10"/>
  <c r="H39" i="10" s="1"/>
  <c r="XFC38" i="10"/>
  <c r="XFD38" i="10" s="1"/>
  <c r="XEU38" i="10"/>
  <c r="XEV38" i="10" s="1"/>
  <c r="XEM38" i="10"/>
  <c r="XEN38" i="10" s="1"/>
  <c r="XEE38" i="10"/>
  <c r="XEF38" i="10" s="1"/>
  <c r="XDW38" i="10"/>
  <c r="XDX38" i="10" s="1"/>
  <c r="XDO38" i="10"/>
  <c r="XDP38" i="10" s="1"/>
  <c r="XDG38" i="10"/>
  <c r="XDH38" i="10" s="1"/>
  <c r="XCY38" i="10"/>
  <c r="XCZ38" i="10" s="1"/>
  <c r="XCQ38" i="10"/>
  <c r="XCR38" i="10" s="1"/>
  <c r="XCI38" i="10"/>
  <c r="XCJ38" i="10" s="1"/>
  <c r="XCA38" i="10"/>
  <c r="XCB38" i="10" s="1"/>
  <c r="XBS38" i="10"/>
  <c r="XBT38" i="10" s="1"/>
  <c r="XBK38" i="10"/>
  <c r="XBL38" i="10" s="1"/>
  <c r="XBD38" i="10"/>
  <c r="XBC38" i="10"/>
  <c r="XAU38" i="10"/>
  <c r="XAV38" i="10" s="1"/>
  <c r="XAM38" i="10"/>
  <c r="XAN38" i="10" s="1"/>
  <c r="XAE38" i="10"/>
  <c r="XAF38" i="10" s="1"/>
  <c r="WZW38" i="10"/>
  <c r="WZX38" i="10" s="1"/>
  <c r="WZO38" i="10"/>
  <c r="WZP38" i="10" s="1"/>
  <c r="WZG38" i="10"/>
  <c r="WZH38" i="10" s="1"/>
  <c r="WYY38" i="10"/>
  <c r="WYZ38" i="10" s="1"/>
  <c r="WYQ38" i="10"/>
  <c r="WYR38" i="10" s="1"/>
  <c r="WYI38" i="10"/>
  <c r="WYJ38" i="10" s="1"/>
  <c r="WYA38" i="10"/>
  <c r="WYB38" i="10" s="1"/>
  <c r="WXS38" i="10"/>
  <c r="WXT38" i="10" s="1"/>
  <c r="WXK38" i="10"/>
  <c r="WXL38" i="10" s="1"/>
  <c r="WXC38" i="10"/>
  <c r="WXD38" i="10" s="1"/>
  <c r="WWU38" i="10"/>
  <c r="WWV38" i="10" s="1"/>
  <c r="WWM38" i="10"/>
  <c r="WWN38" i="10" s="1"/>
  <c r="WWE38" i="10"/>
  <c r="WWF38" i="10" s="1"/>
  <c r="WVW38" i="10"/>
  <c r="WVX38" i="10" s="1"/>
  <c r="WVO38" i="10"/>
  <c r="WVP38" i="10" s="1"/>
  <c r="WVG38" i="10"/>
  <c r="WVH38" i="10" s="1"/>
  <c r="WUY38" i="10"/>
  <c r="WUZ38" i="10" s="1"/>
  <c r="WUQ38" i="10"/>
  <c r="WUR38" i="10" s="1"/>
  <c r="WUI38" i="10"/>
  <c r="WUJ38" i="10" s="1"/>
  <c r="WUA38" i="10"/>
  <c r="WUB38" i="10" s="1"/>
  <c r="WTS38" i="10"/>
  <c r="WTT38" i="10" s="1"/>
  <c r="WTK38" i="10"/>
  <c r="WTL38" i="10" s="1"/>
  <c r="WTC38" i="10"/>
  <c r="WTD38" i="10" s="1"/>
  <c r="WSU38" i="10"/>
  <c r="WSV38" i="10" s="1"/>
  <c r="WSM38" i="10"/>
  <c r="WSN38" i="10" s="1"/>
  <c r="WSE38" i="10"/>
  <c r="WSF38" i="10" s="1"/>
  <c r="WRW38" i="10"/>
  <c r="WRX38" i="10" s="1"/>
  <c r="WRO38" i="10"/>
  <c r="WRP38" i="10" s="1"/>
  <c r="WRG38" i="10"/>
  <c r="WRH38" i="10" s="1"/>
  <c r="WQY38" i="10"/>
  <c r="WQZ38" i="10" s="1"/>
  <c r="WQQ38" i="10"/>
  <c r="WQR38" i="10" s="1"/>
  <c r="WQI38" i="10"/>
  <c r="WQJ38" i="10" s="1"/>
  <c r="WQA38" i="10"/>
  <c r="WQB38" i="10" s="1"/>
  <c r="WPS38" i="10"/>
  <c r="WPT38" i="10" s="1"/>
  <c r="WPK38" i="10"/>
  <c r="WPL38" i="10" s="1"/>
  <c r="WPC38" i="10"/>
  <c r="WPD38" i="10" s="1"/>
  <c r="WOU38" i="10"/>
  <c r="WOV38" i="10" s="1"/>
  <c r="WOM38" i="10"/>
  <c r="WON38" i="10" s="1"/>
  <c r="WOE38" i="10"/>
  <c r="WOF38" i="10" s="1"/>
  <c r="WNW38" i="10"/>
  <c r="WNX38" i="10" s="1"/>
  <c r="WNO38" i="10"/>
  <c r="WNP38" i="10" s="1"/>
  <c r="WNG38" i="10"/>
  <c r="WNH38" i="10" s="1"/>
  <c r="WMY38" i="10"/>
  <c r="WMZ38" i="10" s="1"/>
  <c r="WMQ38" i="10"/>
  <c r="WMR38" i="10" s="1"/>
  <c r="WMI38" i="10"/>
  <c r="WMJ38" i="10" s="1"/>
  <c r="WMA38" i="10"/>
  <c r="WMB38" i="10" s="1"/>
  <c r="WLS38" i="10"/>
  <c r="WLT38" i="10" s="1"/>
  <c r="WLK38" i="10"/>
  <c r="WLL38" i="10" s="1"/>
  <c r="WLC38" i="10"/>
  <c r="WLD38" i="10" s="1"/>
  <c r="WKU38" i="10"/>
  <c r="WKV38" i="10" s="1"/>
  <c r="WKM38" i="10"/>
  <c r="WKN38" i="10" s="1"/>
  <c r="WKE38" i="10"/>
  <c r="WKF38" i="10" s="1"/>
  <c r="WJW38" i="10"/>
  <c r="WJX38" i="10" s="1"/>
  <c r="WJO38" i="10"/>
  <c r="WJP38" i="10" s="1"/>
  <c r="WJG38" i="10"/>
  <c r="WJH38" i="10" s="1"/>
  <c r="WIY38" i="10"/>
  <c r="WIZ38" i="10" s="1"/>
  <c r="WIQ38" i="10"/>
  <c r="WIR38" i="10" s="1"/>
  <c r="WII38" i="10"/>
  <c r="WIJ38" i="10" s="1"/>
  <c r="WIA38" i="10"/>
  <c r="WIB38" i="10" s="1"/>
  <c r="WHS38" i="10"/>
  <c r="WHT38" i="10" s="1"/>
  <c r="WHK38" i="10"/>
  <c r="WHL38" i="10" s="1"/>
  <c r="WHC38" i="10"/>
  <c r="WHD38" i="10" s="1"/>
  <c r="WGU38" i="10"/>
  <c r="WGV38" i="10" s="1"/>
  <c r="WGM38" i="10"/>
  <c r="WGN38" i="10" s="1"/>
  <c r="WGE38" i="10"/>
  <c r="WGF38" i="10" s="1"/>
  <c r="WFW38" i="10"/>
  <c r="WFX38" i="10" s="1"/>
  <c r="WFO38" i="10"/>
  <c r="WFP38" i="10" s="1"/>
  <c r="WFG38" i="10"/>
  <c r="WFH38" i="10" s="1"/>
  <c r="WEY38" i="10"/>
  <c r="WEZ38" i="10" s="1"/>
  <c r="WEQ38" i="10"/>
  <c r="WER38" i="10" s="1"/>
  <c r="WEI38" i="10"/>
  <c r="WEJ38" i="10" s="1"/>
  <c r="WEA38" i="10"/>
  <c r="WEB38" i="10" s="1"/>
  <c r="WDS38" i="10"/>
  <c r="WDT38" i="10" s="1"/>
  <c r="WDK38" i="10"/>
  <c r="WDL38" i="10" s="1"/>
  <c r="WDC38" i="10"/>
  <c r="WDD38" i="10" s="1"/>
  <c r="WCU38" i="10"/>
  <c r="WCV38" i="10" s="1"/>
  <c r="WCM38" i="10"/>
  <c r="WCN38" i="10" s="1"/>
  <c r="WCE38" i="10"/>
  <c r="WCF38" i="10" s="1"/>
  <c r="WBW38" i="10"/>
  <c r="WBX38" i="10" s="1"/>
  <c r="WBO38" i="10"/>
  <c r="WBP38" i="10" s="1"/>
  <c r="WBG38" i="10"/>
  <c r="WBH38" i="10" s="1"/>
  <c r="WAY38" i="10"/>
  <c r="WAZ38" i="10" s="1"/>
  <c r="WAQ38" i="10"/>
  <c r="WAR38" i="10" s="1"/>
  <c r="WAI38" i="10"/>
  <c r="WAJ38" i="10" s="1"/>
  <c r="WAA38" i="10"/>
  <c r="WAB38" i="10" s="1"/>
  <c r="VZS38" i="10"/>
  <c r="VZT38" i="10" s="1"/>
  <c r="VZK38" i="10"/>
  <c r="VZL38" i="10" s="1"/>
  <c r="VZC38" i="10"/>
  <c r="VZD38" i="10" s="1"/>
  <c r="VYU38" i="10"/>
  <c r="VYV38" i="10" s="1"/>
  <c r="VYM38" i="10"/>
  <c r="VYN38" i="10" s="1"/>
  <c r="VYE38" i="10"/>
  <c r="VYF38" i="10" s="1"/>
  <c r="VXW38" i="10"/>
  <c r="VXX38" i="10" s="1"/>
  <c r="VXO38" i="10"/>
  <c r="VXP38" i="10" s="1"/>
  <c r="VXG38" i="10"/>
  <c r="VXH38" i="10" s="1"/>
  <c r="VWY38" i="10"/>
  <c r="VWZ38" i="10" s="1"/>
  <c r="VWQ38" i="10"/>
  <c r="VWR38" i="10" s="1"/>
  <c r="VWI38" i="10"/>
  <c r="VWJ38" i="10" s="1"/>
  <c r="VWA38" i="10"/>
  <c r="VWB38" i="10" s="1"/>
  <c r="VVS38" i="10"/>
  <c r="VVT38" i="10" s="1"/>
  <c r="VVK38" i="10"/>
  <c r="VVL38" i="10" s="1"/>
  <c r="VVC38" i="10"/>
  <c r="VVD38" i="10" s="1"/>
  <c r="VUU38" i="10"/>
  <c r="VUV38" i="10" s="1"/>
  <c r="VUM38" i="10"/>
  <c r="VUN38" i="10" s="1"/>
  <c r="VUE38" i="10"/>
  <c r="VUF38" i="10" s="1"/>
  <c r="VTW38" i="10"/>
  <c r="VTX38" i="10" s="1"/>
  <c r="VTO38" i="10"/>
  <c r="VTP38" i="10" s="1"/>
  <c r="VTG38" i="10"/>
  <c r="VTH38" i="10" s="1"/>
  <c r="VSY38" i="10"/>
  <c r="VSZ38" i="10" s="1"/>
  <c r="VSQ38" i="10"/>
  <c r="VSR38" i="10" s="1"/>
  <c r="VSI38" i="10"/>
  <c r="VSJ38" i="10" s="1"/>
  <c r="VSA38" i="10"/>
  <c r="VSB38" i="10" s="1"/>
  <c r="VRS38" i="10"/>
  <c r="VRT38" i="10" s="1"/>
  <c r="VRK38" i="10"/>
  <c r="VRL38" i="10" s="1"/>
  <c r="VRC38" i="10"/>
  <c r="VRD38" i="10" s="1"/>
  <c r="VQU38" i="10"/>
  <c r="VQV38" i="10" s="1"/>
  <c r="VQM38" i="10"/>
  <c r="VQN38" i="10" s="1"/>
  <c r="VQE38" i="10"/>
  <c r="VQF38" i="10" s="1"/>
  <c r="VPW38" i="10"/>
  <c r="VPX38" i="10" s="1"/>
  <c r="VPO38" i="10"/>
  <c r="VPP38" i="10" s="1"/>
  <c r="VPG38" i="10"/>
  <c r="VPH38" i="10" s="1"/>
  <c r="VOY38" i="10"/>
  <c r="VOZ38" i="10" s="1"/>
  <c r="VOQ38" i="10"/>
  <c r="VOR38" i="10" s="1"/>
  <c r="VOI38" i="10"/>
  <c r="VOJ38" i="10" s="1"/>
  <c r="VOA38" i="10"/>
  <c r="VOB38" i="10" s="1"/>
  <c r="VNS38" i="10"/>
  <c r="VNT38" i="10" s="1"/>
  <c r="VNK38" i="10"/>
  <c r="VNL38" i="10" s="1"/>
  <c r="VNC38" i="10"/>
  <c r="VND38" i="10" s="1"/>
  <c r="VMU38" i="10"/>
  <c r="VMV38" i="10" s="1"/>
  <c r="VMM38" i="10"/>
  <c r="VMN38" i="10" s="1"/>
  <c r="VME38" i="10"/>
  <c r="VMF38" i="10" s="1"/>
  <c r="VLW38" i="10"/>
  <c r="VLX38" i="10" s="1"/>
  <c r="VLO38" i="10"/>
  <c r="VLP38" i="10" s="1"/>
  <c r="VLG38" i="10"/>
  <c r="VLH38" i="10" s="1"/>
  <c r="VKY38" i="10"/>
  <c r="VKZ38" i="10" s="1"/>
  <c r="VKQ38" i="10"/>
  <c r="VKR38" i="10" s="1"/>
  <c r="VKI38" i="10"/>
  <c r="VKJ38" i="10" s="1"/>
  <c r="VKA38" i="10"/>
  <c r="VKB38" i="10" s="1"/>
  <c r="VJS38" i="10"/>
  <c r="VJT38" i="10" s="1"/>
  <c r="VJK38" i="10"/>
  <c r="VJL38" i="10" s="1"/>
  <c r="VJC38" i="10"/>
  <c r="VJD38" i="10" s="1"/>
  <c r="VIU38" i="10"/>
  <c r="VIV38" i="10" s="1"/>
  <c r="VIM38" i="10"/>
  <c r="VIN38" i="10" s="1"/>
  <c r="VIE38" i="10"/>
  <c r="VIF38" i="10" s="1"/>
  <c r="VHW38" i="10"/>
  <c r="VHX38" i="10" s="1"/>
  <c r="VHO38" i="10"/>
  <c r="VHP38" i="10" s="1"/>
  <c r="VHG38" i="10"/>
  <c r="VHH38" i="10" s="1"/>
  <c r="VGY38" i="10"/>
  <c r="VGZ38" i="10" s="1"/>
  <c r="VGQ38" i="10"/>
  <c r="VGR38" i="10" s="1"/>
  <c r="VGI38" i="10"/>
  <c r="VGJ38" i="10" s="1"/>
  <c r="VGA38" i="10"/>
  <c r="VGB38" i="10" s="1"/>
  <c r="VFS38" i="10"/>
  <c r="VFT38" i="10" s="1"/>
  <c r="VFK38" i="10"/>
  <c r="VFL38" i="10" s="1"/>
  <c r="VFC38" i="10"/>
  <c r="VFD38" i="10" s="1"/>
  <c r="VEU38" i="10"/>
  <c r="VEV38" i="10" s="1"/>
  <c r="VEM38" i="10"/>
  <c r="VEN38" i="10" s="1"/>
  <c r="VEE38" i="10"/>
  <c r="VEF38" i="10" s="1"/>
  <c r="VDW38" i="10"/>
  <c r="VDX38" i="10" s="1"/>
  <c r="VDO38" i="10"/>
  <c r="VDP38" i="10" s="1"/>
  <c r="VDG38" i="10"/>
  <c r="VDH38" i="10" s="1"/>
  <c r="VCY38" i="10"/>
  <c r="VCZ38" i="10" s="1"/>
  <c r="VCQ38" i="10"/>
  <c r="VCR38" i="10" s="1"/>
  <c r="VCI38" i="10"/>
  <c r="VCJ38" i="10" s="1"/>
  <c r="VCA38" i="10"/>
  <c r="VCB38" i="10" s="1"/>
  <c r="VBS38" i="10"/>
  <c r="VBT38" i="10" s="1"/>
  <c r="VBK38" i="10"/>
  <c r="VBL38" i="10" s="1"/>
  <c r="VBC38" i="10"/>
  <c r="VBD38" i="10" s="1"/>
  <c r="VAU38" i="10"/>
  <c r="VAV38" i="10" s="1"/>
  <c r="VAM38" i="10"/>
  <c r="VAN38" i="10" s="1"/>
  <c r="VAE38" i="10"/>
  <c r="VAF38" i="10" s="1"/>
  <c r="UZW38" i="10"/>
  <c r="UZX38" i="10" s="1"/>
  <c r="UZO38" i="10"/>
  <c r="UZP38" i="10" s="1"/>
  <c r="UZG38" i="10"/>
  <c r="UZH38" i="10" s="1"/>
  <c r="UYY38" i="10"/>
  <c r="UYZ38" i="10" s="1"/>
  <c r="UYQ38" i="10"/>
  <c r="UYR38" i="10" s="1"/>
  <c r="UYI38" i="10"/>
  <c r="UYJ38" i="10" s="1"/>
  <c r="UYA38" i="10"/>
  <c r="UYB38" i="10" s="1"/>
  <c r="UXS38" i="10"/>
  <c r="UXT38" i="10" s="1"/>
  <c r="UXK38" i="10"/>
  <c r="UXL38" i="10" s="1"/>
  <c r="UXC38" i="10"/>
  <c r="UXD38" i="10" s="1"/>
  <c r="UWU38" i="10"/>
  <c r="UWV38" i="10" s="1"/>
  <c r="UWM38" i="10"/>
  <c r="UWN38" i="10" s="1"/>
  <c r="UWE38" i="10"/>
  <c r="UWF38" i="10" s="1"/>
  <c r="UVW38" i="10"/>
  <c r="UVX38" i="10" s="1"/>
  <c r="UVO38" i="10"/>
  <c r="UVP38" i="10" s="1"/>
  <c r="UVG38" i="10"/>
  <c r="UVH38" i="10" s="1"/>
  <c r="UUY38" i="10"/>
  <c r="UUZ38" i="10" s="1"/>
  <c r="UUQ38" i="10"/>
  <c r="UUR38" i="10" s="1"/>
  <c r="UUI38" i="10"/>
  <c r="UUJ38" i="10" s="1"/>
  <c r="UUA38" i="10"/>
  <c r="UUB38" i="10" s="1"/>
  <c r="UTS38" i="10"/>
  <c r="UTT38" i="10" s="1"/>
  <c r="UTK38" i="10"/>
  <c r="UTL38" i="10" s="1"/>
  <c r="UTC38" i="10"/>
  <c r="UTD38" i="10" s="1"/>
  <c r="USU38" i="10"/>
  <c r="USV38" i="10" s="1"/>
  <c r="USM38" i="10"/>
  <c r="USN38" i="10" s="1"/>
  <c r="USE38" i="10"/>
  <c r="USF38" i="10" s="1"/>
  <c r="URW38" i="10"/>
  <c r="URX38" i="10" s="1"/>
  <c r="URO38" i="10"/>
  <c r="URP38" i="10" s="1"/>
  <c r="URG38" i="10"/>
  <c r="URH38" i="10" s="1"/>
  <c r="UQY38" i="10"/>
  <c r="UQZ38" i="10" s="1"/>
  <c r="UQQ38" i="10"/>
  <c r="UQR38" i="10" s="1"/>
  <c r="UQI38" i="10"/>
  <c r="UQJ38" i="10" s="1"/>
  <c r="UQA38" i="10"/>
  <c r="UQB38" i="10" s="1"/>
  <c r="UPS38" i="10"/>
  <c r="UPT38" i="10" s="1"/>
  <c r="UPK38" i="10"/>
  <c r="UPL38" i="10" s="1"/>
  <c r="UPC38" i="10"/>
  <c r="UPD38" i="10" s="1"/>
  <c r="UOU38" i="10"/>
  <c r="UOV38" i="10" s="1"/>
  <c r="UOM38" i="10"/>
  <c r="UON38" i="10" s="1"/>
  <c r="UOE38" i="10"/>
  <c r="UOF38" i="10" s="1"/>
  <c r="UNW38" i="10"/>
  <c r="UNX38" i="10" s="1"/>
  <c r="UNO38" i="10"/>
  <c r="UNP38" i="10" s="1"/>
  <c r="UNG38" i="10"/>
  <c r="UNH38" i="10" s="1"/>
  <c r="UMY38" i="10"/>
  <c r="UMZ38" i="10" s="1"/>
  <c r="UMQ38" i="10"/>
  <c r="UMR38" i="10" s="1"/>
  <c r="UMI38" i="10"/>
  <c r="UMJ38" i="10" s="1"/>
  <c r="UMA38" i="10"/>
  <c r="UMB38" i="10" s="1"/>
  <c r="ULS38" i="10"/>
  <c r="ULT38" i="10" s="1"/>
  <c r="ULK38" i="10"/>
  <c r="ULL38" i="10" s="1"/>
  <c r="ULC38" i="10"/>
  <c r="ULD38" i="10" s="1"/>
  <c r="UKU38" i="10"/>
  <c r="UKV38" i="10" s="1"/>
  <c r="UKM38" i="10"/>
  <c r="UKN38" i="10" s="1"/>
  <c r="UKE38" i="10"/>
  <c r="UKF38" i="10" s="1"/>
  <c r="UJW38" i="10"/>
  <c r="UJX38" i="10" s="1"/>
  <c r="UJO38" i="10"/>
  <c r="UJP38" i="10" s="1"/>
  <c r="UJG38" i="10"/>
  <c r="UJH38" i="10" s="1"/>
  <c r="UIY38" i="10"/>
  <c r="UIZ38" i="10" s="1"/>
  <c r="UIQ38" i="10"/>
  <c r="UIR38" i="10" s="1"/>
  <c r="UII38" i="10"/>
  <c r="UIJ38" i="10" s="1"/>
  <c r="UIA38" i="10"/>
  <c r="UIB38" i="10" s="1"/>
  <c r="UHS38" i="10"/>
  <c r="UHT38" i="10" s="1"/>
  <c r="UHK38" i="10"/>
  <c r="UHL38" i="10" s="1"/>
  <c r="UHC38" i="10"/>
  <c r="UHD38" i="10" s="1"/>
  <c r="UGU38" i="10"/>
  <c r="UGV38" i="10" s="1"/>
  <c r="UGM38" i="10"/>
  <c r="UGN38" i="10" s="1"/>
  <c r="UGE38" i="10"/>
  <c r="UGF38" i="10" s="1"/>
  <c r="UFW38" i="10"/>
  <c r="UFX38" i="10" s="1"/>
  <c r="UFO38" i="10"/>
  <c r="UFP38" i="10" s="1"/>
  <c r="UFG38" i="10"/>
  <c r="UFH38" i="10" s="1"/>
  <c r="UEY38" i="10"/>
  <c r="UEZ38" i="10" s="1"/>
  <c r="UEQ38" i="10"/>
  <c r="UER38" i="10" s="1"/>
  <c r="UEI38" i="10"/>
  <c r="UEJ38" i="10" s="1"/>
  <c r="UEA38" i="10"/>
  <c r="UEB38" i="10" s="1"/>
  <c r="UDS38" i="10"/>
  <c r="UDT38" i="10" s="1"/>
  <c r="UDK38" i="10"/>
  <c r="UDL38" i="10" s="1"/>
  <c r="UDC38" i="10"/>
  <c r="UDD38" i="10" s="1"/>
  <c r="UCU38" i="10"/>
  <c r="UCV38" i="10" s="1"/>
  <c r="UCM38" i="10"/>
  <c r="UCN38" i="10" s="1"/>
  <c r="UCE38" i="10"/>
  <c r="UCF38" i="10" s="1"/>
  <c r="UBW38" i="10"/>
  <c r="UBX38" i="10" s="1"/>
  <c r="UBO38" i="10"/>
  <c r="UBP38" i="10" s="1"/>
  <c r="UBG38" i="10"/>
  <c r="UBH38" i="10" s="1"/>
  <c r="UAY38" i="10"/>
  <c r="UAZ38" i="10" s="1"/>
  <c r="UAQ38" i="10"/>
  <c r="UAR38" i="10" s="1"/>
  <c r="UAI38" i="10"/>
  <c r="UAJ38" i="10" s="1"/>
  <c r="UAA38" i="10"/>
  <c r="UAB38" i="10" s="1"/>
  <c r="TZS38" i="10"/>
  <c r="TZT38" i="10" s="1"/>
  <c r="TZK38" i="10"/>
  <c r="TZL38" i="10" s="1"/>
  <c r="TZC38" i="10"/>
  <c r="TZD38" i="10" s="1"/>
  <c r="TYU38" i="10"/>
  <c r="TYV38" i="10" s="1"/>
  <c r="TYM38" i="10"/>
  <c r="TYN38" i="10" s="1"/>
  <c r="TYE38" i="10"/>
  <c r="TYF38" i="10" s="1"/>
  <c r="TXW38" i="10"/>
  <c r="TXX38" i="10" s="1"/>
  <c r="TXO38" i="10"/>
  <c r="TXP38" i="10" s="1"/>
  <c r="TXG38" i="10"/>
  <c r="TXH38" i="10" s="1"/>
  <c r="TWY38" i="10"/>
  <c r="TWZ38" i="10" s="1"/>
  <c r="TWQ38" i="10"/>
  <c r="TWR38" i="10" s="1"/>
  <c r="TWI38" i="10"/>
  <c r="TWJ38" i="10" s="1"/>
  <c r="TWA38" i="10"/>
  <c r="TWB38" i="10" s="1"/>
  <c r="TVS38" i="10"/>
  <c r="TVT38" i="10" s="1"/>
  <c r="TVK38" i="10"/>
  <c r="TVL38" i="10" s="1"/>
  <c r="TVC38" i="10"/>
  <c r="TVD38" i="10" s="1"/>
  <c r="TUU38" i="10"/>
  <c r="TUV38" i="10" s="1"/>
  <c r="TUM38" i="10"/>
  <c r="TUN38" i="10" s="1"/>
  <c r="TUE38" i="10"/>
  <c r="TUF38" i="10" s="1"/>
  <c r="TTW38" i="10"/>
  <c r="TTX38" i="10" s="1"/>
  <c r="TTO38" i="10"/>
  <c r="TTP38" i="10" s="1"/>
  <c r="TTG38" i="10"/>
  <c r="TTH38" i="10" s="1"/>
  <c r="TSY38" i="10"/>
  <c r="TSZ38" i="10" s="1"/>
  <c r="TSQ38" i="10"/>
  <c r="TSR38" i="10" s="1"/>
  <c r="TSI38" i="10"/>
  <c r="TSJ38" i="10" s="1"/>
  <c r="TSA38" i="10"/>
  <c r="TSB38" i="10" s="1"/>
  <c r="TRS38" i="10"/>
  <c r="TRT38" i="10" s="1"/>
  <c r="TRK38" i="10"/>
  <c r="TRL38" i="10" s="1"/>
  <c r="TRC38" i="10"/>
  <c r="TRD38" i="10" s="1"/>
  <c r="TQU38" i="10"/>
  <c r="TQV38" i="10" s="1"/>
  <c r="TQM38" i="10"/>
  <c r="TQN38" i="10" s="1"/>
  <c r="TQE38" i="10"/>
  <c r="TQF38" i="10" s="1"/>
  <c r="TPW38" i="10"/>
  <c r="TPX38" i="10" s="1"/>
  <c r="TPO38" i="10"/>
  <c r="TPP38" i="10" s="1"/>
  <c r="TPG38" i="10"/>
  <c r="TPH38" i="10" s="1"/>
  <c r="TOY38" i="10"/>
  <c r="TOZ38" i="10" s="1"/>
  <c r="TOQ38" i="10"/>
  <c r="TOR38" i="10" s="1"/>
  <c r="TOI38" i="10"/>
  <c r="TOJ38" i="10" s="1"/>
  <c r="TOA38" i="10"/>
  <c r="TOB38" i="10" s="1"/>
  <c r="TNS38" i="10"/>
  <c r="TNT38" i="10" s="1"/>
  <c r="TNK38" i="10"/>
  <c r="TNL38" i="10" s="1"/>
  <c r="TNC38" i="10"/>
  <c r="TND38" i="10" s="1"/>
  <c r="TMU38" i="10"/>
  <c r="TMV38" i="10" s="1"/>
  <c r="TMM38" i="10"/>
  <c r="TMN38" i="10" s="1"/>
  <c r="TME38" i="10"/>
  <c r="TMF38" i="10" s="1"/>
  <c r="TLW38" i="10"/>
  <c r="TLX38" i="10" s="1"/>
  <c r="TLO38" i="10"/>
  <c r="TLP38" i="10" s="1"/>
  <c r="TLG38" i="10"/>
  <c r="TLH38" i="10" s="1"/>
  <c r="TKY38" i="10"/>
  <c r="TKZ38" i="10" s="1"/>
  <c r="TKQ38" i="10"/>
  <c r="TKR38" i="10" s="1"/>
  <c r="TKI38" i="10"/>
  <c r="TKJ38" i="10" s="1"/>
  <c r="TKA38" i="10"/>
  <c r="TKB38" i="10" s="1"/>
  <c r="TJS38" i="10"/>
  <c r="TJT38" i="10" s="1"/>
  <c r="TJK38" i="10"/>
  <c r="TJL38" i="10" s="1"/>
  <c r="TJC38" i="10"/>
  <c r="TJD38" i="10" s="1"/>
  <c r="TIU38" i="10"/>
  <c r="TIV38" i="10" s="1"/>
  <c r="TIM38" i="10"/>
  <c r="TIN38" i="10" s="1"/>
  <c r="TIE38" i="10"/>
  <c r="TIF38" i="10" s="1"/>
  <c r="THW38" i="10"/>
  <c r="THX38" i="10" s="1"/>
  <c r="THO38" i="10"/>
  <c r="THP38" i="10" s="1"/>
  <c r="THG38" i="10"/>
  <c r="THH38" i="10" s="1"/>
  <c r="TGY38" i="10"/>
  <c r="TGZ38" i="10" s="1"/>
  <c r="TGQ38" i="10"/>
  <c r="TGR38" i="10" s="1"/>
  <c r="TGI38" i="10"/>
  <c r="TGJ38" i="10" s="1"/>
  <c r="TGA38" i="10"/>
  <c r="TGB38" i="10" s="1"/>
  <c r="TFS38" i="10"/>
  <c r="TFT38" i="10" s="1"/>
  <c r="TFK38" i="10"/>
  <c r="TFL38" i="10" s="1"/>
  <c r="TFC38" i="10"/>
  <c r="TFD38" i="10" s="1"/>
  <c r="TEU38" i="10"/>
  <c r="TEV38" i="10" s="1"/>
  <c r="TEM38" i="10"/>
  <c r="TEN38" i="10" s="1"/>
  <c r="TEE38" i="10"/>
  <c r="TEF38" i="10" s="1"/>
  <c r="TDW38" i="10"/>
  <c r="TDX38" i="10" s="1"/>
  <c r="TDO38" i="10"/>
  <c r="TDP38" i="10" s="1"/>
  <c r="TDG38" i="10"/>
  <c r="TDH38" i="10" s="1"/>
  <c r="TCY38" i="10"/>
  <c r="TCZ38" i="10" s="1"/>
  <c r="TCQ38" i="10"/>
  <c r="TCR38" i="10" s="1"/>
  <c r="TCI38" i="10"/>
  <c r="TCJ38" i="10" s="1"/>
  <c r="TCA38" i="10"/>
  <c r="TCB38" i="10" s="1"/>
  <c r="TBS38" i="10"/>
  <c r="TBT38" i="10" s="1"/>
  <c r="TBK38" i="10"/>
  <c r="TBL38" i="10" s="1"/>
  <c r="TBC38" i="10"/>
  <c r="TBD38" i="10" s="1"/>
  <c r="TAU38" i="10"/>
  <c r="TAV38" i="10" s="1"/>
  <c r="TAM38" i="10"/>
  <c r="TAN38" i="10" s="1"/>
  <c r="TAE38" i="10"/>
  <c r="TAF38" i="10" s="1"/>
  <c r="SZW38" i="10"/>
  <c r="SZX38" i="10" s="1"/>
  <c r="SZO38" i="10"/>
  <c r="SZP38" i="10" s="1"/>
  <c r="SZG38" i="10"/>
  <c r="SZH38" i="10" s="1"/>
  <c r="SYY38" i="10"/>
  <c r="SYZ38" i="10" s="1"/>
  <c r="SYQ38" i="10"/>
  <c r="SYR38" i="10" s="1"/>
  <c r="SYI38" i="10"/>
  <c r="SYJ38" i="10" s="1"/>
  <c r="SYA38" i="10"/>
  <c r="SYB38" i="10" s="1"/>
  <c r="SXS38" i="10"/>
  <c r="SXT38" i="10" s="1"/>
  <c r="SXK38" i="10"/>
  <c r="SXL38" i="10" s="1"/>
  <c r="SXC38" i="10"/>
  <c r="SXD38" i="10" s="1"/>
  <c r="SWU38" i="10"/>
  <c r="SWV38" i="10" s="1"/>
  <c r="SWM38" i="10"/>
  <c r="SWN38" i="10" s="1"/>
  <c r="SWE38" i="10"/>
  <c r="SWF38" i="10" s="1"/>
  <c r="SVW38" i="10"/>
  <c r="SVX38" i="10" s="1"/>
  <c r="SVO38" i="10"/>
  <c r="SVP38" i="10" s="1"/>
  <c r="SVG38" i="10"/>
  <c r="SVH38" i="10" s="1"/>
  <c r="SUY38" i="10"/>
  <c r="SUZ38" i="10" s="1"/>
  <c r="SUQ38" i="10"/>
  <c r="SUR38" i="10" s="1"/>
  <c r="SUI38" i="10"/>
  <c r="SUJ38" i="10" s="1"/>
  <c r="SUA38" i="10"/>
  <c r="SUB38" i="10" s="1"/>
  <c r="STS38" i="10"/>
  <c r="STT38" i="10" s="1"/>
  <c r="STK38" i="10"/>
  <c r="STL38" i="10" s="1"/>
  <c r="STC38" i="10"/>
  <c r="STD38" i="10" s="1"/>
  <c r="SSU38" i="10"/>
  <c r="SSV38" i="10" s="1"/>
  <c r="SSM38" i="10"/>
  <c r="SSN38" i="10" s="1"/>
  <c r="SSE38" i="10"/>
  <c r="SSF38" i="10" s="1"/>
  <c r="SRW38" i="10"/>
  <c r="SRX38" i="10" s="1"/>
  <c r="SRO38" i="10"/>
  <c r="SRP38" i="10" s="1"/>
  <c r="SRG38" i="10"/>
  <c r="SRH38" i="10" s="1"/>
  <c r="SQY38" i="10"/>
  <c r="SQZ38" i="10" s="1"/>
  <c r="SQQ38" i="10"/>
  <c r="SQR38" i="10" s="1"/>
  <c r="SQI38" i="10"/>
  <c r="SQJ38" i="10" s="1"/>
  <c r="SQA38" i="10"/>
  <c r="SQB38" i="10" s="1"/>
  <c r="SPS38" i="10"/>
  <c r="SPT38" i="10" s="1"/>
  <c r="SPK38" i="10"/>
  <c r="SPL38" i="10" s="1"/>
  <c r="SPC38" i="10"/>
  <c r="SPD38" i="10" s="1"/>
  <c r="SOU38" i="10"/>
  <c r="SOV38" i="10" s="1"/>
  <c r="SOM38" i="10"/>
  <c r="SON38" i="10" s="1"/>
  <c r="SOE38" i="10"/>
  <c r="SOF38" i="10" s="1"/>
  <c r="SNW38" i="10"/>
  <c r="SNX38" i="10" s="1"/>
  <c r="SNO38" i="10"/>
  <c r="SNP38" i="10" s="1"/>
  <c r="SNG38" i="10"/>
  <c r="SNH38" i="10" s="1"/>
  <c r="SMY38" i="10"/>
  <c r="SMZ38" i="10" s="1"/>
  <c r="SMQ38" i="10"/>
  <c r="SMR38" i="10" s="1"/>
  <c r="SMI38" i="10"/>
  <c r="SMJ38" i="10" s="1"/>
  <c r="SMA38" i="10"/>
  <c r="SMB38" i="10" s="1"/>
  <c r="SLS38" i="10"/>
  <c r="SLT38" i="10" s="1"/>
  <c r="SLK38" i="10"/>
  <c r="SLL38" i="10" s="1"/>
  <c r="SLC38" i="10"/>
  <c r="SLD38" i="10" s="1"/>
  <c r="SKU38" i="10"/>
  <c r="SKV38" i="10" s="1"/>
  <c r="SKM38" i="10"/>
  <c r="SKN38" i="10" s="1"/>
  <c r="SKE38" i="10"/>
  <c r="SKF38" i="10" s="1"/>
  <c r="SJW38" i="10"/>
  <c r="SJX38" i="10" s="1"/>
  <c r="SJO38" i="10"/>
  <c r="SJP38" i="10" s="1"/>
  <c r="SJG38" i="10"/>
  <c r="SJH38" i="10" s="1"/>
  <c r="SIY38" i="10"/>
  <c r="SIZ38" i="10" s="1"/>
  <c r="SIQ38" i="10"/>
  <c r="SIR38" i="10" s="1"/>
  <c r="SII38" i="10"/>
  <c r="SIJ38" i="10" s="1"/>
  <c r="SIA38" i="10"/>
  <c r="SIB38" i="10" s="1"/>
  <c r="SHS38" i="10"/>
  <c r="SHT38" i="10" s="1"/>
  <c r="SHK38" i="10"/>
  <c r="SHL38" i="10" s="1"/>
  <c r="SHC38" i="10"/>
  <c r="SHD38" i="10" s="1"/>
  <c r="SGU38" i="10"/>
  <c r="SGV38" i="10" s="1"/>
  <c r="SGM38" i="10"/>
  <c r="SGN38" i="10" s="1"/>
  <c r="SGE38" i="10"/>
  <c r="SGF38" i="10" s="1"/>
  <c r="SFW38" i="10"/>
  <c r="SFX38" i="10" s="1"/>
  <c r="SFO38" i="10"/>
  <c r="SFP38" i="10" s="1"/>
  <c r="SFG38" i="10"/>
  <c r="SFH38" i="10" s="1"/>
  <c r="SEY38" i="10"/>
  <c r="SEZ38" i="10" s="1"/>
  <c r="SEQ38" i="10"/>
  <c r="SER38" i="10" s="1"/>
  <c r="SEI38" i="10"/>
  <c r="SEJ38" i="10" s="1"/>
  <c r="SEA38" i="10"/>
  <c r="SEB38" i="10" s="1"/>
  <c r="SDS38" i="10"/>
  <c r="SDT38" i="10" s="1"/>
  <c r="SDK38" i="10"/>
  <c r="SDL38" i="10" s="1"/>
  <c r="SDC38" i="10"/>
  <c r="SDD38" i="10" s="1"/>
  <c r="SCU38" i="10"/>
  <c r="SCV38" i="10" s="1"/>
  <c r="SCM38" i="10"/>
  <c r="SCN38" i="10" s="1"/>
  <c r="SCE38" i="10"/>
  <c r="SCF38" i="10" s="1"/>
  <c r="SBW38" i="10"/>
  <c r="SBX38" i="10" s="1"/>
  <c r="SBO38" i="10"/>
  <c r="SBP38" i="10" s="1"/>
  <c r="SBG38" i="10"/>
  <c r="SBH38" i="10" s="1"/>
  <c r="SAY38" i="10"/>
  <c r="SAZ38" i="10" s="1"/>
  <c r="SAQ38" i="10"/>
  <c r="SAR38" i="10" s="1"/>
  <c r="SAI38" i="10"/>
  <c r="SAJ38" i="10" s="1"/>
  <c r="SAA38" i="10"/>
  <c r="SAB38" i="10" s="1"/>
  <c r="RZS38" i="10"/>
  <c r="RZT38" i="10" s="1"/>
  <c r="RZK38" i="10"/>
  <c r="RZL38" i="10" s="1"/>
  <c r="RZC38" i="10"/>
  <c r="RZD38" i="10" s="1"/>
  <c r="RYU38" i="10"/>
  <c r="RYV38" i="10" s="1"/>
  <c r="RYM38" i="10"/>
  <c r="RYN38" i="10" s="1"/>
  <c r="RYE38" i="10"/>
  <c r="RYF38" i="10" s="1"/>
  <c r="RXW38" i="10"/>
  <c r="RXX38" i="10" s="1"/>
  <c r="RXO38" i="10"/>
  <c r="RXP38" i="10" s="1"/>
  <c r="RXG38" i="10"/>
  <c r="RXH38" i="10" s="1"/>
  <c r="RWY38" i="10"/>
  <c r="RWZ38" i="10" s="1"/>
  <c r="RWQ38" i="10"/>
  <c r="RWR38" i="10" s="1"/>
  <c r="RWI38" i="10"/>
  <c r="RWJ38" i="10" s="1"/>
  <c r="RWA38" i="10"/>
  <c r="RWB38" i="10" s="1"/>
  <c r="RVS38" i="10"/>
  <c r="RVT38" i="10" s="1"/>
  <c r="RVK38" i="10"/>
  <c r="RVL38" i="10" s="1"/>
  <c r="RVC38" i="10"/>
  <c r="RVD38" i="10" s="1"/>
  <c r="RUU38" i="10"/>
  <c r="RUV38" i="10" s="1"/>
  <c r="RUM38" i="10"/>
  <c r="RUN38" i="10" s="1"/>
  <c r="RUE38" i="10"/>
  <c r="RUF38" i="10" s="1"/>
  <c r="RTW38" i="10"/>
  <c r="RTX38" i="10" s="1"/>
  <c r="RTO38" i="10"/>
  <c r="RTP38" i="10" s="1"/>
  <c r="RTG38" i="10"/>
  <c r="RTH38" i="10" s="1"/>
  <c r="RSY38" i="10"/>
  <c r="RSZ38" i="10" s="1"/>
  <c r="RSQ38" i="10"/>
  <c r="RSR38" i="10" s="1"/>
  <c r="RSI38" i="10"/>
  <c r="RSJ38" i="10" s="1"/>
  <c r="RSA38" i="10"/>
  <c r="RSB38" i="10" s="1"/>
  <c r="RRS38" i="10"/>
  <c r="RRT38" i="10" s="1"/>
  <c r="RRL38" i="10"/>
  <c r="RRK38" i="10"/>
  <c r="RRC38" i="10"/>
  <c r="RRD38" i="10" s="1"/>
  <c r="RQU38" i="10"/>
  <c r="RQV38" i="10" s="1"/>
  <c r="RQM38" i="10"/>
  <c r="RQN38" i="10" s="1"/>
  <c r="RQE38" i="10"/>
  <c r="RQF38" i="10" s="1"/>
  <c r="RPW38" i="10"/>
  <c r="RPX38" i="10" s="1"/>
  <c r="RPO38" i="10"/>
  <c r="RPP38" i="10" s="1"/>
  <c r="RPG38" i="10"/>
  <c r="RPH38" i="10" s="1"/>
  <c r="ROY38" i="10"/>
  <c r="ROZ38" i="10" s="1"/>
  <c r="ROQ38" i="10"/>
  <c r="ROR38" i="10" s="1"/>
  <c r="ROI38" i="10"/>
  <c r="ROJ38" i="10" s="1"/>
  <c r="ROA38" i="10"/>
  <c r="ROB38" i="10" s="1"/>
  <c r="RNS38" i="10"/>
  <c r="RNT38" i="10" s="1"/>
  <c r="RNK38" i="10"/>
  <c r="RNL38" i="10" s="1"/>
  <c r="RNC38" i="10"/>
  <c r="RND38" i="10" s="1"/>
  <c r="RMU38" i="10"/>
  <c r="RMV38" i="10" s="1"/>
  <c r="RMM38" i="10"/>
  <c r="RMN38" i="10" s="1"/>
  <c r="RME38" i="10"/>
  <c r="RMF38" i="10" s="1"/>
  <c r="RLW38" i="10"/>
  <c r="RLX38" i="10" s="1"/>
  <c r="RLO38" i="10"/>
  <c r="RLP38" i="10" s="1"/>
  <c r="RLG38" i="10"/>
  <c r="RLH38" i="10" s="1"/>
  <c r="RKY38" i="10"/>
  <c r="RKZ38" i="10" s="1"/>
  <c r="RKQ38" i="10"/>
  <c r="RKR38" i="10" s="1"/>
  <c r="RKI38" i="10"/>
  <c r="RKJ38" i="10" s="1"/>
  <c r="RKA38" i="10"/>
  <c r="RKB38" i="10" s="1"/>
  <c r="RJS38" i="10"/>
  <c r="RJT38" i="10" s="1"/>
  <c r="RJK38" i="10"/>
  <c r="RJL38" i="10" s="1"/>
  <c r="RJC38" i="10"/>
  <c r="RJD38" i="10" s="1"/>
  <c r="RIU38" i="10"/>
  <c r="RIV38" i="10" s="1"/>
  <c r="RIM38" i="10"/>
  <c r="RIN38" i="10" s="1"/>
  <c r="RIE38" i="10"/>
  <c r="RIF38" i="10" s="1"/>
  <c r="RHW38" i="10"/>
  <c r="RHX38" i="10" s="1"/>
  <c r="RHO38" i="10"/>
  <c r="RHP38" i="10" s="1"/>
  <c r="RHG38" i="10"/>
  <c r="RHH38" i="10" s="1"/>
  <c r="RGY38" i="10"/>
  <c r="RGZ38" i="10" s="1"/>
  <c r="RGQ38" i="10"/>
  <c r="RGR38" i="10" s="1"/>
  <c r="RGI38" i="10"/>
  <c r="RGJ38" i="10" s="1"/>
  <c r="RGA38" i="10"/>
  <c r="RGB38" i="10" s="1"/>
  <c r="RFS38" i="10"/>
  <c r="RFT38" i="10" s="1"/>
  <c r="RFK38" i="10"/>
  <c r="RFL38" i="10" s="1"/>
  <c r="RFC38" i="10"/>
  <c r="RFD38" i="10" s="1"/>
  <c r="REU38" i="10"/>
  <c r="REV38" i="10" s="1"/>
  <c r="REM38" i="10"/>
  <c r="REN38" i="10" s="1"/>
  <c r="REE38" i="10"/>
  <c r="REF38" i="10" s="1"/>
  <c r="RDW38" i="10"/>
  <c r="RDX38" i="10" s="1"/>
  <c r="RDO38" i="10"/>
  <c r="RDP38" i="10" s="1"/>
  <c r="RDG38" i="10"/>
  <c r="RDH38" i="10" s="1"/>
  <c r="RCY38" i="10"/>
  <c r="RCZ38" i="10" s="1"/>
  <c r="RCQ38" i="10"/>
  <c r="RCR38" i="10" s="1"/>
  <c r="RCI38" i="10"/>
  <c r="RCJ38" i="10" s="1"/>
  <c r="RCA38" i="10"/>
  <c r="RCB38" i="10" s="1"/>
  <c r="RBS38" i="10"/>
  <c r="RBT38" i="10" s="1"/>
  <c r="RBK38" i="10"/>
  <c r="RBL38" i="10" s="1"/>
  <c r="RBC38" i="10"/>
  <c r="RBD38" i="10" s="1"/>
  <c r="RAU38" i="10"/>
  <c r="RAV38" i="10" s="1"/>
  <c r="RAM38" i="10"/>
  <c r="RAN38" i="10" s="1"/>
  <c r="RAE38" i="10"/>
  <c r="RAF38" i="10" s="1"/>
  <c r="QZW38" i="10"/>
  <c r="QZX38" i="10" s="1"/>
  <c r="QZO38" i="10"/>
  <c r="QZP38" i="10" s="1"/>
  <c r="QZG38" i="10"/>
  <c r="QZH38" i="10" s="1"/>
  <c r="QYY38" i="10"/>
  <c r="QYZ38" i="10" s="1"/>
  <c r="QYQ38" i="10"/>
  <c r="QYR38" i="10" s="1"/>
  <c r="QYI38" i="10"/>
  <c r="QYJ38" i="10" s="1"/>
  <c r="QYA38" i="10"/>
  <c r="QYB38" i="10" s="1"/>
  <c r="QXS38" i="10"/>
  <c r="QXT38" i="10" s="1"/>
  <c r="QXK38" i="10"/>
  <c r="QXL38" i="10" s="1"/>
  <c r="QXC38" i="10"/>
  <c r="QXD38" i="10" s="1"/>
  <c r="QWU38" i="10"/>
  <c r="QWV38" i="10" s="1"/>
  <c r="QWM38" i="10"/>
  <c r="QWN38" i="10" s="1"/>
  <c r="QWE38" i="10"/>
  <c r="QWF38" i="10" s="1"/>
  <c r="QVW38" i="10"/>
  <c r="QVX38" i="10" s="1"/>
  <c r="QVO38" i="10"/>
  <c r="QVP38" i="10" s="1"/>
  <c r="QVG38" i="10"/>
  <c r="QVH38" i="10" s="1"/>
  <c r="QUY38" i="10"/>
  <c r="QUZ38" i="10" s="1"/>
  <c r="QUQ38" i="10"/>
  <c r="QUR38" i="10" s="1"/>
  <c r="QUI38" i="10"/>
  <c r="QUJ38" i="10" s="1"/>
  <c r="QUA38" i="10"/>
  <c r="QUB38" i="10" s="1"/>
  <c r="QTS38" i="10"/>
  <c r="QTT38" i="10" s="1"/>
  <c r="QTK38" i="10"/>
  <c r="QTL38" i="10" s="1"/>
  <c r="QTC38" i="10"/>
  <c r="QTD38" i="10" s="1"/>
  <c r="QSU38" i="10"/>
  <c r="QSV38" i="10" s="1"/>
  <c r="QSM38" i="10"/>
  <c r="QSN38" i="10" s="1"/>
  <c r="QSE38" i="10"/>
  <c r="QSF38" i="10" s="1"/>
  <c r="QRW38" i="10"/>
  <c r="QRX38" i="10" s="1"/>
  <c r="QRO38" i="10"/>
  <c r="QRP38" i="10" s="1"/>
  <c r="QRG38" i="10"/>
  <c r="QRH38" i="10" s="1"/>
  <c r="QQY38" i="10"/>
  <c r="QQZ38" i="10" s="1"/>
  <c r="QQQ38" i="10"/>
  <c r="QQR38" i="10" s="1"/>
  <c r="QQI38" i="10"/>
  <c r="QQJ38" i="10" s="1"/>
  <c r="QQA38" i="10"/>
  <c r="QQB38" i="10" s="1"/>
  <c r="QPS38" i="10"/>
  <c r="QPT38" i="10" s="1"/>
  <c r="QPK38" i="10"/>
  <c r="QPL38" i="10" s="1"/>
  <c r="QPC38" i="10"/>
  <c r="QPD38" i="10" s="1"/>
  <c r="QOU38" i="10"/>
  <c r="QOV38" i="10" s="1"/>
  <c r="QOM38" i="10"/>
  <c r="QON38" i="10" s="1"/>
  <c r="QOE38" i="10"/>
  <c r="QOF38" i="10" s="1"/>
  <c r="QNW38" i="10"/>
  <c r="QNX38" i="10" s="1"/>
  <c r="QNO38" i="10"/>
  <c r="QNP38" i="10" s="1"/>
  <c r="QNG38" i="10"/>
  <c r="QNH38" i="10" s="1"/>
  <c r="QMY38" i="10"/>
  <c r="QMZ38" i="10" s="1"/>
  <c r="QMQ38" i="10"/>
  <c r="QMR38" i="10" s="1"/>
  <c r="QMI38" i="10"/>
  <c r="QMJ38" i="10" s="1"/>
  <c r="QMA38" i="10"/>
  <c r="QMB38" i="10" s="1"/>
  <c r="QLS38" i="10"/>
  <c r="QLT38" i="10" s="1"/>
  <c r="QLK38" i="10"/>
  <c r="QLL38" i="10" s="1"/>
  <c r="QLC38" i="10"/>
  <c r="QLD38" i="10" s="1"/>
  <c r="QKU38" i="10"/>
  <c r="QKV38" i="10" s="1"/>
  <c r="QKM38" i="10"/>
  <c r="QKN38" i="10" s="1"/>
  <c r="QKE38" i="10"/>
  <c r="QKF38" i="10" s="1"/>
  <c r="QJW38" i="10"/>
  <c r="QJX38" i="10" s="1"/>
  <c r="QJO38" i="10"/>
  <c r="QJP38" i="10" s="1"/>
  <c r="QJG38" i="10"/>
  <c r="QJH38" i="10" s="1"/>
  <c r="QIY38" i="10"/>
  <c r="QIZ38" i="10" s="1"/>
  <c r="QIQ38" i="10"/>
  <c r="QIR38" i="10" s="1"/>
  <c r="QII38" i="10"/>
  <c r="QIJ38" i="10" s="1"/>
  <c r="QIA38" i="10"/>
  <c r="QIB38" i="10" s="1"/>
  <c r="QHS38" i="10"/>
  <c r="QHT38" i="10" s="1"/>
  <c r="QHK38" i="10"/>
  <c r="QHL38" i="10" s="1"/>
  <c r="QHC38" i="10"/>
  <c r="QHD38" i="10" s="1"/>
  <c r="QGU38" i="10"/>
  <c r="QGV38" i="10" s="1"/>
  <c r="QGM38" i="10"/>
  <c r="QGN38" i="10" s="1"/>
  <c r="QGE38" i="10"/>
  <c r="QGF38" i="10" s="1"/>
  <c r="QFW38" i="10"/>
  <c r="QFX38" i="10" s="1"/>
  <c r="QFO38" i="10"/>
  <c r="QFP38" i="10" s="1"/>
  <c r="QFG38" i="10"/>
  <c r="QFH38" i="10" s="1"/>
  <c r="QEY38" i="10"/>
  <c r="QEZ38" i="10" s="1"/>
  <c r="QEQ38" i="10"/>
  <c r="QER38" i="10" s="1"/>
  <c r="QEI38" i="10"/>
  <c r="QEJ38" i="10" s="1"/>
  <c r="QEA38" i="10"/>
  <c r="QEB38" i="10" s="1"/>
  <c r="QDS38" i="10"/>
  <c r="QDT38" i="10" s="1"/>
  <c r="QDK38" i="10"/>
  <c r="QDL38" i="10" s="1"/>
  <c r="QDC38" i="10"/>
  <c r="QDD38" i="10" s="1"/>
  <c r="QCU38" i="10"/>
  <c r="QCV38" i="10" s="1"/>
  <c r="QCM38" i="10"/>
  <c r="QCN38" i="10" s="1"/>
  <c r="QCE38" i="10"/>
  <c r="QCF38" i="10" s="1"/>
  <c r="QBW38" i="10"/>
  <c r="QBX38" i="10" s="1"/>
  <c r="QBO38" i="10"/>
  <c r="QBP38" i="10" s="1"/>
  <c r="QBG38" i="10"/>
  <c r="QBH38" i="10" s="1"/>
  <c r="QAY38" i="10"/>
  <c r="QAZ38" i="10" s="1"/>
  <c r="QAQ38" i="10"/>
  <c r="QAR38" i="10" s="1"/>
  <c r="QAI38" i="10"/>
  <c r="QAJ38" i="10" s="1"/>
  <c r="QAA38" i="10"/>
  <c r="QAB38" i="10" s="1"/>
  <c r="PZS38" i="10"/>
  <c r="PZT38" i="10" s="1"/>
  <c r="PZK38" i="10"/>
  <c r="PZL38" i="10" s="1"/>
  <c r="PZC38" i="10"/>
  <c r="PZD38" i="10" s="1"/>
  <c r="PYU38" i="10"/>
  <c r="PYV38" i="10" s="1"/>
  <c r="PYM38" i="10"/>
  <c r="PYN38" i="10" s="1"/>
  <c r="PYE38" i="10"/>
  <c r="PYF38" i="10" s="1"/>
  <c r="PXW38" i="10"/>
  <c r="PXX38" i="10" s="1"/>
  <c r="PXO38" i="10"/>
  <c r="PXP38" i="10" s="1"/>
  <c r="PXG38" i="10"/>
  <c r="PXH38" i="10" s="1"/>
  <c r="PWY38" i="10"/>
  <c r="PWZ38" i="10" s="1"/>
  <c r="PWQ38" i="10"/>
  <c r="PWR38" i="10" s="1"/>
  <c r="PWI38" i="10"/>
  <c r="PWJ38" i="10" s="1"/>
  <c r="PWA38" i="10"/>
  <c r="PWB38" i="10" s="1"/>
  <c r="PVS38" i="10"/>
  <c r="PVT38" i="10" s="1"/>
  <c r="PVK38" i="10"/>
  <c r="PVL38" i="10" s="1"/>
  <c r="PVC38" i="10"/>
  <c r="PVD38" i="10" s="1"/>
  <c r="PUU38" i="10"/>
  <c r="PUV38" i="10" s="1"/>
  <c r="PUM38" i="10"/>
  <c r="PUN38" i="10" s="1"/>
  <c r="PUE38" i="10"/>
  <c r="PUF38" i="10" s="1"/>
  <c r="PTW38" i="10"/>
  <c r="PTX38" i="10" s="1"/>
  <c r="PTO38" i="10"/>
  <c r="PTP38" i="10" s="1"/>
  <c r="PTG38" i="10"/>
  <c r="PTH38" i="10" s="1"/>
  <c r="PSY38" i="10"/>
  <c r="PSZ38" i="10" s="1"/>
  <c r="PSQ38" i="10"/>
  <c r="PSR38" i="10" s="1"/>
  <c r="PSI38" i="10"/>
  <c r="PSJ38" i="10" s="1"/>
  <c r="PSA38" i="10"/>
  <c r="PSB38" i="10" s="1"/>
  <c r="PRS38" i="10"/>
  <c r="PRT38" i="10" s="1"/>
  <c r="PRK38" i="10"/>
  <c r="PRL38" i="10" s="1"/>
  <c r="PRC38" i="10"/>
  <c r="PRD38" i="10" s="1"/>
  <c r="PQU38" i="10"/>
  <c r="PQV38" i="10" s="1"/>
  <c r="PQM38" i="10"/>
  <c r="PQN38" i="10" s="1"/>
  <c r="PQE38" i="10"/>
  <c r="PQF38" i="10" s="1"/>
  <c r="PPW38" i="10"/>
  <c r="PPX38" i="10" s="1"/>
  <c r="PPO38" i="10"/>
  <c r="PPP38" i="10" s="1"/>
  <c r="PPG38" i="10"/>
  <c r="PPH38" i="10" s="1"/>
  <c r="POY38" i="10"/>
  <c r="POZ38" i="10" s="1"/>
  <c r="POQ38" i="10"/>
  <c r="POR38" i="10" s="1"/>
  <c r="POI38" i="10"/>
  <c r="POJ38" i="10" s="1"/>
  <c r="POA38" i="10"/>
  <c r="POB38" i="10" s="1"/>
  <c r="PNS38" i="10"/>
  <c r="PNT38" i="10" s="1"/>
  <c r="PNK38" i="10"/>
  <c r="PNL38" i="10" s="1"/>
  <c r="PNC38" i="10"/>
  <c r="PND38" i="10" s="1"/>
  <c r="PMU38" i="10"/>
  <c r="PMV38" i="10" s="1"/>
  <c r="PMM38" i="10"/>
  <c r="PMN38" i="10" s="1"/>
  <c r="PME38" i="10"/>
  <c r="PMF38" i="10" s="1"/>
  <c r="PLW38" i="10"/>
  <c r="PLX38" i="10" s="1"/>
  <c r="PLO38" i="10"/>
  <c r="PLP38" i="10" s="1"/>
  <c r="PLG38" i="10"/>
  <c r="PLH38" i="10" s="1"/>
  <c r="PKY38" i="10"/>
  <c r="PKZ38" i="10" s="1"/>
  <c r="PKQ38" i="10"/>
  <c r="PKR38" i="10" s="1"/>
  <c r="PKI38" i="10"/>
  <c r="PKJ38" i="10" s="1"/>
  <c r="PKA38" i="10"/>
  <c r="PKB38" i="10" s="1"/>
  <c r="PJS38" i="10"/>
  <c r="PJT38" i="10" s="1"/>
  <c r="PJK38" i="10"/>
  <c r="PJL38" i="10" s="1"/>
  <c r="PJC38" i="10"/>
  <c r="PJD38" i="10" s="1"/>
  <c r="PIU38" i="10"/>
  <c r="PIV38" i="10" s="1"/>
  <c r="PIM38" i="10"/>
  <c r="PIN38" i="10" s="1"/>
  <c r="PIE38" i="10"/>
  <c r="PIF38" i="10" s="1"/>
  <c r="PHW38" i="10"/>
  <c r="PHX38" i="10" s="1"/>
  <c r="PHO38" i="10"/>
  <c r="PHP38" i="10" s="1"/>
  <c r="PHG38" i="10"/>
  <c r="PHH38" i="10" s="1"/>
  <c r="PGY38" i="10"/>
  <c r="PGZ38" i="10" s="1"/>
  <c r="PGQ38" i="10"/>
  <c r="PGR38" i="10" s="1"/>
  <c r="PGI38" i="10"/>
  <c r="PGJ38" i="10" s="1"/>
  <c r="PGA38" i="10"/>
  <c r="PGB38" i="10" s="1"/>
  <c r="PFS38" i="10"/>
  <c r="PFT38" i="10" s="1"/>
  <c r="PFL38" i="10"/>
  <c r="PFK38" i="10"/>
  <c r="PFC38" i="10"/>
  <c r="PFD38" i="10" s="1"/>
  <c r="PEU38" i="10"/>
  <c r="PEV38" i="10" s="1"/>
  <c r="PEM38" i="10"/>
  <c r="PEN38" i="10" s="1"/>
  <c r="PEE38" i="10"/>
  <c r="PEF38" i="10" s="1"/>
  <c r="PDW38" i="10"/>
  <c r="PDX38" i="10" s="1"/>
  <c r="PDO38" i="10"/>
  <c r="PDP38" i="10" s="1"/>
  <c r="PDG38" i="10"/>
  <c r="PDH38" i="10" s="1"/>
  <c r="PCY38" i="10"/>
  <c r="PCZ38" i="10" s="1"/>
  <c r="PCQ38" i="10"/>
  <c r="PCR38" i="10" s="1"/>
  <c r="PCI38" i="10"/>
  <c r="PCJ38" i="10" s="1"/>
  <c r="PCA38" i="10"/>
  <c r="PCB38" i="10" s="1"/>
  <c r="PBS38" i="10"/>
  <c r="PBT38" i="10" s="1"/>
  <c r="PBK38" i="10"/>
  <c r="PBL38" i="10" s="1"/>
  <c r="PBC38" i="10"/>
  <c r="PBD38" i="10" s="1"/>
  <c r="PAU38" i="10"/>
  <c r="PAV38" i="10" s="1"/>
  <c r="PAM38" i="10"/>
  <c r="PAN38" i="10" s="1"/>
  <c r="PAE38" i="10"/>
  <c r="PAF38" i="10" s="1"/>
  <c r="OZW38" i="10"/>
  <c r="OZX38" i="10" s="1"/>
  <c r="OZO38" i="10"/>
  <c r="OZP38" i="10" s="1"/>
  <c r="OZG38" i="10"/>
  <c r="OZH38" i="10" s="1"/>
  <c r="OYY38" i="10"/>
  <c r="OYZ38" i="10" s="1"/>
  <c r="OYQ38" i="10"/>
  <c r="OYR38" i="10" s="1"/>
  <c r="OYI38" i="10"/>
  <c r="OYJ38" i="10" s="1"/>
  <c r="OYA38" i="10"/>
  <c r="OYB38" i="10" s="1"/>
  <c r="OXS38" i="10"/>
  <c r="OXT38" i="10" s="1"/>
  <c r="OXK38" i="10"/>
  <c r="OXL38" i="10" s="1"/>
  <c r="OXC38" i="10"/>
  <c r="OXD38" i="10" s="1"/>
  <c r="OWU38" i="10"/>
  <c r="OWV38" i="10" s="1"/>
  <c r="OWM38" i="10"/>
  <c r="OWN38" i="10" s="1"/>
  <c r="OWE38" i="10"/>
  <c r="OWF38" i="10" s="1"/>
  <c r="OVW38" i="10"/>
  <c r="OVX38" i="10" s="1"/>
  <c r="OVO38" i="10"/>
  <c r="OVP38" i="10" s="1"/>
  <c r="OVG38" i="10"/>
  <c r="OVH38" i="10" s="1"/>
  <c r="OUY38" i="10"/>
  <c r="OUZ38" i="10" s="1"/>
  <c r="OUQ38" i="10"/>
  <c r="OUR38" i="10" s="1"/>
  <c r="OUI38" i="10"/>
  <c r="OUJ38" i="10" s="1"/>
  <c r="OUA38" i="10"/>
  <c r="OUB38" i="10" s="1"/>
  <c r="OTS38" i="10"/>
  <c r="OTT38" i="10" s="1"/>
  <c r="OTK38" i="10"/>
  <c r="OTL38" i="10" s="1"/>
  <c r="OTC38" i="10"/>
  <c r="OTD38" i="10" s="1"/>
  <c r="OSU38" i="10"/>
  <c r="OSV38" i="10" s="1"/>
  <c r="OSM38" i="10"/>
  <c r="OSN38" i="10" s="1"/>
  <c r="OSE38" i="10"/>
  <c r="OSF38" i="10" s="1"/>
  <c r="ORW38" i="10"/>
  <c r="ORX38" i="10" s="1"/>
  <c r="ORO38" i="10"/>
  <c r="ORP38" i="10" s="1"/>
  <c r="ORG38" i="10"/>
  <c r="ORH38" i="10" s="1"/>
  <c r="OQY38" i="10"/>
  <c r="OQZ38" i="10" s="1"/>
  <c r="OQQ38" i="10"/>
  <c r="OQR38" i="10" s="1"/>
  <c r="OQI38" i="10"/>
  <c r="OQJ38" i="10" s="1"/>
  <c r="OQA38" i="10"/>
  <c r="OQB38" i="10" s="1"/>
  <c r="OPS38" i="10"/>
  <c r="OPT38" i="10" s="1"/>
  <c r="OPK38" i="10"/>
  <c r="OPL38" i="10" s="1"/>
  <c r="OPC38" i="10"/>
  <c r="OPD38" i="10" s="1"/>
  <c r="OOU38" i="10"/>
  <c r="OOV38" i="10" s="1"/>
  <c r="OOM38" i="10"/>
  <c r="OON38" i="10" s="1"/>
  <c r="OOE38" i="10"/>
  <c r="OOF38" i="10" s="1"/>
  <c r="ONW38" i="10"/>
  <c r="ONX38" i="10" s="1"/>
  <c r="ONO38" i="10"/>
  <c r="ONP38" i="10" s="1"/>
  <c r="ONG38" i="10"/>
  <c r="ONH38" i="10" s="1"/>
  <c r="OMY38" i="10"/>
  <c r="OMZ38" i="10" s="1"/>
  <c r="OMQ38" i="10"/>
  <c r="OMR38" i="10" s="1"/>
  <c r="OMI38" i="10"/>
  <c r="OMJ38" i="10" s="1"/>
  <c r="OMA38" i="10"/>
  <c r="OMB38" i="10" s="1"/>
  <c r="OLS38" i="10"/>
  <c r="OLT38" i="10" s="1"/>
  <c r="OLK38" i="10"/>
  <c r="OLL38" i="10" s="1"/>
  <c r="OLC38" i="10"/>
  <c r="OLD38" i="10" s="1"/>
  <c r="OKU38" i="10"/>
  <c r="OKV38" i="10" s="1"/>
  <c r="OKM38" i="10"/>
  <c r="OKN38" i="10" s="1"/>
  <c r="OKE38" i="10"/>
  <c r="OKF38" i="10" s="1"/>
  <c r="OJW38" i="10"/>
  <c r="OJX38" i="10" s="1"/>
  <c r="OJO38" i="10"/>
  <c r="OJP38" i="10" s="1"/>
  <c r="OJG38" i="10"/>
  <c r="OJH38" i="10" s="1"/>
  <c r="OIY38" i="10"/>
  <c r="OIZ38" i="10" s="1"/>
  <c r="OIQ38" i="10"/>
  <c r="OIR38" i="10" s="1"/>
  <c r="OII38" i="10"/>
  <c r="OIJ38" i="10" s="1"/>
  <c r="OIA38" i="10"/>
  <c r="OIB38" i="10" s="1"/>
  <c r="OHS38" i="10"/>
  <c r="OHT38" i="10" s="1"/>
  <c r="OHK38" i="10"/>
  <c r="OHL38" i="10" s="1"/>
  <c r="OHC38" i="10"/>
  <c r="OHD38" i="10" s="1"/>
  <c r="OGU38" i="10"/>
  <c r="OGV38" i="10" s="1"/>
  <c r="OGM38" i="10"/>
  <c r="OGN38" i="10" s="1"/>
  <c r="OGE38" i="10"/>
  <c r="OGF38" i="10" s="1"/>
  <c r="OFW38" i="10"/>
  <c r="OFX38" i="10" s="1"/>
  <c r="OFO38" i="10"/>
  <c r="OFP38" i="10" s="1"/>
  <c r="OFG38" i="10"/>
  <c r="OFH38" i="10" s="1"/>
  <c r="OEY38" i="10"/>
  <c r="OEZ38" i="10" s="1"/>
  <c r="OEQ38" i="10"/>
  <c r="OER38" i="10" s="1"/>
  <c r="OEI38" i="10"/>
  <c r="OEJ38" i="10" s="1"/>
  <c r="OEA38" i="10"/>
  <c r="OEB38" i="10" s="1"/>
  <c r="ODS38" i="10"/>
  <c r="ODT38" i="10" s="1"/>
  <c r="ODK38" i="10"/>
  <c r="ODL38" i="10" s="1"/>
  <c r="ODC38" i="10"/>
  <c r="ODD38" i="10" s="1"/>
  <c r="OCU38" i="10"/>
  <c r="OCV38" i="10" s="1"/>
  <c r="OCM38" i="10"/>
  <c r="OCN38" i="10" s="1"/>
  <c r="OCE38" i="10"/>
  <c r="OCF38" i="10" s="1"/>
  <c r="OBW38" i="10"/>
  <c r="OBX38" i="10" s="1"/>
  <c r="OBO38" i="10"/>
  <c r="OBP38" i="10" s="1"/>
  <c r="OBG38" i="10"/>
  <c r="OBH38" i="10" s="1"/>
  <c r="OAY38" i="10"/>
  <c r="OAZ38" i="10" s="1"/>
  <c r="OAQ38" i="10"/>
  <c r="OAR38" i="10" s="1"/>
  <c r="OAI38" i="10"/>
  <c r="OAJ38" i="10" s="1"/>
  <c r="OAA38" i="10"/>
  <c r="OAB38" i="10" s="1"/>
  <c r="NZS38" i="10"/>
  <c r="NZT38" i="10" s="1"/>
  <c r="NZK38" i="10"/>
  <c r="NZL38" i="10" s="1"/>
  <c r="NZC38" i="10"/>
  <c r="NZD38" i="10" s="1"/>
  <c r="NYU38" i="10"/>
  <c r="NYV38" i="10" s="1"/>
  <c r="NYM38" i="10"/>
  <c r="NYN38" i="10" s="1"/>
  <c r="NYF38" i="10"/>
  <c r="NYE38" i="10"/>
  <c r="NXW38" i="10"/>
  <c r="NXX38" i="10" s="1"/>
  <c r="NXO38" i="10"/>
  <c r="NXP38" i="10" s="1"/>
  <c r="NXG38" i="10"/>
  <c r="NXH38" i="10" s="1"/>
  <c r="NWY38" i="10"/>
  <c r="NWZ38" i="10" s="1"/>
  <c r="NWQ38" i="10"/>
  <c r="NWR38" i="10" s="1"/>
  <c r="NWI38" i="10"/>
  <c r="NWJ38" i="10" s="1"/>
  <c r="NWA38" i="10"/>
  <c r="NWB38" i="10" s="1"/>
  <c r="NVS38" i="10"/>
  <c r="NVT38" i="10" s="1"/>
  <c r="NVK38" i="10"/>
  <c r="NVL38" i="10" s="1"/>
  <c r="NVC38" i="10"/>
  <c r="NVD38" i="10" s="1"/>
  <c r="NUU38" i="10"/>
  <c r="NUV38" i="10" s="1"/>
  <c r="NUM38" i="10"/>
  <c r="NUN38" i="10" s="1"/>
  <c r="NUE38" i="10"/>
  <c r="NUF38" i="10" s="1"/>
  <c r="NTW38" i="10"/>
  <c r="NTX38" i="10" s="1"/>
  <c r="NTO38" i="10"/>
  <c r="NTP38" i="10" s="1"/>
  <c r="NTG38" i="10"/>
  <c r="NTH38" i="10" s="1"/>
  <c r="NSY38" i="10"/>
  <c r="NSZ38" i="10" s="1"/>
  <c r="NSQ38" i="10"/>
  <c r="NSR38" i="10" s="1"/>
  <c r="NSI38" i="10"/>
  <c r="NSJ38" i="10" s="1"/>
  <c r="NSA38" i="10"/>
  <c r="NSB38" i="10" s="1"/>
  <c r="NRS38" i="10"/>
  <c r="NRT38" i="10" s="1"/>
  <c r="NRK38" i="10"/>
  <c r="NRL38" i="10" s="1"/>
  <c r="NRC38" i="10"/>
  <c r="NRD38" i="10" s="1"/>
  <c r="NQU38" i="10"/>
  <c r="NQV38" i="10" s="1"/>
  <c r="NQM38" i="10"/>
  <c r="NQN38" i="10" s="1"/>
  <c r="NQE38" i="10"/>
  <c r="NQF38" i="10" s="1"/>
  <c r="NPW38" i="10"/>
  <c r="NPX38" i="10" s="1"/>
  <c r="NPO38" i="10"/>
  <c r="NPP38" i="10" s="1"/>
  <c r="NPG38" i="10"/>
  <c r="NPH38" i="10" s="1"/>
  <c r="NOY38" i="10"/>
  <c r="NOZ38" i="10" s="1"/>
  <c r="NOQ38" i="10"/>
  <c r="NOR38" i="10" s="1"/>
  <c r="NOI38" i="10"/>
  <c r="NOJ38" i="10" s="1"/>
  <c r="NOA38" i="10"/>
  <c r="NOB38" i="10" s="1"/>
  <c r="NNS38" i="10"/>
  <c r="NNT38" i="10" s="1"/>
  <c r="NNK38" i="10"/>
  <c r="NNL38" i="10" s="1"/>
  <c r="NNC38" i="10"/>
  <c r="NND38" i="10" s="1"/>
  <c r="NMU38" i="10"/>
  <c r="NMV38" i="10" s="1"/>
  <c r="NMM38" i="10"/>
  <c r="NMN38" i="10" s="1"/>
  <c r="NME38" i="10"/>
  <c r="NMF38" i="10" s="1"/>
  <c r="NLW38" i="10"/>
  <c r="NLX38" i="10" s="1"/>
  <c r="NLO38" i="10"/>
  <c r="NLP38" i="10" s="1"/>
  <c r="NLG38" i="10"/>
  <c r="NLH38" i="10" s="1"/>
  <c r="NKY38" i="10"/>
  <c r="NKZ38" i="10" s="1"/>
  <c r="NKQ38" i="10"/>
  <c r="NKR38" i="10" s="1"/>
  <c r="NKI38" i="10"/>
  <c r="NKJ38" i="10" s="1"/>
  <c r="NKA38" i="10"/>
  <c r="NKB38" i="10" s="1"/>
  <c r="NJS38" i="10"/>
  <c r="NJT38" i="10" s="1"/>
  <c r="NJK38" i="10"/>
  <c r="NJL38" i="10" s="1"/>
  <c r="NJC38" i="10"/>
  <c r="NJD38" i="10" s="1"/>
  <c r="NIU38" i="10"/>
  <c r="NIV38" i="10" s="1"/>
  <c r="NIM38" i="10"/>
  <c r="NIN38" i="10" s="1"/>
  <c r="NIE38" i="10"/>
  <c r="NIF38" i="10" s="1"/>
  <c r="NHW38" i="10"/>
  <c r="NHX38" i="10" s="1"/>
  <c r="NHO38" i="10"/>
  <c r="NHP38" i="10" s="1"/>
  <c r="NHG38" i="10"/>
  <c r="NHH38" i="10" s="1"/>
  <c r="NGY38" i="10"/>
  <c r="NGZ38" i="10" s="1"/>
  <c r="NGQ38" i="10"/>
  <c r="NGR38" i="10" s="1"/>
  <c r="NGI38" i="10"/>
  <c r="NGJ38" i="10" s="1"/>
  <c r="NGA38" i="10"/>
  <c r="NGB38" i="10" s="1"/>
  <c r="NFS38" i="10"/>
  <c r="NFT38" i="10" s="1"/>
  <c r="NFK38" i="10"/>
  <c r="NFL38" i="10" s="1"/>
  <c r="NFC38" i="10"/>
  <c r="NFD38" i="10" s="1"/>
  <c r="NEU38" i="10"/>
  <c r="NEV38" i="10" s="1"/>
  <c r="NEM38" i="10"/>
  <c r="NEN38" i="10" s="1"/>
  <c r="NEE38" i="10"/>
  <c r="NEF38" i="10" s="1"/>
  <c r="NDW38" i="10"/>
  <c r="NDX38" i="10" s="1"/>
  <c r="NDO38" i="10"/>
  <c r="NDP38" i="10" s="1"/>
  <c r="NDG38" i="10"/>
  <c r="NDH38" i="10" s="1"/>
  <c r="NCY38" i="10"/>
  <c r="NCZ38" i="10" s="1"/>
  <c r="NCQ38" i="10"/>
  <c r="NCR38" i="10" s="1"/>
  <c r="NCI38" i="10"/>
  <c r="NCJ38" i="10" s="1"/>
  <c r="NCA38" i="10"/>
  <c r="NCB38" i="10" s="1"/>
  <c r="NBS38" i="10"/>
  <c r="NBT38" i="10" s="1"/>
  <c r="NBK38" i="10"/>
  <c r="NBL38" i="10" s="1"/>
  <c r="NBC38" i="10"/>
  <c r="NBD38" i="10" s="1"/>
  <c r="NAU38" i="10"/>
  <c r="NAV38" i="10" s="1"/>
  <c r="NAM38" i="10"/>
  <c r="NAN38" i="10" s="1"/>
  <c r="NAE38" i="10"/>
  <c r="NAF38" i="10" s="1"/>
  <c r="MZW38" i="10"/>
  <c r="MZX38" i="10" s="1"/>
  <c r="MZO38" i="10"/>
  <c r="MZP38" i="10" s="1"/>
  <c r="MZG38" i="10"/>
  <c r="MZH38" i="10" s="1"/>
  <c r="MYY38" i="10"/>
  <c r="MYZ38" i="10" s="1"/>
  <c r="MYQ38" i="10"/>
  <c r="MYR38" i="10" s="1"/>
  <c r="MYI38" i="10"/>
  <c r="MYJ38" i="10" s="1"/>
  <c r="MYA38" i="10"/>
  <c r="MYB38" i="10" s="1"/>
  <c r="MXS38" i="10"/>
  <c r="MXT38" i="10" s="1"/>
  <c r="MXK38" i="10"/>
  <c r="MXL38" i="10" s="1"/>
  <c r="MXC38" i="10"/>
  <c r="MXD38" i="10" s="1"/>
  <c r="MWU38" i="10"/>
  <c r="MWV38" i="10" s="1"/>
  <c r="MWM38" i="10"/>
  <c r="MWN38" i="10" s="1"/>
  <c r="MWE38" i="10"/>
  <c r="MWF38" i="10" s="1"/>
  <c r="MVW38" i="10"/>
  <c r="MVX38" i="10" s="1"/>
  <c r="MVO38" i="10"/>
  <c r="MVP38" i="10" s="1"/>
  <c r="MVG38" i="10"/>
  <c r="MVH38" i="10" s="1"/>
  <c r="MUY38" i="10"/>
  <c r="MUZ38" i="10" s="1"/>
  <c r="MUQ38" i="10"/>
  <c r="MUR38" i="10" s="1"/>
  <c r="MUI38" i="10"/>
  <c r="MUJ38" i="10" s="1"/>
  <c r="MUA38" i="10"/>
  <c r="MUB38" i="10" s="1"/>
  <c r="MTS38" i="10"/>
  <c r="MTT38" i="10" s="1"/>
  <c r="MTK38" i="10"/>
  <c r="MTL38" i="10" s="1"/>
  <c r="MTC38" i="10"/>
  <c r="MTD38" i="10" s="1"/>
  <c r="MSU38" i="10"/>
  <c r="MSV38" i="10" s="1"/>
  <c r="MSM38" i="10"/>
  <c r="MSN38" i="10" s="1"/>
  <c r="MSE38" i="10"/>
  <c r="MSF38" i="10" s="1"/>
  <c r="MRW38" i="10"/>
  <c r="MRX38" i="10" s="1"/>
  <c r="MRO38" i="10"/>
  <c r="MRP38" i="10" s="1"/>
  <c r="MRG38" i="10"/>
  <c r="MRH38" i="10" s="1"/>
  <c r="MQY38" i="10"/>
  <c r="MQZ38" i="10" s="1"/>
  <c r="MQQ38" i="10"/>
  <c r="MQR38" i="10" s="1"/>
  <c r="MQI38" i="10"/>
  <c r="MQJ38" i="10" s="1"/>
  <c r="MQA38" i="10"/>
  <c r="MQB38" i="10" s="1"/>
  <c r="MPS38" i="10"/>
  <c r="MPT38" i="10" s="1"/>
  <c r="MPK38" i="10"/>
  <c r="MPL38" i="10" s="1"/>
  <c r="MPC38" i="10"/>
  <c r="MPD38" i="10" s="1"/>
  <c r="MOU38" i="10"/>
  <c r="MOV38" i="10" s="1"/>
  <c r="MOM38" i="10"/>
  <c r="MON38" i="10" s="1"/>
  <c r="MOE38" i="10"/>
  <c r="MOF38" i="10" s="1"/>
  <c r="MNW38" i="10"/>
  <c r="MNX38" i="10" s="1"/>
  <c r="MNO38" i="10"/>
  <c r="MNP38" i="10" s="1"/>
  <c r="MNG38" i="10"/>
  <c r="MNH38" i="10" s="1"/>
  <c r="MMY38" i="10"/>
  <c r="MMZ38" i="10" s="1"/>
  <c r="MMQ38" i="10"/>
  <c r="MMR38" i="10" s="1"/>
  <c r="MMI38" i="10"/>
  <c r="MMJ38" i="10" s="1"/>
  <c r="MMA38" i="10"/>
  <c r="MMB38" i="10" s="1"/>
  <c r="MLS38" i="10"/>
  <c r="MLT38" i="10" s="1"/>
  <c r="MLK38" i="10"/>
  <c r="MLL38" i="10" s="1"/>
  <c r="MLC38" i="10"/>
  <c r="MLD38" i="10" s="1"/>
  <c r="MKU38" i="10"/>
  <c r="MKV38" i="10" s="1"/>
  <c r="MKM38" i="10"/>
  <c r="MKN38" i="10" s="1"/>
  <c r="MKE38" i="10"/>
  <c r="MKF38" i="10" s="1"/>
  <c r="MJW38" i="10"/>
  <c r="MJX38" i="10" s="1"/>
  <c r="MJO38" i="10"/>
  <c r="MJP38" i="10" s="1"/>
  <c r="MJG38" i="10"/>
  <c r="MJH38" i="10" s="1"/>
  <c r="MIY38" i="10"/>
  <c r="MIZ38" i="10" s="1"/>
  <c r="MIQ38" i="10"/>
  <c r="MIR38" i="10" s="1"/>
  <c r="MII38" i="10"/>
  <c r="MIJ38" i="10" s="1"/>
  <c r="MIA38" i="10"/>
  <c r="MIB38" i="10" s="1"/>
  <c r="MHS38" i="10"/>
  <c r="MHT38" i="10" s="1"/>
  <c r="MHK38" i="10"/>
  <c r="MHL38" i="10" s="1"/>
  <c r="MHC38" i="10"/>
  <c r="MHD38" i="10" s="1"/>
  <c r="MGU38" i="10"/>
  <c r="MGV38" i="10" s="1"/>
  <c r="MGM38" i="10"/>
  <c r="MGN38" i="10" s="1"/>
  <c r="MGE38" i="10"/>
  <c r="MGF38" i="10" s="1"/>
  <c r="MFW38" i="10"/>
  <c r="MFX38" i="10" s="1"/>
  <c r="MFO38" i="10"/>
  <c r="MFP38" i="10" s="1"/>
  <c r="MFG38" i="10"/>
  <c r="MFH38" i="10" s="1"/>
  <c r="MEY38" i="10"/>
  <c r="MEZ38" i="10" s="1"/>
  <c r="MEQ38" i="10"/>
  <c r="MER38" i="10" s="1"/>
  <c r="MEI38" i="10"/>
  <c r="MEJ38" i="10" s="1"/>
  <c r="MEA38" i="10"/>
  <c r="MEB38" i="10" s="1"/>
  <c r="MDS38" i="10"/>
  <c r="MDT38" i="10" s="1"/>
  <c r="MDK38" i="10"/>
  <c r="MDL38" i="10" s="1"/>
  <c r="MDC38" i="10"/>
  <c r="MDD38" i="10" s="1"/>
  <c r="MCU38" i="10"/>
  <c r="MCV38" i="10" s="1"/>
  <c r="MCM38" i="10"/>
  <c r="MCN38" i="10" s="1"/>
  <c r="MCE38" i="10"/>
  <c r="MCF38" i="10" s="1"/>
  <c r="MBW38" i="10"/>
  <c r="MBX38" i="10" s="1"/>
  <c r="MBO38" i="10"/>
  <c r="MBP38" i="10" s="1"/>
  <c r="MBG38" i="10"/>
  <c r="MBH38" i="10" s="1"/>
  <c r="MAY38" i="10"/>
  <c r="MAZ38" i="10" s="1"/>
  <c r="MAQ38" i="10"/>
  <c r="MAR38" i="10" s="1"/>
  <c r="MAI38" i="10"/>
  <c r="MAJ38" i="10" s="1"/>
  <c r="MAA38" i="10"/>
  <c r="MAB38" i="10" s="1"/>
  <c r="LZS38" i="10"/>
  <c r="LZT38" i="10" s="1"/>
  <c r="LZK38" i="10"/>
  <c r="LZL38" i="10" s="1"/>
  <c r="LZC38" i="10"/>
  <c r="LZD38" i="10" s="1"/>
  <c r="LYU38" i="10"/>
  <c r="LYV38" i="10" s="1"/>
  <c r="LYM38" i="10"/>
  <c r="LYN38" i="10" s="1"/>
  <c r="LYE38" i="10"/>
  <c r="LYF38" i="10" s="1"/>
  <c r="LXW38" i="10"/>
  <c r="LXX38" i="10" s="1"/>
  <c r="LXO38" i="10"/>
  <c r="LXP38" i="10" s="1"/>
  <c r="LXG38" i="10"/>
  <c r="LXH38" i="10" s="1"/>
  <c r="LWY38" i="10"/>
  <c r="LWZ38" i="10" s="1"/>
  <c r="LWQ38" i="10"/>
  <c r="LWR38" i="10" s="1"/>
  <c r="LWI38" i="10"/>
  <c r="LWJ38" i="10" s="1"/>
  <c r="LWA38" i="10"/>
  <c r="LWB38" i="10" s="1"/>
  <c r="LVS38" i="10"/>
  <c r="LVT38" i="10" s="1"/>
  <c r="LVK38" i="10"/>
  <c r="LVL38" i="10" s="1"/>
  <c r="LVC38" i="10"/>
  <c r="LVD38" i="10" s="1"/>
  <c r="LUU38" i="10"/>
  <c r="LUV38" i="10" s="1"/>
  <c r="LUM38" i="10"/>
  <c r="LUN38" i="10" s="1"/>
  <c r="LUE38" i="10"/>
  <c r="LUF38" i="10" s="1"/>
  <c r="LTW38" i="10"/>
  <c r="LTX38" i="10" s="1"/>
  <c r="LTO38" i="10"/>
  <c r="LTP38" i="10" s="1"/>
  <c r="LTG38" i="10"/>
  <c r="LTH38" i="10" s="1"/>
  <c r="LSY38" i="10"/>
  <c r="LSZ38" i="10" s="1"/>
  <c r="LSQ38" i="10"/>
  <c r="LSR38" i="10" s="1"/>
  <c r="LSI38" i="10"/>
  <c r="LSJ38" i="10" s="1"/>
  <c r="LSA38" i="10"/>
  <c r="LSB38" i="10" s="1"/>
  <c r="LRS38" i="10"/>
  <c r="LRT38" i="10" s="1"/>
  <c r="LRK38" i="10"/>
  <c r="LRL38" i="10" s="1"/>
  <c r="LRC38" i="10"/>
  <c r="LRD38" i="10" s="1"/>
  <c r="LQU38" i="10"/>
  <c r="LQV38" i="10" s="1"/>
  <c r="LQM38" i="10"/>
  <c r="LQN38" i="10" s="1"/>
  <c r="LQE38" i="10"/>
  <c r="LQF38" i="10" s="1"/>
  <c r="LPW38" i="10"/>
  <c r="LPX38" i="10" s="1"/>
  <c r="LPO38" i="10"/>
  <c r="LPP38" i="10" s="1"/>
  <c r="LPG38" i="10"/>
  <c r="LPH38" i="10" s="1"/>
  <c r="LOY38" i="10"/>
  <c r="LOZ38" i="10" s="1"/>
  <c r="LOQ38" i="10"/>
  <c r="LOR38" i="10" s="1"/>
  <c r="LOI38" i="10"/>
  <c r="LOJ38" i="10" s="1"/>
  <c r="LOA38" i="10"/>
  <c r="LOB38" i="10" s="1"/>
  <c r="LNS38" i="10"/>
  <c r="LNT38" i="10" s="1"/>
  <c r="LNK38" i="10"/>
  <c r="LNL38" i="10" s="1"/>
  <c r="LNC38" i="10"/>
  <c r="LND38" i="10" s="1"/>
  <c r="LMU38" i="10"/>
  <c r="LMV38" i="10" s="1"/>
  <c r="LMM38" i="10"/>
  <c r="LMN38" i="10" s="1"/>
  <c r="LME38" i="10"/>
  <c r="LMF38" i="10" s="1"/>
  <c r="LLW38" i="10"/>
  <c r="LLX38" i="10" s="1"/>
  <c r="LLO38" i="10"/>
  <c r="LLP38" i="10" s="1"/>
  <c r="LLG38" i="10"/>
  <c r="LLH38" i="10" s="1"/>
  <c r="LKY38" i="10"/>
  <c r="LKZ38" i="10" s="1"/>
  <c r="LKQ38" i="10"/>
  <c r="LKR38" i="10" s="1"/>
  <c r="LKI38" i="10"/>
  <c r="LKJ38" i="10" s="1"/>
  <c r="LKA38" i="10"/>
  <c r="LKB38" i="10" s="1"/>
  <c r="LJS38" i="10"/>
  <c r="LJT38" i="10" s="1"/>
  <c r="LJK38" i="10"/>
  <c r="LJL38" i="10" s="1"/>
  <c r="LJC38" i="10"/>
  <c r="LJD38" i="10" s="1"/>
  <c r="LIU38" i="10"/>
  <c r="LIV38" i="10" s="1"/>
  <c r="LIM38" i="10"/>
  <c r="LIN38" i="10" s="1"/>
  <c r="LIE38" i="10"/>
  <c r="LIF38" i="10" s="1"/>
  <c r="LHW38" i="10"/>
  <c r="LHX38" i="10" s="1"/>
  <c r="LHO38" i="10"/>
  <c r="LHP38" i="10" s="1"/>
  <c r="LHG38" i="10"/>
  <c r="LHH38" i="10" s="1"/>
  <c r="LGY38" i="10"/>
  <c r="LGZ38" i="10" s="1"/>
  <c r="LGQ38" i="10"/>
  <c r="LGR38" i="10" s="1"/>
  <c r="LGI38" i="10"/>
  <c r="LGJ38" i="10" s="1"/>
  <c r="LGA38" i="10"/>
  <c r="LGB38" i="10" s="1"/>
  <c r="LFS38" i="10"/>
  <c r="LFT38" i="10" s="1"/>
  <c r="LFK38" i="10"/>
  <c r="LFL38" i="10" s="1"/>
  <c r="LFC38" i="10"/>
  <c r="LFD38" i="10" s="1"/>
  <c r="LEU38" i="10"/>
  <c r="LEV38" i="10" s="1"/>
  <c r="LEM38" i="10"/>
  <c r="LEN38" i="10" s="1"/>
  <c r="LEE38" i="10"/>
  <c r="LEF38" i="10" s="1"/>
  <c r="LDW38" i="10"/>
  <c r="LDX38" i="10" s="1"/>
  <c r="LDO38" i="10"/>
  <c r="LDP38" i="10" s="1"/>
  <c r="LDG38" i="10"/>
  <c r="LDH38" i="10" s="1"/>
  <c r="LCY38" i="10"/>
  <c r="LCZ38" i="10" s="1"/>
  <c r="LCQ38" i="10"/>
  <c r="LCR38" i="10" s="1"/>
  <c r="LCI38" i="10"/>
  <c r="LCJ38" i="10" s="1"/>
  <c r="LCA38" i="10"/>
  <c r="LCB38" i="10" s="1"/>
  <c r="LBS38" i="10"/>
  <c r="LBT38" i="10" s="1"/>
  <c r="LBK38" i="10"/>
  <c r="LBL38" i="10" s="1"/>
  <c r="LBC38" i="10"/>
  <c r="LBD38" i="10" s="1"/>
  <c r="LAU38" i="10"/>
  <c r="LAV38" i="10" s="1"/>
  <c r="LAM38" i="10"/>
  <c r="LAN38" i="10" s="1"/>
  <c r="LAE38" i="10"/>
  <c r="LAF38" i="10" s="1"/>
  <c r="KZW38" i="10"/>
  <c r="KZX38" i="10" s="1"/>
  <c r="KZO38" i="10"/>
  <c r="KZP38" i="10" s="1"/>
  <c r="KZG38" i="10"/>
  <c r="KZH38" i="10" s="1"/>
  <c r="KYY38" i="10"/>
  <c r="KYZ38" i="10" s="1"/>
  <c r="KYQ38" i="10"/>
  <c r="KYR38" i="10" s="1"/>
  <c r="KYI38" i="10"/>
  <c r="KYJ38" i="10" s="1"/>
  <c r="KYA38" i="10"/>
  <c r="KYB38" i="10" s="1"/>
  <c r="KXS38" i="10"/>
  <c r="KXT38" i="10" s="1"/>
  <c r="KXK38" i="10"/>
  <c r="KXL38" i="10" s="1"/>
  <c r="KXC38" i="10"/>
  <c r="KXD38" i="10" s="1"/>
  <c r="KWU38" i="10"/>
  <c r="KWV38" i="10" s="1"/>
  <c r="KWM38" i="10"/>
  <c r="KWN38" i="10" s="1"/>
  <c r="KWE38" i="10"/>
  <c r="KWF38" i="10" s="1"/>
  <c r="KVW38" i="10"/>
  <c r="KVX38" i="10" s="1"/>
  <c r="KVO38" i="10"/>
  <c r="KVP38" i="10" s="1"/>
  <c r="KVG38" i="10"/>
  <c r="KVH38" i="10" s="1"/>
  <c r="KUY38" i="10"/>
  <c r="KUZ38" i="10" s="1"/>
  <c r="KUQ38" i="10"/>
  <c r="KUR38" i="10" s="1"/>
  <c r="KUI38" i="10"/>
  <c r="KUJ38" i="10" s="1"/>
  <c r="KUA38" i="10"/>
  <c r="KUB38" i="10" s="1"/>
  <c r="KTS38" i="10"/>
  <c r="KTT38" i="10" s="1"/>
  <c r="KTK38" i="10"/>
  <c r="KTL38" i="10" s="1"/>
  <c r="KTC38" i="10"/>
  <c r="KTD38" i="10" s="1"/>
  <c r="KSU38" i="10"/>
  <c r="KSV38" i="10" s="1"/>
  <c r="KSM38" i="10"/>
  <c r="KSN38" i="10" s="1"/>
  <c r="KSE38" i="10"/>
  <c r="KSF38" i="10" s="1"/>
  <c r="KRW38" i="10"/>
  <c r="KRX38" i="10" s="1"/>
  <c r="KRO38" i="10"/>
  <c r="KRP38" i="10" s="1"/>
  <c r="KRG38" i="10"/>
  <c r="KRH38" i="10" s="1"/>
  <c r="KQY38" i="10"/>
  <c r="KQZ38" i="10" s="1"/>
  <c r="KQQ38" i="10"/>
  <c r="KQR38" i="10" s="1"/>
  <c r="KQI38" i="10"/>
  <c r="KQJ38" i="10" s="1"/>
  <c r="KQA38" i="10"/>
  <c r="KQB38" i="10" s="1"/>
  <c r="KPS38" i="10"/>
  <c r="KPT38" i="10" s="1"/>
  <c r="KPK38" i="10"/>
  <c r="KPL38" i="10" s="1"/>
  <c r="KPC38" i="10"/>
  <c r="KPD38" i="10" s="1"/>
  <c r="KOU38" i="10"/>
  <c r="KOV38" i="10" s="1"/>
  <c r="KOM38" i="10"/>
  <c r="KON38" i="10" s="1"/>
  <c r="KOE38" i="10"/>
  <c r="KOF38" i="10" s="1"/>
  <c r="KNW38" i="10"/>
  <c r="KNX38" i="10" s="1"/>
  <c r="KNO38" i="10"/>
  <c r="KNP38" i="10" s="1"/>
  <c r="KNG38" i="10"/>
  <c r="KNH38" i="10" s="1"/>
  <c r="KMY38" i="10"/>
  <c r="KMZ38" i="10" s="1"/>
  <c r="KMQ38" i="10"/>
  <c r="KMR38" i="10" s="1"/>
  <c r="KMI38" i="10"/>
  <c r="KMJ38" i="10" s="1"/>
  <c r="KMA38" i="10"/>
  <c r="KMB38" i="10" s="1"/>
  <c r="KLS38" i="10"/>
  <c r="KLT38" i="10" s="1"/>
  <c r="KLK38" i="10"/>
  <c r="KLL38" i="10" s="1"/>
  <c r="KLC38" i="10"/>
  <c r="KLD38" i="10" s="1"/>
  <c r="KKU38" i="10"/>
  <c r="KKV38" i="10" s="1"/>
  <c r="KKM38" i="10"/>
  <c r="KKN38" i="10" s="1"/>
  <c r="KKE38" i="10"/>
  <c r="KKF38" i="10" s="1"/>
  <c r="KJW38" i="10"/>
  <c r="KJX38" i="10" s="1"/>
  <c r="KJO38" i="10"/>
  <c r="KJP38" i="10" s="1"/>
  <c r="KJG38" i="10"/>
  <c r="KJH38" i="10" s="1"/>
  <c r="KIY38" i="10"/>
  <c r="KIZ38" i="10" s="1"/>
  <c r="KIQ38" i="10"/>
  <c r="KIR38" i="10" s="1"/>
  <c r="KII38" i="10"/>
  <c r="KIJ38" i="10" s="1"/>
  <c r="KIA38" i="10"/>
  <c r="KIB38" i="10" s="1"/>
  <c r="KHS38" i="10"/>
  <c r="KHT38" i="10" s="1"/>
  <c r="KHK38" i="10"/>
  <c r="KHL38" i="10" s="1"/>
  <c r="KHC38" i="10"/>
  <c r="KHD38" i="10" s="1"/>
  <c r="KGU38" i="10"/>
  <c r="KGV38" i="10" s="1"/>
  <c r="KGM38" i="10"/>
  <c r="KGN38" i="10" s="1"/>
  <c r="KGE38" i="10"/>
  <c r="KGF38" i="10" s="1"/>
  <c r="KFW38" i="10"/>
  <c r="KFX38" i="10" s="1"/>
  <c r="KFO38" i="10"/>
  <c r="KFP38" i="10" s="1"/>
  <c r="KFG38" i="10"/>
  <c r="KFH38" i="10" s="1"/>
  <c r="KEY38" i="10"/>
  <c r="KEZ38" i="10" s="1"/>
  <c r="KEQ38" i="10"/>
  <c r="KER38" i="10" s="1"/>
  <c r="KEI38" i="10"/>
  <c r="KEJ38" i="10" s="1"/>
  <c r="KEA38" i="10"/>
  <c r="KEB38" i="10" s="1"/>
  <c r="KDS38" i="10"/>
  <c r="KDT38" i="10" s="1"/>
  <c r="KDK38" i="10"/>
  <c r="KDL38" i="10" s="1"/>
  <c r="KDC38" i="10"/>
  <c r="KDD38" i="10" s="1"/>
  <c r="KCU38" i="10"/>
  <c r="KCV38" i="10" s="1"/>
  <c r="KCM38" i="10"/>
  <c r="KCN38" i="10" s="1"/>
  <c r="KCE38" i="10"/>
  <c r="KCF38" i="10" s="1"/>
  <c r="KBW38" i="10"/>
  <c r="KBX38" i="10" s="1"/>
  <c r="KBO38" i="10"/>
  <c r="KBP38" i="10" s="1"/>
  <c r="KBG38" i="10"/>
  <c r="KBH38" i="10" s="1"/>
  <c r="KAY38" i="10"/>
  <c r="KAZ38" i="10" s="1"/>
  <c r="KAQ38" i="10"/>
  <c r="KAR38" i="10" s="1"/>
  <c r="KAI38" i="10"/>
  <c r="KAJ38" i="10" s="1"/>
  <c r="KAA38" i="10"/>
  <c r="KAB38" i="10" s="1"/>
  <c r="JZS38" i="10"/>
  <c r="JZT38" i="10" s="1"/>
  <c r="JZK38" i="10"/>
  <c r="JZL38" i="10" s="1"/>
  <c r="JZC38" i="10"/>
  <c r="JZD38" i="10" s="1"/>
  <c r="JYU38" i="10"/>
  <c r="JYV38" i="10" s="1"/>
  <c r="JYM38" i="10"/>
  <c r="JYN38" i="10" s="1"/>
  <c r="JYE38" i="10"/>
  <c r="JYF38" i="10" s="1"/>
  <c r="JXW38" i="10"/>
  <c r="JXX38" i="10" s="1"/>
  <c r="JXO38" i="10"/>
  <c r="JXP38" i="10" s="1"/>
  <c r="JXG38" i="10"/>
  <c r="JXH38" i="10" s="1"/>
  <c r="JWY38" i="10"/>
  <c r="JWZ38" i="10" s="1"/>
  <c r="JWQ38" i="10"/>
  <c r="JWR38" i="10" s="1"/>
  <c r="JWI38" i="10"/>
  <c r="JWJ38" i="10" s="1"/>
  <c r="JWA38" i="10"/>
  <c r="JWB38" i="10" s="1"/>
  <c r="JVS38" i="10"/>
  <c r="JVT38" i="10" s="1"/>
  <c r="JVK38" i="10"/>
  <c r="JVL38" i="10" s="1"/>
  <c r="JVC38" i="10"/>
  <c r="JVD38" i="10" s="1"/>
  <c r="JUU38" i="10"/>
  <c r="JUV38" i="10" s="1"/>
  <c r="JUM38" i="10"/>
  <c r="JUN38" i="10" s="1"/>
  <c r="JUE38" i="10"/>
  <c r="JUF38" i="10" s="1"/>
  <c r="JTW38" i="10"/>
  <c r="JTX38" i="10" s="1"/>
  <c r="JTO38" i="10"/>
  <c r="JTP38" i="10" s="1"/>
  <c r="JTG38" i="10"/>
  <c r="JTH38" i="10" s="1"/>
  <c r="JSY38" i="10"/>
  <c r="JSZ38" i="10" s="1"/>
  <c r="JSQ38" i="10"/>
  <c r="JSR38" i="10" s="1"/>
  <c r="JSI38" i="10"/>
  <c r="JSJ38" i="10" s="1"/>
  <c r="JSA38" i="10"/>
  <c r="JSB38" i="10" s="1"/>
  <c r="JRS38" i="10"/>
  <c r="JRT38" i="10" s="1"/>
  <c r="JRK38" i="10"/>
  <c r="JRL38" i="10" s="1"/>
  <c r="JRC38" i="10"/>
  <c r="JRD38" i="10" s="1"/>
  <c r="JQU38" i="10"/>
  <c r="JQV38" i="10" s="1"/>
  <c r="JQM38" i="10"/>
  <c r="JQN38" i="10" s="1"/>
  <c r="JQE38" i="10"/>
  <c r="JQF38" i="10" s="1"/>
  <c r="JPW38" i="10"/>
  <c r="JPX38" i="10" s="1"/>
  <c r="JPO38" i="10"/>
  <c r="JPP38" i="10" s="1"/>
  <c r="JPG38" i="10"/>
  <c r="JPH38" i="10" s="1"/>
  <c r="JOY38" i="10"/>
  <c r="JOZ38" i="10" s="1"/>
  <c r="JOQ38" i="10"/>
  <c r="JOR38" i="10" s="1"/>
  <c r="JOI38" i="10"/>
  <c r="JOJ38" i="10" s="1"/>
  <c r="JOA38" i="10"/>
  <c r="JOB38" i="10" s="1"/>
  <c r="JNS38" i="10"/>
  <c r="JNT38" i="10" s="1"/>
  <c r="JNK38" i="10"/>
  <c r="JNL38" i="10" s="1"/>
  <c r="JNC38" i="10"/>
  <c r="JND38" i="10" s="1"/>
  <c r="JMU38" i="10"/>
  <c r="JMV38" i="10" s="1"/>
  <c r="JMM38" i="10"/>
  <c r="JMN38" i="10" s="1"/>
  <c r="JME38" i="10"/>
  <c r="JMF38" i="10" s="1"/>
  <c r="JLW38" i="10"/>
  <c r="JLX38" i="10" s="1"/>
  <c r="JLO38" i="10"/>
  <c r="JLP38" i="10" s="1"/>
  <c r="JLG38" i="10"/>
  <c r="JLH38" i="10" s="1"/>
  <c r="JKY38" i="10"/>
  <c r="JKZ38" i="10" s="1"/>
  <c r="JKQ38" i="10"/>
  <c r="JKR38" i="10" s="1"/>
  <c r="JKI38" i="10"/>
  <c r="JKJ38" i="10" s="1"/>
  <c r="JKA38" i="10"/>
  <c r="JKB38" i="10" s="1"/>
  <c r="JJS38" i="10"/>
  <c r="JJT38" i="10" s="1"/>
  <c r="JJK38" i="10"/>
  <c r="JJL38" i="10" s="1"/>
  <c r="JJC38" i="10"/>
  <c r="JJD38" i="10" s="1"/>
  <c r="JIU38" i="10"/>
  <c r="JIV38" i="10" s="1"/>
  <c r="JIM38" i="10"/>
  <c r="JIN38" i="10" s="1"/>
  <c r="JIE38" i="10"/>
  <c r="JIF38" i="10" s="1"/>
  <c r="JHW38" i="10"/>
  <c r="JHX38" i="10" s="1"/>
  <c r="JHO38" i="10"/>
  <c r="JHP38" i="10" s="1"/>
  <c r="JHG38" i="10"/>
  <c r="JHH38" i="10" s="1"/>
  <c r="JGY38" i="10"/>
  <c r="JGZ38" i="10" s="1"/>
  <c r="JGQ38" i="10"/>
  <c r="JGR38" i="10" s="1"/>
  <c r="JGJ38" i="10"/>
  <c r="G38" i="10"/>
  <c r="H38" i="10" s="1"/>
  <c r="XFC37" i="10"/>
  <c r="XFD37" i="10" s="1"/>
  <c r="XEU37" i="10"/>
  <c r="XEV37" i="10" s="1"/>
  <c r="XEM37" i="10"/>
  <c r="XEN37" i="10" s="1"/>
  <c r="XEE37" i="10"/>
  <c r="XEF37" i="10" s="1"/>
  <c r="XDW37" i="10"/>
  <c r="XDX37" i="10" s="1"/>
  <c r="XDO37" i="10"/>
  <c r="XDP37" i="10" s="1"/>
  <c r="XDG37" i="10"/>
  <c r="XDH37" i="10" s="1"/>
  <c r="XCY37" i="10"/>
  <c r="XCZ37" i="10" s="1"/>
  <c r="XCQ37" i="10"/>
  <c r="XCR37" i="10" s="1"/>
  <c r="XCI37" i="10"/>
  <c r="XCJ37" i="10" s="1"/>
  <c r="XCA37" i="10"/>
  <c r="XCB37" i="10" s="1"/>
  <c r="XBS37" i="10"/>
  <c r="XBT37" i="10" s="1"/>
  <c r="XBK37" i="10"/>
  <c r="XBL37" i="10" s="1"/>
  <c r="XBC37" i="10"/>
  <c r="XBD37" i="10" s="1"/>
  <c r="XAU37" i="10"/>
  <c r="XAV37" i="10" s="1"/>
  <c r="XAM37" i="10"/>
  <c r="XAN37" i="10" s="1"/>
  <c r="XAE37" i="10"/>
  <c r="XAF37" i="10" s="1"/>
  <c r="WZW37" i="10"/>
  <c r="WZX37" i="10" s="1"/>
  <c r="WZO37" i="10"/>
  <c r="WZP37" i="10" s="1"/>
  <c r="WZG37" i="10"/>
  <c r="WZH37" i="10" s="1"/>
  <c r="WYY37" i="10"/>
  <c r="WYZ37" i="10" s="1"/>
  <c r="WYQ37" i="10"/>
  <c r="WYR37" i="10" s="1"/>
  <c r="WYI37" i="10"/>
  <c r="WYJ37" i="10" s="1"/>
  <c r="WYA37" i="10"/>
  <c r="WYB37" i="10" s="1"/>
  <c r="WXS37" i="10"/>
  <c r="WXT37" i="10" s="1"/>
  <c r="WXK37" i="10"/>
  <c r="WXL37" i="10" s="1"/>
  <c r="WXC37" i="10"/>
  <c r="WXD37" i="10" s="1"/>
  <c r="WWU37" i="10"/>
  <c r="WWV37" i="10" s="1"/>
  <c r="WWM37" i="10"/>
  <c r="WWN37" i="10" s="1"/>
  <c r="WWE37" i="10"/>
  <c r="WWF37" i="10" s="1"/>
  <c r="WVW37" i="10"/>
  <c r="WVX37" i="10" s="1"/>
  <c r="WVO37" i="10"/>
  <c r="WVP37" i="10" s="1"/>
  <c r="WVG37" i="10"/>
  <c r="WVH37" i="10" s="1"/>
  <c r="WUY37" i="10"/>
  <c r="WUZ37" i="10" s="1"/>
  <c r="WUQ37" i="10"/>
  <c r="WUR37" i="10" s="1"/>
  <c r="WUI37" i="10"/>
  <c r="WUJ37" i="10" s="1"/>
  <c r="WUA37" i="10"/>
  <c r="WUB37" i="10" s="1"/>
  <c r="WTS37" i="10"/>
  <c r="WTT37" i="10" s="1"/>
  <c r="WTK37" i="10"/>
  <c r="WTL37" i="10" s="1"/>
  <c r="WTC37" i="10"/>
  <c r="WTD37" i="10" s="1"/>
  <c r="WSU37" i="10"/>
  <c r="WSV37" i="10" s="1"/>
  <c r="WSM37" i="10"/>
  <c r="WSN37" i="10" s="1"/>
  <c r="WSE37" i="10"/>
  <c r="WSF37" i="10" s="1"/>
  <c r="WRW37" i="10"/>
  <c r="WRX37" i="10" s="1"/>
  <c r="WRO37" i="10"/>
  <c r="WRP37" i="10" s="1"/>
  <c r="WRG37" i="10"/>
  <c r="WRH37" i="10" s="1"/>
  <c r="WQY37" i="10"/>
  <c r="WQZ37" i="10" s="1"/>
  <c r="WQQ37" i="10"/>
  <c r="WQR37" i="10" s="1"/>
  <c r="WQI37" i="10"/>
  <c r="WQJ37" i="10" s="1"/>
  <c r="WQA37" i="10"/>
  <c r="WQB37" i="10" s="1"/>
  <c r="WPS37" i="10"/>
  <c r="WPT37" i="10" s="1"/>
  <c r="WPK37" i="10"/>
  <c r="WPL37" i="10" s="1"/>
  <c r="WPC37" i="10"/>
  <c r="WPD37" i="10" s="1"/>
  <c r="WOU37" i="10"/>
  <c r="WOV37" i="10" s="1"/>
  <c r="WOM37" i="10"/>
  <c r="WON37" i="10" s="1"/>
  <c r="WOE37" i="10"/>
  <c r="WOF37" i="10" s="1"/>
  <c r="WNW37" i="10"/>
  <c r="WNX37" i="10" s="1"/>
  <c r="WNO37" i="10"/>
  <c r="WNP37" i="10" s="1"/>
  <c r="WNG37" i="10"/>
  <c r="WNH37" i="10" s="1"/>
  <c r="WMY37" i="10"/>
  <c r="WMZ37" i="10" s="1"/>
  <c r="WMQ37" i="10"/>
  <c r="WMR37" i="10" s="1"/>
  <c r="WMI37" i="10"/>
  <c r="WMJ37" i="10" s="1"/>
  <c r="WMA37" i="10"/>
  <c r="WMB37" i="10" s="1"/>
  <c r="WLS37" i="10"/>
  <c r="WLT37" i="10" s="1"/>
  <c r="WLK37" i="10"/>
  <c r="WLL37" i="10" s="1"/>
  <c r="WLC37" i="10"/>
  <c r="WLD37" i="10" s="1"/>
  <c r="WKU37" i="10"/>
  <c r="WKV37" i="10" s="1"/>
  <c r="WKM37" i="10"/>
  <c r="WKN37" i="10" s="1"/>
  <c r="WKE37" i="10"/>
  <c r="WKF37" i="10" s="1"/>
  <c r="WJW37" i="10"/>
  <c r="WJX37" i="10" s="1"/>
  <c r="WJO37" i="10"/>
  <c r="WJP37" i="10" s="1"/>
  <c r="WJG37" i="10"/>
  <c r="WJH37" i="10" s="1"/>
  <c r="WIY37" i="10"/>
  <c r="WIZ37" i="10" s="1"/>
  <c r="WIQ37" i="10"/>
  <c r="WIR37" i="10" s="1"/>
  <c r="WII37" i="10"/>
  <c r="WIJ37" i="10" s="1"/>
  <c r="WIA37" i="10"/>
  <c r="WIB37" i="10" s="1"/>
  <c r="WHS37" i="10"/>
  <c r="WHT37" i="10" s="1"/>
  <c r="WHK37" i="10"/>
  <c r="WHL37" i="10" s="1"/>
  <c r="WHC37" i="10"/>
  <c r="WHD37" i="10" s="1"/>
  <c r="WGU37" i="10"/>
  <c r="WGV37" i="10" s="1"/>
  <c r="WGM37" i="10"/>
  <c r="WGN37" i="10" s="1"/>
  <c r="WGE37" i="10"/>
  <c r="WGF37" i="10" s="1"/>
  <c r="WFW37" i="10"/>
  <c r="WFX37" i="10" s="1"/>
  <c r="WFO37" i="10"/>
  <c r="WFP37" i="10" s="1"/>
  <c r="WFG37" i="10"/>
  <c r="WFH37" i="10" s="1"/>
  <c r="WEY37" i="10"/>
  <c r="WEZ37" i="10" s="1"/>
  <c r="WEQ37" i="10"/>
  <c r="WER37" i="10" s="1"/>
  <c r="WEI37" i="10"/>
  <c r="WEJ37" i="10" s="1"/>
  <c r="WEA37" i="10"/>
  <c r="WEB37" i="10" s="1"/>
  <c r="WDS37" i="10"/>
  <c r="WDT37" i="10" s="1"/>
  <c r="WDK37" i="10"/>
  <c r="WDL37" i="10" s="1"/>
  <c r="WDC37" i="10"/>
  <c r="WDD37" i="10" s="1"/>
  <c r="WCU37" i="10"/>
  <c r="WCV37" i="10" s="1"/>
  <c r="WCM37" i="10"/>
  <c r="WCN37" i="10" s="1"/>
  <c r="WCE37" i="10"/>
  <c r="WCF37" i="10" s="1"/>
  <c r="WBW37" i="10"/>
  <c r="WBX37" i="10" s="1"/>
  <c r="WBO37" i="10"/>
  <c r="WBP37" i="10" s="1"/>
  <c r="WBG37" i="10"/>
  <c r="WBH37" i="10" s="1"/>
  <c r="WAY37" i="10"/>
  <c r="WAZ37" i="10" s="1"/>
  <c r="WAQ37" i="10"/>
  <c r="WAR37" i="10" s="1"/>
  <c r="WAI37" i="10"/>
  <c r="WAJ37" i="10" s="1"/>
  <c r="WAA37" i="10"/>
  <c r="WAB37" i="10" s="1"/>
  <c r="VZS37" i="10"/>
  <c r="VZT37" i="10" s="1"/>
  <c r="VZK37" i="10"/>
  <c r="VZL37" i="10" s="1"/>
  <c r="VZC37" i="10"/>
  <c r="VZD37" i="10" s="1"/>
  <c r="VYU37" i="10"/>
  <c r="VYV37" i="10" s="1"/>
  <c r="VYM37" i="10"/>
  <c r="VYN37" i="10" s="1"/>
  <c r="VYE37" i="10"/>
  <c r="VYF37" i="10" s="1"/>
  <c r="VXW37" i="10"/>
  <c r="VXX37" i="10" s="1"/>
  <c r="VXO37" i="10"/>
  <c r="VXP37" i="10" s="1"/>
  <c r="VXG37" i="10"/>
  <c r="VXH37" i="10" s="1"/>
  <c r="VWY37" i="10"/>
  <c r="VWZ37" i="10" s="1"/>
  <c r="VWQ37" i="10"/>
  <c r="VWR37" i="10" s="1"/>
  <c r="VWI37" i="10"/>
  <c r="VWJ37" i="10" s="1"/>
  <c r="VWA37" i="10"/>
  <c r="VWB37" i="10" s="1"/>
  <c r="VVS37" i="10"/>
  <c r="VVT37" i="10" s="1"/>
  <c r="VVK37" i="10"/>
  <c r="VVL37" i="10" s="1"/>
  <c r="VVC37" i="10"/>
  <c r="VVD37" i="10" s="1"/>
  <c r="VUU37" i="10"/>
  <c r="VUV37" i="10" s="1"/>
  <c r="VUM37" i="10"/>
  <c r="VUN37" i="10" s="1"/>
  <c r="VUE37" i="10"/>
  <c r="VUF37" i="10" s="1"/>
  <c r="VTW37" i="10"/>
  <c r="VTX37" i="10" s="1"/>
  <c r="VTO37" i="10"/>
  <c r="VTP37" i="10" s="1"/>
  <c r="VTG37" i="10"/>
  <c r="VTH37" i="10" s="1"/>
  <c r="VSY37" i="10"/>
  <c r="VSZ37" i="10" s="1"/>
  <c r="VSQ37" i="10"/>
  <c r="VSR37" i="10" s="1"/>
  <c r="VSI37" i="10"/>
  <c r="VSJ37" i="10" s="1"/>
  <c r="VSA37" i="10"/>
  <c r="VSB37" i="10" s="1"/>
  <c r="VRS37" i="10"/>
  <c r="VRT37" i="10" s="1"/>
  <c r="VRK37" i="10"/>
  <c r="VRL37" i="10" s="1"/>
  <c r="VRC37" i="10"/>
  <c r="VRD37" i="10" s="1"/>
  <c r="VQU37" i="10"/>
  <c r="VQV37" i="10" s="1"/>
  <c r="VQM37" i="10"/>
  <c r="VQN37" i="10" s="1"/>
  <c r="VQE37" i="10"/>
  <c r="VQF37" i="10" s="1"/>
  <c r="VPW37" i="10"/>
  <c r="VPX37" i="10" s="1"/>
  <c r="VPO37" i="10"/>
  <c r="VPP37" i="10" s="1"/>
  <c r="VPG37" i="10"/>
  <c r="VPH37" i="10" s="1"/>
  <c r="VOY37" i="10"/>
  <c r="VOZ37" i="10" s="1"/>
  <c r="VOQ37" i="10"/>
  <c r="VOR37" i="10" s="1"/>
  <c r="VOI37" i="10"/>
  <c r="VOJ37" i="10" s="1"/>
  <c r="VOA37" i="10"/>
  <c r="VOB37" i="10" s="1"/>
  <c r="VNS37" i="10"/>
  <c r="VNT37" i="10" s="1"/>
  <c r="VNK37" i="10"/>
  <c r="VNL37" i="10" s="1"/>
  <c r="VNC37" i="10"/>
  <c r="VND37" i="10" s="1"/>
  <c r="VMU37" i="10"/>
  <c r="VMV37" i="10" s="1"/>
  <c r="VMM37" i="10"/>
  <c r="VMN37" i="10" s="1"/>
  <c r="VME37" i="10"/>
  <c r="VMF37" i="10" s="1"/>
  <c r="VLW37" i="10"/>
  <c r="VLX37" i="10" s="1"/>
  <c r="VLO37" i="10"/>
  <c r="VLP37" i="10" s="1"/>
  <c r="VLG37" i="10"/>
  <c r="VLH37" i="10" s="1"/>
  <c r="VKY37" i="10"/>
  <c r="VKZ37" i="10" s="1"/>
  <c r="VKQ37" i="10"/>
  <c r="VKR37" i="10" s="1"/>
  <c r="VKI37" i="10"/>
  <c r="VKJ37" i="10" s="1"/>
  <c r="VKA37" i="10"/>
  <c r="VKB37" i="10" s="1"/>
  <c r="VJS37" i="10"/>
  <c r="VJT37" i="10" s="1"/>
  <c r="VJK37" i="10"/>
  <c r="VJL37" i="10" s="1"/>
  <c r="VJC37" i="10"/>
  <c r="VJD37" i="10" s="1"/>
  <c r="VIU37" i="10"/>
  <c r="VIV37" i="10" s="1"/>
  <c r="VIM37" i="10"/>
  <c r="VIN37" i="10" s="1"/>
  <c r="VIE37" i="10"/>
  <c r="VIF37" i="10" s="1"/>
  <c r="VHW37" i="10"/>
  <c r="VHX37" i="10" s="1"/>
  <c r="VHO37" i="10"/>
  <c r="VHP37" i="10" s="1"/>
  <c r="VHG37" i="10"/>
  <c r="VHH37" i="10" s="1"/>
  <c r="VGY37" i="10"/>
  <c r="VGZ37" i="10" s="1"/>
  <c r="VGQ37" i="10"/>
  <c r="VGR37" i="10" s="1"/>
  <c r="VGI37" i="10"/>
  <c r="VGJ37" i="10" s="1"/>
  <c r="VGA37" i="10"/>
  <c r="VGB37" i="10" s="1"/>
  <c r="VFS37" i="10"/>
  <c r="VFT37" i="10" s="1"/>
  <c r="VFK37" i="10"/>
  <c r="VFL37" i="10" s="1"/>
  <c r="VFC37" i="10"/>
  <c r="VFD37" i="10" s="1"/>
  <c r="VEU37" i="10"/>
  <c r="VEV37" i="10" s="1"/>
  <c r="VEM37" i="10"/>
  <c r="VEN37" i="10" s="1"/>
  <c r="VEE37" i="10"/>
  <c r="VEF37" i="10" s="1"/>
  <c r="VDW37" i="10"/>
  <c r="VDX37" i="10" s="1"/>
  <c r="VDO37" i="10"/>
  <c r="VDP37" i="10" s="1"/>
  <c r="VDG37" i="10"/>
  <c r="VDH37" i="10" s="1"/>
  <c r="VCY37" i="10"/>
  <c r="VCZ37" i="10" s="1"/>
  <c r="VCQ37" i="10"/>
  <c r="VCR37" i="10" s="1"/>
  <c r="VCI37" i="10"/>
  <c r="VCJ37" i="10" s="1"/>
  <c r="VCA37" i="10"/>
  <c r="VCB37" i="10" s="1"/>
  <c r="VBS37" i="10"/>
  <c r="VBT37" i="10" s="1"/>
  <c r="VBK37" i="10"/>
  <c r="VBL37" i="10" s="1"/>
  <c r="VBC37" i="10"/>
  <c r="VBD37" i="10" s="1"/>
  <c r="VAU37" i="10"/>
  <c r="VAV37" i="10" s="1"/>
  <c r="VAM37" i="10"/>
  <c r="VAN37" i="10" s="1"/>
  <c r="VAE37" i="10"/>
  <c r="VAF37" i="10" s="1"/>
  <c r="UZW37" i="10"/>
  <c r="UZX37" i="10" s="1"/>
  <c r="UZO37" i="10"/>
  <c r="UZP37" i="10" s="1"/>
  <c r="UZG37" i="10"/>
  <c r="UZH37" i="10" s="1"/>
  <c r="UYY37" i="10"/>
  <c r="UYZ37" i="10" s="1"/>
  <c r="UYQ37" i="10"/>
  <c r="UYR37" i="10" s="1"/>
  <c r="UYI37" i="10"/>
  <c r="UYJ37" i="10" s="1"/>
  <c r="UYA37" i="10"/>
  <c r="UYB37" i="10" s="1"/>
  <c r="UXS37" i="10"/>
  <c r="UXT37" i="10" s="1"/>
  <c r="UXK37" i="10"/>
  <c r="UXL37" i="10" s="1"/>
  <c r="UXC37" i="10"/>
  <c r="UXD37" i="10" s="1"/>
  <c r="UWU37" i="10"/>
  <c r="UWV37" i="10" s="1"/>
  <c r="UWM37" i="10"/>
  <c r="UWN37" i="10" s="1"/>
  <c r="UWE37" i="10"/>
  <c r="UWF37" i="10" s="1"/>
  <c r="UVW37" i="10"/>
  <c r="UVX37" i="10" s="1"/>
  <c r="UVO37" i="10"/>
  <c r="UVP37" i="10" s="1"/>
  <c r="UVG37" i="10"/>
  <c r="UVH37" i="10" s="1"/>
  <c r="UUY37" i="10"/>
  <c r="UUZ37" i="10" s="1"/>
  <c r="UUQ37" i="10"/>
  <c r="UUR37" i="10" s="1"/>
  <c r="UUI37" i="10"/>
  <c r="UUJ37" i="10" s="1"/>
  <c r="UUA37" i="10"/>
  <c r="UUB37" i="10" s="1"/>
  <c r="UTS37" i="10"/>
  <c r="UTT37" i="10" s="1"/>
  <c r="UTK37" i="10"/>
  <c r="UTL37" i="10" s="1"/>
  <c r="UTC37" i="10"/>
  <c r="UTD37" i="10" s="1"/>
  <c r="USU37" i="10"/>
  <c r="USV37" i="10" s="1"/>
  <c r="USM37" i="10"/>
  <c r="USN37" i="10" s="1"/>
  <c r="USE37" i="10"/>
  <c r="USF37" i="10" s="1"/>
  <c r="URW37" i="10"/>
  <c r="URX37" i="10" s="1"/>
  <c r="URO37" i="10"/>
  <c r="URP37" i="10" s="1"/>
  <c r="URG37" i="10"/>
  <c r="URH37" i="10" s="1"/>
  <c r="UQY37" i="10"/>
  <c r="UQZ37" i="10" s="1"/>
  <c r="UQQ37" i="10"/>
  <c r="UQR37" i="10" s="1"/>
  <c r="UQI37" i="10"/>
  <c r="UQJ37" i="10" s="1"/>
  <c r="UQA37" i="10"/>
  <c r="UQB37" i="10" s="1"/>
  <c r="UPS37" i="10"/>
  <c r="UPT37" i="10" s="1"/>
  <c r="UPK37" i="10"/>
  <c r="UPL37" i="10" s="1"/>
  <c r="UPC37" i="10"/>
  <c r="UPD37" i="10" s="1"/>
  <c r="UOU37" i="10"/>
  <c r="UOV37" i="10" s="1"/>
  <c r="UOM37" i="10"/>
  <c r="UON37" i="10" s="1"/>
  <c r="UOE37" i="10"/>
  <c r="UOF37" i="10" s="1"/>
  <c r="UNW37" i="10"/>
  <c r="UNX37" i="10" s="1"/>
  <c r="UNO37" i="10"/>
  <c r="UNP37" i="10" s="1"/>
  <c r="UNG37" i="10"/>
  <c r="UNH37" i="10" s="1"/>
  <c r="UMY37" i="10"/>
  <c r="UMZ37" i="10" s="1"/>
  <c r="UMQ37" i="10"/>
  <c r="UMR37" i="10" s="1"/>
  <c r="UMI37" i="10"/>
  <c r="UMJ37" i="10" s="1"/>
  <c r="UMA37" i="10"/>
  <c r="UMB37" i="10" s="1"/>
  <c r="ULS37" i="10"/>
  <c r="ULT37" i="10" s="1"/>
  <c r="ULK37" i="10"/>
  <c r="ULL37" i="10" s="1"/>
  <c r="ULC37" i="10"/>
  <c r="ULD37" i="10" s="1"/>
  <c r="UKU37" i="10"/>
  <c r="UKV37" i="10" s="1"/>
  <c r="UKM37" i="10"/>
  <c r="UKN37" i="10" s="1"/>
  <c r="UKE37" i="10"/>
  <c r="UKF37" i="10" s="1"/>
  <c r="UJW37" i="10"/>
  <c r="UJX37" i="10" s="1"/>
  <c r="UJO37" i="10"/>
  <c r="UJP37" i="10" s="1"/>
  <c r="UJG37" i="10"/>
  <c r="UJH37" i="10" s="1"/>
  <c r="UIY37" i="10"/>
  <c r="UIZ37" i="10" s="1"/>
  <c r="UIQ37" i="10"/>
  <c r="UIR37" i="10" s="1"/>
  <c r="UII37" i="10"/>
  <c r="UIJ37" i="10" s="1"/>
  <c r="UIA37" i="10"/>
  <c r="UIB37" i="10" s="1"/>
  <c r="UHS37" i="10"/>
  <c r="UHT37" i="10" s="1"/>
  <c r="UHK37" i="10"/>
  <c r="UHL37" i="10" s="1"/>
  <c r="UHC37" i="10"/>
  <c r="UHD37" i="10" s="1"/>
  <c r="UGU37" i="10"/>
  <c r="UGV37" i="10" s="1"/>
  <c r="UGM37" i="10"/>
  <c r="UGN37" i="10" s="1"/>
  <c r="UGE37" i="10"/>
  <c r="UGF37" i="10" s="1"/>
  <c r="UFW37" i="10"/>
  <c r="UFX37" i="10" s="1"/>
  <c r="UFO37" i="10"/>
  <c r="UFP37" i="10" s="1"/>
  <c r="UFG37" i="10"/>
  <c r="UFH37" i="10" s="1"/>
  <c r="UEY37" i="10"/>
  <c r="UEZ37" i="10" s="1"/>
  <c r="UEQ37" i="10"/>
  <c r="UER37" i="10" s="1"/>
  <c r="UEI37" i="10"/>
  <c r="UEJ37" i="10" s="1"/>
  <c r="UEA37" i="10"/>
  <c r="UEB37" i="10" s="1"/>
  <c r="UDS37" i="10"/>
  <c r="UDT37" i="10" s="1"/>
  <c r="UDK37" i="10"/>
  <c r="UDL37" i="10" s="1"/>
  <c r="UDC37" i="10"/>
  <c r="UDD37" i="10" s="1"/>
  <c r="UCU37" i="10"/>
  <c r="UCV37" i="10" s="1"/>
  <c r="UCM37" i="10"/>
  <c r="UCN37" i="10" s="1"/>
  <c r="UCE37" i="10"/>
  <c r="UCF37" i="10" s="1"/>
  <c r="UBW37" i="10"/>
  <c r="UBX37" i="10" s="1"/>
  <c r="UBO37" i="10"/>
  <c r="UBP37" i="10" s="1"/>
  <c r="UBG37" i="10"/>
  <c r="UBH37" i="10" s="1"/>
  <c r="UAY37" i="10"/>
  <c r="UAZ37" i="10" s="1"/>
  <c r="UAQ37" i="10"/>
  <c r="UAR37" i="10" s="1"/>
  <c r="UAI37" i="10"/>
  <c r="UAJ37" i="10" s="1"/>
  <c r="UAA37" i="10"/>
  <c r="UAB37" i="10" s="1"/>
  <c r="TZS37" i="10"/>
  <c r="TZT37" i="10" s="1"/>
  <c r="TZK37" i="10"/>
  <c r="TZL37" i="10" s="1"/>
  <c r="TZC37" i="10"/>
  <c r="TZD37" i="10" s="1"/>
  <c r="TYU37" i="10"/>
  <c r="TYV37" i="10" s="1"/>
  <c r="TYM37" i="10"/>
  <c r="TYN37" i="10" s="1"/>
  <c r="TYE37" i="10"/>
  <c r="TYF37" i="10" s="1"/>
  <c r="TXW37" i="10"/>
  <c r="TXX37" i="10" s="1"/>
  <c r="TXO37" i="10"/>
  <c r="TXP37" i="10" s="1"/>
  <c r="TXG37" i="10"/>
  <c r="TXH37" i="10" s="1"/>
  <c r="TWY37" i="10"/>
  <c r="TWZ37" i="10" s="1"/>
  <c r="TWQ37" i="10"/>
  <c r="TWR37" i="10" s="1"/>
  <c r="TWI37" i="10"/>
  <c r="TWJ37" i="10" s="1"/>
  <c r="TWA37" i="10"/>
  <c r="TWB37" i="10" s="1"/>
  <c r="TVS37" i="10"/>
  <c r="TVT37" i="10" s="1"/>
  <c r="TVK37" i="10"/>
  <c r="TVL37" i="10" s="1"/>
  <c r="TVC37" i="10"/>
  <c r="TVD37" i="10" s="1"/>
  <c r="TUU37" i="10"/>
  <c r="TUV37" i="10" s="1"/>
  <c r="TUM37" i="10"/>
  <c r="TUN37" i="10" s="1"/>
  <c r="TUE37" i="10"/>
  <c r="TUF37" i="10" s="1"/>
  <c r="TTW37" i="10"/>
  <c r="TTX37" i="10" s="1"/>
  <c r="TTO37" i="10"/>
  <c r="TTP37" i="10" s="1"/>
  <c r="TTG37" i="10"/>
  <c r="TTH37" i="10" s="1"/>
  <c r="TSY37" i="10"/>
  <c r="TSZ37" i="10" s="1"/>
  <c r="TSQ37" i="10"/>
  <c r="TSR37" i="10" s="1"/>
  <c r="TSI37" i="10"/>
  <c r="TSJ37" i="10" s="1"/>
  <c r="TSA37" i="10"/>
  <c r="TSB37" i="10" s="1"/>
  <c r="TRS37" i="10"/>
  <c r="TRT37" i="10" s="1"/>
  <c r="TRK37" i="10"/>
  <c r="TRL37" i="10" s="1"/>
  <c r="TRC37" i="10"/>
  <c r="TRD37" i="10" s="1"/>
  <c r="TQU37" i="10"/>
  <c r="TQV37" i="10" s="1"/>
  <c r="TQM37" i="10"/>
  <c r="TQN37" i="10" s="1"/>
  <c r="TQE37" i="10"/>
  <c r="TQF37" i="10" s="1"/>
  <c r="TPW37" i="10"/>
  <c r="TPX37" i="10" s="1"/>
  <c r="TPO37" i="10"/>
  <c r="TPP37" i="10" s="1"/>
  <c r="TPG37" i="10"/>
  <c r="TPH37" i="10" s="1"/>
  <c r="TOY37" i="10"/>
  <c r="TOZ37" i="10" s="1"/>
  <c r="TOQ37" i="10"/>
  <c r="TOR37" i="10" s="1"/>
  <c r="TOI37" i="10"/>
  <c r="TOJ37" i="10" s="1"/>
  <c r="TOA37" i="10"/>
  <c r="TOB37" i="10" s="1"/>
  <c r="TNS37" i="10"/>
  <c r="TNT37" i="10" s="1"/>
  <c r="TNK37" i="10"/>
  <c r="TNL37" i="10" s="1"/>
  <c r="TNC37" i="10"/>
  <c r="TND37" i="10" s="1"/>
  <c r="TMU37" i="10"/>
  <c r="TMV37" i="10" s="1"/>
  <c r="TMM37" i="10"/>
  <c r="TMN37" i="10" s="1"/>
  <c r="TME37" i="10"/>
  <c r="TMF37" i="10" s="1"/>
  <c r="TLW37" i="10"/>
  <c r="TLX37" i="10" s="1"/>
  <c r="TLO37" i="10"/>
  <c r="TLP37" i="10" s="1"/>
  <c r="TLG37" i="10"/>
  <c r="TLH37" i="10" s="1"/>
  <c r="TKY37" i="10"/>
  <c r="TKZ37" i="10" s="1"/>
  <c r="TKQ37" i="10"/>
  <c r="TKR37" i="10" s="1"/>
  <c r="TKI37" i="10"/>
  <c r="TKJ37" i="10" s="1"/>
  <c r="TKA37" i="10"/>
  <c r="TKB37" i="10" s="1"/>
  <c r="TJS37" i="10"/>
  <c r="TJT37" i="10" s="1"/>
  <c r="TJK37" i="10"/>
  <c r="TJL37" i="10" s="1"/>
  <c r="TJC37" i="10"/>
  <c r="TJD37" i="10" s="1"/>
  <c r="TIU37" i="10"/>
  <c r="TIV37" i="10" s="1"/>
  <c r="TIM37" i="10"/>
  <c r="TIN37" i="10" s="1"/>
  <c r="TIE37" i="10"/>
  <c r="TIF37" i="10" s="1"/>
  <c r="THW37" i="10"/>
  <c r="THX37" i="10" s="1"/>
  <c r="THO37" i="10"/>
  <c r="THP37" i="10" s="1"/>
  <c r="THG37" i="10"/>
  <c r="THH37" i="10" s="1"/>
  <c r="TGY37" i="10"/>
  <c r="TGZ37" i="10" s="1"/>
  <c r="TGQ37" i="10"/>
  <c r="TGR37" i="10" s="1"/>
  <c r="TGI37" i="10"/>
  <c r="TGJ37" i="10" s="1"/>
  <c r="TGA37" i="10"/>
  <c r="TGB37" i="10" s="1"/>
  <c r="TFS37" i="10"/>
  <c r="TFT37" i="10" s="1"/>
  <c r="TFK37" i="10"/>
  <c r="TFL37" i="10" s="1"/>
  <c r="TFC37" i="10"/>
  <c r="TFD37" i="10" s="1"/>
  <c r="TEU37" i="10"/>
  <c r="TEV37" i="10" s="1"/>
  <c r="TEM37" i="10"/>
  <c r="TEN37" i="10" s="1"/>
  <c r="TEE37" i="10"/>
  <c r="TEF37" i="10" s="1"/>
  <c r="TDW37" i="10"/>
  <c r="TDX37" i="10" s="1"/>
  <c r="TDO37" i="10"/>
  <c r="TDP37" i="10" s="1"/>
  <c r="TDG37" i="10"/>
  <c r="TDH37" i="10" s="1"/>
  <c r="TCY37" i="10"/>
  <c r="TCZ37" i="10" s="1"/>
  <c r="TCQ37" i="10"/>
  <c r="TCR37" i="10" s="1"/>
  <c r="TCI37" i="10"/>
  <c r="TCJ37" i="10" s="1"/>
  <c r="TCA37" i="10"/>
  <c r="TCB37" i="10" s="1"/>
  <c r="TBS37" i="10"/>
  <c r="TBT37" i="10" s="1"/>
  <c r="TBK37" i="10"/>
  <c r="TBL37" i="10" s="1"/>
  <c r="TBC37" i="10"/>
  <c r="TBD37" i="10" s="1"/>
  <c r="TAU37" i="10"/>
  <c r="TAV37" i="10" s="1"/>
  <c r="TAM37" i="10"/>
  <c r="TAN37" i="10" s="1"/>
  <c r="TAE37" i="10"/>
  <c r="TAF37" i="10" s="1"/>
  <c r="SZW37" i="10"/>
  <c r="SZX37" i="10" s="1"/>
  <c r="SZO37" i="10"/>
  <c r="SZP37" i="10" s="1"/>
  <c r="SZG37" i="10"/>
  <c r="SZH37" i="10" s="1"/>
  <c r="SYY37" i="10"/>
  <c r="SYZ37" i="10" s="1"/>
  <c r="SYQ37" i="10"/>
  <c r="SYR37" i="10" s="1"/>
  <c r="SYI37" i="10"/>
  <c r="SYJ37" i="10" s="1"/>
  <c r="SYA37" i="10"/>
  <c r="SYB37" i="10" s="1"/>
  <c r="SXS37" i="10"/>
  <c r="SXT37" i="10" s="1"/>
  <c r="SXK37" i="10"/>
  <c r="SXL37" i="10" s="1"/>
  <c r="SXC37" i="10"/>
  <c r="SXD37" i="10" s="1"/>
  <c r="SWU37" i="10"/>
  <c r="SWV37" i="10" s="1"/>
  <c r="SWM37" i="10"/>
  <c r="SWN37" i="10" s="1"/>
  <c r="SWE37" i="10"/>
  <c r="SWF37" i="10" s="1"/>
  <c r="SVW37" i="10"/>
  <c r="SVX37" i="10" s="1"/>
  <c r="SVO37" i="10"/>
  <c r="SVP37" i="10" s="1"/>
  <c r="SVG37" i="10"/>
  <c r="SVH37" i="10" s="1"/>
  <c r="SUY37" i="10"/>
  <c r="SUZ37" i="10" s="1"/>
  <c r="SUQ37" i="10"/>
  <c r="SUR37" i="10" s="1"/>
  <c r="SUI37" i="10"/>
  <c r="SUJ37" i="10" s="1"/>
  <c r="SUA37" i="10"/>
  <c r="SUB37" i="10" s="1"/>
  <c r="STS37" i="10"/>
  <c r="STT37" i="10" s="1"/>
  <c r="STK37" i="10"/>
  <c r="STL37" i="10" s="1"/>
  <c r="STC37" i="10"/>
  <c r="STD37" i="10" s="1"/>
  <c r="SSU37" i="10"/>
  <c r="SSV37" i="10" s="1"/>
  <c r="SSM37" i="10"/>
  <c r="SSN37" i="10" s="1"/>
  <c r="SSE37" i="10"/>
  <c r="SSF37" i="10" s="1"/>
  <c r="SRW37" i="10"/>
  <c r="SRX37" i="10" s="1"/>
  <c r="SRO37" i="10"/>
  <c r="SRP37" i="10" s="1"/>
  <c r="SRG37" i="10"/>
  <c r="SRH37" i="10" s="1"/>
  <c r="SQY37" i="10"/>
  <c r="SQZ37" i="10" s="1"/>
  <c r="SQQ37" i="10"/>
  <c r="SQR37" i="10" s="1"/>
  <c r="SQI37" i="10"/>
  <c r="SQJ37" i="10" s="1"/>
  <c r="SQA37" i="10"/>
  <c r="SQB37" i="10" s="1"/>
  <c r="SPS37" i="10"/>
  <c r="SPT37" i="10" s="1"/>
  <c r="SPK37" i="10"/>
  <c r="SPL37" i="10" s="1"/>
  <c r="SPC37" i="10"/>
  <c r="SPD37" i="10" s="1"/>
  <c r="SOU37" i="10"/>
  <c r="SOV37" i="10" s="1"/>
  <c r="SOM37" i="10"/>
  <c r="SON37" i="10" s="1"/>
  <c r="SOE37" i="10"/>
  <c r="SOF37" i="10" s="1"/>
  <c r="SNW37" i="10"/>
  <c r="SNX37" i="10" s="1"/>
  <c r="SNO37" i="10"/>
  <c r="SNP37" i="10" s="1"/>
  <c r="SNG37" i="10"/>
  <c r="SNH37" i="10" s="1"/>
  <c r="SMY37" i="10"/>
  <c r="SMZ37" i="10" s="1"/>
  <c r="SMQ37" i="10"/>
  <c r="SMR37" i="10" s="1"/>
  <c r="SMI37" i="10"/>
  <c r="SMJ37" i="10" s="1"/>
  <c r="SMA37" i="10"/>
  <c r="SMB37" i="10" s="1"/>
  <c r="SLS37" i="10"/>
  <c r="SLT37" i="10" s="1"/>
  <c r="SLK37" i="10"/>
  <c r="SLL37" i="10" s="1"/>
  <c r="SLC37" i="10"/>
  <c r="SLD37" i="10" s="1"/>
  <c r="SKU37" i="10"/>
  <c r="SKV37" i="10" s="1"/>
  <c r="SKM37" i="10"/>
  <c r="SKN37" i="10" s="1"/>
  <c r="SKE37" i="10"/>
  <c r="SKF37" i="10" s="1"/>
  <c r="SJW37" i="10"/>
  <c r="SJX37" i="10" s="1"/>
  <c r="SJO37" i="10"/>
  <c r="SJP37" i="10" s="1"/>
  <c r="SJG37" i="10"/>
  <c r="SJH37" i="10" s="1"/>
  <c r="SIY37" i="10"/>
  <c r="SIZ37" i="10" s="1"/>
  <c r="SIQ37" i="10"/>
  <c r="SIR37" i="10" s="1"/>
  <c r="SII37" i="10"/>
  <c r="SIJ37" i="10" s="1"/>
  <c r="SIA37" i="10"/>
  <c r="SIB37" i="10" s="1"/>
  <c r="SHS37" i="10"/>
  <c r="SHT37" i="10" s="1"/>
  <c r="SHK37" i="10"/>
  <c r="SHL37" i="10" s="1"/>
  <c r="SHC37" i="10"/>
  <c r="SHD37" i="10" s="1"/>
  <c r="SGU37" i="10"/>
  <c r="SGV37" i="10" s="1"/>
  <c r="SGM37" i="10"/>
  <c r="SGN37" i="10" s="1"/>
  <c r="SGE37" i="10"/>
  <c r="SGF37" i="10" s="1"/>
  <c r="SFW37" i="10"/>
  <c r="SFX37" i="10" s="1"/>
  <c r="SFO37" i="10"/>
  <c r="SFP37" i="10" s="1"/>
  <c r="SFG37" i="10"/>
  <c r="SFH37" i="10" s="1"/>
  <c r="SEY37" i="10"/>
  <c r="SEZ37" i="10" s="1"/>
  <c r="SEQ37" i="10"/>
  <c r="SER37" i="10" s="1"/>
  <c r="SEI37" i="10"/>
  <c r="SEJ37" i="10" s="1"/>
  <c r="SEA37" i="10"/>
  <c r="SEB37" i="10" s="1"/>
  <c r="SDS37" i="10"/>
  <c r="SDT37" i="10" s="1"/>
  <c r="SDK37" i="10"/>
  <c r="SDL37" i="10" s="1"/>
  <c r="SDC37" i="10"/>
  <c r="SDD37" i="10" s="1"/>
  <c r="SCU37" i="10"/>
  <c r="SCV37" i="10" s="1"/>
  <c r="SCM37" i="10"/>
  <c r="SCN37" i="10" s="1"/>
  <c r="SCE37" i="10"/>
  <c r="SCF37" i="10" s="1"/>
  <c r="SBW37" i="10"/>
  <c r="SBX37" i="10" s="1"/>
  <c r="SBO37" i="10"/>
  <c r="SBP37" i="10" s="1"/>
  <c r="SBG37" i="10"/>
  <c r="SBH37" i="10" s="1"/>
  <c r="SAY37" i="10"/>
  <c r="SAZ37" i="10" s="1"/>
  <c r="SAQ37" i="10"/>
  <c r="SAR37" i="10" s="1"/>
  <c r="SAI37" i="10"/>
  <c r="SAJ37" i="10" s="1"/>
  <c r="SAA37" i="10"/>
  <c r="SAB37" i="10" s="1"/>
  <c r="RZS37" i="10"/>
  <c r="RZT37" i="10" s="1"/>
  <c r="RZK37" i="10"/>
  <c r="RZL37" i="10" s="1"/>
  <c r="RZC37" i="10"/>
  <c r="RZD37" i="10" s="1"/>
  <c r="RYU37" i="10"/>
  <c r="RYV37" i="10" s="1"/>
  <c r="RYM37" i="10"/>
  <c r="RYN37" i="10" s="1"/>
  <c r="RYE37" i="10"/>
  <c r="RYF37" i="10" s="1"/>
  <c r="RXW37" i="10"/>
  <c r="RXX37" i="10" s="1"/>
  <c r="RXO37" i="10"/>
  <c r="RXP37" i="10" s="1"/>
  <c r="RXG37" i="10"/>
  <c r="RXH37" i="10" s="1"/>
  <c r="RWY37" i="10"/>
  <c r="RWZ37" i="10" s="1"/>
  <c r="RWQ37" i="10"/>
  <c r="RWR37" i="10" s="1"/>
  <c r="RWI37" i="10"/>
  <c r="RWJ37" i="10" s="1"/>
  <c r="RWA37" i="10"/>
  <c r="RWB37" i="10" s="1"/>
  <c r="RVS37" i="10"/>
  <c r="RVT37" i="10" s="1"/>
  <c r="RVK37" i="10"/>
  <c r="RVL37" i="10" s="1"/>
  <c r="RVC37" i="10"/>
  <c r="RVD37" i="10" s="1"/>
  <c r="RUU37" i="10"/>
  <c r="RUV37" i="10" s="1"/>
  <c r="RUM37" i="10"/>
  <c r="RUN37" i="10" s="1"/>
  <c r="RUE37" i="10"/>
  <c r="RUF37" i="10" s="1"/>
  <c r="RTW37" i="10"/>
  <c r="RTX37" i="10" s="1"/>
  <c r="RTO37" i="10"/>
  <c r="RTP37" i="10" s="1"/>
  <c r="RTG37" i="10"/>
  <c r="RTH37" i="10" s="1"/>
  <c r="RSY37" i="10"/>
  <c r="RSZ37" i="10" s="1"/>
  <c r="RSQ37" i="10"/>
  <c r="RSR37" i="10" s="1"/>
  <c r="RSI37" i="10"/>
  <c r="RSJ37" i="10" s="1"/>
  <c r="RSA37" i="10"/>
  <c r="RSB37" i="10" s="1"/>
  <c r="RRS37" i="10"/>
  <c r="RRT37" i="10" s="1"/>
  <c r="RRK37" i="10"/>
  <c r="RRL37" i="10" s="1"/>
  <c r="RRC37" i="10"/>
  <c r="RRD37" i="10" s="1"/>
  <c r="RQU37" i="10"/>
  <c r="RQV37" i="10" s="1"/>
  <c r="RQM37" i="10"/>
  <c r="RQN37" i="10" s="1"/>
  <c r="RQE37" i="10"/>
  <c r="RQF37" i="10" s="1"/>
  <c r="RPW37" i="10"/>
  <c r="RPX37" i="10" s="1"/>
  <c r="RPO37" i="10"/>
  <c r="RPP37" i="10" s="1"/>
  <c r="RPG37" i="10"/>
  <c r="RPH37" i="10" s="1"/>
  <c r="ROY37" i="10"/>
  <c r="ROZ37" i="10" s="1"/>
  <c r="ROQ37" i="10"/>
  <c r="ROR37" i="10" s="1"/>
  <c r="ROI37" i="10"/>
  <c r="ROJ37" i="10" s="1"/>
  <c r="ROA37" i="10"/>
  <c r="ROB37" i="10" s="1"/>
  <c r="RNS37" i="10"/>
  <c r="RNT37" i="10" s="1"/>
  <c r="RNK37" i="10"/>
  <c r="RNL37" i="10" s="1"/>
  <c r="RNC37" i="10"/>
  <c r="RND37" i="10" s="1"/>
  <c r="RMU37" i="10"/>
  <c r="RMV37" i="10" s="1"/>
  <c r="RMM37" i="10"/>
  <c r="RMN37" i="10" s="1"/>
  <c r="RME37" i="10"/>
  <c r="RMF37" i="10" s="1"/>
  <c r="RLW37" i="10"/>
  <c r="RLX37" i="10" s="1"/>
  <c r="RLO37" i="10"/>
  <c r="RLP37" i="10" s="1"/>
  <c r="RLG37" i="10"/>
  <c r="RLH37" i="10" s="1"/>
  <c r="RKY37" i="10"/>
  <c r="RKZ37" i="10" s="1"/>
  <c r="RKQ37" i="10"/>
  <c r="RKR37" i="10" s="1"/>
  <c r="RKI37" i="10"/>
  <c r="RKJ37" i="10" s="1"/>
  <c r="RKA37" i="10"/>
  <c r="RKB37" i="10" s="1"/>
  <c r="RJS37" i="10"/>
  <c r="RJT37" i="10" s="1"/>
  <c r="RJK37" i="10"/>
  <c r="RJL37" i="10" s="1"/>
  <c r="RJC37" i="10"/>
  <c r="RJD37" i="10" s="1"/>
  <c r="RIU37" i="10"/>
  <c r="RIV37" i="10" s="1"/>
  <c r="RIM37" i="10"/>
  <c r="RIN37" i="10" s="1"/>
  <c r="RIE37" i="10"/>
  <c r="RIF37" i="10" s="1"/>
  <c r="RHW37" i="10"/>
  <c r="RHX37" i="10" s="1"/>
  <c r="RHO37" i="10"/>
  <c r="RHP37" i="10" s="1"/>
  <c r="RHG37" i="10"/>
  <c r="RHH37" i="10" s="1"/>
  <c r="RGY37" i="10"/>
  <c r="RGZ37" i="10" s="1"/>
  <c r="RGQ37" i="10"/>
  <c r="RGR37" i="10" s="1"/>
  <c r="RGI37" i="10"/>
  <c r="RGJ37" i="10" s="1"/>
  <c r="RGA37" i="10"/>
  <c r="RGB37" i="10" s="1"/>
  <c r="RFS37" i="10"/>
  <c r="RFT37" i="10" s="1"/>
  <c r="RFK37" i="10"/>
  <c r="RFL37" i="10" s="1"/>
  <c r="RFC37" i="10"/>
  <c r="RFD37" i="10" s="1"/>
  <c r="REU37" i="10"/>
  <c r="REV37" i="10" s="1"/>
  <c r="REM37" i="10"/>
  <c r="REN37" i="10" s="1"/>
  <c r="REE37" i="10"/>
  <c r="REF37" i="10" s="1"/>
  <c r="RDW37" i="10"/>
  <c r="RDX37" i="10" s="1"/>
  <c r="RDO37" i="10"/>
  <c r="RDP37" i="10" s="1"/>
  <c r="RDG37" i="10"/>
  <c r="RDH37" i="10" s="1"/>
  <c r="RCY37" i="10"/>
  <c r="RCZ37" i="10" s="1"/>
  <c r="RCQ37" i="10"/>
  <c r="RCR37" i="10" s="1"/>
  <c r="RCI37" i="10"/>
  <c r="RCJ37" i="10" s="1"/>
  <c r="RCA37" i="10"/>
  <c r="RCB37" i="10" s="1"/>
  <c r="RBS37" i="10"/>
  <c r="RBT37" i="10" s="1"/>
  <c r="RBK37" i="10"/>
  <c r="RBL37" i="10" s="1"/>
  <c r="RBC37" i="10"/>
  <c r="RBD37" i="10" s="1"/>
  <c r="RAU37" i="10"/>
  <c r="RAV37" i="10" s="1"/>
  <c r="RAM37" i="10"/>
  <c r="RAN37" i="10" s="1"/>
  <c r="RAE37" i="10"/>
  <c r="RAF37" i="10" s="1"/>
  <c r="QZW37" i="10"/>
  <c r="QZX37" i="10" s="1"/>
  <c r="QZO37" i="10"/>
  <c r="QZP37" i="10" s="1"/>
  <c r="QZG37" i="10"/>
  <c r="QZH37" i="10" s="1"/>
  <c r="QYY37" i="10"/>
  <c r="QYZ37" i="10" s="1"/>
  <c r="QYQ37" i="10"/>
  <c r="QYR37" i="10" s="1"/>
  <c r="QYI37" i="10"/>
  <c r="QYJ37" i="10" s="1"/>
  <c r="QYA37" i="10"/>
  <c r="QYB37" i="10" s="1"/>
  <c r="QXS37" i="10"/>
  <c r="QXT37" i="10" s="1"/>
  <c r="QXK37" i="10"/>
  <c r="QXL37" i="10" s="1"/>
  <c r="QXC37" i="10"/>
  <c r="QXD37" i="10" s="1"/>
  <c r="QWU37" i="10"/>
  <c r="QWV37" i="10" s="1"/>
  <c r="QWM37" i="10"/>
  <c r="QWN37" i="10" s="1"/>
  <c r="QWE37" i="10"/>
  <c r="QWF37" i="10" s="1"/>
  <c r="QVW37" i="10"/>
  <c r="QVX37" i="10" s="1"/>
  <c r="QVO37" i="10"/>
  <c r="QVP37" i="10" s="1"/>
  <c r="QVG37" i="10"/>
  <c r="QVH37" i="10" s="1"/>
  <c r="QUY37" i="10"/>
  <c r="QUZ37" i="10" s="1"/>
  <c r="QUQ37" i="10"/>
  <c r="QUR37" i="10" s="1"/>
  <c r="QUI37" i="10"/>
  <c r="QUJ37" i="10" s="1"/>
  <c r="QUA37" i="10"/>
  <c r="QUB37" i="10" s="1"/>
  <c r="QTS37" i="10"/>
  <c r="QTT37" i="10" s="1"/>
  <c r="QTK37" i="10"/>
  <c r="QTL37" i="10" s="1"/>
  <c r="QTC37" i="10"/>
  <c r="QTD37" i="10" s="1"/>
  <c r="QSU37" i="10"/>
  <c r="QSV37" i="10" s="1"/>
  <c r="QSM37" i="10"/>
  <c r="QSN37" i="10" s="1"/>
  <c r="QSE37" i="10"/>
  <c r="QSF37" i="10" s="1"/>
  <c r="QRW37" i="10"/>
  <c r="QRX37" i="10" s="1"/>
  <c r="QRO37" i="10"/>
  <c r="QRP37" i="10" s="1"/>
  <c r="QRG37" i="10"/>
  <c r="QRH37" i="10" s="1"/>
  <c r="QQY37" i="10"/>
  <c r="QQZ37" i="10" s="1"/>
  <c r="QQQ37" i="10"/>
  <c r="QQR37" i="10" s="1"/>
  <c r="QQI37" i="10"/>
  <c r="QQJ37" i="10" s="1"/>
  <c r="QQA37" i="10"/>
  <c r="QQB37" i="10" s="1"/>
  <c r="QPS37" i="10"/>
  <c r="QPT37" i="10" s="1"/>
  <c r="QPK37" i="10"/>
  <c r="QPL37" i="10" s="1"/>
  <c r="QPC37" i="10"/>
  <c r="QPD37" i="10" s="1"/>
  <c r="QOU37" i="10"/>
  <c r="QOV37" i="10" s="1"/>
  <c r="QOM37" i="10"/>
  <c r="QON37" i="10" s="1"/>
  <c r="QOE37" i="10"/>
  <c r="QOF37" i="10" s="1"/>
  <c r="QNW37" i="10"/>
  <c r="QNX37" i="10" s="1"/>
  <c r="QNO37" i="10"/>
  <c r="QNP37" i="10" s="1"/>
  <c r="QNG37" i="10"/>
  <c r="QNH37" i="10" s="1"/>
  <c r="QMY37" i="10"/>
  <c r="QMZ37" i="10" s="1"/>
  <c r="QMQ37" i="10"/>
  <c r="QMR37" i="10" s="1"/>
  <c r="QMI37" i="10"/>
  <c r="QMJ37" i="10" s="1"/>
  <c r="QMA37" i="10"/>
  <c r="QMB37" i="10" s="1"/>
  <c r="QLS37" i="10"/>
  <c r="QLT37" i="10" s="1"/>
  <c r="QLK37" i="10"/>
  <c r="QLL37" i="10" s="1"/>
  <c r="QLC37" i="10"/>
  <c r="QLD37" i="10" s="1"/>
  <c r="QKU37" i="10"/>
  <c r="QKV37" i="10" s="1"/>
  <c r="QKM37" i="10"/>
  <c r="QKN37" i="10" s="1"/>
  <c r="QKE37" i="10"/>
  <c r="QKF37" i="10" s="1"/>
  <c r="QJW37" i="10"/>
  <c r="QJX37" i="10" s="1"/>
  <c r="QJO37" i="10"/>
  <c r="QJP37" i="10" s="1"/>
  <c r="QJG37" i="10"/>
  <c r="QJH37" i="10" s="1"/>
  <c r="QIY37" i="10"/>
  <c r="QIZ37" i="10" s="1"/>
  <c r="QIQ37" i="10"/>
  <c r="QIR37" i="10" s="1"/>
  <c r="QII37" i="10"/>
  <c r="QIJ37" i="10" s="1"/>
  <c r="QIA37" i="10"/>
  <c r="QIB37" i="10" s="1"/>
  <c r="QHS37" i="10"/>
  <c r="QHT37" i="10" s="1"/>
  <c r="QHK37" i="10"/>
  <c r="QHL37" i="10" s="1"/>
  <c r="QHC37" i="10"/>
  <c r="QHD37" i="10" s="1"/>
  <c r="QGU37" i="10"/>
  <c r="QGV37" i="10" s="1"/>
  <c r="QGM37" i="10"/>
  <c r="QGN37" i="10" s="1"/>
  <c r="QGE37" i="10"/>
  <c r="QGF37" i="10" s="1"/>
  <c r="QFW37" i="10"/>
  <c r="QFX37" i="10" s="1"/>
  <c r="QFO37" i="10"/>
  <c r="QFP37" i="10" s="1"/>
  <c r="QFG37" i="10"/>
  <c r="QFH37" i="10" s="1"/>
  <c r="QEY37" i="10"/>
  <c r="QEZ37" i="10" s="1"/>
  <c r="QEQ37" i="10"/>
  <c r="QER37" i="10" s="1"/>
  <c r="QEI37" i="10"/>
  <c r="QEJ37" i="10" s="1"/>
  <c r="QEA37" i="10"/>
  <c r="QEB37" i="10" s="1"/>
  <c r="QDS37" i="10"/>
  <c r="QDT37" i="10" s="1"/>
  <c r="QDK37" i="10"/>
  <c r="QDL37" i="10" s="1"/>
  <c r="QDC37" i="10"/>
  <c r="QDD37" i="10" s="1"/>
  <c r="QCU37" i="10"/>
  <c r="QCV37" i="10" s="1"/>
  <c r="QCM37" i="10"/>
  <c r="QCN37" i="10" s="1"/>
  <c r="QCE37" i="10"/>
  <c r="QCF37" i="10" s="1"/>
  <c r="QBW37" i="10"/>
  <c r="QBX37" i="10" s="1"/>
  <c r="QBO37" i="10"/>
  <c r="QBP37" i="10" s="1"/>
  <c r="QBG37" i="10"/>
  <c r="QBH37" i="10" s="1"/>
  <c r="QAY37" i="10"/>
  <c r="QAZ37" i="10" s="1"/>
  <c r="QAQ37" i="10"/>
  <c r="QAR37" i="10" s="1"/>
  <c r="QAI37" i="10"/>
  <c r="QAJ37" i="10" s="1"/>
  <c r="QAA37" i="10"/>
  <c r="QAB37" i="10" s="1"/>
  <c r="PZS37" i="10"/>
  <c r="PZT37" i="10" s="1"/>
  <c r="PZK37" i="10"/>
  <c r="PZL37" i="10" s="1"/>
  <c r="PZC37" i="10"/>
  <c r="PZD37" i="10" s="1"/>
  <c r="PYU37" i="10"/>
  <c r="PYV37" i="10" s="1"/>
  <c r="PYM37" i="10"/>
  <c r="PYN37" i="10" s="1"/>
  <c r="PYE37" i="10"/>
  <c r="PYF37" i="10" s="1"/>
  <c r="PXW37" i="10"/>
  <c r="PXX37" i="10" s="1"/>
  <c r="PXO37" i="10"/>
  <c r="PXP37" i="10" s="1"/>
  <c r="PXG37" i="10"/>
  <c r="PXH37" i="10" s="1"/>
  <c r="PWY37" i="10"/>
  <c r="PWZ37" i="10" s="1"/>
  <c r="PWQ37" i="10"/>
  <c r="PWR37" i="10" s="1"/>
  <c r="PWI37" i="10"/>
  <c r="PWJ37" i="10" s="1"/>
  <c r="PWA37" i="10"/>
  <c r="PWB37" i="10" s="1"/>
  <c r="PVS37" i="10"/>
  <c r="PVT37" i="10" s="1"/>
  <c r="PVK37" i="10"/>
  <c r="PVL37" i="10" s="1"/>
  <c r="PVC37" i="10"/>
  <c r="PVD37" i="10" s="1"/>
  <c r="PUU37" i="10"/>
  <c r="PUV37" i="10" s="1"/>
  <c r="PUM37" i="10"/>
  <c r="PUN37" i="10" s="1"/>
  <c r="PUE37" i="10"/>
  <c r="PUF37" i="10" s="1"/>
  <c r="PTW37" i="10"/>
  <c r="PTX37" i="10" s="1"/>
  <c r="PTO37" i="10"/>
  <c r="PTP37" i="10" s="1"/>
  <c r="PTG37" i="10"/>
  <c r="PTH37" i="10" s="1"/>
  <c r="PSY37" i="10"/>
  <c r="PSZ37" i="10" s="1"/>
  <c r="PSQ37" i="10"/>
  <c r="PSR37" i="10" s="1"/>
  <c r="PSI37" i="10"/>
  <c r="PSJ37" i="10" s="1"/>
  <c r="PSA37" i="10"/>
  <c r="PSB37" i="10" s="1"/>
  <c r="PRS37" i="10"/>
  <c r="PRT37" i="10" s="1"/>
  <c r="PRK37" i="10"/>
  <c r="PRL37" i="10" s="1"/>
  <c r="PRC37" i="10"/>
  <c r="PRD37" i="10" s="1"/>
  <c r="PQU37" i="10"/>
  <c r="PQV37" i="10" s="1"/>
  <c r="PQM37" i="10"/>
  <c r="PQN37" i="10" s="1"/>
  <c r="PQE37" i="10"/>
  <c r="PQF37" i="10" s="1"/>
  <c r="PPW37" i="10"/>
  <c r="PPX37" i="10" s="1"/>
  <c r="PPO37" i="10"/>
  <c r="PPP37" i="10" s="1"/>
  <c r="PPG37" i="10"/>
  <c r="PPH37" i="10" s="1"/>
  <c r="POY37" i="10"/>
  <c r="POZ37" i="10" s="1"/>
  <c r="POQ37" i="10"/>
  <c r="POR37" i="10" s="1"/>
  <c r="POI37" i="10"/>
  <c r="POJ37" i="10" s="1"/>
  <c r="POA37" i="10"/>
  <c r="POB37" i="10" s="1"/>
  <c r="PNS37" i="10"/>
  <c r="PNT37" i="10" s="1"/>
  <c r="PNK37" i="10"/>
  <c r="PNL37" i="10" s="1"/>
  <c r="PNC37" i="10"/>
  <c r="PND37" i="10" s="1"/>
  <c r="PMU37" i="10"/>
  <c r="PMV37" i="10" s="1"/>
  <c r="PMM37" i="10"/>
  <c r="PMN37" i="10" s="1"/>
  <c r="PME37" i="10"/>
  <c r="PMF37" i="10" s="1"/>
  <c r="PLW37" i="10"/>
  <c r="PLX37" i="10" s="1"/>
  <c r="PLO37" i="10"/>
  <c r="PLP37" i="10" s="1"/>
  <c r="PLG37" i="10"/>
  <c r="PLH37" i="10" s="1"/>
  <c r="PKY37" i="10"/>
  <c r="PKZ37" i="10" s="1"/>
  <c r="PKQ37" i="10"/>
  <c r="PKR37" i="10" s="1"/>
  <c r="PKI37" i="10"/>
  <c r="PKJ37" i="10" s="1"/>
  <c r="PKA37" i="10"/>
  <c r="PKB37" i="10" s="1"/>
  <c r="PJS37" i="10"/>
  <c r="PJT37" i="10" s="1"/>
  <c r="PJK37" i="10"/>
  <c r="PJL37" i="10" s="1"/>
  <c r="PJC37" i="10"/>
  <c r="PJD37" i="10" s="1"/>
  <c r="PIU37" i="10"/>
  <c r="PIV37" i="10" s="1"/>
  <c r="PIM37" i="10"/>
  <c r="PIN37" i="10" s="1"/>
  <c r="PIE37" i="10"/>
  <c r="PIF37" i="10" s="1"/>
  <c r="PHW37" i="10"/>
  <c r="PHX37" i="10" s="1"/>
  <c r="PHO37" i="10"/>
  <c r="PHP37" i="10" s="1"/>
  <c r="PHG37" i="10"/>
  <c r="PHH37" i="10" s="1"/>
  <c r="PGY37" i="10"/>
  <c r="PGZ37" i="10" s="1"/>
  <c r="PGQ37" i="10"/>
  <c r="PGR37" i="10" s="1"/>
  <c r="PGI37" i="10"/>
  <c r="PGJ37" i="10" s="1"/>
  <c r="PGA37" i="10"/>
  <c r="PGB37" i="10" s="1"/>
  <c r="PFS37" i="10"/>
  <c r="PFT37" i="10" s="1"/>
  <c r="PFK37" i="10"/>
  <c r="PFL37" i="10" s="1"/>
  <c r="PFC37" i="10"/>
  <c r="PFD37" i="10" s="1"/>
  <c r="PEU37" i="10"/>
  <c r="PEV37" i="10" s="1"/>
  <c r="PEM37" i="10"/>
  <c r="PEN37" i="10" s="1"/>
  <c r="PEE37" i="10"/>
  <c r="PEF37" i="10" s="1"/>
  <c r="PDW37" i="10"/>
  <c r="PDX37" i="10" s="1"/>
  <c r="PDO37" i="10"/>
  <c r="PDP37" i="10" s="1"/>
  <c r="PDG37" i="10"/>
  <c r="PDH37" i="10" s="1"/>
  <c r="PCY37" i="10"/>
  <c r="PCZ37" i="10" s="1"/>
  <c r="PCQ37" i="10"/>
  <c r="PCR37" i="10" s="1"/>
  <c r="PCI37" i="10"/>
  <c r="PCJ37" i="10" s="1"/>
  <c r="PCA37" i="10"/>
  <c r="PCB37" i="10" s="1"/>
  <c r="PBS37" i="10"/>
  <c r="PBT37" i="10" s="1"/>
  <c r="PBK37" i="10"/>
  <c r="PBL37" i="10" s="1"/>
  <c r="PBC37" i="10"/>
  <c r="PBD37" i="10" s="1"/>
  <c r="PAU37" i="10"/>
  <c r="PAV37" i="10" s="1"/>
  <c r="PAM37" i="10"/>
  <c r="PAN37" i="10" s="1"/>
  <c r="PAE37" i="10"/>
  <c r="PAF37" i="10" s="1"/>
  <c r="OZW37" i="10"/>
  <c r="OZX37" i="10" s="1"/>
  <c r="OZO37" i="10"/>
  <c r="OZP37" i="10" s="1"/>
  <c r="OZG37" i="10"/>
  <c r="OZH37" i="10" s="1"/>
  <c r="OYY37" i="10"/>
  <c r="OYZ37" i="10" s="1"/>
  <c r="OYQ37" i="10"/>
  <c r="OYR37" i="10" s="1"/>
  <c r="OYI37" i="10"/>
  <c r="OYJ37" i="10" s="1"/>
  <c r="OYA37" i="10"/>
  <c r="OYB37" i="10" s="1"/>
  <c r="OXS37" i="10"/>
  <c r="OXT37" i="10" s="1"/>
  <c r="OXK37" i="10"/>
  <c r="OXL37" i="10" s="1"/>
  <c r="OXC37" i="10"/>
  <c r="OXD37" i="10" s="1"/>
  <c r="OWU37" i="10"/>
  <c r="OWV37" i="10" s="1"/>
  <c r="OWM37" i="10"/>
  <c r="OWN37" i="10" s="1"/>
  <c r="OWE37" i="10"/>
  <c r="OWF37" i="10" s="1"/>
  <c r="OVW37" i="10"/>
  <c r="OVX37" i="10" s="1"/>
  <c r="OVO37" i="10"/>
  <c r="OVP37" i="10" s="1"/>
  <c r="OVG37" i="10"/>
  <c r="OVH37" i="10" s="1"/>
  <c r="OUY37" i="10"/>
  <c r="OUZ37" i="10" s="1"/>
  <c r="OUQ37" i="10"/>
  <c r="OUR37" i="10" s="1"/>
  <c r="OUI37" i="10"/>
  <c r="OUJ37" i="10" s="1"/>
  <c r="OUA37" i="10"/>
  <c r="OUB37" i="10" s="1"/>
  <c r="OTS37" i="10"/>
  <c r="OTT37" i="10" s="1"/>
  <c r="OTK37" i="10"/>
  <c r="OTL37" i="10" s="1"/>
  <c r="OTC37" i="10"/>
  <c r="OTD37" i="10" s="1"/>
  <c r="OSU37" i="10"/>
  <c r="OSV37" i="10" s="1"/>
  <c r="OSM37" i="10"/>
  <c r="OSN37" i="10" s="1"/>
  <c r="OSE37" i="10"/>
  <c r="OSF37" i="10" s="1"/>
  <c r="ORW37" i="10"/>
  <c r="ORX37" i="10" s="1"/>
  <c r="ORO37" i="10"/>
  <c r="ORP37" i="10" s="1"/>
  <c r="ORG37" i="10"/>
  <c r="ORH37" i="10" s="1"/>
  <c r="OQY37" i="10"/>
  <c r="OQZ37" i="10" s="1"/>
  <c r="OQQ37" i="10"/>
  <c r="OQR37" i="10" s="1"/>
  <c r="OQI37" i="10"/>
  <c r="OQJ37" i="10" s="1"/>
  <c r="OQA37" i="10"/>
  <c r="OQB37" i="10" s="1"/>
  <c r="OPS37" i="10"/>
  <c r="OPT37" i="10" s="1"/>
  <c r="OPK37" i="10"/>
  <c r="OPL37" i="10" s="1"/>
  <c r="OPC37" i="10"/>
  <c r="OPD37" i="10" s="1"/>
  <c r="OOU37" i="10"/>
  <c r="OOV37" i="10" s="1"/>
  <c r="OOM37" i="10"/>
  <c r="OON37" i="10" s="1"/>
  <c r="OOE37" i="10"/>
  <c r="OOF37" i="10" s="1"/>
  <c r="ONW37" i="10"/>
  <c r="ONX37" i="10" s="1"/>
  <c r="ONO37" i="10"/>
  <c r="ONP37" i="10" s="1"/>
  <c r="ONG37" i="10"/>
  <c r="ONH37" i="10" s="1"/>
  <c r="OMY37" i="10"/>
  <c r="OMZ37" i="10" s="1"/>
  <c r="OMQ37" i="10"/>
  <c r="OMR37" i="10" s="1"/>
  <c r="OMI37" i="10"/>
  <c r="OMJ37" i="10" s="1"/>
  <c r="OMA37" i="10"/>
  <c r="OMB37" i="10" s="1"/>
  <c r="OLS37" i="10"/>
  <c r="OLT37" i="10" s="1"/>
  <c r="OLK37" i="10"/>
  <c r="OLL37" i="10" s="1"/>
  <c r="OLC37" i="10"/>
  <c r="OLD37" i="10" s="1"/>
  <c r="OKU37" i="10"/>
  <c r="OKV37" i="10" s="1"/>
  <c r="OKM37" i="10"/>
  <c r="OKN37" i="10" s="1"/>
  <c r="OKE37" i="10"/>
  <c r="OKF37" i="10" s="1"/>
  <c r="OJW37" i="10"/>
  <c r="OJX37" i="10" s="1"/>
  <c r="OJO37" i="10"/>
  <c r="OJP37" i="10" s="1"/>
  <c r="OJG37" i="10"/>
  <c r="OJH37" i="10" s="1"/>
  <c r="OIY37" i="10"/>
  <c r="OIZ37" i="10" s="1"/>
  <c r="OIQ37" i="10"/>
  <c r="OIR37" i="10" s="1"/>
  <c r="OII37" i="10"/>
  <c r="OIJ37" i="10" s="1"/>
  <c r="OIA37" i="10"/>
  <c r="OIB37" i="10" s="1"/>
  <c r="OHS37" i="10"/>
  <c r="OHT37" i="10" s="1"/>
  <c r="OHK37" i="10"/>
  <c r="OHL37" i="10" s="1"/>
  <c r="OHC37" i="10"/>
  <c r="OHD37" i="10" s="1"/>
  <c r="OGU37" i="10"/>
  <c r="OGV37" i="10" s="1"/>
  <c r="OGM37" i="10"/>
  <c r="OGN37" i="10" s="1"/>
  <c r="OGE37" i="10"/>
  <c r="OGF37" i="10" s="1"/>
  <c r="OFW37" i="10"/>
  <c r="OFX37" i="10" s="1"/>
  <c r="OFO37" i="10"/>
  <c r="OFP37" i="10" s="1"/>
  <c r="OFG37" i="10"/>
  <c r="OFH37" i="10" s="1"/>
  <c r="OEY37" i="10"/>
  <c r="OEZ37" i="10" s="1"/>
  <c r="OEQ37" i="10"/>
  <c r="OER37" i="10" s="1"/>
  <c r="OEI37" i="10"/>
  <c r="OEJ37" i="10" s="1"/>
  <c r="OEA37" i="10"/>
  <c r="OEB37" i="10" s="1"/>
  <c r="ODS37" i="10"/>
  <c r="ODT37" i="10" s="1"/>
  <c r="ODK37" i="10"/>
  <c r="ODL37" i="10" s="1"/>
  <c r="ODC37" i="10"/>
  <c r="ODD37" i="10" s="1"/>
  <c r="OCU37" i="10"/>
  <c r="OCV37" i="10" s="1"/>
  <c r="OCM37" i="10"/>
  <c r="OCN37" i="10" s="1"/>
  <c r="OCE37" i="10"/>
  <c r="OCF37" i="10" s="1"/>
  <c r="OBW37" i="10"/>
  <c r="OBX37" i="10" s="1"/>
  <c r="OBO37" i="10"/>
  <c r="OBP37" i="10" s="1"/>
  <c r="OBG37" i="10"/>
  <c r="OBH37" i="10" s="1"/>
  <c r="OAY37" i="10"/>
  <c r="OAZ37" i="10" s="1"/>
  <c r="OAQ37" i="10"/>
  <c r="OAR37" i="10" s="1"/>
  <c r="OAI37" i="10"/>
  <c r="OAJ37" i="10" s="1"/>
  <c r="OAA37" i="10"/>
  <c r="OAB37" i="10" s="1"/>
  <c r="NZS37" i="10"/>
  <c r="NZT37" i="10" s="1"/>
  <c r="NZK37" i="10"/>
  <c r="NZL37" i="10" s="1"/>
  <c r="NZC37" i="10"/>
  <c r="NZD37" i="10" s="1"/>
  <c r="NYU37" i="10"/>
  <c r="NYV37" i="10" s="1"/>
  <c r="NYM37" i="10"/>
  <c r="NYN37" i="10" s="1"/>
  <c r="NYE37" i="10"/>
  <c r="NYF37" i="10" s="1"/>
  <c r="NXW37" i="10"/>
  <c r="NXX37" i="10" s="1"/>
  <c r="NXO37" i="10"/>
  <c r="NXP37" i="10" s="1"/>
  <c r="NXG37" i="10"/>
  <c r="NXH37" i="10" s="1"/>
  <c r="NWY37" i="10"/>
  <c r="NWZ37" i="10" s="1"/>
  <c r="NWQ37" i="10"/>
  <c r="NWR37" i="10" s="1"/>
  <c r="NWI37" i="10"/>
  <c r="NWJ37" i="10" s="1"/>
  <c r="NWA37" i="10"/>
  <c r="NWB37" i="10" s="1"/>
  <c r="NVS37" i="10"/>
  <c r="NVT37" i="10" s="1"/>
  <c r="NVK37" i="10"/>
  <c r="NVL37" i="10" s="1"/>
  <c r="NVC37" i="10"/>
  <c r="NVD37" i="10" s="1"/>
  <c r="NUU37" i="10"/>
  <c r="NUV37" i="10" s="1"/>
  <c r="NUM37" i="10"/>
  <c r="NUN37" i="10" s="1"/>
  <c r="NUE37" i="10"/>
  <c r="NUF37" i="10" s="1"/>
  <c r="NTW37" i="10"/>
  <c r="NTX37" i="10" s="1"/>
  <c r="NTO37" i="10"/>
  <c r="NTP37" i="10" s="1"/>
  <c r="NTG37" i="10"/>
  <c r="NTH37" i="10" s="1"/>
  <c r="NSY37" i="10"/>
  <c r="NSZ37" i="10" s="1"/>
  <c r="NSQ37" i="10"/>
  <c r="NSR37" i="10" s="1"/>
  <c r="NSI37" i="10"/>
  <c r="NSJ37" i="10" s="1"/>
  <c r="NSA37" i="10"/>
  <c r="NSB37" i="10" s="1"/>
  <c r="NRS37" i="10"/>
  <c r="NRT37" i="10" s="1"/>
  <c r="NRK37" i="10"/>
  <c r="NRL37" i="10" s="1"/>
  <c r="NRC37" i="10"/>
  <c r="NRD37" i="10" s="1"/>
  <c r="NQU37" i="10"/>
  <c r="NQV37" i="10" s="1"/>
  <c r="NQM37" i="10"/>
  <c r="NQN37" i="10" s="1"/>
  <c r="NQE37" i="10"/>
  <c r="NQF37" i="10" s="1"/>
  <c r="NPW37" i="10"/>
  <c r="NPX37" i="10" s="1"/>
  <c r="NPO37" i="10"/>
  <c r="NPP37" i="10" s="1"/>
  <c r="NPG37" i="10"/>
  <c r="NPH37" i="10" s="1"/>
  <c r="NOY37" i="10"/>
  <c r="NOZ37" i="10" s="1"/>
  <c r="NOQ37" i="10"/>
  <c r="NOR37" i="10" s="1"/>
  <c r="NOI37" i="10"/>
  <c r="NOJ37" i="10" s="1"/>
  <c r="NOA37" i="10"/>
  <c r="NOB37" i="10" s="1"/>
  <c r="NNS37" i="10"/>
  <c r="NNT37" i="10" s="1"/>
  <c r="NNK37" i="10"/>
  <c r="NNL37" i="10" s="1"/>
  <c r="NNC37" i="10"/>
  <c r="NND37" i="10" s="1"/>
  <c r="NMU37" i="10"/>
  <c r="NMV37" i="10" s="1"/>
  <c r="NMM37" i="10"/>
  <c r="NMN37" i="10" s="1"/>
  <c r="NME37" i="10"/>
  <c r="NMF37" i="10" s="1"/>
  <c r="NLW37" i="10"/>
  <c r="NLX37" i="10" s="1"/>
  <c r="NLO37" i="10"/>
  <c r="NLP37" i="10" s="1"/>
  <c r="NLG37" i="10"/>
  <c r="NLH37" i="10" s="1"/>
  <c r="NKY37" i="10"/>
  <c r="NKZ37" i="10" s="1"/>
  <c r="NKQ37" i="10"/>
  <c r="NKR37" i="10" s="1"/>
  <c r="NKI37" i="10"/>
  <c r="NKJ37" i="10" s="1"/>
  <c r="NKA37" i="10"/>
  <c r="NKB37" i="10" s="1"/>
  <c r="NJS37" i="10"/>
  <c r="NJT37" i="10" s="1"/>
  <c r="NJK37" i="10"/>
  <c r="NJL37" i="10" s="1"/>
  <c r="NJC37" i="10"/>
  <c r="NJD37" i="10" s="1"/>
  <c r="NIU37" i="10"/>
  <c r="NIV37" i="10" s="1"/>
  <c r="NIM37" i="10"/>
  <c r="NIN37" i="10" s="1"/>
  <c r="NIE37" i="10"/>
  <c r="NIF37" i="10" s="1"/>
  <c r="NHW37" i="10"/>
  <c r="NHX37" i="10" s="1"/>
  <c r="NHO37" i="10"/>
  <c r="NHP37" i="10" s="1"/>
  <c r="NHG37" i="10"/>
  <c r="NHH37" i="10" s="1"/>
  <c r="NGY37" i="10"/>
  <c r="NGZ37" i="10" s="1"/>
  <c r="NGQ37" i="10"/>
  <c r="NGR37" i="10" s="1"/>
  <c r="NGI37" i="10"/>
  <c r="NGJ37" i="10" s="1"/>
  <c r="NGA37" i="10"/>
  <c r="NGB37" i="10" s="1"/>
  <c r="NFS37" i="10"/>
  <c r="NFT37" i="10" s="1"/>
  <c r="NFK37" i="10"/>
  <c r="NFL37" i="10" s="1"/>
  <c r="NFC37" i="10"/>
  <c r="NFD37" i="10" s="1"/>
  <c r="NEU37" i="10"/>
  <c r="NEV37" i="10" s="1"/>
  <c r="NEM37" i="10"/>
  <c r="NEN37" i="10" s="1"/>
  <c r="NEE37" i="10"/>
  <c r="NEF37" i="10" s="1"/>
  <c r="NDW37" i="10"/>
  <c r="NDX37" i="10" s="1"/>
  <c r="NDO37" i="10"/>
  <c r="NDP37" i="10" s="1"/>
  <c r="NDG37" i="10"/>
  <c r="NDH37" i="10" s="1"/>
  <c r="NCY37" i="10"/>
  <c r="NCZ37" i="10" s="1"/>
  <c r="NCQ37" i="10"/>
  <c r="NCR37" i="10" s="1"/>
  <c r="NCI37" i="10"/>
  <c r="NCJ37" i="10" s="1"/>
  <c r="NCA37" i="10"/>
  <c r="NCB37" i="10" s="1"/>
  <c r="NBS37" i="10"/>
  <c r="NBT37" i="10" s="1"/>
  <c r="NBK37" i="10"/>
  <c r="NBL37" i="10" s="1"/>
  <c r="NBC37" i="10"/>
  <c r="NBD37" i="10" s="1"/>
  <c r="NAU37" i="10"/>
  <c r="NAV37" i="10" s="1"/>
  <c r="NAM37" i="10"/>
  <c r="NAN37" i="10" s="1"/>
  <c r="NAE37" i="10"/>
  <c r="NAF37" i="10" s="1"/>
  <c r="MZW37" i="10"/>
  <c r="MZX37" i="10" s="1"/>
  <c r="MZO37" i="10"/>
  <c r="MZP37" i="10" s="1"/>
  <c r="MZG37" i="10"/>
  <c r="MZH37" i="10" s="1"/>
  <c r="MYY37" i="10"/>
  <c r="MYZ37" i="10" s="1"/>
  <c r="MYQ37" i="10"/>
  <c r="MYR37" i="10" s="1"/>
  <c r="MYI37" i="10"/>
  <c r="MYJ37" i="10" s="1"/>
  <c r="MYA37" i="10"/>
  <c r="MYB37" i="10" s="1"/>
  <c r="MXS37" i="10"/>
  <c r="MXT37" i="10" s="1"/>
  <c r="MXK37" i="10"/>
  <c r="MXL37" i="10" s="1"/>
  <c r="MXC37" i="10"/>
  <c r="MXD37" i="10" s="1"/>
  <c r="MWU37" i="10"/>
  <c r="MWV37" i="10" s="1"/>
  <c r="MWM37" i="10"/>
  <c r="MWN37" i="10" s="1"/>
  <c r="MWE37" i="10"/>
  <c r="MWF37" i="10" s="1"/>
  <c r="MVW37" i="10"/>
  <c r="MVX37" i="10" s="1"/>
  <c r="MVO37" i="10"/>
  <c r="MVP37" i="10" s="1"/>
  <c r="MVG37" i="10"/>
  <c r="MVH37" i="10" s="1"/>
  <c r="MUY37" i="10"/>
  <c r="MUZ37" i="10" s="1"/>
  <c r="MUQ37" i="10"/>
  <c r="MUR37" i="10" s="1"/>
  <c r="MUI37" i="10"/>
  <c r="MUJ37" i="10" s="1"/>
  <c r="MUA37" i="10"/>
  <c r="MUB37" i="10" s="1"/>
  <c r="MTS37" i="10"/>
  <c r="MTT37" i="10" s="1"/>
  <c r="MTK37" i="10"/>
  <c r="MTL37" i="10" s="1"/>
  <c r="MTC37" i="10"/>
  <c r="MTD37" i="10" s="1"/>
  <c r="MSU37" i="10"/>
  <c r="MSV37" i="10" s="1"/>
  <c r="MSM37" i="10"/>
  <c r="MSN37" i="10" s="1"/>
  <c r="MSE37" i="10"/>
  <c r="MSF37" i="10" s="1"/>
  <c r="MRW37" i="10"/>
  <c r="MRX37" i="10" s="1"/>
  <c r="MRO37" i="10"/>
  <c r="MRP37" i="10" s="1"/>
  <c r="MRG37" i="10"/>
  <c r="MRH37" i="10" s="1"/>
  <c r="MQY37" i="10"/>
  <c r="MQZ37" i="10" s="1"/>
  <c r="MQQ37" i="10"/>
  <c r="MQR37" i="10" s="1"/>
  <c r="MQI37" i="10"/>
  <c r="MQJ37" i="10" s="1"/>
  <c r="MQA37" i="10"/>
  <c r="MQB37" i="10" s="1"/>
  <c r="MPS37" i="10"/>
  <c r="MPT37" i="10" s="1"/>
  <c r="MPK37" i="10"/>
  <c r="MPL37" i="10" s="1"/>
  <c r="MPC37" i="10"/>
  <c r="MPD37" i="10" s="1"/>
  <c r="MOU37" i="10"/>
  <c r="MOV37" i="10" s="1"/>
  <c r="MOM37" i="10"/>
  <c r="MON37" i="10" s="1"/>
  <c r="MOE37" i="10"/>
  <c r="MOF37" i="10" s="1"/>
  <c r="MNW37" i="10"/>
  <c r="MNX37" i="10" s="1"/>
  <c r="MNO37" i="10"/>
  <c r="MNP37" i="10" s="1"/>
  <c r="MNG37" i="10"/>
  <c r="MNH37" i="10" s="1"/>
  <c r="MMY37" i="10"/>
  <c r="MMZ37" i="10" s="1"/>
  <c r="MMQ37" i="10"/>
  <c r="MMR37" i="10" s="1"/>
  <c r="MMI37" i="10"/>
  <c r="MMJ37" i="10" s="1"/>
  <c r="MMA37" i="10"/>
  <c r="MMB37" i="10" s="1"/>
  <c r="MLS37" i="10"/>
  <c r="MLT37" i="10" s="1"/>
  <c r="MLK37" i="10"/>
  <c r="MLL37" i="10" s="1"/>
  <c r="MLC37" i="10"/>
  <c r="MLD37" i="10" s="1"/>
  <c r="MKU37" i="10"/>
  <c r="MKV37" i="10" s="1"/>
  <c r="MKM37" i="10"/>
  <c r="MKN37" i="10" s="1"/>
  <c r="MKE37" i="10"/>
  <c r="MKF37" i="10" s="1"/>
  <c r="MJW37" i="10"/>
  <c r="MJX37" i="10" s="1"/>
  <c r="MJO37" i="10"/>
  <c r="MJP37" i="10" s="1"/>
  <c r="MJG37" i="10"/>
  <c r="MJH37" i="10" s="1"/>
  <c r="MIY37" i="10"/>
  <c r="MIZ37" i="10" s="1"/>
  <c r="MIQ37" i="10"/>
  <c r="MIR37" i="10" s="1"/>
  <c r="MII37" i="10"/>
  <c r="MIJ37" i="10" s="1"/>
  <c r="MIA37" i="10"/>
  <c r="MIB37" i="10" s="1"/>
  <c r="MHS37" i="10"/>
  <c r="MHT37" i="10" s="1"/>
  <c r="MHK37" i="10"/>
  <c r="MHL37" i="10" s="1"/>
  <c r="MHC37" i="10"/>
  <c r="MHD37" i="10" s="1"/>
  <c r="MGU37" i="10"/>
  <c r="MGV37" i="10" s="1"/>
  <c r="MGM37" i="10"/>
  <c r="MGN37" i="10" s="1"/>
  <c r="MGE37" i="10"/>
  <c r="MGF37" i="10" s="1"/>
  <c r="MFW37" i="10"/>
  <c r="MFX37" i="10" s="1"/>
  <c r="MFO37" i="10"/>
  <c r="MFP37" i="10" s="1"/>
  <c r="MFG37" i="10"/>
  <c r="MFH37" i="10" s="1"/>
  <c r="MEY37" i="10"/>
  <c r="MEZ37" i="10" s="1"/>
  <c r="MEQ37" i="10"/>
  <c r="MER37" i="10" s="1"/>
  <c r="MEI37" i="10"/>
  <c r="MEJ37" i="10" s="1"/>
  <c r="MEA37" i="10"/>
  <c r="MEB37" i="10" s="1"/>
  <c r="MDS37" i="10"/>
  <c r="MDT37" i="10" s="1"/>
  <c r="MDK37" i="10"/>
  <c r="MDL37" i="10" s="1"/>
  <c r="MDC37" i="10"/>
  <c r="MDD37" i="10" s="1"/>
  <c r="MCU37" i="10"/>
  <c r="MCV37" i="10" s="1"/>
  <c r="MCM37" i="10"/>
  <c r="MCN37" i="10" s="1"/>
  <c r="MCE37" i="10"/>
  <c r="MCF37" i="10" s="1"/>
  <c r="MBW37" i="10"/>
  <c r="MBX37" i="10" s="1"/>
  <c r="MBO37" i="10"/>
  <c r="MBP37" i="10" s="1"/>
  <c r="MBG37" i="10"/>
  <c r="MBH37" i="10" s="1"/>
  <c r="MAY37" i="10"/>
  <c r="MAZ37" i="10" s="1"/>
  <c r="MAQ37" i="10"/>
  <c r="MAR37" i="10" s="1"/>
  <c r="MAI37" i="10"/>
  <c r="MAJ37" i="10" s="1"/>
  <c r="MAA37" i="10"/>
  <c r="MAB37" i="10" s="1"/>
  <c r="LZS37" i="10"/>
  <c r="LZT37" i="10" s="1"/>
  <c r="LZK37" i="10"/>
  <c r="LZL37" i="10" s="1"/>
  <c r="LZC37" i="10"/>
  <c r="LZD37" i="10" s="1"/>
  <c r="LYU37" i="10"/>
  <c r="LYV37" i="10" s="1"/>
  <c r="LYM37" i="10"/>
  <c r="LYN37" i="10" s="1"/>
  <c r="LYE37" i="10"/>
  <c r="LYF37" i="10" s="1"/>
  <c r="LXW37" i="10"/>
  <c r="LXX37" i="10" s="1"/>
  <c r="LXO37" i="10"/>
  <c r="LXP37" i="10" s="1"/>
  <c r="LXG37" i="10"/>
  <c r="LXH37" i="10" s="1"/>
  <c r="LWY37" i="10"/>
  <c r="LWZ37" i="10" s="1"/>
  <c r="LWQ37" i="10"/>
  <c r="LWR37" i="10" s="1"/>
  <c r="LWI37" i="10"/>
  <c r="LWJ37" i="10" s="1"/>
  <c r="LWA37" i="10"/>
  <c r="LWB37" i="10" s="1"/>
  <c r="LVS37" i="10"/>
  <c r="LVT37" i="10" s="1"/>
  <c r="LVK37" i="10"/>
  <c r="LVL37" i="10" s="1"/>
  <c r="LVC37" i="10"/>
  <c r="LVD37" i="10" s="1"/>
  <c r="LUU37" i="10"/>
  <c r="LUV37" i="10" s="1"/>
  <c r="LUM37" i="10"/>
  <c r="LUN37" i="10" s="1"/>
  <c r="LUE37" i="10"/>
  <c r="LUF37" i="10" s="1"/>
  <c r="LTW37" i="10"/>
  <c r="LTX37" i="10" s="1"/>
  <c r="LTO37" i="10"/>
  <c r="LTP37" i="10" s="1"/>
  <c r="LTG37" i="10"/>
  <c r="LTH37" i="10" s="1"/>
  <c r="LSY37" i="10"/>
  <c r="LSZ37" i="10" s="1"/>
  <c r="LSQ37" i="10"/>
  <c r="LSR37" i="10" s="1"/>
  <c r="LSI37" i="10"/>
  <c r="LSJ37" i="10" s="1"/>
  <c r="LSA37" i="10"/>
  <c r="LSB37" i="10" s="1"/>
  <c r="LRS37" i="10"/>
  <c r="LRT37" i="10" s="1"/>
  <c r="LRK37" i="10"/>
  <c r="LRL37" i="10" s="1"/>
  <c r="LRC37" i="10"/>
  <c r="LRD37" i="10" s="1"/>
  <c r="LQU37" i="10"/>
  <c r="LQV37" i="10" s="1"/>
  <c r="LQM37" i="10"/>
  <c r="LQN37" i="10" s="1"/>
  <c r="LQE37" i="10"/>
  <c r="LQF37" i="10" s="1"/>
  <c r="LPW37" i="10"/>
  <c r="LPX37" i="10" s="1"/>
  <c r="LPO37" i="10"/>
  <c r="LPP37" i="10" s="1"/>
  <c r="LPG37" i="10"/>
  <c r="LPH37" i="10" s="1"/>
  <c r="LOY37" i="10"/>
  <c r="LOZ37" i="10" s="1"/>
  <c r="LOQ37" i="10"/>
  <c r="LOR37" i="10" s="1"/>
  <c r="LOI37" i="10"/>
  <c r="LOJ37" i="10" s="1"/>
  <c r="LOA37" i="10"/>
  <c r="LOB37" i="10" s="1"/>
  <c r="LNS37" i="10"/>
  <c r="LNT37" i="10" s="1"/>
  <c r="LNK37" i="10"/>
  <c r="LNL37" i="10" s="1"/>
  <c r="LNC37" i="10"/>
  <c r="LND37" i="10" s="1"/>
  <c r="LMU37" i="10"/>
  <c r="LMV37" i="10" s="1"/>
  <c r="LMM37" i="10"/>
  <c r="LMN37" i="10" s="1"/>
  <c r="LME37" i="10"/>
  <c r="LMF37" i="10" s="1"/>
  <c r="LLW37" i="10"/>
  <c r="LLX37" i="10" s="1"/>
  <c r="LLO37" i="10"/>
  <c r="LLP37" i="10" s="1"/>
  <c r="LLG37" i="10"/>
  <c r="LLH37" i="10" s="1"/>
  <c r="LKY37" i="10"/>
  <c r="LKZ37" i="10" s="1"/>
  <c r="LKQ37" i="10"/>
  <c r="LKR37" i="10" s="1"/>
  <c r="LKI37" i="10"/>
  <c r="LKJ37" i="10" s="1"/>
  <c r="LKA37" i="10"/>
  <c r="LKB37" i="10" s="1"/>
  <c r="LJS37" i="10"/>
  <c r="LJT37" i="10" s="1"/>
  <c r="LJK37" i="10"/>
  <c r="LJL37" i="10" s="1"/>
  <c r="LJC37" i="10"/>
  <c r="LJD37" i="10" s="1"/>
  <c r="LIU37" i="10"/>
  <c r="LIV37" i="10" s="1"/>
  <c r="LIM37" i="10"/>
  <c r="LIN37" i="10" s="1"/>
  <c r="LIE37" i="10"/>
  <c r="LIF37" i="10" s="1"/>
  <c r="LHW37" i="10"/>
  <c r="LHX37" i="10" s="1"/>
  <c r="LHO37" i="10"/>
  <c r="LHP37" i="10" s="1"/>
  <c r="LHG37" i="10"/>
  <c r="LHH37" i="10" s="1"/>
  <c r="LGY37" i="10"/>
  <c r="LGZ37" i="10" s="1"/>
  <c r="LGQ37" i="10"/>
  <c r="LGR37" i="10" s="1"/>
  <c r="LGI37" i="10"/>
  <c r="LGJ37" i="10" s="1"/>
  <c r="LGA37" i="10"/>
  <c r="LGB37" i="10" s="1"/>
  <c r="LFS37" i="10"/>
  <c r="LFT37" i="10" s="1"/>
  <c r="LFK37" i="10"/>
  <c r="LFL37" i="10" s="1"/>
  <c r="LFC37" i="10"/>
  <c r="LFD37" i="10" s="1"/>
  <c r="LEU37" i="10"/>
  <c r="LEV37" i="10" s="1"/>
  <c r="LEM37" i="10"/>
  <c r="LEN37" i="10" s="1"/>
  <c r="LEE37" i="10"/>
  <c r="LEF37" i="10" s="1"/>
  <c r="LDW37" i="10"/>
  <c r="LDX37" i="10" s="1"/>
  <c r="LDO37" i="10"/>
  <c r="LDP37" i="10" s="1"/>
  <c r="LDG37" i="10"/>
  <c r="LDH37" i="10" s="1"/>
  <c r="LCY37" i="10"/>
  <c r="LCZ37" i="10" s="1"/>
  <c r="LCQ37" i="10"/>
  <c r="LCR37" i="10" s="1"/>
  <c r="LCI37" i="10"/>
  <c r="LCJ37" i="10" s="1"/>
  <c r="LCA37" i="10"/>
  <c r="LCB37" i="10" s="1"/>
  <c r="LBS37" i="10"/>
  <c r="LBT37" i="10" s="1"/>
  <c r="LBK37" i="10"/>
  <c r="LBL37" i="10" s="1"/>
  <c r="LBC37" i="10"/>
  <c r="LBD37" i="10" s="1"/>
  <c r="LAU37" i="10"/>
  <c r="LAV37" i="10" s="1"/>
  <c r="LAM37" i="10"/>
  <c r="LAN37" i="10" s="1"/>
  <c r="LAE37" i="10"/>
  <c r="LAF37" i="10" s="1"/>
  <c r="KZW37" i="10"/>
  <c r="KZX37" i="10" s="1"/>
  <c r="KZO37" i="10"/>
  <c r="KZP37" i="10" s="1"/>
  <c r="KZG37" i="10"/>
  <c r="KZH37" i="10" s="1"/>
  <c r="KYY37" i="10"/>
  <c r="KYZ37" i="10" s="1"/>
  <c r="KYQ37" i="10"/>
  <c r="KYR37" i="10" s="1"/>
  <c r="KYI37" i="10"/>
  <c r="KYJ37" i="10" s="1"/>
  <c r="KYA37" i="10"/>
  <c r="KYB37" i="10" s="1"/>
  <c r="KXS37" i="10"/>
  <c r="KXT37" i="10" s="1"/>
  <c r="KXK37" i="10"/>
  <c r="KXL37" i="10" s="1"/>
  <c r="KXC37" i="10"/>
  <c r="KXD37" i="10" s="1"/>
  <c r="KWU37" i="10"/>
  <c r="KWV37" i="10" s="1"/>
  <c r="KWM37" i="10"/>
  <c r="KWN37" i="10" s="1"/>
  <c r="KWE37" i="10"/>
  <c r="KWF37" i="10" s="1"/>
  <c r="KVW37" i="10"/>
  <c r="KVX37" i="10" s="1"/>
  <c r="KVO37" i="10"/>
  <c r="KVP37" i="10" s="1"/>
  <c r="KVG37" i="10"/>
  <c r="KVH37" i="10" s="1"/>
  <c r="KUY37" i="10"/>
  <c r="KUZ37" i="10" s="1"/>
  <c r="KUQ37" i="10"/>
  <c r="KUR37" i="10" s="1"/>
  <c r="KUI37" i="10"/>
  <c r="KUJ37" i="10" s="1"/>
  <c r="KUA37" i="10"/>
  <c r="KUB37" i="10" s="1"/>
  <c r="KTS37" i="10"/>
  <c r="KTT37" i="10" s="1"/>
  <c r="KTK37" i="10"/>
  <c r="KTL37" i="10" s="1"/>
  <c r="KTC37" i="10"/>
  <c r="KTD37" i="10" s="1"/>
  <c r="KSU37" i="10"/>
  <c r="KSV37" i="10" s="1"/>
  <c r="KSM37" i="10"/>
  <c r="KSN37" i="10" s="1"/>
  <c r="KSE37" i="10"/>
  <c r="KSF37" i="10" s="1"/>
  <c r="KRW37" i="10"/>
  <c r="KRX37" i="10" s="1"/>
  <c r="KRO37" i="10"/>
  <c r="KRP37" i="10" s="1"/>
  <c r="KRG37" i="10"/>
  <c r="KRH37" i="10" s="1"/>
  <c r="KQY37" i="10"/>
  <c r="KQZ37" i="10" s="1"/>
  <c r="KQQ37" i="10"/>
  <c r="KQR37" i="10" s="1"/>
  <c r="KQI37" i="10"/>
  <c r="KQJ37" i="10" s="1"/>
  <c r="KQA37" i="10"/>
  <c r="KQB37" i="10" s="1"/>
  <c r="KPS37" i="10"/>
  <c r="KPT37" i="10" s="1"/>
  <c r="KPK37" i="10"/>
  <c r="KPL37" i="10" s="1"/>
  <c r="KPC37" i="10"/>
  <c r="KPD37" i="10" s="1"/>
  <c r="KOU37" i="10"/>
  <c r="KOV37" i="10" s="1"/>
  <c r="KOM37" i="10"/>
  <c r="KON37" i="10" s="1"/>
  <c r="KOE37" i="10"/>
  <c r="KOF37" i="10" s="1"/>
  <c r="KNW37" i="10"/>
  <c r="KNX37" i="10" s="1"/>
  <c r="KNO37" i="10"/>
  <c r="KNP37" i="10" s="1"/>
  <c r="KNG37" i="10"/>
  <c r="KNH37" i="10" s="1"/>
  <c r="KMY37" i="10"/>
  <c r="KMZ37" i="10" s="1"/>
  <c r="KMQ37" i="10"/>
  <c r="KMR37" i="10" s="1"/>
  <c r="KMI37" i="10"/>
  <c r="KMJ37" i="10" s="1"/>
  <c r="KMA37" i="10"/>
  <c r="KMB37" i="10" s="1"/>
  <c r="KLS37" i="10"/>
  <c r="KLT37" i="10" s="1"/>
  <c r="KLK37" i="10"/>
  <c r="KLL37" i="10" s="1"/>
  <c r="KLC37" i="10"/>
  <c r="KLD37" i="10" s="1"/>
  <c r="KKU37" i="10"/>
  <c r="KKV37" i="10" s="1"/>
  <c r="KKM37" i="10"/>
  <c r="KKN37" i="10" s="1"/>
  <c r="KKE37" i="10"/>
  <c r="KKF37" i="10" s="1"/>
  <c r="KJW37" i="10"/>
  <c r="KJX37" i="10" s="1"/>
  <c r="KJO37" i="10"/>
  <c r="KJP37" i="10" s="1"/>
  <c r="KJG37" i="10"/>
  <c r="KJH37" i="10" s="1"/>
  <c r="KIY37" i="10"/>
  <c r="KIZ37" i="10" s="1"/>
  <c r="KIQ37" i="10"/>
  <c r="KIR37" i="10" s="1"/>
  <c r="KII37" i="10"/>
  <c r="KIJ37" i="10" s="1"/>
  <c r="KIA37" i="10"/>
  <c r="KIB37" i="10" s="1"/>
  <c r="KHS37" i="10"/>
  <c r="KHT37" i="10" s="1"/>
  <c r="KHK37" i="10"/>
  <c r="KHL37" i="10" s="1"/>
  <c r="KHC37" i="10"/>
  <c r="KHD37" i="10" s="1"/>
  <c r="KGU37" i="10"/>
  <c r="KGV37" i="10" s="1"/>
  <c r="KGM37" i="10"/>
  <c r="KGN37" i="10" s="1"/>
  <c r="KGE37" i="10"/>
  <c r="KGF37" i="10" s="1"/>
  <c r="KFW37" i="10"/>
  <c r="KFX37" i="10" s="1"/>
  <c r="KFO37" i="10"/>
  <c r="KFP37" i="10" s="1"/>
  <c r="KFG37" i="10"/>
  <c r="KFH37" i="10" s="1"/>
  <c r="KEY37" i="10"/>
  <c r="KEZ37" i="10" s="1"/>
  <c r="KEQ37" i="10"/>
  <c r="KER37" i="10" s="1"/>
  <c r="KEI37" i="10"/>
  <c r="KEJ37" i="10" s="1"/>
  <c r="KEA37" i="10"/>
  <c r="KEB37" i="10" s="1"/>
  <c r="KDS37" i="10"/>
  <c r="KDT37" i="10" s="1"/>
  <c r="KDK37" i="10"/>
  <c r="KDL37" i="10" s="1"/>
  <c r="KDC37" i="10"/>
  <c r="KDD37" i="10" s="1"/>
  <c r="KCU37" i="10"/>
  <c r="KCV37" i="10" s="1"/>
  <c r="KCM37" i="10"/>
  <c r="KCN37" i="10" s="1"/>
  <c r="KCE37" i="10"/>
  <c r="KCF37" i="10" s="1"/>
  <c r="KBW37" i="10"/>
  <c r="KBX37" i="10" s="1"/>
  <c r="KBO37" i="10"/>
  <c r="KBP37" i="10" s="1"/>
  <c r="KBG37" i="10"/>
  <c r="KBH37" i="10" s="1"/>
  <c r="KAY37" i="10"/>
  <c r="KAZ37" i="10" s="1"/>
  <c r="KAQ37" i="10"/>
  <c r="KAR37" i="10" s="1"/>
  <c r="KAI37" i="10"/>
  <c r="KAJ37" i="10" s="1"/>
  <c r="KAA37" i="10"/>
  <c r="KAB37" i="10" s="1"/>
  <c r="JZS37" i="10"/>
  <c r="JZT37" i="10" s="1"/>
  <c r="JZK37" i="10"/>
  <c r="JZL37" i="10" s="1"/>
  <c r="JZC37" i="10"/>
  <c r="JZD37" i="10" s="1"/>
  <c r="JYU37" i="10"/>
  <c r="JYV37" i="10" s="1"/>
  <c r="JYM37" i="10"/>
  <c r="JYN37" i="10" s="1"/>
  <c r="JYE37" i="10"/>
  <c r="JYF37" i="10" s="1"/>
  <c r="JXW37" i="10"/>
  <c r="JXX37" i="10" s="1"/>
  <c r="JXO37" i="10"/>
  <c r="JXP37" i="10" s="1"/>
  <c r="JXG37" i="10"/>
  <c r="JXH37" i="10" s="1"/>
  <c r="JWY37" i="10"/>
  <c r="JWZ37" i="10" s="1"/>
  <c r="JWQ37" i="10"/>
  <c r="JWR37" i="10" s="1"/>
  <c r="JWI37" i="10"/>
  <c r="JWJ37" i="10" s="1"/>
  <c r="JWA37" i="10"/>
  <c r="JWB37" i="10" s="1"/>
  <c r="JVS37" i="10"/>
  <c r="JVT37" i="10" s="1"/>
  <c r="JVK37" i="10"/>
  <c r="JVL37" i="10" s="1"/>
  <c r="JVC37" i="10"/>
  <c r="JVD37" i="10" s="1"/>
  <c r="JUU37" i="10"/>
  <c r="JUV37" i="10" s="1"/>
  <c r="JUM37" i="10"/>
  <c r="JUN37" i="10" s="1"/>
  <c r="JUE37" i="10"/>
  <c r="JUF37" i="10" s="1"/>
  <c r="JTW37" i="10"/>
  <c r="JTX37" i="10" s="1"/>
  <c r="JTO37" i="10"/>
  <c r="JTP37" i="10" s="1"/>
  <c r="JTG37" i="10"/>
  <c r="JTH37" i="10" s="1"/>
  <c r="JSY37" i="10"/>
  <c r="JSZ37" i="10" s="1"/>
  <c r="JSQ37" i="10"/>
  <c r="JSR37" i="10" s="1"/>
  <c r="JSI37" i="10"/>
  <c r="JSJ37" i="10" s="1"/>
  <c r="JSA37" i="10"/>
  <c r="JSB37" i="10" s="1"/>
  <c r="JRS37" i="10"/>
  <c r="JRT37" i="10" s="1"/>
  <c r="JRK37" i="10"/>
  <c r="JRL37" i="10" s="1"/>
  <c r="JRC37" i="10"/>
  <c r="JRD37" i="10" s="1"/>
  <c r="JQU37" i="10"/>
  <c r="JQV37" i="10" s="1"/>
  <c r="JQM37" i="10"/>
  <c r="JQN37" i="10" s="1"/>
  <c r="JQE37" i="10"/>
  <c r="JQF37" i="10" s="1"/>
  <c r="JPW37" i="10"/>
  <c r="JPX37" i="10" s="1"/>
  <c r="JPO37" i="10"/>
  <c r="JPP37" i="10" s="1"/>
  <c r="JPG37" i="10"/>
  <c r="JPH37" i="10" s="1"/>
  <c r="JOY37" i="10"/>
  <c r="JOZ37" i="10" s="1"/>
  <c r="JOQ37" i="10"/>
  <c r="JOR37" i="10" s="1"/>
  <c r="JOI37" i="10"/>
  <c r="JOJ37" i="10" s="1"/>
  <c r="JOA37" i="10"/>
  <c r="JOB37" i="10" s="1"/>
  <c r="JNS37" i="10"/>
  <c r="JNT37" i="10" s="1"/>
  <c r="JNK37" i="10"/>
  <c r="JNL37" i="10" s="1"/>
  <c r="JNC37" i="10"/>
  <c r="JND37" i="10" s="1"/>
  <c r="JMU37" i="10"/>
  <c r="JMV37" i="10" s="1"/>
  <c r="JMM37" i="10"/>
  <c r="JMN37" i="10" s="1"/>
  <c r="JME37" i="10"/>
  <c r="JMF37" i="10" s="1"/>
  <c r="JLW37" i="10"/>
  <c r="JLX37" i="10" s="1"/>
  <c r="JLO37" i="10"/>
  <c r="JLP37" i="10" s="1"/>
  <c r="JLG37" i="10"/>
  <c r="JLH37" i="10" s="1"/>
  <c r="JKY37" i="10"/>
  <c r="JKZ37" i="10" s="1"/>
  <c r="JKQ37" i="10"/>
  <c r="JKR37" i="10" s="1"/>
  <c r="JKI37" i="10"/>
  <c r="JKJ37" i="10" s="1"/>
  <c r="JKA37" i="10"/>
  <c r="JKB37" i="10" s="1"/>
  <c r="JJS37" i="10"/>
  <c r="JJT37" i="10" s="1"/>
  <c r="JJK37" i="10"/>
  <c r="JJL37" i="10" s="1"/>
  <c r="JJC37" i="10"/>
  <c r="JJD37" i="10" s="1"/>
  <c r="JIU37" i="10"/>
  <c r="JIV37" i="10" s="1"/>
  <c r="JIM37" i="10"/>
  <c r="JIN37" i="10" s="1"/>
  <c r="JIE37" i="10"/>
  <c r="JIF37" i="10" s="1"/>
  <c r="JHW37" i="10"/>
  <c r="JHX37" i="10" s="1"/>
  <c r="JHO37" i="10"/>
  <c r="JHP37" i="10" s="1"/>
  <c r="JHG37" i="10"/>
  <c r="JHH37" i="10" s="1"/>
  <c r="JGY37" i="10"/>
  <c r="JGZ37" i="10" s="1"/>
  <c r="JGQ37" i="10"/>
  <c r="JGR37" i="10" s="1"/>
  <c r="JGJ37" i="10"/>
  <c r="G37" i="10"/>
  <c r="H37" i="10" s="1"/>
  <c r="H36" i="10" s="1"/>
  <c r="F43" i="11" l="1"/>
  <c r="H43" i="11" s="1"/>
  <c r="F44" i="11"/>
  <c r="H44" i="11" s="1"/>
  <c r="G153" i="10"/>
  <c r="H153" i="10" s="1"/>
  <c r="G152" i="10"/>
  <c r="H152" i="10" s="1"/>
  <c r="G151" i="10"/>
  <c r="H151" i="10" s="1"/>
  <c r="G150" i="10"/>
  <c r="H150" i="10" s="1"/>
  <c r="G149" i="10"/>
  <c r="H149" i="10" s="1"/>
  <c r="G148" i="10"/>
  <c r="H148" i="10" s="1"/>
  <c r="G147" i="10"/>
  <c r="H147" i="10" s="1"/>
  <c r="H144" i="10"/>
  <c r="G143" i="10"/>
  <c r="H143" i="10" s="1"/>
  <c r="H142" i="10"/>
  <c r="G141" i="10"/>
  <c r="H141" i="10" s="1"/>
  <c r="G140" i="10"/>
  <c r="H140" i="10" s="1"/>
  <c r="G137" i="10"/>
  <c r="H137" i="10" s="1"/>
  <c r="G136" i="10"/>
  <c r="H136" i="10" s="1"/>
  <c r="G135" i="10"/>
  <c r="H135" i="10" s="1"/>
  <c r="G134" i="10"/>
  <c r="H134" i="10" s="1"/>
  <c r="G124" i="10"/>
  <c r="H124" i="10" s="1"/>
  <c r="G123" i="10"/>
  <c r="H123" i="10" s="1"/>
  <c r="G122" i="10"/>
  <c r="H122" i="10" s="1"/>
  <c r="G121" i="10"/>
  <c r="H121" i="10" s="1"/>
  <c r="G120" i="10"/>
  <c r="H120" i="10" s="1"/>
  <c r="G119" i="10"/>
  <c r="H119" i="10" s="1"/>
  <c r="G118" i="10"/>
  <c r="H118" i="10" s="1"/>
  <c r="G117" i="10"/>
  <c r="H117" i="10" s="1"/>
  <c r="G116" i="10"/>
  <c r="H116" i="10" s="1"/>
  <c r="G115" i="10"/>
  <c r="H115" i="10" s="1"/>
  <c r="G112" i="10"/>
  <c r="H112" i="10" s="1"/>
  <c r="G111" i="10"/>
  <c r="H111" i="10" s="1"/>
  <c r="G110" i="10"/>
  <c r="H110" i="10" s="1"/>
  <c r="G109" i="10"/>
  <c r="H109" i="10" s="1"/>
  <c r="G108" i="10"/>
  <c r="H108" i="10" s="1"/>
  <c r="G107" i="10"/>
  <c r="H107" i="10" s="1"/>
  <c r="G106" i="10"/>
  <c r="H106" i="10" s="1"/>
  <c r="G105" i="10"/>
  <c r="H105" i="10" s="1"/>
  <c r="G104" i="10"/>
  <c r="H104" i="10" s="1"/>
  <c r="G103" i="10"/>
  <c r="H103" i="10" s="1"/>
  <c r="G102" i="10"/>
  <c r="H102" i="10" s="1"/>
  <c r="G101" i="10"/>
  <c r="H101" i="10" s="1"/>
  <c r="G98" i="10"/>
  <c r="H98" i="10" s="1"/>
  <c r="G97" i="10"/>
  <c r="H97" i="10" s="1"/>
  <c r="G96" i="10"/>
  <c r="H96" i="10" s="1"/>
  <c r="G95" i="10"/>
  <c r="H95" i="10" s="1"/>
  <c r="G94" i="10"/>
  <c r="H94" i="10" s="1"/>
  <c r="G93" i="10"/>
  <c r="H93" i="10" s="1"/>
  <c r="G90" i="10"/>
  <c r="H90" i="10" s="1"/>
  <c r="G89" i="10"/>
  <c r="H89" i="10" s="1"/>
  <c r="G88" i="10"/>
  <c r="H88" i="10" s="1"/>
  <c r="G87" i="10"/>
  <c r="H87" i="10" s="1"/>
  <c r="G86" i="10"/>
  <c r="H86" i="10" s="1"/>
  <c r="H85" i="10" s="1"/>
  <c r="G83" i="10"/>
  <c r="H83" i="10" s="1"/>
  <c r="G82" i="10"/>
  <c r="H82" i="10" s="1"/>
  <c r="G81" i="10"/>
  <c r="H81" i="10" s="1"/>
  <c r="G80" i="10"/>
  <c r="H80" i="10" s="1"/>
  <c r="G79" i="10"/>
  <c r="H79" i="10" s="1"/>
  <c r="G78" i="10"/>
  <c r="H78" i="10" s="1"/>
  <c r="G77" i="10"/>
  <c r="H77" i="10" s="1"/>
  <c r="G74" i="10"/>
  <c r="H74" i="10" s="1"/>
  <c r="G73" i="10"/>
  <c r="H73" i="10" s="1"/>
  <c r="G72" i="10"/>
  <c r="H72" i="10" s="1"/>
  <c r="G71" i="10"/>
  <c r="H71" i="10" s="1"/>
  <c r="H70" i="10" s="1"/>
  <c r="G68" i="10"/>
  <c r="H68" i="10" s="1"/>
  <c r="G67" i="10"/>
  <c r="H67" i="10" s="1"/>
  <c r="H63" i="10" s="1"/>
  <c r="G66" i="10"/>
  <c r="H66" i="10" s="1"/>
  <c r="G65" i="10"/>
  <c r="H65" i="10" s="1"/>
  <c r="G64" i="10"/>
  <c r="H64" i="10" s="1"/>
  <c r="G61" i="10"/>
  <c r="H61" i="10" s="1"/>
  <c r="G60" i="10"/>
  <c r="H60" i="10" s="1"/>
  <c r="G59" i="10"/>
  <c r="H59" i="10" s="1"/>
  <c r="G58" i="10"/>
  <c r="H58" i="10" s="1"/>
  <c r="G57" i="10"/>
  <c r="H57" i="10" s="1"/>
  <c r="G56" i="10"/>
  <c r="H56" i="10" s="1"/>
  <c r="G53" i="10"/>
  <c r="H53" i="10" s="1"/>
  <c r="G52" i="10"/>
  <c r="H52" i="10" s="1"/>
  <c r="G51" i="10"/>
  <c r="H51" i="10" s="1"/>
  <c r="G50" i="10"/>
  <c r="H50" i="10" s="1"/>
  <c r="G49" i="10"/>
  <c r="H49" i="10" s="1"/>
  <c r="G48" i="10"/>
  <c r="H48" i="10" s="1"/>
  <c r="G45" i="10"/>
  <c r="H45" i="10" s="1"/>
  <c r="G44" i="10"/>
  <c r="H44" i="10" s="1"/>
  <c r="G43" i="10"/>
  <c r="H43" i="10" s="1"/>
  <c r="G29" i="10"/>
  <c r="H29" i="10" s="1"/>
  <c r="G28" i="10"/>
  <c r="H28" i="10" s="1"/>
  <c r="G27" i="10"/>
  <c r="H27" i="10" s="1"/>
  <c r="H26" i="10" s="1"/>
  <c r="G24" i="10"/>
  <c r="H24" i="10" s="1"/>
  <c r="H23" i="10"/>
  <c r="G22" i="10"/>
  <c r="H22" i="10" s="1"/>
  <c r="G14" i="10"/>
  <c r="H14" i="10" s="1"/>
  <c r="G13" i="10"/>
  <c r="H13" i="10" s="1"/>
  <c r="G10" i="10"/>
  <c r="H10" i="10" s="1"/>
  <c r="G9" i="10"/>
  <c r="H9" i="10" s="1"/>
  <c r="G8" i="10"/>
  <c r="H8" i="10" s="1"/>
  <c r="G7" i="10"/>
  <c r="H7" i="10" s="1"/>
  <c r="H17" i="10"/>
  <c r="H18" i="10"/>
  <c r="H19" i="10"/>
  <c r="H133" i="10" l="1"/>
  <c r="H146" i="10"/>
  <c r="H100" i="10"/>
  <c r="H114" i="10"/>
  <c r="H55" i="10"/>
  <c r="H139" i="10"/>
  <c r="H47" i="10"/>
  <c r="H21" i="10"/>
  <c r="H16" i="10"/>
  <c r="H42" i="10"/>
  <c r="H76" i="10"/>
  <c r="H92" i="10"/>
  <c r="H12" i="10"/>
  <c r="H6" i="10"/>
  <c r="G85" i="12"/>
  <c r="I17" i="12"/>
  <c r="G46" i="11" l="1"/>
  <c r="G45" i="11"/>
  <c r="G42" i="11"/>
  <c r="G41" i="11"/>
  <c r="G40" i="11"/>
  <c r="H38" i="11"/>
  <c r="H37" i="11"/>
  <c r="G35" i="11"/>
  <c r="G34" i="11"/>
  <c r="G33" i="11"/>
  <c r="G32" i="11"/>
  <c r="G31" i="11"/>
  <c r="G30" i="11"/>
  <c r="H22" i="11"/>
  <c r="H21" i="11"/>
  <c r="H20" i="11"/>
  <c r="J20" i="11" s="1"/>
  <c r="H18" i="11"/>
  <c r="H17" i="11"/>
  <c r="H16" i="11"/>
  <c r="H15" i="11"/>
  <c r="H14" i="11"/>
  <c r="H13" i="11"/>
  <c r="H12" i="11"/>
  <c r="H11" i="11"/>
  <c r="I10" i="11" l="1"/>
  <c r="J10" i="11" s="1"/>
  <c r="J9" i="11" s="1"/>
  <c r="I36" i="11"/>
  <c r="J70" i="7"/>
  <c r="J59" i="7"/>
  <c r="J46" i="7"/>
  <c r="J42" i="7"/>
  <c r="J38" i="7"/>
  <c r="J29" i="7"/>
  <c r="J25" i="7"/>
  <c r="J20" i="7" l="1"/>
  <c r="J33" i="7"/>
  <c r="J60" i="7"/>
  <c r="J63" i="7" s="1"/>
  <c r="J64" i="7" s="1"/>
  <c r="F12" i="3" l="1"/>
  <c r="J12" i="3" s="1"/>
  <c r="L12" i="3" s="1"/>
  <c r="F11" i="3"/>
  <c r="J11" i="3" s="1"/>
  <c r="L11" i="3" s="1"/>
  <c r="F10" i="3"/>
  <c r="E7" i="3"/>
  <c r="F7" i="3" s="1"/>
  <c r="E6" i="3"/>
  <c r="F6" i="3" s="1"/>
  <c r="E5" i="3"/>
  <c r="F5" i="3" s="1"/>
  <c r="F4" i="3"/>
  <c r="J10" i="3" l="1"/>
  <c r="L10" i="3" s="1"/>
  <c r="H13" i="3"/>
  <c r="J8" i="3"/>
  <c r="L8" i="3" s="1"/>
  <c r="J13" i="3"/>
  <c r="J37" i="11" l="1"/>
  <c r="J38" i="11"/>
  <c r="J36" i="11"/>
  <c r="F32" i="11"/>
  <c r="H32" i="11" s="1"/>
  <c r="J32" i="11" s="1"/>
  <c r="F40" i="11"/>
  <c r="H40" i="11" s="1"/>
  <c r="F45" i="11"/>
  <c r="F33" i="11"/>
  <c r="H33" i="11" s="1"/>
  <c r="J33" i="11" s="1"/>
  <c r="F41" i="11"/>
  <c r="H41" i="11" s="1"/>
  <c r="J41" i="11" s="1"/>
  <c r="F46" i="11"/>
  <c r="H46" i="11" s="1"/>
  <c r="J46" i="11" s="1"/>
  <c r="F30" i="11"/>
  <c r="H30" i="11" s="1"/>
  <c r="F34" i="11"/>
  <c r="H34" i="11" s="1"/>
  <c r="J34" i="11" s="1"/>
  <c r="F42" i="11"/>
  <c r="H42" i="11" s="1"/>
  <c r="J42" i="11" s="1"/>
  <c r="F31" i="11"/>
  <c r="H31" i="11" s="1"/>
  <c r="J31" i="11" s="1"/>
  <c r="F35" i="11"/>
  <c r="H35" i="11" s="1"/>
  <c r="J35" i="11" s="1"/>
  <c r="H45" i="11" l="1"/>
  <c r="I39" i="11" s="1"/>
  <c r="J39" i="11" s="1"/>
  <c r="I29" i="11"/>
  <c r="J30" i="11"/>
  <c r="J40" i="11"/>
  <c r="J45" i="11" l="1"/>
  <c r="I47" i="11"/>
  <c r="J29" i="11"/>
  <c r="J24" i="11" s="1"/>
  <c r="J47" i="11" l="1"/>
  <c r="K62" i="12" l="1"/>
  <c r="K65" i="12" s="1"/>
  <c r="J50" i="11"/>
  <c r="L26" i="11" s="1"/>
  <c r="O3" i="3" l="1"/>
  <c r="K15" i="3" s="1"/>
  <c r="M15" i="3" s="1"/>
  <c r="J53" i="12" s="1"/>
  <c r="K53" i="12" s="1"/>
  <c r="I6" i="10"/>
  <c r="J6" i="10" l="1"/>
  <c r="J13" i="12" s="1"/>
  <c r="K13" i="12" s="1"/>
  <c r="K14" i="12" s="1"/>
  <c r="I168" i="10"/>
  <c r="J168" i="10" s="1"/>
  <c r="J52" i="12" s="1"/>
  <c r="K52" i="12" s="1"/>
  <c r="I36" i="10"/>
  <c r="I31" i="10"/>
  <c r="M16" i="3"/>
  <c r="K16" i="3"/>
  <c r="I114" i="10"/>
  <c r="I12" i="10"/>
  <c r="I92" i="10"/>
  <c r="I139" i="10"/>
  <c r="I63" i="10"/>
  <c r="I16" i="10"/>
  <c r="I47" i="10"/>
  <c r="I42" i="10"/>
  <c r="I26" i="10"/>
  <c r="I155" i="10"/>
  <c r="I100" i="10"/>
  <c r="I85" i="10"/>
  <c r="I76" i="10"/>
  <c r="I133" i="10"/>
  <c r="I55" i="10"/>
  <c r="I70" i="10"/>
  <c r="I146" i="10"/>
  <c r="I21" i="10"/>
  <c r="I126" i="10"/>
  <c r="J85" i="10" l="1"/>
  <c r="J35" i="12" s="1"/>
  <c r="K35" i="12" s="1"/>
  <c r="J31" i="10"/>
  <c r="J20" i="12" s="1"/>
  <c r="K20" i="12" s="1"/>
  <c r="J92" i="10"/>
  <c r="J36" i="12" s="1"/>
  <c r="K36" i="12" s="1"/>
  <c r="J36" i="10"/>
  <c r="J21" i="12" s="1"/>
  <c r="K21" i="12" s="1"/>
  <c r="J146" i="10"/>
  <c r="J48" i="12" s="1"/>
  <c r="K48" i="12" s="1"/>
  <c r="K49" i="12" s="1"/>
  <c r="J16" i="10"/>
  <c r="J17" i="12" s="1"/>
  <c r="K17" i="12" s="1"/>
  <c r="J100" i="10"/>
  <c r="J39" i="12" s="1"/>
  <c r="K39" i="12" s="1"/>
  <c r="K40" i="12" s="1"/>
  <c r="J63" i="10"/>
  <c r="J29" i="12" s="1"/>
  <c r="K29" i="12" s="1"/>
  <c r="J70" i="10"/>
  <c r="J30" i="12" s="1"/>
  <c r="K30" i="12" s="1"/>
  <c r="J155" i="10"/>
  <c r="J51" i="12" s="1"/>
  <c r="K51" i="12" s="1"/>
  <c r="K54" i="12" s="1"/>
  <c r="J139" i="10"/>
  <c r="J45" i="12" s="1"/>
  <c r="K45" i="12" s="1"/>
  <c r="J55" i="10"/>
  <c r="J26" i="12" s="1"/>
  <c r="K26" i="12" s="1"/>
  <c r="J26" i="10"/>
  <c r="J19" i="12" s="1"/>
  <c r="K19" i="12" s="1"/>
  <c r="J126" i="10"/>
  <c r="J43" i="12" s="1"/>
  <c r="K43" i="12" s="1"/>
  <c r="J133" i="10"/>
  <c r="J44" i="12" s="1"/>
  <c r="K44" i="12" s="1"/>
  <c r="J42" i="10"/>
  <c r="J24" i="12" s="1"/>
  <c r="K24" i="12" s="1"/>
  <c r="J12" i="10"/>
  <c r="J16" i="12" s="1"/>
  <c r="K16" i="12" s="1"/>
  <c r="J21" i="10"/>
  <c r="J18" i="12" s="1"/>
  <c r="K18" i="12" s="1"/>
  <c r="J76" i="10"/>
  <c r="J34" i="12" s="1"/>
  <c r="K34" i="12" s="1"/>
  <c r="K37" i="12" s="1"/>
  <c r="J47" i="10"/>
  <c r="J25" i="12" s="1"/>
  <c r="K25" i="12" s="1"/>
  <c r="J114" i="10"/>
  <c r="J42" i="12" s="1"/>
  <c r="K42" i="12" s="1"/>
  <c r="K22" i="12" l="1"/>
  <c r="K27" i="12"/>
  <c r="K46" i="12"/>
  <c r="K32" i="12"/>
  <c r="K55" i="12" l="1"/>
  <c r="K58" i="12"/>
  <c r="K59" i="12" s="1"/>
  <c r="N59" i="12" l="1"/>
</calcChain>
</file>

<file path=xl/comments1.xml><?xml version="1.0" encoding="utf-8"?>
<comments xmlns="http://schemas.openxmlformats.org/spreadsheetml/2006/main">
  <authors>
    <author/>
  </authors>
  <commentList>
    <comment ref="G26" authorId="0" shapeId="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37" authorId="0" shapeId="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49" authorId="0" shapeId="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comments2.xml><?xml version="1.0" encoding="utf-8"?>
<comments xmlns="http://schemas.openxmlformats.org/spreadsheetml/2006/main">
  <authors>
    <author>CMSalazarV</author>
  </authors>
  <commentList>
    <comment ref="K8" authorId="0" shapeId="0">
      <text>
        <r>
          <rPr>
            <b/>
            <sz val="9"/>
            <color indexed="81"/>
            <rFont val="Tahoma"/>
            <family val="2"/>
          </rPr>
          <t>CMSalazarV:</t>
        </r>
        <r>
          <rPr>
            <sz val="9"/>
            <color indexed="81"/>
            <rFont val="Tahoma"/>
            <family val="2"/>
          </rPr>
          <t xml:space="preserve">
NUMERO DE TRABAJADORES
</t>
        </r>
      </text>
    </comment>
    <comment ref="K9" authorId="0" shapeId="0">
      <text>
        <r>
          <rPr>
            <b/>
            <sz val="9"/>
            <color indexed="81"/>
            <rFont val="Tahoma"/>
            <family val="2"/>
          </rPr>
          <t>CMSalazarV:</t>
        </r>
        <r>
          <rPr>
            <sz val="9"/>
            <color indexed="81"/>
            <rFont val="Tahoma"/>
            <family val="2"/>
          </rPr>
          <t xml:space="preserve">
NUMERO DE MESES</t>
        </r>
      </text>
    </comment>
  </commentList>
</comments>
</file>

<file path=xl/sharedStrings.xml><?xml version="1.0" encoding="utf-8"?>
<sst xmlns="http://schemas.openxmlformats.org/spreadsheetml/2006/main" count="54150" uniqueCount="358">
  <si>
    <t>Código</t>
  </si>
  <si>
    <t>CCE-EICP-FM-14</t>
  </si>
  <si>
    <t>Versión</t>
  </si>
  <si>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</si>
  <si>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</si>
  <si>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</si>
  <si>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</si>
  <si>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</si>
  <si>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</si>
  <si>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</si>
  <si>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</si>
  <si>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</si>
  <si>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</si>
  <si>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</si>
  <si>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</si>
  <si>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</si>
  <si>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PRELIMINARES</t>
  </si>
  <si>
    <t>ml</t>
  </si>
  <si>
    <t>m2</t>
  </si>
  <si>
    <t>m3</t>
  </si>
  <si>
    <t>002.016</t>
  </si>
  <si>
    <t>002.017</t>
  </si>
  <si>
    <t>Subtotal</t>
  </si>
  <si>
    <t>BASES</t>
  </si>
  <si>
    <t>CAPA RODADURA</t>
  </si>
  <si>
    <t>ANDENES Y SARDINELES</t>
  </si>
  <si>
    <t>CORTES Y SELLOS</t>
  </si>
  <si>
    <t>ACERO</t>
  </si>
  <si>
    <t>kg</t>
  </si>
  <si>
    <t>Obras de contención</t>
  </si>
  <si>
    <t>VARIOS</t>
  </si>
  <si>
    <t>002.032</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</si>
  <si>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</si>
  <si>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</si>
  <si>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</si>
  <si>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</si>
  <si>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</si>
  <si>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</si>
  <si>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</si>
  <si>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</si>
  <si>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r>
      <rPr>
        <b/>
        <sz val="11"/>
        <rFont val="Arial"/>
        <family val="2"/>
      </rPr>
      <t>NOTA 3:</t>
    </r>
    <r>
      <rPr>
        <sz val="11"/>
        <rFont val="Arial"/>
        <family val="2"/>
      </rPr>
      <t xml:space="preserve"> El A.I.U y su discriminación deben estar en porcentaje (%). </t>
    </r>
  </si>
  <si>
    <t xml:space="preserve">IMPREVISTO
</t>
  </si>
  <si>
    <t>I=</t>
  </si>
  <si>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</si>
  <si>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UTILIDAD
</t>
  </si>
  <si>
    <t>U=</t>
  </si>
  <si>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</si>
  <si>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TOTAL A.I.U</t>
  </si>
  <si>
    <t>A.I.U.=</t>
  </si>
  <si>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</si>
  <si>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MANTENIMIENTO Y REHABILITACIÓN DE VÍAS URBANAS, MEDIANTE LA REPARACIÓN Y CONSTRUCCIÓN DE PAVIMENTOS Y PEATONALES EN LA CIUDAD DE MANIZALES  COMUNAS 1 y 2 ATARDECERES Y SAN JOSE</t>
  </si>
  <si>
    <t>PB-0000003 PROTOCOLO DE BIOSEGURIDAD COVID 19</t>
  </si>
  <si>
    <t>EJEMPLOS</t>
  </si>
  <si>
    <t>UNIDAD</t>
  </si>
  <si>
    <t>AIU</t>
  </si>
  <si>
    <t>TAPABOCAS DESECHABLES</t>
  </si>
  <si>
    <t>UN</t>
  </si>
  <si>
    <t>JABON LIQUIDO</t>
  </si>
  <si>
    <t>LT</t>
  </si>
  <si>
    <t>TOALLAS DE PAPEL</t>
  </si>
  <si>
    <t>GEL ANTIBACTERIAL</t>
  </si>
  <si>
    <t>DIA</t>
  </si>
  <si>
    <t>CANECAS DE PEDAL PARA RESIDUOS ORDINARIOS O BIOLOGICOS</t>
  </si>
  <si>
    <t>BOLSAS ROJAS</t>
  </si>
  <si>
    <t>PARA EL CASO DE OBRAS CONCENTRADAS SE DISPONDRA DE UN ESPACIO, ZONA O AREA PARA AISLAMIENTO</t>
  </si>
  <si>
    <t>CON AIU</t>
  </si>
  <si>
    <t>CALCULO DEL AIU.</t>
  </si>
  <si>
    <t>PROYECTO:</t>
  </si>
  <si>
    <r>
      <t xml:space="preserve">Valor estimado de la Obra </t>
    </r>
    <r>
      <rPr>
        <sz val="10"/>
        <color indexed="10"/>
        <rFont val="Arial"/>
        <family val="2"/>
      </rPr>
      <t>(Costo Directo).</t>
    </r>
  </si>
  <si>
    <t>Valor</t>
  </si>
  <si>
    <t xml:space="preserve">Plazo estimado de ejecución </t>
  </si>
  <si>
    <t>Meses</t>
  </si>
  <si>
    <t>CAPITULO</t>
  </si>
  <si>
    <t>TIPO DE GASTO</t>
  </si>
  <si>
    <t>CANTIDAD.</t>
  </si>
  <si>
    <t>Destinación</t>
  </si>
  <si>
    <t>VLOR UNITARIO (mes)</t>
  </si>
  <si>
    <t>Factor Prestacional.</t>
  </si>
  <si>
    <t>VLOR TOTAL</t>
  </si>
  <si>
    <t>SUMA</t>
  </si>
  <si>
    <t>GASTOS GENERALES.</t>
  </si>
  <si>
    <t>MANO DE OBRA Y GASTOS DE OFICINA</t>
  </si>
  <si>
    <t>Ingeniero Director con prestaciones</t>
  </si>
  <si>
    <t>Un</t>
  </si>
  <si>
    <t>Ingeniero Residente con prestaciones</t>
  </si>
  <si>
    <t>Técnico constructor como Maestro de obra</t>
  </si>
  <si>
    <t>Profesional en Seguridad y Salud en el Trabajo</t>
  </si>
  <si>
    <t>Ingeniero Ambiental</t>
  </si>
  <si>
    <t>Almacenista con prestaciones</t>
  </si>
  <si>
    <t>Celador con prestaciones</t>
  </si>
  <si>
    <t>Secretaria con prestaciones</t>
  </si>
  <si>
    <t>Almacén (Equipo de Oficina, Escritorio, pc, impresora, sillas, papeleria etc)</t>
  </si>
  <si>
    <t>Ensayos de laboratorio</t>
  </si>
  <si>
    <t xml:space="preserve">Elaboracion de informes, registros </t>
  </si>
  <si>
    <t>GASTOS INDIRECTOS.</t>
  </si>
  <si>
    <t>LEGALIZACION.</t>
  </si>
  <si>
    <t>Factor Multiplicador</t>
  </si>
  <si>
    <t>POLIZAS</t>
  </si>
  <si>
    <t>Cumplimiento</t>
  </si>
  <si>
    <t>%</t>
  </si>
  <si>
    <t>Estabilidad</t>
  </si>
  <si>
    <t>Seriedad de la Propuesta.</t>
  </si>
  <si>
    <t>Buen manejo y correcta inversión del anticipo</t>
  </si>
  <si>
    <t xml:space="preserve">Pago de salarios, prestaciones sociales legales e indemnizaciones laborales </t>
  </si>
  <si>
    <t>Responsabilidad Civil</t>
  </si>
  <si>
    <t>VALLAS Y SEÑALIZACIÓN</t>
  </si>
  <si>
    <t>Valla (8 metros cuadrados en lona)</t>
  </si>
  <si>
    <t>Seguridad Industrial y Señalización preventiva</t>
  </si>
  <si>
    <t>Gb</t>
  </si>
  <si>
    <t>IMPUESTOS Y VALORES AGREGADOS</t>
  </si>
  <si>
    <t>Contribución Especial (Seguridad Ciudadana)</t>
  </si>
  <si>
    <t>Estampillas para el bienestar del adulto mayor</t>
  </si>
  <si>
    <t>Estampillas Pro -  Universidades.</t>
  </si>
  <si>
    <t>4/1000 (transacciones financieras)</t>
  </si>
  <si>
    <t>Industria y Comercio 3,7 x 1.000 sobre valor total.</t>
  </si>
  <si>
    <t>TOTAL GASTOS INDIRECTOS DE ADMINISTRACION.</t>
  </si>
  <si>
    <t>IMPREVISTO:</t>
  </si>
  <si>
    <t>UTILIDAD (+ IVA).:</t>
  </si>
  <si>
    <t>A.I.U.</t>
  </si>
  <si>
    <t>CODIGO</t>
  </si>
  <si>
    <t>COD INSUMO</t>
  </si>
  <si>
    <t>INSUMO</t>
  </si>
  <si>
    <t>TIPO</t>
  </si>
  <si>
    <t>REND</t>
  </si>
  <si>
    <t>-</t>
  </si>
  <si>
    <t>Actividad</t>
  </si>
  <si>
    <t>ML</t>
  </si>
  <si>
    <t>H2</t>
  </si>
  <si>
    <t>EQUIPO BASICO (HERRAMIENTA MENOR)</t>
  </si>
  <si>
    <t>Herramienta</t>
  </si>
  <si>
    <t>UND</t>
  </si>
  <si>
    <t>Insumo</t>
  </si>
  <si>
    <t>I425</t>
  </si>
  <si>
    <t>PUNTILLA CON CABEZA 2"</t>
  </si>
  <si>
    <t>LB</t>
  </si>
  <si>
    <t>M2</t>
  </si>
  <si>
    <t>C1</t>
  </si>
  <si>
    <t>CUADRILLA AA TIPO 1 (1 OFICIAL + 1 AYUDANTE) (Albañileria)</t>
  </si>
  <si>
    <t>Cuadrilla</t>
  </si>
  <si>
    <t>HR</t>
  </si>
  <si>
    <t>E24</t>
  </si>
  <si>
    <t>VOLQUETA  6M3 (CARGUE A MANO)</t>
  </si>
  <si>
    <t>Equipos</t>
  </si>
  <si>
    <t>VJE</t>
  </si>
  <si>
    <t>I1565</t>
  </si>
  <si>
    <t>ACARREO INTERNO</t>
  </si>
  <si>
    <t>M3</t>
  </si>
  <si>
    <t>C22</t>
  </si>
  <si>
    <t>CUADRILLA AA TIPO 4 (1 OFICIAL + 4 AYUDANTE) (Albañileria)</t>
  </si>
  <si>
    <t>VALOR TOTAL INCLUIDO AIU</t>
  </si>
  <si>
    <t>C15</t>
  </si>
  <si>
    <t>CUADRILLA AA TIPO 3 (1 OFICIAL + 3 AYUDANTE) (Albañileria)</t>
  </si>
  <si>
    <t>EXCAVACIÓN A CIELO ABIERTO - CONGLOMERADO - 0.0 A 2.0 M</t>
  </si>
  <si>
    <t>E47</t>
  </si>
  <si>
    <t>VIBROCOMPACTADOR TIPO RANA</t>
  </si>
  <si>
    <t>I50</t>
  </si>
  <si>
    <t>AFIRMADO NORMA INVIAS</t>
  </si>
  <si>
    <t>E12</t>
  </si>
  <si>
    <t>EQUIPO DE TRANSPORTE</t>
  </si>
  <si>
    <t>AB15</t>
  </si>
  <si>
    <t>CONCRETO MR 42 kg/cm2</t>
  </si>
  <si>
    <t>Analisis</t>
  </si>
  <si>
    <t>E16</t>
  </si>
  <si>
    <t>REGLA VIBRATORIA</t>
  </si>
  <si>
    <t>E21</t>
  </si>
  <si>
    <t>VIBRADOR A GASOLINA</t>
  </si>
  <si>
    <t>I424</t>
  </si>
  <si>
    <t>PUNTILLA CON CABEZA 1"</t>
  </si>
  <si>
    <t>I478</t>
  </si>
  <si>
    <t>ADITIVO PARA CURAR EL CONCRETO</t>
  </si>
  <si>
    <t>M</t>
  </si>
  <si>
    <t>I990</t>
  </si>
  <si>
    <t>TABLA 1"X10"X3M</t>
  </si>
  <si>
    <t>I991</t>
  </si>
  <si>
    <t>CUARTON 2"X4"X3M</t>
  </si>
  <si>
    <t>AB5</t>
  </si>
  <si>
    <t>CONCRETO 3000 psi - 21 Mpa</t>
  </si>
  <si>
    <t>E104</t>
  </si>
  <si>
    <t>FORMALETA SARDINEL DESDE 0.20 HASTA 0.60 M. DE ALTURA POR 2.00 M. DE LONGITUD</t>
  </si>
  <si>
    <t>KG</t>
  </si>
  <si>
    <t>C36</t>
  </si>
  <si>
    <t>CUADRILLA AA TIPO 6 (1 OFICIAL + 6 AYUDANTE) (Albañileria)</t>
  </si>
  <si>
    <t>I498</t>
  </si>
  <si>
    <t>SIKA SET X 5KG</t>
  </si>
  <si>
    <t>AB20</t>
  </si>
  <si>
    <t>MORTERO 1:3</t>
  </si>
  <si>
    <t>AB3</t>
  </si>
  <si>
    <t>CONCRETO 2000 PSI - 14 MPA</t>
  </si>
  <si>
    <t>RETIRO DE MATERIAL SOBRANTE EN VOLQUETA, CARGUE MANUAL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</si>
  <si>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</si>
  <si>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</si>
  <si>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</si>
  <si>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</si>
  <si>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</si>
  <si>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</si>
  <si>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</si>
  <si>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</si>
  <si>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</si>
  <si>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</si>
  <si>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</si>
  <si>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</si>
  <si>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</si>
  <si>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</si>
  <si>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</si>
  <si>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</si>
  <si>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</si>
  <si>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</si>
  <si>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</si>
  <si>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</si>
  <si>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</si>
  <si>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</si>
  <si>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</si>
  <si>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</si>
  <si>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</si>
  <si>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</si>
  <si>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</si>
  <si>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</si>
  <si>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</si>
  <si>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</si>
  <si>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</si>
  <si>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</si>
  <si>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</si>
  <si>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</si>
  <si>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</si>
  <si>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</si>
  <si>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</si>
  <si>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</si>
  <si>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</si>
  <si>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</si>
  <si>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</si>
  <si>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</si>
  <si>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</si>
  <si>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</si>
  <si>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</si>
  <si>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</si>
  <si>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</si>
  <si>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</si>
  <si>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</si>
  <si>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</si>
  <si>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</si>
  <si>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</si>
  <si>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</si>
  <si>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EXCAVACIÓN A CIELO ABIERTO - MATERIAL COMÚN - 0.0 A 2.0 M                                                                            </t>
  </si>
  <si>
    <t>LOS PAGOS CORRESPONDIENTES AL PROTOCOLO DE BIOSEGURIDAD DEBEN SER SUSTENTADOS MEDIANTE FACTURAS, EN LAS QUE SE EVIDENCIEN LOS INSUMOS REALMENTE UTILIZADOS EN LA EJECUCIÓN DE LAS OBRAS</t>
  </si>
  <si>
    <t>SUBTOTAL OBRAS (INCLUYE AIU)</t>
  </si>
  <si>
    <t>NOTAS:</t>
  </si>
  <si>
    <t>MANTENIMIENTO Y REHABILITACIÓN DE VÍAS URBANAS, MEDIANTE LA REPARACIÓN Y CONSTRUCCIÓN DE PAVIMENTOS Y PEATONALES EN LA CIUDAD DE MANIZALES COMUNAS 10 y 11 LA FUENTE Y LA MACARENA</t>
  </si>
  <si>
    <t>002.83</t>
  </si>
  <si>
    <t>MOVIMIENTO DE TIERRA</t>
  </si>
  <si>
    <t>RELLENOS</t>
  </si>
  <si>
    <t>004.013</t>
  </si>
  <si>
    <t>SUMINISTRO, TRANSPORTE E INSTALACION  TUBERÍA PVC PERFILADA (36") ALCANTARILLADO</t>
  </si>
  <si>
    <t>024.036</t>
  </si>
  <si>
    <t>ALCANTARILLADO</t>
  </si>
  <si>
    <t>003.086</t>
  </si>
  <si>
    <t>SUMINISTRO, TRANSPORTE E INSTALACION POCETA EN CONCRETO 3000 psi  Dimensión: 1.12 * 0.70 * 0.15 m.</t>
  </si>
  <si>
    <t>005.057</t>
  </si>
  <si>
    <t>ESTRUCTURAS EN CONCRETO, METALICAS Y DE MADERA</t>
  </si>
  <si>
    <t>002A.003</t>
  </si>
  <si>
    <t>CIMIENTOS</t>
  </si>
  <si>
    <t>SUMINISTRO, TRANSPORTE E INSTALACION SOLADO DE LIMPIEZA 2.000 PSI  E = 5 CM</t>
  </si>
  <si>
    <t>und</t>
  </si>
  <si>
    <t>RELLENO EN MATERIAL SELECCIONADO PROVENIENTE DE LA EXCAVACION (APISONADO)</t>
  </si>
  <si>
    <t>002.049</t>
  </si>
  <si>
    <t>SUMINISTRO, TRANSPORTE E INSTALACION ZAPATA CONCRETO 3000 PSI</t>
  </si>
  <si>
    <t>002A.004</t>
  </si>
  <si>
    <t>SUMINISTRO TRANSPORTE E INSTALACION MURO EN CONCRETO 21 MPA, NO INCLUYE REFUERZO</t>
  </si>
  <si>
    <t>005.086</t>
  </si>
  <si>
    <t>SUMINISTRO, TRANSPORTE E INSTALACION TUBERIA Ø 3" ALL PERFORADA PARA DRENES</t>
  </si>
  <si>
    <t>027.019</t>
  </si>
  <si>
    <t>SUMINISTRO, TRANSPORTE E INSTALACION GEOTEXTIL NO TEJIDO 1600</t>
  </si>
  <si>
    <t>SUMINISTRO, TRANSPORTE E INSTALACION ENROCADO EN PIEDRA PEGADA CON LIGANTE MORTERO 1:3</t>
  </si>
  <si>
    <t>027.034</t>
  </si>
  <si>
    <t>SUMINISTRO, TRANSPORTE E INSTALACIÓN DE CUNETA PARA VÍA VEHICULAR CONCRETO CLASE II PRODUCIDO EN OBRA</t>
  </si>
  <si>
    <t>021.002</t>
  </si>
  <si>
    <t>OBRAS EXTERIORES</t>
  </si>
  <si>
    <t>004.007</t>
  </si>
  <si>
    <t>005.008</t>
  </si>
  <si>
    <t>SUMINISTRO, TRANSPORTE E INSTALACION MALLA ELECTROSOLDADA M-188 Q-5 F  6 mm c/.15m en ambos sentidos (Incluye alambre negro, colocación y traslapo).</t>
  </si>
  <si>
    <t>ADICIONALES</t>
  </si>
  <si>
    <t>SUMINISTRO, TRANSPORTE E INSTALACION PAVIMENTO EN CONCRETO PRODUCIDO EN OBRA  MR 42 CON ACELERANTE A 7 DIAS</t>
  </si>
  <si>
    <t>033.120</t>
  </si>
  <si>
    <t>SUMINISTRO, TRANSPORTE E INSTALACION CONCRETO CICLOPEO CIMIENTOS (60% Concreto 3000 psi y 40% piedra media zonga)</t>
  </si>
  <si>
    <t>002A.007</t>
  </si>
  <si>
    <t>NIVELACION Y LIMPIEZA</t>
  </si>
  <si>
    <t>001.045</t>
  </si>
  <si>
    <t>EXCAVACION MANUAL</t>
  </si>
  <si>
    <t>C44</t>
  </si>
  <si>
    <t>CUADRILLA AA (2 AYUDANTES)</t>
  </si>
  <si>
    <t>H1</t>
  </si>
  <si>
    <t>EQUIPO BASICO ( CONSTRUCCIÓN )</t>
  </si>
  <si>
    <t>I37</t>
  </si>
  <si>
    <t>PIEDRA MEDIA ZONGA</t>
  </si>
  <si>
    <t>I511</t>
  </si>
  <si>
    <t>GEOTEXTIL NO TEJIDO  1600 PAVCO O SIMILAR</t>
  </si>
  <si>
    <t>C9</t>
  </si>
  <si>
    <t>CUADRILLA BB TIPO 2 (1 OFICIAL + 2 AYUDANTE) (Instalaciones)</t>
  </si>
  <si>
    <t>I272</t>
  </si>
  <si>
    <t>LUBRICANTE PARA PVC CORRUGADA</t>
  </si>
  <si>
    <t>I302</t>
  </si>
  <si>
    <t>TEJA DE ZINC ONDULADA TZO L=2.44X0.80</t>
  </si>
  <si>
    <t>I716</t>
  </si>
  <si>
    <t>TUBERIA PVC PERFILADA (36")</t>
  </si>
  <si>
    <t>I732</t>
  </si>
  <si>
    <t>TUBO DRENAJE  CORRUGADA PVC 65 MM ( 3") SIN FILTRO.</t>
  </si>
  <si>
    <t>AB1</t>
  </si>
  <si>
    <t>ACERO 60.000 PSI (INCLUYE ALAMBRE NEGRO Y FIGURACIÓN )</t>
  </si>
  <si>
    <t>E101</t>
  </si>
  <si>
    <t>FORMALETA ENTREPISOS CON PARAL EXTRALARGO DE 3.00 A 4.50 M</t>
  </si>
  <si>
    <t>MES</t>
  </si>
  <si>
    <t>I966</t>
  </si>
  <si>
    <t>TELERA 20 CM X 4 CM X 3 M.</t>
  </si>
  <si>
    <t>I975</t>
  </si>
  <si>
    <t>CUARTON 8 CM * 4 CM * 3 M</t>
  </si>
  <si>
    <t>I981</t>
  </si>
  <si>
    <t>VARA DE CLAVO</t>
  </si>
  <si>
    <t>I422</t>
  </si>
  <si>
    <t>PLASTOCRETE DM DE SIKA IMPERMEABILIZANTE PARA CONCRETOS O SIMILAR.</t>
  </si>
  <si>
    <t>I956</t>
  </si>
  <si>
    <t xml:space="preserve">DURMIENTE  4*4  </t>
  </si>
  <si>
    <t>I979</t>
  </si>
  <si>
    <t>TABLA CHAPA ORDINARIO 30 CM X 2 CM X 3 M.</t>
  </si>
  <si>
    <t>C8</t>
  </si>
  <si>
    <t>CUADRILLA AA TIPO 2 (1 OFICIAL + 2 AYUDANTE) (Albañileria)</t>
  </si>
  <si>
    <t>I10</t>
  </si>
  <si>
    <t>MALLA ELECTROSOLDADA M-188. Q-5  6.0MM  15 X 15CM.</t>
  </si>
  <si>
    <t>FILTRO EN PIEDRA</t>
  </si>
  <si>
    <t>002.052</t>
  </si>
  <si>
    <t>I38</t>
  </si>
  <si>
    <t>PIEDRA DE MANO</t>
  </si>
  <si>
    <t>ALQUILER LAVAMANOS CON ACCESORIOS, GRIFERIA Y MANO DE OBRA DE INSTALACION</t>
  </si>
  <si>
    <t>PB-0000003</t>
  </si>
  <si>
    <t>GL</t>
  </si>
  <si>
    <t>EXCAVACIÓN A CIELO ABIERTO MATERIAL COMÚN 0 - 2 M</t>
  </si>
  <si>
    <t>EXCAVACIÓN A CIELO ABIERTO CONGLOMERADO 0 - 2 M</t>
  </si>
  <si>
    <t>PROTOCOLO DE BIOSEGURIDAD, CIRCULAR 0000003 DEL 8 DE ABRIL DE 2020</t>
  </si>
  <si>
    <t>I282</t>
  </si>
  <si>
    <t>MANEJO DE AGUAS PARA PROTECCION DE LA ZONA DE EXCAVACION(SUELO CEMENTO 10:1)</t>
  </si>
  <si>
    <t>VOLQUETA  7M3 ( INCLUYE TRANSPORTE Y DISPOSICION)</t>
  </si>
  <si>
    <t>SUMINISTRO, TRANSPORTE E INSTALACION CABEZAL DE ENTREGA DE AGUAS LLUVIAS EN CONCRETO ( 36").  (Incluye acero de refuerzo )</t>
  </si>
  <si>
    <t>SUMINISTRO, TRANSPORTE E INSTALACION CABEZAL DE ENTREGA DE AGUAS LLUVIAS EN CONCRETO.( 36").  (Incluye acero de refuerzo )</t>
  </si>
  <si>
    <t>023.045.1</t>
  </si>
  <si>
    <t>ACERO 60.000 PSI (INCLUYE ALAMBRE NEGRO Y FIGURACION)</t>
  </si>
  <si>
    <t>I27</t>
  </si>
  <si>
    <t>ACERO 60.000 PSI</t>
  </si>
  <si>
    <t>ALAMBRE NEGRO DE AMARRE</t>
  </si>
  <si>
    <t>023.040</t>
  </si>
  <si>
    <t>SUMINISTRO, TRANSPORTE E INSTALACIÓN DE ADITIVO PARA ACELERAR FRAGUADO A SIETE (7) DIAS (ACELERANTE) DE UN M3 DE CONCRETO PAVIMENTO MR 42</t>
  </si>
  <si>
    <t>023.028</t>
  </si>
  <si>
    <t>SUMINISTRO, TRANSPORTE E INSTALACION PAVIMENTO EN CONCRETO MR 42 HECHO EN OBRA</t>
  </si>
  <si>
    <t xml:space="preserve">SUMINISTRO, TRANSPORTE E INSTALACION AFIRMADO COMPACTADO </t>
  </si>
  <si>
    <t>NOTA 4: Siguiendo las recomendaciones de la Guía de Colombia Compra Eficiente, presentar la oferta</t>
  </si>
  <si>
    <t>NOTA 5:  Revisar el Formulario 1 de Presupuesto con sus decimales y tenerlos en cuenta para la presentación de la propuesta económica.</t>
  </si>
  <si>
    <t xml:space="preserve">Estampilla pro cultura </t>
  </si>
  <si>
    <t xml:space="preserve">Tasa pro deporte y recreación </t>
  </si>
  <si>
    <t xml:space="preserve">NOTA 1:  Se debe tener en cuenta que el PRECIO UNITARIO incluye el valor de A.I.U. </t>
  </si>
  <si>
    <t xml:space="preserve">NOTA 3: El A.I.U y su discriminación deben estar en porcentaje (%). </t>
  </si>
  <si>
    <t>NOTA 6:  El item PB-000003  Protocolo de bioseguridad, resolución N°350 de 2022, solo puede ser cobrado en el valor efectivamente utilizado, por lo cual solo serà pagado el valor soportado mediante facturas correspondientes a la compra de los elementos incluidos en el APU de este item.</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</si>
</sst>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quot;$&quot;* #,##0.00_-;\-&quot;$&quot;* #,##0.00_-;_-&quot;$&quot;* &quot;-&quot;??_-;_-@_-"/>
    <numFmt numFmtId="168" formatCode="_-* #,##0.00\ _€_-;\-* #,##0.00\ _€_-;_-* &quot;-&quot;??\ _€_-;_-@_-"/>
    <numFmt numFmtId="169" formatCode="_ * #,##0.00_ ;_ * \-#,##0.00_ ;_ * &quot;-&quot;??_ ;_ @_ "/>
    <numFmt numFmtId="170" formatCode="_ &quot;$&quot;\ * #,##0_ ;_ &quot;$&quot;\ * \-#,##0_ ;_ &quot;$&quot;\ * &quot;-&quot;_ ;_ @_ "/>
    <numFmt numFmtId="171" formatCode="&quot;$&quot;\ #,##0.00;[Red]&quot;$&quot;\ \-#,##0.00"/>
    <numFmt numFmtId="172" formatCode="&quot;$&quot;\ #,##0"/>
    <numFmt numFmtId="173" formatCode="_-[$$-240A]* #,##0_-;\-[$$-240A]* #,##0_-;_-[$$-240A]* &quot;-&quot;??_-;_-@_-"/>
    <numFmt numFmtId="174" formatCode="_-[$$-240A]\ * #,##0.00_ ;_-[$$-240A]\ * \-#,##0.00\ ;_-[$$-240A]\ * &quot;-&quot;??_ ;_-@_ "/>
    <numFmt numFmtId="175" formatCode="_-* #,##0.00\ &quot;Pts&quot;_-;\-* #,##0.00\ &quot;Pts&quot;_-;_-* &quot;-&quot;??\ &quot;Pts&quot;_-;_-@_-"/>
    <numFmt numFmtId="176" formatCode="_([$$-240A]\ * #,##0.00_);_([$$-240A]\ * \(#,##0.00\);_([$$-240A]\ * &quot;-&quot;??_);_(@_)"/>
    <numFmt numFmtId="177" formatCode="_([$$-240A]\ * #,##0_);_([$$-240A]\ * \(#,##0\);_([$$-240A]\ * &quot;-&quot;??_);_(@_)"/>
    <numFmt numFmtId="178" formatCode="0#.00\ \L\t"/>
    <numFmt numFmtId="179" formatCode="_ [$$-240A]\ * #,##0.00_ ;_ [$$-240A]\ * \-#,##0.00_ ;_ [$$-240A]\ * &quot;-&quot;??_ ;_ @_ "/>
    <numFmt numFmtId="180" formatCode="_ * #,##0_ ;_ * \-#,##0_ ;_ * &quot;-&quot;??_ ;_ @_ "/>
    <numFmt numFmtId="181" formatCode="_-&quot;$&quot;* #,##0_-;\-&quot;$&quot;* #,##0_-;_-&quot;$&quot;* &quot;-&quot;??_-;_-@_-"/>
    <numFmt numFmtId="182" formatCode="\$#,##0"/>
    <numFmt numFmtId="183" formatCode="0.0000"/>
    <numFmt numFmtId="184" formatCode="0.00000"/>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color theme="1"/>
      <name val="Arial Narrow"/>
      <family val="2"/>
    </font>
    <font>
      <b/>
      <sz val="18"/>
      <color theme="1"/>
      <name val="Arial Narrow"/>
      <family val="2"/>
    </font>
    <font>
      <b/>
      <sz val="16"/>
      <color theme="1"/>
      <name val="Arial Narrow"/>
      <family val="2"/>
    </font>
    <font>
      <b/>
      <sz val="20"/>
      <color theme="1"/>
      <name val="Arial Narrow"/>
      <family val="2"/>
    </font>
    <font>
      <b/>
      <sz val="10"/>
      <color theme="1"/>
      <name val="Arial Narrow"/>
      <family val="2"/>
    </font>
    <font>
      <b/>
      <sz val="12"/>
      <color theme="1"/>
      <name val="Arial Narrow"/>
      <family val="2"/>
    </font>
    <font>
      <sz val="12"/>
      <color theme="1"/>
      <name val="Arial Narrow"/>
      <family val="2"/>
    </font>
    <font>
      <b/>
      <sz val="9"/>
      <color indexed="81"/>
      <name val="Tahoma"/>
      <family val="2"/>
    </font>
    <font>
      <sz val="9"/>
      <color indexed="81"/>
      <name val="Tahoma"/>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8"/>
      <name val="Arial"/>
      <family val="2"/>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
      <b/>
      <sz val="9"/>
      <name val="Arial"/>
      <family val="2"/>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10"/>
      <name val="Arial"/>
    </font>
    <font>
      <sz val="9"/>
      <color rgb="FF222222"/>
      <name val="Arial"/>
      <family val="2"/>
    </font>
    <font>
      <sz val="14"/>
      <name val="Arial Narrow"/>
      <family val="2"/>
    </font>
    <font>
      <b/>
      <sz val="11"/>
      <name val="Arial Narrow"/>
      <family val="2"/>
    </font>
  </fonts>
  <fills count="1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31"/>
      </patternFill>
    </fill>
    <fill>
      <patternFill patternType="solid">
        <fgColor theme="9" tint="0.59999389629810485"/>
        <bgColor indexed="64"/>
      </patternFill>
    </fill>
    <fill>
      <patternFill patternType="solid">
        <fgColor theme="0"/>
        <bgColor indexed="26"/>
      </patternFill>
    </fill>
    <fill>
      <patternFill patternType="solid">
        <fgColor indexed="43"/>
        <bgColor indexed="26"/>
      </patternFill>
    </fill>
    <fill>
      <patternFill patternType="solid">
        <fgColor indexed="22"/>
        <bgColor indexed="64"/>
      </patternFill>
    </fill>
    <fill>
      <patternFill patternType="solid">
        <fgColor theme="0" tint="-0.499984740745262"/>
        <bgColor indexed="64"/>
      </patternFill>
    </fill>
  </fills>
  <borders count="10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top style="thin">
        <color indexed="8"/>
      </top>
      <bottom style="medium">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thin">
        <color indexed="8"/>
      </bottom>
      <diagonal/>
    </border>
    <border>
      <left/>
      <right/>
      <top/>
      <bottom style="thin">
        <color indexed="8"/>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dotted">
        <color indexed="64"/>
      </left>
      <right style="dotted">
        <color indexed="64"/>
      </right>
      <top style="dotted">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s>
  <cellStyleXfs count="26">
    <xf numFmtId="0" fontId="0" fillId="0" borderId="0"/>
    <xf numFmtId="169" fontId="6" fillId="0" borderId="0" applyFont="0" applyFill="0" applyBorder="0" applyAlignment="0" applyProtection="0"/>
    <xf numFmtId="9" fontId="6" fillId="0" borderId="0" applyFont="0" applyFill="0" applyBorder="0" applyAlignment="0" applyProtection="0"/>
    <xf numFmtId="0" fontId="3" fillId="0" borderId="0"/>
    <xf numFmtId="0" fontId="2" fillId="0" borderId="0"/>
    <xf numFmtId="0" fontId="6" fillId="0" borderId="0"/>
    <xf numFmtId="0" fontId="6" fillId="0" borderId="0"/>
    <xf numFmtId="170" fontId="6" fillId="0" borderId="0" applyFont="0" applyFill="0" applyBorder="0" applyAlignment="0" applyProtection="0"/>
    <xf numFmtId="171" fontId="6" fillId="0" borderId="0" applyFont="0" applyFill="0" applyBorder="0" applyAlignment="0" applyProtection="0"/>
    <xf numFmtId="0" fontId="6" fillId="0" borderId="0"/>
    <xf numFmtId="0" fontId="6" fillId="0" borderId="0"/>
    <xf numFmtId="0" fontId="6" fillId="0" borderId="0"/>
    <xf numFmtId="175" fontId="6" fillId="0" borderId="0" applyFont="0" applyFill="0" applyBorder="0" applyAlignment="0" applyProtection="0"/>
    <xf numFmtId="178" fontId="6" fillId="0" borderId="0" applyFont="0" applyFill="0" applyBorder="0" applyAlignment="0" applyProtection="0"/>
    <xf numFmtId="166" fontId="6" fillId="0" borderId="0" applyFont="0" applyFill="0" applyBorder="0" applyAlignment="0" applyProtection="0"/>
    <xf numFmtId="166" fontId="2" fillId="0" borderId="0" applyFont="0" applyFill="0" applyBorder="0" applyAlignment="0" applyProtection="0"/>
    <xf numFmtId="41" fontId="26"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41" fontId="1" fillId="0" borderId="0" applyFont="0" applyFill="0" applyBorder="0" applyAlignment="0" applyProtection="0"/>
    <xf numFmtId="0" fontId="6" fillId="0" borderId="0"/>
    <xf numFmtId="0" fontId="40" fillId="0" borderId="0" applyNumberFormat="0" applyFill="0" applyBorder="0" applyAlignment="0" applyProtection="0">
      <alignment vertical="top"/>
      <protection locked="0"/>
    </xf>
    <xf numFmtId="0" fontId="42" fillId="0" borderId="0"/>
    <xf numFmtId="44" fontId="46" fillId="0" borderId="0" applyFont="0" applyFill="0" applyBorder="0" applyAlignment="0" applyProtection="0"/>
  </cellStyleXfs>
  <cellXfs count="683">
    <xf numFmtId="0" fontId="0" fillId="0" borderId="0" xfId="0"/>
    <xf numFmtId="0" fontId="4" fillId="0" borderId="0" xfId="3" applyFont="1"/>
    <xf numFmtId="0" fontId="4" fillId="0" borderId="0" xfId="3" applyFont="1" applyAlignment="1">
      <alignment horizontal="center"/>
    </xf>
    <xf numFmtId="0" fontId="5" fillId="0" borderId="0" xfId="3" applyFont="1"/>
    <xf numFmtId="0" fontId="4" fillId="0" borderId="1" xfId="3" applyFont="1" applyBorder="1"/>
    <xf numFmtId="0" fontId="4" fillId="0" borderId="2" xfId="3" applyFont="1" applyBorder="1"/>
    <xf numFmtId="0" fontId="4" fillId="0" borderId="2" xfId="3" applyFont="1" applyBorder="1" applyAlignment="1">
      <alignment horizontal="center"/>
    </xf>
    <xf numFmtId="0" fontId="4" fillId="0" borderId="3" xfId="3" applyFont="1" applyBorder="1"/>
    <xf numFmtId="0" fontId="4" fillId="0" borderId="4" xfId="3" applyFont="1" applyBorder="1"/>
    <xf numFmtId="0" fontId="7" fillId="0" borderId="5" xfId="0" applyFont="1" applyBorder="1" applyAlignment="1">
      <alignment horizontal="left" vertical="center"/>
    </xf>
    <xf numFmtId="0" fontId="8" fillId="0" borderId="5" xfId="0" applyFont="1" applyBorder="1" applyAlignment="1">
      <alignment horizontal="left" vertical="center"/>
    </xf>
    <xf numFmtId="0" fontId="4" fillId="0" borderId="0" xfId="3" applyFont="1" applyBorder="1"/>
    <xf numFmtId="0" fontId="4" fillId="0" borderId="6" xfId="3" applyFont="1" applyBorder="1"/>
    <xf numFmtId="0" fontId="4" fillId="2" borderId="0" xfId="3" applyFont="1" applyFill="1"/>
    <xf numFmtId="0" fontId="4" fillId="2" borderId="4" xfId="3" applyFont="1" applyFill="1" applyBorder="1"/>
    <xf numFmtId="0" fontId="4" fillId="2" borderId="6" xfId="3" applyFont="1" applyFill="1" applyBorder="1"/>
    <xf numFmtId="0" fontId="11" fillId="0" borderId="21" xfId="6" applyFont="1" applyBorder="1" applyAlignment="1">
      <alignment horizontal="center" vertical="center" wrapText="1"/>
    </xf>
    <xf numFmtId="0" fontId="11" fillId="5" borderId="13" xfId="5" applyFont="1" applyFill="1" applyBorder="1" applyAlignment="1">
      <alignment vertical="center"/>
    </xf>
    <xf numFmtId="0" fontId="11" fillId="5" borderId="14" xfId="5" applyFont="1" applyFill="1" applyBorder="1" applyAlignment="1">
      <alignment vertical="center"/>
    </xf>
    <xf numFmtId="0" fontId="11" fillId="5" borderId="15" xfId="5" applyFont="1" applyFill="1" applyBorder="1" applyAlignment="1">
      <alignment vertical="center"/>
    </xf>
    <xf numFmtId="0" fontId="4" fillId="0" borderId="23" xfId="5" applyFont="1" applyBorder="1" applyAlignment="1">
      <alignment horizontal="center" vertical="center"/>
    </xf>
    <xf numFmtId="0" fontId="4" fillId="0" borderId="9" xfId="6" applyFont="1" applyBorder="1" applyAlignment="1">
      <alignment horizontal="center" vertical="center"/>
    </xf>
    <xf numFmtId="0" fontId="4" fillId="0" borderId="9" xfId="6" applyFont="1" applyBorder="1" applyAlignment="1">
      <alignment horizontal="left" vertical="center" wrapText="1"/>
    </xf>
    <xf numFmtId="4" fontId="4" fillId="0" borderId="9" xfId="7" applyNumberFormat="1" applyFont="1" applyBorder="1" applyAlignment="1">
      <alignment vertical="center" wrapText="1"/>
    </xf>
    <xf numFmtId="164" fontId="4" fillId="0" borderId="9" xfId="8" applyNumberFormat="1" applyFont="1" applyBorder="1" applyAlignment="1">
      <alignment horizontal="right" vertical="center" wrapText="1"/>
    </xf>
    <xf numFmtId="164" fontId="4" fillId="0" borderId="24" xfId="8" applyNumberFormat="1" applyFont="1" applyBorder="1" applyAlignment="1">
      <alignment horizontal="right" vertical="center" wrapText="1"/>
    </xf>
    <xf numFmtId="0" fontId="4" fillId="0" borderId="25" xfId="5" applyFont="1" applyBorder="1" applyAlignment="1">
      <alignment horizontal="center" vertical="center"/>
    </xf>
    <xf numFmtId="0" fontId="4" fillId="0" borderId="25" xfId="5" applyFont="1" applyBorder="1" applyAlignment="1">
      <alignment horizontal="left" vertical="center"/>
    </xf>
    <xf numFmtId="165" fontId="4" fillId="0" borderId="9" xfId="8" applyNumberFormat="1" applyFont="1" applyBorder="1" applyAlignment="1">
      <alignment horizontal="right" vertical="center" wrapText="1"/>
    </xf>
    <xf numFmtId="172" fontId="12" fillId="0" borderId="26" xfId="7" applyNumberFormat="1" applyFont="1" applyBorder="1" applyAlignment="1">
      <alignment horizontal="right" vertical="center"/>
    </xf>
    <xf numFmtId="0" fontId="11" fillId="5" borderId="27" xfId="5" applyFont="1" applyFill="1" applyBorder="1" applyAlignment="1">
      <alignment vertical="center"/>
    </xf>
    <xf numFmtId="0" fontId="11" fillId="5" borderId="28" xfId="5" applyFont="1" applyFill="1" applyBorder="1" applyAlignment="1">
      <alignment vertical="center"/>
    </xf>
    <xf numFmtId="0" fontId="11" fillId="5" borderId="29" xfId="5" applyFont="1" applyFill="1" applyBorder="1" applyAlignment="1">
      <alignment vertical="center"/>
    </xf>
    <xf numFmtId="0" fontId="4" fillId="0" borderId="9" xfId="6" applyFont="1" applyBorder="1" applyAlignment="1">
      <alignment horizontal="left" vertical="center"/>
    </xf>
    <xf numFmtId="3" fontId="4" fillId="0" borderId="9" xfId="6" applyNumberFormat="1" applyFont="1" applyBorder="1" applyAlignment="1">
      <alignment horizontal="center" vertical="center"/>
    </xf>
    <xf numFmtId="0" fontId="5" fillId="0" borderId="4" xfId="3" applyFont="1" applyBorder="1"/>
    <xf numFmtId="0" fontId="5" fillId="0" borderId="6" xfId="3" applyFont="1" applyBorder="1"/>
    <xf numFmtId="0" fontId="4" fillId="0" borderId="27" xfId="5" applyFont="1" applyBorder="1" applyAlignment="1">
      <alignment horizontal="left" vertical="center"/>
    </xf>
    <xf numFmtId="0" fontId="4" fillId="0" borderId="28" xfId="3" applyFont="1" applyBorder="1"/>
    <xf numFmtId="0" fontId="4" fillId="0" borderId="28" xfId="3" applyFont="1" applyBorder="1" applyAlignment="1">
      <alignment horizontal="center"/>
    </xf>
    <xf numFmtId="172" fontId="12" fillId="0" borderId="30" xfId="7" applyNumberFormat="1" applyFont="1" applyBorder="1" applyAlignment="1">
      <alignment horizontal="right" vertical="center"/>
    </xf>
    <xf numFmtId="0" fontId="4" fillId="0" borderId="9" xfId="5" applyFont="1" applyBorder="1" applyAlignment="1">
      <alignment horizontal="center" vertical="center"/>
    </xf>
    <xf numFmtId="0" fontId="4" fillId="0" borderId="9" xfId="5" applyFont="1" applyBorder="1" applyAlignment="1">
      <alignment horizontal="left" vertical="center" wrapText="1"/>
    </xf>
    <xf numFmtId="4" fontId="4" fillId="0" borderId="9" xfId="7" applyNumberFormat="1" applyFont="1" applyFill="1" applyBorder="1" applyAlignment="1">
      <alignment vertical="center" wrapText="1"/>
    </xf>
    <xf numFmtId="0" fontId="4" fillId="0" borderId="9" xfId="5" applyFont="1" applyBorder="1" applyAlignment="1">
      <alignment horizontal="center" vertical="center" wrapText="1"/>
    </xf>
    <xf numFmtId="0" fontId="4" fillId="0" borderId="31" xfId="5" applyFont="1" applyBorder="1" applyAlignment="1">
      <alignment horizontal="left" vertical="center"/>
    </xf>
    <xf numFmtId="0" fontId="4" fillId="0" borderId="0" xfId="5" applyFont="1" applyBorder="1" applyAlignment="1">
      <alignment horizontal="center" vertical="center"/>
    </xf>
    <xf numFmtId="0" fontId="4" fillId="0" borderId="0" xfId="5" applyFont="1" applyBorder="1" applyAlignment="1">
      <alignment horizontal="left" vertical="center" wrapText="1"/>
    </xf>
    <xf numFmtId="165" fontId="4" fillId="0" borderId="32" xfId="8" applyNumberFormat="1" applyFont="1" applyBorder="1" applyAlignment="1">
      <alignment horizontal="right" vertical="center" wrapText="1"/>
    </xf>
    <xf numFmtId="172" fontId="12" fillId="0" borderId="33" xfId="7" applyNumberFormat="1" applyFont="1" applyBorder="1" applyAlignment="1">
      <alignment horizontal="right" vertical="center"/>
    </xf>
    <xf numFmtId="2" fontId="4" fillId="0" borderId="28" xfId="5" applyNumberFormat="1" applyFont="1" applyBorder="1" applyAlignment="1">
      <alignment horizontal="center" vertical="center"/>
    </xf>
    <xf numFmtId="0" fontId="4" fillId="0" borderId="28" xfId="5" applyFont="1" applyBorder="1" applyAlignment="1">
      <alignment horizontal="left" vertical="center"/>
    </xf>
    <xf numFmtId="0" fontId="4" fillId="0" borderId="28" xfId="5" applyFont="1" applyBorder="1" applyAlignment="1">
      <alignment horizontal="center" vertical="center"/>
    </xf>
    <xf numFmtId="165" fontId="4" fillId="0" borderId="34" xfId="8" applyNumberFormat="1" applyFont="1" applyBorder="1" applyAlignment="1">
      <alignment horizontal="right" vertical="center" wrapText="1"/>
    </xf>
    <xf numFmtId="0" fontId="4" fillId="0" borderId="35" xfId="5" applyFont="1" applyBorder="1" applyAlignment="1">
      <alignment horizontal="center" vertical="center"/>
    </xf>
    <xf numFmtId="0" fontId="4" fillId="0" borderId="35" xfId="5" applyFont="1" applyBorder="1" applyAlignment="1">
      <alignment horizontal="left" vertical="center" wrapText="1"/>
    </xf>
    <xf numFmtId="0" fontId="4" fillId="0" borderId="11" xfId="5" applyFont="1" applyBorder="1" applyAlignment="1">
      <alignment horizontal="center" vertical="center"/>
    </xf>
    <xf numFmtId="0" fontId="4" fillId="0" borderId="11" xfId="5" applyFont="1" applyBorder="1" applyAlignment="1">
      <alignment horizontal="left" vertical="center" wrapText="1"/>
    </xf>
    <xf numFmtId="0" fontId="4" fillId="0" borderId="12" xfId="5" applyFont="1" applyBorder="1" applyAlignment="1">
      <alignment horizontal="center" vertical="center"/>
    </xf>
    <xf numFmtId="4" fontId="4" fillId="0" borderId="12" xfId="7" applyNumberFormat="1" applyFont="1" applyBorder="1" applyAlignment="1">
      <alignment vertical="center" wrapText="1"/>
    </xf>
    <xf numFmtId="164" fontId="12" fillId="0" borderId="26" xfId="8" applyNumberFormat="1" applyFont="1" applyBorder="1" applyAlignment="1">
      <alignment horizontal="right" vertical="center" wrapText="1"/>
    </xf>
    <xf numFmtId="164" fontId="12" fillId="0" borderId="33" xfId="8" applyNumberFormat="1" applyFont="1" applyBorder="1" applyAlignment="1">
      <alignment horizontal="right" vertical="center" wrapText="1"/>
    </xf>
    <xf numFmtId="0" fontId="4" fillId="0" borderId="9" xfId="5" applyFont="1" applyFill="1" applyBorder="1" applyAlignment="1">
      <alignment horizontal="left" vertical="center" wrapText="1"/>
    </xf>
    <xf numFmtId="0" fontId="4" fillId="0" borderId="28" xfId="5" applyFont="1" applyBorder="1" applyAlignment="1">
      <alignment horizontal="left" vertical="center" wrapText="1"/>
    </xf>
    <xf numFmtId="4" fontId="4" fillId="0" borderId="36" xfId="7" applyNumberFormat="1" applyFont="1" applyBorder="1" applyAlignment="1">
      <alignment vertical="center" wrapText="1"/>
    </xf>
    <xf numFmtId="0" fontId="4" fillId="0" borderId="0" xfId="9" applyFont="1"/>
    <xf numFmtId="0" fontId="4" fillId="0" borderId="4" xfId="9" applyFont="1" applyBorder="1"/>
    <xf numFmtId="173" fontId="13" fillId="5" borderId="15" xfId="5" applyNumberFormat="1" applyFont="1" applyFill="1" applyBorder="1" applyAlignment="1">
      <alignment vertical="center"/>
    </xf>
    <xf numFmtId="0" fontId="4" fillId="0" borderId="6" xfId="9" applyFont="1" applyBorder="1"/>
    <xf numFmtId="0" fontId="14" fillId="0" borderId="0" xfId="9" applyFont="1"/>
    <xf numFmtId="49" fontId="11" fillId="0" borderId="0" xfId="10" applyNumberFormat="1" applyFont="1" applyAlignment="1">
      <alignment horizontal="right" vertical="center"/>
    </xf>
    <xf numFmtId="174" fontId="11" fillId="0" borderId="0" xfId="10" applyNumberFormat="1" applyFont="1" applyAlignment="1">
      <alignment vertical="center"/>
    </xf>
    <xf numFmtId="0" fontId="4" fillId="0" borderId="0" xfId="11" applyFont="1"/>
    <xf numFmtId="0" fontId="4" fillId="0" borderId="0" xfId="11" applyFont="1" applyAlignment="1">
      <alignment horizontal="center"/>
    </xf>
    <xf numFmtId="0" fontId="15" fillId="0" borderId="40" xfId="11" applyFont="1" applyBorder="1" applyAlignment="1">
      <alignment horizontal="right" vertical="center"/>
    </xf>
    <xf numFmtId="176" fontId="4" fillId="0" borderId="18" xfId="12" applyNumberFormat="1" applyFont="1" applyBorder="1" applyAlignment="1">
      <alignment vertical="center"/>
    </xf>
    <xf numFmtId="0" fontId="4" fillId="0" borderId="0" xfId="6" applyFont="1" applyAlignment="1">
      <alignment horizontal="center" vertical="center"/>
    </xf>
    <xf numFmtId="0" fontId="11" fillId="0" borderId="41" xfId="11" applyFont="1" applyBorder="1" applyAlignment="1">
      <alignment horizontal="left" vertical="center"/>
    </xf>
    <xf numFmtId="9" fontId="4" fillId="0" borderId="11" xfId="12" applyNumberFormat="1" applyFont="1" applyBorder="1" applyAlignment="1">
      <alignment horizontal="center" vertical="center"/>
    </xf>
    <xf numFmtId="176" fontId="4" fillId="0" borderId="11" xfId="12" applyNumberFormat="1" applyFont="1" applyBorder="1" applyAlignment="1">
      <alignment vertical="center"/>
    </xf>
    <xf numFmtId="0" fontId="4" fillId="0" borderId="12" xfId="11" applyFont="1" applyBorder="1" applyAlignment="1">
      <alignment vertical="center"/>
    </xf>
    <xf numFmtId="177" fontId="13" fillId="0" borderId="26" xfId="12" applyNumberFormat="1" applyFont="1" applyBorder="1" applyAlignment="1">
      <alignment vertical="center"/>
    </xf>
    <xf numFmtId="0" fontId="11" fillId="0" borderId="42" xfId="11" applyFont="1" applyBorder="1" applyAlignment="1">
      <alignment horizontal="left" vertical="center"/>
    </xf>
    <xf numFmtId="9" fontId="4" fillId="0" borderId="43" xfId="12" applyNumberFormat="1" applyFont="1" applyBorder="1" applyAlignment="1">
      <alignment horizontal="center" vertical="center"/>
    </xf>
    <xf numFmtId="176" fontId="11" fillId="0" borderId="43" xfId="12" applyNumberFormat="1" applyFont="1" applyBorder="1" applyAlignment="1">
      <alignment vertical="center"/>
    </xf>
    <xf numFmtId="0" fontId="4" fillId="0" borderId="44" xfId="11" applyFont="1" applyBorder="1" applyAlignment="1">
      <alignment vertical="center"/>
    </xf>
    <xf numFmtId="2" fontId="4" fillId="0" borderId="0" xfId="11" applyNumberFormat="1" applyFont="1"/>
    <xf numFmtId="176" fontId="4" fillId="0" borderId="0" xfId="12" applyNumberFormat="1" applyFont="1"/>
    <xf numFmtId="39" fontId="11" fillId="0" borderId="0" xfId="12" applyNumberFormat="1" applyFont="1" applyAlignment="1">
      <alignment vertical="center"/>
    </xf>
    <xf numFmtId="174" fontId="11" fillId="2" borderId="24" xfId="13" applyNumberFormat="1" applyFont="1" applyFill="1" applyBorder="1" applyAlignment="1">
      <alignment horizontal="center" vertical="center"/>
    </xf>
    <xf numFmtId="179" fontId="4" fillId="0" borderId="6" xfId="9" applyNumberFormat="1" applyFont="1" applyBorder="1"/>
    <xf numFmtId="174" fontId="11" fillId="2" borderId="9" xfId="13" applyNumberFormat="1" applyFont="1" applyFill="1" applyBorder="1" applyAlignment="1">
      <alignment horizontal="center" vertical="center"/>
    </xf>
    <xf numFmtId="10" fontId="4" fillId="4" borderId="26" xfId="2" applyNumberFormat="1" applyFont="1" applyFill="1" applyBorder="1" applyAlignment="1">
      <alignment horizontal="center" vertical="center"/>
    </xf>
    <xf numFmtId="0" fontId="16" fillId="0" borderId="0" xfId="9" applyFont="1"/>
    <xf numFmtId="0" fontId="4" fillId="0" borderId="45" xfId="9" applyFont="1" applyBorder="1"/>
    <xf numFmtId="0" fontId="4" fillId="0" borderId="46" xfId="3" applyFont="1" applyBorder="1"/>
    <xf numFmtId="0" fontId="4" fillId="0" borderId="46" xfId="3" applyFont="1" applyBorder="1" applyAlignment="1">
      <alignment horizontal="center"/>
    </xf>
    <xf numFmtId="180" fontId="4" fillId="0" borderId="46" xfId="1" applyNumberFormat="1" applyFont="1" applyBorder="1"/>
    <xf numFmtId="0" fontId="4" fillId="0" borderId="47" xfId="3" applyFont="1" applyBorder="1"/>
    <xf numFmtId="0" fontId="5" fillId="0" borderId="0" xfId="3" applyFont="1" applyAlignment="1">
      <alignment horizontal="center"/>
    </xf>
    <xf numFmtId="0" fontId="17" fillId="0" borderId="0" xfId="11" applyFont="1" applyAlignment="1">
      <alignment horizontal="left" vertical="center"/>
    </xf>
    <xf numFmtId="0" fontId="17" fillId="0" borderId="0" xfId="11" applyFont="1" applyAlignment="1">
      <alignment horizontal="center" vertical="center"/>
    </xf>
    <xf numFmtId="0" fontId="16" fillId="0" borderId="0" xfId="11" applyFont="1" applyAlignment="1">
      <alignment horizontal="center" vertical="center"/>
    </xf>
    <xf numFmtId="0" fontId="19" fillId="0" borderId="0" xfId="11" applyFont="1" applyBorder="1" applyAlignment="1">
      <alignment horizontal="center" vertical="center"/>
    </xf>
    <xf numFmtId="0" fontId="21" fillId="5" borderId="48" xfId="11" applyFont="1" applyFill="1" applyBorder="1" applyAlignment="1">
      <alignment horizontal="center" vertical="center"/>
    </xf>
    <xf numFmtId="0" fontId="21" fillId="5" borderId="49" xfId="11" applyFont="1" applyFill="1" applyBorder="1" applyAlignment="1">
      <alignment horizontal="center" vertical="center"/>
    </xf>
    <xf numFmtId="0" fontId="21" fillId="5" borderId="50" xfId="11" applyFont="1" applyFill="1" applyBorder="1" applyAlignment="1">
      <alignment horizontal="center" vertical="center"/>
    </xf>
    <xf numFmtId="0" fontId="17" fillId="0" borderId="7" xfId="11" applyFont="1" applyBorder="1" applyAlignment="1">
      <alignment horizontal="center" vertical="center"/>
    </xf>
    <xf numFmtId="0" fontId="17" fillId="0" borderId="0" xfId="11" applyFont="1" applyBorder="1" applyAlignment="1">
      <alignment horizontal="center" vertical="center"/>
    </xf>
    <xf numFmtId="0" fontId="17" fillId="0" borderId="8" xfId="11" applyFont="1" applyBorder="1" applyAlignment="1">
      <alignment horizontal="center" vertical="center"/>
    </xf>
    <xf numFmtId="10" fontId="16" fillId="0" borderId="0" xfId="11" applyNumberFormat="1" applyFont="1" applyAlignment="1">
      <alignment horizontal="center" vertical="center"/>
    </xf>
    <xf numFmtId="0" fontId="17" fillId="0" borderId="23" xfId="11" applyFont="1" applyBorder="1" applyAlignment="1">
      <alignment horizontal="left" vertical="center"/>
    </xf>
    <xf numFmtId="0" fontId="17" fillId="0" borderId="19" xfId="11" applyFont="1" applyBorder="1" applyAlignment="1">
      <alignment horizontal="center" vertical="center"/>
    </xf>
    <xf numFmtId="181" fontId="17" fillId="0" borderId="19" xfId="14" applyNumberFormat="1" applyFont="1" applyBorder="1" applyAlignment="1">
      <alignment horizontal="center" vertical="center"/>
    </xf>
    <xf numFmtId="181" fontId="17" fillId="0" borderId="24" xfId="14" applyNumberFormat="1" applyFont="1" applyBorder="1" applyAlignment="1">
      <alignment horizontal="center" vertical="center"/>
    </xf>
    <xf numFmtId="181" fontId="17" fillId="0" borderId="0" xfId="14" applyNumberFormat="1" applyFont="1" applyBorder="1" applyAlignment="1">
      <alignment horizontal="center" vertical="center"/>
    </xf>
    <xf numFmtId="181" fontId="17" fillId="0" borderId="7" xfId="14" applyNumberFormat="1" applyFont="1" applyBorder="1" applyAlignment="1">
      <alignment horizontal="center" vertical="center"/>
    </xf>
    <xf numFmtId="0" fontId="17" fillId="0" borderId="25" xfId="11" applyFont="1" applyBorder="1" applyAlignment="1">
      <alignment horizontal="left" vertical="center"/>
    </xf>
    <xf numFmtId="0" fontId="17" fillId="0" borderId="9" xfId="11" applyFont="1" applyBorder="1" applyAlignment="1">
      <alignment horizontal="center" vertical="center"/>
    </xf>
    <xf numFmtId="181" fontId="17" fillId="0" borderId="9" xfId="14" applyNumberFormat="1" applyFont="1" applyBorder="1" applyAlignment="1">
      <alignment horizontal="center" vertical="center"/>
    </xf>
    <xf numFmtId="181" fontId="17" fillId="0" borderId="26" xfId="14" applyNumberFormat="1" applyFont="1" applyBorder="1" applyAlignment="1">
      <alignment horizontal="center" vertical="center"/>
    </xf>
    <xf numFmtId="1" fontId="17" fillId="0" borderId="0" xfId="11" applyNumberFormat="1" applyFont="1" applyBorder="1" applyAlignment="1">
      <alignment horizontal="center" vertical="center"/>
    </xf>
    <xf numFmtId="0" fontId="17" fillId="0" borderId="25" xfId="11" applyFont="1" applyBorder="1" applyAlignment="1">
      <alignment horizontal="left" vertical="center" wrapText="1"/>
    </xf>
    <xf numFmtId="167" fontId="17" fillId="0" borderId="9" xfId="14" applyNumberFormat="1" applyFont="1" applyBorder="1" applyAlignment="1">
      <alignment horizontal="center" vertical="center"/>
    </xf>
    <xf numFmtId="167" fontId="17" fillId="0" borderId="0" xfId="14" applyNumberFormat="1" applyFont="1" applyBorder="1" applyAlignment="1">
      <alignment horizontal="center" vertical="center"/>
    </xf>
    <xf numFmtId="167" fontId="17" fillId="0" borderId="7" xfId="14" applyNumberFormat="1" applyFont="1" applyBorder="1" applyAlignment="1">
      <alignment horizontal="center" vertical="center"/>
    </xf>
    <xf numFmtId="0" fontId="17" fillId="0" borderId="0" xfId="11" applyFont="1" applyBorder="1" applyAlignment="1">
      <alignment horizontal="left" vertical="center"/>
    </xf>
    <xf numFmtId="0" fontId="17" fillId="6" borderId="0" xfId="11" applyFont="1" applyFill="1" applyBorder="1" applyAlignment="1">
      <alignment horizontal="center" vertical="center"/>
    </xf>
    <xf numFmtId="167" fontId="17" fillId="4" borderId="0" xfId="11" applyNumberFormat="1" applyFont="1" applyFill="1" applyBorder="1" applyAlignment="1">
      <alignment horizontal="center" vertical="center"/>
    </xf>
    <xf numFmtId="0" fontId="17" fillId="0" borderId="0" xfId="11" applyFont="1" applyFill="1" applyAlignment="1">
      <alignment horizontal="left" vertical="center"/>
    </xf>
    <xf numFmtId="0" fontId="17" fillId="0" borderId="0" xfId="11" applyFont="1" applyFill="1" applyAlignment="1">
      <alignment horizontal="center" vertical="center"/>
    </xf>
    <xf numFmtId="181" fontId="17" fillId="0" borderId="0" xfId="14" applyNumberFormat="1" applyFont="1" applyFill="1" applyAlignment="1">
      <alignment horizontal="center" vertical="center"/>
    </xf>
    <xf numFmtId="181" fontId="17" fillId="0" borderId="0" xfId="11" applyNumberFormat="1" applyFont="1" applyBorder="1" applyAlignment="1">
      <alignment horizontal="center" vertical="center"/>
    </xf>
    <xf numFmtId="4" fontId="17" fillId="7" borderId="0" xfId="11" applyNumberFormat="1" applyFont="1" applyFill="1" applyBorder="1" applyAlignment="1">
      <alignment horizontal="center" vertical="center"/>
    </xf>
    <xf numFmtId="181" fontId="17" fillId="0" borderId="0" xfId="11" applyNumberFormat="1" applyFont="1" applyAlignment="1">
      <alignment horizontal="center" vertical="center"/>
    </xf>
    <xf numFmtId="181" fontId="17" fillId="0" borderId="7" xfId="11" applyNumberFormat="1" applyFont="1" applyBorder="1" applyAlignment="1">
      <alignment horizontal="center" vertical="center"/>
    </xf>
    <xf numFmtId="181" fontId="17" fillId="4" borderId="0" xfId="11" applyNumberFormat="1" applyFont="1" applyFill="1" applyBorder="1" applyAlignment="1">
      <alignment horizontal="center" vertical="center"/>
    </xf>
    <xf numFmtId="167" fontId="22" fillId="8" borderId="51" xfId="11" applyNumberFormat="1" applyFont="1" applyFill="1" applyBorder="1" applyAlignment="1">
      <alignment horizontal="center" vertical="center"/>
    </xf>
    <xf numFmtId="0" fontId="23" fillId="0" borderId="0" xfId="11" applyFont="1" applyAlignment="1">
      <alignment horizontal="left" vertical="center"/>
    </xf>
    <xf numFmtId="0" fontId="17" fillId="0" borderId="27" xfId="11" applyFont="1" applyBorder="1" applyAlignment="1">
      <alignment horizontal="center" vertical="center"/>
    </xf>
    <xf numFmtId="0" fontId="17" fillId="0" borderId="28" xfId="11" applyFont="1" applyBorder="1" applyAlignment="1">
      <alignment horizontal="center" vertical="center"/>
    </xf>
    <xf numFmtId="0" fontId="17" fillId="0" borderId="29" xfId="11" applyFont="1" applyBorder="1" applyAlignment="1">
      <alignment horizontal="center" vertical="center"/>
    </xf>
    <xf numFmtId="10" fontId="17" fillId="0" borderId="0" xfId="11" applyNumberFormat="1" applyFont="1" applyAlignment="1">
      <alignment horizontal="center" vertical="center"/>
    </xf>
    <xf numFmtId="0" fontId="21" fillId="0" borderId="0" xfId="11" applyFont="1" applyAlignment="1">
      <alignment horizontal="center" vertical="center"/>
    </xf>
    <xf numFmtId="166" fontId="21" fillId="0" borderId="0" xfId="15" applyFont="1" applyAlignment="1">
      <alignment horizontal="center" vertical="center"/>
    </xf>
    <xf numFmtId="166" fontId="17" fillId="0" borderId="0" xfId="14" applyFont="1" applyAlignment="1">
      <alignment horizontal="center" vertical="center"/>
    </xf>
    <xf numFmtId="44" fontId="17" fillId="0" borderId="0" xfId="11" applyNumberFormat="1" applyFont="1" applyAlignment="1">
      <alignment horizontal="center" vertical="center"/>
    </xf>
    <xf numFmtId="4" fontId="28" fillId="9" borderId="54" xfId="17" applyNumberFormat="1" applyFont="1" applyFill="1" applyBorder="1" applyAlignment="1">
      <alignment horizontal="center" vertical="center"/>
    </xf>
    <xf numFmtId="4" fontId="1" fillId="0" borderId="0" xfId="17" applyNumberFormat="1" applyAlignment="1">
      <alignment horizontal="center" vertical="center"/>
    </xf>
    <xf numFmtId="4" fontId="1" fillId="0" borderId="58" xfId="17" applyNumberFormat="1" applyFont="1" applyBorder="1" applyAlignment="1">
      <alignment horizontal="left" vertical="center"/>
    </xf>
    <xf numFmtId="0" fontId="30" fillId="0" borderId="59" xfId="17" applyFont="1" applyBorder="1" applyAlignment="1">
      <alignment vertical="center"/>
    </xf>
    <xf numFmtId="0" fontId="1" fillId="0" borderId="59" xfId="17" applyBorder="1" applyAlignment="1">
      <alignment horizontal="center" vertical="center"/>
    </xf>
    <xf numFmtId="4" fontId="1" fillId="0" borderId="59" xfId="17" applyNumberFormat="1" applyFont="1" applyBorder="1" applyAlignment="1">
      <alignment vertical="center"/>
    </xf>
    <xf numFmtId="182" fontId="31" fillId="0" borderId="0" xfId="17" applyNumberFormat="1" applyFont="1" applyAlignment="1">
      <alignment vertical="center"/>
    </xf>
    <xf numFmtId="3" fontId="30" fillId="0" borderId="0" xfId="17" applyNumberFormat="1" applyFont="1" applyAlignment="1">
      <alignment horizontal="right" vertical="center"/>
    </xf>
    <xf numFmtId="3" fontId="30" fillId="0" borderId="0" xfId="17" applyNumberFormat="1" applyFont="1" applyBorder="1" applyAlignment="1">
      <alignment vertical="center"/>
    </xf>
    <xf numFmtId="4" fontId="1" fillId="0" borderId="54" xfId="17" applyNumberFormat="1" applyFont="1" applyBorder="1" applyAlignment="1">
      <alignment horizontal="left" vertical="center"/>
    </xf>
    <xf numFmtId="0" fontId="30" fillId="0" borderId="60" xfId="17" applyFont="1" applyBorder="1" applyAlignment="1">
      <alignment vertical="center"/>
    </xf>
    <xf numFmtId="0" fontId="1" fillId="0" borderId="60" xfId="17" applyBorder="1" applyAlignment="1">
      <alignment horizontal="center" vertical="center"/>
    </xf>
    <xf numFmtId="4" fontId="1" fillId="0" borderId="60" xfId="17" applyNumberFormat="1" applyFont="1" applyBorder="1" applyAlignment="1">
      <alignment vertical="center"/>
    </xf>
    <xf numFmtId="4" fontId="31" fillId="9" borderId="61" xfId="17" applyNumberFormat="1" applyFont="1" applyFill="1" applyBorder="1" applyAlignment="1">
      <alignment vertical="center"/>
    </xf>
    <xf numFmtId="3" fontId="1" fillId="0" borderId="0" xfId="17" applyNumberFormat="1" applyAlignment="1">
      <alignment vertical="center"/>
    </xf>
    <xf numFmtId="0" fontId="1" fillId="0" borderId="0" xfId="17" applyAlignment="1">
      <alignment vertical="center"/>
    </xf>
    <xf numFmtId="3" fontId="1" fillId="0" borderId="0" xfId="17" applyNumberFormat="1" applyBorder="1" applyAlignment="1">
      <alignment horizontal="center" vertical="center" wrapText="1"/>
    </xf>
    <xf numFmtId="0" fontId="30" fillId="0" borderId="0" xfId="17" applyFont="1" applyAlignment="1">
      <alignment vertical="center"/>
    </xf>
    <xf numFmtId="0" fontId="1" fillId="0" borderId="0" xfId="17" applyAlignment="1">
      <alignment horizontal="center" vertical="center"/>
    </xf>
    <xf numFmtId="4" fontId="1" fillId="0" borderId="0" xfId="17" applyNumberFormat="1" applyAlignment="1">
      <alignment vertical="center"/>
    </xf>
    <xf numFmtId="10" fontId="1" fillId="0" borderId="0" xfId="17" applyNumberFormat="1" applyAlignment="1">
      <alignment vertical="center"/>
    </xf>
    <xf numFmtId="4" fontId="32" fillId="0" borderId="62" xfId="17" applyNumberFormat="1" applyFont="1" applyBorder="1" applyAlignment="1">
      <alignment horizontal="center" vertical="center" wrapText="1"/>
    </xf>
    <xf numFmtId="0" fontId="32" fillId="0" borderId="62" xfId="17" applyFont="1" applyBorder="1" applyAlignment="1">
      <alignment horizontal="center" vertical="center" wrapText="1"/>
    </xf>
    <xf numFmtId="3" fontId="32" fillId="0" borderId="62" xfId="17" applyNumberFormat="1" applyFont="1" applyBorder="1" applyAlignment="1">
      <alignment horizontal="center" vertical="center" wrapText="1"/>
    </xf>
    <xf numFmtId="10" fontId="32" fillId="0" borderId="62" xfId="17" applyNumberFormat="1" applyFont="1" applyBorder="1" applyAlignment="1">
      <alignment horizontal="center" vertical="center" wrapText="1"/>
    </xf>
    <xf numFmtId="4" fontId="31" fillId="0" borderId="63" xfId="17" applyNumberFormat="1" applyFont="1" applyBorder="1" applyAlignment="1">
      <alignment horizontal="center" vertical="center"/>
    </xf>
    <xf numFmtId="0" fontId="33" fillId="9" borderId="64" xfId="17" applyFont="1" applyFill="1" applyBorder="1" applyAlignment="1">
      <alignment horizontal="center" vertical="center" wrapText="1"/>
    </xf>
    <xf numFmtId="0" fontId="1" fillId="0" borderId="64" xfId="17" applyBorder="1" applyAlignment="1">
      <alignment horizontal="center" vertical="center"/>
    </xf>
    <xf numFmtId="4" fontId="1" fillId="0" borderId="64" xfId="17" applyNumberFormat="1" applyBorder="1" applyAlignment="1">
      <alignment vertical="center"/>
    </xf>
    <xf numFmtId="3" fontId="1" fillId="0" borderId="64" xfId="17" applyNumberFormat="1" applyBorder="1" applyAlignment="1">
      <alignment vertical="center"/>
    </xf>
    <xf numFmtId="0" fontId="1" fillId="0" borderId="64" xfId="17" applyBorder="1" applyAlignment="1">
      <alignment vertical="center"/>
    </xf>
    <xf numFmtId="10" fontId="28" fillId="9" borderId="65" xfId="17" applyNumberFormat="1" applyFont="1" applyFill="1" applyBorder="1" applyAlignment="1">
      <alignment vertical="center"/>
    </xf>
    <xf numFmtId="4" fontId="31" fillId="0" borderId="66" xfId="17" applyNumberFormat="1" applyFont="1" applyBorder="1" applyAlignment="1">
      <alignment horizontal="center" vertical="center"/>
    </xf>
    <xf numFmtId="0" fontId="33" fillId="0" borderId="67" xfId="17" applyFont="1" applyBorder="1" applyAlignment="1">
      <alignment horizontal="center" vertical="center"/>
    </xf>
    <xf numFmtId="0" fontId="1" fillId="0" borderId="67" xfId="17" applyBorder="1" applyAlignment="1">
      <alignment horizontal="center" vertical="center"/>
    </xf>
    <xf numFmtId="4" fontId="1" fillId="0" borderId="67" xfId="17" applyNumberFormat="1" applyBorder="1" applyAlignment="1">
      <alignment vertical="center"/>
    </xf>
    <xf numFmtId="3" fontId="34" fillId="0" borderId="67" xfId="17" applyNumberFormat="1" applyFont="1" applyBorder="1" applyAlignment="1">
      <alignment vertical="center"/>
    </xf>
    <xf numFmtId="0" fontId="1" fillId="0" borderId="67" xfId="17" applyBorder="1" applyAlignment="1">
      <alignment vertical="center"/>
    </xf>
    <xf numFmtId="3" fontId="1" fillId="0" borderId="67" xfId="17" applyNumberFormat="1" applyBorder="1" applyAlignment="1">
      <alignment vertical="center"/>
    </xf>
    <xf numFmtId="3" fontId="31" fillId="0" borderId="67" xfId="17" applyNumberFormat="1" applyFont="1" applyBorder="1" applyAlignment="1">
      <alignment vertical="center"/>
    </xf>
    <xf numFmtId="10" fontId="31" fillId="0" borderId="68" xfId="17" applyNumberFormat="1" applyFont="1" applyBorder="1" applyAlignment="1">
      <alignment vertical="center"/>
    </xf>
    <xf numFmtId="0" fontId="30" fillId="10" borderId="67" xfId="17" applyFont="1" applyFill="1" applyBorder="1" applyAlignment="1">
      <alignment vertical="center"/>
    </xf>
    <xf numFmtId="4" fontId="30" fillId="0" borderId="67" xfId="17" applyNumberFormat="1" applyFont="1" applyBorder="1" applyAlignment="1">
      <alignment vertical="center"/>
    </xf>
    <xf numFmtId="10" fontId="30" fillId="0" borderId="67" xfId="17" applyNumberFormat="1" applyFont="1" applyBorder="1" applyAlignment="1">
      <alignment vertical="center"/>
    </xf>
    <xf numFmtId="3" fontId="30" fillId="0" borderId="67" xfId="17" applyNumberFormat="1" applyFont="1" applyBorder="1" applyAlignment="1">
      <alignment vertical="center"/>
    </xf>
    <xf numFmtId="10" fontId="35" fillId="0" borderId="68" xfId="17" applyNumberFormat="1" applyFont="1" applyBorder="1" applyAlignment="1">
      <alignment vertical="center"/>
    </xf>
    <xf numFmtId="4" fontId="30" fillId="0" borderId="66" xfId="17" applyNumberFormat="1" applyFont="1" applyBorder="1" applyAlignment="1">
      <alignment horizontal="center" vertical="center"/>
    </xf>
    <xf numFmtId="0" fontId="30" fillId="0" borderId="67" xfId="17" applyFont="1" applyBorder="1" applyAlignment="1">
      <alignment horizontal="center" vertical="center"/>
    </xf>
    <xf numFmtId="4" fontId="30" fillId="2" borderId="67" xfId="17" applyNumberFormat="1" applyFont="1" applyFill="1" applyBorder="1" applyAlignment="1">
      <alignment vertical="center"/>
    </xf>
    <xf numFmtId="4" fontId="30" fillId="0" borderId="69" xfId="17" applyNumberFormat="1" applyFont="1" applyBorder="1" applyAlignment="1">
      <alignment horizontal="center" vertical="center"/>
    </xf>
    <xf numFmtId="0" fontId="30" fillId="10" borderId="9" xfId="17" applyFont="1" applyFill="1" applyBorder="1" applyAlignment="1">
      <alignment vertical="center" wrapText="1"/>
    </xf>
    <xf numFmtId="0" fontId="30" fillId="0" borderId="9" xfId="17" applyFont="1" applyBorder="1" applyAlignment="1">
      <alignment horizontal="center" vertical="center"/>
    </xf>
    <xf numFmtId="4" fontId="30" fillId="0" borderId="9" xfId="17" applyNumberFormat="1" applyFont="1" applyBorder="1" applyAlignment="1">
      <alignment vertical="center"/>
    </xf>
    <xf numFmtId="0" fontId="30" fillId="0" borderId="9" xfId="17" applyFont="1" applyBorder="1" applyAlignment="1">
      <alignment vertical="center"/>
    </xf>
    <xf numFmtId="3" fontId="30" fillId="0" borderId="9" xfId="17" applyNumberFormat="1" applyFont="1" applyFill="1" applyBorder="1" applyAlignment="1">
      <alignment vertical="center"/>
    </xf>
    <xf numFmtId="10" fontId="30" fillId="0" borderId="9" xfId="17" applyNumberFormat="1" applyFont="1" applyBorder="1" applyAlignment="1">
      <alignment vertical="center"/>
    </xf>
    <xf numFmtId="0" fontId="30" fillId="0" borderId="67" xfId="17" applyFont="1" applyBorder="1" applyAlignment="1">
      <alignment vertical="center"/>
    </xf>
    <xf numFmtId="3" fontId="30" fillId="0" borderId="67" xfId="17" applyNumberFormat="1" applyFont="1" applyFill="1" applyBorder="1" applyAlignment="1">
      <alignment vertical="center"/>
    </xf>
    <xf numFmtId="10" fontId="30" fillId="0" borderId="68" xfId="17" applyNumberFormat="1" applyFont="1" applyBorder="1" applyAlignment="1">
      <alignment vertical="center"/>
    </xf>
    <xf numFmtId="0" fontId="30" fillId="0" borderId="67" xfId="17" applyFont="1" applyBorder="1" applyAlignment="1">
      <alignment vertical="center" wrapText="1"/>
    </xf>
    <xf numFmtId="0" fontId="30" fillId="0" borderId="67" xfId="18" applyFont="1" applyFill="1" applyBorder="1" applyAlignment="1">
      <alignment vertical="center" wrapText="1"/>
    </xf>
    <xf numFmtId="0" fontId="30" fillId="0" borderId="67" xfId="18" applyFont="1" applyBorder="1" applyAlignment="1">
      <alignment horizontal="center" vertical="center"/>
    </xf>
    <xf numFmtId="4" fontId="30" fillId="0" borderId="67" xfId="18" applyNumberFormat="1" applyFont="1" applyBorder="1" applyAlignment="1">
      <alignment vertical="center"/>
    </xf>
    <xf numFmtId="9" fontId="30" fillId="0" borderId="67" xfId="19" applyFont="1" applyBorder="1" applyAlignment="1">
      <alignment vertical="center"/>
    </xf>
    <xf numFmtId="177" fontId="30" fillId="0" borderId="67" xfId="18" applyNumberFormat="1" applyFont="1" applyBorder="1" applyAlignment="1">
      <alignment vertical="center"/>
    </xf>
    <xf numFmtId="10" fontId="30" fillId="0" borderId="67" xfId="18" applyNumberFormat="1" applyFont="1" applyBorder="1" applyAlignment="1">
      <alignment vertical="center"/>
    </xf>
    <xf numFmtId="177" fontId="34" fillId="0" borderId="67" xfId="17" applyNumberFormat="1" applyFont="1" applyBorder="1"/>
    <xf numFmtId="0" fontId="30" fillId="0" borderId="67" xfId="18" applyFont="1" applyBorder="1" applyAlignment="1">
      <alignment vertical="center"/>
    </xf>
    <xf numFmtId="4" fontId="30" fillId="11" borderId="67" xfId="17" applyNumberFormat="1" applyFont="1" applyFill="1" applyBorder="1" applyAlignment="1">
      <alignment vertical="center"/>
    </xf>
    <xf numFmtId="3" fontId="30" fillId="2" borderId="67" xfId="17" applyNumberFormat="1" applyFont="1" applyFill="1" applyBorder="1" applyAlignment="1">
      <alignment vertical="center"/>
    </xf>
    <xf numFmtId="0" fontId="31" fillId="9" borderId="67" xfId="17" applyFont="1" applyFill="1" applyBorder="1" applyAlignment="1">
      <alignment horizontal="center" vertical="center"/>
    </xf>
    <xf numFmtId="10" fontId="28" fillId="9" borderId="68" xfId="17" applyNumberFormat="1" applyFont="1" applyFill="1" applyBorder="1" applyAlignment="1">
      <alignment vertical="center"/>
    </xf>
    <xf numFmtId="183" fontId="36" fillId="12" borderId="67" xfId="17" applyNumberFormat="1" applyFont="1" applyFill="1" applyBorder="1" applyAlignment="1">
      <alignment vertical="center"/>
    </xf>
    <xf numFmtId="183" fontId="36" fillId="11" borderId="67" xfId="17" applyNumberFormat="1" applyFont="1" applyFill="1" applyBorder="1" applyAlignment="1">
      <alignment vertical="center"/>
    </xf>
    <xf numFmtId="3" fontId="35" fillId="0" borderId="67" xfId="17" applyNumberFormat="1" applyFont="1" applyBorder="1" applyAlignment="1">
      <alignment vertical="center"/>
    </xf>
    <xf numFmtId="183" fontId="35" fillId="0" borderId="67" xfId="17" applyNumberFormat="1" applyFont="1" applyBorder="1" applyAlignment="1">
      <alignment vertical="center"/>
    </xf>
    <xf numFmtId="183" fontId="30" fillId="0" borderId="67" xfId="17" applyNumberFormat="1" applyFont="1" applyBorder="1" applyAlignment="1">
      <alignment vertical="center"/>
    </xf>
    <xf numFmtId="10" fontId="31" fillId="12" borderId="67" xfId="17" applyNumberFormat="1" applyFont="1" applyFill="1" applyBorder="1" applyAlignment="1">
      <alignment vertical="center"/>
    </xf>
    <xf numFmtId="3" fontId="30" fillId="12" borderId="67" xfId="17" applyNumberFormat="1" applyFont="1" applyFill="1" applyBorder="1" applyAlignment="1">
      <alignment vertical="center"/>
    </xf>
    <xf numFmtId="10" fontId="30" fillId="0" borderId="67" xfId="17" applyNumberFormat="1" applyFont="1" applyFill="1" applyBorder="1" applyAlignment="1">
      <alignment vertical="center"/>
    </xf>
    <xf numFmtId="4" fontId="35" fillId="0" borderId="67" xfId="17" applyNumberFormat="1" applyFont="1" applyFill="1" applyBorder="1" applyAlignment="1">
      <alignment vertical="center"/>
    </xf>
    <xf numFmtId="4" fontId="30" fillId="0" borderId="70" xfId="17" applyNumberFormat="1" applyFont="1" applyBorder="1" applyAlignment="1">
      <alignment horizontal="center" vertical="center"/>
    </xf>
    <xf numFmtId="4" fontId="30" fillId="0" borderId="71" xfId="17" applyNumberFormat="1" applyFont="1" applyBorder="1" applyAlignment="1">
      <alignment vertical="center"/>
    </xf>
    <xf numFmtId="0" fontId="30" fillId="0" borderId="71" xfId="17" applyFont="1" applyBorder="1" applyAlignment="1">
      <alignment vertical="center"/>
    </xf>
    <xf numFmtId="3" fontId="30" fillId="0" borderId="72" xfId="17" applyNumberFormat="1" applyFont="1" applyBorder="1" applyAlignment="1">
      <alignment vertical="center"/>
    </xf>
    <xf numFmtId="182" fontId="31" fillId="9" borderId="62" xfId="17" applyNumberFormat="1" applyFont="1" applyFill="1" applyBorder="1" applyAlignment="1">
      <alignment vertical="center"/>
    </xf>
    <xf numFmtId="10" fontId="28" fillId="9" borderId="62" xfId="17" applyNumberFormat="1" applyFont="1" applyFill="1" applyBorder="1" applyAlignment="1">
      <alignment vertical="center"/>
    </xf>
    <xf numFmtId="4" fontId="30" fillId="0" borderId="63" xfId="17" applyNumberFormat="1" applyFont="1" applyBorder="1" applyAlignment="1">
      <alignment horizontal="center" vertical="center"/>
    </xf>
    <xf numFmtId="0" fontId="31" fillId="0" borderId="64" xfId="17" applyFont="1" applyBorder="1" applyAlignment="1">
      <alignment vertical="center"/>
    </xf>
    <xf numFmtId="4" fontId="30" fillId="0" borderId="64" xfId="17" applyNumberFormat="1" applyFont="1" applyBorder="1" applyAlignment="1">
      <alignment vertical="center"/>
    </xf>
    <xf numFmtId="3" fontId="30" fillId="0" borderId="64" xfId="17" applyNumberFormat="1" applyFont="1" applyBorder="1" applyAlignment="1">
      <alignment vertical="center"/>
    </xf>
    <xf numFmtId="0" fontId="30" fillId="0" borderId="64" xfId="17" applyFont="1" applyBorder="1" applyAlignment="1">
      <alignment vertical="center"/>
    </xf>
    <xf numFmtId="10" fontId="30" fillId="0" borderId="65" xfId="17" applyNumberFormat="1" applyFont="1" applyBorder="1" applyAlignment="1">
      <alignment vertical="center"/>
    </xf>
    <xf numFmtId="0" fontId="31" fillId="0" borderId="67" xfId="17" applyFont="1" applyBorder="1" applyAlignment="1">
      <alignment vertical="center"/>
    </xf>
    <xf numFmtId="10" fontId="30" fillId="0" borderId="73" xfId="17" applyNumberFormat="1" applyFont="1" applyBorder="1" applyAlignment="1">
      <alignment vertical="center"/>
    </xf>
    <xf numFmtId="4" fontId="30" fillId="0" borderId="74" xfId="17" applyNumberFormat="1" applyFont="1" applyBorder="1" applyAlignment="1">
      <alignment horizontal="center" vertical="center"/>
    </xf>
    <xf numFmtId="0" fontId="31" fillId="0" borderId="75" xfId="17" applyFont="1" applyBorder="1" applyAlignment="1">
      <alignment vertical="center"/>
    </xf>
    <xf numFmtId="0" fontId="1" fillId="0" borderId="75" xfId="17" applyBorder="1" applyAlignment="1">
      <alignment horizontal="center" vertical="center"/>
    </xf>
    <xf numFmtId="4" fontId="30" fillId="0" borderId="75" xfId="17" applyNumberFormat="1" applyFont="1" applyBorder="1" applyAlignment="1">
      <alignment vertical="center"/>
    </xf>
    <xf numFmtId="3" fontId="30" fillId="0" borderId="75" xfId="17" applyNumberFormat="1" applyFont="1" applyBorder="1" applyAlignment="1">
      <alignment vertical="center"/>
    </xf>
    <xf numFmtId="0" fontId="30" fillId="0" borderId="75" xfId="17" applyFont="1" applyBorder="1" applyAlignment="1">
      <alignment vertical="center"/>
    </xf>
    <xf numFmtId="3" fontId="30" fillId="0" borderId="76" xfId="17" applyNumberFormat="1" applyFont="1" applyBorder="1" applyAlignment="1">
      <alignment vertical="center"/>
    </xf>
    <xf numFmtId="0" fontId="28" fillId="0" borderId="0" xfId="20" applyFont="1" applyFill="1" applyBorder="1" applyAlignment="1">
      <alignment horizontal="center" wrapText="1"/>
    </xf>
    <xf numFmtId="0" fontId="28" fillId="0" borderId="55" xfId="20" applyFont="1" applyFill="1" applyBorder="1" applyAlignment="1">
      <alignment horizontal="left"/>
    </xf>
    <xf numFmtId="0" fontId="28" fillId="0" borderId="56" xfId="20" applyFont="1" applyFill="1" applyBorder="1" applyAlignment="1">
      <alignment horizontal="left"/>
    </xf>
    <xf numFmtId="0" fontId="28" fillId="0" borderId="9" xfId="0" applyFont="1" applyBorder="1"/>
    <xf numFmtId="49" fontId="6" fillId="0" borderId="25" xfId="0" applyNumberFormat="1" applyFont="1" applyBorder="1"/>
    <xf numFmtId="49" fontId="6" fillId="0" borderId="9" xfId="0" applyNumberFormat="1" applyFont="1" applyBorder="1"/>
    <xf numFmtId="0" fontId="6" fillId="0" borderId="9" xfId="0" applyFont="1" applyBorder="1"/>
    <xf numFmtId="41" fontId="6" fillId="0" borderId="9" xfId="16" applyFont="1" applyBorder="1"/>
    <xf numFmtId="41" fontId="6" fillId="0" borderId="26" xfId="16" applyFont="1" applyBorder="1"/>
    <xf numFmtId="49" fontId="6" fillId="0" borderId="20" xfId="0" applyNumberFormat="1" applyFont="1" applyBorder="1"/>
    <xf numFmtId="49" fontId="6" fillId="0" borderId="21" xfId="0" applyNumberFormat="1" applyFont="1" applyBorder="1"/>
    <xf numFmtId="0" fontId="6" fillId="0" borderId="21" xfId="0" applyFont="1" applyBorder="1"/>
    <xf numFmtId="41" fontId="6" fillId="0" borderId="21" xfId="16" applyFont="1" applyBorder="1"/>
    <xf numFmtId="41" fontId="6" fillId="0" borderId="22" xfId="16" applyFont="1" applyBorder="1"/>
    <xf numFmtId="0" fontId="11" fillId="0" borderId="0" xfId="5" applyFont="1" applyFill="1" applyBorder="1" applyAlignment="1">
      <alignment horizontal="center" vertical="center" wrapText="1"/>
    </xf>
    <xf numFmtId="49" fontId="28" fillId="0" borderId="16" xfId="0" applyNumberFormat="1" applyFont="1" applyBorder="1"/>
    <xf numFmtId="49" fontId="28" fillId="0" borderId="17" xfId="0" applyNumberFormat="1" applyFont="1" applyBorder="1"/>
    <xf numFmtId="0" fontId="28" fillId="0" borderId="17" xfId="0" applyFont="1" applyBorder="1"/>
    <xf numFmtId="41" fontId="28" fillId="0" borderId="17" xfId="16" applyFont="1" applyBorder="1"/>
    <xf numFmtId="41" fontId="28" fillId="0" borderId="18" xfId="16" applyFont="1" applyBorder="1"/>
    <xf numFmtId="10" fontId="1" fillId="0" borderId="0" xfId="20" applyNumberFormat="1" applyFill="1" applyAlignment="1">
      <alignment horizontal="center"/>
    </xf>
    <xf numFmtId="166" fontId="0" fillId="0" borderId="0" xfId="15" applyFont="1" applyFill="1"/>
    <xf numFmtId="0" fontId="16" fillId="0" borderId="0" xfId="22" applyFont="1"/>
    <xf numFmtId="0" fontId="16" fillId="0" borderId="0" xfId="22" applyFont="1" applyFill="1"/>
    <xf numFmtId="0" fontId="16" fillId="0" borderId="1" xfId="22" applyFont="1" applyBorder="1"/>
    <xf numFmtId="0" fontId="16" fillId="0" borderId="2" xfId="22" applyFont="1" applyBorder="1"/>
    <xf numFmtId="0" fontId="16" fillId="0" borderId="3" xfId="22" applyFont="1" applyFill="1" applyBorder="1"/>
    <xf numFmtId="0" fontId="16" fillId="0" borderId="4" xfId="22" applyFont="1" applyBorder="1"/>
    <xf numFmtId="0" fontId="7" fillId="0" borderId="5" xfId="22" applyFont="1" applyBorder="1" applyAlignment="1">
      <alignment horizontal="left" vertical="center"/>
    </xf>
    <xf numFmtId="0" fontId="8" fillId="0" borderId="5" xfId="22" applyFont="1" applyBorder="1" applyAlignment="1">
      <alignment horizontal="left" vertical="center"/>
    </xf>
    <xf numFmtId="0" fontId="16" fillId="0" borderId="0" xfId="22" applyFont="1" applyBorder="1"/>
    <xf numFmtId="0" fontId="16" fillId="0" borderId="6" xfId="22" applyFont="1" applyFill="1" applyBorder="1"/>
    <xf numFmtId="0" fontId="7" fillId="0" borderId="0" xfId="22" applyFont="1" applyBorder="1"/>
    <xf numFmtId="0" fontId="8" fillId="0" borderId="0" xfId="22" applyFont="1" applyBorder="1"/>
    <xf numFmtId="0" fontId="4" fillId="0" borderId="6" xfId="22" applyFont="1" applyFill="1" applyBorder="1" applyAlignment="1">
      <alignment horizontal="center" wrapText="1"/>
    </xf>
    <xf numFmtId="0" fontId="10" fillId="0" borderId="0" xfId="22" applyFont="1" applyBorder="1"/>
    <xf numFmtId="0" fontId="43" fillId="0" borderId="6" xfId="24" applyFont="1" applyFill="1" applyBorder="1" applyAlignment="1">
      <alignment horizontal="center" vertical="center"/>
    </xf>
    <xf numFmtId="0" fontId="43" fillId="0" borderId="6" xfId="22" applyFont="1" applyFill="1" applyBorder="1" applyAlignment="1">
      <alignment horizontal="center" vertical="center"/>
    </xf>
    <xf numFmtId="0" fontId="10" fillId="0" borderId="90" xfId="22" applyFont="1" applyBorder="1" applyAlignment="1">
      <alignment horizontal="center"/>
    </xf>
    <xf numFmtId="0" fontId="9" fillId="0" borderId="86" xfId="22" applyFont="1" applyBorder="1" applyAlignment="1">
      <alignment horizontal="center"/>
    </xf>
    <xf numFmtId="0" fontId="10" fillId="0" borderId="86" xfId="22" applyFont="1" applyBorder="1" applyAlignment="1">
      <alignment vertical="center"/>
    </xf>
    <xf numFmtId="0" fontId="10" fillId="0" borderId="87" xfId="22" applyFont="1" applyBorder="1" applyAlignment="1">
      <alignment vertical="center"/>
    </xf>
    <xf numFmtId="0" fontId="43" fillId="0" borderId="6" xfId="22" applyFont="1" applyFill="1" applyBorder="1" applyAlignment="1">
      <alignment vertical="center"/>
    </xf>
    <xf numFmtId="0" fontId="10" fillId="0" borderId="55" xfId="22" applyFont="1" applyBorder="1" applyAlignment="1">
      <alignment horizontal="center"/>
    </xf>
    <xf numFmtId="0" fontId="9" fillId="0" borderId="56" xfId="22" applyFont="1" applyBorder="1" applyAlignment="1">
      <alignment horizontal="center"/>
    </xf>
    <xf numFmtId="0" fontId="10" fillId="0" borderId="56" xfId="22" applyFont="1" applyBorder="1" applyAlignment="1">
      <alignment horizontal="right" vertical="center"/>
    </xf>
    <xf numFmtId="0" fontId="10" fillId="0" borderId="17" xfId="22" applyFont="1" applyBorder="1" applyAlignment="1">
      <alignment horizontal="center" vertical="center"/>
    </xf>
    <xf numFmtId="0" fontId="10" fillId="0" borderId="18" xfId="22" applyFont="1" applyBorder="1" applyAlignment="1">
      <alignment horizontal="center" vertical="center"/>
    </xf>
    <xf numFmtId="0" fontId="10" fillId="0" borderId="7" xfId="22" applyFont="1" applyBorder="1" applyAlignment="1">
      <alignment horizontal="center"/>
    </xf>
    <xf numFmtId="0" fontId="9" fillId="0" borderId="0" xfId="22" applyFont="1" applyBorder="1" applyAlignment="1">
      <alignment horizontal="center"/>
    </xf>
    <xf numFmtId="0" fontId="10" fillId="0" borderId="0" xfId="22" applyFont="1" applyBorder="1" applyAlignment="1">
      <alignment horizontal="right" vertical="center"/>
    </xf>
    <xf numFmtId="1" fontId="10" fillId="0" borderId="9" xfId="22" applyNumberFormat="1" applyFont="1" applyBorder="1" applyAlignment="1">
      <alignment horizontal="center" vertical="center"/>
    </xf>
    <xf numFmtId="1" fontId="10" fillId="0" borderId="26" xfId="22" applyNumberFormat="1" applyFont="1" applyBorder="1" applyAlignment="1">
      <alignment horizontal="center" vertical="center"/>
    </xf>
    <xf numFmtId="1" fontId="43" fillId="0" borderId="6" xfId="22" applyNumberFormat="1" applyFont="1" applyFill="1" applyBorder="1" applyAlignment="1">
      <alignment horizontal="center" vertical="center"/>
    </xf>
    <xf numFmtId="1" fontId="10" fillId="0" borderId="8" xfId="22" applyNumberFormat="1" applyFont="1" applyBorder="1" applyAlignment="1">
      <alignment horizontal="center" vertical="center"/>
    </xf>
    <xf numFmtId="0" fontId="10" fillId="0" borderId="91" xfId="22" applyFont="1" applyBorder="1" applyAlignment="1">
      <alignment horizontal="left"/>
    </xf>
    <xf numFmtId="0" fontId="10" fillId="0" borderId="83" xfId="22" applyFont="1" applyBorder="1" applyAlignment="1">
      <alignment horizontal="center"/>
    </xf>
    <xf numFmtId="0" fontId="10" fillId="0" borderId="84" xfId="22" applyFont="1" applyBorder="1" applyAlignment="1">
      <alignment horizontal="center"/>
    </xf>
    <xf numFmtId="0" fontId="43" fillId="0" borderId="6" xfId="22" applyFont="1" applyFill="1" applyBorder="1" applyAlignment="1">
      <alignment horizontal="center"/>
    </xf>
    <xf numFmtId="0" fontId="10" fillId="0" borderId="42" xfId="22" applyFont="1" applyBorder="1"/>
    <xf numFmtId="0" fontId="10" fillId="0" borderId="43" xfId="22" applyFont="1" applyBorder="1"/>
    <xf numFmtId="0" fontId="10" fillId="0" borderId="92" xfId="22" applyFont="1" applyBorder="1"/>
    <xf numFmtId="0" fontId="10" fillId="0" borderId="55" xfId="22" applyFont="1" applyBorder="1"/>
    <xf numFmtId="0" fontId="10" fillId="0" borderId="56" xfId="22" applyFont="1" applyBorder="1"/>
    <xf numFmtId="0" fontId="10" fillId="0" borderId="57" xfId="22" applyFont="1" applyBorder="1"/>
    <xf numFmtId="0" fontId="44" fillId="0" borderId="6" xfId="22" applyFont="1" applyFill="1" applyBorder="1" applyAlignment="1" applyProtection="1">
      <alignment horizontal="center"/>
      <protection locked="0"/>
    </xf>
    <xf numFmtId="0" fontId="10" fillId="0" borderId="7" xfId="22" applyFont="1" applyBorder="1"/>
    <xf numFmtId="0" fontId="10" fillId="0" borderId="8" xfId="22" applyFont="1" applyBorder="1"/>
    <xf numFmtId="0" fontId="9" fillId="14" borderId="93" xfId="22" applyFont="1" applyFill="1" applyBorder="1" applyAlignment="1">
      <alignment horizontal="center" vertical="center"/>
    </xf>
    <xf numFmtId="0" fontId="44" fillId="0" borderId="6" xfId="22" applyFont="1" applyFill="1" applyBorder="1" applyAlignment="1">
      <alignment horizontal="center" vertical="center"/>
    </xf>
    <xf numFmtId="0" fontId="10" fillId="14" borderId="95" xfId="22" applyFont="1" applyFill="1" applyBorder="1" applyAlignment="1">
      <alignment horizontal="center" vertical="center"/>
    </xf>
    <xf numFmtId="4" fontId="10" fillId="14" borderId="95" xfId="22" applyNumberFormat="1" applyFont="1" applyFill="1" applyBorder="1" applyAlignment="1">
      <alignment horizontal="center" vertical="center"/>
    </xf>
    <xf numFmtId="4" fontId="16" fillId="0" borderId="6" xfId="22" applyNumberFormat="1" applyFont="1" applyFill="1" applyBorder="1" applyAlignment="1">
      <alignment horizontal="center" vertical="center"/>
    </xf>
    <xf numFmtId="0" fontId="44" fillId="0" borderId="6" xfId="22" applyFont="1" applyFill="1" applyBorder="1" applyAlignment="1">
      <alignment horizontal="left" vertical="center"/>
    </xf>
    <xf numFmtId="0" fontId="9" fillId="14" borderId="17" xfId="22" applyFont="1" applyFill="1" applyBorder="1" applyAlignment="1">
      <alignment horizontal="center"/>
    </xf>
    <xf numFmtId="0" fontId="9" fillId="14" borderId="18" xfId="22" applyFont="1" applyFill="1" applyBorder="1" applyAlignment="1">
      <alignment horizontal="center"/>
    </xf>
    <xf numFmtId="0" fontId="44" fillId="0" borderId="6" xfId="22" applyFont="1" applyFill="1" applyBorder="1" applyAlignment="1">
      <alignment horizontal="center"/>
    </xf>
    <xf numFmtId="169" fontId="10" fillId="0" borderId="9" xfId="1" applyFont="1" applyBorder="1"/>
    <xf numFmtId="169" fontId="10" fillId="0" borderId="26" xfId="1" applyFont="1" applyBorder="1"/>
    <xf numFmtId="169" fontId="16" fillId="0" borderId="6" xfId="1" applyFont="1" applyFill="1" applyBorder="1"/>
    <xf numFmtId="0" fontId="10" fillId="0" borderId="90" xfId="22" applyFont="1" applyBorder="1"/>
    <xf numFmtId="0" fontId="10" fillId="0" borderId="86" xfId="22" applyFont="1" applyBorder="1"/>
    <xf numFmtId="0" fontId="10" fillId="0" borderId="97" xfId="22" applyFont="1" applyBorder="1"/>
    <xf numFmtId="0" fontId="10" fillId="0" borderId="85" xfId="22" applyFont="1" applyBorder="1"/>
    <xf numFmtId="169" fontId="10" fillId="0" borderId="36" xfId="1" applyFont="1" applyBorder="1"/>
    <xf numFmtId="169" fontId="10" fillId="0" borderId="51" xfId="22" applyNumberFormat="1" applyFont="1" applyBorder="1"/>
    <xf numFmtId="169" fontId="16" fillId="0" borderId="6" xfId="22" applyNumberFormat="1" applyFont="1" applyFill="1" applyBorder="1"/>
    <xf numFmtId="0" fontId="9" fillId="14" borderId="77" xfId="22" applyFont="1" applyFill="1" applyBorder="1" applyAlignment="1">
      <alignment horizontal="center"/>
    </xf>
    <xf numFmtId="0" fontId="10" fillId="0" borderId="11" xfId="22" applyFont="1" applyBorder="1" applyAlignment="1">
      <alignment horizontal="center"/>
    </xf>
    <xf numFmtId="2" fontId="10" fillId="0" borderId="9" xfId="22" applyNumberFormat="1" applyFont="1" applyBorder="1"/>
    <xf numFmtId="0" fontId="10" fillId="0" borderId="21" xfId="22" applyFont="1" applyBorder="1"/>
    <xf numFmtId="169" fontId="10" fillId="0" borderId="22" xfId="1" applyFont="1" applyBorder="1"/>
    <xf numFmtId="169" fontId="10" fillId="0" borderId="51" xfId="1" applyFont="1" applyBorder="1"/>
    <xf numFmtId="0" fontId="9" fillId="14" borderId="39" xfId="22" applyFont="1" applyFill="1" applyBorder="1" applyAlignment="1">
      <alignment horizontal="center"/>
    </xf>
    <xf numFmtId="0" fontId="9" fillId="14" borderId="17" xfId="22" applyFont="1" applyFill="1" applyBorder="1"/>
    <xf numFmtId="2" fontId="10" fillId="0" borderId="9" xfId="22" applyNumberFormat="1" applyFont="1" applyBorder="1" applyAlignment="1">
      <alignment horizontal="center"/>
    </xf>
    <xf numFmtId="2" fontId="10" fillId="0" borderId="11" xfId="22" applyNumberFormat="1" applyFont="1" applyBorder="1" applyAlignment="1">
      <alignment horizontal="center"/>
    </xf>
    <xf numFmtId="0" fontId="10" fillId="0" borderId="36" xfId="22" applyFont="1" applyBorder="1"/>
    <xf numFmtId="0" fontId="10" fillId="0" borderId="28" xfId="22" applyFont="1" applyBorder="1"/>
    <xf numFmtId="169" fontId="10" fillId="0" borderId="30" xfId="1" applyFont="1" applyBorder="1"/>
    <xf numFmtId="0" fontId="9" fillId="14" borderId="39" xfId="22" applyFont="1" applyFill="1" applyBorder="1" applyAlignment="1">
      <alignment horizontal="center" wrapText="1"/>
    </xf>
    <xf numFmtId="0" fontId="9" fillId="14" borderId="17" xfId="22" applyFont="1" applyFill="1" applyBorder="1" applyAlignment="1">
      <alignment horizontal="center" wrapText="1"/>
    </xf>
    <xf numFmtId="0" fontId="9" fillId="14" borderId="18" xfId="22" applyFont="1" applyFill="1" applyBorder="1" applyAlignment="1">
      <alignment horizontal="center" wrapText="1"/>
    </xf>
    <xf numFmtId="0" fontId="44" fillId="0" borderId="6" xfId="22" applyFont="1" applyFill="1" applyBorder="1" applyAlignment="1">
      <alignment horizontal="center" wrapText="1"/>
    </xf>
    <xf numFmtId="0" fontId="10" fillId="0" borderId="41" xfId="22" applyFont="1" applyBorder="1" applyAlignment="1">
      <alignment horizontal="left"/>
    </xf>
    <xf numFmtId="0" fontId="10" fillId="0" borderId="11" xfId="22" applyFont="1" applyBorder="1" applyAlignment="1">
      <alignment horizontal="left"/>
    </xf>
    <xf numFmtId="169" fontId="10" fillId="0" borderId="9" xfId="1" applyFont="1" applyBorder="1" applyAlignment="1">
      <alignment horizontal="center"/>
    </xf>
    <xf numFmtId="0" fontId="10" fillId="0" borderId="11" xfId="2" applyNumberFormat="1" applyFont="1" applyBorder="1" applyAlignment="1">
      <alignment horizontal="center"/>
    </xf>
    <xf numFmtId="168" fontId="10" fillId="0" borderId="19" xfId="22" applyNumberFormat="1" applyFont="1" applyBorder="1" applyAlignment="1">
      <alignment horizontal="center" wrapText="1"/>
    </xf>
    <xf numFmtId="169" fontId="10" fillId="0" borderId="24" xfId="1" applyFont="1" applyBorder="1" applyAlignment="1">
      <alignment horizontal="center" wrapText="1"/>
    </xf>
    <xf numFmtId="169" fontId="16" fillId="0" borderId="6" xfId="1" applyFont="1" applyFill="1" applyBorder="1" applyAlignment="1">
      <alignment horizontal="center" wrapText="1"/>
    </xf>
    <xf numFmtId="168" fontId="10" fillId="14" borderId="51" xfId="22" applyNumberFormat="1" applyFont="1" applyFill="1" applyBorder="1"/>
    <xf numFmtId="168" fontId="16" fillId="0" borderId="6" xfId="22" applyNumberFormat="1" applyFont="1" applyFill="1" applyBorder="1"/>
    <xf numFmtId="0" fontId="9" fillId="14" borderId="40" xfId="22" applyFont="1" applyFill="1" applyBorder="1" applyAlignment="1">
      <alignment horizontal="center" wrapText="1"/>
    </xf>
    <xf numFmtId="43" fontId="10" fillId="0" borderId="11" xfId="1" applyNumberFormat="1" applyFont="1" applyBorder="1"/>
    <xf numFmtId="9" fontId="10" fillId="0" borderId="12" xfId="2" applyFont="1" applyBorder="1"/>
    <xf numFmtId="9" fontId="10" fillId="0" borderId="9" xfId="2" applyFont="1" applyBorder="1" applyAlignment="1">
      <alignment horizontal="center"/>
    </xf>
    <xf numFmtId="43" fontId="10" fillId="0" borderId="26" xfId="1" applyNumberFormat="1" applyFont="1" applyBorder="1"/>
    <xf numFmtId="43" fontId="16" fillId="0" borderId="6" xfId="1" applyNumberFormat="1" applyFont="1" applyFill="1" applyBorder="1"/>
    <xf numFmtId="43" fontId="10" fillId="0" borderId="43" xfId="1" applyNumberFormat="1" applyFont="1" applyBorder="1"/>
    <xf numFmtId="9" fontId="10" fillId="0" borderId="44" xfId="2" applyFont="1" applyBorder="1"/>
    <xf numFmtId="43" fontId="10" fillId="0" borderId="51" xfId="22" applyNumberFormat="1" applyFont="1" applyBorder="1"/>
    <xf numFmtId="43" fontId="16" fillId="0" borderId="6" xfId="22" applyNumberFormat="1" applyFont="1" applyFill="1" applyBorder="1"/>
    <xf numFmtId="43" fontId="10" fillId="14" borderId="51" xfId="22" applyNumberFormat="1" applyFont="1" applyFill="1" applyBorder="1"/>
    <xf numFmtId="0" fontId="10" fillId="0" borderId="83" xfId="22" applyFont="1" applyBorder="1"/>
    <xf numFmtId="0" fontId="14" fillId="0" borderId="6" xfId="22" applyFont="1" applyFill="1" applyBorder="1"/>
    <xf numFmtId="0" fontId="10" fillId="0" borderId="0" xfId="22" applyFont="1" applyBorder="1" applyAlignment="1">
      <alignment horizontal="center"/>
    </xf>
    <xf numFmtId="0" fontId="10" fillId="0" borderId="8" xfId="22" applyFont="1" applyBorder="1" applyAlignment="1">
      <alignment horizontal="center"/>
    </xf>
    <xf numFmtId="0" fontId="16" fillId="0" borderId="6" xfId="22" applyFont="1" applyFill="1" applyBorder="1" applyAlignment="1">
      <alignment horizontal="center"/>
    </xf>
    <xf numFmtId="0" fontId="9" fillId="0" borderId="41" xfId="22" applyFont="1" applyBorder="1"/>
    <xf numFmtId="0" fontId="10" fillId="0" borderId="11" xfId="22" applyFont="1" applyBorder="1"/>
    <xf numFmtId="0" fontId="10" fillId="0" borderId="99" xfId="22" applyFont="1" applyBorder="1"/>
    <xf numFmtId="0" fontId="9" fillId="0" borderId="7" xfId="22" applyFont="1" applyBorder="1" applyAlignment="1">
      <alignment horizontal="left"/>
    </xf>
    <xf numFmtId="0" fontId="28" fillId="0" borderId="6" xfId="22" applyFont="1" applyFill="1" applyBorder="1" applyAlignment="1">
      <alignment wrapText="1"/>
    </xf>
    <xf numFmtId="0" fontId="10" fillId="0" borderId="0" xfId="22" applyFont="1" applyBorder="1" applyAlignment="1">
      <alignment horizontal="left"/>
    </xf>
    <xf numFmtId="0" fontId="10" fillId="0" borderId="7" xfId="22" applyFont="1" applyBorder="1" applyAlignment="1">
      <alignment horizontal="left"/>
    </xf>
    <xf numFmtId="0" fontId="4" fillId="0" borderId="6" xfId="22" applyFont="1" applyFill="1" applyBorder="1" applyAlignment="1">
      <alignment horizontal="right"/>
    </xf>
    <xf numFmtId="0" fontId="16" fillId="0" borderId="45" xfId="22" applyFont="1" applyBorder="1"/>
    <xf numFmtId="0" fontId="16" fillId="0" borderId="46" xfId="22" applyFont="1" applyBorder="1"/>
    <xf numFmtId="0" fontId="16" fillId="0" borderId="47" xfId="22" applyFont="1" applyFill="1" applyBorder="1"/>
    <xf numFmtId="0" fontId="7" fillId="0" borderId="100" xfId="0" applyFont="1" applyBorder="1" applyAlignment="1">
      <alignment horizontal="left" vertical="center"/>
    </xf>
    <xf numFmtId="0" fontId="8" fillId="0" borderId="100" xfId="0" applyFont="1" applyBorder="1" applyAlignment="1">
      <alignment horizontal="left" vertical="center"/>
    </xf>
    <xf numFmtId="49" fontId="6" fillId="0" borderId="0" xfId="0" applyNumberFormat="1" applyFont="1" applyBorder="1"/>
    <xf numFmtId="0" fontId="6" fillId="0" borderId="0" xfId="0" applyFont="1" applyBorder="1"/>
    <xf numFmtId="41" fontId="6" fillId="0" borderId="0" xfId="16" applyFont="1" applyBorder="1"/>
    <xf numFmtId="169" fontId="5" fillId="0" borderId="0" xfId="1" applyFont="1"/>
    <xf numFmtId="0" fontId="4" fillId="0" borderId="19" xfId="6" applyFont="1" applyBorder="1" applyAlignment="1">
      <alignment horizontal="center" vertical="center"/>
    </xf>
    <xf numFmtId="0" fontId="4" fillId="0" borderId="19" xfId="6" applyFont="1" applyBorder="1" applyAlignment="1">
      <alignment horizontal="left" vertical="center" wrapText="1"/>
    </xf>
    <xf numFmtId="173" fontId="14" fillId="0" borderId="0" xfId="9" applyNumberFormat="1" applyFont="1"/>
    <xf numFmtId="169" fontId="17" fillId="0" borderId="0" xfId="1" applyFont="1" applyAlignment="1">
      <alignment horizontal="center" vertical="center"/>
    </xf>
    <xf numFmtId="0" fontId="11" fillId="5" borderId="56" xfId="5" applyFont="1" applyFill="1" applyBorder="1" applyAlignment="1">
      <alignment vertical="center"/>
    </xf>
    <xf numFmtId="0" fontId="11" fillId="5" borderId="55" xfId="5" applyFont="1" applyFill="1" applyBorder="1" applyAlignment="1">
      <alignment vertical="center"/>
    </xf>
    <xf numFmtId="0" fontId="11" fillId="5" borderId="57" xfId="5" applyFont="1" applyFill="1" applyBorder="1" applyAlignment="1">
      <alignment vertical="center"/>
    </xf>
    <xf numFmtId="0" fontId="4" fillId="0" borderId="16" xfId="5" applyFont="1" applyBorder="1" applyAlignment="1">
      <alignment horizontal="center" vertical="center"/>
    </xf>
    <xf numFmtId="0" fontId="4" fillId="0" borderId="17" xfId="6" applyFont="1" applyBorder="1" applyAlignment="1">
      <alignment horizontal="center" vertical="center"/>
    </xf>
    <xf numFmtId="0" fontId="4" fillId="0" borderId="17" xfId="6" applyFont="1" applyBorder="1" applyAlignment="1">
      <alignment horizontal="left" vertical="center" wrapText="1"/>
    </xf>
    <xf numFmtId="4" fontId="4" fillId="0" borderId="17" xfId="7" applyNumberFormat="1" applyFont="1" applyBorder="1" applyAlignment="1">
      <alignment vertical="center" wrapText="1"/>
    </xf>
    <xf numFmtId="169" fontId="5" fillId="0" borderId="21" xfId="1" applyFont="1" applyBorder="1"/>
    <xf numFmtId="164" fontId="4" fillId="0" borderId="18" xfId="8" applyNumberFormat="1" applyFont="1" applyBorder="1" applyAlignment="1">
      <alignment horizontal="right" vertical="center" wrapText="1"/>
    </xf>
    <xf numFmtId="164" fontId="4" fillId="0" borderId="26" xfId="8" applyNumberFormat="1" applyFont="1" applyBorder="1" applyAlignment="1">
      <alignment horizontal="right" vertical="center" wrapText="1"/>
    </xf>
    <xf numFmtId="0" fontId="4" fillId="0" borderId="20" xfId="5" applyFont="1" applyBorder="1" applyAlignment="1">
      <alignment horizontal="left" vertical="center"/>
    </xf>
    <xf numFmtId="0" fontId="4" fillId="0" borderId="21" xfId="6" applyFont="1" applyBorder="1" applyAlignment="1">
      <alignment horizontal="center" vertical="center"/>
    </xf>
    <xf numFmtId="0" fontId="4" fillId="0" borderId="21" xfId="6" applyFont="1" applyBorder="1" applyAlignment="1">
      <alignment horizontal="left" vertical="center" wrapText="1"/>
    </xf>
    <xf numFmtId="4" fontId="4" fillId="0" borderId="21" xfId="7" applyNumberFormat="1" applyFont="1" applyBorder="1" applyAlignment="1">
      <alignment vertical="center" wrapText="1"/>
    </xf>
    <xf numFmtId="172" fontId="12" fillId="0" borderId="22" xfId="7" applyNumberFormat="1" applyFont="1" applyBorder="1" applyAlignment="1">
      <alignment horizontal="right" vertical="center"/>
    </xf>
    <xf numFmtId="4" fontId="4" fillId="0" borderId="19" xfId="7" applyNumberFormat="1" applyFont="1" applyBorder="1" applyAlignment="1">
      <alignment vertical="center" wrapText="1"/>
    </xf>
    <xf numFmtId="0" fontId="28" fillId="0" borderId="0" xfId="0" applyFont="1"/>
    <xf numFmtId="0" fontId="5" fillId="0" borderId="9" xfId="3" applyFont="1" applyBorder="1"/>
    <xf numFmtId="0" fontId="5" fillId="0" borderId="9" xfId="3" applyFont="1" applyBorder="1" applyAlignment="1">
      <alignment horizontal="center"/>
    </xf>
    <xf numFmtId="0" fontId="5" fillId="0" borderId="9" xfId="3" applyFont="1" applyBorder="1" applyAlignment="1">
      <alignment horizontal="center" vertical="center"/>
    </xf>
    <xf numFmtId="0" fontId="4" fillId="0" borderId="21" xfId="5" applyFont="1" applyBorder="1" applyAlignment="1">
      <alignment horizontal="center" vertical="center"/>
    </xf>
    <xf numFmtId="0" fontId="4" fillId="0" borderId="21" xfId="5" applyFont="1" applyBorder="1" applyAlignment="1">
      <alignment horizontal="left" vertical="center" wrapText="1"/>
    </xf>
    <xf numFmtId="2" fontId="4" fillId="0" borderId="21" xfId="5" applyNumberFormat="1" applyFont="1" applyBorder="1" applyAlignment="1">
      <alignment horizontal="center" vertical="center"/>
    </xf>
    <xf numFmtId="0" fontId="4" fillId="0" borderId="21" xfId="5" applyFont="1" applyBorder="1" applyAlignment="1">
      <alignment horizontal="left" vertical="center"/>
    </xf>
    <xf numFmtId="173" fontId="13" fillId="5" borderId="29" xfId="5" applyNumberFormat="1" applyFont="1" applyFill="1" applyBorder="1" applyAlignment="1">
      <alignment vertical="center"/>
    </xf>
    <xf numFmtId="0" fontId="4" fillId="0" borderId="17" xfId="5" applyFont="1" applyBorder="1" applyAlignment="1">
      <alignment horizontal="center" vertical="center"/>
    </xf>
    <xf numFmtId="165" fontId="4" fillId="0" borderId="21" xfId="8" applyNumberFormat="1" applyFont="1" applyBorder="1" applyAlignment="1">
      <alignment horizontal="right" vertical="center" wrapText="1"/>
    </xf>
    <xf numFmtId="4" fontId="4" fillId="0" borderId="17" xfId="7" applyNumberFormat="1" applyFont="1" applyFill="1" applyBorder="1" applyAlignment="1">
      <alignment vertical="center" wrapText="1"/>
    </xf>
    <xf numFmtId="0" fontId="11" fillId="5" borderId="31" xfId="5" applyFont="1" applyFill="1" applyBorder="1" applyAlignment="1">
      <alignment vertical="center"/>
    </xf>
    <xf numFmtId="0" fontId="11" fillId="5" borderId="89" xfId="5" applyFont="1" applyFill="1" applyBorder="1" applyAlignment="1">
      <alignment vertical="center"/>
    </xf>
    <xf numFmtId="0" fontId="11" fillId="5" borderId="33" xfId="5" applyFont="1" applyFill="1" applyBorder="1" applyAlignment="1">
      <alignment vertical="center"/>
    </xf>
    <xf numFmtId="0" fontId="4" fillId="0" borderId="21" xfId="3" applyFont="1" applyBorder="1"/>
    <xf numFmtId="0" fontId="4" fillId="0" borderId="21" xfId="3" applyFont="1" applyBorder="1" applyAlignment="1">
      <alignment horizontal="center"/>
    </xf>
    <xf numFmtId="0" fontId="4" fillId="0" borderId="101" xfId="5" applyFont="1" applyBorder="1" applyAlignment="1">
      <alignment horizontal="center" vertical="center"/>
    </xf>
    <xf numFmtId="0" fontId="4" fillId="0" borderId="35" xfId="6" applyFont="1" applyBorder="1" applyAlignment="1">
      <alignment horizontal="center" vertical="center"/>
    </xf>
    <xf numFmtId="4" fontId="4" fillId="0" borderId="35" xfId="7" applyNumberFormat="1" applyFont="1" applyBorder="1" applyAlignment="1">
      <alignment vertical="center" wrapText="1"/>
    </xf>
    <xf numFmtId="43" fontId="5" fillId="0" borderId="0" xfId="3" applyNumberFormat="1" applyFont="1"/>
    <xf numFmtId="0" fontId="4" fillId="0" borderId="19" xfId="5" applyFont="1" applyBorder="1" applyAlignment="1">
      <alignment horizontal="center" vertical="center"/>
    </xf>
    <xf numFmtId="2" fontId="4" fillId="0" borderId="35" xfId="5" applyNumberFormat="1" applyFont="1" applyBorder="1" applyAlignment="1">
      <alignment horizontal="center" vertical="center"/>
    </xf>
    <xf numFmtId="165" fontId="4" fillId="0" borderId="35" xfId="8" applyNumberFormat="1" applyFont="1" applyBorder="1" applyAlignment="1">
      <alignment horizontal="right" vertical="center" wrapText="1"/>
    </xf>
    <xf numFmtId="0" fontId="11" fillId="5" borderId="48" xfId="5" applyFont="1" applyFill="1" applyBorder="1" applyAlignment="1">
      <alignment vertical="center"/>
    </xf>
    <xf numFmtId="0" fontId="11" fillId="5" borderId="49" xfId="5" applyFont="1" applyFill="1" applyBorder="1" applyAlignment="1">
      <alignment vertical="center"/>
    </xf>
    <xf numFmtId="0" fontId="11" fillId="5" borderId="50" xfId="5" applyFont="1" applyFill="1" applyBorder="1" applyAlignment="1">
      <alignment vertical="center"/>
    </xf>
    <xf numFmtId="0" fontId="4" fillId="0" borderId="101" xfId="5" applyFont="1" applyBorder="1" applyAlignment="1">
      <alignment horizontal="left" vertical="center"/>
    </xf>
    <xf numFmtId="169" fontId="5" fillId="0" borderId="35" xfId="1" applyFont="1" applyBorder="1"/>
    <xf numFmtId="172" fontId="12" fillId="0" borderId="88" xfId="7" applyNumberFormat="1" applyFont="1" applyBorder="1" applyAlignment="1">
      <alignment horizontal="right" vertical="center"/>
    </xf>
    <xf numFmtId="0" fontId="17" fillId="0" borderId="0" xfId="11" applyFont="1" applyAlignment="1">
      <alignment horizontal="left" vertical="center"/>
    </xf>
    <xf numFmtId="0" fontId="6" fillId="0" borderId="0" xfId="0" applyFont="1"/>
    <xf numFmtId="49" fontId="28" fillId="0" borderId="0" xfId="0" applyNumberFormat="1" applyFont="1"/>
    <xf numFmtId="41" fontId="28" fillId="0" borderId="0" xfId="16" applyFont="1"/>
    <xf numFmtId="0" fontId="28" fillId="0" borderId="19" xfId="0" applyFont="1" applyBorder="1"/>
    <xf numFmtId="49" fontId="6" fillId="0" borderId="0" xfId="0" applyNumberFormat="1" applyFont="1"/>
    <xf numFmtId="41" fontId="6" fillId="0" borderId="0" xfId="16" applyFont="1"/>
    <xf numFmtId="49" fontId="39" fillId="13" borderId="78" xfId="20" applyNumberFormat="1" applyFont="1" applyFill="1" applyBorder="1" applyAlignment="1" applyProtection="1">
      <alignment horizontal="center" vertical="center" wrapText="1"/>
      <protection hidden="1"/>
    </xf>
    <xf numFmtId="49" fontId="39" fillId="13" borderId="79" xfId="20" applyNumberFormat="1" applyFont="1" applyFill="1" applyBorder="1" applyAlignment="1" applyProtection="1">
      <alignment horizontal="center" vertical="center" wrapText="1"/>
      <protection hidden="1"/>
    </xf>
    <xf numFmtId="41" fontId="39" fillId="13" borderId="102" xfId="21" applyFont="1" applyFill="1" applyBorder="1" applyAlignment="1" applyProtection="1">
      <alignment horizontal="center" vertical="center" wrapText="1"/>
      <protection hidden="1"/>
    </xf>
    <xf numFmtId="41" fontId="39" fillId="13" borderId="103" xfId="21" applyFont="1" applyFill="1" applyBorder="1" applyAlignment="1" applyProtection="1">
      <alignment horizontal="center" vertical="center" wrapText="1"/>
      <protection hidden="1"/>
    </xf>
    <xf numFmtId="49" fontId="6" fillId="0" borderId="17" xfId="0" applyNumberFormat="1" applyFont="1" applyBorder="1"/>
    <xf numFmtId="0" fontId="6" fillId="0" borderId="17" xfId="0" applyFont="1" applyBorder="1"/>
    <xf numFmtId="41" fontId="6" fillId="0" borderId="17" xfId="16" applyFont="1" applyBorder="1"/>
    <xf numFmtId="0" fontId="0" fillId="0" borderId="0" xfId="0" applyBorder="1"/>
    <xf numFmtId="49" fontId="28" fillId="0" borderId="0" xfId="0" applyNumberFormat="1" applyFont="1" applyBorder="1"/>
    <xf numFmtId="0" fontId="28" fillId="0" borderId="0" xfId="0" applyFont="1" applyBorder="1"/>
    <xf numFmtId="41" fontId="28" fillId="0" borderId="0" xfId="16" applyFont="1" applyBorder="1"/>
    <xf numFmtId="0" fontId="28" fillId="0" borderId="17" xfId="0" applyFont="1" applyBorder="1" applyAlignment="1">
      <alignment wrapText="1"/>
    </xf>
    <xf numFmtId="0" fontId="27" fillId="0" borderId="0" xfId="20" applyFont="1" applyFill="1" applyAlignment="1">
      <alignment horizontal="center" vertical="center"/>
    </xf>
    <xf numFmtId="0" fontId="27" fillId="0" borderId="0" xfId="20" applyFont="1" applyFill="1" applyAlignment="1">
      <alignment vertical="center" wrapText="1"/>
    </xf>
    <xf numFmtId="173" fontId="13" fillId="5" borderId="51" xfId="5" applyNumberFormat="1" applyFont="1" applyFill="1" applyBorder="1" applyAlignment="1">
      <alignment vertical="center"/>
    </xf>
    <xf numFmtId="10" fontId="0" fillId="0" borderId="0" xfId="0" applyNumberFormat="1"/>
    <xf numFmtId="0" fontId="28" fillId="0" borderId="35" xfId="0" applyFont="1" applyBorder="1"/>
    <xf numFmtId="0" fontId="5" fillId="0" borderId="17" xfId="3" applyFont="1" applyBorder="1" applyAlignment="1">
      <alignment vertical="center"/>
    </xf>
    <xf numFmtId="0" fontId="17" fillId="0" borderId="16" xfId="11" applyFont="1" applyBorder="1" applyAlignment="1">
      <alignment horizontal="left" vertical="center" wrapText="1"/>
    </xf>
    <xf numFmtId="44" fontId="6" fillId="0" borderId="19" xfId="25" applyFont="1" applyBorder="1" applyAlignment="1">
      <alignment vertical="center"/>
    </xf>
    <xf numFmtId="0" fontId="4" fillId="5" borderId="56" xfId="5" applyFont="1" applyFill="1" applyBorder="1" applyAlignment="1">
      <alignment vertical="center"/>
    </xf>
    <xf numFmtId="44" fontId="6" fillId="0" borderId="17" xfId="25" applyFont="1" applyBorder="1" applyAlignment="1">
      <alignment vertical="center"/>
    </xf>
    <xf numFmtId="44" fontId="6" fillId="0" borderId="9" xfId="25" applyFont="1" applyBorder="1" applyAlignment="1">
      <alignment vertical="center"/>
    </xf>
    <xf numFmtId="44" fontId="6" fillId="0" borderId="35" xfId="25" applyFont="1" applyBorder="1" applyAlignment="1">
      <alignment vertical="center"/>
    </xf>
    <xf numFmtId="0" fontId="4" fillId="5" borderId="89" xfId="5" applyFont="1" applyFill="1" applyBorder="1" applyAlignment="1">
      <alignment vertical="center"/>
    </xf>
    <xf numFmtId="172" fontId="48" fillId="0" borderId="21" xfId="7" applyNumberFormat="1" applyFont="1" applyBorder="1" applyAlignment="1">
      <alignment horizontal="right" vertical="center"/>
    </xf>
    <xf numFmtId="44" fontId="6" fillId="0" borderId="17" xfId="25" applyFont="1" applyBorder="1" applyAlignment="1">
      <alignment horizontal="center" vertical="center"/>
    </xf>
    <xf numFmtId="44" fontId="6" fillId="0" borderId="9" xfId="25" applyFont="1" applyBorder="1" applyAlignment="1">
      <alignment horizontal="center" vertical="center"/>
    </xf>
    <xf numFmtId="44" fontId="6" fillId="0" borderId="17" xfId="25" applyFont="1" applyBorder="1" applyAlignment="1">
      <alignment horizontal="center"/>
    </xf>
    <xf numFmtId="44" fontId="6" fillId="0" borderId="9" xfId="25" applyFont="1" applyBorder="1" applyAlignment="1">
      <alignment horizontal="center"/>
    </xf>
    <xf numFmtId="44" fontId="6" fillId="0" borderId="17" xfId="25" applyFont="1" applyBorder="1"/>
    <xf numFmtId="44" fontId="6" fillId="0" borderId="9" xfId="25" applyFont="1" applyBorder="1"/>
    <xf numFmtId="0" fontId="4" fillId="5" borderId="49" xfId="5" applyFont="1" applyFill="1" applyBorder="1" applyAlignment="1">
      <alignment vertical="center"/>
    </xf>
    <xf numFmtId="10" fontId="1" fillId="0" borderId="0" xfId="2" applyNumberFormat="1" applyFont="1" applyFill="1" applyAlignment="1">
      <alignment horizontal="center"/>
    </xf>
    <xf numFmtId="0" fontId="39" fillId="13" borderId="104" xfId="20" applyFont="1" applyFill="1" applyBorder="1" applyAlignment="1" applyProtection="1">
      <alignment horizontal="center" vertical="center" wrapText="1"/>
      <protection hidden="1"/>
    </xf>
    <xf numFmtId="0" fontId="39" fillId="13" borderId="49" xfId="20" applyFont="1" applyFill="1" applyBorder="1" applyAlignment="1" applyProtection="1">
      <alignment horizontal="center" vertical="center" wrapText="1"/>
      <protection hidden="1"/>
    </xf>
    <xf numFmtId="184" fontId="39" fillId="13" borderId="49" xfId="20" applyNumberFormat="1" applyFont="1" applyFill="1" applyBorder="1" applyAlignment="1" applyProtection="1">
      <alignment horizontal="center" vertical="center" wrapText="1"/>
      <protection hidden="1"/>
    </xf>
    <xf numFmtId="0" fontId="6" fillId="0" borderId="85" xfId="0" applyFont="1" applyBorder="1"/>
    <xf numFmtId="41" fontId="6" fillId="0" borderId="9" xfId="16" applyFont="1" applyFill="1" applyBorder="1"/>
    <xf numFmtId="173" fontId="16" fillId="0" borderId="0" xfId="9" applyNumberFormat="1" applyFont="1"/>
    <xf numFmtId="0" fontId="49" fillId="0" borderId="35" xfId="6" applyFont="1" applyBorder="1" applyAlignment="1">
      <alignment horizontal="center" vertical="center" wrapText="1"/>
    </xf>
    <xf numFmtId="0" fontId="49" fillId="5" borderId="48" xfId="5" applyFont="1" applyFill="1" applyBorder="1" applyAlignment="1">
      <alignment vertical="center"/>
    </xf>
    <xf numFmtId="0" fontId="49" fillId="5" borderId="49" xfId="5" applyFont="1" applyFill="1" applyBorder="1" applyAlignment="1">
      <alignment vertical="center"/>
    </xf>
    <xf numFmtId="0" fontId="5" fillId="5" borderId="49" xfId="5" applyFont="1" applyFill="1" applyBorder="1" applyAlignment="1">
      <alignment horizontal="center" vertical="center"/>
    </xf>
    <xf numFmtId="0" fontId="49" fillId="5" borderId="50" xfId="5" applyFont="1" applyFill="1" applyBorder="1" applyAlignment="1">
      <alignment vertical="center"/>
    </xf>
    <xf numFmtId="0" fontId="4" fillId="0" borderId="38" xfId="11" applyFont="1" applyBorder="1" applyAlignment="1">
      <alignment horizontal="left" vertical="center" wrapText="1"/>
    </xf>
    <xf numFmtId="0" fontId="4" fillId="0" borderId="39" xfId="11" applyFont="1" applyBorder="1" applyAlignment="1">
      <alignment horizontal="left" vertical="center" wrapText="1"/>
    </xf>
    <xf numFmtId="0" fontId="4" fillId="0" borderId="40" xfId="11" applyFont="1" applyBorder="1" applyAlignment="1">
      <alignment horizontal="left" vertical="center" wrapText="1"/>
    </xf>
    <xf numFmtId="0" fontId="10" fillId="4" borderId="25" xfId="4" applyFont="1" applyFill="1" applyBorder="1" applyAlignment="1">
      <alignment vertical="center" wrapText="1"/>
    </xf>
    <xf numFmtId="0" fontId="10" fillId="4" borderId="9" xfId="4" applyFont="1" applyFill="1" applyBorder="1" applyAlignment="1">
      <alignment vertical="center" wrapText="1"/>
    </xf>
    <xf numFmtId="3" fontId="11" fillId="2" borderId="9" xfId="4" applyNumberFormat="1" applyFont="1" applyFill="1" applyBorder="1" applyAlignment="1">
      <alignment horizontal="center" vertical="center"/>
    </xf>
    <xf numFmtId="0" fontId="4" fillId="2" borderId="10" xfId="4" applyFont="1" applyFill="1" applyBorder="1" applyAlignment="1">
      <alignment horizontal="center" vertical="center" wrapText="1"/>
    </xf>
    <xf numFmtId="0" fontId="4" fillId="2" borderId="11" xfId="4" applyFont="1" applyFill="1" applyBorder="1" applyAlignment="1">
      <alignment horizontal="center" vertical="center" wrapText="1"/>
    </xf>
    <xf numFmtId="0" fontId="4" fillId="2" borderId="99" xfId="4" applyFont="1" applyFill="1" applyBorder="1" applyAlignment="1">
      <alignment horizontal="center" vertical="center" wrapText="1"/>
    </xf>
    <xf numFmtId="0" fontId="11" fillId="2" borderId="9" xfId="4" applyFont="1" applyFill="1" applyBorder="1" applyAlignment="1">
      <alignment horizontal="center" vertical="center" wrapText="1"/>
    </xf>
    <xf numFmtId="0" fontId="11" fillId="2" borderId="9" xfId="4" applyFont="1" applyFill="1" applyBorder="1" applyAlignment="1">
      <alignment horizontal="center" vertical="center"/>
    </xf>
    <xf numFmtId="3" fontId="11" fillId="2" borderId="9" xfId="4" applyNumberFormat="1" applyFont="1" applyFill="1" applyBorder="1" applyAlignment="1">
      <alignment horizontal="center" vertical="center" wrapText="1"/>
    </xf>
    <xf numFmtId="3" fontId="11" fillId="2" borderId="10" xfId="4" applyNumberFormat="1" applyFont="1" applyFill="1" applyBorder="1" applyAlignment="1">
      <alignment horizontal="center" vertical="center" wrapText="1"/>
    </xf>
    <xf numFmtId="3" fontId="11" fillId="2" borderId="11" xfId="4" applyNumberFormat="1" applyFont="1" applyFill="1" applyBorder="1" applyAlignment="1">
      <alignment horizontal="center" vertical="center" wrapText="1"/>
    </xf>
    <xf numFmtId="3" fontId="11" fillId="2" borderId="12" xfId="4" applyNumberFormat="1" applyFont="1" applyFill="1" applyBorder="1" applyAlignment="1">
      <alignment horizontal="center" vertical="center" wrapText="1"/>
    </xf>
    <xf numFmtId="0" fontId="9" fillId="0" borderId="9" xfId="4" applyFont="1" applyBorder="1" applyAlignment="1">
      <alignment horizontal="center" vertical="top"/>
    </xf>
    <xf numFmtId="0" fontId="9" fillId="0" borderId="9" xfId="4" applyFont="1" applyBorder="1" applyAlignment="1">
      <alignment horizontal="center"/>
    </xf>
    <xf numFmtId="0" fontId="10" fillId="3" borderId="9" xfId="3" applyFont="1" applyFill="1" applyBorder="1" applyAlignment="1">
      <alignment horizontal="left"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0" fillId="4" borderId="12" xfId="3" applyFont="1" applyFill="1" applyBorder="1" applyAlignment="1">
      <alignment horizontal="center" vertical="center" wrapText="1"/>
    </xf>
    <xf numFmtId="0" fontId="11" fillId="5" borderId="13" xfId="5" applyFont="1" applyFill="1" applyBorder="1" applyAlignment="1">
      <alignment horizontal="center" vertical="center" wrapText="1"/>
    </xf>
    <xf numFmtId="0" fontId="11" fillId="5" borderId="14" xfId="5" applyFont="1" applyFill="1" applyBorder="1" applyAlignment="1">
      <alignment horizontal="center" vertical="center" wrapText="1"/>
    </xf>
    <xf numFmtId="0" fontId="11" fillId="5" borderId="15" xfId="5" applyFont="1" applyFill="1" applyBorder="1" applyAlignment="1">
      <alignment horizontal="center" vertical="center" wrapText="1"/>
    </xf>
    <xf numFmtId="0" fontId="49" fillId="2" borderId="17" xfId="5" applyFont="1" applyFill="1" applyBorder="1" applyAlignment="1">
      <alignment horizontal="center" vertical="center" wrapText="1"/>
    </xf>
    <xf numFmtId="0" fontId="49" fillId="2" borderId="35" xfId="5" applyFont="1" applyFill="1" applyBorder="1" applyAlignment="1">
      <alignment horizontal="center" vertical="center" wrapText="1"/>
    </xf>
    <xf numFmtId="4" fontId="49" fillId="2" borderId="17" xfId="5" applyNumberFormat="1" applyFont="1" applyFill="1" applyBorder="1" applyAlignment="1">
      <alignment horizontal="center" vertical="center" wrapText="1"/>
    </xf>
    <xf numFmtId="4" fontId="49" fillId="2" borderId="35" xfId="5" applyNumberFormat="1" applyFont="1" applyFill="1" applyBorder="1" applyAlignment="1">
      <alignment horizontal="center" vertical="center" wrapText="1"/>
    </xf>
    <xf numFmtId="4" fontId="49" fillId="2" borderId="18" xfId="5" applyNumberFormat="1" applyFont="1" applyFill="1" applyBorder="1" applyAlignment="1">
      <alignment horizontal="center" vertical="center" wrapText="1"/>
    </xf>
    <xf numFmtId="4" fontId="49" fillId="2" borderId="88" xfId="5" applyNumberFormat="1" applyFont="1" applyFill="1" applyBorder="1" applyAlignment="1">
      <alignment horizontal="center" vertical="center" wrapText="1"/>
    </xf>
    <xf numFmtId="0" fontId="11" fillId="5" borderId="27" xfId="5" applyFont="1" applyFill="1" applyBorder="1" applyAlignment="1">
      <alignment horizontal="right" vertical="center"/>
    </xf>
    <xf numFmtId="0" fontId="11" fillId="5" borderId="28" xfId="5" applyFont="1" applyFill="1" applyBorder="1" applyAlignment="1">
      <alignment horizontal="right" vertical="center"/>
    </xf>
    <xf numFmtId="0" fontId="11" fillId="5" borderId="34" xfId="5" applyFont="1" applyFill="1" applyBorder="1" applyAlignment="1">
      <alignment horizontal="right" vertical="center"/>
    </xf>
    <xf numFmtId="0" fontId="49" fillId="2" borderId="16" xfId="5" applyFont="1" applyFill="1" applyBorder="1" applyAlignment="1">
      <alignment horizontal="center" vertical="center" wrapText="1"/>
    </xf>
    <xf numFmtId="0" fontId="49" fillId="2" borderId="101" xfId="5" applyFont="1" applyFill="1" applyBorder="1" applyAlignment="1">
      <alignment horizontal="center" vertical="center" wrapText="1"/>
    </xf>
    <xf numFmtId="0" fontId="49" fillId="0" borderId="17" xfId="6" applyFont="1" applyBorder="1" applyAlignment="1">
      <alignment horizontal="center" vertical="center" wrapText="1"/>
    </xf>
    <xf numFmtId="0" fontId="11" fillId="3" borderId="13" xfId="5" applyFont="1" applyFill="1" applyBorder="1" applyAlignment="1">
      <alignment horizontal="center" vertical="center" wrapText="1"/>
    </xf>
    <xf numFmtId="0" fontId="11" fillId="3" borderId="14" xfId="5" applyFont="1" applyFill="1" applyBorder="1" applyAlignment="1">
      <alignment horizontal="center" vertical="center" wrapText="1"/>
    </xf>
    <xf numFmtId="0" fontId="11" fillId="3" borderId="15" xfId="5" applyFont="1" applyFill="1" applyBorder="1" applyAlignment="1">
      <alignment horizontal="center" vertical="center" wrapText="1"/>
    </xf>
    <xf numFmtId="0" fontId="28" fillId="3" borderId="13" xfId="20" applyFont="1" applyFill="1" applyBorder="1" applyAlignment="1">
      <alignment horizontal="left"/>
    </xf>
    <xf numFmtId="0" fontId="28" fillId="3" borderId="14" xfId="20" applyFont="1" applyFill="1" applyBorder="1" applyAlignment="1">
      <alignment horizontal="left"/>
    </xf>
    <xf numFmtId="0" fontId="28" fillId="3" borderId="15" xfId="20" applyFont="1" applyFill="1" applyBorder="1" applyAlignment="1">
      <alignment horizontal="left"/>
    </xf>
    <xf numFmtId="4" fontId="28" fillId="0" borderId="52" xfId="17" applyNumberFormat="1" applyFont="1" applyBorder="1" applyAlignment="1">
      <alignment horizontal="center" vertical="center"/>
    </xf>
    <xf numFmtId="4" fontId="28" fillId="0" borderId="53" xfId="17" applyNumberFormat="1" applyFont="1" applyBorder="1" applyAlignment="1">
      <alignment horizontal="center" vertical="center"/>
    </xf>
    <xf numFmtId="0" fontId="28" fillId="0" borderId="55" xfId="17" applyFont="1" applyBorder="1" applyAlignment="1">
      <alignment horizontal="center" vertical="center" wrapText="1"/>
    </xf>
    <xf numFmtId="0" fontId="28" fillId="0" borderId="56" xfId="17" applyFont="1" applyBorder="1" applyAlignment="1">
      <alignment horizontal="center" vertical="center" wrapText="1"/>
    </xf>
    <xf numFmtId="0" fontId="28" fillId="0" borderId="57" xfId="17" applyFont="1" applyBorder="1" applyAlignment="1">
      <alignment horizontal="center" vertical="center" wrapText="1"/>
    </xf>
    <xf numFmtId="0" fontId="28" fillId="0" borderId="27" xfId="17" applyFont="1" applyBorder="1" applyAlignment="1">
      <alignment horizontal="center" vertical="center" wrapText="1"/>
    </xf>
    <xf numFmtId="0" fontId="28" fillId="0" borderId="28" xfId="17" applyFont="1" applyBorder="1" applyAlignment="1">
      <alignment horizontal="center" vertical="center" wrapText="1"/>
    </xf>
    <xf numFmtId="0" fontId="28" fillId="0" borderId="29" xfId="17" applyFont="1" applyBorder="1" applyAlignment="1">
      <alignment horizontal="center" vertical="center" wrapText="1"/>
    </xf>
    <xf numFmtId="0" fontId="33" fillId="0" borderId="71" xfId="17" applyFont="1" applyBorder="1" applyAlignment="1">
      <alignment vertical="center"/>
    </xf>
    <xf numFmtId="0" fontId="9" fillId="0" borderId="7" xfId="22" applyFont="1" applyBorder="1" applyAlignment="1">
      <alignment wrapText="1"/>
    </xf>
    <xf numFmtId="0" fontId="9" fillId="0" borderId="0" xfId="22" applyFont="1" applyBorder="1" applyAlignment="1">
      <alignment wrapText="1"/>
    </xf>
    <xf numFmtId="0" fontId="9" fillId="0" borderId="8" xfId="22" applyFont="1" applyBorder="1" applyAlignment="1">
      <alignment wrapText="1"/>
    </xf>
    <xf numFmtId="0" fontId="10" fillId="0" borderId="0" xfId="22" applyFont="1" applyBorder="1" applyAlignment="1">
      <alignment horizontal="right"/>
    </xf>
    <xf numFmtId="0" fontId="10" fillId="0" borderId="8" xfId="22" applyFont="1" applyBorder="1" applyAlignment="1">
      <alignment horizontal="right"/>
    </xf>
    <xf numFmtId="0" fontId="10" fillId="0" borderId="28" xfId="22" applyFont="1" applyBorder="1" applyAlignment="1">
      <alignment horizontal="right"/>
    </xf>
    <xf numFmtId="0" fontId="10" fillId="0" borderId="29" xfId="22" applyFont="1" applyBorder="1" applyAlignment="1">
      <alignment horizontal="right"/>
    </xf>
    <xf numFmtId="0" fontId="10" fillId="0" borderId="27" xfId="22" applyFont="1" applyBorder="1" applyAlignment="1">
      <alignment horizontal="left"/>
    </xf>
    <xf numFmtId="0" fontId="10" fillId="0" borderId="28" xfId="22" applyFont="1" applyBorder="1" applyAlignment="1">
      <alignment horizontal="left"/>
    </xf>
    <xf numFmtId="43" fontId="10" fillId="0" borderId="10" xfId="1" applyNumberFormat="1" applyFont="1" applyBorder="1" applyAlignment="1">
      <alignment horizontal="center"/>
    </xf>
    <xf numFmtId="43" fontId="10" fillId="0" borderId="12" xfId="1" applyNumberFormat="1" applyFont="1" applyBorder="1" applyAlignment="1">
      <alignment horizontal="center"/>
    </xf>
    <xf numFmtId="43" fontId="10" fillId="0" borderId="98" xfId="1" applyNumberFormat="1" applyFont="1" applyBorder="1" applyAlignment="1">
      <alignment horizontal="center"/>
    </xf>
    <xf numFmtId="43" fontId="10" fillId="0" borderId="44" xfId="1" applyNumberFormat="1" applyFont="1" applyBorder="1" applyAlignment="1">
      <alignment horizontal="center"/>
    </xf>
    <xf numFmtId="0" fontId="9" fillId="0" borderId="13" xfId="22" applyFont="1" applyBorder="1" applyAlignment="1">
      <alignment horizontal="right"/>
    </xf>
    <xf numFmtId="0" fontId="9" fillId="0" borderId="14" xfId="22" applyFont="1" applyBorder="1" applyAlignment="1">
      <alignment horizontal="right"/>
    </xf>
    <xf numFmtId="0" fontId="9" fillId="0" borderId="15" xfId="22" applyFont="1" applyBorder="1" applyAlignment="1">
      <alignment horizontal="right"/>
    </xf>
    <xf numFmtId="0" fontId="9" fillId="14" borderId="13" xfId="22" applyFont="1" applyFill="1" applyBorder="1" applyAlignment="1">
      <alignment horizontal="right"/>
    </xf>
    <xf numFmtId="0" fontId="9" fillId="14" borderId="14" xfId="22" applyFont="1" applyFill="1" applyBorder="1" applyAlignment="1">
      <alignment horizontal="right"/>
    </xf>
    <xf numFmtId="0" fontId="9" fillId="14" borderId="15" xfId="22" applyFont="1" applyFill="1" applyBorder="1" applyAlignment="1">
      <alignment horizontal="right"/>
    </xf>
    <xf numFmtId="0" fontId="10" fillId="0" borderId="41" xfId="22" applyFont="1" applyBorder="1" applyAlignment="1">
      <alignment horizontal="center"/>
    </xf>
    <xf numFmtId="0" fontId="10" fillId="0" borderId="11" xfId="22" applyFont="1" applyBorder="1" applyAlignment="1">
      <alignment horizontal="center"/>
    </xf>
    <xf numFmtId="0" fontId="10" fillId="0" borderId="99" xfId="22" applyFont="1" applyBorder="1" applyAlignment="1">
      <alignment horizontal="center"/>
    </xf>
    <xf numFmtId="0" fontId="9" fillId="0" borderId="55" xfId="22" applyFont="1" applyBorder="1" applyAlignment="1">
      <alignment horizontal="left" vertical="center"/>
    </xf>
    <xf numFmtId="0" fontId="9" fillId="0" borderId="56" xfId="22" applyFont="1" applyBorder="1" applyAlignment="1">
      <alignment horizontal="left" vertical="center"/>
    </xf>
    <xf numFmtId="0" fontId="9" fillId="0" borderId="57" xfId="22" applyFont="1" applyBorder="1" applyAlignment="1">
      <alignment horizontal="left" vertical="center"/>
    </xf>
    <xf numFmtId="0" fontId="9" fillId="0" borderId="7" xfId="22" applyFont="1" applyBorder="1" applyAlignment="1">
      <alignment horizontal="left" vertical="center"/>
    </xf>
    <xf numFmtId="0" fontId="9" fillId="0" borderId="0" xfId="22" applyFont="1" applyBorder="1" applyAlignment="1">
      <alignment horizontal="left" vertical="center"/>
    </xf>
    <xf numFmtId="0" fontId="9" fillId="0" borderId="8" xfId="22" applyFont="1" applyBorder="1" applyAlignment="1">
      <alignment horizontal="left" vertical="center"/>
    </xf>
    <xf numFmtId="0" fontId="9" fillId="0" borderId="27" xfId="22" applyFont="1" applyBorder="1" applyAlignment="1">
      <alignment horizontal="left" vertical="center"/>
    </xf>
    <xf numFmtId="0" fontId="9" fillId="0" borderId="28" xfId="22" applyFont="1" applyBorder="1" applyAlignment="1">
      <alignment horizontal="left" vertical="center"/>
    </xf>
    <xf numFmtId="0" fontId="9" fillId="0" borderId="29" xfId="22" applyFont="1" applyBorder="1" applyAlignment="1">
      <alignment horizontal="left" vertical="center"/>
    </xf>
    <xf numFmtId="0" fontId="9" fillId="14" borderId="38" xfId="22" applyFont="1" applyFill="1" applyBorder="1" applyAlignment="1">
      <alignment horizontal="center"/>
    </xf>
    <xf numFmtId="0" fontId="9" fillId="14" borderId="39" xfId="22" applyFont="1" applyFill="1" applyBorder="1" applyAlignment="1">
      <alignment horizontal="center"/>
    </xf>
    <xf numFmtId="0" fontId="9" fillId="14" borderId="77" xfId="22" applyFont="1" applyFill="1" applyBorder="1" applyAlignment="1">
      <alignment horizontal="center" wrapText="1"/>
    </xf>
    <xf numFmtId="0" fontId="9" fillId="14" borderId="40" xfId="22" applyFont="1" applyFill="1" applyBorder="1" applyAlignment="1">
      <alignment horizontal="center" wrapText="1"/>
    </xf>
    <xf numFmtId="0" fontId="10" fillId="0" borderId="41" xfId="22" applyFont="1" applyBorder="1" applyAlignment="1"/>
    <xf numFmtId="0" fontId="10" fillId="0" borderId="11" xfId="22" applyFont="1" applyBorder="1" applyAlignment="1"/>
    <xf numFmtId="0" fontId="10" fillId="0" borderId="42" xfId="22" applyFont="1" applyBorder="1" applyAlignment="1"/>
    <xf numFmtId="0" fontId="10" fillId="0" borderId="43" xfId="22" applyFont="1" applyBorder="1" applyAlignment="1"/>
    <xf numFmtId="0" fontId="10" fillId="0" borderId="98" xfId="22" applyFont="1" applyBorder="1" applyAlignment="1">
      <alignment horizontal="center"/>
    </xf>
    <xf numFmtId="0" fontId="10" fillId="0" borderId="44" xfId="22" applyFont="1" applyBorder="1" applyAlignment="1">
      <alignment horizontal="center"/>
    </xf>
    <xf numFmtId="2" fontId="10" fillId="0" borderId="10" xfId="22" applyNumberFormat="1" applyFont="1" applyBorder="1" applyAlignment="1">
      <alignment horizontal="center" wrapText="1"/>
    </xf>
    <xf numFmtId="2" fontId="10" fillId="0" borderId="12" xfId="22" applyNumberFormat="1" applyFont="1" applyBorder="1" applyAlignment="1">
      <alignment horizontal="center" wrapText="1"/>
    </xf>
    <xf numFmtId="2" fontId="10" fillId="0" borderId="10" xfId="22" applyNumberFormat="1" applyFont="1" applyBorder="1" applyAlignment="1">
      <alignment horizontal="center"/>
    </xf>
    <xf numFmtId="2" fontId="10" fillId="0" borderId="12" xfId="22" applyNumberFormat="1" applyFont="1" applyBorder="1" applyAlignment="1">
      <alignment horizontal="center"/>
    </xf>
    <xf numFmtId="0" fontId="9" fillId="14" borderId="77" xfId="22" applyFont="1" applyFill="1" applyBorder="1" applyAlignment="1">
      <alignment horizontal="center"/>
    </xf>
    <xf numFmtId="0" fontId="9" fillId="14" borderId="40" xfId="22" applyFont="1" applyFill="1" applyBorder="1" applyAlignment="1">
      <alignment horizontal="center"/>
    </xf>
    <xf numFmtId="0" fontId="10" fillId="0" borderId="44" xfId="22" applyFont="1" applyBorder="1" applyAlignment="1"/>
    <xf numFmtId="0" fontId="10" fillId="0" borderId="10" xfId="22" applyFont="1" applyBorder="1" applyAlignment="1">
      <alignment horizontal="center"/>
    </xf>
    <xf numFmtId="0" fontId="10" fillId="0" borderId="12" xfId="22" applyFont="1" applyBorder="1" applyAlignment="1">
      <alignment horizontal="center"/>
    </xf>
    <xf numFmtId="0" fontId="10" fillId="0" borderId="98" xfId="22" applyFont="1" applyBorder="1" applyAlignment="1"/>
    <xf numFmtId="2" fontId="10" fillId="0" borderId="98" xfId="22" applyNumberFormat="1" applyFont="1" applyBorder="1" applyAlignment="1">
      <alignment horizontal="center"/>
    </xf>
    <xf numFmtId="2" fontId="10" fillId="0" borderId="44" xfId="22" applyNumberFormat="1" applyFont="1" applyBorder="1" applyAlignment="1">
      <alignment horizontal="center"/>
    </xf>
    <xf numFmtId="0" fontId="10" fillId="0" borderId="12" xfId="22" applyFont="1" applyBorder="1" applyAlignment="1"/>
    <xf numFmtId="169" fontId="10" fillId="0" borderId="10" xfId="1" applyFont="1" applyBorder="1" applyAlignment="1">
      <alignment horizontal="center"/>
    </xf>
    <xf numFmtId="169" fontId="10" fillId="0" borderId="12" xfId="1" applyFont="1" applyBorder="1" applyAlignment="1">
      <alignment horizontal="center"/>
    </xf>
    <xf numFmtId="0" fontId="10" fillId="14" borderId="39" xfId="22" applyFont="1" applyFill="1" applyBorder="1" applyAlignment="1">
      <alignment horizontal="center"/>
    </xf>
    <xf numFmtId="0" fontId="10" fillId="14" borderId="40" xfId="22" applyFont="1" applyFill="1" applyBorder="1" applyAlignment="1">
      <alignment horizontal="center"/>
    </xf>
    <xf numFmtId="0" fontId="9" fillId="14" borderId="82" xfId="22" applyFont="1" applyFill="1" applyBorder="1" applyAlignment="1">
      <alignment horizontal="center"/>
    </xf>
    <xf numFmtId="0" fontId="9" fillId="14" borderId="96" xfId="22" applyFont="1" applyFill="1" applyBorder="1" applyAlignment="1">
      <alignment horizontal="center"/>
    </xf>
    <xf numFmtId="0" fontId="10" fillId="0" borderId="10" xfId="22" applyFont="1" applyBorder="1" applyAlignment="1"/>
    <xf numFmtId="0" fontId="10" fillId="0" borderId="35" xfId="24" applyFont="1" applyBorder="1" applyAlignment="1">
      <alignment horizontal="center" vertical="center"/>
    </xf>
    <xf numFmtId="0" fontId="10" fillId="0" borderId="89" xfId="24" applyFont="1" applyBorder="1" applyAlignment="1">
      <alignment horizontal="center" vertical="center"/>
    </xf>
    <xf numFmtId="0" fontId="10" fillId="0" borderId="88" xfId="24" applyFont="1" applyBorder="1" applyAlignment="1">
      <alignment horizontal="center" vertical="center"/>
    </xf>
    <xf numFmtId="0" fontId="10" fillId="0" borderId="33" xfId="24" applyFont="1" applyBorder="1" applyAlignment="1">
      <alignment horizontal="center" vertical="center"/>
    </xf>
    <xf numFmtId="0" fontId="9" fillId="0" borderId="81" xfId="22" applyFont="1" applyBorder="1" applyAlignment="1">
      <alignment horizontal="center"/>
    </xf>
    <xf numFmtId="0" fontId="9" fillId="0" borderId="0" xfId="22" applyFont="1" applyBorder="1" applyAlignment="1">
      <alignment horizontal="center"/>
    </xf>
    <xf numFmtId="0" fontId="9" fillId="0" borderId="32" xfId="22" applyFont="1" applyBorder="1" applyAlignment="1">
      <alignment horizontal="center"/>
    </xf>
    <xf numFmtId="0" fontId="9" fillId="0" borderId="7" xfId="22" applyFont="1" applyBorder="1" applyAlignment="1">
      <alignment horizontal="right" vertical="center"/>
    </xf>
    <xf numFmtId="0" fontId="9" fillId="0" borderId="0" xfId="22" applyFont="1" applyBorder="1" applyAlignment="1">
      <alignment horizontal="right" vertical="center"/>
    </xf>
    <xf numFmtId="0" fontId="9" fillId="0" borderId="55" xfId="22" applyFont="1" applyBorder="1" applyAlignment="1" applyProtection="1">
      <alignment horizontal="center"/>
      <protection locked="0"/>
    </xf>
    <xf numFmtId="0" fontId="9" fillId="0" borderId="56" xfId="22" applyFont="1" applyBorder="1" applyAlignment="1" applyProtection="1">
      <alignment horizontal="center"/>
      <protection locked="0"/>
    </xf>
    <xf numFmtId="0" fontId="9" fillId="0" borderId="57" xfId="22" applyFont="1" applyBorder="1" applyAlignment="1" applyProtection="1">
      <alignment horizontal="center"/>
      <protection locked="0"/>
    </xf>
    <xf numFmtId="0" fontId="9" fillId="14" borderId="38" xfId="22" applyFont="1" applyFill="1" applyBorder="1" applyAlignment="1">
      <alignment horizontal="center" vertical="center" wrapText="1"/>
    </xf>
    <xf numFmtId="0" fontId="9" fillId="14" borderId="39" xfId="22" applyFont="1" applyFill="1" applyBorder="1" applyAlignment="1">
      <alignment horizontal="center" vertical="center" wrapText="1"/>
    </xf>
    <xf numFmtId="0" fontId="9" fillId="14" borderId="94" xfId="22" applyFont="1" applyFill="1" applyBorder="1" applyAlignment="1">
      <alignment horizontal="center" vertical="center" wrapText="1"/>
    </xf>
    <xf numFmtId="0" fontId="9" fillId="14" borderId="38" xfId="22" applyFont="1" applyFill="1" applyBorder="1" applyAlignment="1">
      <alignment horizontal="center" vertical="center"/>
    </xf>
    <xf numFmtId="0" fontId="9" fillId="14" borderId="94" xfId="22" applyFont="1" applyFill="1" applyBorder="1" applyAlignment="1">
      <alignment horizontal="center" vertical="center"/>
    </xf>
    <xf numFmtId="0" fontId="10" fillId="14" borderId="42" xfId="22" applyFont="1" applyFill="1" applyBorder="1" applyAlignment="1">
      <alignment horizontal="center" vertical="center"/>
    </xf>
    <xf numFmtId="0" fontId="10" fillId="14" borderId="43" xfId="22" applyFont="1" applyFill="1" applyBorder="1" applyAlignment="1">
      <alignment horizontal="center" vertical="center"/>
    </xf>
    <xf numFmtId="0" fontId="10" fillId="14" borderId="92" xfId="22" applyFont="1" applyFill="1" applyBorder="1" applyAlignment="1">
      <alignment horizontal="center" vertical="center"/>
    </xf>
    <xf numFmtId="0" fontId="10" fillId="3" borderId="9" xfId="22" applyFont="1" applyFill="1" applyBorder="1" applyAlignment="1">
      <alignment horizontal="center" vertical="center" wrapText="1"/>
    </xf>
    <xf numFmtId="0" fontId="41" fillId="0" borderId="78" xfId="23" applyFont="1" applyBorder="1" applyAlignment="1" applyProtection="1">
      <alignment horizontal="center"/>
    </xf>
    <xf numFmtId="0" fontId="41" fillId="0" borderId="31" xfId="23" applyFont="1" applyBorder="1" applyAlignment="1" applyProtection="1">
      <alignment horizontal="center"/>
    </xf>
    <xf numFmtId="0" fontId="9" fillId="0" borderId="79" xfId="22" applyFont="1" applyBorder="1" applyAlignment="1">
      <alignment horizontal="center"/>
    </xf>
    <xf numFmtId="0" fontId="9" fillId="0" borderId="56" xfId="22" applyFont="1" applyBorder="1" applyAlignment="1">
      <alignment horizontal="center"/>
    </xf>
    <xf numFmtId="0" fontId="9" fillId="0" borderId="80" xfId="22" applyFont="1" applyBorder="1" applyAlignment="1">
      <alignment horizontal="center"/>
    </xf>
    <xf numFmtId="0" fontId="10" fillId="0" borderId="79" xfId="24" applyFont="1" applyBorder="1" applyAlignment="1">
      <alignment horizontal="center" vertical="center"/>
    </xf>
    <xf numFmtId="0" fontId="10" fillId="0" borderId="56" xfId="24" applyFont="1" applyBorder="1" applyAlignment="1">
      <alignment horizontal="center" vertical="center"/>
    </xf>
    <xf numFmtId="0" fontId="10" fillId="0" borderId="57" xfId="24" applyFont="1" applyBorder="1" applyAlignment="1">
      <alignment horizontal="center" vertical="center"/>
    </xf>
    <xf numFmtId="0" fontId="10" fillId="0" borderId="82" xfId="24" applyFont="1" applyBorder="1" applyAlignment="1">
      <alignment horizontal="center" vertical="center"/>
    </xf>
    <xf numFmtId="0" fontId="10" fillId="0" borderId="83" xfId="24" applyFont="1" applyBorder="1" applyAlignment="1">
      <alignment horizontal="center" vertical="center"/>
    </xf>
    <xf numFmtId="0" fontId="10" fillId="0" borderId="84" xfId="24" applyFont="1" applyBorder="1" applyAlignment="1">
      <alignment horizontal="center" vertical="center"/>
    </xf>
    <xf numFmtId="0" fontId="10" fillId="0" borderId="19" xfId="22" applyFont="1" applyBorder="1" applyAlignment="1">
      <alignment horizontal="center" vertical="center"/>
    </xf>
    <xf numFmtId="0" fontId="10" fillId="0" borderId="85" xfId="24" applyFont="1" applyBorder="1" applyAlignment="1">
      <alignment horizontal="center" vertical="center"/>
    </xf>
    <xf numFmtId="0" fontId="10" fillId="0" borderId="86" xfId="24" applyFont="1" applyBorder="1" applyAlignment="1">
      <alignment horizontal="center" vertical="center"/>
    </xf>
    <xf numFmtId="0" fontId="10" fillId="0" borderId="87" xfId="24" applyFont="1" applyBorder="1" applyAlignment="1">
      <alignment horizontal="center" vertical="center"/>
    </xf>
    <xf numFmtId="0" fontId="10" fillId="0" borderId="82" xfId="22" applyFont="1" applyBorder="1" applyAlignment="1">
      <alignment horizontal="center" vertical="center"/>
    </xf>
    <xf numFmtId="0" fontId="10" fillId="0" borderId="83" xfId="22" applyFont="1" applyBorder="1" applyAlignment="1">
      <alignment horizontal="center" vertical="center"/>
    </xf>
    <xf numFmtId="0" fontId="10" fillId="0" borderId="84" xfId="22" applyFont="1" applyBorder="1" applyAlignment="1">
      <alignment horizontal="center" vertical="center"/>
    </xf>
    <xf numFmtId="0" fontId="9" fillId="0" borderId="81" xfId="22" applyFont="1" applyBorder="1" applyAlignment="1">
      <alignment horizontal="center" vertical="center" wrapText="1"/>
    </xf>
    <xf numFmtId="0" fontId="9" fillId="0" borderId="0" xfId="22" applyFont="1" applyBorder="1" applyAlignment="1">
      <alignment horizontal="center" vertical="center" wrapText="1"/>
    </xf>
    <xf numFmtId="0" fontId="9" fillId="0" borderId="32" xfId="22" applyFont="1" applyBorder="1" applyAlignment="1">
      <alignment horizontal="center" vertical="center" wrapText="1"/>
    </xf>
    <xf numFmtId="0" fontId="18" fillId="0" borderId="28" xfId="11" applyFont="1" applyBorder="1" applyAlignment="1">
      <alignment horizontal="center" vertical="center"/>
    </xf>
    <xf numFmtId="0" fontId="20" fillId="5" borderId="13" xfId="11" applyFont="1" applyFill="1" applyBorder="1" applyAlignment="1">
      <alignment horizontal="center" vertical="center"/>
    </xf>
    <xf numFmtId="0" fontId="20" fillId="5" borderId="14" xfId="11" applyFont="1" applyFill="1" applyBorder="1" applyAlignment="1">
      <alignment horizontal="center" vertical="center"/>
    </xf>
    <xf numFmtId="0" fontId="20" fillId="5" borderId="15" xfId="11" applyFont="1" applyFill="1" applyBorder="1" applyAlignment="1">
      <alignment horizontal="center" vertical="center"/>
    </xf>
    <xf numFmtId="0" fontId="17" fillId="0" borderId="0" xfId="11" applyFont="1" applyAlignment="1">
      <alignment horizontal="left" vertical="center"/>
    </xf>
    <xf numFmtId="0" fontId="47" fillId="0" borderId="0" xfId="0" applyFont="1" applyAlignment="1">
      <alignment horizontal="left" vertical="center" wrapText="1"/>
    </xf>
    <xf numFmtId="0" fontId="10" fillId="3" borderId="25" xfId="4" applyFont="1" applyFill="1" applyBorder="1" applyAlignment="1">
      <alignment vertical="center" wrapText="1"/>
    </xf>
    <xf numFmtId="0" fontId="10" fillId="3" borderId="9" xfId="4" applyFont="1" applyFill="1" applyBorder="1" applyAlignment="1">
      <alignment vertical="center" wrapText="1"/>
    </xf>
    <xf numFmtId="0" fontId="9" fillId="3" borderId="25" xfId="4" applyFont="1" applyFill="1" applyBorder="1" applyAlignment="1">
      <alignment vertical="center" wrapText="1"/>
    </xf>
    <xf numFmtId="0" fontId="4" fillId="2" borderId="9" xfId="4" applyFont="1" applyFill="1" applyBorder="1" applyAlignment="1">
      <alignment horizontal="center" vertical="center" wrapText="1"/>
    </xf>
    <xf numFmtId="0" fontId="4" fillId="2" borderId="26" xfId="4" applyFont="1" applyFill="1" applyBorder="1" applyAlignment="1">
      <alignment horizontal="center" vertical="center" wrapText="1"/>
    </xf>
    <xf numFmtId="0" fontId="10" fillId="3" borderId="25" xfId="0" applyFont="1" applyFill="1" applyBorder="1" applyAlignment="1">
      <alignment vertical="center" wrapText="1"/>
    </xf>
    <xf numFmtId="0" fontId="10" fillId="3" borderId="9" xfId="0" applyFont="1" applyFill="1" applyBorder="1" applyAlignment="1">
      <alignment vertical="center" wrapText="1"/>
    </xf>
    <xf numFmtId="3" fontId="11" fillId="2" borderId="19" xfId="4" applyNumberFormat="1" applyFont="1" applyFill="1" applyBorder="1" applyAlignment="1">
      <alignment horizontal="center" vertical="center" wrapText="1"/>
    </xf>
    <xf numFmtId="0" fontId="9" fillId="0" borderId="7" xfId="4" applyFont="1" applyBorder="1" applyAlignment="1">
      <alignment horizontal="center" vertical="top"/>
    </xf>
    <xf numFmtId="0" fontId="9" fillId="0" borderId="0" xfId="4" applyFont="1" applyAlignment="1">
      <alignment horizontal="center" vertical="top"/>
    </xf>
    <xf numFmtId="0" fontId="9" fillId="0" borderId="8" xfId="4" applyFont="1" applyBorder="1" applyAlignment="1">
      <alignment horizontal="center" vertical="top"/>
    </xf>
    <xf numFmtId="0" fontId="9" fillId="0" borderId="7" xfId="4" applyFont="1" applyBorder="1" applyAlignment="1">
      <alignment horizontal="center"/>
    </xf>
    <xf numFmtId="0" fontId="9" fillId="0" borderId="0" xfId="4" applyFont="1" applyAlignment="1">
      <alignment horizontal="center"/>
    </xf>
    <xf numFmtId="0" fontId="9" fillId="0" borderId="8" xfId="4" applyFont="1" applyBorder="1" applyAlignment="1">
      <alignment horizontal="center"/>
    </xf>
    <xf numFmtId="0" fontId="11" fillId="2" borderId="17" xfId="5" applyFont="1" applyFill="1" applyBorder="1" applyAlignment="1">
      <alignment horizontal="center" vertical="center" wrapText="1"/>
    </xf>
    <xf numFmtId="0" fontId="11" fillId="2" borderId="21" xfId="5" applyFont="1" applyFill="1" applyBorder="1" applyAlignment="1">
      <alignment horizontal="center" vertical="center" wrapText="1"/>
    </xf>
    <xf numFmtId="4" fontId="11" fillId="2" borderId="17" xfId="5" applyNumberFormat="1" applyFont="1" applyFill="1" applyBorder="1" applyAlignment="1">
      <alignment horizontal="center" vertical="center" wrapText="1"/>
    </xf>
    <xf numFmtId="4" fontId="11" fillId="2" borderId="21" xfId="5" applyNumberFormat="1" applyFont="1" applyFill="1" applyBorder="1" applyAlignment="1">
      <alignment horizontal="center" vertical="center" wrapText="1"/>
    </xf>
    <xf numFmtId="4" fontId="11" fillId="2" borderId="18" xfId="5" applyNumberFormat="1" applyFont="1" applyFill="1" applyBorder="1" applyAlignment="1">
      <alignment horizontal="center" vertical="center" wrapText="1"/>
    </xf>
    <xf numFmtId="4" fontId="11" fillId="2" borderId="22" xfId="5" applyNumberFormat="1" applyFont="1" applyFill="1" applyBorder="1" applyAlignment="1">
      <alignment horizontal="center" vertical="center" wrapText="1"/>
    </xf>
    <xf numFmtId="0" fontId="11" fillId="5" borderId="13" xfId="5" applyFont="1" applyFill="1" applyBorder="1" applyAlignment="1">
      <alignment horizontal="right" vertical="center"/>
    </xf>
    <xf numFmtId="0" fontId="11" fillId="5" borderId="14" xfId="5" applyFont="1" applyFill="1" applyBorder="1" applyAlignment="1">
      <alignment horizontal="right" vertical="center"/>
    </xf>
    <xf numFmtId="0" fontId="11" fillId="5" borderId="37" xfId="5" applyFont="1" applyFill="1" applyBorder="1" applyAlignment="1">
      <alignment horizontal="right" vertical="center"/>
    </xf>
    <xf numFmtId="0" fontId="11" fillId="2" borderId="16" xfId="5" applyFont="1" applyFill="1" applyBorder="1" applyAlignment="1">
      <alignment horizontal="center" vertical="center" wrapText="1"/>
    </xf>
    <xf numFmtId="0" fontId="11" fillId="2" borderId="20" xfId="5" applyFont="1" applyFill="1" applyBorder="1" applyAlignment="1">
      <alignment horizontal="center" vertical="center" wrapText="1"/>
    </xf>
    <xf numFmtId="0" fontId="11" fillId="0" borderId="17" xfId="6" applyFont="1" applyBorder="1" applyAlignment="1">
      <alignment horizontal="center" vertical="center" wrapText="1"/>
    </xf>
  </cellXfs>
  <cellStyles count="26">
    <cellStyle name="Hipervínculo" xfId="23" builtinId="8"/>
    <cellStyle name="Millares" xfId="1" builtinId="3"/>
    <cellStyle name="Millares [0]" xfId="16" builtinId="6"/>
    <cellStyle name="Millares [0] 2" xfId="21"/>
    <cellStyle name="Millares 2" xfId="7"/>
    <cellStyle name="Millares_FORMULARIO 4 - M-OFERENTE PPTA ECONOMICA" xfId="13"/>
    <cellStyle name="Moneda" xfId="25" builtinId="4"/>
    <cellStyle name="Moneda 2" xfId="8"/>
    <cellStyle name="Moneda 2 2 2 2 2" xfId="12"/>
    <cellStyle name="Moneda 2 2_APU´S_NO_PREVISTOS (1)" xfId="14"/>
    <cellStyle name="Moneda 5" xfId="15"/>
    <cellStyle name="Normal" xfId="0" builtinId="0"/>
    <cellStyle name="Normal 11 2" xfId="18"/>
    <cellStyle name="Normal 12" xfId="17"/>
    <cellStyle name="Normal 2" xfId="5"/>
    <cellStyle name="Normal 2 10 2 2" xfId="22"/>
    <cellStyle name="Normal 2 10 3" xfId="6"/>
    <cellStyle name="Normal 3" xfId="3"/>
    <cellStyle name="Normal 3 11" xfId="4"/>
    <cellStyle name="Normal 3 11 3" xfId="20"/>
    <cellStyle name="Normal 3 2" xfId="9"/>
    <cellStyle name="Normal 3 2 2" xfId="11"/>
    <cellStyle name="Normal_modelo ACTA OBRA y MODIFICACION" xfId="24"/>
    <cellStyle name="Normal_PTO OFICIAL PREPLIEGO (CORREGIDO) 2" xfId="10"/>
    <cellStyle name="Porcentaje" xfId="2" builtinId="5"/>
    <cellStyle name="Porcentaje 7"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5" Type="http://schemas.openxmlformats.org/officeDocument/2006/relationships/worksheet" Target="worksheets/sheet5.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externalLink" Target="externalLinks/externalLink50.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13" Type="http://schemas.openxmlformats.org/officeDocument/2006/relationships/externalLink" Target="externalLinks/externalLink107.xml"/><Relationship Id="rId118" Type="http://schemas.openxmlformats.org/officeDocument/2006/relationships/theme" Target="theme/theme1.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externalLink" Target="externalLinks/externalLink53.xml"/><Relationship Id="rId67" Type="http://schemas.openxmlformats.org/officeDocument/2006/relationships/externalLink" Target="externalLinks/externalLink61.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11" Type="http://schemas.openxmlformats.org/officeDocument/2006/relationships/externalLink" Target="externalLinks/externalLink10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14" Type="http://schemas.openxmlformats.org/officeDocument/2006/relationships/externalLink" Target="externalLinks/externalLink108.xml"/><Relationship Id="rId119" Type="http://schemas.openxmlformats.org/officeDocument/2006/relationships/styles" Target="styles.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sharedStrings" Target="sharedStrings.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60326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60326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NAYITH.PINCHAO/Desktop/DIANA/Base%20de%20Datos%20Crystal%202022Enero11%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sheetData sheetId="1086">
        <row r="2">
          <cell r="A2">
            <v>0</v>
          </cell>
        </row>
      </sheetData>
      <sheetData sheetId="1087"/>
      <sheetData sheetId="1088"/>
      <sheetData sheetId="1089"/>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row r="2">
          <cell r="A2">
            <v>0</v>
          </cell>
        </row>
      </sheetData>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row r="2">
          <cell r="A2">
            <v>0</v>
          </cell>
        </row>
      </sheetData>
      <sheetData sheetId="1122"/>
      <sheetData sheetId="1123">
        <row r="2">
          <cell r="A2">
            <v>0</v>
          </cell>
        </row>
      </sheetData>
      <sheetData sheetId="1124"/>
      <sheetData sheetId="1125">
        <row r="2">
          <cell r="A2">
            <v>0</v>
          </cell>
        </row>
      </sheetData>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sheetData sheetId="1136">
        <row r="2">
          <cell r="A2">
            <v>0</v>
          </cell>
        </row>
      </sheetData>
      <sheetData sheetId="1137"/>
      <sheetData sheetId="1138">
        <row r="2">
          <cell r="A2">
            <v>0</v>
          </cell>
        </row>
      </sheetData>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row r="2">
          <cell r="A2">
            <v>0</v>
          </cell>
        </row>
      </sheetData>
      <sheetData sheetId="1217"/>
      <sheetData sheetId="1218"/>
      <sheetData sheetId="1219">
        <row r="2">
          <cell r="A2">
            <v>0</v>
          </cell>
        </row>
      </sheetData>
      <sheetData sheetId="1220">
        <row r="2">
          <cell r="A2">
            <v>0</v>
          </cell>
        </row>
      </sheetData>
      <sheetData sheetId="1221">
        <row r="2">
          <cell r="A2">
            <v>0</v>
          </cell>
        </row>
      </sheetData>
      <sheetData sheetId="1222">
        <row r="2">
          <cell r="A2">
            <v>0</v>
          </cell>
        </row>
      </sheetData>
      <sheetData sheetId="1223"/>
      <sheetData sheetId="1224"/>
      <sheetData sheetId="1225"/>
      <sheetData sheetId="1226"/>
      <sheetData sheetId="1227"/>
      <sheetData sheetId="1228"/>
      <sheetData sheetId="1229"/>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5">
          <cell r="B5" t="str">
            <v>T1</v>
          </cell>
        </row>
      </sheetData>
      <sheetData sheetId="1354">
        <row r="2">
          <cell r="B2">
            <v>100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sheetData sheetId="1364"/>
      <sheetData sheetId="1365">
        <row r="5">
          <cell r="B5" t="str">
            <v>T1</v>
          </cell>
        </row>
      </sheetData>
      <sheetData sheetId="1366">
        <row r="2">
          <cell r="B2">
            <v>100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row r="2">
          <cell r="A2">
            <v>0</v>
          </cell>
        </row>
      </sheetData>
      <sheetData sheetId="1449"/>
      <sheetData sheetId="1450"/>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sheetData sheetId="1553"/>
      <sheetData sheetId="1554">
        <row r="2">
          <cell r="A2">
            <v>0</v>
          </cell>
        </row>
      </sheetData>
      <sheetData sheetId="1555">
        <row r="2">
          <cell r="A2">
            <v>0</v>
          </cell>
        </row>
      </sheetData>
      <sheetData sheetId="1556">
        <row r="2">
          <cell r="A2">
            <v>0</v>
          </cell>
        </row>
      </sheetData>
      <sheetData sheetId="1557">
        <row r="2">
          <cell r="A2">
            <v>0</v>
          </cell>
        </row>
      </sheetData>
      <sheetData sheetId="1558"/>
      <sheetData sheetId="1559"/>
      <sheetData sheetId="1560"/>
      <sheetData sheetId="1561"/>
      <sheetData sheetId="1562"/>
      <sheetData sheetId="1563"/>
      <sheetData sheetId="1564"/>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5">
          <cell r="B5" t="str">
            <v>T1</v>
          </cell>
        </row>
      </sheetData>
      <sheetData sheetId="1689">
        <row r="2">
          <cell r="B2">
            <v>100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sheetData sheetId="1699"/>
      <sheetData sheetId="1700">
        <row r="5">
          <cell r="B5" t="str">
            <v>T1</v>
          </cell>
        </row>
      </sheetData>
      <sheetData sheetId="1701">
        <row r="2">
          <cell r="B2">
            <v>100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ow r="2">
          <cell r="A2">
            <v>0</v>
          </cell>
        </row>
      </sheetData>
      <sheetData sheetId="1721"/>
      <sheetData sheetId="1722">
        <row r="2">
          <cell r="A2">
            <v>0</v>
          </cell>
        </row>
      </sheetData>
      <sheetData sheetId="1723"/>
      <sheetData sheetId="1724">
        <row r="2">
          <cell r="A2">
            <v>0</v>
          </cell>
        </row>
      </sheetData>
      <sheetData sheetId="1725"/>
      <sheetData sheetId="1726"/>
      <sheetData sheetId="1727">
        <row r="2">
          <cell r="A2">
            <v>0</v>
          </cell>
        </row>
      </sheetData>
      <sheetData sheetId="1728"/>
      <sheetData sheetId="1729">
        <row r="2">
          <cell r="A2">
            <v>0</v>
          </cell>
        </row>
      </sheetData>
      <sheetData sheetId="1730"/>
      <sheetData sheetId="1731"/>
      <sheetData sheetId="1732"/>
      <sheetData sheetId="1733"/>
      <sheetData sheetId="1734"/>
      <sheetData sheetId="1735" refreshError="1"/>
      <sheetData sheetId="1736" refreshError="1"/>
      <sheetData sheetId="1737"/>
      <sheetData sheetId="1738">
        <row r="2">
          <cell r="A2">
            <v>0</v>
          </cell>
        </row>
      </sheetData>
      <sheetData sheetId="1739"/>
      <sheetData sheetId="1740"/>
      <sheetData sheetId="1741"/>
      <sheetData sheetId="1742"/>
      <sheetData sheetId="1743">
        <row r="2">
          <cell r="B2" t="str">
            <v>Patrimonio
neto
personal</v>
          </cell>
        </row>
      </sheetData>
      <sheetData sheetId="174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SUMOS (2)"/>
      <sheetName val="ITEM"/>
      <sheetName val="MO"/>
      <sheetName val="VR-PROP MOD 1"/>
      <sheetName val="FORMULA"/>
      <sheetName val="PRECIO"/>
      <sheetName val="I M"/>
      <sheetName val="SOÑANDO"/>
      <sheetName val="EV 424 CON 5 (2)"/>
      <sheetName val="Precios no ofic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efreshError="1"/>
      <sheetData sheetId="3892"/>
      <sheetData sheetId="3893" refreshError="1"/>
      <sheetData sheetId="3894" refreshError="1"/>
      <sheetData sheetId="3895" refreshError="1"/>
      <sheetData sheetId="3896" refreshError="1"/>
      <sheetData sheetId="389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refreshError="1"/>
      <sheetData sheetId="1" refreshError="1"/>
      <sheetData sheetId="2" refreshError="1"/>
      <sheetData sheetId="3" refreshError="1">
        <row r="2">
          <cell r="A2" t="str">
            <v>I1</v>
          </cell>
          <cell r="B2" t="str">
            <v>ACERO 37.000 PSI</v>
          </cell>
          <cell r="C2" t="str">
            <v>Insumos</v>
          </cell>
          <cell r="D2" t="str">
            <v>KG</v>
          </cell>
          <cell r="E2">
            <v>3499</v>
          </cell>
          <cell r="F2">
            <v>2940</v>
          </cell>
        </row>
        <row r="3">
          <cell r="A3" t="str">
            <v>I2</v>
          </cell>
          <cell r="B3" t="str">
            <v>ACERO 60.000 PSI</v>
          </cell>
          <cell r="C3" t="str">
            <v>Insumos</v>
          </cell>
          <cell r="D3" t="str">
            <v>KG</v>
          </cell>
          <cell r="E3">
            <v>3499</v>
          </cell>
          <cell r="F3">
            <v>2940</v>
          </cell>
        </row>
        <row r="4">
          <cell r="A4" t="str">
            <v>I3</v>
          </cell>
          <cell r="B4" t="str">
            <v>ALAMBRE NEGRO NO. 18</v>
          </cell>
          <cell r="C4" t="str">
            <v>Insumos</v>
          </cell>
          <cell r="D4" t="str">
            <v>KG</v>
          </cell>
          <cell r="E4">
            <v>4566</v>
          </cell>
          <cell r="F4">
            <v>3837</v>
          </cell>
        </row>
        <row r="5">
          <cell r="A5" t="str">
            <v>I4</v>
          </cell>
          <cell r="B5" t="str">
            <v xml:space="preserve">GRAFIL 5.5 MM </v>
          </cell>
          <cell r="C5" t="str">
            <v>Insumos</v>
          </cell>
          <cell r="D5" t="str">
            <v>KG</v>
          </cell>
          <cell r="E5">
            <v>3368</v>
          </cell>
          <cell r="F5">
            <v>2830</v>
          </cell>
        </row>
        <row r="6">
          <cell r="A6" t="str">
            <v>I5</v>
          </cell>
          <cell r="B6" t="str">
            <v>MALLA ELECTROSOLDADA H-084  R-2.1  4 MM  15 X 25 CM.</v>
          </cell>
          <cell r="C6" t="str">
            <v>Insumos</v>
          </cell>
          <cell r="D6" t="str">
            <v>KG</v>
          </cell>
          <cell r="E6">
            <v>3331</v>
          </cell>
          <cell r="F6">
            <v>2799</v>
          </cell>
        </row>
        <row r="7">
          <cell r="A7" t="str">
            <v>I6</v>
          </cell>
          <cell r="B7" t="str">
            <v>MALLA ELECTROSOLDADA M-084  Q-2  4 MM  15 X 15 CM.</v>
          </cell>
          <cell r="C7" t="str">
            <v>Insumos</v>
          </cell>
          <cell r="D7" t="str">
            <v>KG</v>
          </cell>
          <cell r="E7">
            <v>5353</v>
          </cell>
          <cell r="F7">
            <v>4498</v>
          </cell>
        </row>
        <row r="8">
          <cell r="A8" t="str">
            <v>I7</v>
          </cell>
          <cell r="B8" t="str">
            <v>MALLA ELECTROSOLDADA M-106  Q-3  4.5 MM 15 X 15 CM.</v>
          </cell>
          <cell r="C8" t="str">
            <v>Insumos</v>
          </cell>
          <cell r="D8" t="str">
            <v>KG</v>
          </cell>
          <cell r="E8">
            <v>3331</v>
          </cell>
          <cell r="F8">
            <v>2799</v>
          </cell>
        </row>
        <row r="9">
          <cell r="A9" t="str">
            <v>I8</v>
          </cell>
          <cell r="B9" t="str">
            <v>MALLA ELECTROSOLDADA XX-131 5.0MM C/ 15 CM EN AMBOS SENTIDOS</v>
          </cell>
          <cell r="C9" t="str">
            <v>Insumos</v>
          </cell>
          <cell r="D9" t="str">
            <v>KG</v>
          </cell>
          <cell r="E9">
            <v>4777</v>
          </cell>
          <cell r="F9">
            <v>4014</v>
          </cell>
        </row>
        <row r="10">
          <cell r="A10" t="str">
            <v>I9</v>
          </cell>
          <cell r="B10" t="str">
            <v xml:space="preserve">MALLA ELECTROSOLDADA M-159  Q-4  5.5 MM 15 X 15 CM. </v>
          </cell>
          <cell r="C10" t="str">
            <v>Insumos</v>
          </cell>
          <cell r="D10" t="str">
            <v>KG</v>
          </cell>
          <cell r="E10">
            <v>3331</v>
          </cell>
          <cell r="F10">
            <v>2799</v>
          </cell>
        </row>
        <row r="11">
          <cell r="A11" t="str">
            <v>I10</v>
          </cell>
          <cell r="B11" t="str">
            <v>MALLA ELECTROSOLDADA M-188. Q-5  6.0MM  15 X 15CM.</v>
          </cell>
          <cell r="C11" t="str">
            <v>Insumos</v>
          </cell>
          <cell r="D11" t="str">
            <v>KG</v>
          </cell>
          <cell r="E11">
            <v>3331</v>
          </cell>
          <cell r="F11">
            <v>2799</v>
          </cell>
        </row>
        <row r="12">
          <cell r="A12" t="str">
            <v>I11</v>
          </cell>
          <cell r="B12" t="str">
            <v>MALLA ELECTROSOLDADA M-221  Q-6  6.5 MM  15 X 15 CM.</v>
          </cell>
          <cell r="C12" t="str">
            <v>Insumos</v>
          </cell>
          <cell r="D12" t="str">
            <v>KG</v>
          </cell>
          <cell r="E12">
            <v>3331</v>
          </cell>
          <cell r="F12">
            <v>2799</v>
          </cell>
        </row>
        <row r="13">
          <cell r="A13" t="str">
            <v>I12</v>
          </cell>
          <cell r="B13" t="str">
            <v>MALLA ELECTROSOLDADA M-257  F 7,0MM C/.15M EN AMBOS SENTIDOS</v>
          </cell>
          <cell r="C13" t="str">
            <v>Insumos</v>
          </cell>
          <cell r="D13" t="str">
            <v>KG</v>
          </cell>
          <cell r="E13">
            <v>3331</v>
          </cell>
          <cell r="F13">
            <v>2799</v>
          </cell>
        </row>
        <row r="14">
          <cell r="A14" t="str">
            <v>I13</v>
          </cell>
          <cell r="B14" t="str">
            <v xml:space="preserve">VARILLA LISA 5/8" </v>
          </cell>
          <cell r="C14" t="str">
            <v>Insumos</v>
          </cell>
          <cell r="D14" t="str">
            <v>M</v>
          </cell>
          <cell r="E14">
            <v>5172</v>
          </cell>
          <cell r="F14">
            <v>4346</v>
          </cell>
        </row>
        <row r="15">
          <cell r="A15" t="str">
            <v>I14</v>
          </cell>
          <cell r="B15" t="str">
            <v xml:space="preserve">VARILLA LISA 3/8" </v>
          </cell>
          <cell r="C15" t="str">
            <v>Insumos</v>
          </cell>
          <cell r="D15" t="str">
            <v>M</v>
          </cell>
          <cell r="E15">
            <v>4166</v>
          </cell>
          <cell r="F15">
            <v>3501</v>
          </cell>
        </row>
        <row r="16">
          <cell r="A16" t="str">
            <v>I15</v>
          </cell>
          <cell r="B16" t="str">
            <v xml:space="preserve">VARILLA LISA 1/2" </v>
          </cell>
          <cell r="C16" t="str">
            <v>Insumos</v>
          </cell>
          <cell r="D16" t="str">
            <v>M</v>
          </cell>
          <cell r="E16">
            <v>4834</v>
          </cell>
          <cell r="F16">
            <v>4062</v>
          </cell>
        </row>
        <row r="17">
          <cell r="A17" t="str">
            <v>I16</v>
          </cell>
          <cell r="B17" t="str">
            <v xml:space="preserve">CONECTORES EN LAMINA </v>
          </cell>
          <cell r="C17" t="str">
            <v>Insumos</v>
          </cell>
          <cell r="D17" t="str">
            <v>UND</v>
          </cell>
          <cell r="E17">
            <v>571</v>
          </cell>
          <cell r="F17">
            <v>480</v>
          </cell>
        </row>
        <row r="18">
          <cell r="A18" t="str">
            <v>I17</v>
          </cell>
          <cell r="B18" t="str">
            <v>BARRAS CORRUGADAS W60X6M D: 1/4"</v>
          </cell>
          <cell r="C18" t="str">
            <v>Insumos</v>
          </cell>
          <cell r="D18" t="str">
            <v>UND</v>
          </cell>
          <cell r="E18">
            <v>2938</v>
          </cell>
          <cell r="F18">
            <v>2469</v>
          </cell>
        </row>
        <row r="19">
          <cell r="A19" t="str">
            <v>I18</v>
          </cell>
          <cell r="B19" t="str">
            <v>BARRAS CORRUGADAS W60X6M D: 8.5 MM</v>
          </cell>
          <cell r="C19" t="str">
            <v>Insumos</v>
          </cell>
          <cell r="D19" t="str">
            <v>UND</v>
          </cell>
          <cell r="E19">
            <v>2938</v>
          </cell>
          <cell r="F19">
            <v>2469</v>
          </cell>
        </row>
        <row r="20">
          <cell r="A20" t="str">
            <v>I19</v>
          </cell>
          <cell r="B20" t="str">
            <v>BARRAS CORRUGADAS W60X6M D: 9MM</v>
          </cell>
          <cell r="C20" t="str">
            <v>Insumos</v>
          </cell>
          <cell r="D20" t="str">
            <v>UND</v>
          </cell>
          <cell r="E20">
            <v>2938</v>
          </cell>
          <cell r="F20">
            <v>2469</v>
          </cell>
        </row>
        <row r="21">
          <cell r="A21" t="str">
            <v>I20</v>
          </cell>
          <cell r="B21" t="str">
            <v>BARRAS CORRUGADAS W60X6M D: 3/8"</v>
          </cell>
          <cell r="C21" t="str">
            <v>Insumos</v>
          </cell>
          <cell r="D21" t="str">
            <v>UND</v>
          </cell>
          <cell r="E21">
            <v>2938</v>
          </cell>
          <cell r="F21">
            <v>2469</v>
          </cell>
        </row>
        <row r="22">
          <cell r="A22" t="str">
            <v>I21</v>
          </cell>
          <cell r="B22" t="str">
            <v>GANCHO DE AGARRE DE 5/8" DE FY 420 MPA</v>
          </cell>
          <cell r="C22" t="str">
            <v>Insumos</v>
          </cell>
          <cell r="D22" t="str">
            <v>UND</v>
          </cell>
          <cell r="E22">
            <v>3015</v>
          </cell>
          <cell r="F22">
            <v>2534</v>
          </cell>
        </row>
        <row r="23">
          <cell r="A23" t="str">
            <v>I22</v>
          </cell>
          <cell r="B23" t="str">
            <v>ESCALONES EN 3/8 DE FY 420 MPA</v>
          </cell>
          <cell r="C23" t="str">
            <v>Insumos</v>
          </cell>
          <cell r="D23" t="str">
            <v>UND</v>
          </cell>
          <cell r="E23">
            <v>2938</v>
          </cell>
          <cell r="F23">
            <v>2469</v>
          </cell>
        </row>
        <row r="24">
          <cell r="A24" t="str">
            <v>I23</v>
          </cell>
          <cell r="B24" t="str">
            <v>MARCO REJA DE VARILLA 1" A.R/ ANGULO/PLATINA</v>
          </cell>
          <cell r="C24" t="str">
            <v>Insumos</v>
          </cell>
          <cell r="D24" t="str">
            <v>UND</v>
          </cell>
          <cell r="E24">
            <v>166638</v>
          </cell>
          <cell r="F24">
            <v>140032</v>
          </cell>
        </row>
        <row r="25">
          <cell r="A25" t="str">
            <v>I24</v>
          </cell>
          <cell r="B25" t="str">
            <v>ARO-TAPA HD DE 0,60 M SELLO ELASTICO- LLAVE-ANTIRUIDO</v>
          </cell>
          <cell r="C25" t="str">
            <v>Insumos</v>
          </cell>
          <cell r="D25" t="str">
            <v>UND</v>
          </cell>
          <cell r="E25">
            <v>1024818</v>
          </cell>
          <cell r="F25">
            <v>861192</v>
          </cell>
        </row>
        <row r="26">
          <cell r="A26" t="str">
            <v>I25</v>
          </cell>
          <cell r="B26" t="str">
            <v>ARO-TAPA HD DE 0,58 M SELLO ELASTICO- LLAVE-ANTIRUIDO</v>
          </cell>
          <cell r="C26" t="str">
            <v>Insumos</v>
          </cell>
          <cell r="D26" t="str">
            <v>UND</v>
          </cell>
          <cell r="E26">
            <v>499911</v>
          </cell>
          <cell r="F26">
            <v>420093</v>
          </cell>
        </row>
        <row r="27">
          <cell r="A27" t="str">
            <v>I26</v>
          </cell>
          <cell r="B27" t="str">
            <v>TAPA D 0.58 M EN POLIPROPILENO RECICLADO Y ARO EN HF</v>
          </cell>
          <cell r="C27" t="str">
            <v>Insumos</v>
          </cell>
          <cell r="D27" t="str">
            <v>UND</v>
          </cell>
          <cell r="E27">
            <v>216628</v>
          </cell>
          <cell r="F27">
            <v>182040</v>
          </cell>
        </row>
        <row r="28">
          <cell r="A28" t="str">
            <v>I27</v>
          </cell>
          <cell r="B28" t="str">
            <v>HIERRO LISO (DOVELAS)</v>
          </cell>
          <cell r="C28" t="str">
            <v>Insumos</v>
          </cell>
          <cell r="D28" t="str">
            <v>KG</v>
          </cell>
          <cell r="E28">
            <v>4166</v>
          </cell>
          <cell r="F28">
            <v>3501</v>
          </cell>
        </row>
        <row r="29">
          <cell r="A29" t="str">
            <v>I28</v>
          </cell>
          <cell r="B29" t="str">
            <v>ANCLAJES 1/2" X 8" (INCLUYE PERFORACIÓN Y ADHESIVO EPÓXICO)</v>
          </cell>
          <cell r="C29" t="str">
            <v>Insumos</v>
          </cell>
          <cell r="D29" t="str">
            <v>UND</v>
          </cell>
          <cell r="E29">
            <v>13330</v>
          </cell>
          <cell r="F29">
            <v>11202</v>
          </cell>
        </row>
        <row r="30">
          <cell r="A30" t="str">
            <v>I29</v>
          </cell>
          <cell r="B30" t="str">
            <v>CABLE 1/2" x 3 - ALTA RESISTENCIA</v>
          </cell>
          <cell r="C30" t="str">
            <v>Insumos</v>
          </cell>
          <cell r="D30" t="str">
            <v>ML</v>
          </cell>
          <cell r="E30">
            <v>13330</v>
          </cell>
          <cell r="F30">
            <v>11202</v>
          </cell>
        </row>
        <row r="31">
          <cell r="A31" t="str">
            <v>I30</v>
          </cell>
          <cell r="B31" t="str">
            <v>ALAMBRE DE PUA X 350 MTS CL 12</v>
          </cell>
          <cell r="C31" t="str">
            <v>Insumos</v>
          </cell>
          <cell r="D31" t="str">
            <v>ROLLO</v>
          </cell>
          <cell r="E31">
            <v>217462</v>
          </cell>
          <cell r="F31">
            <v>182741</v>
          </cell>
        </row>
        <row r="32">
          <cell r="A32" t="str">
            <v>I31</v>
          </cell>
          <cell r="B32" t="str">
            <v xml:space="preserve">ARENA DE PEÑA </v>
          </cell>
          <cell r="C32" t="str">
            <v>Insumos</v>
          </cell>
          <cell r="D32" t="str">
            <v>M3</v>
          </cell>
          <cell r="E32">
            <v>68934</v>
          </cell>
          <cell r="F32">
            <v>57928</v>
          </cell>
        </row>
        <row r="33">
          <cell r="A33" t="str">
            <v>I32</v>
          </cell>
          <cell r="B33" t="str">
            <v>ARENA LAVADA DE RIO</v>
          </cell>
          <cell r="C33" t="str">
            <v>Insumos</v>
          </cell>
          <cell r="D33" t="str">
            <v>M3</v>
          </cell>
          <cell r="E33">
            <v>98477</v>
          </cell>
          <cell r="F33">
            <v>82754</v>
          </cell>
        </row>
        <row r="34">
          <cell r="A34" t="str">
            <v>I33</v>
          </cell>
          <cell r="B34" t="str">
            <v>ARENA GRUESA</v>
          </cell>
          <cell r="C34" t="str">
            <v>Insumos</v>
          </cell>
          <cell r="D34" t="str">
            <v>M3</v>
          </cell>
          <cell r="E34">
            <v>47405</v>
          </cell>
          <cell r="F34">
            <v>39836</v>
          </cell>
        </row>
        <row r="35">
          <cell r="A35" t="str">
            <v>I34</v>
          </cell>
          <cell r="B35" t="str">
            <v>GRAVILLA COMUN DE RIO</v>
          </cell>
          <cell r="C35" t="str">
            <v>Insumos</v>
          </cell>
          <cell r="D35" t="str">
            <v>M3</v>
          </cell>
          <cell r="E35">
            <v>98477</v>
          </cell>
          <cell r="F35">
            <v>82754</v>
          </cell>
        </row>
        <row r="36">
          <cell r="A36" t="str">
            <v>I35</v>
          </cell>
          <cell r="B36" t="str">
            <v>GRAVILLA FINA 1/2"</v>
          </cell>
          <cell r="C36" t="str">
            <v>Insumos</v>
          </cell>
          <cell r="D36" t="str">
            <v>M3</v>
          </cell>
          <cell r="E36">
            <v>106053</v>
          </cell>
          <cell r="F36">
            <v>89120</v>
          </cell>
        </row>
        <row r="37">
          <cell r="A37" t="str">
            <v>I36</v>
          </cell>
          <cell r="B37" t="str">
            <v>MATERIAL SELECCIONADO DE 4"</v>
          </cell>
          <cell r="C37" t="str">
            <v>Insumos</v>
          </cell>
          <cell r="D37" t="str">
            <v>M3</v>
          </cell>
          <cell r="E37">
            <v>45451</v>
          </cell>
          <cell r="F37">
            <v>38194</v>
          </cell>
        </row>
        <row r="38">
          <cell r="A38" t="str">
            <v>I37</v>
          </cell>
          <cell r="B38" t="str">
            <v>PIEDRA MEDIA ZONGA</v>
          </cell>
          <cell r="C38" t="str">
            <v>Insumos</v>
          </cell>
          <cell r="D38" t="str">
            <v>M3</v>
          </cell>
          <cell r="E38">
            <v>60601</v>
          </cell>
          <cell r="F38">
            <v>50925</v>
          </cell>
        </row>
        <row r="39">
          <cell r="A39" t="str">
            <v>I38</v>
          </cell>
          <cell r="B39" t="str">
            <v>PIEDRA DE MANO</v>
          </cell>
          <cell r="C39" t="str">
            <v>Insumos</v>
          </cell>
          <cell r="D39" t="str">
            <v>M3</v>
          </cell>
          <cell r="E39">
            <v>60333</v>
          </cell>
          <cell r="F39">
            <v>50700</v>
          </cell>
        </row>
        <row r="40">
          <cell r="A40" t="str">
            <v>I39</v>
          </cell>
          <cell r="B40" t="str">
            <v>BASE GRANULAR B-200 NORMA INVIAS</v>
          </cell>
          <cell r="C40" t="str">
            <v>Insumos</v>
          </cell>
          <cell r="D40" t="str">
            <v>M3</v>
          </cell>
          <cell r="E40">
            <v>45451</v>
          </cell>
          <cell r="F40">
            <v>38194</v>
          </cell>
        </row>
        <row r="41">
          <cell r="A41" t="str">
            <v>I40</v>
          </cell>
          <cell r="B41" t="str">
            <v>BASE GRANULAR B-400 NORMA INVIAS</v>
          </cell>
          <cell r="C41" t="str">
            <v>Insumos</v>
          </cell>
          <cell r="D41" t="str">
            <v>M3</v>
          </cell>
          <cell r="E41">
            <v>53025</v>
          </cell>
          <cell r="F41">
            <v>44559</v>
          </cell>
        </row>
        <row r="42">
          <cell r="A42" t="str">
            <v>I41</v>
          </cell>
          <cell r="B42" t="str">
            <v>BASE GRANULAR B-600 NORMA INVIAS</v>
          </cell>
          <cell r="C42" t="str">
            <v>Insumos</v>
          </cell>
          <cell r="D42" t="str">
            <v>M3</v>
          </cell>
          <cell r="E42">
            <v>60601</v>
          </cell>
          <cell r="F42">
            <v>50925</v>
          </cell>
        </row>
        <row r="43">
          <cell r="A43" t="str">
            <v>I42</v>
          </cell>
          <cell r="B43" t="str">
            <v>BASE GRANULAR BG-1  NORMA INVIAS</v>
          </cell>
          <cell r="C43" t="str">
            <v>Insumos</v>
          </cell>
          <cell r="D43" t="str">
            <v>M3</v>
          </cell>
          <cell r="E43">
            <v>106053</v>
          </cell>
          <cell r="F43">
            <v>89120</v>
          </cell>
        </row>
        <row r="44">
          <cell r="A44" t="str">
            <v>I43</v>
          </cell>
          <cell r="B44" t="str">
            <v>SUB BASE GRANULAR SBG-1 NORMA INVIAS</v>
          </cell>
          <cell r="C44" t="str">
            <v>Insumos</v>
          </cell>
          <cell r="D44" t="str">
            <v>M3</v>
          </cell>
          <cell r="E44">
            <v>93931</v>
          </cell>
          <cell r="F44">
            <v>78934</v>
          </cell>
        </row>
        <row r="45">
          <cell r="A45" t="str">
            <v>I44</v>
          </cell>
          <cell r="B45" t="str">
            <v>SUB BASE GRANULAR SBG-4 NORMA INVIAS</v>
          </cell>
          <cell r="C45" t="str">
            <v>Insumos</v>
          </cell>
          <cell r="D45" t="str">
            <v>M3</v>
          </cell>
          <cell r="E45">
            <v>81810</v>
          </cell>
          <cell r="F45">
            <v>68748</v>
          </cell>
        </row>
        <row r="46">
          <cell r="A46" t="str">
            <v>I45</v>
          </cell>
          <cell r="B46" t="str">
            <v>AGUA M3</v>
          </cell>
          <cell r="C46" t="str">
            <v>Insumos</v>
          </cell>
          <cell r="D46" t="str">
            <v>M3</v>
          </cell>
          <cell r="E46">
            <v>2159</v>
          </cell>
          <cell r="F46">
            <v>2159</v>
          </cell>
        </row>
        <row r="47">
          <cell r="A47" t="str">
            <v>I46</v>
          </cell>
          <cell r="B47" t="str">
            <v>MATERIAL COMÚN DE CANTERA DE PRÉSTAMO EN SITIO DE TRANSPORTE/INSTALACIÓN EN OBRA</v>
          </cell>
          <cell r="C47" t="str">
            <v>Insumos</v>
          </cell>
          <cell r="D47" t="str">
            <v>M3</v>
          </cell>
          <cell r="E47">
            <v>18204</v>
          </cell>
          <cell r="F47">
            <v>18204</v>
          </cell>
        </row>
        <row r="48">
          <cell r="A48" t="str">
            <v>I47</v>
          </cell>
          <cell r="B48" t="str">
            <v>MATERIAL DE PRESTAMO CARGADO Y PUESTO EN OBRA</v>
          </cell>
          <cell r="C48" t="str">
            <v>Insumos</v>
          </cell>
          <cell r="D48" t="str">
            <v>M3</v>
          </cell>
          <cell r="E48">
            <v>22405</v>
          </cell>
          <cell r="F48">
            <v>22405</v>
          </cell>
        </row>
        <row r="49">
          <cell r="A49" t="str">
            <v>I48</v>
          </cell>
          <cell r="B49" t="str">
            <v>PIEDRA FILTRO</v>
          </cell>
          <cell r="C49" t="str">
            <v>Insumos</v>
          </cell>
          <cell r="D49" t="str">
            <v>M3</v>
          </cell>
          <cell r="E49">
            <v>61613</v>
          </cell>
          <cell r="F49">
            <v>61613</v>
          </cell>
        </row>
        <row r="50">
          <cell r="A50" t="str">
            <v>I49</v>
          </cell>
          <cell r="B50" t="str">
            <v>AGUA LITRO</v>
          </cell>
          <cell r="C50" t="str">
            <v>Insumos</v>
          </cell>
          <cell r="D50" t="str">
            <v>LT</v>
          </cell>
          <cell r="E50">
            <v>25</v>
          </cell>
          <cell r="F50">
            <v>25</v>
          </cell>
        </row>
        <row r="51">
          <cell r="A51" t="str">
            <v>I50</v>
          </cell>
          <cell r="B51" t="str">
            <v>AFIRMADO NORMA INVIAS</v>
          </cell>
          <cell r="C51" t="str">
            <v>Insumos</v>
          </cell>
          <cell r="D51" t="str">
            <v>M3</v>
          </cell>
          <cell r="E51">
            <v>53211</v>
          </cell>
          <cell r="F51">
            <v>53211</v>
          </cell>
        </row>
        <row r="52">
          <cell r="A52" t="str">
            <v>I51</v>
          </cell>
          <cell r="B52" t="str">
            <v>ARENA LIMPIA SIN SOBRETAMAÑOS</v>
          </cell>
          <cell r="C52" t="str">
            <v>Insumos</v>
          </cell>
          <cell r="D52" t="str">
            <v>M3</v>
          </cell>
          <cell r="E52">
            <v>50411</v>
          </cell>
          <cell r="F52">
            <v>50411</v>
          </cell>
        </row>
        <row r="53">
          <cell r="A53" t="str">
            <v>I52</v>
          </cell>
          <cell r="B53" t="str">
            <v>SUCIO DE RIO PARA AFIRMADOS</v>
          </cell>
          <cell r="C53" t="str">
            <v>Insumos</v>
          </cell>
          <cell r="D53" t="str">
            <v>M3</v>
          </cell>
          <cell r="E53">
            <v>49010</v>
          </cell>
          <cell r="F53">
            <v>49010</v>
          </cell>
        </row>
        <row r="54">
          <cell r="A54" t="str">
            <v>I53</v>
          </cell>
          <cell r="B54" t="str">
            <v>ACCESORIOS DE CONEXION POR ENCIMA PARA SANITARIO TIPO INSTITUCIONAL ELONGADO TIPO TOTO REF. TCDS O SIMILAR</v>
          </cell>
          <cell r="C54" t="str">
            <v>Insumos</v>
          </cell>
          <cell r="D54" t="str">
            <v>UND</v>
          </cell>
          <cell r="E54">
            <v>169684</v>
          </cell>
          <cell r="F54">
            <v>142592</v>
          </cell>
        </row>
        <row r="55">
          <cell r="A55" t="str">
            <v>I54</v>
          </cell>
          <cell r="B55" t="str">
            <v>ACCESORIOS DE CONEXION POSTERIOR PARA SANITARIOS MARCA A&amp;A Y MANCESA</v>
          </cell>
          <cell r="C55" t="str">
            <v>Insumos</v>
          </cell>
          <cell r="D55" t="str">
            <v>UND</v>
          </cell>
          <cell r="E55">
            <v>29523</v>
          </cell>
          <cell r="F55">
            <v>24809</v>
          </cell>
        </row>
        <row r="56">
          <cell r="A56" t="str">
            <v>I55</v>
          </cell>
          <cell r="B56" t="str">
            <v>ACCESORIOS PARA CONECTAR VÁLVULA ORINAL MEDIANO TIPO DOCOL REF. 4 AA TCDO1 O SIMILAR</v>
          </cell>
          <cell r="C56" t="str">
            <v>Insumos</v>
          </cell>
          <cell r="D56" t="str">
            <v>UND</v>
          </cell>
          <cell r="E56">
            <v>70297</v>
          </cell>
          <cell r="F56">
            <v>59073</v>
          </cell>
        </row>
        <row r="57">
          <cell r="A57" t="str">
            <v>I56</v>
          </cell>
          <cell r="B57" t="str">
            <v>BOTON ANTIVANDALICO CON PALANCA PARA MINUSVALIDO METÁLICO CROMADO PARA ACCIONAR VÁLVULA DE DESCARGA TIPO DOCOL REF. 4 AA 0184906 O SIMILAR.</v>
          </cell>
          <cell r="C57" t="str">
            <v>Insumos</v>
          </cell>
          <cell r="D57" t="str">
            <v>UND</v>
          </cell>
          <cell r="E57">
            <v>102025</v>
          </cell>
          <cell r="F57">
            <v>85735</v>
          </cell>
        </row>
        <row r="58">
          <cell r="A58" t="str">
            <v>I57</v>
          </cell>
          <cell r="B58" t="str">
            <v>BOTON ANTIVANDALICO METÁLICO CROMADO PARA ACCIONAR VÁLVULA DE DESCARGA TIPO DOCOL REF. 4 AA 01505006 O SIMILAR.</v>
          </cell>
          <cell r="C58" t="str">
            <v>Insumos</v>
          </cell>
          <cell r="D58" t="str">
            <v>UND</v>
          </cell>
          <cell r="E58">
            <v>359594</v>
          </cell>
          <cell r="F58">
            <v>302180</v>
          </cell>
        </row>
        <row r="59">
          <cell r="A59" t="str">
            <v>I58</v>
          </cell>
          <cell r="B59" t="str">
            <v>CEPILLERO EN PORCELANA TIPO ELITE DE CORONA REF. 06150100-1 O SIMILAR.</v>
          </cell>
          <cell r="C59" t="str">
            <v>Insumos</v>
          </cell>
          <cell r="D59" t="str">
            <v>UND</v>
          </cell>
          <cell r="E59">
            <v>16664</v>
          </cell>
          <cell r="F59">
            <v>14003</v>
          </cell>
        </row>
        <row r="60">
          <cell r="A60" t="str">
            <v>I59</v>
          </cell>
          <cell r="B60" t="str">
            <v>CEPILLERO EN PORCELANA TIPO ESPACIO DE CORONA REF. 04250100-1 O SIMILAR.</v>
          </cell>
          <cell r="C60" t="str">
            <v>Insumos</v>
          </cell>
          <cell r="D60" t="str">
            <v>UND</v>
          </cell>
          <cell r="E60">
            <v>25982</v>
          </cell>
          <cell r="F60">
            <v>21834</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246193</v>
          </cell>
          <cell r="F61">
            <v>206885</v>
          </cell>
        </row>
        <row r="62">
          <cell r="A62" t="str">
            <v>I61</v>
          </cell>
          <cell r="B62" t="str">
            <v>COMBO TIPO AVANTI COLOR BLANCO REF. 30336100K DE CORONA O SIMILAR (INCLUYE SANITARIO AVANTI CON TAPA Y TANQUE, LAVAMANOS DE PEDESTAL AVANTI).</v>
          </cell>
          <cell r="C62" t="str">
            <v>Insumos</v>
          </cell>
          <cell r="D62" t="str">
            <v>UND</v>
          </cell>
          <cell r="E62">
            <v>362098</v>
          </cell>
          <cell r="F62">
            <v>304284</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148474</v>
          </cell>
          <cell r="F63">
            <v>124768</v>
          </cell>
        </row>
        <row r="64">
          <cell r="A64" t="str">
            <v>I63</v>
          </cell>
          <cell r="B64" t="str">
            <v>GRIFERÍA LAVAMANOS ANTIVANDÁLICO CON PICO EXPUESTO REF:701310001 CORONA O SIMILAR</v>
          </cell>
          <cell r="C64" t="str">
            <v>Insumos</v>
          </cell>
          <cell r="D64" t="str">
            <v>UND</v>
          </cell>
          <cell r="E64">
            <v>415974</v>
          </cell>
          <cell r="F64">
            <v>349558</v>
          </cell>
        </row>
        <row r="65">
          <cell r="A65" t="str">
            <v>I64</v>
          </cell>
          <cell r="B65" t="str">
            <v>CONJUNTO GRIFERIA LAVAMANOS PRYSMA 4" CROMO TIPO GRIVAL REF. 54130 O SIMILAR (INCLUYE DESAGUE, SIFÓN BOTELLA Y GRAPAS).</v>
          </cell>
          <cell r="C65" t="str">
            <v>Insumos</v>
          </cell>
          <cell r="D65" t="str">
            <v>UND</v>
          </cell>
          <cell r="E65">
            <v>86202</v>
          </cell>
          <cell r="F65">
            <v>72439</v>
          </cell>
        </row>
        <row r="66">
          <cell r="A66" t="str">
            <v>I65</v>
          </cell>
          <cell r="B66" t="str">
            <v>CONJUNTO SANITARIO TIPO ACUACER COLOR BLANCO DE CORONA O SIMILAR (INCLUYE SANITARIO, TAPA, TANQUE, GRIFERIA, ACCESORIOS DE CONEXIÓN E INSTALACIÓN.)</v>
          </cell>
          <cell r="C66" t="str">
            <v>Insumos</v>
          </cell>
          <cell r="D66" t="str">
            <v>UND</v>
          </cell>
          <cell r="E66">
            <v>276157</v>
          </cell>
          <cell r="F66">
            <v>232065</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558751</v>
          </cell>
          <cell r="F67">
            <v>469539</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764159</v>
          </cell>
          <cell r="F68">
            <v>642150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513450</v>
          </cell>
          <cell r="F69">
            <v>431471</v>
          </cell>
        </row>
        <row r="70">
          <cell r="A70" t="str">
            <v>I69</v>
          </cell>
          <cell r="B70" t="str">
            <v>DUCHA MEZCLADORA CROMADA 8" TIPO GALAXIA DE GRIVAL SIN SALIDA BAÑERA REF. 50400001 O SIMILAR (INCLUYE UNIVERSAL, MEZCLADOR Y REGADERA)</v>
          </cell>
          <cell r="C70" t="str">
            <v>Insumos</v>
          </cell>
          <cell r="D70" t="str">
            <v>UND</v>
          </cell>
          <cell r="E70">
            <v>98486</v>
          </cell>
          <cell r="F70">
            <v>82761</v>
          </cell>
        </row>
        <row r="71">
          <cell r="A71" t="str">
            <v>I70</v>
          </cell>
          <cell r="B71" t="str">
            <v>DUCHA ANTIVANDÁLICA CON REGADERA TUBULAR REF: 754000001 CORONA O SIMILAR</v>
          </cell>
          <cell r="C71" t="str">
            <v>Insumos</v>
          </cell>
          <cell r="D71" t="str">
            <v>UND</v>
          </cell>
          <cell r="E71">
            <v>186956</v>
          </cell>
          <cell r="F71">
            <v>157106</v>
          </cell>
        </row>
        <row r="72">
          <cell r="A72" t="str">
            <v>I71</v>
          </cell>
          <cell r="B72" t="str">
            <v>DUCHA SENCILLA GALAXIA REF. 50430001 TIPO GRIVAL O SIMILAR. (INCLUYE UNIVERSAL Y REGADERA)</v>
          </cell>
          <cell r="C72" t="str">
            <v>Insumos</v>
          </cell>
          <cell r="D72" t="str">
            <v>UND</v>
          </cell>
          <cell r="E72">
            <v>45747</v>
          </cell>
          <cell r="F72">
            <v>38443</v>
          </cell>
        </row>
        <row r="73">
          <cell r="A73" t="str">
            <v>I72</v>
          </cell>
          <cell r="B73" t="str">
            <v>GANCHOS  EN PORCELANA TIPO ELITE REF. 06170100-1 DE CORONA O SIMILAR. (JUEGO DE 2 UND)</v>
          </cell>
          <cell r="C73" t="str">
            <v>Insumos</v>
          </cell>
          <cell r="D73" t="str">
            <v>JUEGO</v>
          </cell>
          <cell r="E73">
            <v>27268</v>
          </cell>
          <cell r="F73">
            <v>22914</v>
          </cell>
        </row>
        <row r="74">
          <cell r="A74" t="str">
            <v>I73</v>
          </cell>
          <cell r="B74" t="str">
            <v>GANCHOS  EN PORCELANA TIPO ESPACIO REF. 04270100-1 DE CORONA O SIMILAR. (JUEGO DE 2 UND)</v>
          </cell>
          <cell r="C74" t="str">
            <v>Insumos</v>
          </cell>
          <cell r="D74" t="str">
            <v>JUEGO</v>
          </cell>
          <cell r="E74">
            <v>23268</v>
          </cell>
          <cell r="F74">
            <v>19553</v>
          </cell>
        </row>
        <row r="75">
          <cell r="A75" t="str">
            <v>I74</v>
          </cell>
          <cell r="B75" t="str">
            <v>JABONERA DUCHA EN PORCELANA TIPO ELITE REF. 06110100-1 DE CORONA O SIMILAR.</v>
          </cell>
          <cell r="C75" t="str">
            <v>Insumos</v>
          </cell>
          <cell r="D75" t="str">
            <v>UND</v>
          </cell>
          <cell r="E75">
            <v>30301</v>
          </cell>
          <cell r="F75">
            <v>25463</v>
          </cell>
        </row>
        <row r="76">
          <cell r="A76" t="str">
            <v>I75</v>
          </cell>
          <cell r="B76" t="str">
            <v>JABONERA DUCHA EN PORCELANA TIPO ESPACIO REF. 04210100-1 DE CORONA O SIMILAR.</v>
          </cell>
          <cell r="C76" t="str">
            <v>Insumos</v>
          </cell>
          <cell r="D76" t="str">
            <v>UND</v>
          </cell>
          <cell r="E76">
            <v>15150</v>
          </cell>
          <cell r="F76">
            <v>12731</v>
          </cell>
        </row>
        <row r="77">
          <cell r="A77" t="str">
            <v>I76</v>
          </cell>
          <cell r="B77" t="str">
            <v>JABONERA LAVAMANOS EN PORCELANA TIPO ELITE REF. 06130100-1 DE CORONA O SIMILAR.</v>
          </cell>
          <cell r="C77" t="str">
            <v>Insumos</v>
          </cell>
          <cell r="D77" t="str">
            <v>UND</v>
          </cell>
          <cell r="E77">
            <v>22723</v>
          </cell>
          <cell r="F77">
            <v>19095</v>
          </cell>
        </row>
        <row r="78">
          <cell r="A78" t="str">
            <v>I77</v>
          </cell>
          <cell r="B78" t="str">
            <v>JABONERA LAVAMANOS EN PORCELANA TIPO ESPACIO REF. 04230100-1 DE CORONA O SIMILAR.</v>
          </cell>
          <cell r="C78" t="str">
            <v>Insumos</v>
          </cell>
          <cell r="D78" t="str">
            <v>UND</v>
          </cell>
          <cell r="E78">
            <v>27620</v>
          </cell>
          <cell r="F78">
            <v>23210</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95947</v>
          </cell>
          <cell r="F79">
            <v>80628</v>
          </cell>
        </row>
        <row r="80">
          <cell r="A80" t="str">
            <v>I79</v>
          </cell>
          <cell r="B80" t="str">
            <v>JUEGO INCRUSTACIONES X 4 UND TIPO PORCELANA DE CORONA-1 O SIMILAR (JABONERA LAVAMANOS, 2 GANCHOS, CEPILLERA, JABONERA DUCHA Y TOALLERO).</v>
          </cell>
          <cell r="C80" t="str">
            <v>Insumos</v>
          </cell>
          <cell r="D80" t="str">
            <v>UND</v>
          </cell>
          <cell r="E80">
            <v>95947</v>
          </cell>
          <cell r="F80">
            <v>80628</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155371</v>
          </cell>
          <cell r="F81">
            <v>130564</v>
          </cell>
        </row>
        <row r="82">
          <cell r="A82" t="str">
            <v>I81</v>
          </cell>
          <cell r="B82" t="str">
            <v>KIT GRIFERIA LAVAPLATOS SENCILLO GALAXIA CROMO REF. 50960 GRIVAL O SIMILAR (INCLUYE SIFON EN P, CANASTILLA 4" Y GRIVALFLEX)</v>
          </cell>
          <cell r="C82" t="str">
            <v>Insumos</v>
          </cell>
          <cell r="D82" t="str">
            <v>UND</v>
          </cell>
          <cell r="E82">
            <v>71055</v>
          </cell>
          <cell r="F82">
            <v>59710</v>
          </cell>
        </row>
        <row r="83">
          <cell r="A83" t="str">
            <v>I82</v>
          </cell>
          <cell r="B83" t="str">
            <v>LAVAMANOS SOBREPONER LINEA MARSELLA COLOR BLANCO DE CORONA REF. .13011000 O SIMILAR.</v>
          </cell>
          <cell r="C83" t="str">
            <v>Insumos</v>
          </cell>
          <cell r="D83" t="str">
            <v>UND</v>
          </cell>
          <cell r="E83">
            <v>97115</v>
          </cell>
          <cell r="F83">
            <v>81609</v>
          </cell>
        </row>
        <row r="84">
          <cell r="A84" t="str">
            <v>I83</v>
          </cell>
          <cell r="B84" t="str">
            <v>LAVAMANOS SOBREPONER LINEA STILO COLOR BLANCO DE CORONA REF. 072591001 O SIMILAR.</v>
          </cell>
          <cell r="C84" t="str">
            <v>Insumos</v>
          </cell>
          <cell r="D84" t="str">
            <v>UND</v>
          </cell>
          <cell r="E84">
            <v>227258</v>
          </cell>
          <cell r="F84">
            <v>190973</v>
          </cell>
        </row>
        <row r="85">
          <cell r="A85" t="str">
            <v>I84</v>
          </cell>
          <cell r="B85" t="str">
            <v>LAVAMANOS NOVARA DE SOBREPONER (INCLUYE ACCESORIOS) TIPO CORONA  O SIMILAR.</v>
          </cell>
          <cell r="C85" t="str">
            <v>Insumos</v>
          </cell>
          <cell r="D85" t="str">
            <v>UND</v>
          </cell>
          <cell r="E85">
            <v>220590</v>
          </cell>
          <cell r="F85">
            <v>185370</v>
          </cell>
        </row>
        <row r="86">
          <cell r="A86" t="str">
            <v>I85</v>
          </cell>
          <cell r="B86" t="str">
            <v>LAVAPLATOS DE EMPOTRAR DOBLE EN ACERO INOXIDABLE - TIPO SOCODA O SIMILAR - DIMENSIONES 81 X 51 CM.</v>
          </cell>
          <cell r="C86" t="str">
            <v>Insumos</v>
          </cell>
          <cell r="D86" t="str">
            <v>UND</v>
          </cell>
          <cell r="E86">
            <v>227258</v>
          </cell>
          <cell r="F86">
            <v>190973</v>
          </cell>
        </row>
        <row r="87">
          <cell r="A87" t="str">
            <v>I86</v>
          </cell>
          <cell r="B87" t="str">
            <v>LAVAPLATOS DE EMPOTRAR EN ACERO INOXIDABLE - TIPO SOCODA O SIMILAR - DIMENSIONES 45 X 49 CM.</v>
          </cell>
          <cell r="C87" t="str">
            <v>Insumos</v>
          </cell>
          <cell r="D87" t="str">
            <v>UND</v>
          </cell>
          <cell r="E87">
            <v>174230</v>
          </cell>
          <cell r="F87">
            <v>146412</v>
          </cell>
        </row>
        <row r="88">
          <cell r="A88" t="str">
            <v>I87</v>
          </cell>
          <cell r="B88" t="str">
            <v>MUEBLE ABIERTO PARA TAZA INSTITUCIONAL ELONGADA TIPO TOTO COLOR BLANCO REF. 5 AA SC534 O SIMILAR.</v>
          </cell>
          <cell r="C88" t="str">
            <v>Insumos</v>
          </cell>
          <cell r="D88" t="str">
            <v>UND</v>
          </cell>
          <cell r="E88">
            <v>87872</v>
          </cell>
          <cell r="F88">
            <v>73842</v>
          </cell>
        </row>
        <row r="89">
          <cell r="A89" t="str">
            <v>I88</v>
          </cell>
          <cell r="B89" t="str">
            <v>MUEBLE ABIERTO PARA TAZA INSTITUCIONAL ELONGADA TIPO TOTO COLOR BLANCO REF. 5 AA SC534 O SIMILAR.</v>
          </cell>
          <cell r="C89" t="str">
            <v>Insumos</v>
          </cell>
          <cell r="D89" t="str">
            <v>UND</v>
          </cell>
          <cell r="E89">
            <v>52193</v>
          </cell>
          <cell r="F89">
            <v>43860</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206047</v>
          </cell>
          <cell r="F90">
            <v>173149</v>
          </cell>
        </row>
        <row r="91">
          <cell r="A91" t="str">
            <v>I90</v>
          </cell>
          <cell r="B91" t="str">
            <v xml:space="preserve">ORINAL MEDIANO DE COLGAR LÍNEA SANTA FÉ EN PORCELANA COLOR BLANCO TIPO CORONA REF. 00401100-1 O SIMILAR. </v>
          </cell>
          <cell r="C91" t="str">
            <v>Insumos</v>
          </cell>
          <cell r="D91" t="str">
            <v>UND</v>
          </cell>
          <cell r="E91">
            <v>196578</v>
          </cell>
          <cell r="F91">
            <v>165192</v>
          </cell>
        </row>
        <row r="92">
          <cell r="A92" t="str">
            <v>I91</v>
          </cell>
          <cell r="B92" t="str">
            <v xml:space="preserve">ORINAL TIPO GOTTA BAJO CONSUMO 0,5 LPF SIFON OCULTO TIPO + GRIFERIA TIPO PUSH ANTIVANDALICA,  CORONA O SIMILAR </v>
          </cell>
          <cell r="C92" t="str">
            <v>Insumos</v>
          </cell>
          <cell r="D92" t="str">
            <v>UND</v>
          </cell>
          <cell r="E92">
            <v>682069</v>
          </cell>
          <cell r="F92">
            <v>573167</v>
          </cell>
        </row>
        <row r="93">
          <cell r="A93" t="str">
            <v>I92</v>
          </cell>
          <cell r="B93" t="str">
            <v>PAPELERA EN PORCELANA TIPO ELITE REF. 06140100-1 DE CORONA O SIMILAR.</v>
          </cell>
          <cell r="C93" t="str">
            <v>Insumos</v>
          </cell>
          <cell r="D93" t="str">
            <v>UND</v>
          </cell>
          <cell r="E93">
            <v>25758</v>
          </cell>
          <cell r="F93">
            <v>21645</v>
          </cell>
        </row>
        <row r="94">
          <cell r="A94" t="str">
            <v>I93</v>
          </cell>
          <cell r="B94" t="str">
            <v>PAPELERA EN PORCELANA TIPO ESPACIO REF. 04240100-1 TIPO CORONA O SIMILAR.</v>
          </cell>
          <cell r="C94" t="str">
            <v>Insumos</v>
          </cell>
          <cell r="D94" t="str">
            <v>UND</v>
          </cell>
          <cell r="E94">
            <v>29962</v>
          </cell>
          <cell r="F94">
            <v>25178</v>
          </cell>
        </row>
        <row r="95">
          <cell r="A95" t="str">
            <v>I94</v>
          </cell>
          <cell r="B95" t="str">
            <v>SANITARIO PARA DISCAPACITADO ELONGADO SIN ASIENTO COLOR BLANCO DE CONEXIÓN POR ENCIMA LINEA ADRIATICA DE CORONA REF. 21 AA 1318 O SIMILAR.</v>
          </cell>
          <cell r="C95" t="str">
            <v>Insumos</v>
          </cell>
          <cell r="D95" t="str">
            <v>UND</v>
          </cell>
          <cell r="E95">
            <v>392401</v>
          </cell>
          <cell r="F95">
            <v>329749</v>
          </cell>
        </row>
        <row r="96">
          <cell r="A96" t="str">
            <v>I95</v>
          </cell>
          <cell r="B96" t="str">
            <v>SANITARIO TIPO INSTITUCIONAL BAJO CONSUMO 1.6 LITROS POR DESCARGA, COLOR BLANCO PARA CONEXIÓN POR DETRÁS, NO INCLUYE MUEBLE  MANCESA REF 21-AA-41</v>
          </cell>
          <cell r="C96" t="str">
            <v>Insumos</v>
          </cell>
          <cell r="D96" t="str">
            <v>UND</v>
          </cell>
          <cell r="E96">
            <v>181076</v>
          </cell>
          <cell r="F96">
            <v>152165</v>
          </cell>
        </row>
        <row r="97">
          <cell r="A97" t="str">
            <v>I96</v>
          </cell>
          <cell r="B97" t="str">
            <v>SECADOR ELECTRICO PARA MANOS LIBRES EN ACERO INOXIDABLE 304 SATINADO TIPO ACCESORIOS &amp; ACABADOS REF. 1 AA 1318 O SIMILAR.</v>
          </cell>
          <cell r="C97" t="str">
            <v>Insumos</v>
          </cell>
          <cell r="D97" t="str">
            <v>UND</v>
          </cell>
          <cell r="E97">
            <v>866613</v>
          </cell>
          <cell r="F97">
            <v>728246</v>
          </cell>
        </row>
        <row r="98">
          <cell r="A98" t="str">
            <v>I97</v>
          </cell>
          <cell r="B98" t="str">
            <v>SIFON P PARA ORINAL SANTA FÉ TIPO GRIVAL REF.. 93301 O SIMILAR</v>
          </cell>
          <cell r="C98" t="str">
            <v>Insumos</v>
          </cell>
          <cell r="D98" t="str">
            <v>UND</v>
          </cell>
          <cell r="E98">
            <v>11348</v>
          </cell>
          <cell r="F98">
            <v>9536</v>
          </cell>
        </row>
        <row r="99">
          <cell r="A99" t="str">
            <v>I98</v>
          </cell>
          <cell r="B99" t="str">
            <v>TOALLERO EN PORCELANA TIPO ELITE REF. 09190100-1 DE CORONA O SIMILAR.</v>
          </cell>
          <cell r="C99" t="str">
            <v>Insumos</v>
          </cell>
          <cell r="D99" t="str">
            <v>UND</v>
          </cell>
          <cell r="E99">
            <v>19996</v>
          </cell>
          <cell r="F99">
            <v>16803</v>
          </cell>
        </row>
        <row r="100">
          <cell r="A100" t="str">
            <v>I99</v>
          </cell>
          <cell r="B100" t="str">
            <v>TOALLERO EN PORCELANA TIPO ESPACIO REF. 04290100-1 DE CORONA O SIMILAR.</v>
          </cell>
          <cell r="C100" t="str">
            <v>Insumos</v>
          </cell>
          <cell r="D100" t="str">
            <v>UND</v>
          </cell>
          <cell r="E100">
            <v>28986</v>
          </cell>
          <cell r="F100">
            <v>24358</v>
          </cell>
        </row>
        <row r="101">
          <cell r="A101" t="str">
            <v>I100</v>
          </cell>
          <cell r="B101" t="str">
            <v>VALVULA ANTIVANDALICA  PARA ORINAL</v>
          </cell>
          <cell r="C101" t="str">
            <v>Insumos</v>
          </cell>
          <cell r="D101" t="str">
            <v>UND</v>
          </cell>
          <cell r="E101">
            <v>156703</v>
          </cell>
          <cell r="F101">
            <v>131683</v>
          </cell>
        </row>
        <row r="102">
          <cell r="A102" t="str">
            <v>I101</v>
          </cell>
          <cell r="B102" t="str">
            <v>VALVULA ANTIVANDALICA PARA SANITARIO ALTA PRESION TIPO DOCOL REF. 4 AA 01051300 O SIMILAR.</v>
          </cell>
          <cell r="C102" t="str">
            <v>Insumos</v>
          </cell>
          <cell r="D102" t="str">
            <v>UND</v>
          </cell>
          <cell r="E102">
            <v>240896</v>
          </cell>
          <cell r="F102">
            <v>202434</v>
          </cell>
        </row>
        <row r="103">
          <cell r="A103" t="str">
            <v>I102</v>
          </cell>
          <cell r="B103" t="str">
            <v>VALVULA ANTIVANDALICA PARA SANITARIO BAJA PRESION TIPO DOCOL REF. 4 AA 01021500 O SIMILAR.</v>
          </cell>
          <cell r="C103" t="str">
            <v>Insumos</v>
          </cell>
          <cell r="D103" t="str">
            <v>UND</v>
          </cell>
          <cell r="E103">
            <v>104083</v>
          </cell>
          <cell r="F103">
            <v>87465</v>
          </cell>
        </row>
        <row r="104">
          <cell r="A104" t="str">
            <v>I103</v>
          </cell>
          <cell r="B104" t="str">
            <v>DISPENSADOR PARA JABON LIQUIDO MARCA A&amp;A CUERPO EN ACERO INOXIDABLE CAPACIDAD 1.2 LITROS. REF 8-AA-600</v>
          </cell>
          <cell r="C104" t="str">
            <v>Insumos</v>
          </cell>
          <cell r="D104" t="str">
            <v>UND</v>
          </cell>
          <cell r="E104">
            <v>111071</v>
          </cell>
          <cell r="F104">
            <v>93337</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194024</v>
          </cell>
          <cell r="F105">
            <v>163045</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804215</v>
          </cell>
          <cell r="F106">
            <v>675811</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1335675</v>
          </cell>
          <cell r="F107">
            <v>1122416</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137784</v>
          </cell>
          <cell r="F108">
            <v>115785</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309313</v>
          </cell>
          <cell r="F109">
            <v>259927</v>
          </cell>
        </row>
        <row r="110">
          <cell r="A110" t="str">
            <v>I109</v>
          </cell>
          <cell r="B110" t="str">
            <v>BARRA DE SEGURIDAD EN ACERO INOXIDABLE SATINADO CON TORNILLOS ESCONDIDOS PARA INSTALAR EN SANITARIO SIN TANQUE MARCA A&amp;A REF 8-AA-808</v>
          </cell>
          <cell r="C110" t="str">
            <v>Insumos</v>
          </cell>
          <cell r="D110" t="str">
            <v>UND</v>
          </cell>
          <cell r="E110">
            <v>400700</v>
          </cell>
          <cell r="F110">
            <v>336723</v>
          </cell>
        </row>
        <row r="111">
          <cell r="A111" t="str">
            <v>I110</v>
          </cell>
          <cell r="B111" t="str">
            <v>PERCHA SENCILLA EN ACERO INOXIDABLE MARCA A&amp;A REF 8-AA210B</v>
          </cell>
          <cell r="C111" t="str">
            <v>Insumos</v>
          </cell>
          <cell r="D111" t="str">
            <v>UND</v>
          </cell>
          <cell r="E111">
            <v>33741</v>
          </cell>
          <cell r="F111">
            <v>28354</v>
          </cell>
        </row>
        <row r="112">
          <cell r="A112" t="str">
            <v>I111</v>
          </cell>
          <cell r="B112" t="str">
            <v>PERCHA SENCILLA EN ACERO INOXIDABLE MARCA A&amp;A REF 8-AA211B</v>
          </cell>
          <cell r="C112" t="str">
            <v>Insumos</v>
          </cell>
          <cell r="D112" t="str">
            <v>UND</v>
          </cell>
          <cell r="E112">
            <v>36553</v>
          </cell>
          <cell r="F112">
            <v>30717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308278</v>
          </cell>
          <cell r="F113">
            <v>259057</v>
          </cell>
        </row>
        <row r="114">
          <cell r="A114" t="str">
            <v>I113</v>
          </cell>
          <cell r="B114" t="str">
            <v>SANITARIO LINEA INFANTIL COMPLETO CON FLUITMASTER Y VALVULA DE REGULACION SANITARIA</v>
          </cell>
          <cell r="C114" t="str">
            <v>Insumos</v>
          </cell>
          <cell r="D114" t="str">
            <v>UND</v>
          </cell>
          <cell r="E114">
            <v>533238</v>
          </cell>
          <cell r="F114">
            <v>448099</v>
          </cell>
        </row>
        <row r="115">
          <cell r="A115" t="str">
            <v>I114</v>
          </cell>
          <cell r="B115" t="str">
            <v>FLUITMASTER  PARA SANITARIO</v>
          </cell>
          <cell r="C115" t="str">
            <v>Insumos</v>
          </cell>
          <cell r="D115" t="str">
            <v>UND</v>
          </cell>
          <cell r="E115">
            <v>49990</v>
          </cell>
          <cell r="F115">
            <v>42008</v>
          </cell>
        </row>
        <row r="116">
          <cell r="A116" t="str">
            <v>I115</v>
          </cell>
          <cell r="B116" t="str">
            <v>LAVAPLATOS SOCODA 80*51 DOBLE POCETA,MEZCLADOR PISCIS DE LAVAPLATOS,KIT DE CANASTILLA Y SIFÓN</v>
          </cell>
          <cell r="C116" t="str">
            <v>Insumos</v>
          </cell>
          <cell r="D116" t="str">
            <v>UND</v>
          </cell>
          <cell r="E116">
            <v>349939</v>
          </cell>
          <cell r="F116">
            <v>294066</v>
          </cell>
        </row>
        <row r="117">
          <cell r="A117" t="str">
            <v>I116</v>
          </cell>
          <cell r="B117" t="str">
            <v>LAVAPLATOS SOCODA 60*40,MEZCLADOR PISCIS DE LAVAPLATOS,KIT CANASTILLA Y SIFÓN</v>
          </cell>
          <cell r="C117" t="str">
            <v>Insumos</v>
          </cell>
          <cell r="D117" t="str">
            <v>UND</v>
          </cell>
          <cell r="E117">
            <v>183302</v>
          </cell>
          <cell r="F117">
            <v>154035</v>
          </cell>
        </row>
        <row r="118">
          <cell r="A118" t="str">
            <v>I117</v>
          </cell>
          <cell r="B118" t="str">
            <v>LAVAPLATOS SOCODA 1.00*51,MEZCLADOR PISCIS DE LAVAPALTOS,KIT DE CANASTILLA Y SIFÓN</v>
          </cell>
          <cell r="C118" t="str">
            <v>Insumos</v>
          </cell>
          <cell r="D118" t="str">
            <v>UND</v>
          </cell>
          <cell r="E118">
            <v>216628</v>
          </cell>
          <cell r="F118">
            <v>182040</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291542</v>
          </cell>
          <cell r="F119">
            <v>244993</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675110</v>
          </cell>
          <cell r="F120">
            <v>567319</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811951</v>
          </cell>
          <cell r="F121">
            <v>682312</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711562</v>
          </cell>
          <cell r="F122">
            <v>597951</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1033388</v>
          </cell>
          <cell r="F123">
            <v>868393</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950361</v>
          </cell>
          <cell r="F124">
            <v>798623</v>
          </cell>
        </row>
        <row r="125">
          <cell r="A125" t="str">
            <v>I124</v>
          </cell>
          <cell r="B125" t="str">
            <v>PUERTA DUCHA ACRILICO (INCLUYE MARCO EN ALUMINIO ANODIZADO, PASADOR Y TOALLERO) A TODO COSTO</v>
          </cell>
          <cell r="C125" t="str">
            <v>Insumos</v>
          </cell>
          <cell r="D125" t="str">
            <v>M2</v>
          </cell>
          <cell r="E125">
            <v>282253</v>
          </cell>
          <cell r="F125">
            <v>237187</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1033388</v>
          </cell>
          <cell r="F126">
            <v>868393</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945589</v>
          </cell>
          <cell r="F127">
            <v>794613</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858349</v>
          </cell>
          <cell r="F128">
            <v>721302</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745447</v>
          </cell>
          <cell r="F129">
            <v>626426</v>
          </cell>
        </row>
        <row r="130">
          <cell r="A130" t="str">
            <v>I129</v>
          </cell>
          <cell r="B130" t="str">
            <v>SUMINISTRO E INSTALACION DE ESPEJO   4 MM. BISELADO Y PULIDO EN CUATRO LADOS. (INCLUYE ELEMENTOS DE FIJACIÓN AL MURO).</v>
          </cell>
          <cell r="C130" t="str">
            <v>Insumos</v>
          </cell>
          <cell r="D130" t="str">
            <v>M2</v>
          </cell>
          <cell r="E130">
            <v>132160</v>
          </cell>
          <cell r="F130">
            <v>111059</v>
          </cell>
        </row>
        <row r="131">
          <cell r="A131" t="str">
            <v>I130</v>
          </cell>
          <cell r="B131" t="str">
            <v>SUMINISTRO E INSTALACION DE ESPEJO  6 MM. SIN BISELAR Y SIN MARCO. (INCLUYE ELEMENTOS DE FIJACIÓN AL MURO).</v>
          </cell>
          <cell r="C131" t="str">
            <v>Insumos</v>
          </cell>
          <cell r="D131" t="str">
            <v>M2</v>
          </cell>
          <cell r="E131">
            <v>146526</v>
          </cell>
          <cell r="F131">
            <v>123131</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318509</v>
          </cell>
          <cell r="F132">
            <v>267655</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293040</v>
          </cell>
          <cell r="F133">
            <v>246252</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719649</v>
          </cell>
          <cell r="F134">
            <v>604747</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678824</v>
          </cell>
          <cell r="F135">
            <v>570440</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741465</v>
          </cell>
          <cell r="F136">
            <v>623080</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727829</v>
          </cell>
          <cell r="F137">
            <v>611621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823660</v>
          </cell>
          <cell r="F138">
            <v>692151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823660</v>
          </cell>
          <cell r="F139">
            <v>692151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823660</v>
          </cell>
          <cell r="F140">
            <v>692151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734802</v>
          </cell>
          <cell r="F141">
            <v>617481</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687988</v>
          </cell>
          <cell r="F142">
            <v>578141</v>
          </cell>
        </row>
        <row r="143">
          <cell r="A143" t="str">
            <v>I142</v>
          </cell>
          <cell r="B143" t="str">
            <v>VENTANERIA APOYADA EN PERFILERIA DE ALUMINIO EMBEBIDA EN MURO Y CIELO RASO, CON VIDRIO TEMPLADO 8MM INCOLORO</v>
          </cell>
          <cell r="C143" t="str">
            <v>Insumos</v>
          </cell>
          <cell r="D143" t="str">
            <v>M2</v>
          </cell>
          <cell r="E143">
            <v>389217</v>
          </cell>
          <cell r="F143">
            <v>327073</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570266</v>
          </cell>
          <cell r="F144">
            <v>479215</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172411</v>
          </cell>
          <cell r="F145">
            <v>144883</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281921</v>
          </cell>
          <cell r="F146">
            <v>236908</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299373</v>
          </cell>
          <cell r="F147">
            <v>251574</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1190228</v>
          </cell>
          <cell r="F148">
            <v>1000192</v>
          </cell>
        </row>
        <row r="149">
          <cell r="A149" t="str">
            <v>I148</v>
          </cell>
          <cell r="B149" t="str">
            <v>REJILLA EN ALUMINIO ANODIZADO MATE BLANCO SU LONGUITUD ES VARIABLE, VERIFICAR EN PLANTAS GENERALES.</v>
          </cell>
          <cell r="C149" t="str">
            <v>Insumos</v>
          </cell>
          <cell r="D149" t="str">
            <v>M2</v>
          </cell>
          <cell r="E149">
            <v>359370</v>
          </cell>
          <cell r="F149">
            <v>301992</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359370</v>
          </cell>
          <cell r="F150">
            <v>301992</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260650</v>
          </cell>
          <cell r="F151">
            <v>219034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298882</v>
          </cell>
          <cell r="F152">
            <v>251161</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262406</v>
          </cell>
          <cell r="F153">
            <v>220509</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232621</v>
          </cell>
          <cell r="F154">
            <v>195480</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248805</v>
          </cell>
          <cell r="F155">
            <v>209080</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466586</v>
          </cell>
          <cell r="F156">
            <v>392089</v>
          </cell>
        </row>
        <row r="157">
          <cell r="A157" t="str">
            <v>I156</v>
          </cell>
          <cell r="B157" t="str">
            <v>ANGULO ALUMINIO 1"X1"</v>
          </cell>
          <cell r="C157" t="str">
            <v>Insumos</v>
          </cell>
          <cell r="D157" t="str">
            <v>ML</v>
          </cell>
          <cell r="E157">
            <v>1684</v>
          </cell>
          <cell r="F157">
            <v>1415</v>
          </cell>
        </row>
        <row r="158">
          <cell r="A158" t="str">
            <v>I157</v>
          </cell>
          <cell r="B158" t="str">
            <v>TEE ALUMINIO 1"X1"</v>
          </cell>
          <cell r="C158" t="str">
            <v>Insumos</v>
          </cell>
          <cell r="D158" t="str">
            <v>ML</v>
          </cell>
          <cell r="E158">
            <v>1684</v>
          </cell>
          <cell r="F158">
            <v>1415</v>
          </cell>
        </row>
        <row r="159">
          <cell r="A159" t="str">
            <v>I158</v>
          </cell>
          <cell r="B159" t="str">
            <v>REMACHE POP</v>
          </cell>
          <cell r="C159" t="str">
            <v>Insumos</v>
          </cell>
          <cell r="D159" t="str">
            <v>UND</v>
          </cell>
          <cell r="E159">
            <v>99</v>
          </cell>
          <cell r="F159">
            <v>83</v>
          </cell>
        </row>
        <row r="160">
          <cell r="A160" t="str">
            <v>I159</v>
          </cell>
          <cell r="B160" t="str">
            <v>TUBO ALUMINIO 1" 1M</v>
          </cell>
          <cell r="C160" t="str">
            <v>Insumos</v>
          </cell>
          <cell r="D160" t="str">
            <v>UND</v>
          </cell>
          <cell r="E160">
            <v>18331</v>
          </cell>
          <cell r="F160">
            <v>15404</v>
          </cell>
        </row>
        <row r="161">
          <cell r="A161" t="str">
            <v>I160</v>
          </cell>
          <cell r="B161" t="str">
            <v>ANGULO  HIERRO 2" X 1/4"</v>
          </cell>
          <cell r="C161" t="str">
            <v>Insumos</v>
          </cell>
          <cell r="D161" t="str">
            <v>UND</v>
          </cell>
          <cell r="E161">
            <v>93184</v>
          </cell>
          <cell r="F161">
            <v>78306</v>
          </cell>
        </row>
        <row r="162">
          <cell r="A162" t="str">
            <v>I161</v>
          </cell>
          <cell r="B162" t="str">
            <v>ANGULO  HIERRO 3/4" X 1/8"</v>
          </cell>
          <cell r="C162" t="str">
            <v>Insumos</v>
          </cell>
          <cell r="D162" t="str">
            <v>M</v>
          </cell>
          <cell r="E162">
            <v>4545</v>
          </cell>
          <cell r="F162">
            <v>3819</v>
          </cell>
        </row>
        <row r="163">
          <cell r="A163" t="str">
            <v>I162</v>
          </cell>
          <cell r="B163" t="str">
            <v>ARO TAPA  ANGULO 1"*1" TRAMPA GRASA</v>
          </cell>
          <cell r="C163" t="str">
            <v>Insumos</v>
          </cell>
          <cell r="D163" t="str">
            <v>UND</v>
          </cell>
          <cell r="E163">
            <v>121203</v>
          </cell>
          <cell r="F163">
            <v>101851</v>
          </cell>
        </row>
        <row r="164">
          <cell r="A164" t="str">
            <v>I163</v>
          </cell>
          <cell r="B164" t="str">
            <v>ARO Y TAPA CONO DIAMETRO 0.89 M.</v>
          </cell>
          <cell r="C164" t="str">
            <v>Insumos</v>
          </cell>
          <cell r="D164" t="str">
            <v>UND</v>
          </cell>
          <cell r="E164">
            <v>117749</v>
          </cell>
          <cell r="F164">
            <v>98949</v>
          </cell>
        </row>
        <row r="165">
          <cell r="A165" t="str">
            <v>I164</v>
          </cell>
          <cell r="B165" t="str">
            <v>ESCALERA DE GATO EN "C" DE 6 PASOS EN TUBERIA AGUA NEGRA 3/4" TIPO COLMENA O SIMILAR. SUMINISTRO E INSTALACIÓN A TODO COSTO.</v>
          </cell>
          <cell r="C165" t="str">
            <v>Insumos</v>
          </cell>
          <cell r="D165" t="str">
            <v>UND</v>
          </cell>
          <cell r="E165">
            <v>150506</v>
          </cell>
          <cell r="F165">
            <v>126476</v>
          </cell>
        </row>
        <row r="166">
          <cell r="A166" t="str">
            <v>I165</v>
          </cell>
          <cell r="B166" t="str">
            <v>ESCALERA METALICA TIPO CANASTA ACERO 3/4" Y 5/8"  DE 90 KILOGRAMOS (SEGUN DETALLE PLANO) A TODO COSTO. PARA TANQUE DE AGUA.</v>
          </cell>
          <cell r="C166" t="str">
            <v>Insumos</v>
          </cell>
          <cell r="D166" t="str">
            <v>UND</v>
          </cell>
          <cell r="E166">
            <v>314979</v>
          </cell>
          <cell r="F166">
            <v>264688</v>
          </cell>
        </row>
        <row r="167">
          <cell r="A167" t="str">
            <v>I166</v>
          </cell>
          <cell r="B167" t="str">
            <v>LÁMINA GALVANIZADA CAL. 18 (1.22 X 2.44 M).</v>
          </cell>
          <cell r="C167" t="str">
            <v>Insumos</v>
          </cell>
          <cell r="D167" t="str">
            <v>UND</v>
          </cell>
          <cell r="E167">
            <v>158170</v>
          </cell>
          <cell r="F167">
            <v>132916</v>
          </cell>
        </row>
        <row r="168">
          <cell r="A168" t="str">
            <v>I167</v>
          </cell>
          <cell r="B168" t="str">
            <v>LAMINA GALVANIZADA CAL. 20 TIPO ACESCO O SIMILAR.</v>
          </cell>
          <cell r="C168" t="str">
            <v>Insumos</v>
          </cell>
          <cell r="D168" t="str">
            <v>M2</v>
          </cell>
          <cell r="E168">
            <v>28784</v>
          </cell>
          <cell r="F168">
            <v>24188</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325734</v>
          </cell>
          <cell r="F169">
            <v>273726</v>
          </cell>
        </row>
        <row r="170">
          <cell r="A170" t="str">
            <v>I169</v>
          </cell>
          <cell r="B170" t="str">
            <v>MALLA ESLABONADA 21/4*21/4 *2 MTS</v>
          </cell>
          <cell r="C170" t="str">
            <v>Insumos</v>
          </cell>
          <cell r="D170" t="str">
            <v>M2</v>
          </cell>
          <cell r="E170">
            <v>15907</v>
          </cell>
          <cell r="F170">
            <v>13367</v>
          </cell>
        </row>
        <row r="171">
          <cell r="A171" t="str">
            <v>I170</v>
          </cell>
          <cell r="B171" t="str">
            <v>CONCERTINA DIAMETRO 18" ESPIRAL ESPACIADO CADA 20 INCLUYE CABLE GALVANIZADO SUPER GX DE 1/8 Y PERROS DE SUJECION 3/16</v>
          </cell>
          <cell r="C171" t="str">
            <v>Insumos</v>
          </cell>
          <cell r="D171" t="str">
            <v>M</v>
          </cell>
          <cell r="E171">
            <v>28026</v>
          </cell>
          <cell r="F171">
            <v>23551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291427</v>
          </cell>
          <cell r="F172">
            <v>244897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342093</v>
          </cell>
          <cell r="F173">
            <v>287473</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268570</v>
          </cell>
          <cell r="F174">
            <v>225689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319235</v>
          </cell>
          <cell r="F175">
            <v>268265</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251894</v>
          </cell>
          <cell r="F176">
            <v>211676</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274753</v>
          </cell>
          <cell r="F177">
            <v>230885</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267454</v>
          </cell>
          <cell r="F178">
            <v>224751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300800</v>
          </cell>
          <cell r="F179">
            <v>252773</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211426</v>
          </cell>
          <cell r="F180">
            <v>177669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188570</v>
          </cell>
          <cell r="F181">
            <v>158462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224760</v>
          </cell>
          <cell r="F182">
            <v>188874</v>
          </cell>
        </row>
        <row r="183">
          <cell r="A183" t="str">
            <v>I182</v>
          </cell>
          <cell r="B183" t="str">
            <v>MARCO METALICO PUERTAS E= 12 CM SENCILLO EN LÁMINA GALVANIZADA CAL. 18 PARA PUERTA CON ANCHO 0.76 A 1.10 M. Y ALTURA 2.11 A 2.40 M. (SUMINISTRO).</v>
          </cell>
          <cell r="C183" t="str">
            <v>Insumos</v>
          </cell>
          <cell r="D183" t="str">
            <v>UND</v>
          </cell>
          <cell r="E183">
            <v>201889</v>
          </cell>
          <cell r="F183">
            <v>169655</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233141</v>
          </cell>
          <cell r="F184">
            <v>195917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273673</v>
          </cell>
          <cell r="F185">
            <v>229977</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214853</v>
          </cell>
          <cell r="F186">
            <v>180549</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255391</v>
          </cell>
          <cell r="F187">
            <v>214614</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201517</v>
          </cell>
          <cell r="F188">
            <v>169342</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219800</v>
          </cell>
          <cell r="F189">
            <v>184706</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240638</v>
          </cell>
          <cell r="F190">
            <v>202217</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213960</v>
          </cell>
          <cell r="F191">
            <v>179798</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121476</v>
          </cell>
          <cell r="F192">
            <v>102081</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153812</v>
          </cell>
          <cell r="F193">
            <v>129254</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131595</v>
          </cell>
          <cell r="F194">
            <v>110584</v>
          </cell>
        </row>
        <row r="195">
          <cell r="A195" t="str">
            <v>I194</v>
          </cell>
          <cell r="B195" t="str">
            <v>MARCO METALICO PUERTAS E= 8.5 CM SENCILLO EN LÁMINA GALVANIZADA CAL. 18 PARA PUERTA CON ANCHO 0.76 A 1.10 M. Y ALTURA 2.11 A 2.40 M. (SUMINISTRO).</v>
          </cell>
          <cell r="C195" t="str">
            <v>Insumos</v>
          </cell>
          <cell r="D195" t="str">
            <v>UND</v>
          </cell>
          <cell r="E195">
            <v>158126</v>
          </cell>
          <cell r="F195">
            <v>132879</v>
          </cell>
        </row>
        <row r="196">
          <cell r="A196" t="str">
            <v>I195</v>
          </cell>
          <cell r="B196" t="str">
            <v>MARCO SENCILLO EN ANGULO EN ACERO A-37</v>
          </cell>
          <cell r="C196" t="str">
            <v>Insumos</v>
          </cell>
          <cell r="D196" t="str">
            <v>UND</v>
          </cell>
          <cell r="E196">
            <v>196880</v>
          </cell>
          <cell r="F196">
            <v>165445</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56267</v>
          </cell>
          <cell r="F197">
            <v>47283</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80599</v>
          </cell>
          <cell r="F198">
            <v>67730</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274807</v>
          </cell>
          <cell r="F199">
            <v>230930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388723</v>
          </cell>
          <cell r="F200">
            <v>326658</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513792</v>
          </cell>
          <cell r="F201">
            <v>431758</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368460</v>
          </cell>
          <cell r="F202">
            <v>309630</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417610</v>
          </cell>
          <cell r="F203">
            <v>350933</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523148</v>
          </cell>
          <cell r="F204">
            <v>439620</v>
          </cell>
        </row>
        <row r="205">
          <cell r="A205" t="str">
            <v>I204</v>
          </cell>
          <cell r="B205" t="str">
            <v>MARCO Y TAPA CAJA INSPECCION SEGÚN NORMA CS 280-3 CON DIAMETRO DE 0.685 M. INCLUYE CONCRETO DE 4.000 PSI.</v>
          </cell>
          <cell r="C205" t="str">
            <v>Insumos</v>
          </cell>
          <cell r="D205" t="str">
            <v>UND</v>
          </cell>
          <cell r="E205">
            <v>681774</v>
          </cell>
          <cell r="F205">
            <v>572919</v>
          </cell>
        </row>
        <row r="206">
          <cell r="A206" t="str">
            <v>I205</v>
          </cell>
          <cell r="B206" t="str">
            <v>PLATINA  2'' X 1/4''</v>
          </cell>
          <cell r="C206" t="str">
            <v>Insumos</v>
          </cell>
          <cell r="D206" t="str">
            <v>M</v>
          </cell>
          <cell r="E206">
            <v>9391</v>
          </cell>
          <cell r="F206">
            <v>7892</v>
          </cell>
        </row>
        <row r="207">
          <cell r="A207" t="str">
            <v>I206</v>
          </cell>
          <cell r="B207" t="str">
            <v>PLATINA 5 X 5 CM</v>
          </cell>
          <cell r="C207" t="str">
            <v>Insumos</v>
          </cell>
          <cell r="D207" t="str">
            <v>UND</v>
          </cell>
          <cell r="E207">
            <v>3787</v>
          </cell>
          <cell r="F207">
            <v>3182</v>
          </cell>
        </row>
        <row r="208">
          <cell r="A208" t="str">
            <v>I207</v>
          </cell>
          <cell r="B208" t="str">
            <v>PLATINA SOPORTE 3 MM</v>
          </cell>
          <cell r="C208" t="str">
            <v>Insumos</v>
          </cell>
          <cell r="D208" t="str">
            <v>UND</v>
          </cell>
          <cell r="E208">
            <v>3787</v>
          </cell>
          <cell r="F208">
            <v>3182</v>
          </cell>
        </row>
        <row r="209">
          <cell r="A209" t="str">
            <v>I208</v>
          </cell>
          <cell r="B209" t="str">
            <v>PUERTA CABINAS SANITARIAS SISTEMA CANTILIVER EN ACERO INOXIDABLE CAL. 18. SEGÚN DETALLE. INCLUYE SUMINISTRO, INSTALACIÓN, PASADOR DE CIERRE.</v>
          </cell>
          <cell r="C209" t="str">
            <v>Insumos</v>
          </cell>
          <cell r="D209" t="str">
            <v>M2</v>
          </cell>
          <cell r="E209">
            <v>863583</v>
          </cell>
          <cell r="F209">
            <v>725700</v>
          </cell>
        </row>
        <row r="210">
          <cell r="A210" t="str">
            <v>I209</v>
          </cell>
          <cell r="B210" t="str">
            <v>PUERTA CABINAS SANITARIAS SISTEMA CANTILIVER EN ACERO INOXIDABLE CAL. 20. SEGÚN DETALLE. INCLUYE SUMINISTRO, INSTALACIÓN, PASADOR DE CIERRE .</v>
          </cell>
          <cell r="C210" t="str">
            <v>Insumos</v>
          </cell>
          <cell r="D210" t="str">
            <v>M2</v>
          </cell>
          <cell r="E210">
            <v>833280</v>
          </cell>
          <cell r="F210">
            <v>700235</v>
          </cell>
        </row>
        <row r="211">
          <cell r="A211" t="str">
            <v>I210</v>
          </cell>
          <cell r="B211" t="str">
            <v>PUERTA ACERO INOXIDABLE CAL. 20. SEGÚN DETALLE. INCLUYE SUMINISTRO E INSTALACIÓN .</v>
          </cell>
          <cell r="C211" t="str">
            <v>Insumos</v>
          </cell>
          <cell r="D211" t="str">
            <v>M2</v>
          </cell>
          <cell r="E211">
            <v>924184</v>
          </cell>
          <cell r="F211">
            <v>776625</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515119</v>
          </cell>
          <cell r="F212">
            <v>432873</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499970</v>
          </cell>
          <cell r="F213">
            <v>420143</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437118</v>
          </cell>
          <cell r="F214">
            <v>367326</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532706</v>
          </cell>
          <cell r="F215">
            <v>447652</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524988</v>
          </cell>
          <cell r="F216">
            <v>441166</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620683</v>
          </cell>
          <cell r="F217">
            <v>521582</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490196</v>
          </cell>
          <cell r="F218">
            <v>411929</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497911</v>
          </cell>
          <cell r="F219">
            <v>418413</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490196</v>
          </cell>
          <cell r="F220">
            <v>411929</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567858</v>
          </cell>
          <cell r="F221">
            <v>477192</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560140</v>
          </cell>
          <cell r="F222">
            <v>470706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7977997</v>
          </cell>
          <cell r="F223">
            <v>6704199</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701016</v>
          </cell>
          <cell r="F224">
            <v>589089</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533059</v>
          </cell>
          <cell r="F225">
            <v>447949</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525342</v>
          </cell>
          <cell r="F226">
            <v>441464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533059</v>
          </cell>
          <cell r="F227">
            <v>447949</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525342</v>
          </cell>
          <cell r="F228">
            <v>441464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467133</v>
          </cell>
          <cell r="F229">
            <v>392549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467133</v>
          </cell>
          <cell r="F230">
            <v>392549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227258</v>
          </cell>
          <cell r="F231">
            <v>190973</v>
          </cell>
        </row>
        <row r="232">
          <cell r="A232" t="str">
            <v>I231</v>
          </cell>
          <cell r="B232" t="str">
            <v>SOPORTE METALICO EN ANGULO PARA MESON ANCLADO A MURO CON CHAZOS EXPANSIVOS</v>
          </cell>
          <cell r="C232" t="str">
            <v>Insumos</v>
          </cell>
          <cell r="D232" t="str">
            <v>UND</v>
          </cell>
          <cell r="E232">
            <v>60601</v>
          </cell>
          <cell r="F232">
            <v>50925</v>
          </cell>
        </row>
        <row r="233">
          <cell r="A233" t="str">
            <v>I232</v>
          </cell>
          <cell r="B233" t="str">
            <v>TAPA LÁMINA GALVANIZADA CAL.16" ANGULO 1"*1" TRAMPA GRASA</v>
          </cell>
          <cell r="C233" t="str">
            <v>Insumos</v>
          </cell>
          <cell r="D233" t="str">
            <v>UND</v>
          </cell>
          <cell r="E233">
            <v>169684</v>
          </cell>
          <cell r="F233">
            <v>142592</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269877</v>
          </cell>
          <cell r="F234">
            <v>226787</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296573</v>
          </cell>
          <cell r="F235">
            <v>249221</v>
          </cell>
        </row>
        <row r="236">
          <cell r="A236" t="str">
            <v>I235</v>
          </cell>
          <cell r="B236" t="str">
            <v>TUBERIA MUEBLE RECTANGULAR 20 X 40 MM 0.90 MM ESPESOR CALIBRE 20</v>
          </cell>
          <cell r="C236" t="str">
            <v>Insumos</v>
          </cell>
          <cell r="D236" t="str">
            <v>M</v>
          </cell>
          <cell r="E236">
            <v>5375</v>
          </cell>
          <cell r="F236">
            <v>4517</v>
          </cell>
        </row>
        <row r="237">
          <cell r="A237" t="str">
            <v>I236</v>
          </cell>
          <cell r="B237" t="str">
            <v>TUBO AGUAS NEGRAS DIAMETRO 2" CAL. 0.080</v>
          </cell>
          <cell r="C237" t="str">
            <v>Insumos</v>
          </cell>
          <cell r="D237" t="str">
            <v>M</v>
          </cell>
          <cell r="E237">
            <v>12300</v>
          </cell>
          <cell r="F237">
            <v>10336</v>
          </cell>
        </row>
        <row r="238">
          <cell r="A238" t="str">
            <v>I237</v>
          </cell>
          <cell r="B238" t="str">
            <v>TUBO HG 2"</v>
          </cell>
          <cell r="C238" t="str">
            <v>Insumos</v>
          </cell>
          <cell r="D238" t="str">
            <v>M</v>
          </cell>
          <cell r="E238">
            <v>46658</v>
          </cell>
          <cell r="F238">
            <v>39208</v>
          </cell>
        </row>
        <row r="239">
          <cell r="A239" t="str">
            <v>I238</v>
          </cell>
          <cell r="B239" t="str">
            <v>TUBO HG 3"</v>
          </cell>
          <cell r="C239" t="str">
            <v>Insumos</v>
          </cell>
          <cell r="D239" t="str">
            <v>M</v>
          </cell>
          <cell r="E239">
            <v>71655</v>
          </cell>
          <cell r="F239">
            <v>60214</v>
          </cell>
        </row>
        <row r="240">
          <cell r="A240" t="str">
            <v>I239</v>
          </cell>
          <cell r="B240" t="str">
            <v>ANGULO 2"* 2"*3/16"</v>
          </cell>
          <cell r="C240" t="str">
            <v>Insumos</v>
          </cell>
          <cell r="D240" t="str">
            <v>M</v>
          </cell>
          <cell r="E240">
            <v>14498</v>
          </cell>
          <cell r="F240">
            <v>12183</v>
          </cell>
        </row>
        <row r="241">
          <cell r="A241" t="str">
            <v>I240</v>
          </cell>
          <cell r="B241" t="str">
            <v>ANGULO 1-1/2"1-1/2"*3/16"</v>
          </cell>
          <cell r="C241" t="str">
            <v>Insumos</v>
          </cell>
          <cell r="D241" t="str">
            <v>M</v>
          </cell>
          <cell r="E241">
            <v>14498</v>
          </cell>
          <cell r="F241">
            <v>12183</v>
          </cell>
        </row>
        <row r="242">
          <cell r="A242" t="str">
            <v>I241</v>
          </cell>
          <cell r="B242" t="str">
            <v>PLATINA 2"*3/16*</v>
          </cell>
          <cell r="C242" t="str">
            <v>Insumos</v>
          </cell>
          <cell r="D242" t="str">
            <v>M</v>
          </cell>
          <cell r="E242">
            <v>5332</v>
          </cell>
          <cell r="F242">
            <v>4481</v>
          </cell>
        </row>
        <row r="243">
          <cell r="A243" t="str">
            <v>I242</v>
          </cell>
          <cell r="B243" t="str">
            <v xml:space="preserve">MALLA GALVANIZADA 12-2" </v>
          </cell>
          <cell r="C243" t="str">
            <v>Insumos</v>
          </cell>
          <cell r="D243" t="str">
            <v>M2</v>
          </cell>
          <cell r="E243">
            <v>21663</v>
          </cell>
          <cell r="F243">
            <v>18204</v>
          </cell>
        </row>
        <row r="244">
          <cell r="A244" t="str">
            <v>I243</v>
          </cell>
          <cell r="B244" t="str">
            <v>ALAMBRE GALVANIZADO CAL 12</v>
          </cell>
          <cell r="C244" t="str">
            <v>Insumos</v>
          </cell>
          <cell r="D244" t="str">
            <v>KG</v>
          </cell>
          <cell r="E244">
            <v>5000</v>
          </cell>
          <cell r="F244">
            <v>4202</v>
          </cell>
        </row>
        <row r="245">
          <cell r="A245" t="str">
            <v>I244</v>
          </cell>
          <cell r="B245" t="str">
            <v>PLATINA 50X50 DE 1/16 "</v>
          </cell>
          <cell r="C245" t="str">
            <v>Insumos</v>
          </cell>
          <cell r="D245" t="str">
            <v>UND</v>
          </cell>
          <cell r="E245">
            <v>50276</v>
          </cell>
          <cell r="F245">
            <v>42249</v>
          </cell>
        </row>
        <row r="246">
          <cell r="A246" t="str">
            <v>I245</v>
          </cell>
          <cell r="B246" t="str">
            <v>PLATINA 80X80 DE 1/16 "</v>
          </cell>
          <cell r="C246" t="str">
            <v>Insumos</v>
          </cell>
          <cell r="D246" t="str">
            <v>UND</v>
          </cell>
          <cell r="E246">
            <v>68952</v>
          </cell>
          <cell r="F246">
            <v>57943</v>
          </cell>
        </row>
        <row r="247">
          <cell r="A247" t="str">
            <v>I246</v>
          </cell>
          <cell r="B247" t="str">
            <v>RIEL LAMINA LÁMINA GALVANIZADA CAL 16.</v>
          </cell>
          <cell r="C247" t="str">
            <v>Insumos</v>
          </cell>
          <cell r="D247" t="str">
            <v>M</v>
          </cell>
          <cell r="E247">
            <v>23702</v>
          </cell>
          <cell r="F247">
            <v>19918</v>
          </cell>
        </row>
        <row r="248">
          <cell r="A248" t="str">
            <v>I247</v>
          </cell>
          <cell r="B248" t="str">
            <v xml:space="preserve">TUBULAR 15*8 CAL 16 </v>
          </cell>
          <cell r="C248" t="str">
            <v>Insumos</v>
          </cell>
          <cell r="D248" t="str">
            <v>M</v>
          </cell>
          <cell r="E248">
            <v>17670</v>
          </cell>
          <cell r="F248">
            <v>14849</v>
          </cell>
        </row>
        <row r="249">
          <cell r="A249" t="str">
            <v>I248</v>
          </cell>
          <cell r="B249" t="str">
            <v>PERFIL ESTRUCTURAL EN U 160*60</v>
          </cell>
          <cell r="C249" t="str">
            <v>Insumos</v>
          </cell>
          <cell r="D249" t="str">
            <v>M</v>
          </cell>
          <cell r="E249">
            <v>29494</v>
          </cell>
          <cell r="F249">
            <v>24785</v>
          </cell>
        </row>
        <row r="250">
          <cell r="A250" t="str">
            <v>I249</v>
          </cell>
          <cell r="B250" t="str">
            <v>LÁMINA GALVANIZADA CAL 16.</v>
          </cell>
          <cell r="C250" t="str">
            <v>Insumos</v>
          </cell>
          <cell r="D250" t="str">
            <v>M2</v>
          </cell>
          <cell r="E250">
            <v>38988</v>
          </cell>
          <cell r="F250">
            <v>32763</v>
          </cell>
        </row>
        <row r="251">
          <cell r="A251" t="str">
            <v>I250</v>
          </cell>
          <cell r="B251" t="str">
            <v>LÁMINA GALVANIZADA CAL 18.</v>
          </cell>
          <cell r="C251" t="str">
            <v>Insumos</v>
          </cell>
          <cell r="D251" t="str">
            <v>M2</v>
          </cell>
          <cell r="E251">
            <v>51714</v>
          </cell>
          <cell r="F251">
            <v>43457</v>
          </cell>
        </row>
        <row r="252">
          <cell r="A252" t="str">
            <v>I251</v>
          </cell>
          <cell r="B252" t="str">
            <v>CERROJO DOBLE LLAVE REF 148582</v>
          </cell>
          <cell r="C252" t="str">
            <v>Insumos</v>
          </cell>
          <cell r="D252" t="str">
            <v>UND</v>
          </cell>
          <cell r="E252">
            <v>110453</v>
          </cell>
          <cell r="F252">
            <v>92818</v>
          </cell>
        </row>
        <row r="253">
          <cell r="A253" t="str">
            <v>I252</v>
          </cell>
          <cell r="B253" t="str">
            <v>RODACHINAS ACERO</v>
          </cell>
          <cell r="C253" t="str">
            <v>Insumos</v>
          </cell>
          <cell r="D253" t="str">
            <v>UND</v>
          </cell>
          <cell r="E253">
            <v>18963</v>
          </cell>
          <cell r="F253">
            <v>15935</v>
          </cell>
        </row>
        <row r="254">
          <cell r="A254" t="str">
            <v>I253</v>
          </cell>
          <cell r="B254" t="str">
            <v>PLATINA  25 x 25 CM X 1"</v>
          </cell>
          <cell r="C254" t="str">
            <v>Insumos</v>
          </cell>
          <cell r="D254" t="str">
            <v>UND</v>
          </cell>
          <cell r="E254">
            <v>99981</v>
          </cell>
          <cell r="F254">
            <v>84018</v>
          </cell>
        </row>
        <row r="255">
          <cell r="A255" t="str">
            <v>I254</v>
          </cell>
          <cell r="B255" t="str">
            <v>BOLARDO LISO HF</v>
          </cell>
          <cell r="C255" t="str">
            <v>Insumos</v>
          </cell>
          <cell r="D255" t="str">
            <v>UND</v>
          </cell>
          <cell r="E255">
            <v>323217</v>
          </cell>
          <cell r="F255">
            <v>271611</v>
          </cell>
        </row>
        <row r="256">
          <cell r="A256" t="str">
            <v>I255</v>
          </cell>
          <cell r="B256" t="str">
            <v>DEFENSA DE PROTECCIÓN VIAL TIPO INVIAS</v>
          </cell>
          <cell r="C256" t="str">
            <v>Insumos</v>
          </cell>
          <cell r="D256" t="str">
            <v>ML</v>
          </cell>
          <cell r="E256">
            <v>266620</v>
          </cell>
          <cell r="F256">
            <v>224050</v>
          </cell>
        </row>
        <row r="257">
          <cell r="A257" t="str">
            <v>I256</v>
          </cell>
          <cell r="B257" t="str">
            <v>CARRETEL DE HIERRO</v>
          </cell>
          <cell r="C257" t="str">
            <v>Insumos</v>
          </cell>
          <cell r="D257" t="str">
            <v>UND</v>
          </cell>
          <cell r="E257">
            <v>749869</v>
          </cell>
          <cell r="F257">
            <v>630142</v>
          </cell>
        </row>
        <row r="258">
          <cell r="A258" t="str">
            <v>I257</v>
          </cell>
          <cell r="B258" t="str">
            <v>BARRA ANTIPANICO HORIZONTAL SOLO SALIDA - TIPO AZBE REF. B0950 O SIMILAR.</v>
          </cell>
          <cell r="C258" t="str">
            <v>Insumos</v>
          </cell>
          <cell r="D258" t="str">
            <v>UND</v>
          </cell>
          <cell r="E258">
            <v>1137081</v>
          </cell>
          <cell r="F258">
            <v>955530</v>
          </cell>
        </row>
        <row r="259">
          <cell r="A259" t="str">
            <v>I258</v>
          </cell>
          <cell r="B259" t="str">
            <v>CERRADURA BELL WOOD POMO MADERA - ALCOBA TIPO SCHALAGE REF. A50WS O SIMILAR. ACABADO SEGÚN DISEÑO.</v>
          </cell>
          <cell r="C259" t="str">
            <v>Insumos</v>
          </cell>
          <cell r="D259" t="str">
            <v>UND</v>
          </cell>
          <cell r="E259">
            <v>42005</v>
          </cell>
          <cell r="F259">
            <v>35298</v>
          </cell>
        </row>
        <row r="260">
          <cell r="A260" t="str">
            <v>I259</v>
          </cell>
          <cell r="B260" t="str">
            <v>CERRADURA BELL WOOD POMO MADERA - BAÑO TIPO SCHALAGE REF. A40S O SIMILAR. ACABADO SEGÚN DISEÑO.</v>
          </cell>
          <cell r="C260" t="str">
            <v>Insumos</v>
          </cell>
          <cell r="D260" t="str">
            <v>UND</v>
          </cell>
          <cell r="E260">
            <v>42005</v>
          </cell>
          <cell r="F260">
            <v>35298</v>
          </cell>
        </row>
        <row r="261">
          <cell r="A261" t="str">
            <v>I260</v>
          </cell>
          <cell r="B261" t="str">
            <v>CERRADURA BELL WOOD POMO MADERA - ENTRADA TIPO SCHALAGE REF. A80PD O SIMILAR. ACABADO SEGÚN DISEÑO.</v>
          </cell>
          <cell r="C261" t="str">
            <v>Insumos</v>
          </cell>
          <cell r="D261" t="str">
            <v>UND</v>
          </cell>
          <cell r="E261">
            <v>64850</v>
          </cell>
          <cell r="F261">
            <v>54496</v>
          </cell>
        </row>
        <row r="262">
          <cell r="A262" t="str">
            <v>I261</v>
          </cell>
          <cell r="B262" t="str">
            <v>CERRADURA CERROJO DOBLE LLAVE - TIPO SCHALAGE REF. B362PX O SIMILAR. ACABADO SEGÚN DISEÑO.</v>
          </cell>
          <cell r="C262" t="str">
            <v>Insumos</v>
          </cell>
          <cell r="D262" t="str">
            <v>UND</v>
          </cell>
          <cell r="E262">
            <v>111071</v>
          </cell>
          <cell r="F262">
            <v>93337</v>
          </cell>
        </row>
        <row r="263">
          <cell r="A263" t="str">
            <v>I262</v>
          </cell>
          <cell r="B263" t="str">
            <v>CERRADURA CERROJO LLAVE VOLTEADOR - TIPO SCHALAGE REF. B360PX O SIMILAR. ACABADO SEGÚN DISEÑO.</v>
          </cell>
          <cell r="C263" t="str">
            <v>Insumos</v>
          </cell>
          <cell r="D263" t="str">
            <v>UND</v>
          </cell>
          <cell r="E263">
            <v>111071</v>
          </cell>
          <cell r="F263">
            <v>93337</v>
          </cell>
        </row>
        <row r="264">
          <cell r="A264" t="str">
            <v>I263</v>
          </cell>
          <cell r="B264" t="str">
            <v>CERRADURA ORBIT POMO METALICO - ALCOBA TIPO SCHALAGE REF. A50PD O SIMILAR. ACABADO SEGÚN DISEÑO.</v>
          </cell>
          <cell r="C264" t="str">
            <v>Insumos</v>
          </cell>
          <cell r="D264" t="str">
            <v>UND</v>
          </cell>
          <cell r="E264">
            <v>121969</v>
          </cell>
          <cell r="F264">
            <v>102495</v>
          </cell>
        </row>
        <row r="265">
          <cell r="A265" t="str">
            <v>I264</v>
          </cell>
          <cell r="B265" t="str">
            <v>CERRADURA ORBIT POMO METALICO - BAÑO TIPO SCHALAGE REF. A40S O SIMILAR. ACABADO SEGÚN DISEÑO.</v>
          </cell>
          <cell r="C265" t="str">
            <v>Insumos</v>
          </cell>
          <cell r="D265" t="str">
            <v>UND</v>
          </cell>
          <cell r="E265">
            <v>100703</v>
          </cell>
          <cell r="F265">
            <v>84624</v>
          </cell>
        </row>
        <row r="266">
          <cell r="A266" t="str">
            <v>I265</v>
          </cell>
          <cell r="B266" t="str">
            <v>CERRADURA ORBIT POMO METALICO - ENTRADA TIPO SCHALAGE REF. A80PD O SIMILAR. ACABADO SEGÚN DISEÑO.</v>
          </cell>
          <cell r="C266" t="str">
            <v>Insumos</v>
          </cell>
          <cell r="D266" t="str">
            <v>UND</v>
          </cell>
          <cell r="E266">
            <v>117046</v>
          </cell>
          <cell r="F266">
            <v>98358</v>
          </cell>
        </row>
        <row r="267">
          <cell r="A267" t="str">
            <v>I266</v>
          </cell>
          <cell r="B267" t="str">
            <v>MANILLA Y CILINDRO EXTERIOR PARA BARRA ANTIPANICO HORIZONTAL - TIPO AZBE REF. 9510M O SIMILAR.</v>
          </cell>
          <cell r="C267" t="str">
            <v>Insumos</v>
          </cell>
          <cell r="D267" t="str">
            <v>UND</v>
          </cell>
          <cell r="E267">
            <v>226712</v>
          </cell>
          <cell r="F267">
            <v>190514</v>
          </cell>
        </row>
        <row r="268">
          <cell r="A268" t="str">
            <v>I267</v>
          </cell>
          <cell r="B268" t="str">
            <v>CERRADURA ENTRADA PRINCIPAL  - TIPO SCHALAGE REF. H387  O SIMILAR. ACABADO SEGÚN DISEÑO.</v>
          </cell>
          <cell r="C268" t="str">
            <v>Insumos</v>
          </cell>
          <cell r="D268" t="str">
            <v>UND</v>
          </cell>
          <cell r="E268">
            <v>294024</v>
          </cell>
          <cell r="F268">
            <v>247079</v>
          </cell>
        </row>
        <row r="269">
          <cell r="A269" t="str">
            <v>I268</v>
          </cell>
          <cell r="B269" t="str">
            <v xml:space="preserve">CERRADURA ENTRADA PRINCIPAL HE-380 TIPO SCHALAGE O SIMILAR. ACABADO SEGÚN DISEÑO. (INCLUYE SUMINISTRO E INSTALACIÓN) </v>
          </cell>
          <cell r="C269" t="str">
            <v>Insumos</v>
          </cell>
          <cell r="D269" t="str">
            <v>UND</v>
          </cell>
          <cell r="E269">
            <v>377807</v>
          </cell>
          <cell r="F269">
            <v>317485</v>
          </cell>
        </row>
        <row r="270">
          <cell r="A270" t="str">
            <v>I269</v>
          </cell>
          <cell r="B270" t="str">
            <v>CERRADURA YALE TRES MACHUELOS</v>
          </cell>
          <cell r="C270" t="str">
            <v>Insumos</v>
          </cell>
          <cell r="D270" t="str">
            <v>UND</v>
          </cell>
          <cell r="E270">
            <v>166638</v>
          </cell>
          <cell r="F270">
            <v>140032</v>
          </cell>
        </row>
        <row r="271">
          <cell r="A271" t="str">
            <v>I270</v>
          </cell>
          <cell r="B271" t="str">
            <v>ACPM</v>
          </cell>
          <cell r="C271" t="str">
            <v>Insumos</v>
          </cell>
          <cell r="D271" t="str">
            <v>GAL</v>
          </cell>
          <cell r="E271">
            <v>13502</v>
          </cell>
          <cell r="F271">
            <v>13502</v>
          </cell>
        </row>
        <row r="272">
          <cell r="A272" t="str">
            <v>I271</v>
          </cell>
          <cell r="B272" t="str">
            <v>GASOLINA CORRIENTE</v>
          </cell>
          <cell r="C272" t="str">
            <v>Insumos</v>
          </cell>
          <cell r="D272" t="str">
            <v>GAL</v>
          </cell>
          <cell r="E272">
            <v>11834</v>
          </cell>
          <cell r="F272">
            <v>11834</v>
          </cell>
        </row>
        <row r="273">
          <cell r="A273" t="str">
            <v>I272</v>
          </cell>
          <cell r="B273" t="str">
            <v>LUBRICANTE PARA PVC CORRUGADA</v>
          </cell>
          <cell r="C273" t="str">
            <v>Insumos</v>
          </cell>
          <cell r="D273" t="str">
            <v>UND</v>
          </cell>
          <cell r="E273">
            <v>146526</v>
          </cell>
          <cell r="F273">
            <v>123131</v>
          </cell>
        </row>
        <row r="274">
          <cell r="A274" t="str">
            <v>I273</v>
          </cell>
          <cell r="B274" t="str">
            <v>GRASA ECON X 370 GRS</v>
          </cell>
          <cell r="C274" t="str">
            <v>Insumos</v>
          </cell>
          <cell r="D274" t="str">
            <v>UND</v>
          </cell>
          <cell r="E274">
            <v>9080</v>
          </cell>
          <cell r="F274">
            <v>7630</v>
          </cell>
        </row>
        <row r="275">
          <cell r="A275" t="str">
            <v>I274</v>
          </cell>
          <cell r="B275" t="str">
            <v>CEMENTO GRIS</v>
          </cell>
          <cell r="C275" t="str">
            <v>Insumos</v>
          </cell>
          <cell r="D275" t="str">
            <v>KG</v>
          </cell>
          <cell r="E275">
            <v>759</v>
          </cell>
          <cell r="F275">
            <v>638</v>
          </cell>
        </row>
        <row r="276">
          <cell r="A276" t="str">
            <v>I275</v>
          </cell>
          <cell r="B276" t="str">
            <v>CONCRETO PREMEZCLADO PARA PAVIMENTO MR 43 KG/CM2</v>
          </cell>
          <cell r="C276" t="str">
            <v>Insumos</v>
          </cell>
          <cell r="D276" t="str">
            <v>M3</v>
          </cell>
          <cell r="E276">
            <v>616559</v>
          </cell>
          <cell r="F276">
            <v>518117</v>
          </cell>
        </row>
        <row r="277">
          <cell r="A277" t="str">
            <v>I276</v>
          </cell>
          <cell r="B277" t="str">
            <v>GROUTING 17.5 MPA</v>
          </cell>
          <cell r="C277" t="str">
            <v>Insumos</v>
          </cell>
          <cell r="D277" t="str">
            <v>M3</v>
          </cell>
          <cell r="E277">
            <v>530052</v>
          </cell>
          <cell r="F277">
            <v>445422</v>
          </cell>
        </row>
        <row r="278">
          <cell r="A278" t="str">
            <v>I277</v>
          </cell>
          <cell r="B278" t="str">
            <v>CAL</v>
          </cell>
          <cell r="C278" t="str">
            <v>Insumos</v>
          </cell>
          <cell r="D278" t="str">
            <v>KG</v>
          </cell>
          <cell r="E278">
            <v>1285</v>
          </cell>
          <cell r="F278">
            <v>1080</v>
          </cell>
        </row>
        <row r="279">
          <cell r="A279" t="str">
            <v>I278</v>
          </cell>
          <cell r="B279" t="str">
            <v>MORTERO DE NIVELACION SIKAGROUT O SIMILAR</v>
          </cell>
          <cell r="C279" t="str">
            <v>Insumos</v>
          </cell>
          <cell r="D279" t="str">
            <v>LT</v>
          </cell>
          <cell r="E279">
            <v>29978</v>
          </cell>
          <cell r="F279">
            <v>25192</v>
          </cell>
        </row>
        <row r="280">
          <cell r="A280" t="str">
            <v>I279</v>
          </cell>
          <cell r="B280" t="str">
            <v xml:space="preserve">ADOQUIN DE CONCRETO (8*10*20) </v>
          </cell>
          <cell r="C280" t="str">
            <v>Insumos</v>
          </cell>
          <cell r="D280" t="str">
            <v>UND</v>
          </cell>
          <cell r="E280">
            <v>1001</v>
          </cell>
          <cell r="F280">
            <v>841</v>
          </cell>
        </row>
        <row r="281">
          <cell r="A281" t="str">
            <v>I280</v>
          </cell>
          <cell r="B281" t="str">
            <v>ADOQUIN ECOLOGICO</v>
          </cell>
          <cell r="C281" t="str">
            <v>Insumos</v>
          </cell>
          <cell r="D281" t="str">
            <v>UND</v>
          </cell>
          <cell r="E281">
            <v>1333</v>
          </cell>
          <cell r="F281">
            <v>1120</v>
          </cell>
        </row>
        <row r="282">
          <cell r="A282" t="str">
            <v>I281</v>
          </cell>
          <cell r="B282" t="str">
            <v>CAL HIDRATADA</v>
          </cell>
          <cell r="C282" t="str">
            <v>Insumos</v>
          </cell>
          <cell r="D282" t="str">
            <v>KG</v>
          </cell>
          <cell r="E282">
            <v>1499</v>
          </cell>
          <cell r="F282">
            <v>1260</v>
          </cell>
        </row>
        <row r="283">
          <cell r="A283" t="str">
            <v>I282</v>
          </cell>
          <cell r="B283" t="str">
            <v>SUELO CEMENTO 10:1</v>
          </cell>
          <cell r="C283" t="str">
            <v>Insumos</v>
          </cell>
          <cell r="D283" t="str">
            <v>M3</v>
          </cell>
          <cell r="E283">
            <v>149975</v>
          </cell>
          <cell r="F283">
            <v>126029</v>
          </cell>
        </row>
        <row r="284">
          <cell r="A284" t="str">
            <v>I283</v>
          </cell>
          <cell r="B284" t="str">
            <v>CONCRETO PREMEZCLADO PARA PAVIMENTO MR 45 KG/CM2</v>
          </cell>
          <cell r="C284" t="str">
            <v>Insumos</v>
          </cell>
          <cell r="D284" t="str">
            <v>M3</v>
          </cell>
          <cell r="E284">
            <v>649884</v>
          </cell>
          <cell r="F284">
            <v>546121</v>
          </cell>
        </row>
        <row r="285">
          <cell r="A285" t="str">
            <v>I284</v>
          </cell>
          <cell r="B285" t="str">
            <v>BOLARDO EN CONCRETO DIAMETRO 18cm Y ALTURA LIBRE 62 cm</v>
          </cell>
          <cell r="C285" t="str">
            <v>Insumos</v>
          </cell>
          <cell r="D285" t="str">
            <v>UND</v>
          </cell>
          <cell r="E285">
            <v>91509</v>
          </cell>
          <cell r="F285">
            <v>76898</v>
          </cell>
        </row>
        <row r="286">
          <cell r="A286" t="str">
            <v>I285</v>
          </cell>
          <cell r="B286" t="str">
            <v>CONCRETO PREMEZCLADO PARA PAVIMENTO MR 42 KG/CM2</v>
          </cell>
          <cell r="C286" t="str">
            <v>Insumos</v>
          </cell>
          <cell r="D286" t="str">
            <v>M3</v>
          </cell>
          <cell r="E286">
            <v>599894</v>
          </cell>
          <cell r="F286">
            <v>504113</v>
          </cell>
        </row>
        <row r="287">
          <cell r="A287" t="str">
            <v>I286</v>
          </cell>
          <cell r="B287" t="str">
            <v>CONCRETO PREMEZCLADO 4000 PSI - 28MPA</v>
          </cell>
          <cell r="C287" t="str">
            <v>Insumos</v>
          </cell>
          <cell r="D287" t="str">
            <v>M3</v>
          </cell>
          <cell r="E287">
            <v>549903</v>
          </cell>
          <cell r="F287">
            <v>462103</v>
          </cell>
        </row>
        <row r="288">
          <cell r="A288" t="str">
            <v>I287</v>
          </cell>
          <cell r="B288" t="str">
            <v>CONCRETO PREMEZCLADO 3000 PSI - 21MPA</v>
          </cell>
          <cell r="C288" t="str">
            <v>Insumos</v>
          </cell>
          <cell r="D288" t="str">
            <v>M3</v>
          </cell>
          <cell r="E288">
            <v>499911</v>
          </cell>
          <cell r="F288">
            <v>420093</v>
          </cell>
        </row>
        <row r="289">
          <cell r="A289" t="str">
            <v>I288</v>
          </cell>
          <cell r="B289" t="str">
            <v>CABALLETE LISO TEJA TIPO CINDULIT / CINDURIB  L=3.05 M. O SIMILAR.  COLOR VERDE, AZUL O ROJO SEGÚN DISEÑO.</v>
          </cell>
          <cell r="C289" t="str">
            <v>Insumos</v>
          </cell>
          <cell r="D289" t="str">
            <v>UND</v>
          </cell>
          <cell r="E289">
            <v>119508</v>
          </cell>
          <cell r="F289">
            <v>100427</v>
          </cell>
        </row>
        <row r="290">
          <cell r="A290" t="str">
            <v>I289</v>
          </cell>
          <cell r="B290" t="str">
            <v>FACHADA F MULTIPANEL 300FS TIPO HUNTER DOUGLAS ALUZINC 0,6 MM Y ALUMINIO 0,7 MM. O SIMILAR</v>
          </cell>
          <cell r="C290" t="str">
            <v>Insumos</v>
          </cell>
          <cell r="D290" t="str">
            <v>M2</v>
          </cell>
          <cell r="E290">
            <v>136204</v>
          </cell>
          <cell r="F290">
            <v>114457</v>
          </cell>
        </row>
        <row r="291">
          <cell r="A291" t="str">
            <v>I290</v>
          </cell>
          <cell r="B291" t="str">
            <v>LIMAHOYA LISA TEJA TIPO CINDULIT / CINDURIB  L=3.05 M. O SIMILAR. COLOR VERDE, AZUL O ROJO SEGÚN DISEÑO.</v>
          </cell>
          <cell r="C291" t="str">
            <v>Insumos</v>
          </cell>
          <cell r="D291" t="str">
            <v>UND</v>
          </cell>
          <cell r="E291">
            <v>126052</v>
          </cell>
          <cell r="F291">
            <v>105926</v>
          </cell>
        </row>
        <row r="292">
          <cell r="A292" t="str">
            <v>I291</v>
          </cell>
          <cell r="B292" t="str">
            <v>PERFIL ACERO ESTRUCTURAL PHR ASTM A500 GRADO 50 - TIPO ACESCO O SIMILAR</v>
          </cell>
          <cell r="C292" t="str">
            <v>Insumos</v>
          </cell>
          <cell r="D292" t="str">
            <v>KG</v>
          </cell>
          <cell r="E292">
            <v>4295</v>
          </cell>
          <cell r="F292">
            <v>3609</v>
          </cell>
        </row>
        <row r="293">
          <cell r="A293" t="str">
            <v>I292</v>
          </cell>
          <cell r="B293" t="str">
            <v>PERFIL HEA  A-36</v>
          </cell>
          <cell r="C293" t="str">
            <v>Insumos</v>
          </cell>
          <cell r="D293" t="str">
            <v>KG</v>
          </cell>
          <cell r="E293">
            <v>3868</v>
          </cell>
          <cell r="F293">
            <v>3250</v>
          </cell>
        </row>
        <row r="294">
          <cell r="A294" t="str">
            <v>I293</v>
          </cell>
          <cell r="B294" t="str">
            <v>PERFIL IPE  A-36</v>
          </cell>
          <cell r="C294" t="str">
            <v>Insumos</v>
          </cell>
          <cell r="D294" t="str">
            <v>KG</v>
          </cell>
          <cell r="E294">
            <v>3868</v>
          </cell>
          <cell r="F294">
            <v>3250</v>
          </cell>
        </row>
        <row r="295">
          <cell r="A295" t="str">
            <v>I294</v>
          </cell>
          <cell r="B295" t="str">
            <v xml:space="preserve">PERFIL EN LAMINA DELGADA EN C  GRADO 40 </v>
          </cell>
          <cell r="C295" t="str">
            <v>Insumos</v>
          </cell>
          <cell r="D295" t="str">
            <v>KG</v>
          </cell>
          <cell r="E295">
            <v>5974</v>
          </cell>
          <cell r="F295">
            <v>5020</v>
          </cell>
        </row>
        <row r="296">
          <cell r="A296" t="str">
            <v>I295</v>
          </cell>
          <cell r="B296" t="str">
            <v xml:space="preserve">PLATINAS ACERO A-36  </v>
          </cell>
          <cell r="C296" t="str">
            <v>Insumos</v>
          </cell>
          <cell r="D296" t="str">
            <v>KG</v>
          </cell>
          <cell r="E296">
            <v>3868</v>
          </cell>
          <cell r="F296">
            <v>3250</v>
          </cell>
        </row>
        <row r="297">
          <cell r="A297" t="str">
            <v>I296</v>
          </cell>
          <cell r="B297" t="str">
            <v>TEJA TERMOACUSTICA TIPO CINDURIB O SIMILAR A=0.78 M. E = 0.35 MM. COLOR VERDE, AZUL O ROJO SEGÚN DISEÑO.</v>
          </cell>
          <cell r="C297" t="str">
            <v>Insumos</v>
          </cell>
          <cell r="D297" t="str">
            <v>M2</v>
          </cell>
          <cell r="E297">
            <v>47314</v>
          </cell>
          <cell r="F297">
            <v>39760</v>
          </cell>
        </row>
        <row r="298">
          <cell r="A298" t="str">
            <v>I297</v>
          </cell>
          <cell r="B298" t="str">
            <v>TEJA TRASLUCIDA TIPO CINDURIB  A=0.78 M E=0.35 MM O SIMILAR. CRISTAL O OPAL  SEGÚN DISEÑO.</v>
          </cell>
          <cell r="C298" t="str">
            <v>Insumos</v>
          </cell>
          <cell r="D298" t="str">
            <v>M2</v>
          </cell>
          <cell r="E298">
            <v>132033</v>
          </cell>
          <cell r="F298">
            <v>110952</v>
          </cell>
        </row>
        <row r="299">
          <cell r="A299" t="str">
            <v>I298</v>
          </cell>
          <cell r="B299" t="str">
            <v>TEJA TERMOACUSTICA TIPO CINDULIT 180 O SIMILAR A=0.78 M. E = 0.35 MM. COLOR VERDE, AZUL O ROJO SEGÚN DISEÑO.</v>
          </cell>
          <cell r="C299" t="str">
            <v>Insumos</v>
          </cell>
          <cell r="D299" t="str">
            <v>M2</v>
          </cell>
          <cell r="E299">
            <v>40059</v>
          </cell>
          <cell r="F299">
            <v>33663</v>
          </cell>
        </row>
        <row r="300">
          <cell r="A300" t="str">
            <v>I299</v>
          </cell>
          <cell r="B300" t="str">
            <v xml:space="preserve">TORNILLO AUTOPERFORANTE TEJA TIPO CINDU O SIMILAR. DIAM. 2 1/2". </v>
          </cell>
          <cell r="C300" t="str">
            <v>Insumos</v>
          </cell>
          <cell r="D300" t="str">
            <v>UND</v>
          </cell>
          <cell r="E300">
            <v>456</v>
          </cell>
          <cell r="F300">
            <v>383</v>
          </cell>
        </row>
        <row r="301">
          <cell r="A301" t="str">
            <v>I300</v>
          </cell>
          <cell r="B301" t="str">
            <v>TORNILLO AUTOPERFORANTE TEJA TIPO CINDU O SIMILAR. DIAM. 3/4".</v>
          </cell>
          <cell r="C301" t="str">
            <v>Insumos</v>
          </cell>
          <cell r="D301" t="str">
            <v>UND</v>
          </cell>
          <cell r="E301">
            <v>314</v>
          </cell>
          <cell r="F301">
            <v>264</v>
          </cell>
        </row>
        <row r="302">
          <cell r="A302" t="str">
            <v>I301</v>
          </cell>
          <cell r="B302" t="str">
            <v>TUBERIA ESTRUCTURAL A.S.T.M.  A-500 GRADO C - REDONDA, CUADRADA O RECTANGULAR SEGÚN DISEÑO - TIPO COLMENA O SIMILAR</v>
          </cell>
          <cell r="C302" t="str">
            <v>Insumos</v>
          </cell>
          <cell r="D302" t="str">
            <v>KG</v>
          </cell>
          <cell r="E302">
            <v>7504</v>
          </cell>
          <cell r="F302">
            <v>6306</v>
          </cell>
        </row>
        <row r="303">
          <cell r="A303" t="str">
            <v>I302</v>
          </cell>
          <cell r="B303" t="str">
            <v>TEJA DE ZINC ONDULADA TZO L=2.44X0.80</v>
          </cell>
          <cell r="C303" t="str">
            <v>Insumos</v>
          </cell>
          <cell r="D303" t="str">
            <v>UND</v>
          </cell>
          <cell r="E303">
            <v>31817</v>
          </cell>
          <cell r="F303">
            <v>26737</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609454</v>
          </cell>
          <cell r="F304">
            <v>512146</v>
          </cell>
        </row>
        <row r="305">
          <cell r="A305" t="str">
            <v>I304</v>
          </cell>
          <cell r="B305" t="str">
            <v>PERFILES HEA  A-36  ( INCLUYE SOLDADURA, ANTICORROSIVO Y ESMALTE + PROTECCION ANTIFUEGO E INSTALACION)</v>
          </cell>
          <cell r="C305" t="str">
            <v>Insumos</v>
          </cell>
          <cell r="D305" t="str">
            <v>KG</v>
          </cell>
          <cell r="E305">
            <v>12733</v>
          </cell>
          <cell r="F305">
            <v>10700</v>
          </cell>
        </row>
        <row r="306">
          <cell r="A306" t="str">
            <v>I305</v>
          </cell>
          <cell r="B306" t="str">
            <v>ALFAJIAS EN CONCRETO 2.500 PSI A=0.25 M (INCLUYE REFUERZO)</v>
          </cell>
          <cell r="C306" t="str">
            <v>Insumos</v>
          </cell>
          <cell r="D306" t="str">
            <v>M</v>
          </cell>
          <cell r="E306">
            <v>30224</v>
          </cell>
          <cell r="F306">
            <v>25398</v>
          </cell>
        </row>
        <row r="307">
          <cell r="A307" t="str">
            <v>I306</v>
          </cell>
          <cell r="B307" t="str">
            <v>ESCALERA METALICA PARA POLVORIN</v>
          </cell>
          <cell r="C307" t="str">
            <v>Insumos</v>
          </cell>
          <cell r="D307" t="str">
            <v>UND</v>
          </cell>
          <cell r="E307">
            <v>6464379</v>
          </cell>
          <cell r="F307">
            <v>5432251</v>
          </cell>
        </row>
        <row r="308">
          <cell r="A308" t="str">
            <v>I307</v>
          </cell>
          <cell r="B308" t="str">
            <v>TEJA ONDULADA FIBROCEMENTO PERFIL 7 0,92x1,52M</v>
          </cell>
          <cell r="C308" t="str">
            <v>Insumos</v>
          </cell>
          <cell r="D308" t="str">
            <v>UND</v>
          </cell>
          <cell r="E308">
            <v>23328</v>
          </cell>
          <cell r="F308">
            <v>19603</v>
          </cell>
        </row>
        <row r="309">
          <cell r="A309" t="str">
            <v>I308</v>
          </cell>
          <cell r="B309" t="str">
            <v>TEJA ONDULADA FIBROCEMENTO PERFIL 5 0,92x1,52M</v>
          </cell>
          <cell r="C309" t="str">
            <v>Insumos</v>
          </cell>
          <cell r="D309" t="str">
            <v>UND</v>
          </cell>
          <cell r="E309">
            <v>24997</v>
          </cell>
          <cell r="F309">
            <v>21006</v>
          </cell>
        </row>
        <row r="310">
          <cell r="A310" t="str">
            <v>I309</v>
          </cell>
          <cell r="B310" t="str">
            <v>CABALLETE FIBROCEMENTO FIJO 15</v>
          </cell>
          <cell r="C310" t="str">
            <v>Insumos</v>
          </cell>
          <cell r="D310" t="str">
            <v>UND</v>
          </cell>
          <cell r="E310">
            <v>29163</v>
          </cell>
          <cell r="F310">
            <v>24507</v>
          </cell>
        </row>
        <row r="311">
          <cell r="A311" t="str">
            <v>I310</v>
          </cell>
          <cell r="B311" t="str">
            <v>CABALLETE FIBROCEMENTO FIJO 15 - 20</v>
          </cell>
          <cell r="C311" t="str">
            <v>Insumos</v>
          </cell>
          <cell r="D311" t="str">
            <v>UND</v>
          </cell>
          <cell r="E311">
            <v>29163</v>
          </cell>
          <cell r="F311">
            <v>24507</v>
          </cell>
        </row>
        <row r="312">
          <cell r="A312" t="str">
            <v>I311</v>
          </cell>
          <cell r="B312" t="str">
            <v>CABALLETE FIBROCEMENTO UNIVERSAL</v>
          </cell>
          <cell r="C312" t="str">
            <v>Insumos</v>
          </cell>
          <cell r="D312" t="str">
            <v>UND</v>
          </cell>
          <cell r="E312">
            <v>44992</v>
          </cell>
          <cell r="F312">
            <v>37808</v>
          </cell>
        </row>
        <row r="313">
          <cell r="A313" t="str">
            <v>I312</v>
          </cell>
          <cell r="B313" t="str">
            <v>CLARABOYA FIBROCEMENTO  #6 P7</v>
          </cell>
          <cell r="C313" t="str">
            <v>Insumos</v>
          </cell>
          <cell r="D313" t="str">
            <v>UND</v>
          </cell>
          <cell r="E313">
            <v>51659</v>
          </cell>
          <cell r="F313">
            <v>43411</v>
          </cell>
        </row>
        <row r="314">
          <cell r="A314" t="str">
            <v>I313</v>
          </cell>
          <cell r="B314" t="str">
            <v>VIDRIO TRANSPARENTE 3MM</v>
          </cell>
          <cell r="C314" t="str">
            <v>Insumos</v>
          </cell>
          <cell r="D314" t="str">
            <v>M2</v>
          </cell>
          <cell r="E314">
            <v>24997</v>
          </cell>
          <cell r="F314">
            <v>21006</v>
          </cell>
        </row>
        <row r="315">
          <cell r="A315" t="str">
            <v>I314</v>
          </cell>
          <cell r="B315" t="str">
            <v>LIMAHOYA ASBESTO CEMENTO PERFIL 7-1000</v>
          </cell>
          <cell r="C315" t="str">
            <v>Insumos</v>
          </cell>
          <cell r="D315" t="str">
            <v>UND</v>
          </cell>
          <cell r="E315">
            <v>22496</v>
          </cell>
          <cell r="F315">
            <v>18904</v>
          </cell>
        </row>
        <row r="316">
          <cell r="A316" t="str">
            <v>I315</v>
          </cell>
          <cell r="B316" t="str">
            <v>TEJA TRASLUCIDA PVC ONDULADA 3,66x0,83M</v>
          </cell>
          <cell r="C316" t="str">
            <v>Insumos</v>
          </cell>
          <cell r="D316" t="str">
            <v>M2</v>
          </cell>
          <cell r="E316">
            <v>83318</v>
          </cell>
          <cell r="F316">
            <v>70015</v>
          </cell>
        </row>
        <row r="317">
          <cell r="A317" t="str">
            <v>I316</v>
          </cell>
          <cell r="B317" t="str">
            <v>TEJA TRASLUCIDA PVC ONDULADA 2,44x0,83M</v>
          </cell>
          <cell r="C317" t="str">
            <v>Insumos</v>
          </cell>
          <cell r="D317" t="str">
            <v>M2</v>
          </cell>
          <cell r="E317">
            <v>56656</v>
          </cell>
          <cell r="F317">
            <v>47610</v>
          </cell>
        </row>
        <row r="318">
          <cell r="A318" t="str">
            <v>I317</v>
          </cell>
          <cell r="B318" t="str">
            <v>GANCHO AMARRE ETERNIT</v>
          </cell>
          <cell r="C318" t="str">
            <v>Insumos</v>
          </cell>
          <cell r="D318" t="str">
            <v>UND</v>
          </cell>
          <cell r="E318">
            <v>518</v>
          </cell>
          <cell r="F318">
            <v>435</v>
          </cell>
        </row>
        <row r="319">
          <cell r="A319" t="str">
            <v>I318</v>
          </cell>
          <cell r="B319" t="str">
            <v>LAMINA POLICARBONATO 6MM TRANSP ALVEOLAR</v>
          </cell>
          <cell r="C319" t="str">
            <v>Insumos</v>
          </cell>
          <cell r="D319" t="str">
            <v>UND</v>
          </cell>
          <cell r="E319">
            <v>866514</v>
          </cell>
          <cell r="F319">
            <v>728163</v>
          </cell>
        </row>
        <row r="320">
          <cell r="A320" t="str">
            <v>I319</v>
          </cell>
          <cell r="B320" t="str">
            <v>REMATE U 6X20 10MM POLICARB  LATERAL-FINAL LAMINA</v>
          </cell>
          <cell r="C320" t="str">
            <v>Insumos</v>
          </cell>
          <cell r="D320" t="str">
            <v>UND</v>
          </cell>
          <cell r="E320">
            <v>14999</v>
          </cell>
          <cell r="F320">
            <v>12604</v>
          </cell>
        </row>
        <row r="321">
          <cell r="A321" t="str">
            <v>I320</v>
          </cell>
          <cell r="B321" t="str">
            <v>CINTALAUMINIO INDUSTRIAL SELLO POLICARBONATO 32M</v>
          </cell>
          <cell r="C321" t="str">
            <v>Insumos</v>
          </cell>
          <cell r="D321" t="str">
            <v>UND</v>
          </cell>
          <cell r="E321">
            <v>99981</v>
          </cell>
          <cell r="F321">
            <v>84018</v>
          </cell>
        </row>
        <row r="322">
          <cell r="A322" t="str">
            <v>I321</v>
          </cell>
          <cell r="B322" t="str">
            <v>TEJA TERMOACUSTICA AJOVER</v>
          </cell>
          <cell r="C322" t="str">
            <v>Insumos</v>
          </cell>
          <cell r="D322" t="str">
            <v>M2</v>
          </cell>
          <cell r="E322">
            <v>24997</v>
          </cell>
          <cell r="F322">
            <v>21006</v>
          </cell>
        </row>
        <row r="323">
          <cell r="A323" t="str">
            <v>I322</v>
          </cell>
          <cell r="B323" t="str">
            <v>PLACA ICOPOR TEXTURIZADO 60x60</v>
          </cell>
          <cell r="C323" t="str">
            <v>Insumos</v>
          </cell>
          <cell r="D323" t="str">
            <v>UND</v>
          </cell>
          <cell r="E323">
            <v>5000</v>
          </cell>
          <cell r="F323">
            <v>4202</v>
          </cell>
        </row>
        <row r="324">
          <cell r="A324" t="str">
            <v>I323</v>
          </cell>
          <cell r="B324" t="str">
            <v>VIDRIO TRASLUCIDO 3MM</v>
          </cell>
          <cell r="C324" t="str">
            <v>Insumos</v>
          </cell>
          <cell r="D324" t="str">
            <v>M2</v>
          </cell>
          <cell r="E324">
            <v>24997</v>
          </cell>
          <cell r="F324">
            <v>21006</v>
          </cell>
        </row>
        <row r="325">
          <cell r="A325" t="str">
            <v>I324</v>
          </cell>
          <cell r="B325" t="str">
            <v>VIDRIO TRASLUCIDO 4MM</v>
          </cell>
          <cell r="C325" t="str">
            <v>Insumos</v>
          </cell>
          <cell r="D325" t="str">
            <v>M2</v>
          </cell>
          <cell r="E325">
            <v>34994</v>
          </cell>
          <cell r="F325">
            <v>29407</v>
          </cell>
        </row>
        <row r="326">
          <cell r="A326" t="str">
            <v>I325</v>
          </cell>
          <cell r="B326" t="str">
            <v>VIDRIO TRASLUCIDO 6MM</v>
          </cell>
          <cell r="C326" t="str">
            <v>Insumos</v>
          </cell>
          <cell r="D326" t="str">
            <v>M2</v>
          </cell>
          <cell r="E326">
            <v>54990</v>
          </cell>
          <cell r="F326">
            <v>46210</v>
          </cell>
        </row>
        <row r="327">
          <cell r="A327" t="str">
            <v>I326</v>
          </cell>
          <cell r="B327" t="str">
            <v>CINTA MALLA DE FIBRA DE VIDRIO ( 90 M. )</v>
          </cell>
          <cell r="C327" t="str">
            <v>Insumos</v>
          </cell>
          <cell r="D327" t="str">
            <v>ROLLO</v>
          </cell>
          <cell r="E327">
            <v>14393</v>
          </cell>
          <cell r="F327">
            <v>12095</v>
          </cell>
        </row>
        <row r="328">
          <cell r="A328" t="str">
            <v>I327</v>
          </cell>
          <cell r="B328" t="str">
            <v>CINTA PAPEL ( 75 M.)</v>
          </cell>
          <cell r="C328" t="str">
            <v>Insumos</v>
          </cell>
          <cell r="D328" t="str">
            <v>ROLLO</v>
          </cell>
          <cell r="E328">
            <v>12119</v>
          </cell>
          <cell r="F328">
            <v>10184</v>
          </cell>
        </row>
        <row r="329">
          <cell r="A329" t="str">
            <v>I328</v>
          </cell>
          <cell r="B329" t="str">
            <v>FIBRA DE VIDRIO FRESCASA DE 2 1/2"</v>
          </cell>
          <cell r="C329" t="str">
            <v>Insumos</v>
          </cell>
          <cell r="D329" t="str">
            <v>M2</v>
          </cell>
          <cell r="E329">
            <v>9090</v>
          </cell>
          <cell r="F329">
            <v>7639</v>
          </cell>
        </row>
        <row r="330">
          <cell r="A330" t="str">
            <v>I329</v>
          </cell>
          <cell r="B330" t="str">
            <v>FIBRA DE VIDRIO FRESCASA DE 3 1/2"</v>
          </cell>
          <cell r="C330" t="str">
            <v>Insumos</v>
          </cell>
          <cell r="D330" t="str">
            <v>M2</v>
          </cell>
          <cell r="E330">
            <v>11362</v>
          </cell>
          <cell r="F330">
            <v>9548</v>
          </cell>
        </row>
        <row r="331">
          <cell r="A331" t="str">
            <v>I330</v>
          </cell>
          <cell r="B331" t="str">
            <v>MASILLA SUPERMASTIC USG</v>
          </cell>
          <cell r="C331" t="str">
            <v>Insumos</v>
          </cell>
          <cell r="D331" t="str">
            <v>CANECA</v>
          </cell>
          <cell r="E331">
            <v>51510</v>
          </cell>
          <cell r="F331">
            <v>43286</v>
          </cell>
        </row>
        <row r="332">
          <cell r="A332" t="str">
            <v>I331</v>
          </cell>
          <cell r="B332" t="str">
            <v>PERFIL CANAL CAL. 26 ( 90 MM ) - 2.44 M.</v>
          </cell>
          <cell r="C332" t="str">
            <v>Insumos</v>
          </cell>
          <cell r="D332" t="str">
            <v>UND</v>
          </cell>
          <cell r="E332">
            <v>5862</v>
          </cell>
          <cell r="F332">
            <v>4926</v>
          </cell>
        </row>
        <row r="333">
          <cell r="A333" t="str">
            <v>I332</v>
          </cell>
          <cell r="B333" t="str">
            <v>PERFIL CANAL CAL.24 ( 90 MM ) - 2.44 M.</v>
          </cell>
          <cell r="C333" t="str">
            <v>Insumos</v>
          </cell>
          <cell r="D333" t="str">
            <v>UND</v>
          </cell>
          <cell r="E333">
            <v>11514</v>
          </cell>
          <cell r="F333">
            <v>9676</v>
          </cell>
        </row>
        <row r="334">
          <cell r="A334" t="str">
            <v>I333</v>
          </cell>
          <cell r="B334" t="str">
            <v>PERFIL OMEGA CAL 24 - 2.44 M.</v>
          </cell>
          <cell r="C334" t="str">
            <v>Insumos</v>
          </cell>
          <cell r="D334" t="str">
            <v>UND</v>
          </cell>
          <cell r="E334">
            <v>16359</v>
          </cell>
          <cell r="F334">
            <v>13747</v>
          </cell>
        </row>
        <row r="335">
          <cell r="A335" t="str">
            <v>I334</v>
          </cell>
          <cell r="B335" t="str">
            <v>PERFIL OMEGA CAL 26 - 2.44 M.</v>
          </cell>
          <cell r="C335" t="str">
            <v>Insumos</v>
          </cell>
          <cell r="D335" t="str">
            <v>UND</v>
          </cell>
          <cell r="E335">
            <v>5454</v>
          </cell>
          <cell r="F335">
            <v>4583</v>
          </cell>
        </row>
        <row r="336">
          <cell r="A336" t="str">
            <v>I335</v>
          </cell>
          <cell r="B336" t="str">
            <v>PERFIL PARAL CAL 24 - 2.44 M.</v>
          </cell>
          <cell r="C336" t="str">
            <v>Insumos</v>
          </cell>
          <cell r="D336" t="str">
            <v>UND</v>
          </cell>
          <cell r="E336">
            <v>11967</v>
          </cell>
          <cell r="F336">
            <v>10056</v>
          </cell>
        </row>
        <row r="337">
          <cell r="A337" t="str">
            <v>I336</v>
          </cell>
          <cell r="B337" t="str">
            <v>PERFIL PARAL CAL 26 - 2.44 M.</v>
          </cell>
          <cell r="C337" t="str">
            <v>Insumos</v>
          </cell>
          <cell r="D337" t="str">
            <v>UND</v>
          </cell>
          <cell r="E337">
            <v>7818</v>
          </cell>
          <cell r="F337">
            <v>6570</v>
          </cell>
        </row>
        <row r="338">
          <cell r="A338" t="str">
            <v>I337</v>
          </cell>
          <cell r="B338" t="str">
            <v>PLACA YESO TIPO GYPLAC ESTANDAR 1/2" (12.7 MM) DE 1.22 X 2.44 MM. O SIMILAR.</v>
          </cell>
          <cell r="C338" t="str">
            <v>Insumos</v>
          </cell>
          <cell r="D338" t="str">
            <v>M2</v>
          </cell>
          <cell r="E338">
            <v>28635</v>
          </cell>
          <cell r="F338">
            <v>24063</v>
          </cell>
        </row>
        <row r="339">
          <cell r="A339" t="str">
            <v>I338</v>
          </cell>
          <cell r="B339" t="str">
            <v xml:space="preserve">PLACA YESO TIPO GYPLAC R.H. 1/2" (12.7 MM) DE 1.22 X 2.44 MM. O SIMILAR. </v>
          </cell>
          <cell r="C339" t="str">
            <v>Insumos</v>
          </cell>
          <cell r="D339" t="str">
            <v>M2</v>
          </cell>
          <cell r="E339">
            <v>32269</v>
          </cell>
          <cell r="F339">
            <v>27117</v>
          </cell>
        </row>
        <row r="340">
          <cell r="A340" t="str">
            <v>I339</v>
          </cell>
          <cell r="B340" t="str">
            <v>PLACA DE FIBROCEMENTO  E= 10 MM</v>
          </cell>
          <cell r="C340" t="str">
            <v>Insumos</v>
          </cell>
          <cell r="D340" t="str">
            <v>M2</v>
          </cell>
          <cell r="E340">
            <v>24521</v>
          </cell>
          <cell r="F340">
            <v>20606</v>
          </cell>
        </row>
        <row r="341">
          <cell r="A341" t="str">
            <v>I340</v>
          </cell>
          <cell r="B341" t="str">
            <v>SUPERBOARD  ( 2.44 X 1.22 )  E= 6 MM</v>
          </cell>
          <cell r="C341" t="str">
            <v>Insumos</v>
          </cell>
          <cell r="D341" t="str">
            <v>M2</v>
          </cell>
          <cell r="E341">
            <v>36360</v>
          </cell>
          <cell r="F341">
            <v>30555</v>
          </cell>
        </row>
        <row r="342">
          <cell r="A342" t="str">
            <v>I341</v>
          </cell>
          <cell r="B342" t="str">
            <v>SUPERBOARD  ( 2.44 X 1.22 )  E= 8 MM</v>
          </cell>
          <cell r="C342" t="str">
            <v>Insumos</v>
          </cell>
          <cell r="D342" t="str">
            <v>M2</v>
          </cell>
          <cell r="E342">
            <v>51510</v>
          </cell>
          <cell r="F342">
            <v>43286</v>
          </cell>
        </row>
        <row r="343">
          <cell r="A343" t="str">
            <v>I342</v>
          </cell>
          <cell r="B343" t="str">
            <v>TORNILLO AUTOPERFORANTE  EST.  7/16 "</v>
          </cell>
          <cell r="C343" t="str">
            <v>Insumos</v>
          </cell>
          <cell r="D343" t="str">
            <v>UND</v>
          </cell>
          <cell r="E343">
            <v>20</v>
          </cell>
          <cell r="F343">
            <v>17</v>
          </cell>
        </row>
        <row r="344">
          <cell r="A344" t="str">
            <v>I343</v>
          </cell>
          <cell r="B344" t="str">
            <v>TORNILLO AUTOPERFORANTE YESO 6 X1</v>
          </cell>
          <cell r="C344" t="str">
            <v>Insumos</v>
          </cell>
          <cell r="D344" t="str">
            <v>UND</v>
          </cell>
          <cell r="E344">
            <v>20</v>
          </cell>
          <cell r="F344">
            <v>17</v>
          </cell>
        </row>
        <row r="345">
          <cell r="A345" t="str">
            <v>I344</v>
          </cell>
          <cell r="B345" t="str">
            <v>TORNILLO PTA BROCA EXTRAPL. EST 8 X 1/2" ( 13MM )</v>
          </cell>
          <cell r="C345" t="str">
            <v>Insumos</v>
          </cell>
          <cell r="D345" t="str">
            <v>UND</v>
          </cell>
          <cell r="E345">
            <v>61</v>
          </cell>
          <cell r="F345">
            <v>51</v>
          </cell>
        </row>
        <row r="346">
          <cell r="A346" t="str">
            <v>I345</v>
          </cell>
          <cell r="B346" t="str">
            <v>PERFIL METALICO CAL 12 - 2,5MM. - 2,44M.</v>
          </cell>
          <cell r="C346" t="str">
            <v>Insumos</v>
          </cell>
          <cell r="D346" t="str">
            <v>UND</v>
          </cell>
          <cell r="E346">
            <v>54542</v>
          </cell>
          <cell r="F346">
            <v>45834</v>
          </cell>
        </row>
        <row r="347">
          <cell r="A347" t="str">
            <v>I346</v>
          </cell>
          <cell r="B347" t="str">
            <v>MASILLA PLASTICA</v>
          </cell>
          <cell r="C347" t="str">
            <v>Insumos</v>
          </cell>
          <cell r="D347" t="str">
            <v>KG</v>
          </cell>
          <cell r="E347">
            <v>33327</v>
          </cell>
          <cell r="F347">
            <v>28006</v>
          </cell>
        </row>
        <row r="348">
          <cell r="A348" t="str">
            <v>I347</v>
          </cell>
          <cell r="B348" t="str">
            <v>INSTALACIÓN Y PUESTA EN FUNCIONAMIENTO EQUIPO DE PRESIÓN.</v>
          </cell>
          <cell r="C348" t="str">
            <v>Insumos</v>
          </cell>
          <cell r="D348" t="str">
            <v>UND</v>
          </cell>
          <cell r="E348">
            <v>2108961</v>
          </cell>
          <cell r="F348">
            <v>1772236</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12666514</v>
          </cell>
          <cell r="F349">
            <v>10644129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12666514</v>
          </cell>
          <cell r="F350">
            <v>10644129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20249985</v>
          </cell>
          <cell r="F351">
            <v>17016794</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12819415</v>
          </cell>
          <cell r="F352">
            <v>10772618</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13283385</v>
          </cell>
          <cell r="F353">
            <v>11162508</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13283385</v>
          </cell>
          <cell r="F354">
            <v>11162508</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13283385</v>
          </cell>
          <cell r="F355">
            <v>11162508</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13283385</v>
          </cell>
          <cell r="F356">
            <v>11162508</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14508341</v>
          </cell>
          <cell r="F357">
            <v>12191883</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15005701</v>
          </cell>
          <cell r="F358">
            <v>12609833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17861588</v>
          </cell>
          <cell r="F359">
            <v>15009738</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2393668</v>
          </cell>
          <cell r="F360">
            <v>2011486</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2866430</v>
          </cell>
          <cell r="F361">
            <v>2408765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4166414</v>
          </cell>
          <cell r="F362">
            <v>3501188</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7923758</v>
          </cell>
          <cell r="F363">
            <v>6658620</v>
          </cell>
        </row>
        <row r="364">
          <cell r="A364" t="str">
            <v>I363</v>
          </cell>
          <cell r="B364" t="str">
            <v>SUMINISTRO, TRANSPORTE E INSTALACIÓN DE ASCENSOR TIPO PASAJEROS, PARA 8 PERSONAS O 630 KILOGRAMOS, 3 PARADAS MAQUINA LATERAL 1.10 * 1.40 * 2.20</v>
          </cell>
          <cell r="C364" t="str">
            <v>Insumos</v>
          </cell>
          <cell r="D364" t="str">
            <v>UND</v>
          </cell>
          <cell r="E364">
            <v>119978874</v>
          </cell>
          <cell r="F364">
            <v>100822583</v>
          </cell>
        </row>
        <row r="365">
          <cell r="A365" t="str">
            <v>I364</v>
          </cell>
          <cell r="B365" t="str">
            <v>SUMINISTRO, TRANSPORTE E INSTALACIÓN SISTEMA DE PRESION PARA RED CONTRA INCENDIOS</v>
          </cell>
          <cell r="C365" t="str">
            <v>Insumos</v>
          </cell>
          <cell r="D365" t="str">
            <v>UND</v>
          </cell>
          <cell r="E365">
            <v>17996832</v>
          </cell>
          <cell r="F365">
            <v>15123388</v>
          </cell>
        </row>
        <row r="366">
          <cell r="A366" t="str">
            <v>I365</v>
          </cell>
          <cell r="B366" t="str">
            <v>SUMINISTRO, TRANSPORTE E INSTALACIÓN EQUIPO DE PRESION CONSTANTE</v>
          </cell>
          <cell r="C366" t="str">
            <v>Insumos</v>
          </cell>
          <cell r="D366" t="str">
            <v>UND</v>
          </cell>
          <cell r="E366">
            <v>18330106</v>
          </cell>
          <cell r="F366">
            <v>15403450</v>
          </cell>
        </row>
        <row r="367">
          <cell r="A367" t="str">
            <v>I366</v>
          </cell>
          <cell r="B367" t="str">
            <v>TORON N°15  GRADO 1860 D =0,6"</v>
          </cell>
          <cell r="C367" t="str">
            <v>Insumos</v>
          </cell>
          <cell r="D367" t="str">
            <v>M</v>
          </cell>
          <cell r="E367">
            <v>5962</v>
          </cell>
          <cell r="F367">
            <v>5010</v>
          </cell>
        </row>
        <row r="368">
          <cell r="A368" t="str">
            <v>I367</v>
          </cell>
          <cell r="B368" t="str">
            <v>EMULSION ASFALTICA TIPO CRL-1</v>
          </cell>
          <cell r="C368" t="str">
            <v>Insumos</v>
          </cell>
          <cell r="D368" t="str">
            <v>LT</v>
          </cell>
          <cell r="E368">
            <v>2895</v>
          </cell>
          <cell r="F368">
            <v>2895</v>
          </cell>
        </row>
        <row r="369">
          <cell r="A369" t="str">
            <v>I368</v>
          </cell>
          <cell r="B369" t="str">
            <v>EMULSION ASFALTICA TIPO CRR-1</v>
          </cell>
          <cell r="C369" t="str">
            <v>Insumos</v>
          </cell>
          <cell r="D369" t="str">
            <v>LT</v>
          </cell>
          <cell r="E369">
            <v>2915</v>
          </cell>
          <cell r="F369">
            <v>2915</v>
          </cell>
        </row>
        <row r="370">
          <cell r="A370" t="str">
            <v>I369</v>
          </cell>
          <cell r="B370" t="str">
            <v>MEZCLA ASFALTICA TIPO MDC-1</v>
          </cell>
          <cell r="C370" t="str">
            <v>Insumos</v>
          </cell>
          <cell r="D370" t="str">
            <v>M3</v>
          </cell>
          <cell r="E370">
            <v>575530</v>
          </cell>
          <cell r="F370">
            <v>575530</v>
          </cell>
        </row>
        <row r="371">
          <cell r="A371" t="str">
            <v>I370</v>
          </cell>
          <cell r="B371" t="str">
            <v xml:space="preserve">MEZCLA ASFALTICA TIPO MDC-2 </v>
          </cell>
          <cell r="C371" t="str">
            <v>Insumos</v>
          </cell>
          <cell r="D371" t="str">
            <v>M3</v>
          </cell>
          <cell r="E371">
            <v>593731</v>
          </cell>
          <cell r="F371">
            <v>593731</v>
          </cell>
        </row>
        <row r="372">
          <cell r="A372" t="str">
            <v>I371</v>
          </cell>
          <cell r="B372" t="str">
            <v>MEZCLA ASFALTICA TIPO MDC-3</v>
          </cell>
          <cell r="C372" t="str">
            <v>Insumos</v>
          </cell>
          <cell r="D372" t="str">
            <v>M3</v>
          </cell>
          <cell r="E372">
            <v>635742</v>
          </cell>
          <cell r="F372">
            <v>635742</v>
          </cell>
        </row>
        <row r="373">
          <cell r="A373" t="str">
            <v>I372</v>
          </cell>
          <cell r="B373" t="str">
            <v>PASTO KIKUYO (CORTADO)</v>
          </cell>
          <cell r="C373" t="str">
            <v>Insumos</v>
          </cell>
          <cell r="D373" t="str">
            <v>M2</v>
          </cell>
          <cell r="E373">
            <v>9599</v>
          </cell>
          <cell r="F373">
            <v>9599</v>
          </cell>
        </row>
        <row r="374">
          <cell r="A374" t="str">
            <v>I373</v>
          </cell>
          <cell r="B374" t="str">
            <v>PLANTAS ORNAMENTALES VARIAS</v>
          </cell>
          <cell r="C374" t="str">
            <v>Insumos</v>
          </cell>
          <cell r="D374" t="str">
            <v>UND</v>
          </cell>
          <cell r="E374">
            <v>3101</v>
          </cell>
          <cell r="F374">
            <v>3101</v>
          </cell>
        </row>
        <row r="375">
          <cell r="A375" t="str">
            <v>I374</v>
          </cell>
          <cell r="B375" t="str">
            <v>TIERRA NEGRA</v>
          </cell>
          <cell r="C375" t="str">
            <v>Insumos</v>
          </cell>
          <cell r="D375" t="str">
            <v>M3</v>
          </cell>
          <cell r="E375">
            <v>93536</v>
          </cell>
          <cell r="F375">
            <v>93536</v>
          </cell>
        </row>
        <row r="376">
          <cell r="A376" t="str">
            <v>I375</v>
          </cell>
          <cell r="B376" t="str">
            <v>GRAMA TIPO BERMUDA GRASS</v>
          </cell>
          <cell r="C376" t="str">
            <v>Insumos</v>
          </cell>
          <cell r="D376" t="str">
            <v>M2</v>
          </cell>
          <cell r="E376">
            <v>8565</v>
          </cell>
          <cell r="F376">
            <v>8565</v>
          </cell>
        </row>
        <row r="377">
          <cell r="A377" t="str">
            <v>I376</v>
          </cell>
          <cell r="B377" t="str">
            <v>AISLADOR SISMICO DIS DI=650</v>
          </cell>
          <cell r="C377" t="str">
            <v>Insumos</v>
          </cell>
          <cell r="D377" t="str">
            <v>UND</v>
          </cell>
          <cell r="E377">
            <v>35625911</v>
          </cell>
          <cell r="F377">
            <v>29937740</v>
          </cell>
        </row>
        <row r="378">
          <cell r="A378" t="str">
            <v>I377</v>
          </cell>
          <cell r="B378" t="str">
            <v>PERNOS, TUERCA Y ARANDELA PARA FIJACION DE AISLADORES</v>
          </cell>
          <cell r="C378" t="str">
            <v>Insumos</v>
          </cell>
          <cell r="D378" t="str">
            <v>UND</v>
          </cell>
          <cell r="E378">
            <v>5027</v>
          </cell>
          <cell r="F378">
            <v>4224</v>
          </cell>
        </row>
        <row r="379">
          <cell r="A379" t="str">
            <v>I378</v>
          </cell>
          <cell r="B379" t="str">
            <v>PLANTILLA PARA UBICACIÓN DE PERNOS PARA FIJAR AISLADOR SISMICO</v>
          </cell>
          <cell r="C379" t="str">
            <v>Insumos</v>
          </cell>
          <cell r="D379" t="str">
            <v>UND</v>
          </cell>
          <cell r="E379">
            <v>258575</v>
          </cell>
          <cell r="F379">
            <v>217290</v>
          </cell>
        </row>
        <row r="380">
          <cell r="A380" t="str">
            <v>I379</v>
          </cell>
          <cell r="B380" t="str">
            <v>AISLADOR SISMICO DIS DI=1000</v>
          </cell>
          <cell r="C380" t="str">
            <v>Insumos</v>
          </cell>
          <cell r="D380" t="str">
            <v>UND</v>
          </cell>
          <cell r="E380">
            <v>41515680</v>
          </cell>
          <cell r="F380">
            <v>34887126</v>
          </cell>
        </row>
        <row r="381">
          <cell r="A381" t="str">
            <v>I380</v>
          </cell>
          <cell r="B381" t="str">
            <v>TUBO GALVANIZADO 4"</v>
          </cell>
          <cell r="C381" t="str">
            <v>Insumos</v>
          </cell>
          <cell r="D381" t="str">
            <v>UND</v>
          </cell>
          <cell r="E381">
            <v>416594</v>
          </cell>
          <cell r="F381">
            <v>350079</v>
          </cell>
        </row>
        <row r="382">
          <cell r="A382" t="str">
            <v>I381</v>
          </cell>
          <cell r="B382" t="str">
            <v>LAMINA METALICA DE 1/2"</v>
          </cell>
          <cell r="C382" t="str">
            <v>Insumos</v>
          </cell>
          <cell r="D382" t="str">
            <v>UND</v>
          </cell>
          <cell r="E382">
            <v>525051</v>
          </cell>
          <cell r="F382">
            <v>441219</v>
          </cell>
        </row>
        <row r="383">
          <cell r="A383" t="str">
            <v>I382</v>
          </cell>
          <cell r="B383" t="str">
            <v>JUNTA TIPO VSL T -100 O SIMILAR</v>
          </cell>
          <cell r="C383" t="str">
            <v>Insumos</v>
          </cell>
          <cell r="D383" t="str">
            <v>M</v>
          </cell>
          <cell r="E383">
            <v>2416241</v>
          </cell>
          <cell r="F383">
            <v>2030455</v>
          </cell>
        </row>
        <row r="384">
          <cell r="A384" t="str">
            <v>I383</v>
          </cell>
          <cell r="B384" t="str">
            <v>BLOQUES DE CESPED</v>
          </cell>
          <cell r="C384" t="str">
            <v>Insumos</v>
          </cell>
          <cell r="D384" t="str">
            <v>M2</v>
          </cell>
          <cell r="E384">
            <v>7280</v>
          </cell>
          <cell r="F384">
            <v>7280</v>
          </cell>
        </row>
        <row r="385">
          <cell r="A385" t="str">
            <v>I384</v>
          </cell>
          <cell r="B385" t="str">
            <v>ARBOL DE GRAN PORTE</v>
          </cell>
          <cell r="C385" t="str">
            <v>Insumos</v>
          </cell>
          <cell r="D385" t="str">
            <v>UND</v>
          </cell>
          <cell r="E385">
            <v>182040</v>
          </cell>
          <cell r="F385">
            <v>182040</v>
          </cell>
        </row>
        <row r="386">
          <cell r="A386" t="str">
            <v>I385</v>
          </cell>
          <cell r="B386" t="str">
            <v>CANECA METALICA PARA BASUREROS</v>
          </cell>
          <cell r="C386" t="str">
            <v>Insumos</v>
          </cell>
          <cell r="D386" t="str">
            <v>UND</v>
          </cell>
          <cell r="E386">
            <v>265756</v>
          </cell>
          <cell r="F386">
            <v>223324</v>
          </cell>
        </row>
        <row r="387">
          <cell r="A387" t="str">
            <v>I386</v>
          </cell>
          <cell r="B387" t="str">
            <v>TUBO PVC CONDUIT 2"</v>
          </cell>
          <cell r="C387" t="str">
            <v>Insumos</v>
          </cell>
          <cell r="D387" t="str">
            <v>M</v>
          </cell>
          <cell r="E387">
            <v>6031</v>
          </cell>
          <cell r="F387">
            <v>5068</v>
          </cell>
        </row>
        <row r="388">
          <cell r="A388" t="str">
            <v>I387</v>
          </cell>
          <cell r="B388" t="str">
            <v>SOLUCION</v>
          </cell>
          <cell r="C388" t="str">
            <v>Insumos</v>
          </cell>
          <cell r="D388" t="str">
            <v>LT</v>
          </cell>
          <cell r="E388">
            <v>74700</v>
          </cell>
          <cell r="F388">
            <v>62773</v>
          </cell>
        </row>
        <row r="389">
          <cell r="A389" t="str">
            <v>I388</v>
          </cell>
          <cell r="B389" t="str">
            <v>VARILLA DE 1" ROSCADA PARA ANCLAJES DE LUMINARIA</v>
          </cell>
          <cell r="C389" t="str">
            <v>Insumos</v>
          </cell>
          <cell r="D389" t="str">
            <v>M</v>
          </cell>
          <cell r="E389">
            <v>22697</v>
          </cell>
          <cell r="F389">
            <v>19073</v>
          </cell>
        </row>
        <row r="390">
          <cell r="A390" t="str">
            <v>I389</v>
          </cell>
          <cell r="B390" t="str">
            <v xml:space="preserve">PLANTILLA PARA UBICACIÓN  DE PERNOS BASES LUMINARIAS </v>
          </cell>
          <cell r="C390" t="str">
            <v>Insumos</v>
          </cell>
          <cell r="D390" t="str">
            <v>UND</v>
          </cell>
          <cell r="E390">
            <v>71826</v>
          </cell>
          <cell r="F390">
            <v>60358</v>
          </cell>
        </row>
        <row r="391">
          <cell r="A391" t="str">
            <v>I390</v>
          </cell>
          <cell r="B391" t="str">
            <v>POSTE EN CONCRETO PREFABRICADO</v>
          </cell>
          <cell r="C391" t="str">
            <v>Insumos</v>
          </cell>
          <cell r="D391" t="str">
            <v>M</v>
          </cell>
          <cell r="E391">
            <v>58322</v>
          </cell>
          <cell r="F391">
            <v>49010</v>
          </cell>
        </row>
        <row r="392">
          <cell r="A392" t="str">
            <v>I391</v>
          </cell>
          <cell r="B392" t="str">
            <v>PLANTULA DE  LIMONCILLO Y/O CITRONELA O SIMILAR</v>
          </cell>
          <cell r="C392" t="str">
            <v>Insumos</v>
          </cell>
          <cell r="D392" t="str">
            <v>UND</v>
          </cell>
          <cell r="E392">
            <v>1120</v>
          </cell>
          <cell r="F392">
            <v>1120</v>
          </cell>
        </row>
        <row r="393">
          <cell r="A393" t="str">
            <v>I392</v>
          </cell>
          <cell r="B393" t="str">
            <v>REPOSICION PLANTULAS</v>
          </cell>
          <cell r="C393" t="str">
            <v>Insumos</v>
          </cell>
          <cell r="D393" t="str">
            <v>UND</v>
          </cell>
          <cell r="E393">
            <v>3501</v>
          </cell>
          <cell r="F393">
            <v>3501</v>
          </cell>
        </row>
        <row r="394">
          <cell r="A394" t="str">
            <v>I393</v>
          </cell>
          <cell r="B394" t="str">
            <v>SEMILLAS PARA BIOMANTO</v>
          </cell>
          <cell r="C394" t="str">
            <v>Insumos</v>
          </cell>
          <cell r="D394" t="str">
            <v>KG</v>
          </cell>
          <cell r="E394">
            <v>56013</v>
          </cell>
          <cell r="F394">
            <v>56013</v>
          </cell>
        </row>
        <row r="395">
          <cell r="A395" t="str">
            <v>I394</v>
          </cell>
          <cell r="B395" t="str">
            <v>GALLINAZA</v>
          </cell>
          <cell r="C395" t="str">
            <v>Insumos</v>
          </cell>
          <cell r="D395" t="str">
            <v>KG</v>
          </cell>
          <cell r="E395">
            <v>419</v>
          </cell>
          <cell r="F395">
            <v>419</v>
          </cell>
        </row>
        <row r="396">
          <cell r="A396" t="str">
            <v>I395</v>
          </cell>
          <cell r="B396" t="str">
            <v>PLANTULA DE CAÑABRAVA O SIMILAR</v>
          </cell>
          <cell r="C396" t="str">
            <v>Insumos</v>
          </cell>
          <cell r="D396" t="str">
            <v>UND</v>
          </cell>
          <cell r="E396">
            <v>699</v>
          </cell>
          <cell r="F396">
            <v>699</v>
          </cell>
        </row>
        <row r="397">
          <cell r="A397" t="str">
            <v>I396</v>
          </cell>
          <cell r="B397" t="str">
            <v>ESTACAS DE MARATON</v>
          </cell>
          <cell r="C397" t="str">
            <v>Insumos</v>
          </cell>
          <cell r="D397" t="str">
            <v>UND</v>
          </cell>
          <cell r="E397">
            <v>981</v>
          </cell>
          <cell r="F397">
            <v>981</v>
          </cell>
        </row>
        <row r="398">
          <cell r="A398" t="str">
            <v>I397</v>
          </cell>
          <cell r="B398" t="str">
            <v>ESTACAS DE GUADUA</v>
          </cell>
          <cell r="C398" t="str">
            <v>Insumos</v>
          </cell>
          <cell r="D398" t="str">
            <v>UND</v>
          </cell>
          <cell r="E398">
            <v>3501</v>
          </cell>
          <cell r="F398">
            <v>3501</v>
          </cell>
        </row>
        <row r="399">
          <cell r="A399" t="str">
            <v>I398</v>
          </cell>
          <cell r="B399" t="str">
            <v>ALFALISTO BLANCO O SIMILAR</v>
          </cell>
          <cell r="C399" t="str">
            <v>Insumos</v>
          </cell>
          <cell r="D399" t="str">
            <v>KG</v>
          </cell>
          <cell r="E399">
            <v>2224</v>
          </cell>
          <cell r="F399">
            <v>1869</v>
          </cell>
        </row>
        <row r="400">
          <cell r="A400" t="str">
            <v>I399</v>
          </cell>
          <cell r="B400" t="str">
            <v>ALFALISTO GRIS O SIMILAR.</v>
          </cell>
          <cell r="C400" t="str">
            <v>Insumos</v>
          </cell>
          <cell r="D400" t="str">
            <v>KG</v>
          </cell>
          <cell r="E400">
            <v>1696</v>
          </cell>
          <cell r="F400">
            <v>1425</v>
          </cell>
        </row>
        <row r="401">
          <cell r="A401" t="str">
            <v>I400</v>
          </cell>
          <cell r="B401" t="str">
            <v>ALFALISTOPLUS O SIMILAR.</v>
          </cell>
          <cell r="C401" t="str">
            <v>Insumos</v>
          </cell>
          <cell r="D401" t="str">
            <v>KG</v>
          </cell>
          <cell r="E401">
            <v>4111</v>
          </cell>
          <cell r="F401">
            <v>3455</v>
          </cell>
        </row>
        <row r="402">
          <cell r="A402" t="str">
            <v>I401</v>
          </cell>
          <cell r="B402" t="str">
            <v>BISAGRAS ALUMINIO 3"</v>
          </cell>
          <cell r="C402" t="str">
            <v>Insumos</v>
          </cell>
          <cell r="D402" t="str">
            <v>UND</v>
          </cell>
          <cell r="E402">
            <v>3787</v>
          </cell>
          <cell r="F402">
            <v>3182</v>
          </cell>
        </row>
        <row r="403">
          <cell r="A403" t="str">
            <v>I402</v>
          </cell>
          <cell r="B403" t="str">
            <v>BROCA PARA MURO 5/8" X 8"</v>
          </cell>
          <cell r="C403" t="str">
            <v>Insumos</v>
          </cell>
          <cell r="D403" t="str">
            <v>UND</v>
          </cell>
          <cell r="E403">
            <v>12876</v>
          </cell>
          <cell r="F403">
            <v>10820</v>
          </cell>
        </row>
        <row r="404">
          <cell r="A404" t="str">
            <v>I403</v>
          </cell>
          <cell r="B404" t="str">
            <v>BROCA PARA MURO 7/8" X 8"</v>
          </cell>
          <cell r="C404" t="str">
            <v>Insumos</v>
          </cell>
          <cell r="D404" t="str">
            <v>UND</v>
          </cell>
          <cell r="E404">
            <v>12876</v>
          </cell>
          <cell r="F404">
            <v>10820</v>
          </cell>
        </row>
        <row r="405">
          <cell r="A405" t="str">
            <v>I404</v>
          </cell>
          <cell r="B405" t="str">
            <v>CEMENTO BLANCO</v>
          </cell>
          <cell r="C405" t="str">
            <v>Insumos</v>
          </cell>
          <cell r="D405" t="str">
            <v>KG</v>
          </cell>
          <cell r="E405">
            <v>2273</v>
          </cell>
          <cell r="F405">
            <v>1910</v>
          </cell>
        </row>
        <row r="406">
          <cell r="A406" t="str">
            <v>I405</v>
          </cell>
          <cell r="B406" t="str">
            <v>CHAZO PUNTILLA</v>
          </cell>
          <cell r="C406" t="str">
            <v>Insumos</v>
          </cell>
          <cell r="D406" t="str">
            <v>UND</v>
          </cell>
          <cell r="E406">
            <v>305</v>
          </cell>
          <cell r="F406">
            <v>256</v>
          </cell>
        </row>
        <row r="407">
          <cell r="A407" t="str">
            <v>I406</v>
          </cell>
          <cell r="B407" t="str">
            <v xml:space="preserve">CHAZOS 3/8 X 2" </v>
          </cell>
          <cell r="C407" t="str">
            <v>Insumos</v>
          </cell>
          <cell r="D407" t="str">
            <v>UND</v>
          </cell>
          <cell r="E407">
            <v>1135</v>
          </cell>
          <cell r="F407">
            <v>954</v>
          </cell>
        </row>
        <row r="408">
          <cell r="A408" t="str">
            <v>I407</v>
          </cell>
          <cell r="B408" t="str">
            <v>CINTA DE DEMARCACION * 10 M.</v>
          </cell>
          <cell r="C408" t="str">
            <v>Insumos</v>
          </cell>
          <cell r="D408" t="str">
            <v>M</v>
          </cell>
          <cell r="E408">
            <v>149</v>
          </cell>
          <cell r="F408">
            <v>125</v>
          </cell>
        </row>
        <row r="409">
          <cell r="A409" t="str">
            <v>I408</v>
          </cell>
          <cell r="B409" t="str">
            <v>COLOR MINERAL</v>
          </cell>
          <cell r="C409" t="str">
            <v>Insumos</v>
          </cell>
          <cell r="D409" t="str">
            <v>KG</v>
          </cell>
          <cell r="E409">
            <v>16057</v>
          </cell>
          <cell r="F409">
            <v>13493</v>
          </cell>
        </row>
        <row r="410">
          <cell r="A410" t="str">
            <v>I409</v>
          </cell>
          <cell r="B410" t="str">
            <v>DILATACION EN BRONCE PC09</v>
          </cell>
          <cell r="C410" t="str">
            <v>Insumos</v>
          </cell>
          <cell r="D410" t="str">
            <v>M</v>
          </cell>
          <cell r="E410">
            <v>15149</v>
          </cell>
          <cell r="F410">
            <v>12730</v>
          </cell>
        </row>
        <row r="411">
          <cell r="A411" t="str">
            <v>I410</v>
          </cell>
          <cell r="B411" t="str">
            <v>ENDURECEDOR COLOR GRIS  TIPO ROCKTOP DE TOXEMENT O SIMILAR.</v>
          </cell>
          <cell r="C411" t="str">
            <v>Insumos</v>
          </cell>
          <cell r="D411" t="str">
            <v>KG</v>
          </cell>
          <cell r="E411">
            <v>1204</v>
          </cell>
          <cell r="F411">
            <v>1012</v>
          </cell>
        </row>
        <row r="412">
          <cell r="A412" t="str">
            <v>I411</v>
          </cell>
          <cell r="B412" t="str">
            <v>ESTOPA</v>
          </cell>
          <cell r="C412" t="str">
            <v>Insumos</v>
          </cell>
          <cell r="D412" t="str">
            <v>KG</v>
          </cell>
          <cell r="E412">
            <v>66661</v>
          </cell>
          <cell r="F412">
            <v>56018</v>
          </cell>
        </row>
        <row r="413">
          <cell r="A413" t="str">
            <v>I412</v>
          </cell>
          <cell r="B413" t="str">
            <v>EXTRACTOR EOLICO VERTICAL DE 12"</v>
          </cell>
          <cell r="C413" t="str">
            <v>Insumos</v>
          </cell>
          <cell r="D413" t="str">
            <v>UND</v>
          </cell>
          <cell r="E413">
            <v>181652</v>
          </cell>
          <cell r="F413">
            <v>152649</v>
          </cell>
        </row>
        <row r="414">
          <cell r="A414" t="str">
            <v>I413</v>
          </cell>
          <cell r="B414" t="str">
            <v>GRAVILLA MONA ( 25 KILOS )</v>
          </cell>
          <cell r="C414" t="str">
            <v>Insumos</v>
          </cell>
          <cell r="D414" t="str">
            <v>BUL</v>
          </cell>
          <cell r="E414">
            <v>7271</v>
          </cell>
          <cell r="F414">
            <v>6110</v>
          </cell>
        </row>
        <row r="415">
          <cell r="A415" t="str">
            <v>I414</v>
          </cell>
          <cell r="B415" t="str">
            <v>LAMINA METALDECK  LAMINA 2"  CAL.16  - TIPO ACESCO O SIMILAR.</v>
          </cell>
          <cell r="C415" t="str">
            <v>Insumos</v>
          </cell>
          <cell r="D415" t="str">
            <v>M2</v>
          </cell>
          <cell r="E415">
            <v>31126</v>
          </cell>
          <cell r="F415">
            <v>26156</v>
          </cell>
        </row>
        <row r="416">
          <cell r="A416" t="str">
            <v>I415</v>
          </cell>
          <cell r="B416" t="str">
            <v xml:space="preserve">LAMINA CORPALOSA </v>
          </cell>
          <cell r="C416" t="str">
            <v>Insumos</v>
          </cell>
          <cell r="D416" t="str">
            <v>M2</v>
          </cell>
          <cell r="E416">
            <v>42722</v>
          </cell>
          <cell r="F416">
            <v>35901</v>
          </cell>
        </row>
        <row r="417">
          <cell r="A417" t="str">
            <v>I416</v>
          </cell>
          <cell r="B417" t="str">
            <v>LLAVE TERMINAL MANGUERA 1/2"</v>
          </cell>
          <cell r="C417" t="str">
            <v>Insumos</v>
          </cell>
          <cell r="D417" t="str">
            <v>UND</v>
          </cell>
          <cell r="E417">
            <v>24088</v>
          </cell>
          <cell r="F417">
            <v>20242</v>
          </cell>
        </row>
        <row r="418">
          <cell r="A418" t="str">
            <v>I417</v>
          </cell>
          <cell r="B418" t="str">
            <v>PABMERIL PLIEGO 9" X 11"</v>
          </cell>
          <cell r="C418" t="str">
            <v>Insumos</v>
          </cell>
          <cell r="D418" t="str">
            <v>UND</v>
          </cell>
          <cell r="E418">
            <v>3583</v>
          </cell>
          <cell r="F418">
            <v>3011</v>
          </cell>
        </row>
        <row r="419">
          <cell r="A419" t="str">
            <v>I418</v>
          </cell>
          <cell r="B419" t="str">
            <v>PEGACOR BLANCO</v>
          </cell>
          <cell r="C419" t="str">
            <v>Insumos</v>
          </cell>
          <cell r="D419" t="str">
            <v>KG</v>
          </cell>
          <cell r="E419">
            <v>2423</v>
          </cell>
          <cell r="F419">
            <v>2036</v>
          </cell>
        </row>
        <row r="420">
          <cell r="A420" t="str">
            <v>I419</v>
          </cell>
          <cell r="B420" t="str">
            <v>PEGANTE BOXER</v>
          </cell>
          <cell r="C420" t="str">
            <v>Insumos</v>
          </cell>
          <cell r="D420" t="str">
            <v>GAL</v>
          </cell>
          <cell r="E420">
            <v>90903</v>
          </cell>
          <cell r="F420">
            <v>76389</v>
          </cell>
        </row>
        <row r="421">
          <cell r="A421" t="str">
            <v>I420</v>
          </cell>
          <cell r="B421" t="str">
            <v>PISTOLA INYECTOR PARA EPOXICO</v>
          </cell>
          <cell r="C421" t="str">
            <v>Insumos</v>
          </cell>
          <cell r="D421" t="str">
            <v>UND</v>
          </cell>
          <cell r="E421">
            <v>439668</v>
          </cell>
          <cell r="F421">
            <v>369469</v>
          </cell>
        </row>
        <row r="422">
          <cell r="A422" t="str">
            <v>I421</v>
          </cell>
          <cell r="B422" t="str">
            <v>PLACA DE IDENTIFICACION EN ALUMINIO ALTO RELIEVE DE 12 X 5 CM. SEGÚN NORMA CS 278-1</v>
          </cell>
          <cell r="C422" t="str">
            <v>Insumos</v>
          </cell>
          <cell r="D422" t="str">
            <v>UND</v>
          </cell>
          <cell r="E422">
            <v>5299</v>
          </cell>
          <cell r="F422">
            <v>4453</v>
          </cell>
        </row>
        <row r="423">
          <cell r="A423" t="str">
            <v>I422</v>
          </cell>
          <cell r="B423" t="str">
            <v>PLASTOCRETE DM DE SIKA IMPERMEABILIZANTE PARA CONCRETOS O SIMILAR.</v>
          </cell>
          <cell r="C423" t="str">
            <v>Insumos</v>
          </cell>
          <cell r="D423" t="str">
            <v>KG</v>
          </cell>
          <cell r="E423">
            <v>10893</v>
          </cell>
          <cell r="F423">
            <v>9154</v>
          </cell>
        </row>
        <row r="424">
          <cell r="A424" t="str">
            <v>I423</v>
          </cell>
          <cell r="B424" t="str">
            <v>POLIETILENO NO. 6</v>
          </cell>
          <cell r="C424" t="str">
            <v>Insumos</v>
          </cell>
          <cell r="D424" t="str">
            <v>M2</v>
          </cell>
          <cell r="E424">
            <v>3787</v>
          </cell>
          <cell r="F424">
            <v>3182</v>
          </cell>
        </row>
        <row r="425">
          <cell r="A425" t="str">
            <v>I424</v>
          </cell>
          <cell r="B425" t="str">
            <v>PUNTILLA CON CABEZA 1"</v>
          </cell>
          <cell r="C425" t="str">
            <v>Insumos</v>
          </cell>
          <cell r="D425" t="str">
            <v>LB</v>
          </cell>
          <cell r="E425">
            <v>3787</v>
          </cell>
          <cell r="F425">
            <v>3182</v>
          </cell>
        </row>
        <row r="426">
          <cell r="A426" t="str">
            <v>I425</v>
          </cell>
          <cell r="B426" t="str">
            <v>PUNTILLA CON CABEZA 2"</v>
          </cell>
          <cell r="C426" t="str">
            <v>Insumos</v>
          </cell>
          <cell r="D426" t="str">
            <v>LB</v>
          </cell>
          <cell r="E426">
            <v>3787</v>
          </cell>
          <cell r="F426">
            <v>3182</v>
          </cell>
        </row>
        <row r="427">
          <cell r="A427" t="str">
            <v>I426</v>
          </cell>
          <cell r="B427" t="str">
            <v>PUNTILLA CON CABEZA 3"</v>
          </cell>
          <cell r="C427" t="str">
            <v>Insumos</v>
          </cell>
          <cell r="D427" t="str">
            <v>LB</v>
          </cell>
          <cell r="E427">
            <v>3787</v>
          </cell>
          <cell r="F427">
            <v>3182</v>
          </cell>
        </row>
        <row r="428">
          <cell r="A428" t="str">
            <v>I427</v>
          </cell>
          <cell r="B428" t="str">
            <v>SIKA-1 IMPERMEABILIZANTE INTEGRAL MORTEROS O SIMILAR.</v>
          </cell>
          <cell r="C428" t="str">
            <v>Insumos</v>
          </cell>
          <cell r="D428" t="str">
            <v>KG</v>
          </cell>
          <cell r="E428">
            <v>10716</v>
          </cell>
          <cell r="F428">
            <v>9005</v>
          </cell>
        </row>
        <row r="429">
          <cell r="A429" t="str">
            <v>I428</v>
          </cell>
          <cell r="B429" t="str">
            <v>SIKADUR -42  ANCLAJE O SIMILAR.</v>
          </cell>
          <cell r="C429" t="str">
            <v>Insumos</v>
          </cell>
          <cell r="D429" t="str">
            <v>KG</v>
          </cell>
          <cell r="E429">
            <v>34796</v>
          </cell>
          <cell r="F429">
            <v>29240</v>
          </cell>
        </row>
        <row r="430">
          <cell r="A430" t="str">
            <v>I429</v>
          </cell>
          <cell r="B430" t="str">
            <v>SIKADUR -32 PRIMER</v>
          </cell>
          <cell r="C430" t="str">
            <v>Insumos</v>
          </cell>
          <cell r="D430" t="str">
            <v>KG</v>
          </cell>
          <cell r="E430">
            <v>86650</v>
          </cell>
          <cell r="F430">
            <v>72815</v>
          </cell>
        </row>
        <row r="431">
          <cell r="A431" t="str">
            <v>I430</v>
          </cell>
          <cell r="B431" t="str">
            <v>SIKADUR PANEL O SIMILAR.</v>
          </cell>
          <cell r="C431" t="str">
            <v>Insumos</v>
          </cell>
          <cell r="D431" t="str">
            <v>KG</v>
          </cell>
          <cell r="E431">
            <v>51316</v>
          </cell>
          <cell r="F431">
            <v>43123</v>
          </cell>
        </row>
        <row r="432">
          <cell r="A432" t="str">
            <v>I431</v>
          </cell>
          <cell r="B432" t="str">
            <v>SIKAFLEX 1A TUBO 305 CC O SIMILAR.</v>
          </cell>
          <cell r="C432" t="str">
            <v>Insumos</v>
          </cell>
          <cell r="D432" t="str">
            <v>UND</v>
          </cell>
          <cell r="E432">
            <v>34094</v>
          </cell>
          <cell r="F432">
            <v>28650</v>
          </cell>
        </row>
        <row r="433">
          <cell r="A433" t="str">
            <v>I432</v>
          </cell>
          <cell r="B433" t="str">
            <v>SIKAFLEX PRO 3 WF TUBO 600 CC O SIMILAR.</v>
          </cell>
          <cell r="C433" t="str">
            <v>Insumos</v>
          </cell>
          <cell r="D433" t="str">
            <v>UND</v>
          </cell>
          <cell r="E433">
            <v>81016</v>
          </cell>
          <cell r="F433">
            <v>68081</v>
          </cell>
        </row>
        <row r="434">
          <cell r="A434" t="str">
            <v>I433</v>
          </cell>
          <cell r="B434" t="str">
            <v>SILICONA TUBO 280 ML</v>
          </cell>
          <cell r="C434" t="str">
            <v>Insumos</v>
          </cell>
          <cell r="D434" t="str">
            <v>UND</v>
          </cell>
          <cell r="E434">
            <v>11817</v>
          </cell>
          <cell r="F434">
            <v>9930</v>
          </cell>
        </row>
        <row r="435">
          <cell r="A435" t="str">
            <v>I434</v>
          </cell>
          <cell r="B435" t="str">
            <v>SOLDADURA DE ESTAÑO 60-40 250GR 1/16"  (1.6 MM)</v>
          </cell>
          <cell r="C435" t="str">
            <v>Insumos</v>
          </cell>
          <cell r="D435" t="str">
            <v>UND</v>
          </cell>
          <cell r="E435">
            <v>27572</v>
          </cell>
          <cell r="F435">
            <v>23170</v>
          </cell>
        </row>
        <row r="436">
          <cell r="A436" t="str">
            <v>I435</v>
          </cell>
          <cell r="B436" t="str">
            <v>SOLDADURA ELECTRICA TIPO WESTARCO SUPER E- 6013  DE 1/8 O SIMILAR.</v>
          </cell>
          <cell r="C436" t="str">
            <v>Insumos</v>
          </cell>
          <cell r="D436" t="str">
            <v>KG</v>
          </cell>
          <cell r="E436">
            <v>11360</v>
          </cell>
          <cell r="F436">
            <v>9546</v>
          </cell>
        </row>
        <row r="437">
          <cell r="A437" t="str">
            <v>I436</v>
          </cell>
          <cell r="B437" t="str">
            <v>SOLDADURA EXOTERMICA TIPO CADWELD O SIMILAR  DE 115 GRADOS</v>
          </cell>
          <cell r="C437" t="str">
            <v>Insumos</v>
          </cell>
          <cell r="D437" t="str">
            <v>UND</v>
          </cell>
          <cell r="E437">
            <v>30297</v>
          </cell>
          <cell r="F437">
            <v>25460</v>
          </cell>
        </row>
        <row r="438">
          <cell r="A438" t="str">
            <v>I437</v>
          </cell>
          <cell r="B438" t="str">
            <v xml:space="preserve">SOLDADURA E 6013 </v>
          </cell>
          <cell r="C438" t="str">
            <v>Insumos</v>
          </cell>
          <cell r="D438" t="str">
            <v>KG</v>
          </cell>
          <cell r="E438">
            <v>9544</v>
          </cell>
          <cell r="F438">
            <v>8020</v>
          </cell>
        </row>
        <row r="439">
          <cell r="A439" t="str">
            <v>I438</v>
          </cell>
          <cell r="B439" t="str">
            <v>SOLDADURA Y LIMPIADOR</v>
          </cell>
          <cell r="C439" t="str">
            <v>Insumos</v>
          </cell>
          <cell r="D439" t="str">
            <v>UND</v>
          </cell>
          <cell r="E439">
            <v>2236</v>
          </cell>
          <cell r="F439">
            <v>1879</v>
          </cell>
        </row>
        <row r="440">
          <cell r="A440" t="str">
            <v>I439</v>
          </cell>
          <cell r="B440" t="str">
            <v>SOLDADURA E7018</v>
          </cell>
          <cell r="C440" t="str">
            <v>Insumos</v>
          </cell>
          <cell r="D440" t="str">
            <v>KG</v>
          </cell>
          <cell r="E440">
            <v>13646</v>
          </cell>
          <cell r="F440">
            <v>11467</v>
          </cell>
        </row>
        <row r="441">
          <cell r="A441" t="str">
            <v>I440</v>
          </cell>
          <cell r="B441" t="str">
            <v>WIN PLASTICO</v>
          </cell>
          <cell r="C441" t="str">
            <v>Insumos</v>
          </cell>
          <cell r="D441" t="str">
            <v>M</v>
          </cell>
          <cell r="E441">
            <v>4242</v>
          </cell>
          <cell r="F441">
            <v>3565</v>
          </cell>
        </row>
        <row r="442">
          <cell r="A442" t="str">
            <v>I441</v>
          </cell>
          <cell r="B442" t="str">
            <v xml:space="preserve">SIKA ANTISOL ROJO </v>
          </cell>
          <cell r="C442" t="str">
            <v>Insumos</v>
          </cell>
          <cell r="D442" t="str">
            <v>KG</v>
          </cell>
          <cell r="E442">
            <v>15727</v>
          </cell>
          <cell r="F442">
            <v>13216</v>
          </cell>
        </row>
        <row r="443">
          <cell r="A443" t="str">
            <v>I442</v>
          </cell>
          <cell r="B443" t="str">
            <v xml:space="preserve">SIKA SEPAROL </v>
          </cell>
          <cell r="C443" t="str">
            <v>Insumos</v>
          </cell>
          <cell r="D443" t="str">
            <v>KG</v>
          </cell>
          <cell r="E443">
            <v>20387</v>
          </cell>
          <cell r="F443">
            <v>17132</v>
          </cell>
        </row>
        <row r="444">
          <cell r="A444" t="str">
            <v>I443</v>
          </cell>
          <cell r="B444" t="str">
            <v xml:space="preserve">POLIETILENO NEGRO CAL 3.5 </v>
          </cell>
          <cell r="C444" t="str">
            <v>Insumos</v>
          </cell>
          <cell r="D444" t="str">
            <v>M</v>
          </cell>
          <cell r="E444">
            <v>5605</v>
          </cell>
          <cell r="F444">
            <v>4710</v>
          </cell>
        </row>
        <row r="445">
          <cell r="A445" t="str">
            <v>I444</v>
          </cell>
          <cell r="B445" t="str">
            <v>FALLEBA +PORTA CANDADO</v>
          </cell>
          <cell r="C445" t="str">
            <v>Insumos</v>
          </cell>
          <cell r="D445" t="str">
            <v>UND</v>
          </cell>
          <cell r="E445">
            <v>53025</v>
          </cell>
          <cell r="F445">
            <v>44559</v>
          </cell>
        </row>
        <row r="446">
          <cell r="A446" t="str">
            <v>I445</v>
          </cell>
          <cell r="B446" t="str">
            <v xml:space="preserve">BISAGRA EN TUBO </v>
          </cell>
          <cell r="C446" t="str">
            <v>Insumos</v>
          </cell>
          <cell r="D446" t="str">
            <v>UND</v>
          </cell>
          <cell r="E446">
            <v>37875</v>
          </cell>
          <cell r="F446">
            <v>31828</v>
          </cell>
        </row>
        <row r="447">
          <cell r="A447" t="str">
            <v>I446</v>
          </cell>
          <cell r="B447" t="str">
            <v>BISAGRAS ALUMINIO VAIVEN 3"</v>
          </cell>
          <cell r="C447" t="str">
            <v>Insumos</v>
          </cell>
          <cell r="D447" t="str">
            <v>UND</v>
          </cell>
          <cell r="E447">
            <v>23483</v>
          </cell>
          <cell r="F447">
            <v>19734</v>
          </cell>
        </row>
        <row r="448">
          <cell r="A448" t="str">
            <v>I447</v>
          </cell>
          <cell r="B448" t="str">
            <v>FIBRA PARA CERRAMIENTO PROVISIONAL H=2,1M</v>
          </cell>
          <cell r="C448" t="str">
            <v>Insumos</v>
          </cell>
          <cell r="D448" t="str">
            <v>M</v>
          </cell>
          <cell r="E448">
            <v>3331</v>
          </cell>
          <cell r="F448">
            <v>2799</v>
          </cell>
        </row>
        <row r="449">
          <cell r="A449" t="str">
            <v>I448</v>
          </cell>
          <cell r="B449" t="str">
            <v>VALLA EN LONA</v>
          </cell>
          <cell r="C449" t="str">
            <v>Insumos</v>
          </cell>
          <cell r="D449" t="str">
            <v>M2</v>
          </cell>
          <cell r="E449">
            <v>75751</v>
          </cell>
          <cell r="F449">
            <v>63656</v>
          </cell>
        </row>
        <row r="450">
          <cell r="A450" t="str">
            <v>I449</v>
          </cell>
          <cell r="B450" t="str">
            <v>VALLA EN LONA TIPO TRIPODE (3 USOS)</v>
          </cell>
          <cell r="C450" t="str">
            <v>Insumos</v>
          </cell>
          <cell r="D450" t="str">
            <v>UND</v>
          </cell>
          <cell r="E450">
            <v>272710</v>
          </cell>
          <cell r="F450">
            <v>229168</v>
          </cell>
        </row>
        <row r="451">
          <cell r="A451" t="str">
            <v>I450</v>
          </cell>
          <cell r="B451" t="str">
            <v>SEÑAL PREVENTIVA, REGLAMENTARIA E INFORMATIVA (2 USOS)</v>
          </cell>
          <cell r="C451" t="str">
            <v>Insumos</v>
          </cell>
          <cell r="D451" t="str">
            <v>UND</v>
          </cell>
          <cell r="E451">
            <v>151502</v>
          </cell>
          <cell r="F451">
            <v>127313</v>
          </cell>
        </row>
        <row r="452">
          <cell r="A452" t="str">
            <v>I451</v>
          </cell>
          <cell r="B452" t="str">
            <v>DELINEADOR PLASTICO ( 8  USOS)</v>
          </cell>
          <cell r="C452" t="str">
            <v>Insumos</v>
          </cell>
          <cell r="D452" t="str">
            <v>UND</v>
          </cell>
          <cell r="E452">
            <v>45451</v>
          </cell>
          <cell r="F452">
            <v>38194</v>
          </cell>
        </row>
        <row r="453">
          <cell r="A453" t="str">
            <v>I452</v>
          </cell>
          <cell r="B453" t="str">
            <v>CINTA REFLECTIVA DE SEGURIDAD (2 HILERAS)</v>
          </cell>
          <cell r="C453" t="str">
            <v>Insumos</v>
          </cell>
          <cell r="D453" t="str">
            <v>M</v>
          </cell>
          <cell r="E453">
            <v>120</v>
          </cell>
          <cell r="F453">
            <v>101</v>
          </cell>
        </row>
        <row r="454">
          <cell r="A454" t="str">
            <v>I453</v>
          </cell>
          <cell r="B454" t="str">
            <v>ESTRUCTURA EN GUADUA-CUARTÓN</v>
          </cell>
          <cell r="C454" t="str">
            <v>Insumos</v>
          </cell>
          <cell r="D454" t="str">
            <v>M</v>
          </cell>
          <cell r="E454">
            <v>30297</v>
          </cell>
          <cell r="F454">
            <v>25460</v>
          </cell>
        </row>
        <row r="455">
          <cell r="A455" t="str">
            <v>I454</v>
          </cell>
          <cell r="B455" t="str">
            <v>PASAMANOS EN LISTÓN</v>
          </cell>
          <cell r="C455" t="str">
            <v>Insumos</v>
          </cell>
          <cell r="D455" t="str">
            <v>M</v>
          </cell>
          <cell r="E455">
            <v>10605</v>
          </cell>
          <cell r="F455">
            <v>8912</v>
          </cell>
        </row>
        <row r="456">
          <cell r="A456" t="str">
            <v>I455</v>
          </cell>
          <cell r="B456" t="str">
            <v>ESTRUCTURA EN GUADUA</v>
          </cell>
          <cell r="C456" t="str">
            <v>Insumos</v>
          </cell>
          <cell r="D456" t="str">
            <v>M2</v>
          </cell>
          <cell r="E456">
            <v>2423</v>
          </cell>
          <cell r="F456">
            <v>2036</v>
          </cell>
        </row>
        <row r="457">
          <cell r="A457" t="str">
            <v>I456</v>
          </cell>
          <cell r="B457" t="str">
            <v>PLÁSTICO TRANSPARENTE CALIBRE 6</v>
          </cell>
          <cell r="C457" t="str">
            <v>Insumos</v>
          </cell>
          <cell r="D457" t="str">
            <v>M2</v>
          </cell>
          <cell r="E457">
            <v>2725</v>
          </cell>
          <cell r="F457">
            <v>2290</v>
          </cell>
        </row>
        <row r="458">
          <cell r="A458" t="str">
            <v>I457</v>
          </cell>
          <cell r="B458" t="str">
            <v>MATERIALES VARIOS PARA RANSPORTE/INSTALACION/FIJACION  DE CAMARAS CIRCULARES</v>
          </cell>
          <cell r="C458" t="str">
            <v>Insumos</v>
          </cell>
          <cell r="D458" t="str">
            <v>UND</v>
          </cell>
          <cell r="E458">
            <v>8618</v>
          </cell>
          <cell r="F458">
            <v>7242</v>
          </cell>
        </row>
        <row r="459">
          <cell r="A459" t="str">
            <v>I458</v>
          </cell>
          <cell r="B459" t="str">
            <v>ARO-TAPA HD DE 0.58 M - SELLO ELASTICO - LLAVE SEGURIDAD</v>
          </cell>
          <cell r="C459" t="str">
            <v>Insumos</v>
          </cell>
          <cell r="D459" t="str">
            <v>UND</v>
          </cell>
          <cell r="E459">
            <v>1024818</v>
          </cell>
          <cell r="F459">
            <v>861192</v>
          </cell>
        </row>
        <row r="460">
          <cell r="A460" t="str">
            <v>I459</v>
          </cell>
          <cell r="B460" t="str">
            <v>ARO-TAPA HFDE 0.60X 100 KG</v>
          </cell>
          <cell r="C460" t="str">
            <v>Insumos</v>
          </cell>
          <cell r="D460" t="str">
            <v>UND</v>
          </cell>
          <cell r="E460">
            <v>499911</v>
          </cell>
          <cell r="F460">
            <v>420093</v>
          </cell>
        </row>
        <row r="461">
          <cell r="A461" t="str">
            <v>I460</v>
          </cell>
          <cell r="B461" t="str">
            <v>ARO EN POLIPROPILENO RECICLADO CUELLO 13 CM</v>
          </cell>
          <cell r="C461" t="str">
            <v>Insumos</v>
          </cell>
          <cell r="D461" t="str">
            <v>UND</v>
          </cell>
          <cell r="E461">
            <v>209964</v>
          </cell>
          <cell r="F461">
            <v>176440</v>
          </cell>
        </row>
        <row r="462">
          <cell r="A462" t="str">
            <v>I461</v>
          </cell>
          <cell r="B462" t="str">
            <v>TAPA D= 0,70 M POLIPROPILENO RECICLADO</v>
          </cell>
          <cell r="C462" t="str">
            <v>Insumos</v>
          </cell>
          <cell r="D462" t="str">
            <v>UND</v>
          </cell>
          <cell r="E462">
            <v>183302</v>
          </cell>
          <cell r="F462">
            <v>154035</v>
          </cell>
        </row>
        <row r="463">
          <cell r="A463" t="str">
            <v>I462</v>
          </cell>
          <cell r="B463" t="str">
            <v>ARO EN POLIPROPILENO RECICLADO CUELLO 20 CM</v>
          </cell>
          <cell r="C463" t="str">
            <v>Insumos</v>
          </cell>
          <cell r="D463" t="str">
            <v>UND</v>
          </cell>
          <cell r="E463">
            <v>257139</v>
          </cell>
          <cell r="F463">
            <v>216083</v>
          </cell>
        </row>
        <row r="464">
          <cell r="A464" t="str">
            <v>I463</v>
          </cell>
          <cell r="B464" t="str">
            <v>LAMINA DE POLIPROPILENO PARA CAMARAS DE INSPECCION</v>
          </cell>
          <cell r="C464" t="str">
            <v>Insumos</v>
          </cell>
          <cell r="D464" t="str">
            <v>M2</v>
          </cell>
          <cell r="E464">
            <v>191633</v>
          </cell>
          <cell r="F464">
            <v>161036</v>
          </cell>
        </row>
        <row r="465">
          <cell r="A465" t="str">
            <v>I464</v>
          </cell>
          <cell r="B465" t="str">
            <v>HIDROSELLO DE 24 "</v>
          </cell>
          <cell r="C465" t="str">
            <v>Insumos</v>
          </cell>
          <cell r="D465" t="str">
            <v>UND</v>
          </cell>
          <cell r="E465">
            <v>63234</v>
          </cell>
          <cell r="F465">
            <v>53138</v>
          </cell>
        </row>
        <row r="466">
          <cell r="A466" t="str">
            <v>I465</v>
          </cell>
          <cell r="B466" t="str">
            <v>HIDROSELLO DE 27 "</v>
          </cell>
          <cell r="C466" t="str">
            <v>Insumos</v>
          </cell>
          <cell r="D466" t="str">
            <v>UND</v>
          </cell>
          <cell r="E466">
            <v>68788</v>
          </cell>
          <cell r="F466">
            <v>57805</v>
          </cell>
        </row>
        <row r="467">
          <cell r="A467" t="str">
            <v>I466</v>
          </cell>
          <cell r="B467" t="str">
            <v>HIDROSELLO DE 30 "</v>
          </cell>
          <cell r="C467" t="str">
            <v>Insumos</v>
          </cell>
          <cell r="D467" t="str">
            <v>UND</v>
          </cell>
          <cell r="E467">
            <v>75828</v>
          </cell>
          <cell r="F467">
            <v>63721</v>
          </cell>
        </row>
        <row r="468">
          <cell r="A468" t="str">
            <v>I467</v>
          </cell>
          <cell r="B468" t="str">
            <v>HIDROSELLO DE 33"</v>
          </cell>
          <cell r="C468" t="str">
            <v>Insumos</v>
          </cell>
          <cell r="D468" t="str">
            <v>UND</v>
          </cell>
          <cell r="E468">
            <v>81040</v>
          </cell>
          <cell r="F468">
            <v>68101</v>
          </cell>
        </row>
        <row r="469">
          <cell r="A469" t="str">
            <v>I468</v>
          </cell>
          <cell r="B469" t="str">
            <v>HIDROSELLO DE 36 "</v>
          </cell>
          <cell r="C469" t="str">
            <v>Insumos</v>
          </cell>
          <cell r="D469" t="str">
            <v>UND</v>
          </cell>
          <cell r="E469">
            <v>91268</v>
          </cell>
          <cell r="F469">
            <v>76696</v>
          </cell>
        </row>
        <row r="470">
          <cell r="A470" t="str">
            <v>I469</v>
          </cell>
          <cell r="B470" t="str">
            <v>HIDROSELLO DE 39 "</v>
          </cell>
          <cell r="C470" t="str">
            <v>Insumos</v>
          </cell>
          <cell r="D470" t="str">
            <v>UND</v>
          </cell>
          <cell r="E470">
            <v>98238</v>
          </cell>
          <cell r="F470">
            <v>82553</v>
          </cell>
        </row>
        <row r="471">
          <cell r="A471" t="str">
            <v>I470</v>
          </cell>
          <cell r="B471" t="str">
            <v>HIDROSELLO DE 42 "</v>
          </cell>
          <cell r="C471" t="str">
            <v>Insumos</v>
          </cell>
          <cell r="D471" t="str">
            <v>UND</v>
          </cell>
          <cell r="E471">
            <v>109964</v>
          </cell>
          <cell r="F471">
            <v>92407</v>
          </cell>
        </row>
        <row r="472">
          <cell r="A472" t="str">
            <v>I471</v>
          </cell>
          <cell r="B472" t="str">
            <v>HIDROSELLO DE 45 "</v>
          </cell>
          <cell r="C472" t="str">
            <v>Insumos</v>
          </cell>
          <cell r="D472" t="str">
            <v>UND</v>
          </cell>
          <cell r="E472">
            <v>119944</v>
          </cell>
          <cell r="F472">
            <v>100793</v>
          </cell>
        </row>
        <row r="473">
          <cell r="A473" t="str">
            <v>I472</v>
          </cell>
          <cell r="B473" t="str">
            <v>HIDROSELLO DE 48 "</v>
          </cell>
          <cell r="C473" t="str">
            <v>Insumos</v>
          </cell>
          <cell r="D473" t="str">
            <v>UND</v>
          </cell>
          <cell r="E473">
            <v>119944</v>
          </cell>
          <cell r="F473">
            <v>100793</v>
          </cell>
        </row>
        <row r="474">
          <cell r="A474" t="str">
            <v>I473</v>
          </cell>
          <cell r="B474" t="str">
            <v>HIDROSELLO DE 51 "</v>
          </cell>
          <cell r="C474" t="str">
            <v>Insumos</v>
          </cell>
          <cell r="D474" t="str">
            <v>UND</v>
          </cell>
          <cell r="E474">
            <v>123862</v>
          </cell>
          <cell r="F474">
            <v>104086</v>
          </cell>
        </row>
        <row r="475">
          <cell r="A475" t="str">
            <v>I474</v>
          </cell>
          <cell r="B475" t="str">
            <v>HIDROSELLO DE 57 "</v>
          </cell>
          <cell r="C475" t="str">
            <v>Insumos</v>
          </cell>
          <cell r="D475" t="str">
            <v>UND</v>
          </cell>
          <cell r="E475">
            <v>133505</v>
          </cell>
          <cell r="F475">
            <v>112189</v>
          </cell>
        </row>
        <row r="476">
          <cell r="A476" t="str">
            <v>I475</v>
          </cell>
          <cell r="B476" t="str">
            <v>HIDROSELLO DE 60 "</v>
          </cell>
          <cell r="C476" t="str">
            <v>Insumos</v>
          </cell>
          <cell r="D476" t="str">
            <v>UND</v>
          </cell>
          <cell r="E476">
            <v>147366</v>
          </cell>
          <cell r="F476">
            <v>123837</v>
          </cell>
        </row>
        <row r="477">
          <cell r="A477" t="str">
            <v>I476</v>
          </cell>
          <cell r="B477" t="str">
            <v>HIDROSELLO DE 68 "</v>
          </cell>
          <cell r="C477" t="str">
            <v>Insumos</v>
          </cell>
          <cell r="D477" t="str">
            <v>UND</v>
          </cell>
          <cell r="E477">
            <v>147366</v>
          </cell>
          <cell r="F477">
            <v>123837</v>
          </cell>
        </row>
        <row r="478">
          <cell r="A478" t="str">
            <v>I477</v>
          </cell>
          <cell r="B478" t="str">
            <v>PUNTILLA CC PUMA 2.1/2 X 500</v>
          </cell>
          <cell r="C478" t="str">
            <v>Insumos</v>
          </cell>
          <cell r="D478" t="str">
            <v>UND</v>
          </cell>
          <cell r="E478">
            <v>3030</v>
          </cell>
          <cell r="F478">
            <v>2546</v>
          </cell>
        </row>
        <row r="479">
          <cell r="A479" t="str">
            <v>I478</v>
          </cell>
          <cell r="B479" t="str">
            <v>ADITIVO PARA CURAR EL CONCRETO</v>
          </cell>
          <cell r="C479" t="str">
            <v>Insumos</v>
          </cell>
          <cell r="D479" t="str">
            <v>UND</v>
          </cell>
          <cell r="E479">
            <v>35912</v>
          </cell>
          <cell r="F479">
            <v>30178</v>
          </cell>
        </row>
        <row r="480">
          <cell r="A480" t="str">
            <v>I479</v>
          </cell>
          <cell r="B480" t="str">
            <v>SELLO ELASTOMERICO</v>
          </cell>
          <cell r="C480" t="str">
            <v>Insumos</v>
          </cell>
          <cell r="D480" t="str">
            <v>M</v>
          </cell>
          <cell r="E480">
            <v>5332</v>
          </cell>
          <cell r="F480">
            <v>4481</v>
          </cell>
        </row>
        <row r="481">
          <cell r="A481" t="str">
            <v>I480</v>
          </cell>
          <cell r="B481" t="str">
            <v>BENTONITA</v>
          </cell>
          <cell r="C481" t="str">
            <v>Insumos</v>
          </cell>
          <cell r="D481" t="str">
            <v>KG</v>
          </cell>
          <cell r="E481">
            <v>24851</v>
          </cell>
          <cell r="F481">
            <v>20883</v>
          </cell>
        </row>
        <row r="482">
          <cell r="A482" t="str">
            <v>I481</v>
          </cell>
          <cell r="B482" t="str">
            <v>RIGIDIZADORES</v>
          </cell>
          <cell r="C482" t="str">
            <v>Insumos</v>
          </cell>
          <cell r="D482" t="str">
            <v>KG</v>
          </cell>
          <cell r="E482">
            <v>3734</v>
          </cell>
          <cell r="F482">
            <v>3138</v>
          </cell>
        </row>
        <row r="483">
          <cell r="A483" t="str">
            <v>I482</v>
          </cell>
          <cell r="B483" t="str">
            <v>PASARELA</v>
          </cell>
          <cell r="C483" t="str">
            <v>Insumos</v>
          </cell>
          <cell r="D483" t="str">
            <v>UND</v>
          </cell>
          <cell r="E483">
            <v>14853706</v>
          </cell>
          <cell r="F483">
            <v>12482106</v>
          </cell>
        </row>
        <row r="484">
          <cell r="A484" t="str">
            <v>I483</v>
          </cell>
          <cell r="B484" t="str">
            <v>OXIGENO</v>
          </cell>
          <cell r="C484" t="str">
            <v>Insumos</v>
          </cell>
          <cell r="D484" t="str">
            <v>BUL</v>
          </cell>
          <cell r="E484">
            <v>107738</v>
          </cell>
          <cell r="F484">
            <v>90536</v>
          </cell>
        </row>
        <row r="485">
          <cell r="A485" t="str">
            <v>I484</v>
          </cell>
          <cell r="B485" t="str">
            <v>MUERTOS Y BOYAS</v>
          </cell>
          <cell r="C485" t="str">
            <v>Insumos</v>
          </cell>
          <cell r="D485" t="str">
            <v>UND</v>
          </cell>
          <cell r="E485">
            <v>876284</v>
          </cell>
          <cell r="F485">
            <v>736373</v>
          </cell>
        </row>
        <row r="486">
          <cell r="A486" t="str">
            <v>I485</v>
          </cell>
          <cell r="B486" t="str">
            <v>CABOS</v>
          </cell>
          <cell r="C486" t="str">
            <v>Insumos</v>
          </cell>
          <cell r="D486" t="str">
            <v>UND</v>
          </cell>
          <cell r="E486">
            <v>7182</v>
          </cell>
          <cell r="F486">
            <v>6035</v>
          </cell>
        </row>
        <row r="487">
          <cell r="A487" t="str">
            <v>I486</v>
          </cell>
          <cell r="B487" t="str">
            <v>EMBARCADERO</v>
          </cell>
          <cell r="C487" t="str">
            <v>Insumos</v>
          </cell>
          <cell r="D487" t="str">
            <v>UND</v>
          </cell>
          <cell r="E487">
            <v>54516263</v>
          </cell>
          <cell r="F487">
            <v>45811986</v>
          </cell>
        </row>
        <row r="488">
          <cell r="A488" t="str">
            <v>I487</v>
          </cell>
          <cell r="B488" t="str">
            <v>TORNILLO DE FIJACION M-24 INCLUYE TUERCA, ARANDELA Y RESINATIPO SIKA DUR 42 O SIMILAR</v>
          </cell>
          <cell r="C488" t="str">
            <v>Insumos</v>
          </cell>
          <cell r="D488" t="str">
            <v>UND</v>
          </cell>
          <cell r="E488">
            <v>13646</v>
          </cell>
          <cell r="F488">
            <v>11467</v>
          </cell>
        </row>
        <row r="489">
          <cell r="A489" t="str">
            <v>I488</v>
          </cell>
          <cell r="B489" t="str">
            <v>LOSETA TACTIL GUIA</v>
          </cell>
          <cell r="C489" t="str">
            <v>Insumos</v>
          </cell>
          <cell r="D489" t="str">
            <v>UND</v>
          </cell>
          <cell r="E489">
            <v>5835</v>
          </cell>
          <cell r="F489">
            <v>4903</v>
          </cell>
        </row>
        <row r="490">
          <cell r="A490" t="str">
            <v>I489</v>
          </cell>
          <cell r="B490" t="str">
            <v>POLIETILENO 1/2"</v>
          </cell>
          <cell r="C490" t="str">
            <v>Insumos</v>
          </cell>
          <cell r="D490" t="str">
            <v>ML</v>
          </cell>
          <cell r="E490">
            <v>1668</v>
          </cell>
          <cell r="F490">
            <v>1402</v>
          </cell>
        </row>
        <row r="491">
          <cell r="A491" t="str">
            <v>I490</v>
          </cell>
          <cell r="B491" t="str">
            <v>SIKAFLUID</v>
          </cell>
          <cell r="C491" t="str">
            <v>Insumos</v>
          </cell>
          <cell r="D491" t="str">
            <v>KG</v>
          </cell>
          <cell r="E491">
            <v>7000</v>
          </cell>
          <cell r="F491">
            <v>5882</v>
          </cell>
        </row>
        <row r="492">
          <cell r="A492" t="str">
            <v>I491</v>
          </cell>
          <cell r="B492" t="str">
            <v>COSTAL</v>
          </cell>
          <cell r="C492" t="str">
            <v>Insumos</v>
          </cell>
          <cell r="D492" t="str">
            <v>M3</v>
          </cell>
          <cell r="E492">
            <v>751</v>
          </cell>
          <cell r="F492">
            <v>631</v>
          </cell>
        </row>
        <row r="493">
          <cell r="A493" t="str">
            <v>I492</v>
          </cell>
          <cell r="B493" t="str">
            <v>ESTACAS PARA ANCLAJE</v>
          </cell>
          <cell r="C493" t="str">
            <v>Insumos</v>
          </cell>
          <cell r="D493" t="str">
            <v>UND</v>
          </cell>
          <cell r="E493">
            <v>149</v>
          </cell>
          <cell r="F493">
            <v>125</v>
          </cell>
        </row>
        <row r="494">
          <cell r="A494" t="str">
            <v>I493</v>
          </cell>
          <cell r="B494" t="str">
            <v>COSTAL BIODEGRADABLE</v>
          </cell>
          <cell r="C494" t="str">
            <v>Insumos</v>
          </cell>
          <cell r="D494" t="str">
            <v>M3</v>
          </cell>
          <cell r="E494">
            <v>3831</v>
          </cell>
          <cell r="F494">
            <v>3219</v>
          </cell>
        </row>
        <row r="495">
          <cell r="A495" t="str">
            <v>I494</v>
          </cell>
          <cell r="B495" t="str">
            <v>PLASTICO DE PROTECCION</v>
          </cell>
          <cell r="C495" t="str">
            <v>Insumos</v>
          </cell>
          <cell r="D495" t="str">
            <v>M2</v>
          </cell>
          <cell r="E495">
            <v>2331</v>
          </cell>
          <cell r="F495">
            <v>1959</v>
          </cell>
        </row>
        <row r="496">
          <cell r="A496" t="str">
            <v>I495</v>
          </cell>
          <cell r="B496" t="str">
            <v>MOLDES GUIA METALICOS PINTURA</v>
          </cell>
          <cell r="C496" t="str">
            <v>Insumos</v>
          </cell>
          <cell r="D496" t="str">
            <v>M2</v>
          </cell>
          <cell r="E496">
            <v>2166</v>
          </cell>
          <cell r="F496">
            <v>1820</v>
          </cell>
        </row>
        <row r="497">
          <cell r="A497" t="str">
            <v>I496</v>
          </cell>
          <cell r="B497" t="str">
            <v>PEGANTE CERAMICO GRIS</v>
          </cell>
          <cell r="C497" t="str">
            <v>Insumos</v>
          </cell>
          <cell r="D497" t="str">
            <v>M2</v>
          </cell>
          <cell r="E497">
            <v>2166</v>
          </cell>
          <cell r="F497">
            <v>1820</v>
          </cell>
        </row>
        <row r="498">
          <cell r="A498" t="str">
            <v>I497</v>
          </cell>
          <cell r="B498" t="str">
            <v>LOSETA PREFABRICADA LISA</v>
          </cell>
          <cell r="C498" t="str">
            <v>Insumos</v>
          </cell>
          <cell r="D498" t="str">
            <v>UND</v>
          </cell>
          <cell r="E498">
            <v>5000</v>
          </cell>
          <cell r="F498">
            <v>4202</v>
          </cell>
        </row>
        <row r="499">
          <cell r="A499" t="str">
            <v>I498</v>
          </cell>
          <cell r="B499" t="str">
            <v>SIKA SET X 5KG</v>
          </cell>
          <cell r="C499" t="str">
            <v>Insumos</v>
          </cell>
          <cell r="D499" t="str">
            <v>UND</v>
          </cell>
          <cell r="E499">
            <v>64988</v>
          </cell>
          <cell r="F499">
            <v>54612</v>
          </cell>
        </row>
        <row r="500">
          <cell r="A500" t="str">
            <v>I499</v>
          </cell>
          <cell r="B500" t="str">
            <v>BROCA 1*21 DW5819</v>
          </cell>
          <cell r="C500" t="str">
            <v>Insumos</v>
          </cell>
          <cell r="D500" t="str">
            <v>UND</v>
          </cell>
          <cell r="E500">
            <v>348152</v>
          </cell>
          <cell r="F500">
            <v>292565</v>
          </cell>
        </row>
        <row r="501">
          <cell r="A501" t="str">
            <v>I500</v>
          </cell>
          <cell r="B501" t="str">
            <v>BROCA 1/2*21 HILTI</v>
          </cell>
          <cell r="C501" t="str">
            <v>Insumos</v>
          </cell>
          <cell r="D501" t="str">
            <v>UND</v>
          </cell>
          <cell r="E501">
            <v>550380</v>
          </cell>
          <cell r="F501">
            <v>462504</v>
          </cell>
        </row>
        <row r="502">
          <cell r="A502" t="str">
            <v>I501</v>
          </cell>
          <cell r="B502" t="str">
            <v>BROCA 3/4*21 HILTI</v>
          </cell>
          <cell r="C502" t="str">
            <v>Insumos</v>
          </cell>
          <cell r="D502" t="str">
            <v>UND</v>
          </cell>
          <cell r="E502">
            <v>809142</v>
          </cell>
          <cell r="F502">
            <v>679951</v>
          </cell>
        </row>
        <row r="503">
          <cell r="A503" t="str">
            <v>I502</v>
          </cell>
          <cell r="B503" t="str">
            <v>BOMBON</v>
          </cell>
          <cell r="C503" t="str">
            <v>Insumos</v>
          </cell>
          <cell r="D503" t="str">
            <v>UND</v>
          </cell>
          <cell r="E503">
            <v>52492</v>
          </cell>
          <cell r="F503">
            <v>44111</v>
          </cell>
        </row>
        <row r="504">
          <cell r="A504" t="str">
            <v>I503</v>
          </cell>
          <cell r="B504" t="str">
            <v>MANGUERA PLASTICA LAVAMANOS - SANITARIOS</v>
          </cell>
          <cell r="C504" t="str">
            <v>Insumos</v>
          </cell>
          <cell r="D504" t="str">
            <v>UND</v>
          </cell>
          <cell r="E504">
            <v>16664</v>
          </cell>
          <cell r="F504">
            <v>14003</v>
          </cell>
        </row>
        <row r="505">
          <cell r="A505" t="str">
            <v>I504</v>
          </cell>
          <cell r="B505" t="str">
            <v>CHAZO PLASTICO 1/4" ESTRIADO - BOLSA 100 UND</v>
          </cell>
          <cell r="C505" t="str">
            <v>Insumos</v>
          </cell>
          <cell r="D505" t="str">
            <v>UND</v>
          </cell>
          <cell r="E505">
            <v>3331</v>
          </cell>
          <cell r="F505">
            <v>2799</v>
          </cell>
        </row>
        <row r="506">
          <cell r="A506" t="str">
            <v>I505</v>
          </cell>
          <cell r="B506" t="str">
            <v>IGOL IMPRIMANTE 3KG</v>
          </cell>
          <cell r="C506" t="str">
            <v>Insumos</v>
          </cell>
          <cell r="D506" t="str">
            <v>UND</v>
          </cell>
          <cell r="E506">
            <v>73066</v>
          </cell>
          <cell r="F506">
            <v>61400</v>
          </cell>
        </row>
        <row r="507">
          <cell r="A507" t="str">
            <v>I506</v>
          </cell>
          <cell r="B507" t="str">
            <v>MANILA 13 MM ECON</v>
          </cell>
          <cell r="C507" t="str">
            <v>Insumos</v>
          </cell>
          <cell r="D507" t="str">
            <v>M</v>
          </cell>
          <cell r="E507">
            <v>1333</v>
          </cell>
          <cell r="F507">
            <v>1120</v>
          </cell>
        </row>
        <row r="508">
          <cell r="A508" t="str">
            <v>I507</v>
          </cell>
          <cell r="B508" t="str">
            <v>GEODREN PLANAR 0,5 M. PAVCO O SIMILAR</v>
          </cell>
          <cell r="C508" t="str">
            <v>Insumos</v>
          </cell>
          <cell r="D508" t="str">
            <v>M</v>
          </cell>
          <cell r="E508">
            <v>16521</v>
          </cell>
          <cell r="F508">
            <v>13883</v>
          </cell>
        </row>
        <row r="509">
          <cell r="A509" t="str">
            <v>I508</v>
          </cell>
          <cell r="B509" t="str">
            <v>GEODREN PLANAR 1,0 M. PAVCO O SIMILAR</v>
          </cell>
          <cell r="C509" t="str">
            <v>Insumos</v>
          </cell>
          <cell r="D509" t="str">
            <v>M</v>
          </cell>
          <cell r="E509">
            <v>57876</v>
          </cell>
          <cell r="F509">
            <v>48635</v>
          </cell>
        </row>
        <row r="510">
          <cell r="A510" t="str">
            <v>I509</v>
          </cell>
          <cell r="B510" t="str">
            <v>GEODREN VIAL TB 100 MM. 1,0 M. PAVCO O SIMILAR</v>
          </cell>
          <cell r="C510" t="str">
            <v>Insumos</v>
          </cell>
          <cell r="D510" t="str">
            <v>M</v>
          </cell>
          <cell r="E510">
            <v>47568</v>
          </cell>
          <cell r="F510">
            <v>39973</v>
          </cell>
        </row>
        <row r="511">
          <cell r="A511" t="str">
            <v>I510</v>
          </cell>
          <cell r="B511" t="str">
            <v>GEODREN VIAL TB 160 MM. 1,0 M. PAVCO O SIMILAR</v>
          </cell>
          <cell r="C511" t="str">
            <v>Insumos</v>
          </cell>
          <cell r="D511" t="str">
            <v>M</v>
          </cell>
          <cell r="E511">
            <v>75840</v>
          </cell>
          <cell r="F511">
            <v>63731</v>
          </cell>
        </row>
        <row r="512">
          <cell r="A512" t="str">
            <v>I511</v>
          </cell>
          <cell r="B512" t="str">
            <v>GEOTEXTIL NO TEJIDO  1600 PAVCO O SIMILAR</v>
          </cell>
          <cell r="C512" t="str">
            <v>Insumos</v>
          </cell>
          <cell r="D512" t="str">
            <v>M2</v>
          </cell>
          <cell r="E512">
            <v>4702</v>
          </cell>
          <cell r="F512">
            <v>3951</v>
          </cell>
        </row>
        <row r="513">
          <cell r="A513" t="str">
            <v>I512</v>
          </cell>
          <cell r="B513" t="str">
            <v>GEOTEXTIL NO TEJIDO  2000 PAVCO O SIMILAR</v>
          </cell>
          <cell r="C513" t="str">
            <v>Insumos</v>
          </cell>
          <cell r="D513" t="str">
            <v>M2</v>
          </cell>
          <cell r="E513">
            <v>6665</v>
          </cell>
          <cell r="F513">
            <v>5601</v>
          </cell>
        </row>
        <row r="514">
          <cell r="A514" t="str">
            <v>I513</v>
          </cell>
          <cell r="B514" t="str">
            <v>GEOTEXTIL NO TEJIDO  3000 PAVCO O SIMILAR</v>
          </cell>
          <cell r="C514" t="str">
            <v>Insumos</v>
          </cell>
          <cell r="D514" t="str">
            <v>M2</v>
          </cell>
          <cell r="E514">
            <v>7796</v>
          </cell>
          <cell r="F514">
            <v>6551</v>
          </cell>
        </row>
        <row r="515">
          <cell r="A515" t="str">
            <v>I514</v>
          </cell>
          <cell r="B515" t="str">
            <v>GEOTEXTIL TEJIDO (RESITENCIA ULTIMA 60 KN/M)</v>
          </cell>
          <cell r="C515" t="str">
            <v>Insumos</v>
          </cell>
          <cell r="D515" t="str">
            <v>M2</v>
          </cell>
          <cell r="E515">
            <v>8475</v>
          </cell>
          <cell r="F515">
            <v>7122</v>
          </cell>
        </row>
        <row r="516">
          <cell r="A516" t="str">
            <v>I515</v>
          </cell>
          <cell r="B516" t="str">
            <v>GEOTEXTIL NO TEJIDO  4000 PAVCO O SIMILAR</v>
          </cell>
          <cell r="C516" t="str">
            <v>Insumos</v>
          </cell>
          <cell r="D516" t="str">
            <v>M2</v>
          </cell>
          <cell r="E516">
            <v>16521</v>
          </cell>
          <cell r="F516">
            <v>13883</v>
          </cell>
        </row>
        <row r="517">
          <cell r="A517" t="str">
            <v>I516</v>
          </cell>
          <cell r="B517" t="str">
            <v>GEODREN CIRCULAR 1,0 M PAVCO O SIMILAR</v>
          </cell>
          <cell r="C517" t="str">
            <v>Insumos</v>
          </cell>
          <cell r="D517" t="str">
            <v>M2</v>
          </cell>
          <cell r="E517">
            <v>59618</v>
          </cell>
          <cell r="F517">
            <v>50099</v>
          </cell>
        </row>
        <row r="518">
          <cell r="A518" t="str">
            <v>I517</v>
          </cell>
          <cell r="B518" t="str">
            <v>IMPERMEABILIZACION TIPO MANTO MORTER PLAS AL - 300 E=3 MM O SIMILAR.</v>
          </cell>
          <cell r="C518" t="str">
            <v>Insumos</v>
          </cell>
          <cell r="D518" t="str">
            <v>M2</v>
          </cell>
          <cell r="E518">
            <v>23975</v>
          </cell>
          <cell r="F518">
            <v>20147</v>
          </cell>
        </row>
        <row r="519">
          <cell r="A519" t="str">
            <v>I518</v>
          </cell>
          <cell r="B519" t="str">
            <v>IMPERMEABILIZACION TIPO MANTO MORTER PLAS AL - 80 E=3.5 MM O SIMILAR.</v>
          </cell>
          <cell r="C519" t="str">
            <v>Insumos</v>
          </cell>
          <cell r="D519" t="str">
            <v>M2</v>
          </cell>
          <cell r="E519">
            <v>26080</v>
          </cell>
          <cell r="F519">
            <v>21916</v>
          </cell>
        </row>
        <row r="520">
          <cell r="A520" t="str">
            <v>I519</v>
          </cell>
          <cell r="B520" t="str">
            <v>IMPERMEABILIZACION FIBER GLASS PLAS P-3  CON REFUERZO EN POLIESTER . (REMATES, PINTURA BITUMINOSA)</v>
          </cell>
          <cell r="C520" t="str">
            <v>Insumos</v>
          </cell>
          <cell r="D520" t="str">
            <v>M2</v>
          </cell>
          <cell r="E520">
            <v>43329</v>
          </cell>
          <cell r="F520">
            <v>36411</v>
          </cell>
        </row>
        <row r="521">
          <cell r="A521" t="str">
            <v>I520</v>
          </cell>
          <cell r="B521" t="str">
            <v>LAVADO E IMPERMEABILIZADO CON PRODUCTO HIDROFUGADO</v>
          </cell>
          <cell r="C521" t="str">
            <v>Insumos</v>
          </cell>
          <cell r="D521" t="str">
            <v>M2</v>
          </cell>
          <cell r="E521">
            <v>13028</v>
          </cell>
          <cell r="F521">
            <v>10948</v>
          </cell>
        </row>
        <row r="522">
          <cell r="A522" t="str">
            <v>I521</v>
          </cell>
          <cell r="B522" t="str">
            <v>ABRAZADERA EN ACERO</v>
          </cell>
          <cell r="C522" t="str">
            <v>Insumos</v>
          </cell>
          <cell r="D522" t="str">
            <v>UND</v>
          </cell>
          <cell r="E522">
            <v>2191</v>
          </cell>
          <cell r="F522">
            <v>1841</v>
          </cell>
        </row>
        <row r="523">
          <cell r="A523" t="str">
            <v>I522</v>
          </cell>
          <cell r="B523" t="str">
            <v>ABRAZADERA PLASTICA 5/8</v>
          </cell>
          <cell r="C523" t="str">
            <v>Insumos</v>
          </cell>
          <cell r="D523" t="str">
            <v>UND</v>
          </cell>
          <cell r="E523">
            <v>5271</v>
          </cell>
          <cell r="F523">
            <v>4429</v>
          </cell>
        </row>
        <row r="524">
          <cell r="A524" t="str">
            <v>I523</v>
          </cell>
          <cell r="B524" t="str">
            <v>ACCESORIOS CPVC  1/2" ( CODO , UNIÓN Y TAPÓN )</v>
          </cell>
          <cell r="C524" t="str">
            <v>Insumos</v>
          </cell>
          <cell r="D524" t="str">
            <v>UND</v>
          </cell>
          <cell r="E524">
            <v>3375</v>
          </cell>
          <cell r="F524">
            <v>2836</v>
          </cell>
        </row>
        <row r="525">
          <cell r="A525" t="str">
            <v>I524</v>
          </cell>
          <cell r="B525" t="str">
            <v>ACCESORIOS CPVC  3/4" ( CODO , UNIÓN Y TAPÓN )</v>
          </cell>
          <cell r="C525" t="str">
            <v>Insumos</v>
          </cell>
          <cell r="D525" t="str">
            <v>UND</v>
          </cell>
          <cell r="E525">
            <v>4834</v>
          </cell>
          <cell r="F525">
            <v>4062</v>
          </cell>
        </row>
        <row r="526">
          <cell r="A526" t="str">
            <v>I525</v>
          </cell>
          <cell r="B526" t="str">
            <v>ACCESORIOS PVC-P  1 1/2"  ( CODO , UNIÓN Y TAPÓN )</v>
          </cell>
          <cell r="C526" t="str">
            <v>Insumos</v>
          </cell>
          <cell r="D526" t="str">
            <v>UND</v>
          </cell>
          <cell r="E526">
            <v>13642</v>
          </cell>
          <cell r="F526">
            <v>11464</v>
          </cell>
        </row>
        <row r="527">
          <cell r="A527" t="str">
            <v>I526</v>
          </cell>
          <cell r="B527" t="str">
            <v>ACCESORIOS PVC-P  1 1/4" ( CODO , UNIÓN Y TAPÓN )</v>
          </cell>
          <cell r="C527" t="str">
            <v>Insumos</v>
          </cell>
          <cell r="D527" t="str">
            <v>UND</v>
          </cell>
          <cell r="E527">
            <v>8718</v>
          </cell>
          <cell r="F527">
            <v>7326</v>
          </cell>
        </row>
        <row r="528">
          <cell r="A528" t="str">
            <v>I527</v>
          </cell>
          <cell r="B528" t="str">
            <v>ACCESORIOS PVC-P  1" ( CODO, UNIÓN Y TAPÓN )</v>
          </cell>
          <cell r="C528" t="str">
            <v>Insumos</v>
          </cell>
          <cell r="D528" t="str">
            <v>UND</v>
          </cell>
          <cell r="E528">
            <v>4274</v>
          </cell>
          <cell r="F528">
            <v>3592</v>
          </cell>
        </row>
        <row r="529">
          <cell r="A529" t="str">
            <v>I528</v>
          </cell>
          <cell r="B529" t="str">
            <v>ACCESORIOS PVC-P  1/2" ( CODO , UNIÓN Y TAPÓN )</v>
          </cell>
          <cell r="C529" t="str">
            <v>Insumos</v>
          </cell>
          <cell r="D529" t="str">
            <v>UND</v>
          </cell>
          <cell r="E529">
            <v>1404</v>
          </cell>
          <cell r="F529">
            <v>1180</v>
          </cell>
        </row>
        <row r="530">
          <cell r="A530" t="str">
            <v>I529</v>
          </cell>
          <cell r="B530" t="str">
            <v>ACCESORIOS PVC-P  2 1/2" ( CODO , UNIÓN Y TAPÓN )</v>
          </cell>
          <cell r="C530" t="str">
            <v>Insumos</v>
          </cell>
          <cell r="D530" t="str">
            <v>UND</v>
          </cell>
          <cell r="E530">
            <v>65307</v>
          </cell>
          <cell r="F530">
            <v>54880</v>
          </cell>
        </row>
        <row r="531">
          <cell r="A531" t="str">
            <v>I530</v>
          </cell>
          <cell r="B531" t="str">
            <v>ACCESORIOS PVC-P  2" ( CODO , UNIÓN Y TAPÓN )</v>
          </cell>
          <cell r="C531" t="str">
            <v>Insumos</v>
          </cell>
          <cell r="D531" t="str">
            <v>UND</v>
          </cell>
          <cell r="E531">
            <v>22177</v>
          </cell>
          <cell r="F531">
            <v>18636</v>
          </cell>
        </row>
        <row r="532">
          <cell r="A532" t="str">
            <v>I531</v>
          </cell>
          <cell r="B532" t="str">
            <v>ACCESORIOS PVC-P  3" ( CODO , UNIÓN Y TAPÓN )</v>
          </cell>
          <cell r="C532" t="str">
            <v>Insumos</v>
          </cell>
          <cell r="D532" t="str">
            <v>UND</v>
          </cell>
          <cell r="E532">
            <v>88330</v>
          </cell>
          <cell r="F532">
            <v>74227</v>
          </cell>
        </row>
        <row r="533">
          <cell r="A533" t="str">
            <v>I532</v>
          </cell>
          <cell r="B533" t="str">
            <v>ACCESORIOS PVC-P  3/4" ( CODO , UNIÓN Y TAPÓN )</v>
          </cell>
          <cell r="C533" t="str">
            <v>Insumos</v>
          </cell>
          <cell r="D533" t="str">
            <v>UND</v>
          </cell>
          <cell r="E533">
            <v>2394</v>
          </cell>
          <cell r="F533">
            <v>2012</v>
          </cell>
        </row>
        <row r="534">
          <cell r="A534" t="str">
            <v>I533</v>
          </cell>
          <cell r="B534" t="str">
            <v>ACCESORIOS PVC-P  4" ( CODO , UNIÓN Y TAPÓN )</v>
          </cell>
          <cell r="C534" t="str">
            <v>Insumos</v>
          </cell>
          <cell r="D534" t="str">
            <v>UND</v>
          </cell>
          <cell r="E534">
            <v>183477</v>
          </cell>
          <cell r="F534">
            <v>154182</v>
          </cell>
        </row>
        <row r="535">
          <cell r="A535" t="str">
            <v>I534</v>
          </cell>
          <cell r="B535" t="str">
            <v>ACONDICIONADOR NOVAFORT  TARRO 500 GRS. O SIMILAR.</v>
          </cell>
          <cell r="C535" t="str">
            <v>Insumos</v>
          </cell>
          <cell r="D535" t="str">
            <v>UND</v>
          </cell>
          <cell r="E535">
            <v>119205</v>
          </cell>
          <cell r="F535">
            <v>100172</v>
          </cell>
        </row>
        <row r="536">
          <cell r="A536" t="str">
            <v>I535</v>
          </cell>
          <cell r="B536" t="str">
            <v>ADHESIVO NOVAFORT 300 ML</v>
          </cell>
          <cell r="C536" t="str">
            <v>Insumos</v>
          </cell>
          <cell r="D536" t="str">
            <v>UND</v>
          </cell>
          <cell r="E536">
            <v>59743</v>
          </cell>
          <cell r="F536">
            <v>50204</v>
          </cell>
        </row>
        <row r="537">
          <cell r="A537" t="str">
            <v>I536</v>
          </cell>
          <cell r="B537" t="str">
            <v>ACOPLE 1/2"  PARA LAVAMANOS EN ACERO DE 40 CM.</v>
          </cell>
          <cell r="C537" t="str">
            <v>Insumos</v>
          </cell>
          <cell r="D537" t="str">
            <v>UND</v>
          </cell>
          <cell r="E537">
            <v>4021</v>
          </cell>
          <cell r="F537">
            <v>3379</v>
          </cell>
        </row>
        <row r="538">
          <cell r="A538" t="str">
            <v>I537</v>
          </cell>
          <cell r="B538" t="str">
            <v>ACOPLE 3" A PVC</v>
          </cell>
          <cell r="C538" t="str">
            <v>Insumos</v>
          </cell>
          <cell r="D538" t="str">
            <v>UND</v>
          </cell>
          <cell r="E538">
            <v>113616</v>
          </cell>
          <cell r="F538">
            <v>95476</v>
          </cell>
        </row>
        <row r="539">
          <cell r="A539" t="str">
            <v>I538</v>
          </cell>
          <cell r="B539" t="str">
            <v>ACOPLE 6" A PVC</v>
          </cell>
          <cell r="C539" t="str">
            <v>Insumos</v>
          </cell>
          <cell r="D539" t="str">
            <v>UND</v>
          </cell>
          <cell r="E539">
            <v>218716</v>
          </cell>
          <cell r="F539">
            <v>183795</v>
          </cell>
        </row>
        <row r="540">
          <cell r="A540" t="str">
            <v>I539</v>
          </cell>
          <cell r="B540" t="str">
            <v>ADAPTADOR DE LIMPIEZA PVC  - 3"</v>
          </cell>
          <cell r="C540" t="str">
            <v>Insumos</v>
          </cell>
          <cell r="D540" t="str">
            <v>UND</v>
          </cell>
          <cell r="E540">
            <v>13558</v>
          </cell>
          <cell r="F540">
            <v>11393</v>
          </cell>
        </row>
        <row r="541">
          <cell r="A541" t="str">
            <v>I540</v>
          </cell>
          <cell r="B541" t="str">
            <v>ADAPTADOR DE LIMPIEZA PVC  - 4"</v>
          </cell>
          <cell r="C541" t="str">
            <v>Insumos</v>
          </cell>
          <cell r="D541" t="str">
            <v>UND</v>
          </cell>
          <cell r="E541">
            <v>19969</v>
          </cell>
          <cell r="F541">
            <v>16781</v>
          </cell>
        </row>
        <row r="542">
          <cell r="A542" t="str">
            <v>I541</v>
          </cell>
          <cell r="B542" t="str">
            <v>ADAPTADOR DE LIMPIEZA PVC  - 6"</v>
          </cell>
          <cell r="C542" t="str">
            <v>Insumos</v>
          </cell>
          <cell r="D542" t="str">
            <v>UND</v>
          </cell>
          <cell r="E542">
            <v>57184</v>
          </cell>
          <cell r="F542">
            <v>48054</v>
          </cell>
        </row>
        <row r="543">
          <cell r="A543" t="str">
            <v>I542</v>
          </cell>
          <cell r="B543" t="str">
            <v>ADAPTADOR MACHO PRESION PVC - 1 1/2"</v>
          </cell>
          <cell r="C543" t="str">
            <v>Insumos</v>
          </cell>
          <cell r="D543" t="str">
            <v>UND</v>
          </cell>
          <cell r="E543">
            <v>4110</v>
          </cell>
          <cell r="F543">
            <v>3454</v>
          </cell>
        </row>
        <row r="544">
          <cell r="A544" t="str">
            <v>I543</v>
          </cell>
          <cell r="B544" t="str">
            <v>ADAPTADOR MACHO PRESION PVC - 1 1/4"</v>
          </cell>
          <cell r="C544" t="str">
            <v>Insumos</v>
          </cell>
          <cell r="D544" t="str">
            <v>UND</v>
          </cell>
          <cell r="E544">
            <v>3508</v>
          </cell>
          <cell r="F544">
            <v>2948</v>
          </cell>
        </row>
        <row r="545">
          <cell r="A545" t="str">
            <v>I544</v>
          </cell>
          <cell r="B545" t="str">
            <v>ADAPTADOR MACHO PRESION PVC - 1"</v>
          </cell>
          <cell r="C545" t="str">
            <v>Insumos</v>
          </cell>
          <cell r="D545" t="str">
            <v>UND</v>
          </cell>
          <cell r="E545">
            <v>1668</v>
          </cell>
          <cell r="F545">
            <v>1402</v>
          </cell>
        </row>
        <row r="546">
          <cell r="A546" t="str">
            <v>I545</v>
          </cell>
          <cell r="B546" t="str">
            <v>ADAPTADOR MACHO PRESION PVC - 1/2</v>
          </cell>
          <cell r="C546" t="str">
            <v>Insumos</v>
          </cell>
          <cell r="D546" t="str">
            <v>UND</v>
          </cell>
          <cell r="E546">
            <v>439</v>
          </cell>
          <cell r="F546">
            <v>369</v>
          </cell>
        </row>
        <row r="547">
          <cell r="A547" t="str">
            <v>I546</v>
          </cell>
          <cell r="B547" t="str">
            <v>ADAPTADOR MACHO PRESION PVC - 2 1/2"</v>
          </cell>
          <cell r="C547" t="str">
            <v>Insumos</v>
          </cell>
          <cell r="D547" t="str">
            <v>UND</v>
          </cell>
          <cell r="E547">
            <v>15268</v>
          </cell>
          <cell r="F547">
            <v>12830</v>
          </cell>
        </row>
        <row r="548">
          <cell r="A548" t="str">
            <v>I547</v>
          </cell>
          <cell r="B548" t="str">
            <v>ADAPTADOR MACHO PRESION PVC - 2"1</v>
          </cell>
          <cell r="C548" t="str">
            <v>Insumos</v>
          </cell>
          <cell r="D548" t="str">
            <v>UND</v>
          </cell>
          <cell r="E548">
            <v>5869</v>
          </cell>
          <cell r="F548">
            <v>4932</v>
          </cell>
        </row>
        <row r="549">
          <cell r="A549" t="str">
            <v>I548</v>
          </cell>
          <cell r="B549" t="str">
            <v>ADAPTADOR MACHO PRESION PVC - 3"</v>
          </cell>
          <cell r="C549" t="str">
            <v>Insumos</v>
          </cell>
          <cell r="D549" t="str">
            <v>UND</v>
          </cell>
          <cell r="E549">
            <v>23084</v>
          </cell>
          <cell r="F549">
            <v>19398</v>
          </cell>
        </row>
        <row r="550">
          <cell r="A550" t="str">
            <v>I549</v>
          </cell>
          <cell r="B550" t="str">
            <v>ADAPTADOR MACHO PRESION PVC - 3/4"</v>
          </cell>
          <cell r="C550" t="str">
            <v>Insumos</v>
          </cell>
          <cell r="D550" t="str">
            <v>UND</v>
          </cell>
          <cell r="E550">
            <v>793</v>
          </cell>
          <cell r="F550">
            <v>666</v>
          </cell>
        </row>
        <row r="551">
          <cell r="A551" t="str">
            <v>I550</v>
          </cell>
          <cell r="B551" t="str">
            <v>ADAPTADOR MACHO PRESION PVC - 4"</v>
          </cell>
          <cell r="C551" t="str">
            <v>Insumos</v>
          </cell>
          <cell r="D551" t="str">
            <v>UND</v>
          </cell>
          <cell r="E551">
            <v>42463</v>
          </cell>
          <cell r="F551">
            <v>35683</v>
          </cell>
        </row>
        <row r="552">
          <cell r="A552" t="str">
            <v>I551</v>
          </cell>
          <cell r="B552" t="str">
            <v xml:space="preserve">ADAPTADOR HEMBRA </v>
          </cell>
          <cell r="C552" t="str">
            <v>Insumos</v>
          </cell>
          <cell r="D552" t="str">
            <v>UND</v>
          </cell>
          <cell r="E552">
            <v>21311</v>
          </cell>
          <cell r="F552">
            <v>17908</v>
          </cell>
        </row>
        <row r="553">
          <cell r="A553" t="str">
            <v>I552</v>
          </cell>
          <cell r="B553" t="str">
            <v xml:space="preserve">ADHESIVO NOVAFORT 500 GRS. </v>
          </cell>
          <cell r="C553" t="str">
            <v>Insumos</v>
          </cell>
          <cell r="D553" t="str">
            <v>UND</v>
          </cell>
          <cell r="E553">
            <v>59756</v>
          </cell>
          <cell r="F553">
            <v>50215</v>
          </cell>
        </row>
        <row r="554">
          <cell r="A554" t="str">
            <v>I553</v>
          </cell>
          <cell r="B554" t="str">
            <v>BRIDAS LOCAS 10"</v>
          </cell>
          <cell r="C554" t="str">
            <v>Insumos</v>
          </cell>
          <cell r="D554" t="str">
            <v>UND</v>
          </cell>
          <cell r="E554">
            <v>217503</v>
          </cell>
          <cell r="F554">
            <v>182776</v>
          </cell>
        </row>
        <row r="555">
          <cell r="A555" t="str">
            <v>I554</v>
          </cell>
          <cell r="B555" t="str">
            <v>CAJA MEDIDOR DE AGUA 60 X 60 X 14 A TODO COSTO CON TAPA HG</v>
          </cell>
          <cell r="C555" t="str">
            <v>Insumos</v>
          </cell>
          <cell r="D555" t="str">
            <v>UND</v>
          </cell>
          <cell r="E555">
            <v>132815</v>
          </cell>
          <cell r="F555">
            <v>111609</v>
          </cell>
        </row>
        <row r="556">
          <cell r="A556" t="str">
            <v>I555</v>
          </cell>
          <cell r="B556" t="str">
            <v>CAJA MEDIDOR DE AGUA 80 X 80 X 14 A TODO COSTO CON TAPA HG</v>
          </cell>
          <cell r="C556" t="str">
            <v>Insumos</v>
          </cell>
          <cell r="D556" t="str">
            <v>UND</v>
          </cell>
          <cell r="E556">
            <v>159379</v>
          </cell>
          <cell r="F556">
            <v>133932</v>
          </cell>
        </row>
        <row r="557">
          <cell r="A557" t="str">
            <v>I556</v>
          </cell>
          <cell r="B557" t="str">
            <v>CAJA PARA VALVULA TIPO CHOROTE EN HIERRO DUCTIL</v>
          </cell>
          <cell r="C557" t="str">
            <v>Insumos</v>
          </cell>
          <cell r="D557" t="str">
            <v>UND</v>
          </cell>
          <cell r="E557">
            <v>492693</v>
          </cell>
          <cell r="F557">
            <v>414028</v>
          </cell>
        </row>
        <row r="558">
          <cell r="A558" t="str">
            <v>I557</v>
          </cell>
          <cell r="B558" t="str">
            <v>CHEQUE TIPO R&amp;W ROSCADO  1 1/2" REF. 236 O SIMILAR</v>
          </cell>
          <cell r="C558" t="str">
            <v>Insumos</v>
          </cell>
          <cell r="D558" t="str">
            <v>UND</v>
          </cell>
          <cell r="E558">
            <v>158170</v>
          </cell>
          <cell r="F558">
            <v>132916</v>
          </cell>
        </row>
        <row r="559">
          <cell r="A559" t="str">
            <v>I558</v>
          </cell>
          <cell r="B559" t="str">
            <v>CHEQUE TIPO R&amp;W ROSCADO  1 1/4" REF. 236 O SIMILAR</v>
          </cell>
          <cell r="C559" t="str">
            <v>Insumos</v>
          </cell>
          <cell r="D559" t="str">
            <v>UND</v>
          </cell>
          <cell r="E559">
            <v>115901</v>
          </cell>
          <cell r="F559">
            <v>97396</v>
          </cell>
        </row>
        <row r="560">
          <cell r="A560" t="str">
            <v>I559</v>
          </cell>
          <cell r="B560" t="str">
            <v>CHEQUE TIPO R&amp;W ROSCADO  1" REF. 236 O SIMILAR</v>
          </cell>
          <cell r="C560" t="str">
            <v>Insumos</v>
          </cell>
          <cell r="D560" t="str">
            <v>UND</v>
          </cell>
          <cell r="E560">
            <v>82599</v>
          </cell>
          <cell r="F560">
            <v>69411</v>
          </cell>
        </row>
        <row r="561">
          <cell r="A561" t="str">
            <v>I560</v>
          </cell>
          <cell r="B561" t="str">
            <v>CHEQUE TIPO R&amp;W ROSCADO  1/2" REF. 236 O SIMILAR</v>
          </cell>
          <cell r="C561" t="str">
            <v>Insumos</v>
          </cell>
          <cell r="D561" t="str">
            <v>UND</v>
          </cell>
          <cell r="E561">
            <v>41738</v>
          </cell>
          <cell r="F561">
            <v>35074</v>
          </cell>
        </row>
        <row r="562">
          <cell r="A562" t="str">
            <v>I561</v>
          </cell>
          <cell r="B562" t="str">
            <v>CHEQUE TIPO R&amp;W ROSCADO  2 1/2" REF. 236 O SIMILAR</v>
          </cell>
          <cell r="C562" t="str">
            <v>Insumos</v>
          </cell>
          <cell r="D562" t="str">
            <v>UND</v>
          </cell>
          <cell r="E562">
            <v>424671</v>
          </cell>
          <cell r="F562">
            <v>356866</v>
          </cell>
        </row>
        <row r="563">
          <cell r="A563" t="str">
            <v>I562</v>
          </cell>
          <cell r="B563" t="str">
            <v>CHEQUE TIPO R&amp;W ROSCADO  2" REF. 236 O SIMILAR</v>
          </cell>
          <cell r="C563" t="str">
            <v>Insumos</v>
          </cell>
          <cell r="D563" t="str">
            <v>UND</v>
          </cell>
          <cell r="E563">
            <v>254833</v>
          </cell>
          <cell r="F563">
            <v>214145</v>
          </cell>
        </row>
        <row r="564">
          <cell r="A564" t="str">
            <v>I563</v>
          </cell>
          <cell r="B564" t="str">
            <v>CHEQUE TIPO R&amp;W ROSCADO  3" REF. 236 O SIMILAR</v>
          </cell>
          <cell r="C564" t="str">
            <v>Insumos</v>
          </cell>
          <cell r="D564" t="str">
            <v>UND</v>
          </cell>
          <cell r="E564">
            <v>681369</v>
          </cell>
          <cell r="F564">
            <v>572579</v>
          </cell>
        </row>
        <row r="565">
          <cell r="A565" t="str">
            <v>I564</v>
          </cell>
          <cell r="B565" t="str">
            <v>CHEQUE TIPO R&amp;W ROSCADO  3/4" REF. 236 O SIMILAR</v>
          </cell>
          <cell r="C565" t="str">
            <v>Insumos</v>
          </cell>
          <cell r="D565" t="str">
            <v>UND</v>
          </cell>
          <cell r="E565">
            <v>57993</v>
          </cell>
          <cell r="F565">
            <v>48734</v>
          </cell>
        </row>
        <row r="566">
          <cell r="A566" t="str">
            <v>I565</v>
          </cell>
          <cell r="B566" t="str">
            <v>CHEQUE TIPO R&amp;W ROSCADO  4" REF. 236 O SIMILAR</v>
          </cell>
          <cell r="C566" t="str">
            <v>Insumos</v>
          </cell>
          <cell r="D566" t="str">
            <v>UND</v>
          </cell>
          <cell r="E566">
            <v>1599117</v>
          </cell>
          <cell r="F566">
            <v>1343796</v>
          </cell>
        </row>
        <row r="567">
          <cell r="A567" t="str">
            <v>I566</v>
          </cell>
          <cell r="B567" t="str">
            <v>CINTA SIKA PVC V - 15 CINTA FLEXIBLE SELLO DE JUNTAS</v>
          </cell>
          <cell r="C567" t="str">
            <v>Insumos</v>
          </cell>
          <cell r="D567" t="str">
            <v>M</v>
          </cell>
          <cell r="E567">
            <v>26662</v>
          </cell>
          <cell r="F567">
            <v>22405</v>
          </cell>
        </row>
        <row r="568">
          <cell r="A568" t="str">
            <v>I567</v>
          </cell>
          <cell r="B568" t="str">
            <v xml:space="preserve">CINTA SIKA PVC V - 10 CINTA FLEXIBLE SELLO DE JUNTAS </v>
          </cell>
          <cell r="C568" t="str">
            <v>Insumos</v>
          </cell>
          <cell r="D568" t="str">
            <v>M</v>
          </cell>
          <cell r="E568">
            <v>13330</v>
          </cell>
          <cell r="F568">
            <v>11202</v>
          </cell>
        </row>
        <row r="569">
          <cell r="A569" t="str">
            <v>I568</v>
          </cell>
          <cell r="B569" t="str">
            <v xml:space="preserve">CINTA SIKA PVC O - 22 CINTA SELLO DE JUNTAS </v>
          </cell>
          <cell r="C569" t="str">
            <v>Insumos</v>
          </cell>
          <cell r="D569" t="str">
            <v>M</v>
          </cell>
          <cell r="E569">
            <v>43327</v>
          </cell>
          <cell r="F569">
            <v>36409</v>
          </cell>
        </row>
        <row r="570">
          <cell r="A570" t="str">
            <v>I569</v>
          </cell>
          <cell r="B570" t="str">
            <v>CINTA TEFLON 10 M 1/2"</v>
          </cell>
          <cell r="C570" t="str">
            <v>Insumos</v>
          </cell>
          <cell r="D570" t="str">
            <v>UND</v>
          </cell>
          <cell r="E570">
            <v>983</v>
          </cell>
          <cell r="F570">
            <v>826</v>
          </cell>
        </row>
        <row r="571">
          <cell r="A571" t="str">
            <v>I570</v>
          </cell>
          <cell r="B571" t="str">
            <v>CODO 45° 1/8 CXE SANITARIO 3''</v>
          </cell>
          <cell r="C571" t="str">
            <v>Insumos</v>
          </cell>
          <cell r="D571" t="str">
            <v>UND</v>
          </cell>
          <cell r="E571">
            <v>8455</v>
          </cell>
          <cell r="F571">
            <v>7105</v>
          </cell>
        </row>
        <row r="572">
          <cell r="A572" t="str">
            <v>I571</v>
          </cell>
          <cell r="B572" t="str">
            <v>CODO 45° 1/8 CXE SANITARIO 4''</v>
          </cell>
          <cell r="C572" t="str">
            <v>Insumos</v>
          </cell>
          <cell r="D572" t="str">
            <v>UND</v>
          </cell>
          <cell r="E572">
            <v>14754</v>
          </cell>
          <cell r="F572">
            <v>12398</v>
          </cell>
        </row>
        <row r="573">
          <cell r="A573" t="str">
            <v>I572</v>
          </cell>
          <cell r="B573" t="str">
            <v>CODO 45° 1/8 CXE SANITARIO 6''</v>
          </cell>
          <cell r="C573" t="str">
            <v>Insumos</v>
          </cell>
          <cell r="D573" t="str">
            <v>UND</v>
          </cell>
          <cell r="E573">
            <v>54153</v>
          </cell>
          <cell r="F573">
            <v>45507</v>
          </cell>
        </row>
        <row r="574">
          <cell r="A574" t="str">
            <v>I573</v>
          </cell>
          <cell r="B574" t="str">
            <v>CODO 90° 1/4 CXC SANITARIO 1 1/2''</v>
          </cell>
          <cell r="C574" t="str">
            <v>Insumos</v>
          </cell>
          <cell r="D574" t="str">
            <v>UND</v>
          </cell>
          <cell r="E574">
            <v>2800</v>
          </cell>
          <cell r="F574">
            <v>2353</v>
          </cell>
        </row>
        <row r="575">
          <cell r="A575" t="str">
            <v>I574</v>
          </cell>
          <cell r="B575" t="str">
            <v>CODO 90° 1/4 CXC SANITARIO 2''</v>
          </cell>
          <cell r="C575" t="str">
            <v>Insumos</v>
          </cell>
          <cell r="D575" t="str">
            <v>UND</v>
          </cell>
          <cell r="E575">
            <v>3282</v>
          </cell>
          <cell r="F575">
            <v>2758</v>
          </cell>
        </row>
        <row r="576">
          <cell r="A576" t="str">
            <v>I575</v>
          </cell>
          <cell r="B576" t="str">
            <v>CODO 90° 1/4 CXC SANITARIO 3''</v>
          </cell>
          <cell r="C576" t="str">
            <v>Insumos</v>
          </cell>
          <cell r="D576" t="str">
            <v>UND</v>
          </cell>
          <cell r="E576">
            <v>7612</v>
          </cell>
          <cell r="F576">
            <v>6397</v>
          </cell>
        </row>
        <row r="577">
          <cell r="A577" t="str">
            <v>I576</v>
          </cell>
          <cell r="B577" t="str">
            <v>CODO 90° 1/4 CXC SANITARIO 4''</v>
          </cell>
          <cell r="C577" t="str">
            <v>Insumos</v>
          </cell>
          <cell r="D577" t="str">
            <v>UND</v>
          </cell>
          <cell r="E577">
            <v>13115</v>
          </cell>
          <cell r="F577">
            <v>11021</v>
          </cell>
        </row>
        <row r="578">
          <cell r="A578" t="str">
            <v>I577</v>
          </cell>
          <cell r="B578" t="str">
            <v>CODO 90° 1/4 CXC SANITARIO 6''</v>
          </cell>
          <cell r="C578" t="str">
            <v>Insumos</v>
          </cell>
          <cell r="D578" t="str">
            <v>UND</v>
          </cell>
          <cell r="E578">
            <v>112040</v>
          </cell>
          <cell r="F578">
            <v>94151</v>
          </cell>
        </row>
        <row r="579">
          <cell r="A579" t="str">
            <v>I578</v>
          </cell>
          <cell r="B579" t="str">
            <v>CODO 90° 1/4 CXE SANITARIO 2''</v>
          </cell>
          <cell r="C579" t="str">
            <v>Insumos</v>
          </cell>
          <cell r="D579" t="str">
            <v>UND</v>
          </cell>
          <cell r="E579">
            <v>4051</v>
          </cell>
          <cell r="F579">
            <v>3404</v>
          </cell>
        </row>
        <row r="580">
          <cell r="A580" t="str">
            <v>I579</v>
          </cell>
          <cell r="B580" t="str">
            <v>CODO 90° 1/4 CXE SANITARIO 3''</v>
          </cell>
          <cell r="C580" t="str">
            <v>Insumos</v>
          </cell>
          <cell r="D580" t="str">
            <v>UND</v>
          </cell>
          <cell r="E580">
            <v>8811</v>
          </cell>
          <cell r="F580">
            <v>7404</v>
          </cell>
        </row>
        <row r="581">
          <cell r="A581" t="str">
            <v>I580</v>
          </cell>
          <cell r="B581" t="str">
            <v>CODO 90° 1/4 CXE SANITARIO 4''</v>
          </cell>
          <cell r="C581" t="str">
            <v>Insumos</v>
          </cell>
          <cell r="D581" t="str">
            <v>UND</v>
          </cell>
          <cell r="E581">
            <v>16167</v>
          </cell>
          <cell r="F581">
            <v>13586</v>
          </cell>
        </row>
        <row r="582">
          <cell r="A582" t="str">
            <v>I581</v>
          </cell>
          <cell r="B582" t="str">
            <v>CODO 90° 1/4 CXE SANITARIO 6''</v>
          </cell>
          <cell r="C582" t="str">
            <v>Insumos</v>
          </cell>
          <cell r="D582" t="str">
            <v>UND</v>
          </cell>
          <cell r="E582">
            <v>112040</v>
          </cell>
          <cell r="F582">
            <v>94151</v>
          </cell>
        </row>
        <row r="583">
          <cell r="A583" t="str">
            <v>I582</v>
          </cell>
          <cell r="B583" t="str">
            <v xml:space="preserve">CODO 90° ACERO GALVANIZADO  -  3/4'' </v>
          </cell>
          <cell r="C583" t="str">
            <v>Insumos</v>
          </cell>
          <cell r="D583" t="str">
            <v>UND</v>
          </cell>
          <cell r="E583">
            <v>1810</v>
          </cell>
          <cell r="F583">
            <v>1521</v>
          </cell>
        </row>
        <row r="584">
          <cell r="A584" t="str">
            <v>I583</v>
          </cell>
          <cell r="B584" t="str">
            <v>CODO 90° ACERO GALVANIZADO  - 1/2''</v>
          </cell>
          <cell r="C584" t="str">
            <v>Insumos</v>
          </cell>
          <cell r="D584" t="str">
            <v>UND</v>
          </cell>
          <cell r="E584">
            <v>1158</v>
          </cell>
          <cell r="F584">
            <v>973</v>
          </cell>
        </row>
        <row r="585">
          <cell r="A585" t="str">
            <v>I584</v>
          </cell>
          <cell r="B585" t="str">
            <v>CODO 90° PRESION PVC  - 1''</v>
          </cell>
          <cell r="C585" t="str">
            <v>Insumos</v>
          </cell>
          <cell r="D585" t="str">
            <v>UND</v>
          </cell>
          <cell r="E585">
            <v>1994</v>
          </cell>
          <cell r="F585">
            <v>1676</v>
          </cell>
        </row>
        <row r="586">
          <cell r="A586" t="str">
            <v>I585</v>
          </cell>
          <cell r="B586" t="str">
            <v>CODO 90° PRESION PVC  - 1 1/2"</v>
          </cell>
          <cell r="C586" t="str">
            <v>Insumos</v>
          </cell>
          <cell r="D586" t="str">
            <v>UND</v>
          </cell>
          <cell r="E586">
            <v>7173</v>
          </cell>
          <cell r="F586">
            <v>6028</v>
          </cell>
        </row>
        <row r="587">
          <cell r="A587" t="str">
            <v>I586</v>
          </cell>
          <cell r="B587" t="str">
            <v>CODO 90° PRESION PVC  - 1 1/4"</v>
          </cell>
          <cell r="C587" t="str">
            <v>Insumos</v>
          </cell>
          <cell r="D587" t="str">
            <v>UND</v>
          </cell>
          <cell r="E587">
            <v>3839</v>
          </cell>
          <cell r="F587">
            <v>3226</v>
          </cell>
        </row>
        <row r="588">
          <cell r="A588" t="str">
            <v>I587</v>
          </cell>
          <cell r="B588" t="str">
            <v>CODO 90° PRESION PVC  - 1/2''</v>
          </cell>
          <cell r="C588" t="str">
            <v>Insumos</v>
          </cell>
          <cell r="D588" t="str">
            <v>UND</v>
          </cell>
          <cell r="E588">
            <v>635</v>
          </cell>
          <cell r="F588">
            <v>534</v>
          </cell>
        </row>
        <row r="589">
          <cell r="A589" t="str">
            <v>I588</v>
          </cell>
          <cell r="B589" t="str">
            <v>CODO 90° PRESION PVC  - 2"</v>
          </cell>
          <cell r="C589" t="str">
            <v>Insumos</v>
          </cell>
          <cell r="D589" t="str">
            <v>UND</v>
          </cell>
          <cell r="E589">
            <v>11755</v>
          </cell>
          <cell r="F589">
            <v>9878</v>
          </cell>
        </row>
        <row r="590">
          <cell r="A590" t="str">
            <v>I589</v>
          </cell>
          <cell r="B590" t="str">
            <v>CODO 90° PRESION PVC  - 3/4''</v>
          </cell>
          <cell r="C590" t="str">
            <v>Insumos</v>
          </cell>
          <cell r="D590" t="str">
            <v>UND</v>
          </cell>
          <cell r="E590">
            <v>1020</v>
          </cell>
          <cell r="F590">
            <v>857</v>
          </cell>
        </row>
        <row r="591">
          <cell r="A591" t="str">
            <v>I590</v>
          </cell>
          <cell r="B591" t="str">
            <v>CODO 90° ULTRATEMP  - 1/2''</v>
          </cell>
          <cell r="C591" t="str">
            <v>Insumos</v>
          </cell>
          <cell r="D591" t="str">
            <v>UND</v>
          </cell>
          <cell r="E591">
            <v>1461</v>
          </cell>
          <cell r="F591">
            <v>1228</v>
          </cell>
        </row>
        <row r="592">
          <cell r="A592" t="str">
            <v>I591</v>
          </cell>
          <cell r="B592" t="str">
            <v>CODO DE 11 1/4º GRAN RADIO RDE 21 PVC 10" 200PSI - UNIÓN PLATINO</v>
          </cell>
          <cell r="C592" t="str">
            <v>Insumos</v>
          </cell>
          <cell r="D592" t="str">
            <v>UND</v>
          </cell>
          <cell r="E592">
            <v>701902</v>
          </cell>
          <cell r="F592">
            <v>589834</v>
          </cell>
        </row>
        <row r="593">
          <cell r="A593" t="str">
            <v>I592</v>
          </cell>
          <cell r="B593" t="str">
            <v>CODO DE 11 1/4º GRAN RADIO RDE 21 PVC 4" 200PSI - UNIÓN PLATINO</v>
          </cell>
          <cell r="C593" t="str">
            <v>Insumos</v>
          </cell>
          <cell r="D593" t="str">
            <v>UND</v>
          </cell>
          <cell r="E593">
            <v>69972</v>
          </cell>
          <cell r="F593">
            <v>58800</v>
          </cell>
        </row>
        <row r="594">
          <cell r="A594" t="str">
            <v>I593</v>
          </cell>
          <cell r="B594" t="str">
            <v>CODO DE 11 1/4º GRAN RADIO RDE 21 PVC 6" 200PSI - UNIÓN PLATINO</v>
          </cell>
          <cell r="C594" t="str">
            <v>Insumos</v>
          </cell>
          <cell r="D594" t="str">
            <v>UND</v>
          </cell>
          <cell r="E594">
            <v>161811</v>
          </cell>
          <cell r="F594">
            <v>135976</v>
          </cell>
        </row>
        <row r="595">
          <cell r="A595" t="str">
            <v>I594</v>
          </cell>
          <cell r="B595" t="str">
            <v>CODO DE 22 1/2º GRAN RADIO RDE 21 PVC 10" 200PSI - UNIÓN PLATINO</v>
          </cell>
          <cell r="C595" t="str">
            <v>Insumos</v>
          </cell>
          <cell r="D595" t="str">
            <v>UND</v>
          </cell>
          <cell r="E595">
            <v>857977</v>
          </cell>
          <cell r="F595">
            <v>720989</v>
          </cell>
        </row>
        <row r="596">
          <cell r="A596" t="str">
            <v>I595</v>
          </cell>
          <cell r="B596" t="str">
            <v>CODO DE 22 1/2º GRAN RADIO RDE 21 PVC 2" 200PSI - UNIÓN PLATINO</v>
          </cell>
          <cell r="C596" t="str">
            <v>Insumos</v>
          </cell>
          <cell r="D596" t="str">
            <v>UND</v>
          </cell>
          <cell r="E596">
            <v>19837</v>
          </cell>
          <cell r="F596">
            <v>16670</v>
          </cell>
        </row>
        <row r="597">
          <cell r="A597" t="str">
            <v>I596</v>
          </cell>
          <cell r="B597" t="str">
            <v>CODO DE 22 1/2º GRAN RADIO RDE 21 PVC 4" 200PSI - UNIÓN PLATINO</v>
          </cell>
          <cell r="C597" t="str">
            <v>Insumos</v>
          </cell>
          <cell r="D597" t="str">
            <v>UND</v>
          </cell>
          <cell r="E597">
            <v>73647</v>
          </cell>
          <cell r="F597">
            <v>61888</v>
          </cell>
        </row>
        <row r="598">
          <cell r="A598" t="str">
            <v>I597</v>
          </cell>
          <cell r="B598" t="str">
            <v>CODO DE 22 1/2º GRAN RADIO RDE 21 PVC 6" 200PSI - UNIÓN PLATINO</v>
          </cell>
          <cell r="C598" t="str">
            <v>Insumos</v>
          </cell>
          <cell r="D598" t="str">
            <v>UND</v>
          </cell>
          <cell r="E598">
            <v>187020</v>
          </cell>
          <cell r="F598">
            <v>157160</v>
          </cell>
        </row>
        <row r="599">
          <cell r="A599" t="str">
            <v>I598</v>
          </cell>
          <cell r="B599" t="str">
            <v>CODO DE 45º GRAN RADIO RDE 21 PVC 10" 200PSI - UNIÓN PLATINO</v>
          </cell>
          <cell r="C599" t="str">
            <v>Insumos</v>
          </cell>
          <cell r="D599" t="str">
            <v>UND</v>
          </cell>
          <cell r="E599">
            <v>1053708</v>
          </cell>
          <cell r="F599">
            <v>885469</v>
          </cell>
        </row>
        <row r="600">
          <cell r="A600" t="str">
            <v>I599</v>
          </cell>
          <cell r="B600" t="str">
            <v>CODO DE 45º GRAN RADIO RDE 21 PVC 2" 200PSI - UNIÓN PLATINO</v>
          </cell>
          <cell r="C600" t="str">
            <v>Insumos</v>
          </cell>
          <cell r="D600" t="str">
            <v>UND</v>
          </cell>
          <cell r="E600">
            <v>22549</v>
          </cell>
          <cell r="F600">
            <v>18949</v>
          </cell>
        </row>
        <row r="601">
          <cell r="A601" t="str">
            <v>I600</v>
          </cell>
          <cell r="B601" t="str">
            <v>CODO DE 45º GRAN RADIO RDE 21 PVC 4" 200PSI - UNIÓN PLATINO</v>
          </cell>
          <cell r="C601" t="str">
            <v>Insumos</v>
          </cell>
          <cell r="D601" t="str">
            <v>UND</v>
          </cell>
          <cell r="E601">
            <v>82617</v>
          </cell>
          <cell r="F601">
            <v>69426</v>
          </cell>
        </row>
        <row r="602">
          <cell r="A602" t="str">
            <v>I601</v>
          </cell>
          <cell r="B602" t="str">
            <v>CODO DE 45º GRAN RADIO RDE 21 PVC 6" 200PSI - UNIÓN PLATINO</v>
          </cell>
          <cell r="C602" t="str">
            <v>Insumos</v>
          </cell>
          <cell r="D602" t="str">
            <v>UND</v>
          </cell>
          <cell r="E602">
            <v>226596</v>
          </cell>
          <cell r="F602">
            <v>190417</v>
          </cell>
        </row>
        <row r="603">
          <cell r="A603" t="str">
            <v>I602</v>
          </cell>
          <cell r="B603" t="str">
            <v>CODO DE 90º GRAN RADIO RDE 21 PVC 10" 200PSI - UNIÓN PLATINO</v>
          </cell>
          <cell r="C603" t="str">
            <v>Insumos</v>
          </cell>
          <cell r="D603" t="str">
            <v>UND</v>
          </cell>
          <cell r="E603">
            <v>1610700</v>
          </cell>
          <cell r="F603">
            <v>1353529</v>
          </cell>
        </row>
        <row r="604">
          <cell r="A604" t="str">
            <v>I603</v>
          </cell>
          <cell r="B604" t="str">
            <v>CODO DE 90º GRAN RADIO RDE 21 PVC 4" 200PSI - UNIÓN PLATINO</v>
          </cell>
          <cell r="C604" t="str">
            <v>Insumos</v>
          </cell>
          <cell r="D604" t="str">
            <v>UND</v>
          </cell>
          <cell r="E604">
            <v>193870</v>
          </cell>
          <cell r="F604">
            <v>162916</v>
          </cell>
        </row>
        <row r="605">
          <cell r="A605" t="str">
            <v>I604</v>
          </cell>
          <cell r="B605" t="str">
            <v>CODO DE 90º GRAN RADIO RDE 21 PVC 6" 200PSI - UNIÓN PLATINO</v>
          </cell>
          <cell r="C605" t="str">
            <v>Insumos</v>
          </cell>
          <cell r="D605" t="str">
            <v>UND</v>
          </cell>
          <cell r="E605">
            <v>417858</v>
          </cell>
          <cell r="F605">
            <v>351141</v>
          </cell>
        </row>
        <row r="606">
          <cell r="A606" t="str">
            <v>I605</v>
          </cell>
          <cell r="B606" t="str">
            <v>COLLAR DERIVACION  2 X 1/2"</v>
          </cell>
          <cell r="C606" t="str">
            <v>Insumos</v>
          </cell>
          <cell r="D606" t="str">
            <v>UND</v>
          </cell>
          <cell r="E606">
            <v>7624</v>
          </cell>
          <cell r="F606">
            <v>6407</v>
          </cell>
        </row>
        <row r="607">
          <cell r="A607" t="str">
            <v>I606</v>
          </cell>
          <cell r="B607" t="str">
            <v>COLLAR DERIVACION  3 X 1/2"</v>
          </cell>
          <cell r="C607" t="str">
            <v>Insumos</v>
          </cell>
          <cell r="D607" t="str">
            <v>UND</v>
          </cell>
          <cell r="E607">
            <v>14247</v>
          </cell>
          <cell r="F607">
            <v>11972</v>
          </cell>
        </row>
        <row r="608">
          <cell r="A608" t="str">
            <v>I607</v>
          </cell>
          <cell r="B608" t="str">
            <v>COLLAR DERIVACION  4 X 1/2"</v>
          </cell>
          <cell r="C608" t="str">
            <v>Insumos</v>
          </cell>
          <cell r="D608" t="str">
            <v>UND</v>
          </cell>
          <cell r="E608">
            <v>16128</v>
          </cell>
          <cell r="F608">
            <v>13553</v>
          </cell>
        </row>
        <row r="609">
          <cell r="A609" t="str">
            <v>I608</v>
          </cell>
          <cell r="B609" t="str">
            <v>DISIPADOR DE ENERGIA BAJANTE TALUD  CAIDA SECCIÓN RECTANGULAR  ( 0.50*0.40 M.) PREFABRICADO REF. CU005 TIPO TITAN O SIMILAR.</v>
          </cell>
          <cell r="C609" t="str">
            <v>Insumos</v>
          </cell>
          <cell r="D609" t="str">
            <v>UND</v>
          </cell>
          <cell r="E609">
            <v>28067</v>
          </cell>
          <cell r="F609">
            <v>23586</v>
          </cell>
        </row>
        <row r="610">
          <cell r="A610" t="str">
            <v>I609</v>
          </cell>
          <cell r="B610" t="str">
            <v>ESE DE NIVELACION EXT. GARRA DE TIGRE 3" L=40 CM</v>
          </cell>
          <cell r="C610" t="str">
            <v>Insumos</v>
          </cell>
          <cell r="D610" t="str">
            <v>UND</v>
          </cell>
          <cell r="E610">
            <v>509663</v>
          </cell>
          <cell r="F610">
            <v>428288</v>
          </cell>
        </row>
        <row r="611">
          <cell r="A611" t="str">
            <v>I610</v>
          </cell>
          <cell r="B611" t="str">
            <v>ESE DE NIVELACION EXT. GARRA DE TIGRE 4" L=40 CM</v>
          </cell>
          <cell r="C611" t="str">
            <v>Insumos</v>
          </cell>
          <cell r="D611" t="str">
            <v>UND</v>
          </cell>
          <cell r="E611">
            <v>583293</v>
          </cell>
          <cell r="F611">
            <v>490162</v>
          </cell>
        </row>
        <row r="612">
          <cell r="A612" t="str">
            <v>I611</v>
          </cell>
          <cell r="B612" t="str">
            <v>FILTRO ANAEROBICO PREFABRICADO DE 2000 LTS. TIPO COLEMPAQUES CON TAPA Y ACCESORIOS OVOIDE - VERDE REF. 2 O SIMILAR.</v>
          </cell>
          <cell r="C612" t="str">
            <v>Insumos</v>
          </cell>
          <cell r="D612" t="str">
            <v>UND</v>
          </cell>
          <cell r="E612">
            <v>1551164</v>
          </cell>
          <cell r="F612">
            <v>1303499</v>
          </cell>
        </row>
        <row r="613">
          <cell r="A613" t="str">
            <v>I612</v>
          </cell>
          <cell r="B613" t="str">
            <v>HIDRANTE CHICAGO 3" MEGA EXTREMO LISO</v>
          </cell>
          <cell r="C613" t="str">
            <v>Insumos</v>
          </cell>
          <cell r="D613" t="str">
            <v>UND</v>
          </cell>
          <cell r="E613">
            <v>2126536</v>
          </cell>
          <cell r="F613">
            <v>1787005</v>
          </cell>
        </row>
        <row r="614">
          <cell r="A614" t="str">
            <v>I613</v>
          </cell>
          <cell r="B614" t="str">
            <v xml:space="preserve">HIDRANTE CHICAGO 4" MEGA EXTREMO LISO </v>
          </cell>
          <cell r="C614" t="str">
            <v>Insumos</v>
          </cell>
          <cell r="D614" t="str">
            <v>UND</v>
          </cell>
          <cell r="E614">
            <v>3056235</v>
          </cell>
          <cell r="F614">
            <v>2568265</v>
          </cell>
        </row>
        <row r="615">
          <cell r="A615" t="str">
            <v>I614</v>
          </cell>
          <cell r="B615" t="str">
            <v>LIMPIADOR REM PVC 760 GRMS. (1/4)</v>
          </cell>
          <cell r="C615" t="str">
            <v>Insumos</v>
          </cell>
          <cell r="D615" t="str">
            <v>UND</v>
          </cell>
          <cell r="E615">
            <v>47977</v>
          </cell>
          <cell r="F615">
            <v>40317</v>
          </cell>
        </row>
        <row r="616">
          <cell r="A616" t="str">
            <v>I615</v>
          </cell>
          <cell r="B616" t="str">
            <v>LLAVE PARA OPERAR VALVULA DE COMPUERTA ELASTICA</v>
          </cell>
          <cell r="C616" t="str">
            <v>Insumos</v>
          </cell>
          <cell r="D616" t="str">
            <v>UND</v>
          </cell>
          <cell r="E616">
            <v>130755</v>
          </cell>
          <cell r="F616">
            <v>109878</v>
          </cell>
        </row>
        <row r="617">
          <cell r="A617" t="str">
            <v>I616</v>
          </cell>
          <cell r="B617" t="str">
            <v xml:space="preserve">MEDIDOR DE AGUA 1 1/2" VELOCIDAD CLASE C A ACCESORIOS Y ELEMENTOS DE CONECCION TODO COSTO </v>
          </cell>
          <cell r="C617" t="str">
            <v>Insumos</v>
          </cell>
          <cell r="D617" t="str">
            <v>UND</v>
          </cell>
          <cell r="E617">
            <v>579963</v>
          </cell>
          <cell r="F617">
            <v>487364</v>
          </cell>
        </row>
        <row r="618">
          <cell r="A618" t="str">
            <v>I617</v>
          </cell>
          <cell r="B618" t="str">
            <v xml:space="preserve">MEDIDOR DE AGUA 1" VELOCIDAD CLASE C A ACCESORIOS Y ELEMENTOS DE CONECCION TODO COSTO </v>
          </cell>
          <cell r="C618" t="str">
            <v>Insumos</v>
          </cell>
          <cell r="D618" t="str">
            <v>UND</v>
          </cell>
          <cell r="E618">
            <v>579404</v>
          </cell>
          <cell r="F618">
            <v>486894</v>
          </cell>
        </row>
        <row r="619">
          <cell r="A619" t="str">
            <v>I618</v>
          </cell>
          <cell r="B619" t="str">
            <v xml:space="preserve">MEDIDOR DE AGUA 1/2" VELOCIDAD CLASE C A ACCESORIOS Y ELEMENTOS DE CONECCION TODO COSTO </v>
          </cell>
          <cell r="C619" t="str">
            <v>Insumos</v>
          </cell>
          <cell r="D619" t="str">
            <v>UND</v>
          </cell>
          <cell r="E619">
            <v>254529</v>
          </cell>
          <cell r="F619">
            <v>213890</v>
          </cell>
        </row>
        <row r="620">
          <cell r="A620" t="str">
            <v>I619</v>
          </cell>
          <cell r="B620" t="str">
            <v xml:space="preserve">MEDIDOR DE AGUA 3/4" VELOCIDAD CLASE C A ACCESORIOS Y ELEMENTOS DE CONECCION TODO COSTO </v>
          </cell>
          <cell r="C620" t="str">
            <v>Insumos</v>
          </cell>
          <cell r="D620" t="str">
            <v>UND</v>
          </cell>
          <cell r="E620">
            <v>454517</v>
          </cell>
          <cell r="F620">
            <v>381947</v>
          </cell>
        </row>
        <row r="621">
          <cell r="A621" t="str">
            <v>I620</v>
          </cell>
          <cell r="B621" t="str">
            <v xml:space="preserve">REGISTRO DE BOLA - 1/2'' PARA GAS TIPO NOVASFER REF. 372 O SIMILAR </v>
          </cell>
          <cell r="C621" t="str">
            <v>Insumos</v>
          </cell>
          <cell r="D621" t="str">
            <v>UND</v>
          </cell>
          <cell r="E621">
            <v>14936</v>
          </cell>
          <cell r="F621">
            <v>12551</v>
          </cell>
        </row>
        <row r="622">
          <cell r="A622" t="str">
            <v>I621</v>
          </cell>
          <cell r="B622" t="str">
            <v>REGISTRO TIPO R&amp;W - 1'' (DE CORTINA) REF. 206 O SIMILAR</v>
          </cell>
          <cell r="C622" t="str">
            <v>Insumos</v>
          </cell>
          <cell r="D622" t="str">
            <v>UND</v>
          </cell>
          <cell r="E622">
            <v>75600</v>
          </cell>
          <cell r="F622">
            <v>63529</v>
          </cell>
        </row>
        <row r="623">
          <cell r="A623" t="str">
            <v>I622</v>
          </cell>
          <cell r="B623" t="str">
            <v>REGISTRO TIPO R&amp;W - 1 1/2''  (DE CORTINA) REF. 206 O SIMILAR</v>
          </cell>
          <cell r="C623" t="str">
            <v>Insumos</v>
          </cell>
          <cell r="D623" t="str">
            <v>UND</v>
          </cell>
          <cell r="E623">
            <v>137959</v>
          </cell>
          <cell r="F623">
            <v>115932</v>
          </cell>
        </row>
        <row r="624">
          <cell r="A624" t="str">
            <v>I623</v>
          </cell>
          <cell r="B624" t="str">
            <v>REGISTRO TIPO R&amp;W - 1 1/4''  (DE CORTINA) REF. 206 O SIMILAR</v>
          </cell>
          <cell r="C624" t="str">
            <v>Insumos</v>
          </cell>
          <cell r="D624" t="str">
            <v>UND</v>
          </cell>
          <cell r="E624">
            <v>101932</v>
          </cell>
          <cell r="F624">
            <v>85657</v>
          </cell>
        </row>
        <row r="625">
          <cell r="A625" t="str">
            <v>I624</v>
          </cell>
          <cell r="B625" t="str">
            <v>REGISTRO TIPO R&amp;W - 1/2''  (DE CORTINA ) REF. 206 O SIMILAR</v>
          </cell>
          <cell r="C625" t="str">
            <v>Insumos</v>
          </cell>
          <cell r="D625" t="str">
            <v>UND</v>
          </cell>
          <cell r="E625">
            <v>41299</v>
          </cell>
          <cell r="F625">
            <v>34705</v>
          </cell>
        </row>
        <row r="626">
          <cell r="A626" t="str">
            <v>I625</v>
          </cell>
          <cell r="B626" t="str">
            <v>REGISTRO TIPO R&amp;W - 2'' (DE CORTINA) REF. 206 O SIMILAR</v>
          </cell>
          <cell r="C626" t="str">
            <v>Insumos</v>
          </cell>
          <cell r="D626" t="str">
            <v>UND</v>
          </cell>
          <cell r="E626">
            <v>223637</v>
          </cell>
          <cell r="F626">
            <v>187930</v>
          </cell>
        </row>
        <row r="627">
          <cell r="A627" t="str">
            <v>I626</v>
          </cell>
          <cell r="B627" t="str">
            <v>REGISTRO TIPO R&amp;W - 2 1/2'' (DE CORTINA) REF. 206 O SIMILAR</v>
          </cell>
          <cell r="C627" t="str">
            <v>Insumos</v>
          </cell>
          <cell r="D627" t="str">
            <v>UND</v>
          </cell>
          <cell r="E627">
            <v>391915</v>
          </cell>
          <cell r="F627">
            <v>329340</v>
          </cell>
        </row>
        <row r="628">
          <cell r="A628" t="str">
            <v>I627</v>
          </cell>
          <cell r="B628" t="str">
            <v>REGISTRO TIPO R&amp;W - 3'' (DE CORTINA) REF. 206 O SIMILAR</v>
          </cell>
          <cell r="C628" t="str">
            <v>Insumos</v>
          </cell>
          <cell r="D628" t="str">
            <v>UND</v>
          </cell>
          <cell r="E628">
            <v>544813</v>
          </cell>
          <cell r="F628">
            <v>457826</v>
          </cell>
        </row>
        <row r="629">
          <cell r="A629" t="str">
            <v>I628</v>
          </cell>
          <cell r="B629" t="str">
            <v>REGISTRO TIPO R&amp;W - 3/4'' (DE CORTINA) REF. 206 O SIMILAR</v>
          </cell>
          <cell r="C629" t="str">
            <v>Insumos</v>
          </cell>
          <cell r="D629" t="str">
            <v>UND</v>
          </cell>
          <cell r="E629">
            <v>52722</v>
          </cell>
          <cell r="F629">
            <v>44304</v>
          </cell>
        </row>
        <row r="630">
          <cell r="A630" t="str">
            <v>I629</v>
          </cell>
          <cell r="B630" t="str">
            <v>REGISTRO TIPO R&amp;W - 4'' (DE CORTINA) REF. 206 O SIMILAR</v>
          </cell>
          <cell r="C630" t="str">
            <v>Insumos</v>
          </cell>
          <cell r="D630" t="str">
            <v>UND</v>
          </cell>
          <cell r="E630">
            <v>1282951</v>
          </cell>
          <cell r="F630">
            <v>1078110</v>
          </cell>
        </row>
        <row r="631">
          <cell r="A631" t="str">
            <v>I630</v>
          </cell>
          <cell r="B631" t="str">
            <v xml:space="preserve">REGULADOR EXTERNO BAJO PRESIÓN, CAUDAL 15 M3/H, PRESION DE SALIDA 23MBAR </v>
          </cell>
          <cell r="C631" t="str">
            <v>Insumos</v>
          </cell>
          <cell r="D631" t="str">
            <v>UND</v>
          </cell>
          <cell r="E631">
            <v>64390</v>
          </cell>
          <cell r="F631">
            <v>54109</v>
          </cell>
        </row>
        <row r="632">
          <cell r="A632" t="str">
            <v>I631</v>
          </cell>
          <cell r="B632" t="str">
            <v>REJILLA  ALUMINIO  3" X 2"  CON SOSCO ANTICUCARACHAS - REF. TA-3"X2" TIPO COLREJILLAS O SIMILAR</v>
          </cell>
          <cell r="C632" t="str">
            <v>Insumos</v>
          </cell>
          <cell r="D632" t="str">
            <v>UND</v>
          </cell>
          <cell r="E632">
            <v>5291</v>
          </cell>
          <cell r="F632">
            <v>4446</v>
          </cell>
        </row>
        <row r="633">
          <cell r="A633" t="str">
            <v>I632</v>
          </cell>
          <cell r="B633" t="str">
            <v>REJILLA  ALUMINIO  3" X 2"  CON SOSCO TRADICIONAL - REF. T-3"X2" TIPO COLREJILLAS O O SIMILAR</v>
          </cell>
          <cell r="C633" t="str">
            <v>Insumos</v>
          </cell>
          <cell r="D633" t="str">
            <v>UND</v>
          </cell>
          <cell r="E633">
            <v>4779</v>
          </cell>
          <cell r="F633">
            <v>4016</v>
          </cell>
        </row>
        <row r="634">
          <cell r="A634" t="str">
            <v>I633</v>
          </cell>
          <cell r="B634" t="str">
            <v>REJILLA ALUMINIO 4" X 2" CÚPULA TRADICIONAL CON SOSCO - REF. C-4"X2" TIPO COLREJILLAS O SIMILAR</v>
          </cell>
          <cell r="C634" t="str">
            <v>Insumos</v>
          </cell>
          <cell r="D634" t="str">
            <v>UND</v>
          </cell>
          <cell r="E634">
            <v>8819</v>
          </cell>
          <cell r="F634">
            <v>7411</v>
          </cell>
        </row>
        <row r="635">
          <cell r="A635" t="str">
            <v>I634</v>
          </cell>
          <cell r="B635" t="str">
            <v>REJILLA ALUMINIO 4" X 3" CON SOSCO ANTICUCARACHAS - REF. HA-4"X3" TIPO COLREJILLAS O SIMILAR</v>
          </cell>
          <cell r="C635" t="str">
            <v>Insumos</v>
          </cell>
          <cell r="D635" t="str">
            <v>UND</v>
          </cell>
          <cell r="E635">
            <v>8717</v>
          </cell>
          <cell r="F635">
            <v>7325</v>
          </cell>
        </row>
        <row r="636">
          <cell r="A636" t="str">
            <v>I635</v>
          </cell>
          <cell r="B636" t="str">
            <v>REJILLA ALUMINIO 4" X 3" CON SOSCO TRADICIONAL - REF. H-4"X3" TIPO COLREJILLAS O SIMILAR</v>
          </cell>
          <cell r="C636" t="str">
            <v>Insumos</v>
          </cell>
          <cell r="D636" t="str">
            <v>UND</v>
          </cell>
          <cell r="E636">
            <v>8276</v>
          </cell>
          <cell r="F636">
            <v>6955</v>
          </cell>
        </row>
        <row r="637">
          <cell r="A637" t="str">
            <v>I636</v>
          </cell>
          <cell r="B637" t="str">
            <v>REJILLA ALUMINIO 6" X 4" CON SOSCO ANTICUCARACHAS - REF. TA-6"X4" TIPO COLREJILLAS O SIMILAR</v>
          </cell>
          <cell r="C637" t="str">
            <v>Insumos</v>
          </cell>
          <cell r="D637" t="str">
            <v>UND</v>
          </cell>
          <cell r="E637">
            <v>21281</v>
          </cell>
          <cell r="F637">
            <v>17883</v>
          </cell>
        </row>
        <row r="638">
          <cell r="A638" t="str">
            <v>I637</v>
          </cell>
          <cell r="B638" t="str">
            <v>REJILLA ALUMINIO 6" X 4" CÚPULA TRADICIONAL CON SOSCO - REF. C-6"X4" TIPO COLREJILLAS O SIMILAR</v>
          </cell>
          <cell r="C638" t="str">
            <v>Insumos</v>
          </cell>
          <cell r="D638" t="str">
            <v>UND</v>
          </cell>
          <cell r="E638">
            <v>20787</v>
          </cell>
          <cell r="F638">
            <v>17468</v>
          </cell>
        </row>
        <row r="639">
          <cell r="A639" t="str">
            <v>I638</v>
          </cell>
          <cell r="B639" t="str">
            <v>REJILLA CARCAMO EN FUNDICIÓN DE HIERRO GRIS REF. CAR-30 X 50 CM. TIPO COLREJILLAS O SIMILAR</v>
          </cell>
          <cell r="C639" t="str">
            <v>Insumos</v>
          </cell>
          <cell r="D639" t="str">
            <v>UND</v>
          </cell>
          <cell r="E639">
            <v>310932</v>
          </cell>
          <cell r="F639">
            <v>261287</v>
          </cell>
        </row>
        <row r="640">
          <cell r="A640" t="str">
            <v>I639</v>
          </cell>
          <cell r="B640" t="str">
            <v>REJILLA CARCAMO EN FUNDICIÓN DE HIERRO GRIS REF. CAR-50 X 120 CM. TIPO COLREJILLAS O SIMILAR</v>
          </cell>
          <cell r="C640" t="str">
            <v>Insumos</v>
          </cell>
          <cell r="D640" t="str">
            <v>UND</v>
          </cell>
          <cell r="E640">
            <v>1492807</v>
          </cell>
          <cell r="F640">
            <v>1254460</v>
          </cell>
        </row>
        <row r="641">
          <cell r="A641" t="str">
            <v>I640</v>
          </cell>
          <cell r="B641" t="str">
            <v>SIFON PVC SANITARIO 3"</v>
          </cell>
          <cell r="C641" t="str">
            <v>Insumos</v>
          </cell>
          <cell r="D641" t="str">
            <v>M</v>
          </cell>
          <cell r="E641">
            <v>10968</v>
          </cell>
          <cell r="F641">
            <v>9217</v>
          </cell>
        </row>
        <row r="642">
          <cell r="A642" t="str">
            <v>I641</v>
          </cell>
          <cell r="B642" t="str">
            <v>SIFON PVC SANITARIO 2"</v>
          </cell>
          <cell r="C642" t="str">
            <v>Insumos</v>
          </cell>
          <cell r="D642" t="str">
            <v>M</v>
          </cell>
          <cell r="E642">
            <v>5000</v>
          </cell>
          <cell r="F642">
            <v>4202</v>
          </cell>
        </row>
        <row r="643">
          <cell r="A643" t="str">
            <v>I642</v>
          </cell>
          <cell r="B643" t="str">
            <v>SILLA YEE ALCANTARILLDO  TIPO FORT  160 X 110  (6" X 4")</v>
          </cell>
          <cell r="C643" t="str">
            <v>Insumos</v>
          </cell>
          <cell r="D643" t="str">
            <v>UND</v>
          </cell>
          <cell r="E643">
            <v>67504</v>
          </cell>
          <cell r="F643">
            <v>56726</v>
          </cell>
        </row>
        <row r="644">
          <cell r="A644" t="str">
            <v>I643</v>
          </cell>
          <cell r="B644" t="str">
            <v>SILLA YEE ALCANTARILLDO  TIPO FORT  200 X 160  (8" X 6")</v>
          </cell>
          <cell r="C644" t="str">
            <v>Insumos</v>
          </cell>
          <cell r="D644" t="str">
            <v>UND</v>
          </cell>
          <cell r="E644">
            <v>82681</v>
          </cell>
          <cell r="F644">
            <v>69480</v>
          </cell>
        </row>
        <row r="645">
          <cell r="A645" t="str">
            <v>I644</v>
          </cell>
          <cell r="B645" t="str">
            <v>SILLA YEE ALCANTARILLDO  TIPO FORT  250 X 200  (10" X 8")</v>
          </cell>
          <cell r="C645" t="str">
            <v>Insumos</v>
          </cell>
          <cell r="D645" t="str">
            <v>UND</v>
          </cell>
          <cell r="E645">
            <v>142175</v>
          </cell>
          <cell r="F645">
            <v>119475</v>
          </cell>
        </row>
        <row r="646">
          <cell r="A646" t="str">
            <v>I645</v>
          </cell>
          <cell r="B646" t="str">
            <v>SILLA YEE ALCANTARILLDO  TIPO FORT  315 X 200  (12" X 8")</v>
          </cell>
          <cell r="C646" t="str">
            <v>Insumos</v>
          </cell>
          <cell r="D646" t="str">
            <v>UND</v>
          </cell>
          <cell r="E646">
            <v>552438</v>
          </cell>
          <cell r="F646">
            <v>464234</v>
          </cell>
        </row>
        <row r="647">
          <cell r="A647" t="str">
            <v>I646</v>
          </cell>
          <cell r="B647" t="str">
            <v>SOLDADURA LIQUIDA AGUA CALIENTE 1/4</v>
          </cell>
          <cell r="C647" t="str">
            <v>Insumos</v>
          </cell>
          <cell r="D647" t="str">
            <v>UND</v>
          </cell>
          <cell r="E647">
            <v>106638</v>
          </cell>
          <cell r="F647">
            <v>89612</v>
          </cell>
        </row>
        <row r="648">
          <cell r="A648" t="str">
            <v>I647</v>
          </cell>
          <cell r="B648" t="str">
            <v>SOLDADURA PVC LIQUIDA 1/4</v>
          </cell>
          <cell r="C648" t="str">
            <v>Insumos</v>
          </cell>
          <cell r="D648" t="str">
            <v>UND</v>
          </cell>
          <cell r="E648">
            <v>99454</v>
          </cell>
          <cell r="F648">
            <v>83575</v>
          </cell>
        </row>
        <row r="649">
          <cell r="A649" t="str">
            <v>I648</v>
          </cell>
          <cell r="B649" t="str">
            <v>TANQUE AGUA POTABLE PLASTICO CAP. 1.000 LTS, INCLUYE: TAPA, ACCESORIOS Y MANGUERA FLEXIBLE. A TODO COSTO.</v>
          </cell>
          <cell r="C649" t="str">
            <v>Insumos</v>
          </cell>
          <cell r="D649" t="str">
            <v>UND</v>
          </cell>
          <cell r="E649">
            <v>611597</v>
          </cell>
          <cell r="F649">
            <v>513947</v>
          </cell>
        </row>
        <row r="650">
          <cell r="A650" t="str">
            <v>I649</v>
          </cell>
          <cell r="B650" t="str">
            <v>TANQUE AGUA POTABLE PLASTICO CAP. 20.000 LTS, INCLUYE: TAPA, ACCESORIOS Y MANGUERA FLEXIBLE. A TODO COSTO.</v>
          </cell>
          <cell r="C650" t="str">
            <v>Insumos</v>
          </cell>
          <cell r="D650" t="str">
            <v>UND</v>
          </cell>
          <cell r="E650">
            <v>13718972</v>
          </cell>
          <cell r="F650">
            <v>11528548</v>
          </cell>
        </row>
        <row r="651">
          <cell r="A651" t="str">
            <v>I650</v>
          </cell>
          <cell r="B651" t="str">
            <v>TANQUE AGUA POTABLE PLASTICO CAP. 10.000 LTS, INCLUYE: TAPA, ACCESORIOS Y MANGUERA FLEXIBLE. A TODO COSTO.</v>
          </cell>
          <cell r="C651" t="str">
            <v>Insumos</v>
          </cell>
          <cell r="D651" t="str">
            <v>UND</v>
          </cell>
          <cell r="E651">
            <v>6836374</v>
          </cell>
          <cell r="F651">
            <v>5744852</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17486806</v>
          </cell>
          <cell r="F652">
            <v>14694795</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3405028</v>
          </cell>
          <cell r="F653">
            <v>2861368</v>
          </cell>
        </row>
        <row r="654">
          <cell r="A654" t="str">
            <v>I653</v>
          </cell>
          <cell r="B654" t="str">
            <v xml:space="preserve">TANQUE TRATAMIENTO AGUAS GRISES OVOIDE DE 2000 LTS. TIPO COLEMPAQUES  O SIMILAR </v>
          </cell>
          <cell r="C654" t="str">
            <v>Insumos</v>
          </cell>
          <cell r="D654" t="str">
            <v>UND</v>
          </cell>
          <cell r="E654">
            <v>1042764</v>
          </cell>
          <cell r="F654">
            <v>876272</v>
          </cell>
        </row>
        <row r="655">
          <cell r="A655" t="str">
            <v>I654</v>
          </cell>
          <cell r="B655" t="str">
            <v>TAPA DE INSPECCION TI - 5*3" ALUMINIO  COLREJILLAS O SIMILAR</v>
          </cell>
          <cell r="C655" t="str">
            <v>Insumos</v>
          </cell>
          <cell r="D655" t="str">
            <v>UND</v>
          </cell>
          <cell r="E655">
            <v>20394</v>
          </cell>
          <cell r="F655">
            <v>17138</v>
          </cell>
        </row>
        <row r="656">
          <cell r="A656" t="str">
            <v>I655</v>
          </cell>
          <cell r="B656" t="str">
            <v>TAPA DE INSPECCION TI - 6*4" ALUMINIO COLREJILLAS O SIMILAR</v>
          </cell>
          <cell r="C656" t="str">
            <v>Insumos</v>
          </cell>
          <cell r="D656" t="str">
            <v>UND</v>
          </cell>
          <cell r="E656">
            <v>29345</v>
          </cell>
          <cell r="F656">
            <v>24660</v>
          </cell>
        </row>
        <row r="657">
          <cell r="A657" t="str">
            <v>I656</v>
          </cell>
          <cell r="B657" t="str">
            <v>TAPA DE INSPECCION TI - 8*6" ALUMINIO COLREJILLAS O SIMILAR</v>
          </cell>
          <cell r="C657" t="str">
            <v>Insumos</v>
          </cell>
          <cell r="D657" t="str">
            <v>UND</v>
          </cell>
          <cell r="E657">
            <v>58381</v>
          </cell>
          <cell r="F657">
            <v>49060</v>
          </cell>
        </row>
        <row r="658">
          <cell r="A658" t="str">
            <v>I657</v>
          </cell>
          <cell r="B658" t="str">
            <v>TAPA REJILLA EN HIERRO GALVANIZADO 3"</v>
          </cell>
          <cell r="C658" t="str">
            <v>Insumos</v>
          </cell>
          <cell r="D658" t="str">
            <v>UND</v>
          </cell>
          <cell r="E658">
            <v>209751</v>
          </cell>
          <cell r="F658">
            <v>176261</v>
          </cell>
        </row>
        <row r="659">
          <cell r="A659" t="str">
            <v>I658</v>
          </cell>
          <cell r="B659" t="str">
            <v>TAPA REJILLA EN HIERRO GALVANIZADO 6"</v>
          </cell>
          <cell r="C659" t="str">
            <v>Insumos</v>
          </cell>
          <cell r="D659" t="str">
            <v>UND</v>
          </cell>
          <cell r="E659">
            <v>328598</v>
          </cell>
          <cell r="F659">
            <v>276133</v>
          </cell>
        </row>
        <row r="660">
          <cell r="A660" t="str">
            <v>I659</v>
          </cell>
          <cell r="B660" t="str">
            <v>CRUCES HG 2"</v>
          </cell>
          <cell r="C660" t="str">
            <v>Insumos</v>
          </cell>
          <cell r="D660" t="str">
            <v>UND</v>
          </cell>
          <cell r="E660">
            <v>39991</v>
          </cell>
          <cell r="F660">
            <v>33606</v>
          </cell>
        </row>
        <row r="661">
          <cell r="A661" t="str">
            <v>I660</v>
          </cell>
          <cell r="B661" t="str">
            <v>CRUCES HG 3"</v>
          </cell>
          <cell r="C661" t="str">
            <v>Insumos</v>
          </cell>
          <cell r="D661" t="str">
            <v>UND</v>
          </cell>
          <cell r="E661">
            <v>66655</v>
          </cell>
          <cell r="F661">
            <v>56013</v>
          </cell>
        </row>
        <row r="662">
          <cell r="A662" t="str">
            <v>I661</v>
          </cell>
          <cell r="B662" t="str">
            <v>TEE HG 2"</v>
          </cell>
          <cell r="C662" t="str">
            <v>Insumos</v>
          </cell>
          <cell r="D662" t="str">
            <v>UND</v>
          </cell>
          <cell r="E662">
            <v>14165</v>
          </cell>
          <cell r="F662">
            <v>11903</v>
          </cell>
        </row>
        <row r="663">
          <cell r="A663" t="str">
            <v>I662</v>
          </cell>
          <cell r="B663" t="str">
            <v>TEE HG 3"</v>
          </cell>
          <cell r="C663" t="str">
            <v>Insumos</v>
          </cell>
          <cell r="D663" t="str">
            <v>UND</v>
          </cell>
          <cell r="E663">
            <v>33327</v>
          </cell>
          <cell r="F663">
            <v>28006</v>
          </cell>
        </row>
        <row r="664">
          <cell r="A664" t="str">
            <v>I663</v>
          </cell>
          <cell r="B664" t="str">
            <v>CODO HG 2"</v>
          </cell>
          <cell r="C664" t="str">
            <v>Insumos</v>
          </cell>
          <cell r="D664" t="str">
            <v>UND</v>
          </cell>
          <cell r="E664">
            <v>11662</v>
          </cell>
          <cell r="F664">
            <v>9800</v>
          </cell>
        </row>
        <row r="665">
          <cell r="A665" t="str">
            <v>I664</v>
          </cell>
          <cell r="B665" t="str">
            <v>CODO HG 3"</v>
          </cell>
          <cell r="C665" t="str">
            <v>Insumos</v>
          </cell>
          <cell r="D665" t="str">
            <v>UND</v>
          </cell>
          <cell r="E665">
            <v>29163</v>
          </cell>
          <cell r="F665">
            <v>24507</v>
          </cell>
        </row>
        <row r="666">
          <cell r="A666" t="str">
            <v>I665</v>
          </cell>
          <cell r="B666" t="str">
            <v xml:space="preserve">TEE 4"  X  3" HD EXTREMO LISO </v>
          </cell>
          <cell r="C666" t="str">
            <v>Insumos</v>
          </cell>
          <cell r="D666" t="str">
            <v>UND</v>
          </cell>
          <cell r="E666">
            <v>202110</v>
          </cell>
          <cell r="F666">
            <v>169840</v>
          </cell>
        </row>
        <row r="667">
          <cell r="A667" t="str">
            <v>I666</v>
          </cell>
          <cell r="B667" t="str">
            <v xml:space="preserve">TEE 6"  X  4" HD EXTREMO LISO </v>
          </cell>
          <cell r="C667" t="str">
            <v>Insumos</v>
          </cell>
          <cell r="D667" t="str">
            <v>UND</v>
          </cell>
          <cell r="E667">
            <v>405972</v>
          </cell>
          <cell r="F667">
            <v>341153</v>
          </cell>
        </row>
        <row r="668">
          <cell r="A668" t="str">
            <v>I667</v>
          </cell>
          <cell r="B668" t="str">
            <v>TEE ACERO GALNAVIZADO  3/4''</v>
          </cell>
          <cell r="C668" t="str">
            <v>Insumos</v>
          </cell>
          <cell r="D668" t="str">
            <v>UND</v>
          </cell>
          <cell r="E668">
            <v>2282</v>
          </cell>
          <cell r="F668">
            <v>1918</v>
          </cell>
        </row>
        <row r="669">
          <cell r="A669" t="str">
            <v>I668</v>
          </cell>
          <cell r="B669" t="str">
            <v>TEE ACERO GALVANIZADO  1/2''</v>
          </cell>
          <cell r="C669" t="str">
            <v>Insumos</v>
          </cell>
          <cell r="D669" t="str">
            <v>UND</v>
          </cell>
          <cell r="E669">
            <v>1493</v>
          </cell>
          <cell r="F669">
            <v>1255</v>
          </cell>
        </row>
        <row r="670">
          <cell r="A670" t="str">
            <v>I669</v>
          </cell>
          <cell r="B670" t="str">
            <v xml:space="preserve">TEE HIERRO DUCTIL  3 X 3" </v>
          </cell>
          <cell r="C670" t="str">
            <v>Insumos</v>
          </cell>
          <cell r="D670" t="str">
            <v>UND</v>
          </cell>
          <cell r="E670">
            <v>103689</v>
          </cell>
          <cell r="F670">
            <v>87134</v>
          </cell>
        </row>
        <row r="671">
          <cell r="A671" t="str">
            <v>I670</v>
          </cell>
          <cell r="B671" t="str">
            <v>TEE PRESION  - 1''</v>
          </cell>
          <cell r="C671" t="str">
            <v>Insumos</v>
          </cell>
          <cell r="D671" t="str">
            <v>UND</v>
          </cell>
          <cell r="E671">
            <v>2780</v>
          </cell>
          <cell r="F671">
            <v>2336</v>
          </cell>
        </row>
        <row r="672">
          <cell r="A672" t="str">
            <v>I671</v>
          </cell>
          <cell r="B672" t="str">
            <v>TEE PRESION  - 1 1/2''</v>
          </cell>
          <cell r="C672" t="str">
            <v>Insumos</v>
          </cell>
          <cell r="D672" t="str">
            <v>UND</v>
          </cell>
          <cell r="E672">
            <v>9463</v>
          </cell>
          <cell r="F672">
            <v>7952</v>
          </cell>
        </row>
        <row r="673">
          <cell r="A673" t="str">
            <v>I672</v>
          </cell>
          <cell r="B673" t="str">
            <v>TEE PRESION  - 1 1/4''</v>
          </cell>
          <cell r="C673" t="str">
            <v>Insumos</v>
          </cell>
          <cell r="D673" t="str">
            <v>UND</v>
          </cell>
          <cell r="E673">
            <v>7184</v>
          </cell>
          <cell r="F673">
            <v>6037</v>
          </cell>
        </row>
        <row r="674">
          <cell r="A674" t="str">
            <v>I673</v>
          </cell>
          <cell r="B674" t="str">
            <v>TEE PRESION  - 1/2''</v>
          </cell>
          <cell r="C674" t="str">
            <v>Insumos</v>
          </cell>
          <cell r="D674" t="str">
            <v>UND</v>
          </cell>
          <cell r="E674">
            <v>841</v>
          </cell>
          <cell r="F674">
            <v>707</v>
          </cell>
        </row>
        <row r="675">
          <cell r="A675" t="str">
            <v>I674</v>
          </cell>
          <cell r="B675" t="str">
            <v>TEE PRESION -  3/4''</v>
          </cell>
          <cell r="C675" t="str">
            <v>Insumos</v>
          </cell>
          <cell r="D675" t="str">
            <v>UND</v>
          </cell>
          <cell r="E675">
            <v>1422</v>
          </cell>
          <cell r="F675">
            <v>1195</v>
          </cell>
        </row>
        <row r="676">
          <cell r="A676" t="str">
            <v>I675</v>
          </cell>
          <cell r="B676" t="str">
            <v>TEE SANITARIA - 6"</v>
          </cell>
          <cell r="C676" t="str">
            <v>Insumos</v>
          </cell>
          <cell r="D676" t="str">
            <v>UND</v>
          </cell>
          <cell r="E676">
            <v>159204</v>
          </cell>
          <cell r="F676">
            <v>133785</v>
          </cell>
        </row>
        <row r="677">
          <cell r="A677" t="str">
            <v>I676</v>
          </cell>
          <cell r="B677" t="str">
            <v>TEE ULTRATEMP - 1/2"</v>
          </cell>
          <cell r="C677" t="str">
            <v>Insumos</v>
          </cell>
          <cell r="D677" t="str">
            <v>UND</v>
          </cell>
          <cell r="E677">
            <v>1941</v>
          </cell>
          <cell r="F677">
            <v>1631</v>
          </cell>
        </row>
        <row r="678">
          <cell r="A678" t="str">
            <v>I677</v>
          </cell>
          <cell r="B678" t="str">
            <v>TRAMPA DE GRASA PLASTICA CAP.  250 LTS. TIPO COLEMPAQUES  O SIMILAR</v>
          </cell>
          <cell r="C678" t="str">
            <v>Insumos</v>
          </cell>
          <cell r="D678" t="str">
            <v>UND</v>
          </cell>
          <cell r="E678">
            <v>200348</v>
          </cell>
          <cell r="F678">
            <v>168360</v>
          </cell>
        </row>
        <row r="679">
          <cell r="A679" t="str">
            <v>I678</v>
          </cell>
          <cell r="B679" t="str">
            <v>TRAMPA DE GRASA PLASTICA CAP.  95 LTS. TIPO COLEMPAQUES O SIMILAR</v>
          </cell>
          <cell r="C679" t="str">
            <v>Insumos</v>
          </cell>
          <cell r="D679" t="str">
            <v>UND</v>
          </cell>
          <cell r="E679">
            <v>224113</v>
          </cell>
          <cell r="F679">
            <v>188330</v>
          </cell>
        </row>
        <row r="680">
          <cell r="A680" t="str">
            <v>I679</v>
          </cell>
          <cell r="B680" t="str">
            <v xml:space="preserve">TUBO ACERO GALVANIZADO AGUA 1 1/2" - NIC 505 - 001  - TIPO COLMENA O SIMILAR. </v>
          </cell>
          <cell r="C680" t="str">
            <v>Insumos</v>
          </cell>
          <cell r="D680" t="str">
            <v>M</v>
          </cell>
          <cell r="E680">
            <v>30019</v>
          </cell>
          <cell r="F680">
            <v>25226</v>
          </cell>
        </row>
        <row r="681">
          <cell r="A681" t="str">
            <v>I680</v>
          </cell>
          <cell r="B681" t="str">
            <v xml:space="preserve">TUBO ACERO AGUA NEGRA PARA CERRAMIENTO  1 1/2" -   - TIPO COLMENA O SIMILAR. </v>
          </cell>
          <cell r="C681" t="str">
            <v>Insumos</v>
          </cell>
          <cell r="D681" t="str">
            <v>M</v>
          </cell>
          <cell r="E681">
            <v>30019</v>
          </cell>
          <cell r="F681">
            <v>25226</v>
          </cell>
        </row>
        <row r="682">
          <cell r="A682" t="str">
            <v>I681</v>
          </cell>
          <cell r="B682" t="str">
            <v xml:space="preserve">TUBO ACERO GALVANIZADO AGUA 1" - NIC 505 - 001  - TIPO COLMENA O SIMILAR. </v>
          </cell>
          <cell r="C682" t="str">
            <v>Insumos</v>
          </cell>
          <cell r="D682" t="str">
            <v>M</v>
          </cell>
          <cell r="E682">
            <v>18966</v>
          </cell>
          <cell r="F682">
            <v>15938</v>
          </cell>
        </row>
        <row r="683">
          <cell r="A683" t="str">
            <v>I682</v>
          </cell>
          <cell r="B683" t="str">
            <v xml:space="preserve">TUBO ACERO GALVANIZADO AGUA 2 1/2" - NIC 505 - 001  - TIPO COLMENA O SIMILAR. </v>
          </cell>
          <cell r="C683" t="str">
            <v>Insumos</v>
          </cell>
          <cell r="D683" t="str">
            <v>M</v>
          </cell>
          <cell r="E683">
            <v>52136</v>
          </cell>
          <cell r="F683">
            <v>43812</v>
          </cell>
        </row>
        <row r="684">
          <cell r="A684" t="str">
            <v>I683</v>
          </cell>
          <cell r="B684" t="str">
            <v xml:space="preserve">TUBO ACERO GALVANIZADO AGUA 2" - NIC 505 - 001  - TIPO COLMENA O SIMILAR. </v>
          </cell>
          <cell r="C684" t="str">
            <v>Insumos</v>
          </cell>
          <cell r="D684" t="str">
            <v>M</v>
          </cell>
          <cell r="E684">
            <v>38884</v>
          </cell>
          <cell r="F684">
            <v>32676</v>
          </cell>
        </row>
        <row r="685">
          <cell r="A685" t="str">
            <v>I684</v>
          </cell>
          <cell r="B685" t="str">
            <v xml:space="preserve">TUBO ACERO AGUA NEGRA PARA CERRAMIENTO  2" -   - TIPO COLMENA O SIMILAR. </v>
          </cell>
          <cell r="C685" t="str">
            <v>Insumos</v>
          </cell>
          <cell r="D685" t="str">
            <v>M</v>
          </cell>
          <cell r="E685">
            <v>38884</v>
          </cell>
          <cell r="F685">
            <v>32676</v>
          </cell>
        </row>
        <row r="686">
          <cell r="A686" t="str">
            <v>I685</v>
          </cell>
          <cell r="B686" t="str">
            <v xml:space="preserve">TUBO ACERO AGUA NEGRA PARA CERRAMIENTO  3" -   - TIPO COLMENA O SIMILAR. </v>
          </cell>
          <cell r="C686" t="str">
            <v>Insumos</v>
          </cell>
          <cell r="D686" t="str">
            <v>M</v>
          </cell>
          <cell r="E686">
            <v>38884</v>
          </cell>
          <cell r="F686">
            <v>32676</v>
          </cell>
        </row>
        <row r="687">
          <cell r="A687" t="str">
            <v>I686</v>
          </cell>
          <cell r="B687" t="str">
            <v xml:space="preserve">TUBO ACERO GALVANIZADO AGUA 3" - NIC 505 - 001  - TIPO COLMENA O SIMILAR. </v>
          </cell>
          <cell r="C687" t="str">
            <v>Insumos</v>
          </cell>
          <cell r="D687" t="str">
            <v>M</v>
          </cell>
          <cell r="E687">
            <v>64291</v>
          </cell>
          <cell r="F687">
            <v>54026</v>
          </cell>
        </row>
        <row r="688">
          <cell r="A688" t="str">
            <v>I687</v>
          </cell>
          <cell r="B688" t="str">
            <v xml:space="preserve">TUBO ACERO GALVANIZADO AGUA 3/4" - NIC 505 - 001  - TIPO COLMENA O SIMILAR. </v>
          </cell>
          <cell r="C688" t="str">
            <v>Insumos</v>
          </cell>
          <cell r="D688" t="str">
            <v>M</v>
          </cell>
          <cell r="E688">
            <v>12080</v>
          </cell>
          <cell r="F688">
            <v>10151</v>
          </cell>
        </row>
        <row r="689">
          <cell r="A689" t="str">
            <v>I688</v>
          </cell>
          <cell r="B689" t="str">
            <v xml:space="preserve">TUBO ACERO GALVANIZADO PRESION 1/2" - CALIBRE 40 ASTM A53  - TIPO COLMENA O SIMILAR. </v>
          </cell>
          <cell r="C689" t="str">
            <v>Insumos</v>
          </cell>
          <cell r="D689" t="str">
            <v>M</v>
          </cell>
          <cell r="E689">
            <v>11935</v>
          </cell>
          <cell r="F689">
            <v>10029</v>
          </cell>
        </row>
        <row r="690">
          <cell r="A690" t="str">
            <v>I689</v>
          </cell>
          <cell r="B690" t="str">
            <v xml:space="preserve">TUBO ACERO GALVANIZADO PRESION 3" - CALIBRE 40 ASTM A53  - TIPO COLMENA O SIMILAR. </v>
          </cell>
          <cell r="C690" t="str">
            <v>Insumos</v>
          </cell>
          <cell r="D690" t="str">
            <v>M</v>
          </cell>
          <cell r="E690">
            <v>150114</v>
          </cell>
          <cell r="F690">
            <v>126146</v>
          </cell>
        </row>
        <row r="691">
          <cell r="A691" t="str">
            <v>I690</v>
          </cell>
          <cell r="B691" t="str">
            <v xml:space="preserve">TUBO ACERO GALVANIZADO PRESION 3/4" - CALIBRE 40 ASTM A53  - TIPO COLMENA O SIMILAR. </v>
          </cell>
          <cell r="C691" t="str">
            <v>Insumos</v>
          </cell>
          <cell r="D691" t="str">
            <v>M</v>
          </cell>
          <cell r="E691">
            <v>15887</v>
          </cell>
          <cell r="F691">
            <v>13350</v>
          </cell>
        </row>
        <row r="692">
          <cell r="A692" t="str">
            <v>I691</v>
          </cell>
          <cell r="B692" t="str">
            <v xml:space="preserve">TUBO ACERO GALVANIZADO PRESION 4" - CALIBRE 40 ASTM A53 - TIPO COLMENA O SIMILAR. </v>
          </cell>
          <cell r="C692" t="str">
            <v>Insumos</v>
          </cell>
          <cell r="D692" t="str">
            <v>M</v>
          </cell>
          <cell r="E692">
            <v>213240</v>
          </cell>
          <cell r="F692">
            <v>179193</v>
          </cell>
        </row>
        <row r="693">
          <cell r="A693" t="str">
            <v>I692</v>
          </cell>
          <cell r="B693" t="str">
            <v>NIPLE EN TUBO ACERO GALVANIZADO PRESION 4" - CALIBRE 40 ASTM A53 - TIPO COLMENA O SIMILAR. 18CM</v>
          </cell>
          <cell r="C693" t="str">
            <v>Insumos</v>
          </cell>
          <cell r="D693" t="str">
            <v>UND</v>
          </cell>
          <cell r="E693">
            <v>64390</v>
          </cell>
          <cell r="F693">
            <v>54109</v>
          </cell>
        </row>
        <row r="694">
          <cell r="A694" t="str">
            <v>I693</v>
          </cell>
          <cell r="B694" t="str">
            <v>TEE   ACERO GALVANIZADO PRESION 4" - CALIBRE 40 ASTM A53 - TIPO COLMENA O SIMILAR. 18CM</v>
          </cell>
          <cell r="C694" t="str">
            <v>Insumos</v>
          </cell>
          <cell r="D694" t="str">
            <v>UND</v>
          </cell>
          <cell r="E694">
            <v>64390</v>
          </cell>
          <cell r="F694">
            <v>54109</v>
          </cell>
        </row>
        <row r="695">
          <cell r="A695" t="str">
            <v>I694</v>
          </cell>
          <cell r="B695" t="str">
            <v>CODO 90°   ACERO GALVANIZADO PRESION 4" - CALIBRE 40 ASTM A53 - TIPO COLMENA O SIMILAR. 18CM</v>
          </cell>
          <cell r="C695" t="str">
            <v>Insumos</v>
          </cell>
          <cell r="D695" t="str">
            <v>UND</v>
          </cell>
          <cell r="E695">
            <v>64390</v>
          </cell>
          <cell r="F695">
            <v>54109</v>
          </cell>
        </row>
        <row r="696">
          <cell r="A696" t="str">
            <v>I695</v>
          </cell>
          <cell r="B696" t="str">
            <v xml:space="preserve">TUBO ACERO GALVANIZADO PRESION 6" - CALIBRE 40 ASTM A53 - TIPO COLMENA O SIMILAR. </v>
          </cell>
          <cell r="C696" t="str">
            <v>Insumos</v>
          </cell>
          <cell r="D696" t="str">
            <v>M</v>
          </cell>
          <cell r="E696">
            <v>215508</v>
          </cell>
          <cell r="F696">
            <v>181099</v>
          </cell>
        </row>
        <row r="697">
          <cell r="A697" t="str">
            <v>I696</v>
          </cell>
          <cell r="B697" t="str">
            <v xml:space="preserve">TUBO ACERO NEGRA CONTRA INCENDIO 2 1/2" - CALIBRE 10 ASTM A795 - TIPO COLMENA O SIMILAR. </v>
          </cell>
          <cell r="C697" t="str">
            <v>Insumos</v>
          </cell>
          <cell r="D697" t="str">
            <v>M</v>
          </cell>
          <cell r="E697">
            <v>36099</v>
          </cell>
          <cell r="F697">
            <v>30335</v>
          </cell>
        </row>
        <row r="698">
          <cell r="A698" t="str">
            <v>I697</v>
          </cell>
          <cell r="B698" t="str">
            <v xml:space="preserve">TUBO ACERO NEGRA CONTRA INCENDIO 4" - CALIBRE 10 ASTM A795 - TIPO COLMENA O SIMILAR. </v>
          </cell>
          <cell r="C698" t="str">
            <v>Insumos</v>
          </cell>
          <cell r="D698" t="str">
            <v>M</v>
          </cell>
          <cell r="E698">
            <v>57409</v>
          </cell>
          <cell r="F698">
            <v>48243</v>
          </cell>
        </row>
        <row r="699">
          <cell r="A699" t="str">
            <v>I698</v>
          </cell>
          <cell r="B699" t="str">
            <v xml:space="preserve">TUBO ALCANTARILLADO NOVAFORT  PVC  110 MM  </v>
          </cell>
          <cell r="C699" t="str">
            <v>Insumos</v>
          </cell>
          <cell r="D699" t="str">
            <v>M</v>
          </cell>
          <cell r="E699">
            <v>16686</v>
          </cell>
          <cell r="F699">
            <v>14022</v>
          </cell>
        </row>
        <row r="700">
          <cell r="A700" t="str">
            <v>I699</v>
          </cell>
          <cell r="B700" t="str">
            <v xml:space="preserve">TUBO ALCANTARILLADO NOVAFORT  PVC  160 MM  </v>
          </cell>
          <cell r="C700" t="str">
            <v>Insumos</v>
          </cell>
          <cell r="D700" t="str">
            <v>M</v>
          </cell>
          <cell r="E700">
            <v>30307</v>
          </cell>
          <cell r="F700">
            <v>25468</v>
          </cell>
        </row>
        <row r="701">
          <cell r="A701" t="str">
            <v>I700</v>
          </cell>
          <cell r="B701" t="str">
            <v xml:space="preserve">TUBO ALCANTARILLADO NOVAFORT  PVC  200 MM  </v>
          </cell>
          <cell r="C701" t="str">
            <v>Insumos</v>
          </cell>
          <cell r="D701" t="str">
            <v>M</v>
          </cell>
          <cell r="E701">
            <v>44306</v>
          </cell>
          <cell r="F701">
            <v>37232</v>
          </cell>
        </row>
        <row r="702">
          <cell r="A702" t="str">
            <v>I701</v>
          </cell>
          <cell r="B702" t="str">
            <v xml:space="preserve">TUBO ALCANTARILLADO NOVAFORT  PVC  250 MM </v>
          </cell>
          <cell r="C702" t="str">
            <v>Insumos</v>
          </cell>
          <cell r="D702" t="str">
            <v>M</v>
          </cell>
          <cell r="E702">
            <v>64412</v>
          </cell>
          <cell r="F702">
            <v>54128</v>
          </cell>
        </row>
        <row r="703">
          <cell r="A703" t="str">
            <v>I702</v>
          </cell>
          <cell r="B703" t="str">
            <v xml:space="preserve">TUBO ALCANTARILLADO NOVAFORT  PVC  315 MM </v>
          </cell>
          <cell r="C703" t="str">
            <v>Insumos</v>
          </cell>
          <cell r="D703" t="str">
            <v>M</v>
          </cell>
          <cell r="E703">
            <v>95236</v>
          </cell>
          <cell r="F703">
            <v>80030</v>
          </cell>
        </row>
        <row r="704">
          <cell r="A704" t="str">
            <v>I703</v>
          </cell>
          <cell r="B704" t="str">
            <v xml:space="preserve">TUBO ALCANTARILLADO NOVAFORT  PVC  355 MM </v>
          </cell>
          <cell r="C704" t="str">
            <v>Insumos</v>
          </cell>
          <cell r="D704" t="str">
            <v>M</v>
          </cell>
          <cell r="E704">
            <v>110056</v>
          </cell>
          <cell r="F704">
            <v>92484</v>
          </cell>
        </row>
        <row r="705">
          <cell r="A705" t="str">
            <v>I704</v>
          </cell>
          <cell r="B705" t="str">
            <v xml:space="preserve">TUBO ALCANTARILLADO NOVAFORT  PVC  450 MM </v>
          </cell>
          <cell r="C705" t="str">
            <v>Insumos</v>
          </cell>
          <cell r="D705" t="str">
            <v>M</v>
          </cell>
          <cell r="E705">
            <v>194012</v>
          </cell>
          <cell r="F705">
            <v>163035</v>
          </cell>
        </row>
        <row r="706">
          <cell r="A706" t="str">
            <v>I705</v>
          </cell>
          <cell r="B706" t="str">
            <v xml:space="preserve">TUBO ALCANTARILLADO NOVAFORT  PVC  500 MM </v>
          </cell>
          <cell r="C706" t="str">
            <v>Insumos</v>
          </cell>
          <cell r="D706" t="str">
            <v>M</v>
          </cell>
          <cell r="E706">
            <v>240820</v>
          </cell>
          <cell r="F706">
            <v>202370</v>
          </cell>
        </row>
        <row r="707">
          <cell r="A707" t="str">
            <v>I706</v>
          </cell>
          <cell r="B707" t="str">
            <v xml:space="preserve">TUBO ALCANTARILLADO NOVAFORT  PVC  400 MM </v>
          </cell>
          <cell r="C707" t="str">
            <v>Insumos</v>
          </cell>
          <cell r="D707" t="str">
            <v>M</v>
          </cell>
          <cell r="E707">
            <v>147512</v>
          </cell>
          <cell r="F707">
            <v>123960</v>
          </cell>
        </row>
        <row r="708">
          <cell r="A708" t="str">
            <v>I707</v>
          </cell>
          <cell r="B708" t="str">
            <v>TUBO ALCANTARILLADO NOVAFORT PVC 600 MM</v>
          </cell>
          <cell r="C708" t="str">
            <v>Insumos</v>
          </cell>
          <cell r="D708" t="str">
            <v>M</v>
          </cell>
          <cell r="E708">
            <v>287442</v>
          </cell>
          <cell r="F708">
            <v>287442</v>
          </cell>
        </row>
        <row r="709">
          <cell r="A709" t="str">
            <v>I708</v>
          </cell>
          <cell r="B709" t="str">
            <v>TUBO ALCANTARILLADO NOVAFORT PVC 680 MM</v>
          </cell>
          <cell r="C709" t="str">
            <v>Insumos</v>
          </cell>
          <cell r="D709" t="str">
            <v>M</v>
          </cell>
          <cell r="E709">
            <v>312523</v>
          </cell>
          <cell r="F709">
            <v>312523</v>
          </cell>
        </row>
        <row r="710">
          <cell r="A710" t="str">
            <v>I709</v>
          </cell>
          <cell r="B710" t="str">
            <v>TUBO ALCANTARILLADO NOVAFORT PVC 760 MM</v>
          </cell>
          <cell r="C710" t="str">
            <v>Insumos</v>
          </cell>
          <cell r="D710" t="str">
            <v>M</v>
          </cell>
          <cell r="E710">
            <v>390200</v>
          </cell>
          <cell r="F710">
            <v>390200</v>
          </cell>
        </row>
        <row r="711">
          <cell r="A711" t="str">
            <v>I710</v>
          </cell>
          <cell r="B711" t="str">
            <v>TUBO ALCANTARILLADO NOVAFORT PVC 840 MM</v>
          </cell>
          <cell r="C711" t="str">
            <v>Insumos</v>
          </cell>
          <cell r="D711" t="str">
            <v>M</v>
          </cell>
          <cell r="E711">
            <v>583233</v>
          </cell>
          <cell r="F711">
            <v>490112</v>
          </cell>
        </row>
        <row r="712">
          <cell r="A712" t="str">
            <v>I711</v>
          </cell>
          <cell r="B712" t="str">
            <v>TUBO ALCANTARILLADO NOVAFORT PVC 915 MM</v>
          </cell>
          <cell r="C712" t="str">
            <v>Insumos</v>
          </cell>
          <cell r="D712" t="str">
            <v>M</v>
          </cell>
          <cell r="E712">
            <v>799859</v>
          </cell>
          <cell r="F712">
            <v>672150</v>
          </cell>
        </row>
        <row r="713">
          <cell r="A713" t="str">
            <v>I712</v>
          </cell>
          <cell r="B713" t="str">
            <v>TUBERIA PVC PERFILADA (24")</v>
          </cell>
          <cell r="C713" t="str">
            <v>Insumos</v>
          </cell>
          <cell r="D713" t="str">
            <v>M</v>
          </cell>
          <cell r="E713">
            <v>278780</v>
          </cell>
          <cell r="F713">
            <v>278780</v>
          </cell>
        </row>
        <row r="714">
          <cell r="A714" t="str">
            <v>I713</v>
          </cell>
          <cell r="B714" t="str">
            <v>TUBERIA PVC PERFILADA (27")</v>
          </cell>
          <cell r="C714" t="str">
            <v>Insumos</v>
          </cell>
          <cell r="D714" t="str">
            <v>M</v>
          </cell>
          <cell r="E714">
            <v>291270</v>
          </cell>
          <cell r="F714">
            <v>244765</v>
          </cell>
        </row>
        <row r="715">
          <cell r="A715" t="str">
            <v>I714</v>
          </cell>
          <cell r="B715" t="str">
            <v>TUBERIA PVC PERFILADA (30")</v>
          </cell>
          <cell r="C715" t="str">
            <v>Insumos</v>
          </cell>
          <cell r="D715" t="str">
            <v>M</v>
          </cell>
          <cell r="E715">
            <v>351634</v>
          </cell>
          <cell r="F715">
            <v>295491</v>
          </cell>
        </row>
        <row r="716">
          <cell r="A716" t="str">
            <v>I715</v>
          </cell>
          <cell r="B716" t="str">
            <v>TUBERIA PVC PERFILADA (33")</v>
          </cell>
          <cell r="C716" t="str">
            <v>Insumos</v>
          </cell>
          <cell r="D716" t="str">
            <v>M</v>
          </cell>
          <cell r="E716">
            <v>512899</v>
          </cell>
          <cell r="F716">
            <v>512899</v>
          </cell>
        </row>
        <row r="717">
          <cell r="A717" t="str">
            <v>I716</v>
          </cell>
          <cell r="B717" t="str">
            <v>TUBERIA PVC PERFILADA (36")</v>
          </cell>
          <cell r="C717" t="str">
            <v>Insumos</v>
          </cell>
          <cell r="D717" t="str">
            <v>M</v>
          </cell>
          <cell r="E717">
            <v>743776</v>
          </cell>
          <cell r="F717">
            <v>743776</v>
          </cell>
        </row>
        <row r="718">
          <cell r="A718" t="str">
            <v>I717</v>
          </cell>
          <cell r="B718" t="str">
            <v>TUBERIA PVC PERFILADA (39")</v>
          </cell>
          <cell r="C718" t="str">
            <v>Insumos</v>
          </cell>
          <cell r="D718" t="str">
            <v>M</v>
          </cell>
          <cell r="E718">
            <v>1054170</v>
          </cell>
          <cell r="F718">
            <v>1054170</v>
          </cell>
        </row>
        <row r="719">
          <cell r="A719" t="str">
            <v>I718</v>
          </cell>
          <cell r="B719" t="str">
            <v>TUBERIA PVC PERFILADA (42")</v>
          </cell>
          <cell r="C719" t="str">
            <v>Insumos</v>
          </cell>
          <cell r="D719" t="str">
            <v>M</v>
          </cell>
          <cell r="E719">
            <v>1154532</v>
          </cell>
          <cell r="F719">
            <v>1154532</v>
          </cell>
        </row>
        <row r="720">
          <cell r="A720" t="str">
            <v>I719</v>
          </cell>
          <cell r="B720" t="str">
            <v>TUBERIA PVC PERFILADA (45")</v>
          </cell>
          <cell r="C720" t="str">
            <v>Insumos</v>
          </cell>
          <cell r="D720" t="str">
            <v>M</v>
          </cell>
          <cell r="E720">
            <v>1229536</v>
          </cell>
          <cell r="F720">
            <v>1229536</v>
          </cell>
        </row>
        <row r="721">
          <cell r="A721" t="str">
            <v>I720</v>
          </cell>
          <cell r="B721" t="str">
            <v>TUBERIA PVC PERFILADA (48")</v>
          </cell>
          <cell r="C721" t="str">
            <v>Insumos</v>
          </cell>
          <cell r="D721" t="str">
            <v>M</v>
          </cell>
          <cell r="E721">
            <v>1607571</v>
          </cell>
          <cell r="F721">
            <v>1607571</v>
          </cell>
        </row>
        <row r="722">
          <cell r="A722" t="str">
            <v>I721</v>
          </cell>
          <cell r="B722" t="str">
            <v>TUBERIA PVC PERFILADA (51")</v>
          </cell>
          <cell r="C722" t="str">
            <v>Insumos</v>
          </cell>
          <cell r="D722" t="str">
            <v>M</v>
          </cell>
          <cell r="E722">
            <v>1869237</v>
          </cell>
          <cell r="F722">
            <v>1869237</v>
          </cell>
        </row>
        <row r="723">
          <cell r="A723" t="str">
            <v>I722</v>
          </cell>
          <cell r="B723" t="str">
            <v>TUBERIA PVC PERFILADA (54")</v>
          </cell>
          <cell r="C723" t="str">
            <v>Insumos</v>
          </cell>
          <cell r="D723" t="str">
            <v>M</v>
          </cell>
          <cell r="E723">
            <v>1967545</v>
          </cell>
          <cell r="F723">
            <v>1967545</v>
          </cell>
        </row>
        <row r="724">
          <cell r="A724" t="str">
            <v>I723</v>
          </cell>
          <cell r="B724" t="str">
            <v>TUBERIA PVC PERFILADA (57")</v>
          </cell>
          <cell r="C724" t="str">
            <v>Insumos</v>
          </cell>
          <cell r="D724" t="str">
            <v>M</v>
          </cell>
          <cell r="E724">
            <v>2106359</v>
          </cell>
          <cell r="F724">
            <v>2106359</v>
          </cell>
        </row>
        <row r="725">
          <cell r="A725" t="str">
            <v>I724</v>
          </cell>
          <cell r="B725" t="str">
            <v>TUBERIA PVC PERFILADA (60")</v>
          </cell>
          <cell r="C725" t="str">
            <v>Insumos</v>
          </cell>
          <cell r="D725" t="str">
            <v>M</v>
          </cell>
          <cell r="E725">
            <v>2339136</v>
          </cell>
          <cell r="F725">
            <v>2339136</v>
          </cell>
        </row>
        <row r="726">
          <cell r="A726" t="str">
            <v>I725</v>
          </cell>
          <cell r="B726" t="str">
            <v>TUBERIA PVC PERFILADA (68")</v>
          </cell>
          <cell r="C726" t="str">
            <v>Insumos</v>
          </cell>
          <cell r="D726" t="str">
            <v>M</v>
          </cell>
          <cell r="E726">
            <v>2551171</v>
          </cell>
          <cell r="F726">
            <v>2551171</v>
          </cell>
        </row>
        <row r="727">
          <cell r="A727" t="str">
            <v>I726</v>
          </cell>
          <cell r="B727" t="str">
            <v>TUBERIA PVC SANITARIA DE 11/2"</v>
          </cell>
          <cell r="C727" t="str">
            <v>Insumos</v>
          </cell>
          <cell r="D727" t="str">
            <v>M</v>
          </cell>
          <cell r="E727">
            <v>8246</v>
          </cell>
          <cell r="F727">
            <v>8246</v>
          </cell>
        </row>
        <row r="728">
          <cell r="A728" t="str">
            <v>I727</v>
          </cell>
          <cell r="B728" t="str">
            <v>TUBERIA PVC SANITARIA DE 2"</v>
          </cell>
          <cell r="C728" t="str">
            <v>Insumos</v>
          </cell>
          <cell r="D728" t="str">
            <v>M</v>
          </cell>
          <cell r="E728">
            <v>10222</v>
          </cell>
          <cell r="F728">
            <v>10222</v>
          </cell>
        </row>
        <row r="729">
          <cell r="A729" t="str">
            <v>I728</v>
          </cell>
          <cell r="B729" t="str">
            <v>TUBERIA PVC SANITARIA DE 3"</v>
          </cell>
          <cell r="C729" t="str">
            <v>Insumos</v>
          </cell>
          <cell r="D729" t="str">
            <v>M</v>
          </cell>
          <cell r="E729">
            <v>15267</v>
          </cell>
          <cell r="F729">
            <v>15267</v>
          </cell>
        </row>
        <row r="730">
          <cell r="A730" t="str">
            <v>I729</v>
          </cell>
          <cell r="B730" t="str">
            <v>TUBERIA PVC SANITARIA DE 4"</v>
          </cell>
          <cell r="C730" t="str">
            <v>Insumos</v>
          </cell>
          <cell r="D730" t="str">
            <v>M</v>
          </cell>
          <cell r="E730">
            <v>21276</v>
          </cell>
          <cell r="F730">
            <v>21276</v>
          </cell>
        </row>
        <row r="731">
          <cell r="A731" t="str">
            <v>I730</v>
          </cell>
          <cell r="B731" t="str">
            <v>TUBERIA PVC SANITARIA DE 6"</v>
          </cell>
          <cell r="C731" t="str">
            <v>Insumos</v>
          </cell>
          <cell r="D731" t="str">
            <v>M</v>
          </cell>
          <cell r="E731">
            <v>45057</v>
          </cell>
          <cell r="F731">
            <v>45057</v>
          </cell>
        </row>
        <row r="732">
          <cell r="A732" t="str">
            <v>I731</v>
          </cell>
          <cell r="B732" t="str">
            <v>TUBO DRENAJE  CORRUGADA PVC 100 MM ( 4") SIN FILTRO. TRAMOS DE 5 M. CON UNIÓN.</v>
          </cell>
          <cell r="C732" t="str">
            <v>Insumos</v>
          </cell>
          <cell r="D732" t="str">
            <v>M</v>
          </cell>
          <cell r="E732">
            <v>31846</v>
          </cell>
          <cell r="F732">
            <v>26761</v>
          </cell>
        </row>
        <row r="733">
          <cell r="A733" t="str">
            <v>I732</v>
          </cell>
          <cell r="B733" t="str">
            <v>TUBO DRENAJE  CORRUGADA PVC 65 MM ( 3") SIN FILTRO.</v>
          </cell>
          <cell r="C733" t="str">
            <v>Insumos</v>
          </cell>
          <cell r="D733" t="str">
            <v>M</v>
          </cell>
          <cell r="E733">
            <v>16664</v>
          </cell>
          <cell r="F733">
            <v>14003</v>
          </cell>
        </row>
        <row r="734">
          <cell r="A734" t="str">
            <v>I733</v>
          </cell>
          <cell r="B734" t="str">
            <v>TUBO DRENAJE  CORRUGADA PVC 160 MM ( 6") SIN FILTRO. TRAMOS DE 5 M. CON UNIÓN.</v>
          </cell>
          <cell r="C734" t="str">
            <v>Insumos</v>
          </cell>
          <cell r="D734" t="str">
            <v>M</v>
          </cell>
          <cell r="E734">
            <v>70961</v>
          </cell>
          <cell r="F734">
            <v>59631</v>
          </cell>
        </row>
        <row r="735">
          <cell r="A735" t="str">
            <v>I734</v>
          </cell>
          <cell r="B735" t="str">
            <v>TUBO POLIETILENO ALTA DENSIDAD - PEAD 110 MM PE 100 / PN 10 RDE 17 TIPO ACUAFLEX O SIMILAR ROLLO - 50</v>
          </cell>
          <cell r="C735" t="str">
            <v>Insumos</v>
          </cell>
          <cell r="D735" t="str">
            <v>M</v>
          </cell>
          <cell r="E735">
            <v>30007</v>
          </cell>
          <cell r="F735">
            <v>25216</v>
          </cell>
        </row>
        <row r="736">
          <cell r="A736" t="str">
            <v>I735</v>
          </cell>
          <cell r="B736" t="str">
            <v>TUBO POLIETILENO ALTA DENSIDAD - PEAD 160 MM PE 100 / PN 10 RDE 17 TIPO ACUAFLEX O SIMILAR PRECIOS X TRAMO, TRAMO-6</v>
          </cell>
          <cell r="C736" t="str">
            <v>Insumos</v>
          </cell>
          <cell r="D736" t="str">
            <v>M</v>
          </cell>
          <cell r="E736">
            <v>423841</v>
          </cell>
          <cell r="F736">
            <v>356169</v>
          </cell>
        </row>
        <row r="737">
          <cell r="A737" t="str">
            <v>I736</v>
          </cell>
          <cell r="B737" t="str">
            <v>TUBO POLIETILENO ALTA DENSIDAD - PEAD 200 MM PE 100 / PN 10 RDE 17 TIPO ACUAFLEX O SIMILAR PRECIOS X TRAMO, TRAMO-6</v>
          </cell>
          <cell r="C737" t="str">
            <v>Insumos</v>
          </cell>
          <cell r="D737" t="str">
            <v>M</v>
          </cell>
          <cell r="E737">
            <v>663548</v>
          </cell>
          <cell r="F737">
            <v>557603</v>
          </cell>
        </row>
        <row r="738">
          <cell r="A738" t="str">
            <v>I737</v>
          </cell>
          <cell r="B738" t="str">
            <v>TUBO POLIETILENO ALTA DENSIDAD - PEAD 63 MM PE 100 / PN 10 RDE 17 TIPO ACUAFLEX O SIMILAR ROLLO-100</v>
          </cell>
          <cell r="C738" t="str">
            <v>Insumos</v>
          </cell>
          <cell r="D738" t="str">
            <v>M</v>
          </cell>
          <cell r="E738">
            <v>11362</v>
          </cell>
          <cell r="F738">
            <v>9548</v>
          </cell>
        </row>
        <row r="739">
          <cell r="A739" t="str">
            <v>I738</v>
          </cell>
          <cell r="B739" t="str">
            <v>TUBO POLIETILENO ALTA DENSIDAD - PEAD 90 MM PE 100 / PN 10 RDE 17 TIPO ACUAFLEX O SIMILAR ROLLO-100</v>
          </cell>
          <cell r="C739" t="str">
            <v>Insumos</v>
          </cell>
          <cell r="D739" t="str">
            <v>M</v>
          </cell>
          <cell r="E739">
            <v>20426</v>
          </cell>
          <cell r="F739">
            <v>17165</v>
          </cell>
        </row>
        <row r="740">
          <cell r="A740" t="str">
            <v>I739</v>
          </cell>
          <cell r="B740" t="str">
            <v xml:space="preserve">TUBO PRESION RDE 21 PVC  200 PSI  -  1 1/2" </v>
          </cell>
          <cell r="C740" t="str">
            <v>Insumos</v>
          </cell>
          <cell r="D740" t="str">
            <v>M</v>
          </cell>
          <cell r="E740">
            <v>11251</v>
          </cell>
          <cell r="F740">
            <v>9455</v>
          </cell>
        </row>
        <row r="741">
          <cell r="A741" t="str">
            <v>I740</v>
          </cell>
          <cell r="B741" t="str">
            <v xml:space="preserve">TUBO PRESION RDE 21 PVC  200 PSI  -  1 1/4" </v>
          </cell>
          <cell r="C741" t="str">
            <v>Insumos</v>
          </cell>
          <cell r="D741" t="str">
            <v>M</v>
          </cell>
          <cell r="E741">
            <v>8614</v>
          </cell>
          <cell r="F741">
            <v>7239</v>
          </cell>
        </row>
        <row r="742">
          <cell r="A742" t="str">
            <v>I741</v>
          </cell>
          <cell r="B742" t="str">
            <v xml:space="preserve">TUBO PRESION RDE 21 PVC  200 PSI  -  2"  </v>
          </cell>
          <cell r="C742" t="str">
            <v>Insumos</v>
          </cell>
          <cell r="D742" t="str">
            <v>M</v>
          </cell>
          <cell r="E742">
            <v>17255</v>
          </cell>
          <cell r="F742">
            <v>14500</v>
          </cell>
        </row>
        <row r="743">
          <cell r="A743" t="str">
            <v>I742</v>
          </cell>
          <cell r="B743" t="str">
            <v>TUBO PRESION RDE 21 PVC  200 PSI  -  3/4"</v>
          </cell>
          <cell r="C743" t="str">
            <v>Insumos</v>
          </cell>
          <cell r="D743" t="str">
            <v>M</v>
          </cell>
          <cell r="E743">
            <v>3406</v>
          </cell>
          <cell r="F743">
            <v>2862</v>
          </cell>
        </row>
        <row r="744">
          <cell r="A744" t="str">
            <v>I743</v>
          </cell>
          <cell r="B744" t="str">
            <v xml:space="preserve">TUBO PRESION RDE 21 PVC 200 PSI  -  1" </v>
          </cell>
          <cell r="C744" t="str">
            <v>Insumos</v>
          </cell>
          <cell r="D744" t="str">
            <v>M</v>
          </cell>
          <cell r="E744">
            <v>4781</v>
          </cell>
          <cell r="F744">
            <v>4018</v>
          </cell>
        </row>
        <row r="745">
          <cell r="A745" t="str">
            <v>I744</v>
          </cell>
          <cell r="B745" t="str">
            <v>TUBO PRESION RDE 21 PVC 200 PSI  -  2 1/2"</v>
          </cell>
          <cell r="C745" t="str">
            <v>Insumos</v>
          </cell>
          <cell r="D745" t="str">
            <v>M</v>
          </cell>
          <cell r="E745">
            <v>27959</v>
          </cell>
          <cell r="F745">
            <v>23495</v>
          </cell>
        </row>
        <row r="746">
          <cell r="A746" t="str">
            <v>I745</v>
          </cell>
          <cell r="B746" t="str">
            <v xml:space="preserve">TUBO PRESION RDE 21 PVC 200 PSI  -  3"  </v>
          </cell>
          <cell r="C746" t="str">
            <v>Insumos</v>
          </cell>
          <cell r="D746" t="str">
            <v>M</v>
          </cell>
          <cell r="E746">
            <v>37330</v>
          </cell>
          <cell r="F746">
            <v>31370</v>
          </cell>
        </row>
        <row r="747">
          <cell r="A747" t="str">
            <v>I746</v>
          </cell>
          <cell r="B747" t="str">
            <v xml:space="preserve">TUBO PRESION RDE 21 PVC 200 PSI  -  4" </v>
          </cell>
          <cell r="C747" t="str">
            <v>Insumos</v>
          </cell>
          <cell r="D747" t="str">
            <v>M</v>
          </cell>
          <cell r="E747">
            <v>63676</v>
          </cell>
          <cell r="F747">
            <v>53509</v>
          </cell>
        </row>
        <row r="748">
          <cell r="A748" t="str">
            <v>I747</v>
          </cell>
          <cell r="B748" t="str">
            <v xml:space="preserve">TUBO PRESION RDE 9 PVC 500 PSI  -  1/2" </v>
          </cell>
          <cell r="C748" t="str">
            <v>Insumos</v>
          </cell>
          <cell r="D748" t="str">
            <v>M</v>
          </cell>
          <cell r="E748">
            <v>3853</v>
          </cell>
          <cell r="F748">
            <v>3238</v>
          </cell>
        </row>
        <row r="749">
          <cell r="A749" t="str">
            <v>I748</v>
          </cell>
          <cell r="B749" t="str">
            <v xml:space="preserve">TUBO PVC A.LL-VENTILACION  1 1/2'' </v>
          </cell>
          <cell r="C749" t="str">
            <v>Insumos</v>
          </cell>
          <cell r="D749" t="str">
            <v>M</v>
          </cell>
          <cell r="E749">
            <v>5536</v>
          </cell>
          <cell r="F749">
            <v>4652</v>
          </cell>
        </row>
        <row r="750">
          <cell r="A750" t="str">
            <v>I749</v>
          </cell>
          <cell r="B750" t="str">
            <v>TUBO PVC A.LL-VENTILACION  2''</v>
          </cell>
          <cell r="C750" t="str">
            <v>Insumos</v>
          </cell>
          <cell r="D750" t="str">
            <v>M</v>
          </cell>
          <cell r="E750">
            <v>8965</v>
          </cell>
          <cell r="F750">
            <v>7534</v>
          </cell>
        </row>
        <row r="751">
          <cell r="A751" t="str">
            <v>I750</v>
          </cell>
          <cell r="B751" t="str">
            <v xml:space="preserve">TUBO PVC A.LL-VENTILACION  3'' </v>
          </cell>
          <cell r="C751" t="str">
            <v>Insumos</v>
          </cell>
          <cell r="D751" t="str">
            <v>M</v>
          </cell>
          <cell r="E751">
            <v>10681</v>
          </cell>
          <cell r="F751">
            <v>8976</v>
          </cell>
        </row>
        <row r="752">
          <cell r="A752" t="str">
            <v>I751</v>
          </cell>
          <cell r="B752" t="str">
            <v xml:space="preserve">TUBO PVC A.LL-VENTILACION  4'' </v>
          </cell>
          <cell r="C752" t="str">
            <v>Insumos</v>
          </cell>
          <cell r="D752" t="str">
            <v>M</v>
          </cell>
          <cell r="E752">
            <v>18419</v>
          </cell>
          <cell r="F752">
            <v>15478</v>
          </cell>
        </row>
        <row r="753">
          <cell r="A753" t="str">
            <v>I752</v>
          </cell>
          <cell r="B753" t="str">
            <v xml:space="preserve">TUBO PVC SANITARIO 2'' </v>
          </cell>
          <cell r="C753" t="str">
            <v>Insumos</v>
          </cell>
          <cell r="D753" t="str">
            <v>M</v>
          </cell>
          <cell r="E753">
            <v>12447</v>
          </cell>
          <cell r="F753">
            <v>10460</v>
          </cell>
        </row>
        <row r="754">
          <cell r="A754" t="str">
            <v>I753</v>
          </cell>
          <cell r="B754" t="str">
            <v>TUBO PVC SANITARIO 3"</v>
          </cell>
          <cell r="C754" t="str">
            <v>Insumos</v>
          </cell>
          <cell r="D754" t="str">
            <v>M</v>
          </cell>
          <cell r="E754">
            <v>18591</v>
          </cell>
          <cell r="F754">
            <v>15623</v>
          </cell>
        </row>
        <row r="755">
          <cell r="A755" t="str">
            <v>I754</v>
          </cell>
          <cell r="B755" t="str">
            <v xml:space="preserve">TUBO PVC SANITARIO 4" </v>
          </cell>
          <cell r="C755" t="str">
            <v>Insumos</v>
          </cell>
          <cell r="D755" t="str">
            <v>M</v>
          </cell>
          <cell r="E755">
            <v>25913</v>
          </cell>
          <cell r="F755">
            <v>21776</v>
          </cell>
        </row>
        <row r="756">
          <cell r="A756" t="str">
            <v>I755</v>
          </cell>
          <cell r="B756" t="str">
            <v xml:space="preserve">TUBO PVC SANITARIO 6" </v>
          </cell>
          <cell r="C756" t="str">
            <v>Insumos</v>
          </cell>
          <cell r="D756" t="str">
            <v>M</v>
          </cell>
          <cell r="E756">
            <v>54878</v>
          </cell>
          <cell r="F756">
            <v>46116</v>
          </cell>
        </row>
        <row r="757">
          <cell r="A757" t="str">
            <v>I756</v>
          </cell>
          <cell r="B757" t="str">
            <v>TUBO ULTRATEMP 1/2"</v>
          </cell>
          <cell r="C757" t="str">
            <v>Insumos</v>
          </cell>
          <cell r="D757" t="str">
            <v>M</v>
          </cell>
          <cell r="E757">
            <v>3331</v>
          </cell>
          <cell r="F757">
            <v>2799</v>
          </cell>
        </row>
        <row r="758">
          <cell r="A758" t="str">
            <v>I757</v>
          </cell>
          <cell r="B758" t="str">
            <v>TUBO ULTRATEMP 3/4"</v>
          </cell>
          <cell r="C758" t="str">
            <v>Insumos</v>
          </cell>
          <cell r="D758" t="str">
            <v>M</v>
          </cell>
          <cell r="E758">
            <v>5476</v>
          </cell>
          <cell r="F758">
            <v>4602</v>
          </cell>
        </row>
        <row r="759">
          <cell r="A759" t="str">
            <v>I758</v>
          </cell>
          <cell r="B759" t="str">
            <v>TUBO UNION PLATINO RDE 21 PVC  10" 200 PSI</v>
          </cell>
          <cell r="C759" t="str">
            <v>Insumos</v>
          </cell>
          <cell r="D759" t="str">
            <v>M</v>
          </cell>
          <cell r="E759">
            <v>194759</v>
          </cell>
          <cell r="F759">
            <v>163663</v>
          </cell>
        </row>
        <row r="760">
          <cell r="A760" t="str">
            <v>I759</v>
          </cell>
          <cell r="B760" t="str">
            <v>TUBO UNION PLATINO RDE 21 PVC  4" 200 PSI</v>
          </cell>
          <cell r="C760" t="str">
            <v>Insumos</v>
          </cell>
          <cell r="D760" t="str">
            <v>M</v>
          </cell>
          <cell r="E760">
            <v>33450</v>
          </cell>
          <cell r="F760">
            <v>28109</v>
          </cell>
        </row>
        <row r="761">
          <cell r="A761" t="str">
            <v>I760</v>
          </cell>
          <cell r="B761" t="str">
            <v>TUBO UNION PLATINO RDE 21 PVC  6" 200 PSI</v>
          </cell>
          <cell r="C761" t="str">
            <v>Insumos</v>
          </cell>
          <cell r="D761" t="str">
            <v>M</v>
          </cell>
          <cell r="E761">
            <v>73039</v>
          </cell>
          <cell r="F761">
            <v>61377</v>
          </cell>
        </row>
        <row r="762">
          <cell r="A762" t="str">
            <v>I761</v>
          </cell>
          <cell r="B762" t="str">
            <v>UNIIVERSAL 1"  GALVANIZADO</v>
          </cell>
          <cell r="C762" t="str">
            <v>Insumos</v>
          </cell>
          <cell r="D762" t="str">
            <v>UND</v>
          </cell>
          <cell r="E762">
            <v>9489</v>
          </cell>
          <cell r="F762">
            <v>7974</v>
          </cell>
        </row>
        <row r="763">
          <cell r="A763" t="str">
            <v>I762</v>
          </cell>
          <cell r="B763" t="str">
            <v>UNION ACERO GALVANIZAD0  3/4"</v>
          </cell>
          <cell r="C763" t="str">
            <v>Insumos</v>
          </cell>
          <cell r="D763" t="str">
            <v>UND</v>
          </cell>
          <cell r="E763">
            <v>1261</v>
          </cell>
          <cell r="F763">
            <v>1060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2109</v>
          </cell>
          <cell r="F765">
            <v>1772</v>
          </cell>
        </row>
        <row r="766">
          <cell r="A766" t="str">
            <v>I765</v>
          </cell>
          <cell r="B766" t="str">
            <v>UNION ACERO GALVANIZADO  1/2"</v>
          </cell>
          <cell r="C766" t="str">
            <v>Insumos</v>
          </cell>
          <cell r="D766" t="str">
            <v>UND</v>
          </cell>
          <cell r="E766">
            <v>910</v>
          </cell>
          <cell r="F766">
            <v>765</v>
          </cell>
        </row>
        <row r="767">
          <cell r="A767" t="str">
            <v>I766</v>
          </cell>
          <cell r="B767" t="str">
            <v>UNION ACERO GALVANIZADO  2 1/2"</v>
          </cell>
          <cell r="C767" t="str">
            <v>Insumos</v>
          </cell>
          <cell r="D767" t="str">
            <v>UND</v>
          </cell>
          <cell r="E767">
            <v>12653</v>
          </cell>
          <cell r="F767">
            <v>10633</v>
          </cell>
        </row>
        <row r="768">
          <cell r="A768" t="str">
            <v>I767</v>
          </cell>
          <cell r="B768" t="str">
            <v>UNION ACERO GALVANIZADO  2"</v>
          </cell>
          <cell r="C768" t="str">
            <v>Insumos</v>
          </cell>
          <cell r="D768" t="str">
            <v>UND</v>
          </cell>
          <cell r="E768">
            <v>6675</v>
          </cell>
          <cell r="F768">
            <v>5609</v>
          </cell>
        </row>
        <row r="769">
          <cell r="A769" t="str">
            <v>I768</v>
          </cell>
          <cell r="B769" t="str">
            <v>UNION ACERO GALVANIZADO  3"</v>
          </cell>
          <cell r="C769" t="str">
            <v>Insumos</v>
          </cell>
          <cell r="D769" t="str">
            <v>UND</v>
          </cell>
          <cell r="E769">
            <v>18628</v>
          </cell>
          <cell r="F769">
            <v>15654</v>
          </cell>
        </row>
        <row r="770">
          <cell r="A770" t="str">
            <v>I769</v>
          </cell>
          <cell r="B770" t="str">
            <v>UNION ACERO GALVANIZADO  4"</v>
          </cell>
          <cell r="C770" t="str">
            <v>Insumos</v>
          </cell>
          <cell r="D770" t="str">
            <v>UND</v>
          </cell>
          <cell r="E770">
            <v>29876</v>
          </cell>
          <cell r="F770">
            <v>25106</v>
          </cell>
        </row>
        <row r="771">
          <cell r="A771" t="str">
            <v>I770</v>
          </cell>
          <cell r="B771" t="str">
            <v xml:space="preserve">UNION ALCANTARILLADO PVC 160 MM.  </v>
          </cell>
          <cell r="C771" t="str">
            <v>Insumos</v>
          </cell>
          <cell r="D771" t="str">
            <v>UND</v>
          </cell>
          <cell r="E771">
            <v>27307</v>
          </cell>
          <cell r="F771">
            <v>22947</v>
          </cell>
        </row>
        <row r="772">
          <cell r="A772" t="str">
            <v>I771</v>
          </cell>
          <cell r="B772" t="str">
            <v xml:space="preserve">UNION ALCANTARILLADO PVC 200 MM. </v>
          </cell>
          <cell r="C772" t="str">
            <v>Insumos</v>
          </cell>
          <cell r="D772" t="str">
            <v>UND</v>
          </cell>
          <cell r="E772">
            <v>45840</v>
          </cell>
          <cell r="F772">
            <v>38521</v>
          </cell>
        </row>
        <row r="773">
          <cell r="A773" t="str">
            <v>I772</v>
          </cell>
          <cell r="B773" t="str">
            <v>UNION ALCANTARILLADO PVC 315 MM</v>
          </cell>
          <cell r="C773" t="str">
            <v>Insumos</v>
          </cell>
          <cell r="D773" t="str">
            <v>UND</v>
          </cell>
          <cell r="E773">
            <v>222786</v>
          </cell>
          <cell r="F773">
            <v>187215</v>
          </cell>
        </row>
        <row r="774">
          <cell r="A774" t="str">
            <v>I773</v>
          </cell>
          <cell r="B774" t="str">
            <v>UNION ALCANTARILLADO PVC 110 MM</v>
          </cell>
          <cell r="C774" t="str">
            <v>Insumos</v>
          </cell>
          <cell r="D774" t="str">
            <v>UND</v>
          </cell>
          <cell r="E774">
            <v>11266</v>
          </cell>
          <cell r="F774">
            <v>9467</v>
          </cell>
        </row>
        <row r="775">
          <cell r="A775" t="str">
            <v>I774</v>
          </cell>
          <cell r="B775" t="str">
            <v>UNION ALCANTARILLADO PVC 250 MM</v>
          </cell>
          <cell r="C775" t="str">
            <v>Insumos</v>
          </cell>
          <cell r="D775" t="str">
            <v>UND</v>
          </cell>
          <cell r="E775">
            <v>130207</v>
          </cell>
          <cell r="F775">
            <v>109418</v>
          </cell>
        </row>
        <row r="776">
          <cell r="A776" t="str">
            <v>I775</v>
          </cell>
          <cell r="B776" t="str">
            <v>UNION ALCANTARILLADO PVC 315 MM</v>
          </cell>
          <cell r="C776" t="str">
            <v>Insumos</v>
          </cell>
          <cell r="D776" t="str">
            <v>UND</v>
          </cell>
          <cell r="E776">
            <v>222783</v>
          </cell>
          <cell r="F776">
            <v>187213</v>
          </cell>
        </row>
        <row r="777">
          <cell r="A777" t="str">
            <v>I776</v>
          </cell>
          <cell r="B777" t="str">
            <v>UNION ALCANTARILLADO PVC 355 MM</v>
          </cell>
          <cell r="C777" t="str">
            <v>Insumos</v>
          </cell>
          <cell r="D777" t="str">
            <v>UND</v>
          </cell>
          <cell r="E777">
            <v>297593</v>
          </cell>
          <cell r="F777">
            <v>250078</v>
          </cell>
        </row>
        <row r="778">
          <cell r="A778" t="str">
            <v>I777</v>
          </cell>
          <cell r="B778" t="str">
            <v>UNION ALCANTARILLADO PVC 400 MM</v>
          </cell>
          <cell r="C778" t="str">
            <v>Insumos</v>
          </cell>
          <cell r="D778" t="str">
            <v>UND</v>
          </cell>
          <cell r="E778">
            <v>339669</v>
          </cell>
          <cell r="F778">
            <v>285436</v>
          </cell>
        </row>
        <row r="779">
          <cell r="A779" t="str">
            <v>I778</v>
          </cell>
          <cell r="B779" t="str">
            <v>UNION ALCANTARILLADO PVC 450 MM</v>
          </cell>
          <cell r="C779" t="str">
            <v>Insumos</v>
          </cell>
          <cell r="D779" t="str">
            <v>UND</v>
          </cell>
          <cell r="E779">
            <v>357290</v>
          </cell>
          <cell r="F779">
            <v>300244</v>
          </cell>
        </row>
        <row r="780">
          <cell r="A780" t="str">
            <v>I779</v>
          </cell>
          <cell r="B780" t="str">
            <v>UNION ALCANTARILLADO PVC 500 MM</v>
          </cell>
          <cell r="C780" t="str">
            <v>Insumos</v>
          </cell>
          <cell r="D780" t="str">
            <v>UND</v>
          </cell>
          <cell r="E780">
            <v>401411</v>
          </cell>
          <cell r="F780">
            <v>337320</v>
          </cell>
        </row>
        <row r="781">
          <cell r="A781" t="str">
            <v>I780</v>
          </cell>
          <cell r="B781" t="str">
            <v>UNION ALCANTARILLADO PVC 600MM</v>
          </cell>
          <cell r="C781" t="str">
            <v>Insumos</v>
          </cell>
          <cell r="D781" t="str">
            <v>UND</v>
          </cell>
          <cell r="E781">
            <v>101728</v>
          </cell>
          <cell r="F781">
            <v>85486</v>
          </cell>
        </row>
        <row r="782">
          <cell r="A782" t="str">
            <v>I781</v>
          </cell>
          <cell r="B782" t="str">
            <v>UNION 27"</v>
          </cell>
          <cell r="C782" t="str">
            <v>Insumos</v>
          </cell>
          <cell r="D782" t="str">
            <v>UND</v>
          </cell>
          <cell r="E782">
            <v>107012</v>
          </cell>
          <cell r="F782">
            <v>89926</v>
          </cell>
        </row>
        <row r="783">
          <cell r="A783" t="str">
            <v>I782</v>
          </cell>
          <cell r="B783" t="str">
            <v>UNION 30"</v>
          </cell>
          <cell r="C783" t="str">
            <v>Insumos</v>
          </cell>
          <cell r="D783" t="str">
            <v>UND</v>
          </cell>
          <cell r="E783">
            <v>117552</v>
          </cell>
          <cell r="F783">
            <v>98783</v>
          </cell>
        </row>
        <row r="784">
          <cell r="A784" t="str">
            <v>I783</v>
          </cell>
          <cell r="B784" t="str">
            <v>UNION 33"</v>
          </cell>
          <cell r="C784" t="str">
            <v>Insumos</v>
          </cell>
          <cell r="D784" t="str">
            <v>UND</v>
          </cell>
          <cell r="E784">
            <v>126116</v>
          </cell>
          <cell r="F784">
            <v>105980</v>
          </cell>
        </row>
        <row r="785">
          <cell r="A785" t="str">
            <v>I784</v>
          </cell>
          <cell r="B785" t="str">
            <v>UNION 36"</v>
          </cell>
          <cell r="C785" t="str">
            <v>Insumos</v>
          </cell>
          <cell r="D785" t="str">
            <v>UND</v>
          </cell>
          <cell r="E785">
            <v>133517</v>
          </cell>
          <cell r="F785">
            <v>112199</v>
          </cell>
        </row>
        <row r="786">
          <cell r="A786" t="str">
            <v>I785</v>
          </cell>
          <cell r="B786" t="str">
            <v>UNION 39"</v>
          </cell>
          <cell r="C786" t="str">
            <v>Insumos</v>
          </cell>
          <cell r="D786" t="str">
            <v>UND</v>
          </cell>
          <cell r="E786">
            <v>149509</v>
          </cell>
          <cell r="F786">
            <v>125638</v>
          </cell>
        </row>
        <row r="787">
          <cell r="A787" t="str">
            <v>I786</v>
          </cell>
          <cell r="B787" t="str">
            <v>UNION 42"</v>
          </cell>
          <cell r="C787" t="str">
            <v>Insumos</v>
          </cell>
          <cell r="D787" t="str">
            <v>UND</v>
          </cell>
          <cell r="E787">
            <v>164232</v>
          </cell>
          <cell r="F787">
            <v>138010</v>
          </cell>
        </row>
        <row r="788">
          <cell r="A788" t="str">
            <v>I787</v>
          </cell>
          <cell r="B788" t="str">
            <v>UNION 45</v>
          </cell>
          <cell r="C788" t="str">
            <v>Insumos</v>
          </cell>
          <cell r="D788" t="str">
            <v>UND</v>
          </cell>
          <cell r="E788">
            <v>294090</v>
          </cell>
          <cell r="F788">
            <v>294090</v>
          </cell>
        </row>
        <row r="789">
          <cell r="A789" t="str">
            <v>I788</v>
          </cell>
          <cell r="B789" t="str">
            <v>UNION 48</v>
          </cell>
          <cell r="C789" t="str">
            <v>Insumos</v>
          </cell>
          <cell r="D789" t="str">
            <v>UND</v>
          </cell>
          <cell r="E789">
            <v>331351</v>
          </cell>
          <cell r="F789">
            <v>331351</v>
          </cell>
        </row>
        <row r="790">
          <cell r="A790" t="str">
            <v>I789</v>
          </cell>
          <cell r="B790" t="str">
            <v>UNION 51</v>
          </cell>
          <cell r="C790" t="str">
            <v>Insumos</v>
          </cell>
          <cell r="D790" t="str">
            <v>UND</v>
          </cell>
          <cell r="E790">
            <v>397683</v>
          </cell>
          <cell r="F790">
            <v>397683</v>
          </cell>
        </row>
        <row r="791">
          <cell r="A791" t="str">
            <v>I790</v>
          </cell>
          <cell r="B791" t="str">
            <v>UNION 57</v>
          </cell>
          <cell r="C791" t="str">
            <v>Insumos</v>
          </cell>
          <cell r="D791" t="str">
            <v>UND</v>
          </cell>
          <cell r="E791">
            <v>477499</v>
          </cell>
          <cell r="F791">
            <v>477499</v>
          </cell>
        </row>
        <row r="792">
          <cell r="A792" t="str">
            <v>I791</v>
          </cell>
          <cell r="B792" t="str">
            <v>UNION 60</v>
          </cell>
          <cell r="C792" t="str">
            <v>Insumos</v>
          </cell>
          <cell r="D792" t="str">
            <v>UND</v>
          </cell>
          <cell r="E792">
            <v>493612</v>
          </cell>
          <cell r="F792">
            <v>493612</v>
          </cell>
        </row>
        <row r="793">
          <cell r="A793" t="str">
            <v>I792</v>
          </cell>
          <cell r="B793" t="str">
            <v>UNION 68</v>
          </cell>
          <cell r="C793" t="str">
            <v>Insumos</v>
          </cell>
          <cell r="D793" t="str">
            <v>UND</v>
          </cell>
          <cell r="E793">
            <v>560334</v>
          </cell>
          <cell r="F793">
            <v>560334</v>
          </cell>
        </row>
        <row r="794">
          <cell r="A794" t="str">
            <v>I793</v>
          </cell>
          <cell r="B794" t="str">
            <v>UNION SANITARIA  2'' PVC</v>
          </cell>
          <cell r="C794" t="str">
            <v>Insumos</v>
          </cell>
          <cell r="D794" t="str">
            <v>UND</v>
          </cell>
          <cell r="E794">
            <v>2649</v>
          </cell>
          <cell r="F794">
            <v>2226</v>
          </cell>
        </row>
        <row r="795">
          <cell r="A795" t="str">
            <v>I794</v>
          </cell>
          <cell r="B795" t="str">
            <v>UNION SANITARIA 3" PVC</v>
          </cell>
          <cell r="C795" t="str">
            <v>Insumos</v>
          </cell>
          <cell r="D795" t="str">
            <v>UND</v>
          </cell>
          <cell r="E795">
            <v>3825</v>
          </cell>
          <cell r="F795">
            <v>3214</v>
          </cell>
        </row>
        <row r="796">
          <cell r="A796" t="str">
            <v>I795</v>
          </cell>
          <cell r="B796" t="str">
            <v>UNION SANITARIA 4" PVC</v>
          </cell>
          <cell r="C796" t="str">
            <v>Insumos</v>
          </cell>
          <cell r="D796" t="str">
            <v>UND</v>
          </cell>
          <cell r="E796">
            <v>7642</v>
          </cell>
          <cell r="F796">
            <v>6422</v>
          </cell>
        </row>
        <row r="797">
          <cell r="A797" t="str">
            <v>I796</v>
          </cell>
          <cell r="B797" t="str">
            <v>UNION SANITARIA 6" PVC</v>
          </cell>
          <cell r="C797" t="str">
            <v>Insumos</v>
          </cell>
          <cell r="D797" t="str">
            <v>UND</v>
          </cell>
          <cell r="E797">
            <v>33496</v>
          </cell>
          <cell r="F797">
            <v>28148</v>
          </cell>
        </row>
        <row r="798">
          <cell r="A798" t="str">
            <v>I797</v>
          </cell>
          <cell r="B798" t="str">
            <v>UNION SANITARIA 1 1/2" PVC</v>
          </cell>
          <cell r="C798" t="str">
            <v>Insumos</v>
          </cell>
          <cell r="D798" t="str">
            <v>UND</v>
          </cell>
          <cell r="E798">
            <v>2311</v>
          </cell>
          <cell r="F798">
            <v>1942</v>
          </cell>
        </row>
        <row r="799">
          <cell r="A799" t="str">
            <v>I798</v>
          </cell>
          <cell r="B799" t="str">
            <v>UNION UNIVERSAL 3" HIERRO DUCTIL</v>
          </cell>
          <cell r="C799" t="str">
            <v>Insumos</v>
          </cell>
          <cell r="D799" t="str">
            <v>UND</v>
          </cell>
          <cell r="E799">
            <v>94899</v>
          </cell>
          <cell r="F799">
            <v>79747</v>
          </cell>
        </row>
        <row r="800">
          <cell r="A800" t="str">
            <v>I799</v>
          </cell>
          <cell r="B800" t="str">
            <v>UNION UNIVERSAL 4" HIERRO DUCTIL</v>
          </cell>
          <cell r="C800" t="str">
            <v>Insumos</v>
          </cell>
          <cell r="D800" t="str">
            <v>UND</v>
          </cell>
          <cell r="E800">
            <v>112476</v>
          </cell>
          <cell r="F800">
            <v>94518</v>
          </cell>
        </row>
        <row r="801">
          <cell r="A801" t="str">
            <v>I800</v>
          </cell>
          <cell r="B801" t="str">
            <v>UNION UNIVERSAL 6" HIERRO DUCTIL</v>
          </cell>
          <cell r="C801" t="str">
            <v>Insumos</v>
          </cell>
          <cell r="D801" t="str">
            <v>UND</v>
          </cell>
          <cell r="E801">
            <v>175746</v>
          </cell>
          <cell r="F801">
            <v>147686</v>
          </cell>
        </row>
        <row r="802">
          <cell r="A802" t="str">
            <v>I801</v>
          </cell>
          <cell r="B802" t="str">
            <v>UNIVERSAL ACERO GALVANIZADO - 1 1/2"</v>
          </cell>
          <cell r="C802" t="str">
            <v>Insumos</v>
          </cell>
          <cell r="D802" t="str">
            <v>UND</v>
          </cell>
          <cell r="E802">
            <v>17575</v>
          </cell>
          <cell r="F802">
            <v>14769</v>
          </cell>
        </row>
        <row r="803">
          <cell r="A803" t="str">
            <v>I802</v>
          </cell>
          <cell r="B803" t="str">
            <v xml:space="preserve">UNIVERSAL ACERO GALVANIZADO - 1 1/4" </v>
          </cell>
          <cell r="C803" t="str">
            <v>Insumos</v>
          </cell>
          <cell r="D803" t="str">
            <v>UND</v>
          </cell>
          <cell r="E803">
            <v>13007</v>
          </cell>
          <cell r="F803">
            <v>10930</v>
          </cell>
        </row>
        <row r="804">
          <cell r="A804" t="str">
            <v>I803</v>
          </cell>
          <cell r="B804" t="str">
            <v>UNIVERSAL ACERO GALVANIZADO - 1/2"</v>
          </cell>
          <cell r="C804" t="str">
            <v>Insumos</v>
          </cell>
          <cell r="D804" t="str">
            <v>UND</v>
          </cell>
          <cell r="E804">
            <v>5974</v>
          </cell>
          <cell r="F804">
            <v>5020</v>
          </cell>
        </row>
        <row r="805">
          <cell r="A805" t="str">
            <v>I804</v>
          </cell>
          <cell r="B805" t="str">
            <v>UNIVERSAL ACERO GALVANIZADO - 2 1/2 "</v>
          </cell>
          <cell r="C805" t="str">
            <v>Insumos</v>
          </cell>
          <cell r="D805" t="str">
            <v>UND</v>
          </cell>
          <cell r="E805">
            <v>50963</v>
          </cell>
          <cell r="F805">
            <v>42826</v>
          </cell>
        </row>
        <row r="806">
          <cell r="A806" t="str">
            <v>I805</v>
          </cell>
          <cell r="B806" t="str">
            <v xml:space="preserve">UNIVERSAL ACERO GALVANIZADO - 2" </v>
          </cell>
          <cell r="C806" t="str">
            <v>Insumos</v>
          </cell>
          <cell r="D806" t="str">
            <v>UND</v>
          </cell>
          <cell r="E806">
            <v>29876</v>
          </cell>
          <cell r="F806">
            <v>25106</v>
          </cell>
        </row>
        <row r="807">
          <cell r="A807" t="str">
            <v>I806</v>
          </cell>
          <cell r="B807" t="str">
            <v>UNIVERSAL ACERO GALVANIZADO - 3 "</v>
          </cell>
          <cell r="C807" t="str">
            <v>Insumos</v>
          </cell>
          <cell r="D807" t="str">
            <v>UND</v>
          </cell>
          <cell r="E807">
            <v>84357</v>
          </cell>
          <cell r="F807">
            <v>70888</v>
          </cell>
        </row>
        <row r="808">
          <cell r="A808" t="str">
            <v>I807</v>
          </cell>
          <cell r="B808" t="str">
            <v>UNIVERSAL ACERO GALVANIZADO - 3/4"</v>
          </cell>
          <cell r="C808" t="str">
            <v>Insumos</v>
          </cell>
          <cell r="D808" t="str">
            <v>UND</v>
          </cell>
          <cell r="E808">
            <v>8082</v>
          </cell>
          <cell r="F808">
            <v>6792</v>
          </cell>
        </row>
        <row r="809">
          <cell r="A809" t="str">
            <v>I808</v>
          </cell>
          <cell r="B809" t="str">
            <v>UNIVERSAL ACERO GALVANIZADO - 4 "</v>
          </cell>
          <cell r="C809" t="str">
            <v>Insumos</v>
          </cell>
          <cell r="D809" t="str">
            <v>UND</v>
          </cell>
          <cell r="E809">
            <v>161686</v>
          </cell>
          <cell r="F809">
            <v>135871</v>
          </cell>
        </row>
        <row r="810">
          <cell r="A810" t="str">
            <v>I809</v>
          </cell>
          <cell r="B810" t="str">
            <v xml:space="preserve">VALVULA CHEQUE 4"  (HIERRO DUCTIL ASTM A-536 CLASE 65-48-18). </v>
          </cell>
          <cell r="C810" t="str">
            <v>Insumos</v>
          </cell>
          <cell r="D810" t="str">
            <v>UND</v>
          </cell>
          <cell r="E810">
            <v>843584</v>
          </cell>
          <cell r="F810">
            <v>708894</v>
          </cell>
        </row>
        <row r="811">
          <cell r="A811" t="str">
            <v>I810</v>
          </cell>
          <cell r="B811" t="str">
            <v>VALVULA DE PIE CANASTILLA BRONCE 3" HBVP</v>
          </cell>
          <cell r="C811" t="str">
            <v>Insumos</v>
          </cell>
          <cell r="D811" t="str">
            <v>UND</v>
          </cell>
          <cell r="E811">
            <v>453954</v>
          </cell>
          <cell r="F811">
            <v>381474</v>
          </cell>
        </row>
        <row r="812">
          <cell r="A812" t="str">
            <v>I811</v>
          </cell>
          <cell r="B812" t="str">
            <v>VALVULA DE PIE CON COLADERA - 1 1/2"</v>
          </cell>
          <cell r="C812" t="str">
            <v>Insumos</v>
          </cell>
          <cell r="D812" t="str">
            <v>UND</v>
          </cell>
          <cell r="E812">
            <v>101299</v>
          </cell>
          <cell r="F812">
            <v>85125</v>
          </cell>
        </row>
        <row r="813">
          <cell r="A813" t="str">
            <v>I812</v>
          </cell>
          <cell r="B813" t="str">
            <v>VALVULA DE PIE CON COLADERA - 2 1/2"</v>
          </cell>
          <cell r="C813" t="str">
            <v>Insumos</v>
          </cell>
          <cell r="D813" t="str">
            <v>UND</v>
          </cell>
          <cell r="E813">
            <v>189806</v>
          </cell>
          <cell r="F813">
            <v>159501</v>
          </cell>
        </row>
        <row r="814">
          <cell r="A814" t="str">
            <v>I813</v>
          </cell>
          <cell r="B814" t="str">
            <v>VALVULA DE VENTOSA AIRE  2" TIPO ARI MOD. D-0400 O SIMILAR</v>
          </cell>
          <cell r="C814" t="str">
            <v>Insumos</v>
          </cell>
          <cell r="D814" t="str">
            <v>UND</v>
          </cell>
          <cell r="E814">
            <v>387345</v>
          </cell>
          <cell r="F814">
            <v>325500</v>
          </cell>
        </row>
        <row r="815">
          <cell r="A815" t="str">
            <v>I814</v>
          </cell>
          <cell r="B815" t="str">
            <v>VALVULA DOBLE COMPUERTA ELASTICA EXTREMO LISO, H.D ASTM 536   3"</v>
          </cell>
          <cell r="C815" t="str">
            <v>Insumos</v>
          </cell>
          <cell r="D815" t="str">
            <v>UND</v>
          </cell>
          <cell r="E815">
            <v>564146</v>
          </cell>
          <cell r="F815">
            <v>474072</v>
          </cell>
        </row>
        <row r="816">
          <cell r="A816" t="str">
            <v>I815</v>
          </cell>
          <cell r="B816" t="str">
            <v>VALVULA DOBLE COMPUERTA ELASTICA EXTREMO LISO, H.D ASTM 536   4"</v>
          </cell>
          <cell r="C816" t="str">
            <v>Insumos</v>
          </cell>
          <cell r="D816" t="str">
            <v>UND</v>
          </cell>
          <cell r="E816">
            <v>731105</v>
          </cell>
          <cell r="F816">
            <v>614374</v>
          </cell>
        </row>
        <row r="817">
          <cell r="A817" t="str">
            <v>I816</v>
          </cell>
          <cell r="B817" t="str">
            <v>VALVULA DOBLE COMPUERTA ELASTICA EXTREMO LISO, H.D ASTM 536  6"</v>
          </cell>
          <cell r="C817" t="str">
            <v>Insumos</v>
          </cell>
          <cell r="D817" t="str">
            <v>UND</v>
          </cell>
          <cell r="E817">
            <v>1319858</v>
          </cell>
          <cell r="F817">
            <v>1109124</v>
          </cell>
        </row>
        <row r="818">
          <cell r="A818" t="str">
            <v>I817</v>
          </cell>
          <cell r="B818" t="str">
            <v>VALVULA DOBLE COMPUERTA ELASTICA EXTREMOS BRIDAS, H.D ASTM 536  10"</v>
          </cell>
          <cell r="C818" t="str">
            <v>Insumos</v>
          </cell>
          <cell r="D818" t="str">
            <v>UND</v>
          </cell>
          <cell r="E818">
            <v>4059750</v>
          </cell>
          <cell r="F818">
            <v>3411555</v>
          </cell>
        </row>
        <row r="819">
          <cell r="A819" t="str">
            <v>I818</v>
          </cell>
          <cell r="B819" t="str">
            <v>VALVULA DOBLE COMPUERTA ELASTICA, EXTREMOS BRIDAS, H.D ASTM 536  2"</v>
          </cell>
          <cell r="C819" t="str">
            <v>Insumos</v>
          </cell>
          <cell r="D819" t="str">
            <v>UND</v>
          </cell>
          <cell r="E819">
            <v>388401</v>
          </cell>
          <cell r="F819">
            <v>326387</v>
          </cell>
        </row>
        <row r="820">
          <cell r="A820" t="str">
            <v>I819</v>
          </cell>
          <cell r="B820" t="str">
            <v>VALVULA FLOTADORA DE 1" COBRE</v>
          </cell>
          <cell r="C820" t="str">
            <v>Insumos</v>
          </cell>
          <cell r="D820" t="str">
            <v>UND</v>
          </cell>
          <cell r="E820">
            <v>128776</v>
          </cell>
          <cell r="F820">
            <v>108215</v>
          </cell>
        </row>
        <row r="821">
          <cell r="A821" t="str">
            <v>I820</v>
          </cell>
          <cell r="B821" t="str">
            <v>VALVULA REGULADORA DE PRESION 1"</v>
          </cell>
          <cell r="C821" t="str">
            <v>Insumos</v>
          </cell>
          <cell r="D821" t="str">
            <v>UND</v>
          </cell>
          <cell r="E821">
            <v>422245</v>
          </cell>
          <cell r="F821">
            <v>354828</v>
          </cell>
        </row>
        <row r="822">
          <cell r="A822" t="str">
            <v>I821</v>
          </cell>
          <cell r="B822" t="str">
            <v>VALVULA TIPO BOLA PARA GAS DE  1 1/2"</v>
          </cell>
          <cell r="C822" t="str">
            <v>Insumos</v>
          </cell>
          <cell r="D822" t="str">
            <v>UND</v>
          </cell>
          <cell r="E822">
            <v>83176</v>
          </cell>
          <cell r="F822">
            <v>69896</v>
          </cell>
        </row>
        <row r="823">
          <cell r="A823" t="str">
            <v>I822</v>
          </cell>
          <cell r="B823" t="str">
            <v>VALVULA TIPO BOLA PARA GAS DE 1"</v>
          </cell>
          <cell r="C823" t="str">
            <v>Insumos</v>
          </cell>
          <cell r="D823" t="str">
            <v>UND</v>
          </cell>
          <cell r="E823">
            <v>28635</v>
          </cell>
          <cell r="F823">
            <v>24063</v>
          </cell>
        </row>
        <row r="824">
          <cell r="A824" t="str">
            <v>I823</v>
          </cell>
          <cell r="B824" t="str">
            <v>VALVULA TIPO BOLA PARA GAS DE 3/4"</v>
          </cell>
          <cell r="C824" t="str">
            <v>Insumos</v>
          </cell>
          <cell r="D824" t="str">
            <v>UND</v>
          </cell>
          <cell r="E824">
            <v>16511</v>
          </cell>
          <cell r="F824">
            <v>13875</v>
          </cell>
        </row>
        <row r="825">
          <cell r="A825" t="str">
            <v>I824</v>
          </cell>
          <cell r="B825" t="str">
            <v>VENTOSA 3" DOBLE CAMARA TRIPLE EFECTO BRIDADA .</v>
          </cell>
          <cell r="C825" t="str">
            <v>Insumos</v>
          </cell>
          <cell r="D825" t="str">
            <v>UND</v>
          </cell>
          <cell r="E825">
            <v>1054479</v>
          </cell>
          <cell r="F825">
            <v>886117</v>
          </cell>
        </row>
        <row r="826">
          <cell r="A826" t="str">
            <v>I825</v>
          </cell>
          <cell r="B826" t="str">
            <v xml:space="preserve">YEE SANITARIA 2'' </v>
          </cell>
          <cell r="C826" t="str">
            <v>Insumos</v>
          </cell>
          <cell r="D826" t="str">
            <v>UND</v>
          </cell>
          <cell r="E826">
            <v>7540</v>
          </cell>
          <cell r="F826">
            <v>6336</v>
          </cell>
        </row>
        <row r="827">
          <cell r="A827" t="str">
            <v>I826</v>
          </cell>
          <cell r="B827" t="str">
            <v xml:space="preserve">YEE SANITARIA 3'' </v>
          </cell>
          <cell r="C827" t="str">
            <v>Insumos</v>
          </cell>
          <cell r="D827" t="str">
            <v>UND</v>
          </cell>
          <cell r="E827">
            <v>15482</v>
          </cell>
          <cell r="F827">
            <v>13010</v>
          </cell>
        </row>
        <row r="828">
          <cell r="A828" t="str">
            <v>I827</v>
          </cell>
          <cell r="B828" t="str">
            <v xml:space="preserve">YEE SANITARIA 4'' </v>
          </cell>
          <cell r="C828" t="str">
            <v>Insumos</v>
          </cell>
          <cell r="D828" t="str">
            <v>UND</v>
          </cell>
          <cell r="E828">
            <v>26698</v>
          </cell>
          <cell r="F828">
            <v>22435</v>
          </cell>
        </row>
        <row r="829">
          <cell r="A829" t="str">
            <v>I828</v>
          </cell>
          <cell r="B829" t="str">
            <v xml:space="preserve">YEE SANITARIA 6'' </v>
          </cell>
          <cell r="C829" t="str">
            <v>Insumos</v>
          </cell>
          <cell r="D829" t="str">
            <v>UND</v>
          </cell>
          <cell r="E829">
            <v>127497</v>
          </cell>
          <cell r="F829">
            <v>107140</v>
          </cell>
        </row>
        <row r="830">
          <cell r="A830" t="str">
            <v>I829</v>
          </cell>
          <cell r="B830" t="str">
            <v>TRAMITE ANTE LA EMPRESA DE ACUEDUCTO Y ALCANTARILLADO  PARA ACCEDER AL SERVICIO DE EVACUACIÓN DE AGUAS LLUVIAS Y RESIDUALES DEL PROYECTO.</v>
          </cell>
          <cell r="C830" t="str">
            <v>Insumos</v>
          </cell>
          <cell r="D830" t="str">
            <v>UND</v>
          </cell>
          <cell r="E830">
            <v>127497</v>
          </cell>
          <cell r="F830">
            <v>107140</v>
          </cell>
        </row>
        <row r="831">
          <cell r="A831" t="str">
            <v>I830</v>
          </cell>
          <cell r="B831" t="str">
            <v>REJILLA MINICELL 5X 5  ALUMINIO</v>
          </cell>
          <cell r="C831" t="str">
            <v>Insumos</v>
          </cell>
          <cell r="D831" t="str">
            <v>UND</v>
          </cell>
          <cell r="E831">
            <v>425211</v>
          </cell>
          <cell r="F831">
            <v>357320</v>
          </cell>
        </row>
        <row r="832">
          <cell r="A832" t="str">
            <v>I831</v>
          </cell>
          <cell r="B832" t="str">
            <v>KIT SILLA YEE PVC CORRUGADA DE 200X160 MM</v>
          </cell>
          <cell r="C832" t="str">
            <v>Insumos</v>
          </cell>
          <cell r="D832" t="str">
            <v>UND</v>
          </cell>
          <cell r="E832">
            <v>111939</v>
          </cell>
          <cell r="F832">
            <v>94066</v>
          </cell>
        </row>
        <row r="833">
          <cell r="A833" t="str">
            <v>I832</v>
          </cell>
          <cell r="B833" t="str">
            <v>KIT SILLA YEE PVC CORRUGADA DE 250X160 MM</v>
          </cell>
          <cell r="C833" t="str">
            <v>Insumos</v>
          </cell>
          <cell r="D833" t="str">
            <v>UND</v>
          </cell>
          <cell r="E833">
            <v>126541</v>
          </cell>
          <cell r="F833">
            <v>106337</v>
          </cell>
        </row>
        <row r="834">
          <cell r="A834" t="str">
            <v>I833</v>
          </cell>
          <cell r="B834" t="str">
            <v xml:space="preserve">KIT SILLA YEE PVC  CORRUGADA DE  315 X 160 M.M. </v>
          </cell>
          <cell r="C834" t="str">
            <v>Insumos</v>
          </cell>
          <cell r="D834" t="str">
            <v>UND</v>
          </cell>
          <cell r="E834">
            <v>281975</v>
          </cell>
          <cell r="F834">
            <v>236954</v>
          </cell>
        </row>
        <row r="835">
          <cell r="A835" t="str">
            <v>I834</v>
          </cell>
          <cell r="B835" t="str">
            <v xml:space="preserve">KIT SILLA YEE PVC  CORRUGADA DE  355 X 160 M.M. </v>
          </cell>
          <cell r="C835" t="str">
            <v>Insumos</v>
          </cell>
          <cell r="D835" t="str">
            <v>UND</v>
          </cell>
          <cell r="E835">
            <v>308278</v>
          </cell>
          <cell r="F835">
            <v>259057</v>
          </cell>
        </row>
        <row r="836">
          <cell r="A836" t="str">
            <v>I835</v>
          </cell>
          <cell r="B836" t="str">
            <v>KIT SILLA TEE PVC CORRUGADA DE 200X160 M.M</v>
          </cell>
          <cell r="C836" t="str">
            <v>Insumos</v>
          </cell>
          <cell r="D836" t="str">
            <v>UND</v>
          </cell>
          <cell r="E836">
            <v>111939</v>
          </cell>
          <cell r="F836">
            <v>94066</v>
          </cell>
        </row>
        <row r="837">
          <cell r="A837" t="str">
            <v>I836</v>
          </cell>
          <cell r="B837" t="str">
            <v>KIT SILLA TEE PVC CORRUGADA DE 250X160 M.M</v>
          </cell>
          <cell r="C837" t="str">
            <v>Insumos</v>
          </cell>
          <cell r="D837" t="str">
            <v>UND</v>
          </cell>
          <cell r="E837">
            <v>126541</v>
          </cell>
          <cell r="F837">
            <v>106337</v>
          </cell>
        </row>
        <row r="838">
          <cell r="A838" t="str">
            <v>I837</v>
          </cell>
          <cell r="B838" t="str">
            <v>KIT SILLA TEE PVC CORRUGADA DE 315X160 M.M</v>
          </cell>
          <cell r="C838" t="str">
            <v>Insumos</v>
          </cell>
          <cell r="D838" t="str">
            <v>UND</v>
          </cell>
          <cell r="E838">
            <v>281975</v>
          </cell>
          <cell r="F838">
            <v>236954</v>
          </cell>
        </row>
        <row r="839">
          <cell r="A839" t="str">
            <v>I838</v>
          </cell>
          <cell r="B839" t="str">
            <v xml:space="preserve"> SILLA YEE PVC CORRUGADA DE 400X160 MM</v>
          </cell>
          <cell r="C839" t="str">
            <v>Insumos</v>
          </cell>
          <cell r="D839" t="str">
            <v>UND</v>
          </cell>
          <cell r="E839">
            <v>212188</v>
          </cell>
          <cell r="F839">
            <v>178309</v>
          </cell>
        </row>
        <row r="840">
          <cell r="A840" t="str">
            <v>I839</v>
          </cell>
          <cell r="B840" t="str">
            <v xml:space="preserve"> SILLA YEE PVC CORRUGADA DE 450X160 MM</v>
          </cell>
          <cell r="C840" t="str">
            <v>Insumos</v>
          </cell>
          <cell r="D840" t="str">
            <v>UND</v>
          </cell>
          <cell r="E840">
            <v>226960</v>
          </cell>
          <cell r="F840">
            <v>190723</v>
          </cell>
        </row>
        <row r="841">
          <cell r="A841" t="str">
            <v>I840</v>
          </cell>
          <cell r="B841" t="str">
            <v xml:space="preserve"> SILLA YEE PVC CORRUGADA DE 500X160 MM</v>
          </cell>
          <cell r="C841" t="str">
            <v>Insumos</v>
          </cell>
          <cell r="D841" t="str">
            <v>UND</v>
          </cell>
          <cell r="E841">
            <v>346233</v>
          </cell>
          <cell r="F841">
            <v>290952</v>
          </cell>
        </row>
        <row r="842">
          <cell r="A842" t="str">
            <v>I841</v>
          </cell>
          <cell r="B842" t="str">
            <v xml:space="preserve"> SILLA YEE PVC CORRUGADA DE 24"X160 MM</v>
          </cell>
          <cell r="C842" t="str">
            <v>Insumos</v>
          </cell>
          <cell r="D842" t="str">
            <v>UND</v>
          </cell>
          <cell r="E842">
            <v>284183</v>
          </cell>
          <cell r="F842">
            <v>238809</v>
          </cell>
        </row>
        <row r="843">
          <cell r="A843" t="str">
            <v>I842</v>
          </cell>
          <cell r="B843" t="str">
            <v xml:space="preserve"> SILLA YEE PVC CORRUGADA DE 27"X160 MM</v>
          </cell>
          <cell r="C843" t="str">
            <v>Insumos</v>
          </cell>
          <cell r="D843" t="str">
            <v>UND</v>
          </cell>
          <cell r="E843">
            <v>352755</v>
          </cell>
          <cell r="F843">
            <v>296433</v>
          </cell>
        </row>
        <row r="844">
          <cell r="A844" t="str">
            <v>I843</v>
          </cell>
          <cell r="B844" t="str">
            <v>HIPOCLORITO DE SODIO - CLORO LIQUIDO CONC 5 AL 8%</v>
          </cell>
          <cell r="C844" t="str">
            <v>Insumos</v>
          </cell>
          <cell r="D844" t="str">
            <v>KG</v>
          </cell>
          <cell r="E844">
            <v>14999</v>
          </cell>
          <cell r="F844">
            <v>12604</v>
          </cell>
        </row>
        <row r="845">
          <cell r="A845" t="str">
            <v>I844</v>
          </cell>
          <cell r="B845" t="str">
            <v>UNION DE REPARACION DE 3"</v>
          </cell>
          <cell r="C845" t="str">
            <v>Insumos</v>
          </cell>
          <cell r="D845" t="str">
            <v>UND</v>
          </cell>
          <cell r="E845">
            <v>38328</v>
          </cell>
          <cell r="F845">
            <v>32208</v>
          </cell>
        </row>
        <row r="846">
          <cell r="A846" t="str">
            <v>I845</v>
          </cell>
          <cell r="B846" t="str">
            <v>TUBERIA PVC TIPO UNION MECANICA RDE 21 DE 2"</v>
          </cell>
          <cell r="C846" t="str">
            <v>Insumos</v>
          </cell>
          <cell r="D846" t="str">
            <v>M</v>
          </cell>
          <cell r="E846">
            <v>8261</v>
          </cell>
          <cell r="F846">
            <v>8261</v>
          </cell>
        </row>
        <row r="847">
          <cell r="A847" t="str">
            <v>I846</v>
          </cell>
          <cell r="B847" t="str">
            <v>TUBERIA PVC TIPO UNION MECANICA RDE 21 DE 3"</v>
          </cell>
          <cell r="C847" t="str">
            <v>Insumos</v>
          </cell>
          <cell r="D847" t="str">
            <v>M</v>
          </cell>
          <cell r="E847">
            <v>18069</v>
          </cell>
          <cell r="F847">
            <v>18069</v>
          </cell>
        </row>
        <row r="848">
          <cell r="A848" t="str">
            <v>I847</v>
          </cell>
          <cell r="B848" t="str">
            <v>TUBERIA PVC TIPO UNION MECANICA RDE 21 DE 4"</v>
          </cell>
          <cell r="C848" t="str">
            <v>Insumos</v>
          </cell>
          <cell r="D848" t="str">
            <v>M</v>
          </cell>
          <cell r="E848">
            <v>29814</v>
          </cell>
          <cell r="F848">
            <v>29814</v>
          </cell>
        </row>
        <row r="849">
          <cell r="A849" t="str">
            <v>I848</v>
          </cell>
          <cell r="B849" t="str">
            <v>TUBERIA PVC TIPO UNION MECANICA RDE 21 DE 6"</v>
          </cell>
          <cell r="C849" t="str">
            <v>Insumos</v>
          </cell>
          <cell r="D849" t="str">
            <v>M</v>
          </cell>
          <cell r="E849">
            <v>65121</v>
          </cell>
          <cell r="F849">
            <v>65121</v>
          </cell>
        </row>
        <row r="850">
          <cell r="A850" t="str">
            <v>I849</v>
          </cell>
          <cell r="B850" t="str">
            <v>TUBERIA PVC TIPO UNION MECANICA RDE 21 DE 8"</v>
          </cell>
          <cell r="C850" t="str">
            <v>Insumos</v>
          </cell>
          <cell r="D850" t="str">
            <v>M</v>
          </cell>
          <cell r="E850">
            <v>110267</v>
          </cell>
          <cell r="F850">
            <v>110267</v>
          </cell>
        </row>
        <row r="851">
          <cell r="A851" t="str">
            <v>I850</v>
          </cell>
          <cell r="B851" t="str">
            <v>TUBERIA PVC TIPO UNION MECANICA RDE 21 DE 10"</v>
          </cell>
          <cell r="C851" t="str">
            <v>Insumos</v>
          </cell>
          <cell r="D851" t="str">
            <v>M</v>
          </cell>
          <cell r="E851">
            <v>173581</v>
          </cell>
          <cell r="F851">
            <v>173581</v>
          </cell>
        </row>
        <row r="852">
          <cell r="A852" t="str">
            <v>I851</v>
          </cell>
          <cell r="B852" t="str">
            <v>TUBERIA PVC TIPO UNION MECANICA RDE 21 DE 12"</v>
          </cell>
          <cell r="C852" t="str">
            <v>Insumos</v>
          </cell>
          <cell r="D852" t="str">
            <v>M</v>
          </cell>
          <cell r="E852">
            <v>242874</v>
          </cell>
          <cell r="F852">
            <v>242874</v>
          </cell>
        </row>
        <row r="853">
          <cell r="A853" t="str">
            <v>I852</v>
          </cell>
          <cell r="B853" t="str">
            <v>TUBERIA PVC TIPO UNION MECANICA RDE 21 DE 14"</v>
          </cell>
          <cell r="C853" t="str">
            <v>Insumos</v>
          </cell>
          <cell r="D853" t="str">
            <v>M</v>
          </cell>
          <cell r="E853">
            <v>301190</v>
          </cell>
          <cell r="F853">
            <v>301190</v>
          </cell>
        </row>
        <row r="854">
          <cell r="A854" t="str">
            <v>I853</v>
          </cell>
          <cell r="B854" t="str">
            <v>TUBERIA PVC TIPO UNION MECANICA RDE 21 DE 16"</v>
          </cell>
          <cell r="C854" t="str">
            <v>Insumos</v>
          </cell>
          <cell r="D854" t="str">
            <v>M</v>
          </cell>
          <cell r="E854">
            <v>395323</v>
          </cell>
          <cell r="F854">
            <v>395323</v>
          </cell>
        </row>
        <row r="855">
          <cell r="A855" t="str">
            <v>I854</v>
          </cell>
          <cell r="B855" t="str">
            <v>TUBERIA PVC TIPO UNION MECANICA RDE 21 DE 18"</v>
          </cell>
          <cell r="C855" t="str">
            <v>Insumos</v>
          </cell>
          <cell r="D855" t="str">
            <v>M</v>
          </cell>
          <cell r="E855">
            <v>423811</v>
          </cell>
          <cell r="F855">
            <v>356144</v>
          </cell>
        </row>
        <row r="856">
          <cell r="A856" t="str">
            <v>I855</v>
          </cell>
          <cell r="B856" t="str">
            <v>TUBERIA PVC TIPO UNION MECANICA RDE 21 DE 20"</v>
          </cell>
          <cell r="C856" t="str">
            <v>Insumos</v>
          </cell>
          <cell r="D856" t="str">
            <v>M</v>
          </cell>
          <cell r="E856">
            <v>541659</v>
          </cell>
          <cell r="F856">
            <v>455176</v>
          </cell>
        </row>
        <row r="857">
          <cell r="A857" t="str">
            <v>I856</v>
          </cell>
          <cell r="B857" t="str">
            <v>TUBERIA PVC TIPO UNION MECANICA RDE 21 DE 24"</v>
          </cell>
          <cell r="C857" t="str">
            <v>Insumos</v>
          </cell>
          <cell r="D857" t="str">
            <v>M</v>
          </cell>
          <cell r="E857">
            <v>800440</v>
          </cell>
          <cell r="F857">
            <v>672639</v>
          </cell>
        </row>
        <row r="858">
          <cell r="A858" t="str">
            <v>I857</v>
          </cell>
          <cell r="B858" t="str">
            <v>TUBERIA PVC BIAXIAL PR 200 DE 3"</v>
          </cell>
          <cell r="C858" t="str">
            <v>Insumos</v>
          </cell>
          <cell r="D858" t="str">
            <v>M</v>
          </cell>
          <cell r="E858">
            <v>15484</v>
          </cell>
          <cell r="F858">
            <v>13012</v>
          </cell>
        </row>
        <row r="859">
          <cell r="A859" t="str">
            <v>I858</v>
          </cell>
          <cell r="B859" t="str">
            <v>TUBERIA PVC BIAXIAL PR 200 DE 4"</v>
          </cell>
          <cell r="C859" t="str">
            <v>Insumos</v>
          </cell>
          <cell r="D859" t="str">
            <v>M</v>
          </cell>
          <cell r="E859">
            <v>29849</v>
          </cell>
          <cell r="F859">
            <v>29849</v>
          </cell>
        </row>
        <row r="860">
          <cell r="A860" t="str">
            <v>I859</v>
          </cell>
          <cell r="B860" t="str">
            <v>TUBERIA PVC BIAXIAL PR 200 DE 6"</v>
          </cell>
          <cell r="C860" t="str">
            <v>Insumos</v>
          </cell>
          <cell r="D860" t="str">
            <v>M</v>
          </cell>
          <cell r="E860">
            <v>65121</v>
          </cell>
          <cell r="F860">
            <v>65121</v>
          </cell>
        </row>
        <row r="861">
          <cell r="A861" t="str">
            <v>I860</v>
          </cell>
          <cell r="B861" t="str">
            <v>TUBERIA PVC BIAXIAL PR 200 DE 8"</v>
          </cell>
          <cell r="C861" t="str">
            <v>Insumos</v>
          </cell>
          <cell r="D861" t="str">
            <v>M</v>
          </cell>
          <cell r="E861">
            <v>110267</v>
          </cell>
          <cell r="F861">
            <v>110267</v>
          </cell>
        </row>
        <row r="862">
          <cell r="A862" t="str">
            <v>I861</v>
          </cell>
          <cell r="B862" t="str">
            <v>TUBERIA PVC BIAXIAL PR 200 DE 10"</v>
          </cell>
          <cell r="C862" t="str">
            <v>Insumos</v>
          </cell>
          <cell r="D862" t="str">
            <v>M</v>
          </cell>
          <cell r="E862">
            <v>173581</v>
          </cell>
          <cell r="F862">
            <v>173581</v>
          </cell>
        </row>
        <row r="863">
          <cell r="A863" t="str">
            <v>I862</v>
          </cell>
          <cell r="B863" t="str">
            <v>TUBERIA PVC BIAXIAL PR 200 DE 12"</v>
          </cell>
          <cell r="C863" t="str">
            <v>Insumos</v>
          </cell>
          <cell r="D863" t="str">
            <v>M</v>
          </cell>
          <cell r="E863">
            <v>242874</v>
          </cell>
          <cell r="F863">
            <v>242874</v>
          </cell>
        </row>
        <row r="864">
          <cell r="A864" t="str">
            <v>I863</v>
          </cell>
          <cell r="B864" t="str">
            <v>TUBERIA PVC BIAXIAL PR 200 DE 14"</v>
          </cell>
          <cell r="C864" t="str">
            <v>Insumos</v>
          </cell>
          <cell r="D864" t="str">
            <v>M</v>
          </cell>
          <cell r="E864">
            <v>301190</v>
          </cell>
          <cell r="F864">
            <v>301190</v>
          </cell>
        </row>
        <row r="865">
          <cell r="A865" t="str">
            <v>I864</v>
          </cell>
          <cell r="B865" t="str">
            <v>TUBERIA PVC BIAXIAL PR 200 DE 16"</v>
          </cell>
          <cell r="C865" t="str">
            <v>Insumos</v>
          </cell>
          <cell r="D865" t="str">
            <v>M</v>
          </cell>
          <cell r="E865">
            <v>395323</v>
          </cell>
          <cell r="F865">
            <v>395323</v>
          </cell>
        </row>
        <row r="866">
          <cell r="A866" t="str">
            <v>I865</v>
          </cell>
          <cell r="B866" t="str">
            <v>TUBERIA PVC BIAXIAL PR 200 DE 18"</v>
          </cell>
          <cell r="C866" t="str">
            <v>Insumos</v>
          </cell>
          <cell r="D866" t="str">
            <v>M</v>
          </cell>
          <cell r="E866">
            <v>507991</v>
          </cell>
          <cell r="F866">
            <v>507991</v>
          </cell>
        </row>
        <row r="867">
          <cell r="A867" t="str">
            <v>I866</v>
          </cell>
          <cell r="B867" t="str">
            <v>TUBERIA PVC BIAXIAL PR 200 DE 20"</v>
          </cell>
          <cell r="C867" t="str">
            <v>Insumos</v>
          </cell>
          <cell r="D867" t="str">
            <v>M</v>
          </cell>
          <cell r="E867">
            <v>639258</v>
          </cell>
          <cell r="F867">
            <v>639258</v>
          </cell>
        </row>
        <row r="868">
          <cell r="A868" t="str">
            <v>I867</v>
          </cell>
          <cell r="B868" t="str">
            <v xml:space="preserve">TUBERIA PF + UAD DE 3/4 " </v>
          </cell>
          <cell r="C868" t="str">
            <v>Insumos</v>
          </cell>
          <cell r="D868" t="str">
            <v>M</v>
          </cell>
          <cell r="E868">
            <v>3472</v>
          </cell>
          <cell r="F868">
            <v>2918</v>
          </cell>
        </row>
        <row r="869">
          <cell r="A869" t="str">
            <v>I868</v>
          </cell>
          <cell r="B869" t="str">
            <v xml:space="preserve">TUBERIA PF + UAD DE 1/2" </v>
          </cell>
          <cell r="C869" t="str">
            <v>Insumos</v>
          </cell>
          <cell r="D869" t="str">
            <v>M</v>
          </cell>
          <cell r="E869">
            <v>1567</v>
          </cell>
          <cell r="F869">
            <v>1317</v>
          </cell>
        </row>
        <row r="870">
          <cell r="A870" t="str">
            <v>I869</v>
          </cell>
          <cell r="B870" t="str">
            <v>COLLARIN DE DERIVACION  PVC 6"X1/2" PARA ACUEDUCTO</v>
          </cell>
          <cell r="C870" t="str">
            <v>Insumos</v>
          </cell>
          <cell r="D870" t="str">
            <v>UND</v>
          </cell>
          <cell r="E870">
            <v>18470</v>
          </cell>
          <cell r="F870">
            <v>15521</v>
          </cell>
        </row>
        <row r="871">
          <cell r="A871" t="str">
            <v>I870</v>
          </cell>
          <cell r="B871" t="str">
            <v>COLLARIN DE DERIVACION  PVC 4"X3/4" PARA ACUEDUCTO</v>
          </cell>
          <cell r="C871" t="str">
            <v>Insumos</v>
          </cell>
          <cell r="D871" t="str">
            <v>UND</v>
          </cell>
          <cell r="E871">
            <v>14692</v>
          </cell>
          <cell r="F871">
            <v>12346</v>
          </cell>
        </row>
        <row r="872">
          <cell r="A872" t="str">
            <v>I871</v>
          </cell>
          <cell r="B872" t="str">
            <v>COLLARIN DE DERIVACION  PVC 4"X1/2" PARA ACUEDUCTO</v>
          </cell>
          <cell r="C872" t="str">
            <v>Insumos</v>
          </cell>
          <cell r="D872" t="str">
            <v>UND</v>
          </cell>
          <cell r="E872">
            <v>14526</v>
          </cell>
          <cell r="F872">
            <v>12207</v>
          </cell>
        </row>
        <row r="873">
          <cell r="A873" t="str">
            <v>I872</v>
          </cell>
          <cell r="B873" t="str">
            <v>COLLARIN DE DERIVACION  PVC 3"X3/4" PARA ACUEDUCTO</v>
          </cell>
          <cell r="C873" t="str">
            <v>Insumos</v>
          </cell>
          <cell r="D873" t="str">
            <v>UND</v>
          </cell>
          <cell r="E873">
            <v>11967</v>
          </cell>
          <cell r="F873">
            <v>10056</v>
          </cell>
        </row>
        <row r="874">
          <cell r="A874" t="str">
            <v>I873</v>
          </cell>
          <cell r="B874" t="str">
            <v>COLLARIN DE DERIVACION  PVC 3"X1/2" PARA ACUEDUCTO</v>
          </cell>
          <cell r="C874" t="str">
            <v>Insumos</v>
          </cell>
          <cell r="D874" t="str">
            <v>UND</v>
          </cell>
          <cell r="E874">
            <v>12807</v>
          </cell>
          <cell r="F874">
            <v>10762</v>
          </cell>
        </row>
        <row r="875">
          <cell r="A875" t="str">
            <v>I874</v>
          </cell>
          <cell r="B875" t="str">
            <v>COLLARIN DE DERIVACION  PVC 2"X1/2" PARA ACUEDUCTO</v>
          </cell>
          <cell r="C875" t="str">
            <v>Insumos</v>
          </cell>
          <cell r="D875" t="str">
            <v>UND</v>
          </cell>
          <cell r="E875">
            <v>7624</v>
          </cell>
          <cell r="F875">
            <v>6407</v>
          </cell>
        </row>
        <row r="876">
          <cell r="A876" t="str">
            <v>I875</v>
          </cell>
          <cell r="B876" t="str">
            <v>COLLARIN DE DERIVACION  PVC 2"X3/4" PARA ACUEDUCTO</v>
          </cell>
          <cell r="C876" t="str">
            <v>Insumos</v>
          </cell>
          <cell r="D876" t="str">
            <v>UND</v>
          </cell>
          <cell r="E876">
            <v>5980</v>
          </cell>
          <cell r="F876">
            <v>5025</v>
          </cell>
        </row>
        <row r="877">
          <cell r="A877" t="str">
            <v>I876</v>
          </cell>
          <cell r="B877" t="str">
            <v>REGISTRO DE CORTE INCORPORACION DE 1/2" PARA ACUEDUCTO</v>
          </cell>
          <cell r="C877" t="str">
            <v>Insumos</v>
          </cell>
          <cell r="D877" t="str">
            <v>UND</v>
          </cell>
          <cell r="E877">
            <v>21979</v>
          </cell>
          <cell r="F877">
            <v>18470</v>
          </cell>
        </row>
        <row r="878">
          <cell r="A878" t="str">
            <v>I877</v>
          </cell>
          <cell r="B878" t="str">
            <v>REGISTRO DE CORTE INCORPORACION DE 2" PARA ACUEDUCTO</v>
          </cell>
          <cell r="C878" t="str">
            <v>Insumos</v>
          </cell>
          <cell r="D878" t="str">
            <v>UND</v>
          </cell>
          <cell r="E878">
            <v>272899</v>
          </cell>
          <cell r="F878">
            <v>229327</v>
          </cell>
        </row>
        <row r="879">
          <cell r="A879" t="str">
            <v>I878</v>
          </cell>
          <cell r="B879" t="str">
            <v xml:space="preserve">REGISTRO O LLAVE DE PASO TIPO RED WHITE 1/2" ACUEDUCTO </v>
          </cell>
          <cell r="C879" t="str">
            <v>Insumos</v>
          </cell>
          <cell r="D879" t="str">
            <v>UND</v>
          </cell>
          <cell r="E879">
            <v>35912</v>
          </cell>
          <cell r="F879">
            <v>30178</v>
          </cell>
        </row>
        <row r="880">
          <cell r="A880" t="str">
            <v>I879</v>
          </cell>
          <cell r="B880" t="str">
            <v>REGISTRO O LLAVE DE PASO TIPO RED WHITE 1 1/2" ACUEDUCTO</v>
          </cell>
          <cell r="C880" t="str">
            <v>Insumos</v>
          </cell>
          <cell r="D880" t="str">
            <v>UND</v>
          </cell>
          <cell r="E880">
            <v>106543</v>
          </cell>
          <cell r="F880">
            <v>89532</v>
          </cell>
        </row>
        <row r="881">
          <cell r="A881" t="str">
            <v>I880</v>
          </cell>
          <cell r="B881" t="str">
            <v>REGISTRO O LLAVE DE PASO TIPO RED WHITE 1" ACUEDUCTO</v>
          </cell>
          <cell r="C881" t="str">
            <v>Insumos</v>
          </cell>
          <cell r="D881" t="str">
            <v>UND</v>
          </cell>
          <cell r="E881">
            <v>62485</v>
          </cell>
          <cell r="F881">
            <v>52508</v>
          </cell>
        </row>
        <row r="882">
          <cell r="A882" t="str">
            <v>I881</v>
          </cell>
          <cell r="B882" t="str">
            <v>REGISTRO O LLAVE DE PASO TIPO RED WHITE 3" ACUEDUCTO</v>
          </cell>
          <cell r="C882" t="str">
            <v>Insumos</v>
          </cell>
          <cell r="D882" t="str">
            <v>UND</v>
          </cell>
          <cell r="E882">
            <v>445315</v>
          </cell>
          <cell r="F882">
            <v>374214</v>
          </cell>
        </row>
        <row r="883">
          <cell r="A883" t="str">
            <v>I882</v>
          </cell>
          <cell r="B883" t="str">
            <v>REGISTRO O LLAVE DE PASO TIPO RED WHITE 2" ACUEDUCTO</v>
          </cell>
          <cell r="C883" t="str">
            <v>Insumos</v>
          </cell>
          <cell r="D883" t="str">
            <v>UND</v>
          </cell>
          <cell r="E883">
            <v>175250</v>
          </cell>
          <cell r="F883">
            <v>147269</v>
          </cell>
        </row>
        <row r="884">
          <cell r="A884" t="str">
            <v>I883</v>
          </cell>
          <cell r="B884" t="str">
            <v>COLLARIN DE DERIVACION ACERO INOXIDABLE  6"X1/2" PARA ACUEDUCTO</v>
          </cell>
          <cell r="C884" t="str">
            <v>Insumos</v>
          </cell>
          <cell r="D884" t="str">
            <v>UND</v>
          </cell>
          <cell r="E884">
            <v>176970</v>
          </cell>
          <cell r="F884">
            <v>148714</v>
          </cell>
        </row>
        <row r="885">
          <cell r="A885" t="str">
            <v>I884</v>
          </cell>
          <cell r="B885" t="str">
            <v>COLLARIN DE DERIVACION ACERO INOXIDABLE  8"X1/2" PARA ACUEDUCTO</v>
          </cell>
          <cell r="C885" t="str">
            <v>Insumos</v>
          </cell>
          <cell r="D885" t="str">
            <v>UND</v>
          </cell>
          <cell r="E885">
            <v>196467</v>
          </cell>
          <cell r="F885">
            <v>165098</v>
          </cell>
        </row>
        <row r="886">
          <cell r="A886" t="str">
            <v>I885</v>
          </cell>
          <cell r="B886" t="str">
            <v>TUBO DE POLIETILENO PE 100 A.D PN 10 DE 355 MM 14"</v>
          </cell>
          <cell r="C886" t="str">
            <v>Insumos</v>
          </cell>
          <cell r="D886" t="str">
            <v>M</v>
          </cell>
          <cell r="E886">
            <v>297038</v>
          </cell>
          <cell r="F886">
            <v>249612</v>
          </cell>
        </row>
        <row r="887">
          <cell r="A887" t="str">
            <v>I886</v>
          </cell>
          <cell r="B887" t="str">
            <v>TUBO DE POLIETILENO PE 100 A.D PN 12,5 DE 355 MM 14"</v>
          </cell>
          <cell r="C887" t="str">
            <v>Insumos</v>
          </cell>
          <cell r="D887" t="str">
            <v>M</v>
          </cell>
          <cell r="E887">
            <v>365981</v>
          </cell>
          <cell r="F887">
            <v>307547</v>
          </cell>
        </row>
        <row r="888">
          <cell r="A888" t="str">
            <v>I887</v>
          </cell>
          <cell r="B888" t="str">
            <v>TUBO DE POLIETILENO PE 100 A.D PN 16 DE 355 MM 14"</v>
          </cell>
          <cell r="C888" t="str">
            <v>Insumos</v>
          </cell>
          <cell r="D888" t="str">
            <v>M</v>
          </cell>
          <cell r="E888">
            <v>438222</v>
          </cell>
          <cell r="F888">
            <v>368254</v>
          </cell>
        </row>
        <row r="889">
          <cell r="A889" t="str">
            <v>I888</v>
          </cell>
          <cell r="B889" t="str">
            <v>TUBO DE POLIETILENO PE 100 A.D PN 10 DE 315 MM 12"</v>
          </cell>
          <cell r="C889" t="str">
            <v>Insumos</v>
          </cell>
          <cell r="D889" t="str">
            <v>M</v>
          </cell>
          <cell r="E889">
            <v>173609</v>
          </cell>
          <cell r="F889">
            <v>145890</v>
          </cell>
        </row>
        <row r="890">
          <cell r="A890" t="str">
            <v>I889</v>
          </cell>
          <cell r="B890" t="str">
            <v>TUBO DE POLIETILENO PE 100 A.D PN 12,5 DE 315 MM 12"</v>
          </cell>
          <cell r="C890" t="str">
            <v>Insumos</v>
          </cell>
          <cell r="D890" t="str">
            <v>M</v>
          </cell>
          <cell r="E890">
            <v>288623</v>
          </cell>
          <cell r="F890">
            <v>242540</v>
          </cell>
        </row>
        <row r="891">
          <cell r="A891" t="str">
            <v>I890</v>
          </cell>
          <cell r="B891" t="str">
            <v>TUBO DE POLIETILENO PE 100 A.D PN 16 DE 315 MM 12"</v>
          </cell>
          <cell r="C891" t="str">
            <v>Insumos</v>
          </cell>
          <cell r="D891" t="str">
            <v>M</v>
          </cell>
          <cell r="E891">
            <v>345328</v>
          </cell>
          <cell r="F891">
            <v>290192</v>
          </cell>
        </row>
        <row r="892">
          <cell r="A892" t="str">
            <v>I891</v>
          </cell>
          <cell r="B892" t="str">
            <v>TUBO DE POLIETILENO PE 100 A.D PN 10 DE 250 MM 10"</v>
          </cell>
          <cell r="C892" t="str">
            <v>Insumos</v>
          </cell>
          <cell r="D892" t="str">
            <v>M</v>
          </cell>
          <cell r="E892">
            <v>143049</v>
          </cell>
          <cell r="F892">
            <v>143049</v>
          </cell>
        </row>
        <row r="893">
          <cell r="A893" t="str">
            <v>I892</v>
          </cell>
          <cell r="B893" t="str">
            <v>TUBO DE POLIETILENO PE 100 A.D PN 12,5 DE 250 MM 10"</v>
          </cell>
          <cell r="C893" t="str">
            <v>Insumos</v>
          </cell>
          <cell r="D893" t="str">
            <v>M</v>
          </cell>
          <cell r="E893">
            <v>177096</v>
          </cell>
          <cell r="F893">
            <v>177096</v>
          </cell>
        </row>
        <row r="894">
          <cell r="A894" t="str">
            <v>I893</v>
          </cell>
          <cell r="B894" t="str">
            <v>TUBO DE POLIETILENO PE 100 A.D PN 16 DE 250 MM 10"</v>
          </cell>
          <cell r="C894" t="str">
            <v>Insumos</v>
          </cell>
          <cell r="D894" t="str">
            <v>M</v>
          </cell>
          <cell r="E894">
            <v>212050</v>
          </cell>
          <cell r="F894">
            <v>212050</v>
          </cell>
        </row>
        <row r="895">
          <cell r="A895" t="str">
            <v>I894</v>
          </cell>
          <cell r="B895" t="str">
            <v>TUBO DE POLIETILENO PE 100 A.D PN 10 DE 200 MM 8"</v>
          </cell>
          <cell r="C895" t="str">
            <v>Insumos</v>
          </cell>
          <cell r="D895" t="str">
            <v>M</v>
          </cell>
          <cell r="E895">
            <v>91982</v>
          </cell>
          <cell r="F895">
            <v>91982</v>
          </cell>
        </row>
        <row r="896">
          <cell r="A896" t="str">
            <v>I895</v>
          </cell>
          <cell r="B896" t="str">
            <v>TUBO DE POLIETILENO PE 100 A.D PN 12,5 DE 200 MM 8"</v>
          </cell>
          <cell r="C896" t="str">
            <v>Insumos</v>
          </cell>
          <cell r="D896" t="str">
            <v>M</v>
          </cell>
          <cell r="E896">
            <v>113197</v>
          </cell>
          <cell r="F896">
            <v>113197</v>
          </cell>
        </row>
        <row r="897">
          <cell r="A897" t="str">
            <v>I896</v>
          </cell>
          <cell r="B897" t="str">
            <v>TUBO DE POLIETILENO PE 100 A.D PN 16 DE 200 MM 8"</v>
          </cell>
          <cell r="C897" t="str">
            <v>Insumos</v>
          </cell>
          <cell r="D897" t="str">
            <v>M</v>
          </cell>
          <cell r="E897">
            <v>135973</v>
          </cell>
          <cell r="F897">
            <v>135973</v>
          </cell>
        </row>
        <row r="898">
          <cell r="A898" t="str">
            <v>I897</v>
          </cell>
          <cell r="B898" t="str">
            <v>TUBO DE POLIETILENO PE 100 A.D PN 10 DE 160 MM 6"</v>
          </cell>
          <cell r="C898" t="str">
            <v>Insumos</v>
          </cell>
          <cell r="D898" t="str">
            <v>M</v>
          </cell>
          <cell r="E898">
            <v>58751</v>
          </cell>
          <cell r="F898">
            <v>58751</v>
          </cell>
        </row>
        <row r="899">
          <cell r="A899" t="str">
            <v>I898</v>
          </cell>
          <cell r="B899" t="str">
            <v>TUBO DE POLIETILENO PE 100 A.D PN 12,5 DE 160 MM 6"</v>
          </cell>
          <cell r="C899" t="str">
            <v>Insumos</v>
          </cell>
          <cell r="D899" t="str">
            <v>M</v>
          </cell>
          <cell r="E899">
            <v>72673</v>
          </cell>
          <cell r="F899">
            <v>72673</v>
          </cell>
        </row>
        <row r="900">
          <cell r="A900" t="str">
            <v>I899</v>
          </cell>
          <cell r="B900" t="str">
            <v>TUBO DE POLIETILENO PE 100 A.D PN 16 DE 160 MM 6"</v>
          </cell>
          <cell r="C900" t="str">
            <v>Insumos</v>
          </cell>
          <cell r="D900" t="str">
            <v>M</v>
          </cell>
          <cell r="E900">
            <v>87232</v>
          </cell>
          <cell r="F900">
            <v>87232</v>
          </cell>
        </row>
        <row r="901">
          <cell r="A901" t="str">
            <v>I900</v>
          </cell>
          <cell r="B901" t="str">
            <v>TUBO DE POLIETILENO PE 100 A.D PN 10 DE 110 MM 4"</v>
          </cell>
          <cell r="C901" t="str">
            <v>Insumos</v>
          </cell>
          <cell r="D901" t="str">
            <v>M</v>
          </cell>
          <cell r="E901">
            <v>24953</v>
          </cell>
          <cell r="F901">
            <v>24953</v>
          </cell>
        </row>
        <row r="902">
          <cell r="A902" t="str">
            <v>I901</v>
          </cell>
          <cell r="B902" t="str">
            <v>TUBO DE POLIETILENO PE 100 A.D PN 12,5 DE 110 MM 4"</v>
          </cell>
          <cell r="C902" t="str">
            <v>Insumos</v>
          </cell>
          <cell r="D902" t="str">
            <v>M</v>
          </cell>
          <cell r="E902">
            <v>34298</v>
          </cell>
          <cell r="F902">
            <v>34298</v>
          </cell>
        </row>
        <row r="903">
          <cell r="A903" t="str">
            <v>I902</v>
          </cell>
          <cell r="B903" t="str">
            <v>TUBO DE POLIETILENO PE 100 A.D PN 16 DE 110 MM 4"</v>
          </cell>
          <cell r="C903" t="str">
            <v>Insumos</v>
          </cell>
          <cell r="D903" t="str">
            <v>M</v>
          </cell>
          <cell r="E903">
            <v>41097</v>
          </cell>
          <cell r="F903">
            <v>41097</v>
          </cell>
        </row>
        <row r="904">
          <cell r="A904" t="str">
            <v>I903</v>
          </cell>
          <cell r="B904" t="str">
            <v>TUBO DE POLIETILENO PE 100 A.D. PN 10 DE 90 M.M. (3,5")</v>
          </cell>
          <cell r="C904" t="str">
            <v>Insumos</v>
          </cell>
          <cell r="D904" t="str">
            <v>M</v>
          </cell>
          <cell r="E904">
            <v>16993</v>
          </cell>
          <cell r="F904">
            <v>16993</v>
          </cell>
        </row>
        <row r="905">
          <cell r="A905" t="str">
            <v>I904</v>
          </cell>
          <cell r="B905" t="str">
            <v>TUBO DE POLIETILENO PE 100 A.D. PN 12,5 DE 90 M.M. (3,5")</v>
          </cell>
          <cell r="C905" t="str">
            <v>Insumos</v>
          </cell>
          <cell r="D905" t="str">
            <v>M</v>
          </cell>
          <cell r="E905">
            <v>23188</v>
          </cell>
          <cell r="F905">
            <v>23188</v>
          </cell>
        </row>
        <row r="906">
          <cell r="A906" t="str">
            <v>I905</v>
          </cell>
          <cell r="B906" t="str">
            <v>TUBO DE POLIETILENO PE 100 A.D. PN 16 DE 90 M.M. (3,5")</v>
          </cell>
          <cell r="C906" t="str">
            <v>Insumos</v>
          </cell>
          <cell r="D906" t="str">
            <v>M</v>
          </cell>
          <cell r="E906">
            <v>27554</v>
          </cell>
          <cell r="F906">
            <v>27554</v>
          </cell>
        </row>
        <row r="907">
          <cell r="A907" t="str">
            <v>I906</v>
          </cell>
          <cell r="B907" t="str">
            <v>TUBO DE POLIETILENO PE 100 A.D. PN 10 DE 75 M.M. (3")</v>
          </cell>
          <cell r="C907" t="str">
            <v>Insumos</v>
          </cell>
          <cell r="D907" t="str">
            <v>M</v>
          </cell>
          <cell r="E907">
            <v>13330</v>
          </cell>
          <cell r="F907">
            <v>13330</v>
          </cell>
        </row>
        <row r="908">
          <cell r="A908" t="str">
            <v>I907</v>
          </cell>
          <cell r="B908" t="str">
            <v>TUBO DE POLIETILENO PE 100 A.D. PN 12,5 DE 75 M.M. (3")</v>
          </cell>
          <cell r="C908" t="str">
            <v>Insumos</v>
          </cell>
          <cell r="D908" t="str">
            <v>M</v>
          </cell>
          <cell r="E908">
            <v>15496</v>
          </cell>
          <cell r="F908">
            <v>15496</v>
          </cell>
        </row>
        <row r="909">
          <cell r="A909" t="str">
            <v>I908</v>
          </cell>
          <cell r="B909" t="str">
            <v>TUBO DE POLIETILENO PE 100 A.D. PN 16 DE 75 M.M. (3")</v>
          </cell>
          <cell r="C909" t="str">
            <v>Insumos</v>
          </cell>
          <cell r="D909" t="str">
            <v>M</v>
          </cell>
          <cell r="E909">
            <v>19093</v>
          </cell>
          <cell r="F909">
            <v>19093</v>
          </cell>
        </row>
        <row r="910">
          <cell r="A910" t="str">
            <v>I909</v>
          </cell>
          <cell r="B910" t="str">
            <v>TUBO DE POLIETILENO PE 100 A.D. PN 10 DE 63 M.M. (2.5")</v>
          </cell>
          <cell r="C910" t="str">
            <v>Insumos</v>
          </cell>
          <cell r="D910" t="str">
            <v>M</v>
          </cell>
          <cell r="E910">
            <v>11387</v>
          </cell>
          <cell r="F910">
            <v>11387</v>
          </cell>
        </row>
        <row r="911">
          <cell r="A911" t="str">
            <v>I910</v>
          </cell>
          <cell r="B911" t="str">
            <v>TUBO DE POLIETILENO PE 100 A.D. PN 12,5 DE 63 M.M. (2.5")</v>
          </cell>
          <cell r="C911" t="str">
            <v>Insumos</v>
          </cell>
          <cell r="D911" t="str">
            <v>M</v>
          </cell>
          <cell r="E911">
            <v>11385</v>
          </cell>
          <cell r="F911">
            <v>11385</v>
          </cell>
        </row>
        <row r="912">
          <cell r="A912" t="str">
            <v>I911</v>
          </cell>
          <cell r="B912" t="str">
            <v>TUBO DE POLIETILENO PE 100 A.D. PN 16 DE 63 M.M. (2.5")</v>
          </cell>
          <cell r="C912" t="str">
            <v>Insumos</v>
          </cell>
          <cell r="D912" t="str">
            <v>M</v>
          </cell>
          <cell r="E912">
            <v>13624</v>
          </cell>
          <cell r="F912">
            <v>13624</v>
          </cell>
        </row>
        <row r="913">
          <cell r="A913" t="str">
            <v>I912</v>
          </cell>
          <cell r="B913" t="str">
            <v>TUBO DE POLIETILENO PE 100 A.D. PN 10 DE 50 M.M. (2")</v>
          </cell>
          <cell r="C913" t="str">
            <v>Insumos</v>
          </cell>
          <cell r="D913" t="str">
            <v>M</v>
          </cell>
          <cell r="E913">
            <v>5684</v>
          </cell>
          <cell r="F913">
            <v>5684</v>
          </cell>
        </row>
        <row r="914">
          <cell r="A914" t="str">
            <v>I913</v>
          </cell>
          <cell r="B914" t="str">
            <v>TUBO DE POLIETILENO PE 100 A.D. PN 12,5 DE 50 M.M. (2")</v>
          </cell>
          <cell r="C914" t="str">
            <v>Insumos</v>
          </cell>
          <cell r="D914" t="str">
            <v>M</v>
          </cell>
          <cell r="E914">
            <v>6919</v>
          </cell>
          <cell r="F914">
            <v>6919</v>
          </cell>
        </row>
        <row r="915">
          <cell r="A915" t="str">
            <v>I914</v>
          </cell>
          <cell r="B915" t="str">
            <v>TUBO DE POLIETILENO PE 100 A.D. PN 16 DE 50 M.M. (2")</v>
          </cell>
          <cell r="C915" t="str">
            <v>Insumos</v>
          </cell>
          <cell r="D915" t="str">
            <v>M</v>
          </cell>
          <cell r="E915">
            <v>8580</v>
          </cell>
          <cell r="F915">
            <v>8580</v>
          </cell>
        </row>
        <row r="916">
          <cell r="A916" t="str">
            <v>I915</v>
          </cell>
          <cell r="B916" t="str">
            <v>TUBO DE POLIETILENO PE 80  A.D. PN 16 DE 20 M.M PARA ACOMETIDA</v>
          </cell>
          <cell r="C916" t="str">
            <v>Insumos</v>
          </cell>
          <cell r="D916" t="str">
            <v>M</v>
          </cell>
          <cell r="E916">
            <v>2060</v>
          </cell>
          <cell r="F916">
            <v>1731</v>
          </cell>
        </row>
        <row r="917">
          <cell r="A917" t="str">
            <v>I916</v>
          </cell>
          <cell r="B917" t="str">
            <v>TUBO DE POLIETILENO   PE 80 A.D PN 16 RDE 9  DE 32 M.M PARA ACOMETIDA</v>
          </cell>
          <cell r="C917" t="str">
            <v>Insumos</v>
          </cell>
          <cell r="D917" t="str">
            <v>M</v>
          </cell>
          <cell r="E917">
            <v>3665</v>
          </cell>
          <cell r="F917">
            <v>3080</v>
          </cell>
        </row>
        <row r="918">
          <cell r="A918" t="str">
            <v>I917</v>
          </cell>
          <cell r="B918" t="str">
            <v>SILLETA POLIETILENO PE 110 X 20 MM PARA SOCKET</v>
          </cell>
          <cell r="C918" t="str">
            <v>Insumos</v>
          </cell>
          <cell r="D918" t="str">
            <v>UND</v>
          </cell>
          <cell r="E918">
            <v>11629</v>
          </cell>
          <cell r="F918">
            <v>9772</v>
          </cell>
        </row>
        <row r="919">
          <cell r="A919" t="str">
            <v>I918</v>
          </cell>
          <cell r="B919" t="str">
            <v>SILLETA POLIETILENO PE 110 X 32 MM PARA SOCKET</v>
          </cell>
          <cell r="C919" t="str">
            <v>Insumos</v>
          </cell>
          <cell r="D919" t="str">
            <v>UND</v>
          </cell>
          <cell r="E919">
            <v>11629</v>
          </cell>
          <cell r="F919">
            <v>9772</v>
          </cell>
        </row>
        <row r="920">
          <cell r="A920" t="str">
            <v>I919</v>
          </cell>
          <cell r="B920" t="str">
            <v>RACOR  Y OTROS MATERIALES</v>
          </cell>
          <cell r="C920" t="str">
            <v>Insumos</v>
          </cell>
          <cell r="D920" t="str">
            <v>UND</v>
          </cell>
          <cell r="E920">
            <v>4598</v>
          </cell>
          <cell r="F920">
            <v>3864</v>
          </cell>
        </row>
        <row r="921">
          <cell r="A921" t="str">
            <v>I920</v>
          </cell>
          <cell r="B921" t="str">
            <v xml:space="preserve">ADAPTADOR MACHO PE 32 MM </v>
          </cell>
          <cell r="C921" t="str">
            <v>Insumos</v>
          </cell>
          <cell r="D921" t="str">
            <v>UND</v>
          </cell>
          <cell r="E921">
            <v>5877</v>
          </cell>
          <cell r="F921">
            <v>4939</v>
          </cell>
        </row>
        <row r="922">
          <cell r="A922" t="str">
            <v>I921</v>
          </cell>
          <cell r="B922" t="str">
            <v>VÁLVULA DE COMPUERTA ELÁSTICA VÁSTAGO NO ASCENDENTE HF DE 6" PARA ACUEDUCTO E.L</v>
          </cell>
          <cell r="C922" t="str">
            <v>Insumos</v>
          </cell>
          <cell r="D922" t="str">
            <v>UND</v>
          </cell>
          <cell r="E922">
            <v>1263527</v>
          </cell>
          <cell r="F922">
            <v>1061787</v>
          </cell>
        </row>
        <row r="923">
          <cell r="A923" t="str">
            <v>I922</v>
          </cell>
          <cell r="B923" t="str">
            <v>VÁLVULA DE COMPUERTA ELÁSTICA VÁSTAGO NO ASCENDENTE HF DE 4" PARA ACUEDUCTO E.L</v>
          </cell>
          <cell r="C923" t="str">
            <v>Insumos</v>
          </cell>
          <cell r="D923" t="str">
            <v>UND</v>
          </cell>
          <cell r="E923">
            <v>700378</v>
          </cell>
          <cell r="F923">
            <v>588553</v>
          </cell>
        </row>
        <row r="924">
          <cell r="A924" t="str">
            <v>I923</v>
          </cell>
          <cell r="B924" t="str">
            <v>VÁLVULA DE COMPUERTA ELÁSTICA VÁSTAGO NO ASCENDENTE HF DE 3" PARA ACUEDUCTO E.L</v>
          </cell>
          <cell r="C924" t="str">
            <v>Insumos</v>
          </cell>
          <cell r="D924" t="str">
            <v>UND</v>
          </cell>
          <cell r="E924">
            <v>539904</v>
          </cell>
          <cell r="F924">
            <v>453701</v>
          </cell>
        </row>
        <row r="925">
          <cell r="A925" t="str">
            <v>I924</v>
          </cell>
          <cell r="B925" t="str">
            <v>VÁLVULA DE COMPUERTA ELÁSTICA VÁSTAGO NO ASCENDENTE HF DE 8" PARA ACUEDUCTO BRIDADA</v>
          </cell>
          <cell r="C925" t="str">
            <v>Insumos</v>
          </cell>
          <cell r="D925" t="str">
            <v>UND</v>
          </cell>
          <cell r="E925">
            <v>2075635</v>
          </cell>
          <cell r="F925">
            <v>1744231</v>
          </cell>
        </row>
        <row r="926">
          <cell r="A926" t="str">
            <v>I925</v>
          </cell>
          <cell r="B926" t="str">
            <v>VÁLVULA DE COMPUERTA ELÁSTICA VÁSTAGO NO ASCENDENTE HF DE 6" PARA ACUEDUCTO BRIDADA</v>
          </cell>
          <cell r="C926" t="str">
            <v>Insumos</v>
          </cell>
          <cell r="D926" t="str">
            <v>UND</v>
          </cell>
          <cell r="E926">
            <v>1478740</v>
          </cell>
          <cell r="F926">
            <v>1242639</v>
          </cell>
        </row>
        <row r="927">
          <cell r="A927" t="str">
            <v>I926</v>
          </cell>
          <cell r="B927" t="str">
            <v>VÁLVULA DE COMPUERTA ELÁSTICA VÁSTAGO NO ASCENDENTE HF DE 4" PARA ACUEDUCTO BRIDADA</v>
          </cell>
          <cell r="C927" t="str">
            <v>Insumos</v>
          </cell>
          <cell r="D927" t="str">
            <v>UND</v>
          </cell>
          <cell r="E927">
            <v>790360</v>
          </cell>
          <cell r="F927">
            <v>664168</v>
          </cell>
        </row>
        <row r="928">
          <cell r="A928" t="str">
            <v>I927</v>
          </cell>
          <cell r="B928" t="str">
            <v>VÁLVULA DE COMPUERTA ELÁSTICA VÁSTAGO NO ASCENDENTE HF DE 3" PARA ACUEDUCTO BRIDADA</v>
          </cell>
          <cell r="C928" t="str">
            <v>Insumos</v>
          </cell>
          <cell r="D928" t="str">
            <v>UND</v>
          </cell>
          <cell r="E928">
            <v>633637</v>
          </cell>
          <cell r="F928">
            <v>532468</v>
          </cell>
        </row>
        <row r="929">
          <cell r="A929" t="str">
            <v>I928</v>
          </cell>
          <cell r="B929" t="str">
            <v>VÁLVULA DE COMPUERTA ELÁSTICA VÁSTAGO NO ASCENDENTE HF DE 2" PARA ACUEDUCTO BRIDADA</v>
          </cell>
          <cell r="C929" t="str">
            <v>Insumos</v>
          </cell>
          <cell r="D929" t="str">
            <v>UND</v>
          </cell>
          <cell r="E929">
            <v>420676</v>
          </cell>
          <cell r="F929">
            <v>353509</v>
          </cell>
        </row>
        <row r="930">
          <cell r="A930" t="str">
            <v>I929</v>
          </cell>
          <cell r="B930" t="str">
            <v>HIDRANTE BRIDADO HF TIPO TRÁFICO DE 4"</v>
          </cell>
          <cell r="C930" t="str">
            <v>Insumos</v>
          </cell>
          <cell r="D930" t="str">
            <v>UND</v>
          </cell>
          <cell r="E930">
            <v>3331663</v>
          </cell>
          <cell r="F930">
            <v>2799717</v>
          </cell>
        </row>
        <row r="931">
          <cell r="A931" t="str">
            <v>I930</v>
          </cell>
          <cell r="B931" t="str">
            <v xml:space="preserve">HIDRANTE BRIDADO HF TIPO MILÁN DE 3" </v>
          </cell>
          <cell r="C931" t="str">
            <v>Insumos</v>
          </cell>
          <cell r="D931" t="str">
            <v>UND</v>
          </cell>
          <cell r="E931">
            <v>2266103</v>
          </cell>
          <cell r="F931">
            <v>1904288</v>
          </cell>
        </row>
        <row r="932">
          <cell r="A932" t="str">
            <v>I931</v>
          </cell>
          <cell r="B932" t="str">
            <v>TAPA PORTAVÁLVULA HD</v>
          </cell>
          <cell r="C932" t="str">
            <v>Insumos</v>
          </cell>
          <cell r="D932" t="str">
            <v>UND</v>
          </cell>
          <cell r="E932">
            <v>136643</v>
          </cell>
          <cell r="F932">
            <v>114826</v>
          </cell>
        </row>
        <row r="933">
          <cell r="A933" t="str">
            <v>I932</v>
          </cell>
          <cell r="B933" t="str">
            <v>CAJA RECTANGULAR HF CON LOGOTIPO DE AGUAS DE MZALES</v>
          </cell>
          <cell r="C933" t="str">
            <v>Insumos</v>
          </cell>
          <cell r="D933" t="str">
            <v>UND</v>
          </cell>
          <cell r="E933">
            <v>69154</v>
          </cell>
          <cell r="F933">
            <v>58113</v>
          </cell>
        </row>
        <row r="934">
          <cell r="A934" t="str">
            <v>I933</v>
          </cell>
          <cell r="B934" t="str">
            <v>TAPON ROSCADO DE= 4" (100 MM) PVC PRESION</v>
          </cell>
          <cell r="C934" t="str">
            <v>Insumos</v>
          </cell>
          <cell r="D934" t="str">
            <v>UND</v>
          </cell>
          <cell r="E934">
            <v>49674</v>
          </cell>
          <cell r="F934">
            <v>41743</v>
          </cell>
        </row>
        <row r="935">
          <cell r="A935" t="str">
            <v>I934</v>
          </cell>
          <cell r="B935" t="str">
            <v>REDUCCION 6"X4"</v>
          </cell>
          <cell r="C935" t="str">
            <v>Insumos</v>
          </cell>
          <cell r="D935" t="str">
            <v>UND</v>
          </cell>
          <cell r="E935">
            <v>39796</v>
          </cell>
          <cell r="F935">
            <v>33442</v>
          </cell>
        </row>
        <row r="936">
          <cell r="A936" t="str">
            <v>I935</v>
          </cell>
          <cell r="B936" t="str">
            <v>TUBERIA MUEBLE RECTANGULARX 6M. ACERO LAMINADO EN FRIO; 76MMX38MM, ESPESOR 0.9MM, CALIBRE 20, CON TAPAS LATERALES</v>
          </cell>
          <cell r="C936" t="str">
            <v>Insumos</v>
          </cell>
          <cell r="D936" t="str">
            <v>M</v>
          </cell>
          <cell r="E936">
            <v>39934</v>
          </cell>
          <cell r="F936">
            <v>33558</v>
          </cell>
        </row>
        <row r="937">
          <cell r="A937" t="str">
            <v>I936</v>
          </cell>
          <cell r="B937" t="str">
            <v>TUBERIA GALVANIZADA 2" CAL 16</v>
          </cell>
          <cell r="C937" t="str">
            <v>Insumos</v>
          </cell>
          <cell r="D937" t="str">
            <v>M</v>
          </cell>
          <cell r="E937">
            <v>16073</v>
          </cell>
          <cell r="F937">
            <v>13507</v>
          </cell>
        </row>
        <row r="938">
          <cell r="A938" t="str">
            <v>I937</v>
          </cell>
          <cell r="B938" t="str">
            <v>BLOQUE CONCRETO COMUN</v>
          </cell>
          <cell r="C938" t="str">
            <v>Insumos</v>
          </cell>
          <cell r="D938" t="str">
            <v>UND</v>
          </cell>
          <cell r="E938">
            <v>4166</v>
          </cell>
          <cell r="F938">
            <v>3501</v>
          </cell>
        </row>
        <row r="939">
          <cell r="A939" t="str">
            <v>I938</v>
          </cell>
          <cell r="B939" t="str">
            <v xml:space="preserve">BLOQUE CONCRETO DECORATIVO CATALÁN LISO GRIS VERDE OLIVA 15*10*30 </v>
          </cell>
          <cell r="C939" t="str">
            <v>Insumos</v>
          </cell>
          <cell r="D939" t="str">
            <v>UND</v>
          </cell>
          <cell r="E939">
            <v>4316</v>
          </cell>
          <cell r="F939">
            <v>3627</v>
          </cell>
        </row>
        <row r="940">
          <cell r="A940" t="str">
            <v>I939</v>
          </cell>
          <cell r="B940" t="str">
            <v>BLOQUE ESTRUCTURAL CONCRETO LISO 12*20*40  CM. TIPO ADOQUINAR O SIMILAR.</v>
          </cell>
          <cell r="C940" t="str">
            <v>Insumos</v>
          </cell>
          <cell r="D940" t="str">
            <v>UND</v>
          </cell>
          <cell r="E940">
            <v>3178</v>
          </cell>
          <cell r="F940">
            <v>2671</v>
          </cell>
        </row>
        <row r="941">
          <cell r="A941" t="str">
            <v>I940</v>
          </cell>
          <cell r="B941" t="str">
            <v>LADRILLO TOLETE COMUN</v>
          </cell>
          <cell r="C941" t="str">
            <v>Insumos</v>
          </cell>
          <cell r="D941" t="str">
            <v>UND</v>
          </cell>
          <cell r="E941">
            <v>358</v>
          </cell>
          <cell r="F941">
            <v>301</v>
          </cell>
        </row>
        <row r="942">
          <cell r="A942" t="str">
            <v>I941</v>
          </cell>
          <cell r="B942" t="str">
            <v>BLOQUE DIVISORIO Nº 5 ( 33 X 23 X 11.5 CM) ARCILLA TIPO SANTAFÉ O SIMILAR.</v>
          </cell>
          <cell r="C942" t="str">
            <v>Insumos</v>
          </cell>
          <cell r="D942" t="str">
            <v>UND</v>
          </cell>
          <cell r="E942">
            <v>1790</v>
          </cell>
          <cell r="F942">
            <v>1504</v>
          </cell>
        </row>
        <row r="943">
          <cell r="A943" t="str">
            <v>I942</v>
          </cell>
          <cell r="B943" t="str">
            <v>BLOQUE ESTRUCTURAL CONCRETO LISO 15*20*40 CM. TIPO ADOQUINAR O SIMILAR.</v>
          </cell>
          <cell r="C943" t="str">
            <v>Insumos</v>
          </cell>
          <cell r="D943" t="str">
            <v>UND</v>
          </cell>
          <cell r="E943">
            <v>2167</v>
          </cell>
          <cell r="F943">
            <v>1821</v>
          </cell>
        </row>
        <row r="944">
          <cell r="A944" t="str">
            <v>I943</v>
          </cell>
          <cell r="B944" t="str">
            <v>LADRILLO 1/4 X 26  TONO OCRE ( 26 X 6 CM) TIPO MOORE O SIMILAR</v>
          </cell>
          <cell r="C944" t="str">
            <v>Insumos</v>
          </cell>
          <cell r="D944" t="str">
            <v>UND</v>
          </cell>
          <cell r="E944">
            <v>650</v>
          </cell>
          <cell r="F944">
            <v>546</v>
          </cell>
        </row>
        <row r="945">
          <cell r="A945" t="str">
            <v>I944</v>
          </cell>
          <cell r="B945" t="str">
            <v>LADRILLO TOLETE RECOCIDO (24,5 X 12 X 6 CM)</v>
          </cell>
          <cell r="C945" t="str">
            <v>Insumos</v>
          </cell>
          <cell r="D945" t="str">
            <v>UND</v>
          </cell>
          <cell r="E945">
            <v>1919</v>
          </cell>
          <cell r="F945">
            <v>1613</v>
          </cell>
        </row>
        <row r="946">
          <cell r="A946" t="str">
            <v>I945</v>
          </cell>
          <cell r="B946" t="str">
            <v>LADRILLO ESTRUCTURAL PORTANTE PRENSADO 30 X 6 CM. (29 X 12 X 9 CM) ARCILLA TIPO SANTAFÉ O SIMILAR.</v>
          </cell>
          <cell r="C946" t="str">
            <v>Insumos</v>
          </cell>
          <cell r="D946" t="str">
            <v>UND</v>
          </cell>
          <cell r="E946">
            <v>1626</v>
          </cell>
          <cell r="F946">
            <v>1366</v>
          </cell>
        </row>
        <row r="947">
          <cell r="A947" t="str">
            <v>I946</v>
          </cell>
          <cell r="B947" t="str">
            <v>LADRILLO ESTRUCTURAL PORTANTE PRENSADO 30 X 9 CM. (29 X 14.5 X 9 CM) ARCILLA TIPO SANTAFÉ O SIMILAR.</v>
          </cell>
          <cell r="C947" t="str">
            <v>Insumos</v>
          </cell>
          <cell r="D947" t="str">
            <v>UND</v>
          </cell>
          <cell r="E947">
            <v>1909</v>
          </cell>
          <cell r="F947">
            <v>1604</v>
          </cell>
        </row>
        <row r="948">
          <cell r="A948" t="str">
            <v>I947</v>
          </cell>
          <cell r="B948" t="str">
            <v>LADRILLO FACHADA PRENSADO LIVIANO (24.5 X 12 X 6 CM) ARCILLA TIPO SANTAFÉ O SIMILAR.</v>
          </cell>
          <cell r="C948" t="str">
            <v>Insumos</v>
          </cell>
          <cell r="D948" t="str">
            <v>UND</v>
          </cell>
          <cell r="E948">
            <v>1007</v>
          </cell>
          <cell r="F948">
            <v>846</v>
          </cell>
        </row>
        <row r="949">
          <cell r="A949" t="str">
            <v>I948</v>
          </cell>
          <cell r="B949" t="str">
            <v>LADRILLO FACHADA PRENSADO MACIZO (24.5 X 12 X 5.5 CM) ARCILLA TIPO SANTAFÉ O SIMILAR.</v>
          </cell>
          <cell r="C949" t="str">
            <v>Insumos</v>
          </cell>
          <cell r="D949" t="str">
            <v>UND</v>
          </cell>
          <cell r="E949">
            <v>1066</v>
          </cell>
          <cell r="F949">
            <v>896</v>
          </cell>
        </row>
        <row r="950">
          <cell r="A950" t="str">
            <v>I949</v>
          </cell>
          <cell r="B950" t="str">
            <v>PIEZA ESPECIAL EN "L"  25 X 12.5 X 6 CM. TONO OCRE TIPO MOORE O SIMILAR.</v>
          </cell>
          <cell r="C950" t="str">
            <v>Insumos</v>
          </cell>
          <cell r="D950" t="str">
            <v>UND</v>
          </cell>
          <cell r="E950">
            <v>1917</v>
          </cell>
          <cell r="F950">
            <v>1611</v>
          </cell>
        </row>
        <row r="951">
          <cell r="A951" t="str">
            <v>I950</v>
          </cell>
          <cell r="B951" t="str">
            <v>ADOQUIN DE ARCILLA COLOR ( 8*10*20) PUESTO EN OBRA</v>
          </cell>
          <cell r="C951" t="str">
            <v>Insumos</v>
          </cell>
          <cell r="D951" t="str">
            <v>UND</v>
          </cell>
          <cell r="E951">
            <v>863</v>
          </cell>
          <cell r="F951">
            <v>725</v>
          </cell>
        </row>
        <row r="952">
          <cell r="A952" t="str">
            <v>I951</v>
          </cell>
          <cell r="B952" t="str">
            <v xml:space="preserve">BLOQUE  Nº 4 ARCILLA </v>
          </cell>
          <cell r="C952" t="str">
            <v>Insumos</v>
          </cell>
          <cell r="D952" t="str">
            <v>UND</v>
          </cell>
          <cell r="E952">
            <v>1423</v>
          </cell>
          <cell r="F952">
            <v>1196</v>
          </cell>
        </row>
        <row r="953">
          <cell r="A953" t="str">
            <v>I952</v>
          </cell>
          <cell r="B953" t="str">
            <v>BLOQUE ESTRUCTURAL CONCRETO LISO 20*20*40 CM. TIPO ADOQUINAR O SIMILAR.</v>
          </cell>
          <cell r="C953" t="str">
            <v>Insumos</v>
          </cell>
          <cell r="D953" t="str">
            <v>UND</v>
          </cell>
          <cell r="E953">
            <v>2667</v>
          </cell>
          <cell r="F953">
            <v>2241</v>
          </cell>
        </row>
        <row r="954">
          <cell r="A954" t="str">
            <v>I953</v>
          </cell>
          <cell r="B954" t="str">
            <v>CERCO ORDINARIO 8 CM X 8 CM X 4 M.</v>
          </cell>
          <cell r="C954" t="str">
            <v>Insumos</v>
          </cell>
          <cell r="D954" t="str">
            <v>M</v>
          </cell>
          <cell r="E954">
            <v>35804</v>
          </cell>
          <cell r="F954">
            <v>35804</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984833</v>
          </cell>
          <cell r="F955">
            <v>984833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1310751</v>
          </cell>
          <cell r="F956">
            <v>1310751</v>
          </cell>
        </row>
        <row r="957">
          <cell r="A957" t="str">
            <v>I956</v>
          </cell>
          <cell r="B957" t="str">
            <v xml:space="preserve">DURMIENTE  4*4  </v>
          </cell>
          <cell r="C957" t="str">
            <v>Insumos</v>
          </cell>
          <cell r="D957" t="str">
            <v>M</v>
          </cell>
          <cell r="E957">
            <v>4025</v>
          </cell>
          <cell r="F957">
            <v>4025</v>
          </cell>
        </row>
        <row r="958">
          <cell r="A958" t="str">
            <v>I957</v>
          </cell>
          <cell r="B958" t="str">
            <v>LISTON 2 X 4</v>
          </cell>
          <cell r="C958" t="str">
            <v>Insumos</v>
          </cell>
          <cell r="D958" t="str">
            <v>M</v>
          </cell>
          <cell r="E958">
            <v>3426</v>
          </cell>
          <cell r="F958">
            <v>3426</v>
          </cell>
        </row>
        <row r="959">
          <cell r="A959" t="str">
            <v>I958</v>
          </cell>
          <cell r="B959" t="str">
            <v>LISTON CEDRO MACHO 5 CM X 2.5 CM X 3 M.</v>
          </cell>
          <cell r="C959" t="str">
            <v>Insumos</v>
          </cell>
          <cell r="D959" t="str">
            <v>M</v>
          </cell>
          <cell r="E959">
            <v>3597</v>
          </cell>
          <cell r="F959">
            <v>3597</v>
          </cell>
        </row>
        <row r="960">
          <cell r="A960" t="str">
            <v>I959</v>
          </cell>
          <cell r="B960" t="str">
            <v>MARCO EN MADECOR SENCILLO - KIT DE MARKO MADECOR TIPO PIZANO O SIMILAR (2 LARGUEROS DE 2,40 M Y UN CABEZAL DE 1,20 M.) ANCHO MURO: 10 A 18 CM.</v>
          </cell>
          <cell r="C960" t="str">
            <v>Insumos</v>
          </cell>
          <cell r="D960" t="str">
            <v>UND</v>
          </cell>
          <cell r="E960">
            <v>155326</v>
          </cell>
          <cell r="F960">
            <v>155326</v>
          </cell>
        </row>
        <row r="961">
          <cell r="A961" t="str">
            <v>I960</v>
          </cell>
          <cell r="B961" t="str">
            <v>MARCO EN MADECOR SENCILLO - KIT DE MARKO MADECOR TIPO PIZANO O SIMILAR (2 LARGUEROS DE 2,40 M Y UN CABEZAL DE 1,20 M.) ANCHO MURO: 8 CM.</v>
          </cell>
          <cell r="C961" t="str">
            <v>Insumos</v>
          </cell>
          <cell r="D961" t="str">
            <v>UND</v>
          </cell>
          <cell r="E961">
            <v>125836</v>
          </cell>
          <cell r="F961">
            <v>125836</v>
          </cell>
        </row>
        <row r="962">
          <cell r="A962" t="str">
            <v>I961</v>
          </cell>
          <cell r="B962" t="str">
            <v>MARCO EN MADERA CHINGALE SENCILLO - KIT DE MARKO MADERA TIPO PIZANO O SIMILAR. (2 LARGUEROS DE 2,40 M Y UN CABEZAL DE 1,20 M.) ANCHO MURO: 8 CM.</v>
          </cell>
          <cell r="C962" t="str">
            <v>Insumos</v>
          </cell>
          <cell r="D962" t="str">
            <v>UND</v>
          </cell>
          <cell r="E962">
            <v>75612</v>
          </cell>
          <cell r="F962">
            <v>75612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198637</v>
          </cell>
          <cell r="F963">
            <v>198637</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430136</v>
          </cell>
          <cell r="F964">
            <v>430136</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335799</v>
          </cell>
          <cell r="F965">
            <v>335799</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170577</v>
          </cell>
          <cell r="F966">
            <v>170577</v>
          </cell>
        </row>
        <row r="967">
          <cell r="A967" t="str">
            <v>I966</v>
          </cell>
          <cell r="B967" t="str">
            <v>TELERA 20 CM X 4 CM X 3 M.</v>
          </cell>
          <cell r="C967" t="str">
            <v>Insumos</v>
          </cell>
          <cell r="D967" t="str">
            <v>M</v>
          </cell>
          <cell r="E967">
            <v>9145</v>
          </cell>
          <cell r="F967">
            <v>9145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234652</v>
          </cell>
          <cell r="F968">
            <v>234652</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215104</v>
          </cell>
          <cell r="F969">
            <v>215104</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247744</v>
          </cell>
          <cell r="F970">
            <v>247744</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228194</v>
          </cell>
          <cell r="F971">
            <v>228194</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182418</v>
          </cell>
          <cell r="F972">
            <v>182418</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162868</v>
          </cell>
          <cell r="F973">
            <v>162868</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223135</v>
          </cell>
          <cell r="F974">
            <v>223135</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203585</v>
          </cell>
          <cell r="F975">
            <v>203585</v>
          </cell>
        </row>
        <row r="976">
          <cell r="A976" t="str">
            <v>I975</v>
          </cell>
          <cell r="B976" t="str">
            <v>CUARTON 8 CM * 4 CM * 3 M</v>
          </cell>
          <cell r="C976" t="str">
            <v>Insumos</v>
          </cell>
          <cell r="D976" t="str">
            <v>M</v>
          </cell>
          <cell r="E976">
            <v>3296</v>
          </cell>
          <cell r="F976">
            <v>3296</v>
          </cell>
        </row>
        <row r="977">
          <cell r="A977" t="str">
            <v>I976</v>
          </cell>
          <cell r="B977" t="str">
            <v>CUARTON ORDINARIO 8 CM *4 CM *3M</v>
          </cell>
          <cell r="C977" t="str">
            <v>Insumos</v>
          </cell>
          <cell r="D977" t="str">
            <v>M</v>
          </cell>
          <cell r="E977">
            <v>2683</v>
          </cell>
          <cell r="F977">
            <v>2683</v>
          </cell>
        </row>
        <row r="978">
          <cell r="A978" t="str">
            <v>I977</v>
          </cell>
          <cell r="B978" t="str">
            <v>TABLA BURRA 30 CM * 2.5 CM * 3 M</v>
          </cell>
          <cell r="C978" t="str">
            <v>Insumos</v>
          </cell>
          <cell r="D978" t="str">
            <v>UND</v>
          </cell>
          <cell r="E978">
            <v>18017</v>
          </cell>
          <cell r="F978">
            <v>18017</v>
          </cell>
        </row>
        <row r="979">
          <cell r="A979" t="str">
            <v>I978</v>
          </cell>
          <cell r="B979" t="str">
            <v>TABLA CHAPA EN CEDRO MACHO 30 CM X 2 CM X 3 M.</v>
          </cell>
          <cell r="C979" t="str">
            <v>Insumos</v>
          </cell>
          <cell r="D979" t="str">
            <v>M</v>
          </cell>
          <cell r="E979">
            <v>5266</v>
          </cell>
          <cell r="F979">
            <v>5266</v>
          </cell>
        </row>
        <row r="980">
          <cell r="A980" t="str">
            <v>I979</v>
          </cell>
          <cell r="B980" t="str">
            <v>TABLA CHAPA ORDINARIO 30 CM X 2 CM X 3 M.</v>
          </cell>
          <cell r="C980" t="str">
            <v>Insumos</v>
          </cell>
          <cell r="D980" t="str">
            <v>UND</v>
          </cell>
          <cell r="E980">
            <v>14472</v>
          </cell>
          <cell r="F980">
            <v>14472</v>
          </cell>
        </row>
        <row r="981">
          <cell r="A981" t="str">
            <v>I980</v>
          </cell>
          <cell r="B981" t="str">
            <v>TIRAS ALISTADO 3 X 3 X 3</v>
          </cell>
          <cell r="C981" t="str">
            <v>Insumos</v>
          </cell>
          <cell r="D981" t="str">
            <v>M</v>
          </cell>
          <cell r="E981">
            <v>828</v>
          </cell>
          <cell r="F981">
            <v>828</v>
          </cell>
        </row>
        <row r="982">
          <cell r="A982" t="str">
            <v>I981</v>
          </cell>
          <cell r="B982" t="str">
            <v>VARA DE CLAVO</v>
          </cell>
          <cell r="C982" t="str">
            <v>Insumos</v>
          </cell>
          <cell r="D982" t="str">
            <v>M</v>
          </cell>
          <cell r="E982">
            <v>1882</v>
          </cell>
          <cell r="F982">
            <v>1882</v>
          </cell>
        </row>
        <row r="983">
          <cell r="A983" t="str">
            <v>I982</v>
          </cell>
          <cell r="B983" t="str">
            <v xml:space="preserve">TABLA BURRA EN CEDRO MACHO 0,23 X 3 MTS </v>
          </cell>
          <cell r="C983" t="str">
            <v>Insumos</v>
          </cell>
          <cell r="D983" t="str">
            <v>UND</v>
          </cell>
          <cell r="E983">
            <v>96733</v>
          </cell>
          <cell r="F983">
            <v>96733</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383984</v>
          </cell>
          <cell r="F984">
            <v>383984</v>
          </cell>
        </row>
        <row r="985">
          <cell r="A985" t="str">
            <v>I984</v>
          </cell>
          <cell r="B985" t="str">
            <v>ESTERILLA DE GUADUA</v>
          </cell>
          <cell r="C985" t="str">
            <v>Insumos</v>
          </cell>
          <cell r="D985" t="str">
            <v>M2</v>
          </cell>
          <cell r="E985">
            <v>3838</v>
          </cell>
          <cell r="F985">
            <v>3838</v>
          </cell>
        </row>
        <row r="986">
          <cell r="A986" t="str">
            <v>I985</v>
          </cell>
          <cell r="B986" t="str">
            <v>TELERA 0,05X0,22X2,90 M (3 USOS)</v>
          </cell>
          <cell r="C986" t="str">
            <v>Insumos</v>
          </cell>
          <cell r="D986" t="str">
            <v>UND</v>
          </cell>
          <cell r="E986">
            <v>25906</v>
          </cell>
          <cell r="F986">
            <v>25906</v>
          </cell>
        </row>
        <row r="987">
          <cell r="A987" t="str">
            <v>I986</v>
          </cell>
          <cell r="B987" t="str">
            <v>GUADUA CEPA DE 5 VARAS</v>
          </cell>
          <cell r="C987" t="str">
            <v>Insumos</v>
          </cell>
          <cell r="D987" t="str">
            <v>UND</v>
          </cell>
          <cell r="E987">
            <v>7384</v>
          </cell>
          <cell r="F987">
            <v>7384</v>
          </cell>
        </row>
        <row r="988">
          <cell r="A988" t="str">
            <v>I987</v>
          </cell>
          <cell r="B988" t="str">
            <v>VARILLÓN DE 0,02 X 0,05 X 2,80</v>
          </cell>
          <cell r="C988" t="str">
            <v>Insumos</v>
          </cell>
          <cell r="D988" t="str">
            <v>UND</v>
          </cell>
          <cell r="E988">
            <v>2451</v>
          </cell>
          <cell r="F988">
            <v>2451</v>
          </cell>
        </row>
        <row r="989">
          <cell r="A989" t="str">
            <v>I988</v>
          </cell>
          <cell r="B989" t="str">
            <v>VARILLON DE SAJO</v>
          </cell>
          <cell r="C989" t="str">
            <v>Insumos</v>
          </cell>
          <cell r="D989" t="str">
            <v>UND</v>
          </cell>
          <cell r="E989">
            <v>13305</v>
          </cell>
          <cell r="F989">
            <v>13305</v>
          </cell>
        </row>
        <row r="990">
          <cell r="A990" t="str">
            <v>I989</v>
          </cell>
          <cell r="B990" t="str">
            <v>GUADUA SOBREBASA L= 1.50 MT. 3 USOS</v>
          </cell>
          <cell r="C990" t="str">
            <v>Insumos</v>
          </cell>
          <cell r="D990" t="str">
            <v>UND</v>
          </cell>
          <cell r="E990">
            <v>4903</v>
          </cell>
          <cell r="F990">
            <v>4903</v>
          </cell>
        </row>
        <row r="991">
          <cell r="A991" t="str">
            <v>I990</v>
          </cell>
          <cell r="B991" t="str">
            <v>TABLA 1"X10"X3M</v>
          </cell>
          <cell r="C991" t="str">
            <v>Insumos</v>
          </cell>
          <cell r="D991" t="str">
            <v>UND</v>
          </cell>
          <cell r="E991">
            <v>11202</v>
          </cell>
          <cell r="F991">
            <v>11202</v>
          </cell>
        </row>
        <row r="992">
          <cell r="A992" t="str">
            <v>I991</v>
          </cell>
          <cell r="B992" t="str">
            <v>CUARTON 2"X4"X3M</v>
          </cell>
          <cell r="C992" t="str">
            <v>Insumos</v>
          </cell>
          <cell r="D992" t="str">
            <v>UND</v>
          </cell>
          <cell r="E992">
            <v>10503</v>
          </cell>
          <cell r="F992">
            <v>10503</v>
          </cell>
        </row>
        <row r="993">
          <cell r="A993" t="str">
            <v>I992</v>
          </cell>
          <cell r="B993" t="str">
            <v>GUADUA PARA FILTRO</v>
          </cell>
          <cell r="C993" t="str">
            <v>Insumos</v>
          </cell>
          <cell r="D993" t="str">
            <v>ML</v>
          </cell>
          <cell r="E993">
            <v>1402</v>
          </cell>
          <cell r="F993">
            <v>1402</v>
          </cell>
        </row>
        <row r="994">
          <cell r="A994" t="str">
            <v>I993</v>
          </cell>
          <cell r="B994" t="str">
            <v>RASTROJO PARA FILTROS VIVOS</v>
          </cell>
          <cell r="C994" t="str">
            <v>Insumos</v>
          </cell>
          <cell r="D994" t="str">
            <v>M2</v>
          </cell>
          <cell r="E994">
            <v>1120</v>
          </cell>
          <cell r="F994">
            <v>1120</v>
          </cell>
        </row>
        <row r="995">
          <cell r="A995" t="str">
            <v>I994</v>
          </cell>
          <cell r="B995" t="str">
            <v>GUADUILLA</v>
          </cell>
          <cell r="C995" t="str">
            <v>Insumos</v>
          </cell>
          <cell r="D995" t="str">
            <v>UND</v>
          </cell>
          <cell r="E995">
            <v>1402</v>
          </cell>
          <cell r="F995">
            <v>1402</v>
          </cell>
        </row>
        <row r="996">
          <cell r="A996" t="str">
            <v>I995</v>
          </cell>
          <cell r="B996" t="str">
            <v>VIGUETA CHANUL 3 MTRS</v>
          </cell>
          <cell r="C996" t="str">
            <v>Insumos</v>
          </cell>
          <cell r="D996" t="str">
            <v>ML</v>
          </cell>
          <cell r="E996">
            <v>8775</v>
          </cell>
          <cell r="F996">
            <v>8775</v>
          </cell>
        </row>
        <row r="997">
          <cell r="A997" t="str">
            <v>I996</v>
          </cell>
          <cell r="B997" t="str">
            <v>TABLA X 3 CHANUL</v>
          </cell>
          <cell r="C997" t="str">
            <v>Insumos</v>
          </cell>
          <cell r="D997" t="str">
            <v>UND</v>
          </cell>
          <cell r="E997">
            <v>18904</v>
          </cell>
          <cell r="F997">
            <v>18904</v>
          </cell>
        </row>
        <row r="998">
          <cell r="A998" t="str">
            <v>I997</v>
          </cell>
          <cell r="B998" t="str">
            <v>CUARTON CHANUL 3 MTRS</v>
          </cell>
          <cell r="C998" t="str">
            <v>Insumos</v>
          </cell>
          <cell r="D998" t="str">
            <v>UND</v>
          </cell>
          <cell r="E998">
            <v>18623</v>
          </cell>
          <cell r="F998">
            <v>18623</v>
          </cell>
        </row>
        <row r="999">
          <cell r="A999" t="str">
            <v>I998</v>
          </cell>
          <cell r="B999" t="str">
            <v>LATA DE GUADUA</v>
          </cell>
          <cell r="C999" t="str">
            <v>Insumos</v>
          </cell>
          <cell r="D999" t="str">
            <v>UND</v>
          </cell>
          <cell r="E999">
            <v>419</v>
          </cell>
          <cell r="F999">
            <v>419</v>
          </cell>
        </row>
        <row r="1000">
          <cell r="A1000" t="str">
            <v>I999</v>
          </cell>
          <cell r="B1000" t="str">
            <v>POSTE DE MADERA DE CHANUL</v>
          </cell>
          <cell r="C1000" t="str">
            <v>Insumos</v>
          </cell>
          <cell r="D1000" t="str">
            <v>UND</v>
          </cell>
          <cell r="E1000">
            <v>21930</v>
          </cell>
          <cell r="F1000">
            <v>21930</v>
          </cell>
        </row>
        <row r="1001">
          <cell r="A1001" t="str">
            <v>I1000</v>
          </cell>
          <cell r="B1001" t="str">
            <v>AJUSTADOR PARA DILUSION DE PINTURA EPOXI POLIAMIDA CON CATALIZADOR - TIPO PINTUCO REF. 125290 O SIMILAR</v>
          </cell>
          <cell r="C1001" t="str">
            <v>Insumos</v>
          </cell>
          <cell r="D1001" t="str">
            <v>GAL</v>
          </cell>
          <cell r="E1001">
            <v>51738</v>
          </cell>
          <cell r="F1001">
            <v>43477</v>
          </cell>
        </row>
        <row r="1002">
          <cell r="A1002" t="str">
            <v>I1001</v>
          </cell>
          <cell r="B1002" t="str">
            <v>ANTICORROSIVO PREMIUM - TIPO PINTUCO REF. 513 O SIMILAR</v>
          </cell>
          <cell r="C1002" t="str">
            <v>Insumos</v>
          </cell>
          <cell r="D1002" t="str">
            <v>GAL</v>
          </cell>
          <cell r="E1002">
            <v>64674</v>
          </cell>
          <cell r="F1002">
            <v>54348</v>
          </cell>
        </row>
        <row r="1003">
          <cell r="A1003" t="str">
            <v>I1002</v>
          </cell>
          <cell r="B1003" t="str">
            <v>ESMALTE SINTETICO PINTULUX - TIPO PINTUCO REF. SEGÚN COLOR DISEÑO O SIMILAR</v>
          </cell>
          <cell r="C1003" t="str">
            <v>Insumos</v>
          </cell>
          <cell r="D1003" t="str">
            <v>GAL</v>
          </cell>
          <cell r="E1003">
            <v>93779</v>
          </cell>
          <cell r="F1003">
            <v>78806</v>
          </cell>
        </row>
        <row r="1004">
          <cell r="A1004" t="str">
            <v>I1003</v>
          </cell>
          <cell r="B1004" t="str">
            <v>ESTUCO PARA EXTERIORES - TIPO PINTUCO REF. 27060 O SIMILAR.</v>
          </cell>
          <cell r="C1004" t="str">
            <v>Insumos</v>
          </cell>
          <cell r="D1004" t="str">
            <v>GAL</v>
          </cell>
          <cell r="E1004">
            <v>23025</v>
          </cell>
          <cell r="F1004">
            <v>19349</v>
          </cell>
        </row>
        <row r="1005">
          <cell r="A1005" t="str">
            <v>I1004</v>
          </cell>
          <cell r="B1005" t="str">
            <v>ESTUCO PARA INTERIORES - TIPO PINTUCO REF. 117060 O SIMILAR.</v>
          </cell>
          <cell r="C1005" t="str">
            <v>Insumos</v>
          </cell>
          <cell r="D1005" t="str">
            <v>GAL</v>
          </cell>
          <cell r="E1005">
            <v>21361</v>
          </cell>
          <cell r="F1005">
            <v>17950</v>
          </cell>
        </row>
        <row r="1006">
          <cell r="A1006" t="str">
            <v>I1005</v>
          </cell>
          <cell r="B1006" t="str">
            <v>GRANIPLAS (ESGRAFIADO) FACHADA COLOR PASTEL</v>
          </cell>
          <cell r="C1006" t="str">
            <v>Insumos</v>
          </cell>
          <cell r="D1006" t="str">
            <v>KG</v>
          </cell>
          <cell r="E1006">
            <v>4291</v>
          </cell>
          <cell r="F1006">
            <v>3606</v>
          </cell>
        </row>
        <row r="1007">
          <cell r="A1007" t="str">
            <v>I1006</v>
          </cell>
          <cell r="B1007" t="str">
            <v>GRANIPLAS (ESGRAFIADO) FACHADA COLORES INTERMEDIOS Y FUERTES</v>
          </cell>
          <cell r="C1007" t="str">
            <v>Insumos</v>
          </cell>
          <cell r="D1007" t="str">
            <v>KG</v>
          </cell>
          <cell r="E1007">
            <v>5907</v>
          </cell>
          <cell r="F1007">
            <v>4964</v>
          </cell>
        </row>
        <row r="1008">
          <cell r="A1008" t="str">
            <v>I1007</v>
          </cell>
          <cell r="B1008" t="str">
            <v>HIDROFUGO TIPO SILICONITE DE PINTUCO O SIMILAR.</v>
          </cell>
          <cell r="C1008" t="str">
            <v>Insumos</v>
          </cell>
          <cell r="D1008" t="str">
            <v>GAL</v>
          </cell>
          <cell r="E1008">
            <v>58932</v>
          </cell>
          <cell r="F1008">
            <v>49523</v>
          </cell>
        </row>
        <row r="1009">
          <cell r="A1009" t="str">
            <v>I1008</v>
          </cell>
          <cell r="B1009" t="str">
            <v>INTERVINILO - TIPO PINTUCO REF. SEGÚN COLOR DISEÑO O SIMILAR</v>
          </cell>
          <cell r="C1009" t="str">
            <v>Insumos</v>
          </cell>
          <cell r="D1009" t="str">
            <v>GAL</v>
          </cell>
          <cell r="E1009">
            <v>52266</v>
          </cell>
          <cell r="F1009">
            <v>43921</v>
          </cell>
        </row>
        <row r="1010">
          <cell r="A1010" t="str">
            <v>I1009</v>
          </cell>
          <cell r="B1010" t="str">
            <v>KORAZA - TIPO PINTUCO REF. 2650 SEGÚN COLOR DISEÑO O SIMILAR</v>
          </cell>
          <cell r="C1010" t="str">
            <v>Insumos</v>
          </cell>
          <cell r="D1010" t="str">
            <v>GAL</v>
          </cell>
          <cell r="E1010">
            <v>90145</v>
          </cell>
          <cell r="F1010">
            <v>75752</v>
          </cell>
        </row>
        <row r="1011">
          <cell r="A1011" t="str">
            <v>I1010</v>
          </cell>
          <cell r="B1011" t="str">
            <v>LACA PINTULACA - TIPO PINTUCO O SIMILAR</v>
          </cell>
          <cell r="C1011" t="str">
            <v>Insumos</v>
          </cell>
          <cell r="D1011" t="str">
            <v>GAL</v>
          </cell>
          <cell r="E1011">
            <v>63478</v>
          </cell>
          <cell r="F1011">
            <v>53343</v>
          </cell>
        </row>
        <row r="1012">
          <cell r="A1012" t="str">
            <v>I1011</v>
          </cell>
          <cell r="B1012" t="str">
            <v>MARMOLINA (40 KILOS)</v>
          </cell>
          <cell r="C1012" t="str">
            <v>Insumos</v>
          </cell>
          <cell r="D1012" t="str">
            <v>BUL</v>
          </cell>
          <cell r="E1012">
            <v>13935</v>
          </cell>
          <cell r="F1012">
            <v>11710</v>
          </cell>
        </row>
        <row r="1013">
          <cell r="A1013" t="str">
            <v>I1012</v>
          </cell>
          <cell r="B1013" t="str">
            <v>PINTURA ACABADO KIT MARKO MADERA CHINGALE SENCILLO. ANCHO PUERTA: 0,51 X 0,75 M. (TINTILLA, SELLADOR Y LACA)</v>
          </cell>
          <cell r="C1013" t="str">
            <v>Insumos</v>
          </cell>
          <cell r="D1013" t="str">
            <v>UND</v>
          </cell>
          <cell r="E1013">
            <v>80550</v>
          </cell>
          <cell r="F1013">
            <v>67689</v>
          </cell>
        </row>
        <row r="1014">
          <cell r="A1014" t="str">
            <v>I1013</v>
          </cell>
          <cell r="B1014" t="str">
            <v>PINTURA ACABADO KIT MARKO MADERA CHINGALE SENCILLO. ANCHO PUERTA: 0,76 X 1,10 M. (TINTILLA, SELLADOR Y LACA)</v>
          </cell>
          <cell r="C1014" t="str">
            <v>Insumos</v>
          </cell>
          <cell r="D1014" t="str">
            <v>UND</v>
          </cell>
          <cell r="E1014">
            <v>86788</v>
          </cell>
          <cell r="F1014">
            <v>72931</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96810</v>
          </cell>
          <cell r="F1015">
            <v>81353</v>
          </cell>
        </row>
        <row r="1016">
          <cell r="A1016" t="str">
            <v>I1015</v>
          </cell>
          <cell r="B1016" t="str">
            <v>PINTURA ACRILICA PARA TRAFICO TIPO PINTUCO (PINTUTRÁFICO) O SIMILAR - COLORES: BLANCO, AMARILLO O NEGRO SEGÚN DISEÑO.</v>
          </cell>
          <cell r="C1016" t="str">
            <v>Insumos</v>
          </cell>
          <cell r="D1016" t="str">
            <v>GAL</v>
          </cell>
          <cell r="E1016">
            <v>96810</v>
          </cell>
          <cell r="F1016">
            <v>81353</v>
          </cell>
        </row>
        <row r="1017">
          <cell r="A1017" t="str">
            <v>I1016</v>
          </cell>
          <cell r="B1017" t="str">
            <v>PINTURA BITUMINOSA - TIPO  PINTUCO REF. ECP-100 O SIMILAR</v>
          </cell>
          <cell r="C1017" t="str">
            <v>Insumos</v>
          </cell>
          <cell r="D1017" t="str">
            <v>GAL</v>
          </cell>
          <cell r="E1017">
            <v>84691</v>
          </cell>
          <cell r="F1017">
            <v>71169</v>
          </cell>
        </row>
        <row r="1018">
          <cell r="A1018" t="str">
            <v>I1017</v>
          </cell>
          <cell r="B1018" t="str">
            <v>PINTURA ELECTROESTATICA</v>
          </cell>
          <cell r="C1018" t="str">
            <v>Insumos</v>
          </cell>
          <cell r="D1018" t="str">
            <v>M</v>
          </cell>
          <cell r="E1018">
            <v>37875</v>
          </cell>
          <cell r="F1018">
            <v>31828</v>
          </cell>
        </row>
        <row r="1019">
          <cell r="A1019" t="str">
            <v>I1018</v>
          </cell>
          <cell r="B1019" t="str">
            <v>PINTURA EPOXI POLIAMIDA CON CATALIZADOR - TIPO PINTUCO REF. 113243 COLOR SEGÚN DISEÑO O SIMILAR</v>
          </cell>
          <cell r="C1019" t="str">
            <v>Insumos</v>
          </cell>
          <cell r="D1019" t="str">
            <v>GAL</v>
          </cell>
          <cell r="E1019">
            <v>126809</v>
          </cell>
          <cell r="F1019">
            <v>106562</v>
          </cell>
        </row>
        <row r="1020">
          <cell r="A1020" t="str">
            <v>I1019</v>
          </cell>
          <cell r="B1020" t="str">
            <v>SELLADOR LIJABLE  - TIPO PINTUCO O SIMILAR</v>
          </cell>
          <cell r="C1020" t="str">
            <v>Insumos</v>
          </cell>
          <cell r="D1020" t="str">
            <v>GAL</v>
          </cell>
          <cell r="E1020">
            <v>71964</v>
          </cell>
          <cell r="F1020">
            <v>60474</v>
          </cell>
        </row>
        <row r="1021">
          <cell r="A1021" t="str">
            <v>I1020</v>
          </cell>
          <cell r="B1021" t="str">
            <v>TINTILLA SELLADORA - TIPO MINWAX O SIMILAR.</v>
          </cell>
          <cell r="C1021" t="str">
            <v>Insumos</v>
          </cell>
          <cell r="D1021" t="str">
            <v>GAL</v>
          </cell>
          <cell r="E1021">
            <v>143627</v>
          </cell>
          <cell r="F1021">
            <v>120695</v>
          </cell>
        </row>
        <row r="1022">
          <cell r="A1022" t="str">
            <v>I1021</v>
          </cell>
          <cell r="B1022" t="str">
            <v xml:space="preserve">VINILTEX - TIPO PINTUCO REF. SEGÚN COLOR DISEÑO O SIMILAR. </v>
          </cell>
          <cell r="C1022" t="str">
            <v>Insumos</v>
          </cell>
          <cell r="D1022" t="str">
            <v>GAL</v>
          </cell>
          <cell r="E1022">
            <v>75600</v>
          </cell>
          <cell r="F1022">
            <v>63529</v>
          </cell>
        </row>
        <row r="1023">
          <cell r="A1023" t="str">
            <v>I1022</v>
          </cell>
          <cell r="B1023" t="str">
            <v xml:space="preserve">WASH PRIMER COMPONENTE A - 1/4 GL  REF. 509A O SIMILAR </v>
          </cell>
          <cell r="C1023" t="str">
            <v>Insumos</v>
          </cell>
          <cell r="D1023" t="str">
            <v>UND</v>
          </cell>
          <cell r="E1023">
            <v>29995</v>
          </cell>
          <cell r="F1023">
            <v>25206</v>
          </cell>
        </row>
        <row r="1024">
          <cell r="A1024" t="str">
            <v>I1023</v>
          </cell>
          <cell r="B1024" t="str">
            <v>WASH PRIMER COMPONENTE B - 1/4 GL REF. 509B O SIMILAR</v>
          </cell>
          <cell r="C1024" t="str">
            <v>Insumos</v>
          </cell>
          <cell r="D1024" t="str">
            <v>UND</v>
          </cell>
          <cell r="E1024">
            <v>19996</v>
          </cell>
          <cell r="F1024">
            <v>16803</v>
          </cell>
        </row>
        <row r="1025">
          <cell r="A1025" t="str">
            <v>I1024</v>
          </cell>
          <cell r="B1025" t="str">
            <v xml:space="preserve">YESO CORRIENTE TIPO VENCEDOR O SIMILAR </v>
          </cell>
          <cell r="C1025" t="str">
            <v>Insumos</v>
          </cell>
          <cell r="D1025" t="str">
            <v>BUL</v>
          </cell>
          <cell r="E1025">
            <v>21966</v>
          </cell>
          <cell r="F1025">
            <v>18459</v>
          </cell>
        </row>
        <row r="1026">
          <cell r="A1026" t="str">
            <v>I1025</v>
          </cell>
          <cell r="B1026" t="str">
            <v>RECUBRIMIENTO EPOXICO DURALCOTE 240</v>
          </cell>
          <cell r="C1026" t="str">
            <v>Insumos</v>
          </cell>
          <cell r="D1026" t="str">
            <v>GAL</v>
          </cell>
          <cell r="E1026">
            <v>366644</v>
          </cell>
          <cell r="F1026">
            <v>308104</v>
          </cell>
        </row>
        <row r="1027">
          <cell r="A1027" t="str">
            <v>I1026</v>
          </cell>
          <cell r="B1027" t="str">
            <v>PINTURA EPOXICA</v>
          </cell>
          <cell r="C1027" t="str">
            <v>Insumos</v>
          </cell>
          <cell r="D1027" t="str">
            <v>GAL</v>
          </cell>
          <cell r="E1027">
            <v>126809</v>
          </cell>
          <cell r="F1027">
            <v>106562</v>
          </cell>
        </row>
        <row r="1028">
          <cell r="A1028" t="str">
            <v>I1027</v>
          </cell>
          <cell r="B1028" t="str">
            <v>PINTURA ATOXICA EPOXICA ROJO</v>
          </cell>
          <cell r="C1028" t="str">
            <v>Insumos</v>
          </cell>
          <cell r="D1028" t="str">
            <v>GAL</v>
          </cell>
          <cell r="E1028">
            <v>126809</v>
          </cell>
          <cell r="F1028">
            <v>106562</v>
          </cell>
        </row>
        <row r="1029">
          <cell r="A1029" t="str">
            <v>I1028</v>
          </cell>
          <cell r="B1029" t="str">
            <v>PINTURA ATOXICA EPOXICA BLANCO</v>
          </cell>
          <cell r="C1029" t="str">
            <v>Insumos</v>
          </cell>
          <cell r="D1029" t="str">
            <v>GAL</v>
          </cell>
          <cell r="E1029">
            <v>126809</v>
          </cell>
          <cell r="F1029">
            <v>106562</v>
          </cell>
        </row>
        <row r="1030">
          <cell r="A1030" t="str">
            <v>I1029</v>
          </cell>
          <cell r="B1030" t="str">
            <v>IMPRIMANTE EPOXICO</v>
          </cell>
          <cell r="C1030" t="str">
            <v>Insumos</v>
          </cell>
          <cell r="D1030" t="str">
            <v>GAL</v>
          </cell>
          <cell r="E1030">
            <v>126809</v>
          </cell>
          <cell r="F1030">
            <v>106562</v>
          </cell>
        </row>
        <row r="1031">
          <cell r="A1031" t="str">
            <v>I1030</v>
          </cell>
          <cell r="B1031" t="str">
            <v>COLMASOLVENTE EPOXICO AL 12,5%</v>
          </cell>
          <cell r="C1031" t="str">
            <v>Insumos</v>
          </cell>
          <cell r="D1031" t="str">
            <v>GAL</v>
          </cell>
          <cell r="E1031">
            <v>58322</v>
          </cell>
          <cell r="F1031">
            <v>49010</v>
          </cell>
        </row>
        <row r="1032">
          <cell r="A1032" t="str">
            <v>I1031</v>
          </cell>
          <cell r="B1032" t="str">
            <v>PINTURA PLASTICO EN FRIO DOS COMPONENTES</v>
          </cell>
          <cell r="C1032" t="str">
            <v>Insumos</v>
          </cell>
          <cell r="D1032" t="str">
            <v>GAL</v>
          </cell>
          <cell r="E1032">
            <v>208298</v>
          </cell>
          <cell r="F1032">
            <v>175040</v>
          </cell>
        </row>
        <row r="1033">
          <cell r="A1033" t="str">
            <v>I1032</v>
          </cell>
          <cell r="B1033" t="str">
            <v>CARBURO</v>
          </cell>
          <cell r="C1033" t="str">
            <v>Insumos</v>
          </cell>
          <cell r="D1033" t="str">
            <v>KG</v>
          </cell>
          <cell r="E1033">
            <v>6333</v>
          </cell>
          <cell r="F1033">
            <v>5322</v>
          </cell>
        </row>
        <row r="1034">
          <cell r="A1034" t="str">
            <v>I1033</v>
          </cell>
          <cell r="B1034" t="str">
            <v>ALUMOL</v>
          </cell>
          <cell r="C1034" t="str">
            <v>Insumos</v>
          </cell>
          <cell r="D1034" t="str">
            <v>KG</v>
          </cell>
          <cell r="E1034">
            <v>29995</v>
          </cell>
          <cell r="F1034">
            <v>25206</v>
          </cell>
        </row>
        <row r="1035">
          <cell r="A1035" t="str">
            <v>I1034</v>
          </cell>
          <cell r="B1035" t="str">
            <v>SIKAGUARD</v>
          </cell>
          <cell r="C1035" t="str">
            <v>Insumos</v>
          </cell>
          <cell r="D1035" t="str">
            <v>KG</v>
          </cell>
          <cell r="E1035">
            <v>86650</v>
          </cell>
          <cell r="F1035">
            <v>72815</v>
          </cell>
        </row>
        <row r="1036">
          <cell r="A1036" t="str">
            <v>I1035</v>
          </cell>
          <cell r="B1036" t="str">
            <v>SIKA QUARZ TOP</v>
          </cell>
          <cell r="C1036" t="str">
            <v>Insumos</v>
          </cell>
          <cell r="D1036" t="str">
            <v>KG</v>
          </cell>
          <cell r="E1036">
            <v>1997</v>
          </cell>
          <cell r="F1036">
            <v>1678</v>
          </cell>
        </row>
        <row r="1037">
          <cell r="A1037" t="str">
            <v>I1036</v>
          </cell>
          <cell r="B1037" t="str">
            <v>WASH PRIMER</v>
          </cell>
          <cell r="C1037" t="str">
            <v>Insumos</v>
          </cell>
          <cell r="D1037" t="str">
            <v>GAL</v>
          </cell>
          <cell r="E1037">
            <v>166638</v>
          </cell>
          <cell r="F1037">
            <v>140032</v>
          </cell>
        </row>
        <row r="1038">
          <cell r="A1038" t="str">
            <v>I1037</v>
          </cell>
          <cell r="B1038" t="str">
            <v>PINTURA ALUMINIO PINTUCO  P 153</v>
          </cell>
          <cell r="C1038" t="str">
            <v>Insumos</v>
          </cell>
          <cell r="D1038" t="str">
            <v>GAL</v>
          </cell>
          <cell r="E1038">
            <v>119979</v>
          </cell>
          <cell r="F1038">
            <v>100823</v>
          </cell>
        </row>
        <row r="1039">
          <cell r="A1039" t="str">
            <v>I1038</v>
          </cell>
          <cell r="B1039" t="str">
            <v>ACRONAL LIGANTE</v>
          </cell>
          <cell r="C1039" t="str">
            <v>Insumos</v>
          </cell>
          <cell r="D1039" t="str">
            <v>GAL</v>
          </cell>
          <cell r="E1039">
            <v>53324</v>
          </cell>
          <cell r="F1039">
            <v>44810</v>
          </cell>
        </row>
        <row r="1040">
          <cell r="A1040" t="str">
            <v>I1039</v>
          </cell>
          <cell r="B1040" t="str">
            <v>BALDOSA GRANO TRADICIONAL BLANCO HUILA BH5 DE 30 X 30 CM. TIPO ALFA O SIMILAR. FONDO BLANCO</v>
          </cell>
          <cell r="C1040" t="str">
            <v>Insumos</v>
          </cell>
          <cell r="D1040" t="str">
            <v>M2</v>
          </cell>
          <cell r="E1040">
            <v>63478</v>
          </cell>
          <cell r="F1040">
            <v>53343</v>
          </cell>
        </row>
        <row r="1041">
          <cell r="A1041" t="str">
            <v>I1040</v>
          </cell>
          <cell r="B1041" t="str">
            <v>BALDOSA GRANO TRADICIONAL PAYANDE P5. TIPO ALFA O SIMILAR. FONDO BLANCO</v>
          </cell>
          <cell r="C1041" t="str">
            <v>Insumos</v>
          </cell>
          <cell r="D1041" t="str">
            <v>M2</v>
          </cell>
          <cell r="E1041">
            <v>73622</v>
          </cell>
          <cell r="F1041">
            <v>61867</v>
          </cell>
        </row>
        <row r="1042">
          <cell r="A1042" t="str">
            <v>I1041</v>
          </cell>
          <cell r="B1042" t="str">
            <v>BALDOSA GRANO TRADICIONAL PERLATO CLARO PCL 5 TERRAZO TIPO ALFA O SIMILAR</v>
          </cell>
          <cell r="C1042" t="str">
            <v>Insumos</v>
          </cell>
          <cell r="D1042" t="str">
            <v>M2</v>
          </cell>
          <cell r="E1042">
            <v>73622</v>
          </cell>
          <cell r="F1042">
            <v>61867</v>
          </cell>
        </row>
        <row r="1043">
          <cell r="A1043" t="str">
            <v>I1042</v>
          </cell>
          <cell r="B1043" t="str">
            <v>BALDOSA GRANO TRADICIONAL VILLA DE LEYVA DE 30 X 30 CM. FONDO CAFÉ</v>
          </cell>
          <cell r="C1043" t="str">
            <v>Insumos</v>
          </cell>
          <cell r="D1043" t="str">
            <v>M2</v>
          </cell>
          <cell r="E1043">
            <v>55183</v>
          </cell>
          <cell r="F1043">
            <v>46372</v>
          </cell>
        </row>
        <row r="1044">
          <cell r="A1044" t="str">
            <v>I1043</v>
          </cell>
          <cell r="B1044" t="str">
            <v>BOQUILLA ALFACOLOR 1-3</v>
          </cell>
          <cell r="C1044" t="str">
            <v>Insumos</v>
          </cell>
          <cell r="D1044" t="str">
            <v>KG</v>
          </cell>
          <cell r="E1044">
            <v>6496</v>
          </cell>
          <cell r="F1044">
            <v>5459</v>
          </cell>
        </row>
        <row r="1045">
          <cell r="A1045" t="str">
            <v>I1044</v>
          </cell>
          <cell r="B1045" t="str">
            <v>BOQUILLA ALFACOLOR 3-15</v>
          </cell>
          <cell r="C1045" t="str">
            <v>Insumos</v>
          </cell>
          <cell r="D1045" t="str">
            <v>KG</v>
          </cell>
          <cell r="E1045">
            <v>6496</v>
          </cell>
          <cell r="F1045">
            <v>5459</v>
          </cell>
        </row>
        <row r="1046">
          <cell r="A1046" t="str">
            <v>I1045</v>
          </cell>
          <cell r="B1046" t="str">
            <v>CENEFA MALLA SQUARE MESH POMPEI MOCCA 30.5 X 10 CM. TIPO ALFA O SIMILAR.</v>
          </cell>
          <cell r="C1046" t="str">
            <v>Insumos</v>
          </cell>
          <cell r="D1046" t="str">
            <v>M</v>
          </cell>
          <cell r="E1046">
            <v>15080</v>
          </cell>
          <cell r="F1046">
            <v>12672</v>
          </cell>
        </row>
        <row r="1047">
          <cell r="A1047" t="str">
            <v>I1046</v>
          </cell>
          <cell r="B1047" t="str">
            <v>CENEFA PRECORTADO OXIDO 10*30,5-1. TIPO ALFA O SIMILAR.</v>
          </cell>
          <cell r="C1047" t="str">
            <v>Insumos</v>
          </cell>
          <cell r="D1047" t="str">
            <v>UND</v>
          </cell>
          <cell r="E1047">
            <v>18026</v>
          </cell>
          <cell r="F1047">
            <v>15148</v>
          </cell>
        </row>
        <row r="1048">
          <cell r="A1048" t="str">
            <v>I1047</v>
          </cell>
          <cell r="B1048" t="str">
            <v xml:space="preserve">LISTON SAN REMO TIPO CORONA O SIMILAR </v>
          </cell>
          <cell r="C1048" t="str">
            <v>Insumos</v>
          </cell>
          <cell r="D1048" t="str">
            <v>UND</v>
          </cell>
          <cell r="E1048">
            <v>21966</v>
          </cell>
          <cell r="F1048">
            <v>18459</v>
          </cell>
        </row>
        <row r="1049">
          <cell r="A1049" t="str">
            <v>I1048</v>
          </cell>
          <cell r="B1049" t="str">
            <v>CENEFA ROMANICA POMPEI AGA/CORAL ALPES TABACO</v>
          </cell>
          <cell r="C1049" t="str">
            <v>Insumos</v>
          </cell>
          <cell r="D1049" t="str">
            <v>UND</v>
          </cell>
          <cell r="E1049">
            <v>12181</v>
          </cell>
          <cell r="F1049">
            <v>10236</v>
          </cell>
        </row>
        <row r="1050">
          <cell r="A1050" t="str">
            <v>I1049</v>
          </cell>
          <cell r="B1050" t="str">
            <v>CENEFA PRECORTADO ROJO 10*30,5-1. TIPO ALFA O SIMILAR.</v>
          </cell>
          <cell r="C1050" t="str">
            <v>Insumos</v>
          </cell>
          <cell r="D1050" t="str">
            <v>UND</v>
          </cell>
          <cell r="E1050">
            <v>14923</v>
          </cell>
          <cell r="F1050">
            <v>12540</v>
          </cell>
        </row>
        <row r="1051">
          <cell r="A1051" t="str">
            <v>I1050</v>
          </cell>
          <cell r="B1051" t="str">
            <v>CENEFA MALLA SQUARE MESH POMPEI MOCCA 30.5 X 5 CM. TIPO ALFA O SIMILAR.</v>
          </cell>
          <cell r="C1051" t="str">
            <v>Insumos</v>
          </cell>
          <cell r="D1051" t="str">
            <v>M</v>
          </cell>
          <cell r="E1051">
            <v>7541</v>
          </cell>
          <cell r="F1051">
            <v>6337</v>
          </cell>
        </row>
        <row r="1052">
          <cell r="A1052" t="str">
            <v>I1051</v>
          </cell>
          <cell r="B1052" t="str">
            <v xml:space="preserve">CENEFA TIPO ROMANICO GRIS DORADO ROYAL   22 X 6 CM. TIPO ALFA O SIMILAR. </v>
          </cell>
          <cell r="C1052" t="str">
            <v>Insumos</v>
          </cell>
          <cell r="D1052" t="str">
            <v>M</v>
          </cell>
          <cell r="E1052">
            <v>32661</v>
          </cell>
          <cell r="F1052">
            <v>27446</v>
          </cell>
        </row>
        <row r="1053">
          <cell r="A1053" t="str">
            <v>I1052</v>
          </cell>
          <cell r="B1053" t="str">
            <v>CERAMICA PARED TIPO ANTIQUE 15 *15 CM. TIPO ALFA O SIMILAR. COLOR BEIGE O BLANCO</v>
          </cell>
          <cell r="C1053" t="str">
            <v>Insumos</v>
          </cell>
          <cell r="D1053" t="str">
            <v>M2</v>
          </cell>
          <cell r="E1053">
            <v>30629</v>
          </cell>
          <cell r="F1053">
            <v>25739</v>
          </cell>
        </row>
        <row r="1054">
          <cell r="A1054" t="str">
            <v>I1053</v>
          </cell>
          <cell r="B1054" t="str">
            <v xml:space="preserve">CERAMICA PARED TIPO FERRARA 20.3 X 30.5 CM.TIPO ALFA O SIMILAR. COLOR BLANCO O CAFÉ. </v>
          </cell>
          <cell r="C1054" t="str">
            <v>Insumos</v>
          </cell>
          <cell r="D1054" t="str">
            <v>M2</v>
          </cell>
          <cell r="E1054">
            <v>26107</v>
          </cell>
          <cell r="F1054">
            <v>21939</v>
          </cell>
        </row>
        <row r="1055">
          <cell r="A1055" t="str">
            <v>I1054</v>
          </cell>
          <cell r="B1055" t="str">
            <v>CERAMICA PARED POMPEI. TIPO ALFA O SIMILAR. COLOR CORAL O SHELL</v>
          </cell>
          <cell r="C1055" t="str">
            <v>Insumos</v>
          </cell>
          <cell r="D1055" t="str">
            <v>M2</v>
          </cell>
          <cell r="E1055">
            <v>27413</v>
          </cell>
          <cell r="F1055">
            <v>23036</v>
          </cell>
        </row>
        <row r="1056">
          <cell r="A1056" t="str">
            <v>I1055</v>
          </cell>
          <cell r="B1056" t="str">
            <v>CERAMICA PARED TIPO STONE TIPO ALFA O SIMILAR. COLOR BLANCO O CAFÉ.</v>
          </cell>
          <cell r="C1056" t="str">
            <v>Insumos</v>
          </cell>
          <cell r="D1056" t="str">
            <v>M2</v>
          </cell>
          <cell r="E1056">
            <v>26054</v>
          </cell>
          <cell r="F1056">
            <v>21894</v>
          </cell>
        </row>
        <row r="1057">
          <cell r="A1057" t="str">
            <v>I1056</v>
          </cell>
          <cell r="B1057" t="str">
            <v>CERAMICA PISO ANTIQUE TIPO ALFA O SIMILAR. COLOR BLANCO O BEIGE</v>
          </cell>
          <cell r="C1057" t="str">
            <v>Insumos</v>
          </cell>
          <cell r="D1057" t="str">
            <v>M2</v>
          </cell>
          <cell r="E1057">
            <v>29385</v>
          </cell>
          <cell r="F1057">
            <v>24693</v>
          </cell>
        </row>
        <row r="1058">
          <cell r="A1058" t="str">
            <v>I1057</v>
          </cell>
          <cell r="B1058" t="str">
            <v>PIEDRACID NEGRO TIPO ALFA O SIMILAR COLOR NEGRO</v>
          </cell>
          <cell r="C1058" t="str">
            <v>Insumos</v>
          </cell>
          <cell r="D1058" t="str">
            <v>M2</v>
          </cell>
          <cell r="E1058">
            <v>44690</v>
          </cell>
          <cell r="F1058">
            <v>37555</v>
          </cell>
        </row>
        <row r="1059">
          <cell r="A1059" t="str">
            <v>I1058</v>
          </cell>
          <cell r="B1059" t="str">
            <v>CERAMICA PISO ECOCERÁMICA TIPO ALFA O SIMILAR. COLOR BLANCO</v>
          </cell>
          <cell r="C1059" t="str">
            <v>Insumos</v>
          </cell>
          <cell r="D1059" t="str">
            <v>M2</v>
          </cell>
          <cell r="E1059">
            <v>18925</v>
          </cell>
          <cell r="F1059">
            <v>15903</v>
          </cell>
        </row>
        <row r="1060">
          <cell r="A1060" t="str">
            <v>I1059</v>
          </cell>
          <cell r="B1060" t="str">
            <v xml:space="preserve">PORCELANTO ARTICO BLANCO 46,1X46,1 </v>
          </cell>
          <cell r="C1060" t="str">
            <v>Insumos</v>
          </cell>
          <cell r="D1060" t="str">
            <v>M2</v>
          </cell>
          <cell r="E1060">
            <v>65570</v>
          </cell>
          <cell r="F1060">
            <v>55101</v>
          </cell>
        </row>
        <row r="1061">
          <cell r="A1061" t="str">
            <v>I1060</v>
          </cell>
          <cell r="B1061" t="str">
            <v>CERAMICA PARED EGEO BLANCO</v>
          </cell>
          <cell r="C1061" t="str">
            <v>Insumos</v>
          </cell>
          <cell r="D1061" t="str">
            <v>M2</v>
          </cell>
          <cell r="E1061">
            <v>41095</v>
          </cell>
          <cell r="F1061">
            <v>34534</v>
          </cell>
        </row>
        <row r="1062">
          <cell r="A1062" t="str">
            <v>I1061</v>
          </cell>
          <cell r="B1062" t="str">
            <v>CERAMICA PISO PIEDRACID DESERSTONE TIPO ALFA O SIMILAR. COLOR BLANCO</v>
          </cell>
          <cell r="C1062" t="str">
            <v>Insumos</v>
          </cell>
          <cell r="D1062" t="str">
            <v>M2</v>
          </cell>
          <cell r="E1062">
            <v>34829</v>
          </cell>
          <cell r="F1062">
            <v>29268</v>
          </cell>
        </row>
        <row r="1063">
          <cell r="A1063" t="str">
            <v>I1062</v>
          </cell>
          <cell r="B1063" t="str">
            <v>CERAMICA PISO PIEDRACID CAYONRED TIPO ALFA O SIMILAR. COLOR BLANCO</v>
          </cell>
          <cell r="C1063" t="str">
            <v>Insumos</v>
          </cell>
          <cell r="D1063" t="str">
            <v>M2</v>
          </cell>
          <cell r="E1063">
            <v>46268</v>
          </cell>
          <cell r="F1063">
            <v>38881</v>
          </cell>
        </row>
        <row r="1064">
          <cell r="A1064" t="str">
            <v>I1063</v>
          </cell>
          <cell r="B1064" t="str">
            <v>CERAMICA PISO POMPEI. TIPO ALFA O SIMILAR. COLOR CORAL O SHELL</v>
          </cell>
          <cell r="C1064" t="str">
            <v>Insumos</v>
          </cell>
          <cell r="D1064" t="str">
            <v>M2</v>
          </cell>
          <cell r="E1064">
            <v>29385</v>
          </cell>
          <cell r="F1064">
            <v>24693</v>
          </cell>
        </row>
        <row r="1065">
          <cell r="A1065" t="str">
            <v>I1064</v>
          </cell>
          <cell r="B1065" t="str">
            <v>CERAMICA PISO STONE TIPO ALFA O SIMILAR. COLOR BLANCO O CAFÉ</v>
          </cell>
          <cell r="C1065" t="str">
            <v>Insumos</v>
          </cell>
          <cell r="D1065" t="str">
            <v>M2</v>
          </cell>
          <cell r="E1065">
            <v>29385</v>
          </cell>
          <cell r="F1065">
            <v>24693</v>
          </cell>
        </row>
        <row r="1066">
          <cell r="A1066" t="str">
            <v>I1065</v>
          </cell>
          <cell r="B1066" t="str">
            <v>MESON EN MARMOL CAFE PINTO A=0.60 M.  SALPICADERO DE H=10 CM. Y BABERO DE H=10 CM.</v>
          </cell>
          <cell r="C1066" t="str">
            <v>Insumos</v>
          </cell>
          <cell r="D1066" t="str">
            <v>M</v>
          </cell>
          <cell r="E1066">
            <v>366144</v>
          </cell>
          <cell r="F1066">
            <v>307684</v>
          </cell>
        </row>
        <row r="1067">
          <cell r="A1067" t="str">
            <v>I1066</v>
          </cell>
          <cell r="B1067" t="str">
            <v xml:space="preserve">MESON EN MARMOL NEGRO CARACOL A=0.60 M.  SALPICADERO DE H=10 CM. Y BABERO DE H=10 CM. </v>
          </cell>
          <cell r="C1067" t="str">
            <v>Insumos</v>
          </cell>
          <cell r="D1067" t="str">
            <v>M</v>
          </cell>
          <cell r="E1067">
            <v>439367</v>
          </cell>
          <cell r="F1067">
            <v>369216</v>
          </cell>
        </row>
        <row r="1068">
          <cell r="A1068" t="str">
            <v>I1067</v>
          </cell>
          <cell r="B1068" t="str">
            <v xml:space="preserve">MESON EN MARMOL NEGRO SAN GIL  A=0.60 M.  SALPICADERO DE H=10 CM. Y BABERO DE H=10 CM. </v>
          </cell>
          <cell r="C1068" t="str">
            <v>Insumos</v>
          </cell>
          <cell r="D1068" t="str">
            <v>M</v>
          </cell>
          <cell r="E1068">
            <v>439367</v>
          </cell>
          <cell r="F1068">
            <v>369216</v>
          </cell>
        </row>
        <row r="1069">
          <cell r="A1069" t="str">
            <v>I1068</v>
          </cell>
          <cell r="B1069" t="str">
            <v>MESON EN MARMOL TRAVERTINO VILLA DE LEYVA A=0.60 M.  SALPICADERO DE H=10 CM. Y BABERO DE H=10 CM</v>
          </cell>
          <cell r="C1069" t="str">
            <v>Insumos</v>
          </cell>
          <cell r="D1069" t="str">
            <v>M</v>
          </cell>
          <cell r="E1069">
            <v>395430</v>
          </cell>
          <cell r="F1069">
            <v>332294</v>
          </cell>
        </row>
        <row r="1070">
          <cell r="A1070" t="str">
            <v>I1069</v>
          </cell>
          <cell r="B1070" t="str">
            <v>PISO TIPO PROQUINAL CONFORT O SIMILAR COLOR GRIS ANCHO 1.40 M. E= 2.7 MM (PISO ESPUMADO BASE TEXTIL TIPO PROQUINAL O SIMILAR.)</v>
          </cell>
          <cell r="C1070" t="str">
            <v>Insumos</v>
          </cell>
          <cell r="D1070" t="str">
            <v>M2</v>
          </cell>
          <cell r="E1070">
            <v>37118</v>
          </cell>
          <cell r="F1070">
            <v>31192</v>
          </cell>
        </row>
        <row r="1071">
          <cell r="A1071" t="str">
            <v>I1070</v>
          </cell>
          <cell r="B1071" t="str">
            <v>PORCELANATTO BRILLANTE LISBOA  50 X 50 CM. TIPO ALFA O SIMILAR. COLOR BEIGE CON BETAS</v>
          </cell>
          <cell r="C1071" t="str">
            <v>Insumos</v>
          </cell>
          <cell r="D1071" t="str">
            <v>M2</v>
          </cell>
          <cell r="E1071">
            <v>54602</v>
          </cell>
          <cell r="F1071">
            <v>45884</v>
          </cell>
        </row>
        <row r="1072">
          <cell r="A1072" t="str">
            <v>I1071</v>
          </cell>
          <cell r="B1072" t="str">
            <v>PORCELANATTO CONSTELLAZIONE BRILLANTE BLANCO 38.2 X 38.2 CM. TIPO ALFA O SIMILAR</v>
          </cell>
          <cell r="C1072" t="str">
            <v>Insumos</v>
          </cell>
          <cell r="D1072" t="str">
            <v>M2</v>
          </cell>
          <cell r="E1072">
            <v>64663</v>
          </cell>
          <cell r="F1072">
            <v>54339</v>
          </cell>
        </row>
        <row r="1073">
          <cell r="A1073" t="str">
            <v>I1072</v>
          </cell>
          <cell r="B1073" t="str">
            <v>PORCELANATTO CONSTELLAZIONE BRILLANTE GRIS O NEGRO 38.2 X 38.2 CM. TIPO ALFA O SIMILAR</v>
          </cell>
          <cell r="C1073" t="str">
            <v>Insumos</v>
          </cell>
          <cell r="D1073" t="str">
            <v>M2</v>
          </cell>
          <cell r="E1073">
            <v>103747</v>
          </cell>
          <cell r="F1073">
            <v>87182</v>
          </cell>
        </row>
        <row r="1074">
          <cell r="A1074" t="str">
            <v>I1073</v>
          </cell>
          <cell r="B1074" t="str">
            <v>PORCELANATTO CONSTELLAZIONE MATE BLANCO 38.2 X 38.2 CM. TIPO ALFA O SIMILAR</v>
          </cell>
          <cell r="C1074" t="str">
            <v>Insumos</v>
          </cell>
          <cell r="D1074" t="str">
            <v>M2</v>
          </cell>
          <cell r="E1074">
            <v>72934</v>
          </cell>
          <cell r="F1074">
            <v>61289</v>
          </cell>
        </row>
        <row r="1075">
          <cell r="A1075" t="str">
            <v>I1074</v>
          </cell>
          <cell r="B1075" t="str">
            <v>PORCELANATTO CONSTELLAZIONE MATE GRIS O NEGRO 50 X 50 CM. TIPO ALFA O SIMILAR</v>
          </cell>
          <cell r="C1075" t="str">
            <v>Insumos</v>
          </cell>
          <cell r="D1075" t="str">
            <v>M2</v>
          </cell>
          <cell r="E1075">
            <v>110720</v>
          </cell>
          <cell r="F1075">
            <v>93042</v>
          </cell>
        </row>
        <row r="1076">
          <cell r="A1076" t="str">
            <v>I1075</v>
          </cell>
          <cell r="B1076" t="str">
            <v>TABLON DE GRES LATINO LISO 20 X 20 CM. TIPO ALFA O SIMILAR. COLORES ROJO, SALMÓN O SAHARA.</v>
          </cell>
          <cell r="C1076" t="str">
            <v>Insumos</v>
          </cell>
          <cell r="D1076" t="str">
            <v>M2</v>
          </cell>
          <cell r="E1076">
            <v>37033</v>
          </cell>
          <cell r="F1076">
            <v>31120</v>
          </cell>
        </row>
        <row r="1077">
          <cell r="A1077" t="str">
            <v>I1076</v>
          </cell>
          <cell r="B1077" t="str">
            <v>TABLON DE GRES LATINO PIRAMIDAL 20 X 20 CM. TIPO ALFA O SIMILAR. COLORES ROJO O SAHARA.</v>
          </cell>
          <cell r="C1077" t="str">
            <v>Insumos</v>
          </cell>
          <cell r="D1077" t="str">
            <v>M2</v>
          </cell>
          <cell r="E1077">
            <v>30908</v>
          </cell>
          <cell r="F1077">
            <v>25973</v>
          </cell>
        </row>
        <row r="1078">
          <cell r="A1078" t="str">
            <v>I1077</v>
          </cell>
          <cell r="B1078" t="str">
            <v>TABLON DE GRES PORTAL LISO 30 X 15 CM. TIPO ALFA O SIMILAR. COLORES ROJO, SALMÓN O SAHARA.</v>
          </cell>
          <cell r="C1078" t="str">
            <v>Insumos</v>
          </cell>
          <cell r="D1078" t="str">
            <v>M2</v>
          </cell>
          <cell r="E1078">
            <v>34183</v>
          </cell>
          <cell r="F1078">
            <v>28725</v>
          </cell>
        </row>
        <row r="1079">
          <cell r="A1079" t="str">
            <v>I1078</v>
          </cell>
          <cell r="B1079" t="str">
            <v>TABLON DE GRES TRADICION GRAFILADO 30 X 30 CM. TIPO ALFA O SIMILAR. COLOR ROJO</v>
          </cell>
          <cell r="C1079" t="str">
            <v>Insumos</v>
          </cell>
          <cell r="D1079" t="str">
            <v>M2</v>
          </cell>
          <cell r="E1079">
            <v>47230</v>
          </cell>
          <cell r="F1079">
            <v>39689</v>
          </cell>
        </row>
        <row r="1080">
          <cell r="A1080" t="str">
            <v>I1079</v>
          </cell>
          <cell r="B1080" t="str">
            <v>TABLON DE GRES TRADICION LISO 30 X 30 CM. TIPO ALFA O SIMILAR. COLOR MOCCA.</v>
          </cell>
          <cell r="C1080" t="str">
            <v>Insumos</v>
          </cell>
          <cell r="D1080" t="str">
            <v>M2</v>
          </cell>
          <cell r="E1080">
            <v>39478</v>
          </cell>
          <cell r="F1080">
            <v>33175</v>
          </cell>
        </row>
        <row r="1081">
          <cell r="A1081" t="str">
            <v>I1080</v>
          </cell>
          <cell r="B1081" t="str">
            <v>TABLON DE GRES TRADICION LISO 30 X 30 CM. TIPO ALFA O SIMILAR. COLORES ROJO, SALMÓN O SAHARA.</v>
          </cell>
          <cell r="C1081" t="str">
            <v>Insumos</v>
          </cell>
          <cell r="D1081" t="str">
            <v>M2</v>
          </cell>
          <cell r="E1081">
            <v>37033</v>
          </cell>
          <cell r="F1081">
            <v>31120</v>
          </cell>
        </row>
        <row r="1082">
          <cell r="A1082" t="str">
            <v>I1081</v>
          </cell>
          <cell r="B1082" t="str">
            <v>TABLON DE GRES TUNEZ ABRASIVO 15 X 15 CM. TIPO ALFA O SIMILAR. COLORES ROJO, SALMÓN O SAHARA.</v>
          </cell>
          <cell r="C1082" t="str">
            <v>Insumos</v>
          </cell>
          <cell r="D1082" t="str">
            <v>M2</v>
          </cell>
          <cell r="E1082">
            <v>28304</v>
          </cell>
          <cell r="F1082">
            <v>23785</v>
          </cell>
        </row>
        <row r="1083">
          <cell r="A1083" t="str">
            <v>I1082</v>
          </cell>
          <cell r="B1083" t="str">
            <v>TABLON DE GRES TUNEZ LISO 15 X 15 CM. TIPO ALFA O SIMILAR. COLORES ROJO, SALMÓN O SAHARA.</v>
          </cell>
          <cell r="C1083" t="str">
            <v>Insumos</v>
          </cell>
          <cell r="D1083" t="str">
            <v>M2</v>
          </cell>
          <cell r="E1083">
            <v>26906</v>
          </cell>
          <cell r="F1083">
            <v>22610</v>
          </cell>
        </row>
        <row r="1084">
          <cell r="A1084" t="str">
            <v>I1083</v>
          </cell>
          <cell r="B1084" t="str">
            <v>ZOCALO GRANO DE MARMOL BLANCO HUILA BH5 DE 30 X 7.2 CM. TIPO ALFA O SIMILAR. FONDO BLANCO</v>
          </cell>
          <cell r="C1084" t="str">
            <v>Insumos</v>
          </cell>
          <cell r="D1084" t="str">
            <v>M</v>
          </cell>
          <cell r="E1084">
            <v>16511</v>
          </cell>
          <cell r="F1084">
            <v>13875</v>
          </cell>
        </row>
        <row r="1085">
          <cell r="A1085" t="str">
            <v>I1084</v>
          </cell>
          <cell r="B1085" t="str">
            <v>ZOCALO GRANO DE MARMOL PAYANDE P5 DE 30 X 7.2 CM. TIPO ALFA O SIMILAR. FONDO BLANCO</v>
          </cell>
          <cell r="C1085" t="str">
            <v>Insumos</v>
          </cell>
          <cell r="D1085" t="str">
            <v>M</v>
          </cell>
          <cell r="E1085">
            <v>14498</v>
          </cell>
          <cell r="F1085">
            <v>12183</v>
          </cell>
        </row>
        <row r="1086">
          <cell r="A1086" t="str">
            <v>I1085</v>
          </cell>
          <cell r="B1086" t="str">
            <v xml:space="preserve">ZOCALO GRANO DE MARMOL PERLATO CLARO PCL 5 DE 30 X 7.2 CM. TIPO ALFA O SIMILAR. FONDO CREMA </v>
          </cell>
          <cell r="C1086" t="str">
            <v>Insumos</v>
          </cell>
          <cell r="D1086" t="str">
            <v>M</v>
          </cell>
          <cell r="E1086">
            <v>16044</v>
          </cell>
          <cell r="F1086">
            <v>13482</v>
          </cell>
        </row>
        <row r="1087">
          <cell r="A1087" t="str">
            <v>I1086</v>
          </cell>
          <cell r="B1087" t="str">
            <v>ZOCALO GRANO DE MARMOL VILLA DE LEYVA G5E DE 30 X 7.2 CM. TIPO ALFA O SIMILAR. FONDO CAFÉ</v>
          </cell>
          <cell r="C1087" t="str">
            <v>Insumos</v>
          </cell>
          <cell r="D1087" t="str">
            <v>M</v>
          </cell>
          <cell r="E1087">
            <v>14409</v>
          </cell>
          <cell r="F1087">
            <v>12108</v>
          </cell>
        </row>
        <row r="1088">
          <cell r="A1088" t="str">
            <v>I1087</v>
          </cell>
          <cell r="B1088" t="str">
            <v>CERAMICA PARED BOTICCINO SAND TIPO ALFA O SIMILAR. COLOR.</v>
          </cell>
          <cell r="C1088" t="str">
            <v>Insumos</v>
          </cell>
          <cell r="D1088" t="str">
            <v>M2</v>
          </cell>
          <cell r="E1088">
            <v>36815</v>
          </cell>
          <cell r="F1088">
            <v>30937</v>
          </cell>
        </row>
        <row r="1089">
          <cell r="A1089" t="str">
            <v>I1088</v>
          </cell>
          <cell r="B1089" t="str">
            <v>CERAMICA IMPORTADA  NEVADA BLANCA BR TIPO ALFA O SIMILAR. COLOR.</v>
          </cell>
          <cell r="C1089" t="str">
            <v>Insumos</v>
          </cell>
          <cell r="D1089" t="str">
            <v>M2</v>
          </cell>
          <cell r="E1089">
            <v>51040</v>
          </cell>
          <cell r="F1089">
            <v>42891</v>
          </cell>
        </row>
        <row r="1090">
          <cell r="A1090" t="str">
            <v>I1089</v>
          </cell>
          <cell r="B1090" t="str">
            <v>LOSETA INDUSTRIAL 24.5*12 COLOR SAHARA TIPO ALFA O SIMILAR</v>
          </cell>
          <cell r="C1090" t="str">
            <v>Insumos</v>
          </cell>
          <cell r="D1090" t="str">
            <v>M2</v>
          </cell>
          <cell r="E1090">
            <v>72057</v>
          </cell>
          <cell r="F1090">
            <v>60552</v>
          </cell>
        </row>
        <row r="1091">
          <cell r="A1091" t="str">
            <v>I1090</v>
          </cell>
          <cell r="B1091" t="str">
            <v>CERA POLIMERICA</v>
          </cell>
          <cell r="C1091" t="str">
            <v>Insumos</v>
          </cell>
          <cell r="D1091" t="str">
            <v>LT</v>
          </cell>
          <cell r="E1091">
            <v>81880</v>
          </cell>
          <cell r="F1091">
            <v>68807</v>
          </cell>
        </row>
        <row r="1092">
          <cell r="A1092" t="str">
            <v>I1091</v>
          </cell>
          <cell r="B1092" t="str">
            <v>GRANITO BLANCO HUILA  Nº 1,2 Y 3 (25 KG)</v>
          </cell>
          <cell r="C1092" t="str">
            <v>Insumos</v>
          </cell>
          <cell r="D1092" t="str">
            <v>BUL</v>
          </cell>
          <cell r="E1092">
            <v>18331</v>
          </cell>
          <cell r="F1092">
            <v>15404</v>
          </cell>
        </row>
        <row r="1093">
          <cell r="A1093" t="str">
            <v>I1092</v>
          </cell>
          <cell r="B1093" t="str">
            <v>CERAMICA SENCILLA</v>
          </cell>
          <cell r="C1093" t="str">
            <v>Insumos</v>
          </cell>
          <cell r="D1093" t="str">
            <v>M2</v>
          </cell>
          <cell r="E1093">
            <v>25858</v>
          </cell>
          <cell r="F1093">
            <v>21729</v>
          </cell>
        </row>
        <row r="1094">
          <cell r="A1094" t="str">
            <v>I1093</v>
          </cell>
          <cell r="B1094" t="str">
            <v>TABLILLA PARA PISO</v>
          </cell>
          <cell r="C1094" t="str">
            <v>Insumos</v>
          </cell>
          <cell r="D1094" t="str">
            <v>UND</v>
          </cell>
          <cell r="E1094">
            <v>32896</v>
          </cell>
          <cell r="F1094">
            <v>27644</v>
          </cell>
        </row>
        <row r="1095">
          <cell r="A1095" t="str">
            <v>I1094</v>
          </cell>
          <cell r="B1095" t="str">
            <v>SARDINEL PREFABRICADO AH=20 CM, B=10  CM, L=100CM</v>
          </cell>
          <cell r="C1095" t="str">
            <v>Insumos</v>
          </cell>
          <cell r="D1095" t="str">
            <v>UND</v>
          </cell>
          <cell r="E1095">
            <v>33327</v>
          </cell>
          <cell r="F1095">
            <v>28006</v>
          </cell>
        </row>
        <row r="1096">
          <cell r="A1096" t="str">
            <v>I1095</v>
          </cell>
          <cell r="B1096" t="str">
            <v xml:space="preserve">LAVADERO PREFABRICADO EN GRANITO 80 X 60 X 50 CM. </v>
          </cell>
          <cell r="C1096" t="str">
            <v>Insumos</v>
          </cell>
          <cell r="D1096" t="str">
            <v>UND</v>
          </cell>
          <cell r="E1096">
            <v>318010</v>
          </cell>
          <cell r="F1096">
            <v>267235</v>
          </cell>
        </row>
        <row r="1097">
          <cell r="A1097" t="str">
            <v>I1096</v>
          </cell>
          <cell r="B1097" t="str">
            <v>REJILLA SUMIDERO EAAB (LATERAL) A=83.5 CM. L=45 CM. E=14 CM. REF. RE017 TIPO TITAN O SIMILAR</v>
          </cell>
          <cell r="C1097" t="str">
            <v>Insumos</v>
          </cell>
          <cell r="D1097" t="str">
            <v>UND</v>
          </cell>
          <cell r="E1097">
            <v>169629</v>
          </cell>
          <cell r="F1097">
            <v>142545</v>
          </cell>
        </row>
        <row r="1098">
          <cell r="A1098" t="str">
            <v>I1097</v>
          </cell>
          <cell r="B1098" t="str">
            <v>REJILLA SUMIDERO PLAQUETA (PEATONAL) A=40 CM. L=40 CM. E=6 CM. REF. P40402 TIPO TITAN O SIMILAR</v>
          </cell>
          <cell r="C1098" t="str">
            <v>Insumos</v>
          </cell>
          <cell r="D1098" t="str">
            <v>UND</v>
          </cell>
          <cell r="E1098">
            <v>19846</v>
          </cell>
          <cell r="F1098">
            <v>16677</v>
          </cell>
        </row>
        <row r="1099">
          <cell r="A1099" t="str">
            <v>I1098</v>
          </cell>
          <cell r="B1099" t="str">
            <v>REJILLA SUMIDERO TRANSVERSAL (TRANSVERSAL) B=50 CM. L=50 CM. E=15 CM. REF. RE 009 TIPO TITAN O SIMILAR</v>
          </cell>
          <cell r="C1099" t="str">
            <v>Insumos</v>
          </cell>
          <cell r="D1099" t="str">
            <v>UND</v>
          </cell>
          <cell r="E1099">
            <v>152462</v>
          </cell>
          <cell r="F1099">
            <v>128119</v>
          </cell>
        </row>
        <row r="1100">
          <cell r="A1100" t="str">
            <v>I1099</v>
          </cell>
          <cell r="B1100" t="str">
            <v>TOPELLANTAS PREFABRICADO H=15 CM, B=20 CM Y LARGO=50 CM.</v>
          </cell>
          <cell r="C1100" t="str">
            <v>Insumos</v>
          </cell>
          <cell r="D1100" t="str">
            <v>UND</v>
          </cell>
          <cell r="E1100">
            <v>13650</v>
          </cell>
          <cell r="F1100">
            <v>11471</v>
          </cell>
        </row>
        <row r="1101">
          <cell r="A1101" t="str">
            <v>I1100</v>
          </cell>
          <cell r="B1101" t="str">
            <v xml:space="preserve">DISTANCIADORES EN MORTERO H=0.05 CMS </v>
          </cell>
          <cell r="C1101" t="str">
            <v>Insumos</v>
          </cell>
          <cell r="D1101" t="str">
            <v>UND</v>
          </cell>
          <cell r="E1101">
            <v>1058</v>
          </cell>
          <cell r="F1101">
            <v>889</v>
          </cell>
        </row>
        <row r="1102">
          <cell r="A1102" t="str">
            <v>I1101</v>
          </cell>
          <cell r="B1102" t="str">
            <v>ABRAZADERA DE SALIDA TIPO 1</v>
          </cell>
          <cell r="C1102" t="str">
            <v>Insumos</v>
          </cell>
          <cell r="D1102" t="str">
            <v>UND</v>
          </cell>
          <cell r="E1102">
            <v>18715</v>
          </cell>
          <cell r="F1102">
            <v>15727</v>
          </cell>
        </row>
        <row r="1103">
          <cell r="A1103" t="str">
            <v>I1102</v>
          </cell>
          <cell r="B1103" t="str">
            <v>ABRAZADERA DE SALIDA TIPO 3</v>
          </cell>
          <cell r="C1103" t="str">
            <v>Insumos</v>
          </cell>
          <cell r="D1103" t="str">
            <v>UND</v>
          </cell>
          <cell r="E1103">
            <v>20473</v>
          </cell>
          <cell r="F1103">
            <v>17204</v>
          </cell>
        </row>
        <row r="1104">
          <cell r="A1104" t="str">
            <v>I1103</v>
          </cell>
          <cell r="B1104" t="str">
            <v>ABRAZADERA DE SALIDA TIPO 4</v>
          </cell>
          <cell r="C1104" t="str">
            <v>Insumos</v>
          </cell>
          <cell r="D1104" t="str">
            <v>UND</v>
          </cell>
          <cell r="E1104">
            <v>22810</v>
          </cell>
          <cell r="F1104">
            <v>19168</v>
          </cell>
        </row>
        <row r="1105">
          <cell r="A1105" t="str">
            <v>I1104</v>
          </cell>
          <cell r="B1105" t="str">
            <v xml:space="preserve">ABRAZADERA EN  U </v>
          </cell>
          <cell r="C1105" t="str">
            <v>Insumos</v>
          </cell>
          <cell r="D1105" t="str">
            <v>UND</v>
          </cell>
          <cell r="E1105">
            <v>19101</v>
          </cell>
          <cell r="F1105">
            <v>16051</v>
          </cell>
        </row>
        <row r="1106">
          <cell r="A1106" t="str">
            <v>I1105</v>
          </cell>
          <cell r="B1106" t="str">
            <v>ABRAZADERA EN  U TIPO 2</v>
          </cell>
          <cell r="C1106" t="str">
            <v>Insumos</v>
          </cell>
          <cell r="D1106" t="str">
            <v>UND</v>
          </cell>
          <cell r="E1106">
            <v>19805</v>
          </cell>
          <cell r="F1106">
            <v>16643</v>
          </cell>
        </row>
        <row r="1107">
          <cell r="A1107" t="str">
            <v>I1106</v>
          </cell>
          <cell r="B1107" t="str">
            <v>ABRAZADERA O COLLARIN DE  7 - 8 UNA SALIDA - PL. 1/4 IDEM TIPO 3</v>
          </cell>
          <cell r="C1107" t="str">
            <v>Insumos</v>
          </cell>
          <cell r="D1107" t="str">
            <v>UND</v>
          </cell>
          <cell r="E1107">
            <v>16878</v>
          </cell>
          <cell r="F1107">
            <v>14183</v>
          </cell>
        </row>
        <row r="1108">
          <cell r="A1108" t="str">
            <v>I1107</v>
          </cell>
          <cell r="B1108" t="str">
            <v xml:space="preserve">ABRAZADERA O COLLARIN DE 9 - 10 DOS SALIDAS- PL. 1/4 IDEM TIPO 4 </v>
          </cell>
          <cell r="C1108" t="str">
            <v>Insumos</v>
          </cell>
          <cell r="D1108" t="str">
            <v>UND</v>
          </cell>
          <cell r="E1108">
            <v>21557</v>
          </cell>
          <cell r="F1108">
            <v>18115</v>
          </cell>
        </row>
        <row r="1109">
          <cell r="A1109" t="str">
            <v>I1108</v>
          </cell>
          <cell r="B1109" t="str">
            <v xml:space="preserve">ABRAZADERA O COLLARIN DE 9- 10 UNA SALIDA- PL. 1/4 IDEM TIPO 4 </v>
          </cell>
          <cell r="C1109" t="str">
            <v>Insumos</v>
          </cell>
          <cell r="D1109" t="str">
            <v>UND</v>
          </cell>
          <cell r="E1109">
            <v>20939</v>
          </cell>
          <cell r="F1109">
            <v>17596</v>
          </cell>
        </row>
        <row r="1110">
          <cell r="A1110" t="str">
            <v>I1109</v>
          </cell>
          <cell r="B1110" t="str">
            <v xml:space="preserve">ABRAZADERA SIN SALIDA TIPO 2 </v>
          </cell>
          <cell r="C1110" t="str">
            <v>Insumos</v>
          </cell>
          <cell r="D1110" t="str">
            <v>UND</v>
          </cell>
          <cell r="E1110">
            <v>15585</v>
          </cell>
          <cell r="F1110">
            <v>13097</v>
          </cell>
        </row>
        <row r="1111">
          <cell r="A1111" t="str">
            <v>I1110</v>
          </cell>
          <cell r="B1111" t="str">
            <v>ACCESORIOS DE FIJACION</v>
          </cell>
          <cell r="C1111" t="str">
            <v>Insumos</v>
          </cell>
          <cell r="D1111" t="str">
            <v>UND</v>
          </cell>
          <cell r="E1111">
            <v>1893</v>
          </cell>
          <cell r="F1111">
            <v>1591</v>
          </cell>
        </row>
        <row r="1112">
          <cell r="A1112" t="str">
            <v>I1111</v>
          </cell>
          <cell r="B1112" t="str">
            <v>ACCESORIOS FIJACION TUBERIA EMT 1" (ABRAZADERA, ALAMBRE)</v>
          </cell>
          <cell r="C1112" t="str">
            <v>Insumos</v>
          </cell>
          <cell r="D1112" t="str">
            <v>UND</v>
          </cell>
          <cell r="E1112">
            <v>3030</v>
          </cell>
          <cell r="F1112">
            <v>2546</v>
          </cell>
        </row>
        <row r="1113">
          <cell r="A1113" t="str">
            <v>I1112</v>
          </cell>
          <cell r="B1113" t="str">
            <v>ACCESORIOS FIJACION TUBERIA EMT 1/2" (ABRAZADERA, ALAMBRE)</v>
          </cell>
          <cell r="C1113" t="str">
            <v>Insumos</v>
          </cell>
          <cell r="D1113" t="str">
            <v>UND</v>
          </cell>
          <cell r="E1113">
            <v>2273</v>
          </cell>
          <cell r="F1113">
            <v>1910</v>
          </cell>
        </row>
        <row r="1114">
          <cell r="A1114" t="str">
            <v>I1113</v>
          </cell>
          <cell r="B1114" t="str">
            <v>ACCESORIOS FIJACION TUBERIA EMT 1_1/2" (ABRAZADERA, ALAMBRE)</v>
          </cell>
          <cell r="C1114" t="str">
            <v>Insumos</v>
          </cell>
          <cell r="D1114" t="str">
            <v>UND</v>
          </cell>
          <cell r="E1114">
            <v>3787</v>
          </cell>
          <cell r="F1114">
            <v>3182</v>
          </cell>
        </row>
        <row r="1115">
          <cell r="A1115" t="str">
            <v>I1114</v>
          </cell>
          <cell r="B1115" t="str">
            <v>ACCESORIOS FIJACION TUBERIA EMT 2" (ABRAZADERA, ALAMBRE)</v>
          </cell>
          <cell r="C1115" t="str">
            <v>Insumos</v>
          </cell>
          <cell r="D1115" t="str">
            <v>UND</v>
          </cell>
          <cell r="E1115">
            <v>7573</v>
          </cell>
          <cell r="F1115">
            <v>6364</v>
          </cell>
        </row>
        <row r="1116">
          <cell r="A1116" t="str">
            <v>I1115</v>
          </cell>
          <cell r="B1116" t="str">
            <v>ACCESORIOS FIJACION TUBERIA EMT 3" (ABRAZADERA, ALAMBRE)</v>
          </cell>
          <cell r="C1116" t="str">
            <v>Insumos</v>
          </cell>
          <cell r="D1116" t="str">
            <v>UND</v>
          </cell>
          <cell r="E1116">
            <v>15149</v>
          </cell>
          <cell r="F1116">
            <v>12730</v>
          </cell>
        </row>
        <row r="1117">
          <cell r="A1117" t="str">
            <v>I1116</v>
          </cell>
          <cell r="B1117" t="str">
            <v>ACCESORIOS FIJACION TUBERIA EMT 3/4" (ABRAZADERA, ALAMBRE)</v>
          </cell>
          <cell r="C1117" t="str">
            <v>Insumos</v>
          </cell>
          <cell r="D1117" t="str">
            <v>UND</v>
          </cell>
          <cell r="E1117">
            <v>2273</v>
          </cell>
          <cell r="F1117">
            <v>1910</v>
          </cell>
        </row>
        <row r="1118">
          <cell r="A1118" t="str">
            <v>I1117</v>
          </cell>
          <cell r="B1118" t="str">
            <v>ACCESORIOS FIJACION TUBERIA IMC Ó RIDGID 1" (ABRAZADERA, PERNOS)</v>
          </cell>
          <cell r="C1118" t="str">
            <v>Insumos</v>
          </cell>
          <cell r="D1118" t="str">
            <v>UND</v>
          </cell>
          <cell r="E1118">
            <v>5299</v>
          </cell>
          <cell r="F1118">
            <v>4453</v>
          </cell>
        </row>
        <row r="1119">
          <cell r="A1119" t="str">
            <v>I1118</v>
          </cell>
          <cell r="B1119" t="str">
            <v>ACCESORIOS FIJACION TUBERIA IMC Ó RIDGID 1/2" (ABRAZADERA, PERNOS)</v>
          </cell>
          <cell r="C1119" t="str">
            <v>Insumos</v>
          </cell>
          <cell r="D1119" t="str">
            <v>UND</v>
          </cell>
          <cell r="E1119">
            <v>3030</v>
          </cell>
          <cell r="F1119">
            <v>2546</v>
          </cell>
        </row>
        <row r="1120">
          <cell r="A1120" t="str">
            <v>I1119</v>
          </cell>
          <cell r="B1120" t="str">
            <v>ACCESORIOS FIJACION TUBERIA IMC Ó RIDGID 1_1/2" (ABRAZADERA, PERNOS)</v>
          </cell>
          <cell r="C1120" t="str">
            <v>Insumos</v>
          </cell>
          <cell r="D1120" t="str">
            <v>UND</v>
          </cell>
          <cell r="E1120">
            <v>7573</v>
          </cell>
          <cell r="F1120">
            <v>6364</v>
          </cell>
        </row>
        <row r="1121">
          <cell r="A1121" t="str">
            <v>I1120</v>
          </cell>
          <cell r="B1121" t="str">
            <v>ACCESORIOS FIJACION TUBERIA IMC Ó RIDGID 2" (ABRAZADERA, PERNOS)</v>
          </cell>
          <cell r="C1121" t="str">
            <v>Insumos</v>
          </cell>
          <cell r="D1121" t="str">
            <v>UND</v>
          </cell>
          <cell r="E1121">
            <v>15149</v>
          </cell>
          <cell r="F1121">
            <v>12730</v>
          </cell>
        </row>
        <row r="1122">
          <cell r="A1122" t="str">
            <v>I1121</v>
          </cell>
          <cell r="B1122" t="str">
            <v>ACCESORIOS FIJACION TUBERIA IMC Ó RIDGID 3" (ABRAZADERA, PERNOS)</v>
          </cell>
          <cell r="C1122" t="str">
            <v>Insumos</v>
          </cell>
          <cell r="D1122" t="str">
            <v>UND</v>
          </cell>
          <cell r="E1122">
            <v>22723</v>
          </cell>
          <cell r="F1122">
            <v>19095</v>
          </cell>
        </row>
        <row r="1123">
          <cell r="A1123" t="str">
            <v>I1122</v>
          </cell>
          <cell r="B1123" t="str">
            <v>ACCESORIOS FIJACION TUBERIA IMC Ó RIDGID 3/4" (ABRAZADERA, PERNOS)</v>
          </cell>
          <cell r="C1123" t="str">
            <v>Insumos</v>
          </cell>
          <cell r="D1123" t="str">
            <v>UND</v>
          </cell>
          <cell r="E1123">
            <v>3787</v>
          </cell>
          <cell r="F1123">
            <v>3182</v>
          </cell>
        </row>
        <row r="1124">
          <cell r="A1124" t="str">
            <v>I1123</v>
          </cell>
          <cell r="B1124" t="str">
            <v>ACCESORIOS FIJACION TUBERIA IMC Ó RIDGID 4" (ABRAZADERA, PERNOS)</v>
          </cell>
          <cell r="C1124" t="str">
            <v>Insumos</v>
          </cell>
          <cell r="D1124" t="str">
            <v>UND</v>
          </cell>
          <cell r="E1124">
            <v>37875</v>
          </cell>
          <cell r="F1124">
            <v>31828</v>
          </cell>
        </row>
        <row r="1125">
          <cell r="A1125" t="str">
            <v>I1124</v>
          </cell>
          <cell r="B1125" t="str">
            <v>ACCESORIOS TUBERIA EMT 1" (UNION, ADAPTADOR, CURVA)</v>
          </cell>
          <cell r="C1125" t="str">
            <v>Insumos</v>
          </cell>
          <cell r="D1125" t="str">
            <v>UND</v>
          </cell>
          <cell r="E1125">
            <v>7645</v>
          </cell>
          <cell r="F1125">
            <v>6424</v>
          </cell>
        </row>
        <row r="1126">
          <cell r="A1126" t="str">
            <v>I1125</v>
          </cell>
          <cell r="B1126" t="str">
            <v>ACCESORIOS TUBERIA EMT 1/2" (UNION, ADAPTADOR, CURVA)</v>
          </cell>
          <cell r="C1126" t="str">
            <v>Insumos</v>
          </cell>
          <cell r="D1126" t="str">
            <v>UND</v>
          </cell>
          <cell r="E1126">
            <v>2981</v>
          </cell>
          <cell r="F1126">
            <v>2505</v>
          </cell>
        </row>
        <row r="1127">
          <cell r="A1127" t="str">
            <v>I1126</v>
          </cell>
          <cell r="B1127" t="str">
            <v>ACCESORIOS TUBERIA EMT 1_1/2" (UNION, ADAPTADOR, CURVA)</v>
          </cell>
          <cell r="C1127" t="str">
            <v>Insumos</v>
          </cell>
          <cell r="D1127" t="str">
            <v>UND</v>
          </cell>
          <cell r="E1127">
            <v>16814</v>
          </cell>
          <cell r="F1127">
            <v>14129</v>
          </cell>
        </row>
        <row r="1128">
          <cell r="A1128" t="str">
            <v>I1127</v>
          </cell>
          <cell r="B1128" t="str">
            <v>ACCESORIOS TUBERIA EMT 2" (UNION, ADAPTADOR, CURVA)</v>
          </cell>
          <cell r="C1128" t="str">
            <v>Insumos</v>
          </cell>
          <cell r="D1128" t="str">
            <v>UND</v>
          </cell>
          <cell r="E1128">
            <v>25480</v>
          </cell>
          <cell r="F1128">
            <v>21412</v>
          </cell>
        </row>
        <row r="1129">
          <cell r="A1129" t="str">
            <v>I1128</v>
          </cell>
          <cell r="B1129" t="str">
            <v>ACCESORIOS TUBERIA EMT 3" (UNION, ADAPTADOR, CURVA)</v>
          </cell>
          <cell r="C1129" t="str">
            <v>Insumos</v>
          </cell>
          <cell r="D1129" t="str">
            <v>UND</v>
          </cell>
          <cell r="E1129">
            <v>126791</v>
          </cell>
          <cell r="F1129">
            <v>106547</v>
          </cell>
        </row>
        <row r="1130">
          <cell r="A1130" t="str">
            <v>I1129</v>
          </cell>
          <cell r="B1130" t="str">
            <v>ACCESORIOS TUBERIA EMT 3/4" (UNION Y CURVA)</v>
          </cell>
          <cell r="C1130" t="str">
            <v>Insumos</v>
          </cell>
          <cell r="D1130" t="str">
            <v>UND</v>
          </cell>
          <cell r="E1130">
            <v>4779</v>
          </cell>
          <cell r="F1130">
            <v>4016</v>
          </cell>
        </row>
        <row r="1131">
          <cell r="A1131" t="str">
            <v>I1130</v>
          </cell>
          <cell r="B1131" t="str">
            <v>ACCESORIOS TUBERIA IMC Ó RIDGID 1" (UNION  Y CURVA)</v>
          </cell>
          <cell r="C1131" t="str">
            <v>Insumos</v>
          </cell>
          <cell r="D1131" t="str">
            <v>UND</v>
          </cell>
          <cell r="E1131">
            <v>12219</v>
          </cell>
          <cell r="F1131">
            <v>10268</v>
          </cell>
        </row>
        <row r="1132">
          <cell r="A1132" t="str">
            <v>I1131</v>
          </cell>
          <cell r="B1132" t="str">
            <v>ACCESORIOS TUBERIA IMC Ó RIDGID 1/2" (UNION Y CURVA)</v>
          </cell>
          <cell r="C1132" t="str">
            <v>Insumos</v>
          </cell>
          <cell r="D1132" t="str">
            <v>UND</v>
          </cell>
          <cell r="E1132">
            <v>6650</v>
          </cell>
          <cell r="F1132">
            <v>5588</v>
          </cell>
        </row>
        <row r="1133">
          <cell r="A1133" t="str">
            <v>I1132</v>
          </cell>
          <cell r="B1133" t="str">
            <v xml:space="preserve">ACCESORIOS TUBERIA IMC Ó RIDGID 1_1/2" (UNION Y  CURVA ) </v>
          </cell>
          <cell r="C1133" t="str">
            <v>Insumos</v>
          </cell>
          <cell r="D1133" t="str">
            <v>UND</v>
          </cell>
          <cell r="E1133">
            <v>22412</v>
          </cell>
          <cell r="F1133">
            <v>18834</v>
          </cell>
        </row>
        <row r="1134">
          <cell r="A1134" t="str">
            <v>I1133</v>
          </cell>
          <cell r="B1134" t="str">
            <v>ACCESORIOS TUBERIA IMC Ó RIDGID 2" (UNION Y  CURVA)</v>
          </cell>
          <cell r="C1134" t="str">
            <v>Insumos</v>
          </cell>
          <cell r="D1134" t="str">
            <v>UND</v>
          </cell>
          <cell r="E1134">
            <v>32330</v>
          </cell>
          <cell r="F1134">
            <v>27168</v>
          </cell>
        </row>
        <row r="1135">
          <cell r="A1135" t="str">
            <v>I1134</v>
          </cell>
          <cell r="B1135" t="str">
            <v>ACCESORIOS TUBERIA IMC Ó RIDGID 3" (UNION, ADAPTADOR, CURVA)</v>
          </cell>
          <cell r="C1135" t="str">
            <v>Insumos</v>
          </cell>
          <cell r="D1135" t="str">
            <v>UND</v>
          </cell>
          <cell r="E1135">
            <v>152161</v>
          </cell>
          <cell r="F1135">
            <v>127866</v>
          </cell>
        </row>
        <row r="1136">
          <cell r="A1136" t="str">
            <v>I1135</v>
          </cell>
          <cell r="B1136" t="str">
            <v>ACCESORIOS TUBERIA IMC Ó RIDGID 3/4" (UNION Y  CURVA)</v>
          </cell>
          <cell r="C1136" t="str">
            <v>Insumos</v>
          </cell>
          <cell r="D1136" t="str">
            <v>UND</v>
          </cell>
          <cell r="E1136">
            <v>8849</v>
          </cell>
          <cell r="F1136">
            <v>7436</v>
          </cell>
        </row>
        <row r="1137">
          <cell r="A1137" t="str">
            <v>I1136</v>
          </cell>
          <cell r="B1137" t="str">
            <v>ACCESORIOS TUBERIA IMC Ó RIDGID 4" (UNION Y  CURVA)</v>
          </cell>
          <cell r="C1137" t="str">
            <v>Insumos</v>
          </cell>
          <cell r="D1137" t="str">
            <v>UND</v>
          </cell>
          <cell r="E1137">
            <v>240456</v>
          </cell>
          <cell r="F1137">
            <v>202064</v>
          </cell>
        </row>
        <row r="1138">
          <cell r="A1138" t="str">
            <v>I1137</v>
          </cell>
          <cell r="B1138" t="str">
            <v>ADAPTADOR TERMINAL PVC 3/4"</v>
          </cell>
          <cell r="C1138" t="str">
            <v>Insumos</v>
          </cell>
          <cell r="D1138" t="str">
            <v>UND</v>
          </cell>
          <cell r="E1138">
            <v>259</v>
          </cell>
          <cell r="F1138">
            <v>218</v>
          </cell>
        </row>
        <row r="1139">
          <cell r="A1139" t="str">
            <v>I1138</v>
          </cell>
          <cell r="B1139" t="str">
            <v>AISLADOR DE PIN ANSI 55-5 EN MATERIAL POLIMERICO</v>
          </cell>
          <cell r="C1139" t="str">
            <v>Insumos</v>
          </cell>
          <cell r="D1139" t="str">
            <v>UND</v>
          </cell>
          <cell r="E1139">
            <v>28119</v>
          </cell>
          <cell r="F1139">
            <v>23629</v>
          </cell>
        </row>
        <row r="1140">
          <cell r="A1140" t="str">
            <v>I1139</v>
          </cell>
          <cell r="B1140" t="str">
            <v>AISLADOR DE SUSPENSION ANSI 52-1, EN MATERIAL POLIMERICO</v>
          </cell>
          <cell r="C1140" t="str">
            <v>Insumos</v>
          </cell>
          <cell r="D1140" t="str">
            <v>UND</v>
          </cell>
          <cell r="E1140">
            <v>28119</v>
          </cell>
          <cell r="F1140">
            <v>23629</v>
          </cell>
        </row>
        <row r="1141">
          <cell r="A1141" t="str">
            <v>I1140</v>
          </cell>
          <cell r="B1141" t="str">
            <v>AISLADOR PORCELANA TIPO TENSOR ANSI 54-2</v>
          </cell>
          <cell r="C1141" t="str">
            <v>Insumos</v>
          </cell>
          <cell r="D1141" t="str">
            <v>UND</v>
          </cell>
          <cell r="E1141">
            <v>10809</v>
          </cell>
          <cell r="F1141">
            <v>9083</v>
          </cell>
        </row>
        <row r="1142">
          <cell r="A1142" t="str">
            <v>I1141</v>
          </cell>
          <cell r="B1142" t="str">
            <v xml:space="preserve">ALAMBRE COBRE DESNUDO Nº 10 AWG  </v>
          </cell>
          <cell r="C1142" t="str">
            <v>Insumos</v>
          </cell>
          <cell r="D1142" t="str">
            <v>M</v>
          </cell>
          <cell r="E1142">
            <v>1855</v>
          </cell>
          <cell r="F1142">
            <v>1559</v>
          </cell>
        </row>
        <row r="1143">
          <cell r="A1143" t="str">
            <v>I1142</v>
          </cell>
          <cell r="B1143" t="str">
            <v>ALAMBRE COBRE DESNUDO Nº 12 AWG</v>
          </cell>
          <cell r="C1143" t="str">
            <v>Insumos</v>
          </cell>
          <cell r="D1143" t="str">
            <v>M</v>
          </cell>
          <cell r="E1143">
            <v>1283</v>
          </cell>
          <cell r="F1143">
            <v>1078</v>
          </cell>
        </row>
        <row r="1144">
          <cell r="A1144" t="str">
            <v>I1143</v>
          </cell>
          <cell r="B1144" t="str">
            <v>ALAMBRE COBRE DESNUDO Nº 4 AWG</v>
          </cell>
          <cell r="C1144" t="str">
            <v>Insumos</v>
          </cell>
          <cell r="D1144" t="str">
            <v>M</v>
          </cell>
          <cell r="E1144">
            <v>12408</v>
          </cell>
          <cell r="F1144">
            <v>10427</v>
          </cell>
        </row>
        <row r="1145">
          <cell r="A1145" t="str">
            <v>I1144</v>
          </cell>
          <cell r="B1145" t="str">
            <v>ALAMBRE COBRE Nº 10 THHN  AWG</v>
          </cell>
          <cell r="C1145" t="str">
            <v>Insumos</v>
          </cell>
          <cell r="D1145" t="str">
            <v>M</v>
          </cell>
          <cell r="E1145">
            <v>2206</v>
          </cell>
          <cell r="F1145">
            <v>1854</v>
          </cell>
        </row>
        <row r="1146">
          <cell r="A1146" t="str">
            <v>I1145</v>
          </cell>
          <cell r="B1146" t="str">
            <v>ALAMBRE COBRE Nº 12 THHN  AWG</v>
          </cell>
          <cell r="C1146" t="str">
            <v>Insumos</v>
          </cell>
          <cell r="D1146" t="str">
            <v>M</v>
          </cell>
          <cell r="E1146">
            <v>1336</v>
          </cell>
          <cell r="F1146">
            <v>1123</v>
          </cell>
        </row>
        <row r="1147">
          <cell r="A1147" t="str">
            <v>I1146</v>
          </cell>
          <cell r="B1147" t="str">
            <v>AMARRE PLÁSTICO PARA CABLE TRENZADO 20X4,8MM</v>
          </cell>
          <cell r="C1147" t="str">
            <v>Insumos</v>
          </cell>
          <cell r="D1147" t="str">
            <v>UND</v>
          </cell>
          <cell r="E1147">
            <v>5842</v>
          </cell>
          <cell r="F1147">
            <v>4909</v>
          </cell>
        </row>
        <row r="1148">
          <cell r="A1148" t="str">
            <v>I1147</v>
          </cell>
          <cell r="B1148" t="str">
            <v>APLIQUE TORTUGA APTO PARA USO A LA INTEMPERIE. BOMBILLO AHORRADOR 26W E27.</v>
          </cell>
          <cell r="C1148" t="str">
            <v>Insumos</v>
          </cell>
          <cell r="D1148" t="str">
            <v>UND</v>
          </cell>
          <cell r="E1148">
            <v>68174</v>
          </cell>
          <cell r="F1148">
            <v>57289</v>
          </cell>
        </row>
        <row r="1149">
          <cell r="A1149" t="str">
            <v>I1148</v>
          </cell>
          <cell r="B1149" t="str">
            <v>ARANDELA CUADRADA PLANA DE 4X4X5/8. PL. 1/8</v>
          </cell>
          <cell r="C1149" t="str">
            <v>Insumos</v>
          </cell>
          <cell r="D1149" t="str">
            <v>UND</v>
          </cell>
          <cell r="E1149">
            <v>3884</v>
          </cell>
          <cell r="F1149">
            <v>3264</v>
          </cell>
        </row>
        <row r="1150">
          <cell r="A1150" t="str">
            <v>I1149</v>
          </cell>
          <cell r="B1150" t="str">
            <v>ARANDELA PRESION GUAZA 5/8</v>
          </cell>
          <cell r="C1150" t="str">
            <v>Insumos</v>
          </cell>
          <cell r="D1150" t="str">
            <v>UND</v>
          </cell>
          <cell r="E1150">
            <v>244</v>
          </cell>
          <cell r="F1150">
            <v>205</v>
          </cell>
        </row>
        <row r="1151">
          <cell r="A1151" t="str">
            <v>I1150</v>
          </cell>
          <cell r="B1151" t="str">
            <v>BALA CUADRADA FC 2X26W HIGH LIGHTS. INCLUYE 2 BOMBILLAS AHORRADORAS 26W. E27, BALASTO ELECTRONICO Y VIDRIO DECORATIVO</v>
          </cell>
          <cell r="C1151" t="str">
            <v>Insumos</v>
          </cell>
          <cell r="D1151" t="str">
            <v>UND</v>
          </cell>
          <cell r="E1151">
            <v>189383</v>
          </cell>
          <cell r="F1151">
            <v>159145</v>
          </cell>
        </row>
        <row r="1152">
          <cell r="A1152" t="str">
            <v>I1151</v>
          </cell>
          <cell r="B1152" t="str">
            <v>BALA DULUX FC HIGH LIGHTS 2X26W. ARO BLANCO Y VIDRIO DECORATIVO. INCLUYE 2 BOMBILLAS AHORRADORAS 26W. E27 Y BALASTO ELECTRONICO.</v>
          </cell>
          <cell r="C1152" t="str">
            <v>Insumos</v>
          </cell>
          <cell r="D1152" t="str">
            <v>UND</v>
          </cell>
          <cell r="E1152">
            <v>182426</v>
          </cell>
          <cell r="F1152">
            <v>153299</v>
          </cell>
        </row>
        <row r="1153">
          <cell r="A1153" t="str">
            <v>I1152</v>
          </cell>
          <cell r="B1153" t="str">
            <v>BALA HALOGENA INYECTADA CUADRADA HIGH LIGHTS. ARO ESCUALIZABLE. INCLUYE BOMBILLO DICROICO 50W Y ADAPTADOR 12V.</v>
          </cell>
          <cell r="C1153" t="str">
            <v>Insumos</v>
          </cell>
          <cell r="D1153" t="str">
            <v>UND</v>
          </cell>
          <cell r="E1153">
            <v>58523</v>
          </cell>
          <cell r="F1153">
            <v>49179</v>
          </cell>
        </row>
        <row r="1154">
          <cell r="A1154" t="str">
            <v>I1153</v>
          </cell>
          <cell r="B1154" t="str">
            <v>BALA HQI RECTANGULAR EQUALIZABLE MARCA HIGH LIGHTS. INCLUYE AUTOTRANSFORMADOR Y BOMBILLA MH70W</v>
          </cell>
          <cell r="C1154" t="str">
            <v>Insumos</v>
          </cell>
          <cell r="D1154" t="str">
            <v>UND</v>
          </cell>
          <cell r="E1154">
            <v>341210</v>
          </cell>
          <cell r="F1154">
            <v>286731</v>
          </cell>
        </row>
        <row r="1155">
          <cell r="A1155" t="str">
            <v>I1154</v>
          </cell>
          <cell r="B1155" t="str">
            <v>BALA MINI FC HIGH LIGHTS 1X26W. INCLUYE BOMBILLA AHORRADORA 26W. E27. ARO BLANCO REFLECTOR EN ALUMINIO BRILLADO</v>
          </cell>
          <cell r="C1155" t="str">
            <v>Insumos</v>
          </cell>
          <cell r="D1155" t="str">
            <v>UND</v>
          </cell>
          <cell r="E1155">
            <v>68174</v>
          </cell>
          <cell r="F1155">
            <v>57289</v>
          </cell>
        </row>
        <row r="1156">
          <cell r="A1156" t="str">
            <v>I1155</v>
          </cell>
          <cell r="B1156" t="str">
            <v>BANDA PLASTICA DE SEÑALIZACION SEGUN NORMA CS-273</v>
          </cell>
          <cell r="C1156" t="str">
            <v>Insumos</v>
          </cell>
          <cell r="D1156" t="str">
            <v>M</v>
          </cell>
          <cell r="E1156">
            <v>2725</v>
          </cell>
          <cell r="F1156">
            <v>2290</v>
          </cell>
        </row>
        <row r="1157">
          <cell r="A1157" t="str">
            <v>I1156</v>
          </cell>
          <cell r="B1157" t="str">
            <v>BANDEJA PORTACABLE ACERO GALVANIZADO EN CALIENTE ANCHO UTIL 10CM. INCLUYE PLATINAS DE UNION.</v>
          </cell>
          <cell r="C1157" t="str">
            <v>Insumos</v>
          </cell>
          <cell r="D1157" t="str">
            <v>M</v>
          </cell>
          <cell r="E1157">
            <v>48157</v>
          </cell>
          <cell r="F1157">
            <v>40468</v>
          </cell>
        </row>
        <row r="1158">
          <cell r="A1158" t="str">
            <v>I1157</v>
          </cell>
          <cell r="B1158" t="str">
            <v>BANDEJA PORTACABLE ACERO GALVANIZADO EN CALIENTE ANCHO UTIL 20CM. INCLUYE PLATINAS DE UNION.</v>
          </cell>
          <cell r="C1158" t="str">
            <v>Insumos</v>
          </cell>
          <cell r="D1158" t="str">
            <v>M</v>
          </cell>
          <cell r="E1158">
            <v>52384</v>
          </cell>
          <cell r="F1158">
            <v>44020</v>
          </cell>
        </row>
        <row r="1159">
          <cell r="A1159" t="str">
            <v>I1158</v>
          </cell>
          <cell r="B1159" t="str">
            <v>BANDEJA PORTACABLE ACERO GALVANIZADO EN CALIENTE ANCHO UTIL 30CM. INCLUYE PLATINAS DE UNION.</v>
          </cell>
          <cell r="C1159" t="str">
            <v>Insumos</v>
          </cell>
          <cell r="D1159" t="str">
            <v>M</v>
          </cell>
          <cell r="E1159">
            <v>57362</v>
          </cell>
          <cell r="F1159">
            <v>48203</v>
          </cell>
        </row>
        <row r="1160">
          <cell r="A1160" t="str">
            <v>I1159</v>
          </cell>
          <cell r="B1160" t="str">
            <v>BANDEJA PORTACABLE ACERO GALVANIZADO EN CALIENTE ANCHO UTIL 40CM. INCLUYE PLATINAS DE UNION.</v>
          </cell>
          <cell r="C1160" t="str">
            <v>Insumos</v>
          </cell>
          <cell r="D1160" t="str">
            <v>M</v>
          </cell>
          <cell r="E1160">
            <v>62512</v>
          </cell>
          <cell r="F1160">
            <v>52531</v>
          </cell>
        </row>
        <row r="1161">
          <cell r="A1161" t="str">
            <v>I1160</v>
          </cell>
          <cell r="B1161" t="str">
            <v>BANDEJA PORTACABLE ACERO GALVANIZADO EN CALIENTE ANCHO UTIL 50CM. INCLUYE PLATINAS DE UNION.</v>
          </cell>
          <cell r="C1161" t="str">
            <v>Insumos</v>
          </cell>
          <cell r="D1161" t="str">
            <v>M</v>
          </cell>
          <cell r="E1161">
            <v>67398</v>
          </cell>
          <cell r="F1161">
            <v>56637</v>
          </cell>
        </row>
        <row r="1162">
          <cell r="A1162" t="str">
            <v>I1161</v>
          </cell>
          <cell r="B1162" t="str">
            <v>BANDEJA PORTACABLE ACERO GALVANIZADO EN CALIENTE ANCHO UTIL 60CM. INCLUYE PLATINAS DE UNION.</v>
          </cell>
          <cell r="C1162" t="str">
            <v>Insumos</v>
          </cell>
          <cell r="D1162" t="str">
            <v>M</v>
          </cell>
          <cell r="E1162">
            <v>72235</v>
          </cell>
          <cell r="F1162">
            <v>60702</v>
          </cell>
        </row>
        <row r="1163">
          <cell r="A1163" t="str">
            <v>I1162</v>
          </cell>
          <cell r="B1163" t="str">
            <v>BASE Y FOTOCELDA TIPO EXTERIOR PARA ALUMBRADO INSTALADA.</v>
          </cell>
          <cell r="C1163" t="str">
            <v>Insumos</v>
          </cell>
          <cell r="D1163" t="str">
            <v>UND</v>
          </cell>
          <cell r="E1163">
            <v>29543</v>
          </cell>
          <cell r="F1163">
            <v>24826</v>
          </cell>
        </row>
        <row r="1164">
          <cell r="A1164" t="str">
            <v>I1163</v>
          </cell>
          <cell r="B1164" t="str">
            <v>BAYONETA PARA ANGULO  DOBLE 2 1/2 X 2 1/2 X 1/4 X 1,50 M</v>
          </cell>
          <cell r="C1164" t="str">
            <v>Insumos</v>
          </cell>
          <cell r="D1164" t="str">
            <v>UND</v>
          </cell>
          <cell r="E1164">
            <v>165851</v>
          </cell>
          <cell r="F1164">
            <v>139371</v>
          </cell>
        </row>
        <row r="1165">
          <cell r="A1165" t="str">
            <v>I1164</v>
          </cell>
          <cell r="B1165" t="str">
            <v>BAYONETA SENCILLA  2-1/2 X 1/4 X 1,50 M</v>
          </cell>
          <cell r="C1165" t="str">
            <v>Insumos</v>
          </cell>
          <cell r="D1165" t="str">
            <v>UND</v>
          </cell>
          <cell r="E1165">
            <v>76824</v>
          </cell>
          <cell r="F1165">
            <v>64558</v>
          </cell>
        </row>
        <row r="1166">
          <cell r="A1166" t="str">
            <v>I1165</v>
          </cell>
          <cell r="B1166" t="str">
            <v>BOQUILLA-TERMINAL (JUEGO DE TUERCA Y CONTRATUERCA) PARA TUBERIA IMC GALVANIZADA 2"</v>
          </cell>
          <cell r="C1166" t="str">
            <v>Insumos</v>
          </cell>
          <cell r="D1166" t="str">
            <v>UND</v>
          </cell>
          <cell r="E1166">
            <v>2328</v>
          </cell>
          <cell r="F1166">
            <v>1956</v>
          </cell>
        </row>
        <row r="1167">
          <cell r="A1167" t="str">
            <v>I1166</v>
          </cell>
          <cell r="B1167" t="str">
            <v>BOQUILLA-TERMINAL (JUEGO DE TUERCA Y CONTRATUERCA) PARA TUBERIA IMC GALVANIZADA 3"</v>
          </cell>
          <cell r="C1167" t="str">
            <v>Insumos</v>
          </cell>
          <cell r="D1167" t="str">
            <v>UND</v>
          </cell>
          <cell r="E1167">
            <v>11159</v>
          </cell>
          <cell r="F1167">
            <v>9377</v>
          </cell>
        </row>
        <row r="1168">
          <cell r="A1168" t="str">
            <v>I1167</v>
          </cell>
          <cell r="B1168" t="str">
            <v>BOQUILLA-TERMINAL (JUEGO DE TUERCA Y CONTRATUERCA) PARA TUBERIA IMC GALVANIZADA 4"</v>
          </cell>
          <cell r="C1168" t="str">
            <v>Insumos</v>
          </cell>
          <cell r="D1168" t="str">
            <v>UND</v>
          </cell>
          <cell r="E1168">
            <v>17575</v>
          </cell>
          <cell r="F1168">
            <v>14769</v>
          </cell>
        </row>
        <row r="1169">
          <cell r="A1169" t="str">
            <v>I1168</v>
          </cell>
          <cell r="B1169" t="str">
            <v>BORNA DE PONCHAR ESTAÑO DE DOS HUECOS Nº 4/0</v>
          </cell>
          <cell r="C1169" t="str">
            <v>Insumos</v>
          </cell>
          <cell r="D1169" t="str">
            <v>UND</v>
          </cell>
          <cell r="E1169">
            <v>8707</v>
          </cell>
          <cell r="F1169">
            <v>7317</v>
          </cell>
        </row>
        <row r="1170">
          <cell r="A1170" t="str">
            <v>I1169</v>
          </cell>
          <cell r="B1170" t="str">
            <v>BORNA TERMINAL PONCHAR MARCA 3M Ó PANDUIT BARRIL LARGO PARA CABLE NO.1/0AWG</v>
          </cell>
          <cell r="C1170" t="str">
            <v>Insumos</v>
          </cell>
          <cell r="D1170" t="str">
            <v>UND</v>
          </cell>
          <cell r="E1170">
            <v>4092</v>
          </cell>
          <cell r="F1170">
            <v>3439</v>
          </cell>
        </row>
        <row r="1171">
          <cell r="A1171" t="str">
            <v>I1170</v>
          </cell>
          <cell r="B1171" t="str">
            <v>BORNA TERMINAL PONCHAR MARCA 3M Ó PANDUIT BARRIL LARGO PARA CABLE NO.2/0AWG</v>
          </cell>
          <cell r="C1171" t="str">
            <v>Insumos</v>
          </cell>
          <cell r="D1171" t="str">
            <v>UND</v>
          </cell>
          <cell r="E1171">
            <v>5000</v>
          </cell>
          <cell r="F1171">
            <v>4202</v>
          </cell>
        </row>
        <row r="1172">
          <cell r="A1172" t="str">
            <v>I1171</v>
          </cell>
          <cell r="B1172" t="str">
            <v>BORNA TERMINAL PONCHAR MARCA 3M Ó PANDUIT BARRIL LARGO PARA CABLE NO.2AWG</v>
          </cell>
          <cell r="C1172" t="str">
            <v>Insumos</v>
          </cell>
          <cell r="D1172" t="str">
            <v>UND</v>
          </cell>
          <cell r="E1172">
            <v>4041</v>
          </cell>
          <cell r="F1172">
            <v>3396</v>
          </cell>
        </row>
        <row r="1173">
          <cell r="A1173" t="str">
            <v>I1172</v>
          </cell>
          <cell r="B1173" t="str">
            <v>BRAZO HORIZONTAL GALV. 3/4" X 1.50M</v>
          </cell>
          <cell r="C1173" t="str">
            <v>Insumos</v>
          </cell>
          <cell r="D1173" t="str">
            <v>UND</v>
          </cell>
          <cell r="E1173">
            <v>78855</v>
          </cell>
          <cell r="F1173">
            <v>66265</v>
          </cell>
        </row>
        <row r="1174">
          <cell r="A1174" t="str">
            <v>I1173</v>
          </cell>
          <cell r="B1174" t="str">
            <v>CABLE CUADRUPLEX AUTOSOPORTADOS 90ºC 600V  Nº  3X2/0+1X1/0 CONDUCTOR DE ALUMIIO AISLADO EN POLITILENO RETICULADO (XLP)</v>
          </cell>
          <cell r="C1174" t="str">
            <v>Insumos</v>
          </cell>
          <cell r="D1174" t="str">
            <v>M</v>
          </cell>
          <cell r="E1174">
            <v>47458</v>
          </cell>
          <cell r="F1174">
            <v>39881</v>
          </cell>
        </row>
        <row r="1175">
          <cell r="A1175" t="str">
            <v>I1174</v>
          </cell>
          <cell r="B1175" t="str">
            <v>CABLE CUADRUPLEX AUTOSOPORTADOS 90ºC 600V  Nº  4X4/0 CONDUCTOR DE ALUMIIO AISLADO EN POLITILENO RETICULADO (XLP)</v>
          </cell>
          <cell r="C1175" t="str">
            <v>Insumos</v>
          </cell>
          <cell r="D1175" t="str">
            <v>M</v>
          </cell>
          <cell r="E1175">
            <v>75281</v>
          </cell>
          <cell r="F1175">
            <v>63261</v>
          </cell>
        </row>
        <row r="1176">
          <cell r="A1176" t="str">
            <v>I1175</v>
          </cell>
          <cell r="B1176" t="str">
            <v>CABLE DE ALUMINIO DESNUDO CON ALMA  ACERO GALVANIZADO ACSR Nº 1/0 AWG</v>
          </cell>
          <cell r="C1176" t="str">
            <v>Insumos</v>
          </cell>
          <cell r="D1176" t="str">
            <v>M</v>
          </cell>
          <cell r="E1176">
            <v>3107</v>
          </cell>
          <cell r="F1176">
            <v>2611</v>
          </cell>
        </row>
        <row r="1177">
          <cell r="A1177" t="str">
            <v>I1176</v>
          </cell>
          <cell r="B1177" t="str">
            <v>CABLE DE ALUMINIO DESNUDO CON ALMA  ACERO GALVANIZADO ACSR Nº 1/0 AWG</v>
          </cell>
          <cell r="C1177" t="str">
            <v>Insumos</v>
          </cell>
          <cell r="D1177" t="str">
            <v>M</v>
          </cell>
          <cell r="E1177">
            <v>4655</v>
          </cell>
          <cell r="F1177">
            <v>3912</v>
          </cell>
        </row>
        <row r="1178">
          <cell r="A1178" t="str">
            <v>I1177</v>
          </cell>
          <cell r="B1178" t="str">
            <v>CABLE DE ALUMINIO DESNUDO CON ALMA  ACERO GALVANIZADO ACSR Nº 4/0 AWG</v>
          </cell>
          <cell r="C1178" t="str">
            <v>Insumos</v>
          </cell>
          <cell r="D1178" t="str">
            <v>M</v>
          </cell>
          <cell r="E1178">
            <v>6269</v>
          </cell>
          <cell r="F1178">
            <v>5268</v>
          </cell>
        </row>
        <row r="1179">
          <cell r="A1179" t="str">
            <v>I1178</v>
          </cell>
          <cell r="B1179" t="str">
            <v>CABLE DE COBRE DESNUDO Nº 1/0  AWG</v>
          </cell>
          <cell r="C1179" t="str">
            <v>Insumos</v>
          </cell>
          <cell r="D1179" t="str">
            <v>M</v>
          </cell>
          <cell r="E1179">
            <v>23066</v>
          </cell>
          <cell r="F1179">
            <v>19383</v>
          </cell>
        </row>
        <row r="1180">
          <cell r="A1180" t="str">
            <v>I1179</v>
          </cell>
          <cell r="B1180" t="str">
            <v>CABLE DE COBRE DESNUDO Nº 10 AWG</v>
          </cell>
          <cell r="C1180" t="str">
            <v>Insumos</v>
          </cell>
          <cell r="D1180" t="str">
            <v>M</v>
          </cell>
          <cell r="E1180">
            <v>2844</v>
          </cell>
          <cell r="F1180">
            <v>2390</v>
          </cell>
        </row>
        <row r="1181">
          <cell r="A1181" t="str">
            <v>I1180</v>
          </cell>
          <cell r="B1181" t="str">
            <v>CABLE DE COBRE DESNUDO Nº 2  AWG</v>
          </cell>
          <cell r="C1181" t="str">
            <v>Insumos</v>
          </cell>
          <cell r="D1181" t="str">
            <v>M</v>
          </cell>
          <cell r="E1181">
            <v>13034</v>
          </cell>
          <cell r="F1181">
            <v>10953</v>
          </cell>
        </row>
        <row r="1182">
          <cell r="A1182" t="str">
            <v>I1181</v>
          </cell>
          <cell r="B1182" t="str">
            <v>CABLE DE COBRE DESNUDO Nº 2/0  AWG</v>
          </cell>
          <cell r="C1182" t="str">
            <v>Insumos</v>
          </cell>
          <cell r="D1182" t="str">
            <v>M</v>
          </cell>
          <cell r="E1182">
            <v>30295</v>
          </cell>
          <cell r="F1182">
            <v>25458</v>
          </cell>
        </row>
        <row r="1183">
          <cell r="A1183" t="str">
            <v>I1182</v>
          </cell>
          <cell r="B1183" t="str">
            <v xml:space="preserve">CABLE DE COBRE DESNUDO Nº 4 AWG </v>
          </cell>
          <cell r="C1183" t="str">
            <v>Insumos</v>
          </cell>
          <cell r="D1183" t="str">
            <v>M</v>
          </cell>
          <cell r="E1183">
            <v>10740</v>
          </cell>
          <cell r="F1183">
            <v>9025</v>
          </cell>
        </row>
        <row r="1184">
          <cell r="A1184" t="str">
            <v>I1183</v>
          </cell>
          <cell r="B1184" t="str">
            <v xml:space="preserve">CABLE DE COBRE DESNUDO Nº 4/0 AWG </v>
          </cell>
          <cell r="C1184" t="str">
            <v>Insumos</v>
          </cell>
          <cell r="D1184" t="str">
            <v>M</v>
          </cell>
          <cell r="E1184">
            <v>53355</v>
          </cell>
          <cell r="F1184">
            <v>44836</v>
          </cell>
        </row>
        <row r="1185">
          <cell r="A1185" t="str">
            <v>I1184</v>
          </cell>
          <cell r="B1185" t="str">
            <v xml:space="preserve">CABLE DE COBRE DESNUDO Nº 6 AWG  </v>
          </cell>
          <cell r="C1185" t="str">
            <v>Insumos</v>
          </cell>
          <cell r="D1185" t="str">
            <v>M</v>
          </cell>
          <cell r="E1185">
            <v>5885</v>
          </cell>
          <cell r="F1185">
            <v>4945</v>
          </cell>
        </row>
        <row r="1186">
          <cell r="A1186" t="str">
            <v>I1185</v>
          </cell>
          <cell r="B1186" t="str">
            <v xml:space="preserve">CABLE DE COBRE DESNUDO Nº 8 AWG </v>
          </cell>
          <cell r="C1186" t="str">
            <v>Insumos</v>
          </cell>
          <cell r="D1186" t="str">
            <v>M</v>
          </cell>
          <cell r="E1186">
            <v>3638</v>
          </cell>
          <cell r="F1186">
            <v>3057</v>
          </cell>
        </row>
        <row r="1187">
          <cell r="A1187" t="str">
            <v>I1186</v>
          </cell>
          <cell r="B1187" t="str">
            <v>CABLE DE COBRE ENCAUCHETADO 3 X 16 THHN</v>
          </cell>
          <cell r="C1187" t="str">
            <v>Insumos</v>
          </cell>
          <cell r="D1187" t="str">
            <v>M</v>
          </cell>
          <cell r="E1187">
            <v>3800</v>
          </cell>
          <cell r="F1187">
            <v>3193</v>
          </cell>
        </row>
        <row r="1188">
          <cell r="A1188" t="str">
            <v>I1187</v>
          </cell>
          <cell r="B1188" t="str">
            <v>CABLE DE COBRE MONOPOLAR  XLPE MV-90 15KV 90ºC CON NIVEL DE AISLAMIENTO  DE 100% Nº2 AWG</v>
          </cell>
          <cell r="C1188" t="str">
            <v>Insumos</v>
          </cell>
          <cell r="D1188" t="str">
            <v>M</v>
          </cell>
          <cell r="E1188">
            <v>38180</v>
          </cell>
          <cell r="F1188">
            <v>32084</v>
          </cell>
        </row>
        <row r="1189">
          <cell r="A1189" t="str">
            <v>I1188</v>
          </cell>
          <cell r="B1189" t="str">
            <v>CABLE DE COBRE Nº 1/0 THHN  AWG</v>
          </cell>
          <cell r="C1189" t="str">
            <v>Insumos</v>
          </cell>
          <cell r="D1189" t="str">
            <v>M</v>
          </cell>
          <cell r="E1189">
            <v>26311</v>
          </cell>
          <cell r="F1189">
            <v>22110</v>
          </cell>
        </row>
        <row r="1190">
          <cell r="A1190" t="str">
            <v>I1189</v>
          </cell>
          <cell r="B1190" t="str">
            <v xml:space="preserve">CABLE DE COBRE Nº 10 THHN AWG  AMARILLO </v>
          </cell>
          <cell r="C1190" t="str">
            <v>Insumos</v>
          </cell>
          <cell r="D1190" t="str">
            <v>M</v>
          </cell>
          <cell r="E1190">
            <v>2317</v>
          </cell>
          <cell r="F1190">
            <v>1947</v>
          </cell>
        </row>
        <row r="1191">
          <cell r="A1191" t="str">
            <v>I1190</v>
          </cell>
          <cell r="B1191" t="str">
            <v xml:space="preserve">CABLE DE COBRE Nº 2 THHN AWG NEGRO </v>
          </cell>
          <cell r="C1191" t="str">
            <v>Insumos</v>
          </cell>
          <cell r="D1191" t="str">
            <v>M</v>
          </cell>
          <cell r="E1191">
            <v>14234</v>
          </cell>
          <cell r="F1191">
            <v>11961</v>
          </cell>
        </row>
        <row r="1192">
          <cell r="A1192" t="str">
            <v>I1191</v>
          </cell>
          <cell r="B1192" t="str">
            <v>CABLE DE COBRE Nº 2/0 THHN  AWG</v>
          </cell>
          <cell r="C1192" t="str">
            <v>Insumos</v>
          </cell>
          <cell r="D1192" t="str">
            <v>M</v>
          </cell>
          <cell r="E1192">
            <v>30078</v>
          </cell>
          <cell r="F1192">
            <v>25276</v>
          </cell>
        </row>
        <row r="1193">
          <cell r="A1193" t="str">
            <v>I1192</v>
          </cell>
          <cell r="B1193" t="str">
            <v>CABLE DE COBRE Nº 350 THHN MCM</v>
          </cell>
          <cell r="C1193" t="str">
            <v>Insumos</v>
          </cell>
          <cell r="D1193" t="str">
            <v>M</v>
          </cell>
          <cell r="E1193">
            <v>81790</v>
          </cell>
          <cell r="F1193">
            <v>68731</v>
          </cell>
        </row>
        <row r="1194">
          <cell r="A1194" t="str">
            <v>I1193</v>
          </cell>
          <cell r="B1194" t="str">
            <v xml:space="preserve">CABLE DE COBRE Nº 4 THHN AWG NEGRO </v>
          </cell>
          <cell r="C1194" t="str">
            <v>Insumos</v>
          </cell>
          <cell r="D1194" t="str">
            <v>M</v>
          </cell>
          <cell r="E1194">
            <v>8796</v>
          </cell>
          <cell r="F1194">
            <v>7392</v>
          </cell>
        </row>
        <row r="1195">
          <cell r="A1195" t="str">
            <v>I1194</v>
          </cell>
          <cell r="B1195" t="str">
            <v xml:space="preserve">CABLE DE COBRE Nº 4/0 THHN  AWG NEGRO </v>
          </cell>
          <cell r="C1195" t="str">
            <v>Insumos</v>
          </cell>
          <cell r="D1195" t="str">
            <v>M</v>
          </cell>
          <cell r="E1195">
            <v>53769</v>
          </cell>
          <cell r="F1195">
            <v>45184</v>
          </cell>
        </row>
        <row r="1196">
          <cell r="A1196" t="str">
            <v>I1195</v>
          </cell>
          <cell r="B1196" t="str">
            <v xml:space="preserve">CABLE DE COBRE Nº 6 THHN AWG NEGRO </v>
          </cell>
          <cell r="C1196" t="str">
            <v>Insumos</v>
          </cell>
          <cell r="D1196" t="str">
            <v>M</v>
          </cell>
          <cell r="E1196">
            <v>6153</v>
          </cell>
          <cell r="F1196">
            <v>5171</v>
          </cell>
        </row>
        <row r="1197">
          <cell r="A1197" t="str">
            <v>I1196</v>
          </cell>
          <cell r="B1197" t="str">
            <v xml:space="preserve">CABLE DE COBRE Nº 8 THHN AWG  NEGRO </v>
          </cell>
          <cell r="C1197" t="str">
            <v>Insumos</v>
          </cell>
          <cell r="D1197" t="str">
            <v>M</v>
          </cell>
          <cell r="E1197">
            <v>4367</v>
          </cell>
          <cell r="F1197">
            <v>3670</v>
          </cell>
        </row>
        <row r="1198">
          <cell r="A1198" t="str">
            <v>I1197</v>
          </cell>
          <cell r="B1198" t="str">
            <v xml:space="preserve">ALAMBRE DE COBRE Nº 8 THWN </v>
          </cell>
          <cell r="C1198" t="str">
            <v>Insumos</v>
          </cell>
          <cell r="D1198" t="str">
            <v>M</v>
          </cell>
          <cell r="E1198">
            <v>3331</v>
          </cell>
          <cell r="F1198">
            <v>2799</v>
          </cell>
        </row>
        <row r="1199">
          <cell r="A1199" t="str">
            <v>I1198</v>
          </cell>
          <cell r="B1199" t="str">
            <v xml:space="preserve">ALAMBRE DE COBRE Nº 10 THWN </v>
          </cell>
          <cell r="C1199" t="str">
            <v>Insumos</v>
          </cell>
          <cell r="D1199" t="str">
            <v>M</v>
          </cell>
          <cell r="E1199">
            <v>2500</v>
          </cell>
          <cell r="F1199">
            <v>2101</v>
          </cell>
        </row>
        <row r="1200">
          <cell r="A1200" t="str">
            <v>I1199</v>
          </cell>
          <cell r="B1200" t="str">
            <v xml:space="preserve">ALAMBRE DE COBRE Nº 12 THWN </v>
          </cell>
          <cell r="C1200" t="str">
            <v>Insumos</v>
          </cell>
          <cell r="D1200" t="str">
            <v>M</v>
          </cell>
          <cell r="E1200">
            <v>2249</v>
          </cell>
          <cell r="F1200">
            <v>1890</v>
          </cell>
        </row>
        <row r="1201">
          <cell r="A1201" t="str">
            <v>I1200</v>
          </cell>
          <cell r="B1201" t="str">
            <v xml:space="preserve">CABLE DE COBRE Nº 6 THWN </v>
          </cell>
          <cell r="C1201" t="str">
            <v>Insumos</v>
          </cell>
          <cell r="D1201" t="str">
            <v>M</v>
          </cell>
          <cell r="E1201">
            <v>10163</v>
          </cell>
          <cell r="F1201">
            <v>8540</v>
          </cell>
        </row>
        <row r="1202">
          <cell r="A1202" t="str">
            <v>I1201</v>
          </cell>
          <cell r="B1202" t="str">
            <v xml:space="preserve">CABLE DE COBRE Nº 8 THWN </v>
          </cell>
          <cell r="C1202" t="str">
            <v>Insumos</v>
          </cell>
          <cell r="D1202" t="str">
            <v>M</v>
          </cell>
          <cell r="E1202">
            <v>6833</v>
          </cell>
          <cell r="F1202">
            <v>5742</v>
          </cell>
        </row>
        <row r="1203">
          <cell r="A1203" t="str">
            <v>I1202</v>
          </cell>
          <cell r="B1203" t="str">
            <v xml:space="preserve">CABLE DE COBRE Nº 10 THWN </v>
          </cell>
          <cell r="C1203" t="str">
            <v>Insumos</v>
          </cell>
          <cell r="D1203" t="str">
            <v>M</v>
          </cell>
          <cell r="E1203">
            <v>4834</v>
          </cell>
          <cell r="F1203">
            <v>4062</v>
          </cell>
        </row>
        <row r="1204">
          <cell r="A1204" t="str">
            <v>I1203</v>
          </cell>
          <cell r="B1204" t="str">
            <v xml:space="preserve">CABLE DE COBRE Nº 12 THWN </v>
          </cell>
          <cell r="C1204" t="str">
            <v>Insumos</v>
          </cell>
          <cell r="D1204" t="str">
            <v>M</v>
          </cell>
          <cell r="E1204">
            <v>3331</v>
          </cell>
          <cell r="F1204">
            <v>2799</v>
          </cell>
        </row>
        <row r="1205">
          <cell r="A1205" t="str">
            <v>I1204</v>
          </cell>
          <cell r="B1205" t="str">
            <v>CABLE SUPER GX DE 9,53 MM (3/8") GALVANIZADO O CABLE PARA RETENIDA DE 3/8 GALVANIZADO</v>
          </cell>
          <cell r="C1205" t="str">
            <v>Insumos</v>
          </cell>
          <cell r="D1205" t="str">
            <v>M</v>
          </cell>
          <cell r="E1205">
            <v>3601</v>
          </cell>
          <cell r="F1205">
            <v>3026</v>
          </cell>
        </row>
        <row r="1206">
          <cell r="A1206" t="str">
            <v>I1205</v>
          </cell>
          <cell r="B1206" t="str">
            <v xml:space="preserve">CAJA METALICA GALVANIZADA (REF: 2400) </v>
          </cell>
          <cell r="C1206" t="str">
            <v>Insumos</v>
          </cell>
          <cell r="D1206" t="str">
            <v>UND</v>
          </cell>
          <cell r="E1206">
            <v>2573</v>
          </cell>
          <cell r="F1206">
            <v>2162</v>
          </cell>
        </row>
        <row r="1207">
          <cell r="A1207" t="str">
            <v>I1206</v>
          </cell>
          <cell r="B1207" t="str">
            <v xml:space="preserve">CAJA METALICA GALVANIZADA (REF: 5800) </v>
          </cell>
          <cell r="C1207" t="str">
            <v>Insumos</v>
          </cell>
          <cell r="D1207" t="str">
            <v>UND</v>
          </cell>
          <cell r="E1207">
            <v>1975</v>
          </cell>
          <cell r="F1207">
            <v>1660</v>
          </cell>
        </row>
        <row r="1208">
          <cell r="A1208" t="str">
            <v>I1207</v>
          </cell>
          <cell r="B1208" t="str">
            <v>CAJA OCTOGONAL GALVANIZADA (CAJA EMP GALV.OCTAGONAL 4")</v>
          </cell>
          <cell r="C1208" t="str">
            <v>Insumos</v>
          </cell>
          <cell r="D1208" t="str">
            <v>UND</v>
          </cell>
          <cell r="E1208">
            <v>1975</v>
          </cell>
          <cell r="F1208">
            <v>1660</v>
          </cell>
        </row>
        <row r="1209">
          <cell r="A1209" t="str">
            <v>I1208</v>
          </cell>
          <cell r="B1209" t="str">
            <v xml:space="preserve">CAJA TRIFÁSICA TIPO INTEMPERIE PARA ACOMETIDAS DE BT </v>
          </cell>
          <cell r="C1209" t="str">
            <v>Insumos</v>
          </cell>
          <cell r="D1209" t="str">
            <v>M</v>
          </cell>
          <cell r="E1209">
            <v>140446</v>
          </cell>
          <cell r="F1209">
            <v>118022</v>
          </cell>
        </row>
        <row r="1210">
          <cell r="A1210" t="str">
            <v>I1209</v>
          </cell>
          <cell r="B1210" t="str">
            <v xml:space="preserve">CAPACETE ROSCADO EN ALUMINIO PARA TUBERIA IMC GALVANIZADA DE 1" </v>
          </cell>
          <cell r="C1210" t="str">
            <v>Insumos</v>
          </cell>
          <cell r="D1210" t="str">
            <v>UND</v>
          </cell>
          <cell r="E1210">
            <v>4834</v>
          </cell>
          <cell r="F1210">
            <v>4062</v>
          </cell>
        </row>
        <row r="1211">
          <cell r="A1211" t="str">
            <v>I1210</v>
          </cell>
          <cell r="B1211" t="str">
            <v xml:space="preserve">CAPACETE ROSCADO EN ALUMINIO PARA TUBERIA IMC GALVANIZADA DE 2" </v>
          </cell>
          <cell r="C1211" t="str">
            <v>Insumos</v>
          </cell>
          <cell r="D1211" t="str">
            <v>UND</v>
          </cell>
          <cell r="E1211">
            <v>16696</v>
          </cell>
          <cell r="F1211">
            <v>14030</v>
          </cell>
        </row>
        <row r="1212">
          <cell r="A1212" t="str">
            <v>I1211</v>
          </cell>
          <cell r="B1212" t="str">
            <v xml:space="preserve">CAPACETE ROSCADO EN ALUMINIO PARA TUBERIA IMC GALVANIZADA DE 3" </v>
          </cell>
          <cell r="C1212" t="str">
            <v>Insumos</v>
          </cell>
          <cell r="D1212" t="str">
            <v>UND</v>
          </cell>
          <cell r="E1212">
            <v>23497</v>
          </cell>
          <cell r="F1212">
            <v>19745</v>
          </cell>
        </row>
        <row r="1213">
          <cell r="A1213" t="str">
            <v>I1212</v>
          </cell>
          <cell r="B1213" t="str">
            <v xml:space="preserve">CAPACETE ROSCADO EN ALUMINIO PARA TUBERIA IMC GALVANIZADA DE 4" </v>
          </cell>
          <cell r="C1213" t="str">
            <v>Insumos</v>
          </cell>
          <cell r="D1213" t="str">
            <v>UND</v>
          </cell>
          <cell r="E1213">
            <v>24819</v>
          </cell>
          <cell r="F1213">
            <v>20856</v>
          </cell>
        </row>
        <row r="1214">
          <cell r="A1214" t="str">
            <v>I1213</v>
          </cell>
          <cell r="B1214" t="str">
            <v xml:space="preserve">CINTA DE ACERO INOXIDABLE 5/8" </v>
          </cell>
          <cell r="C1214" t="str">
            <v>Insumos</v>
          </cell>
          <cell r="D1214" t="str">
            <v>M</v>
          </cell>
          <cell r="E1214">
            <v>5174</v>
          </cell>
          <cell r="F1214">
            <v>4348</v>
          </cell>
        </row>
        <row r="1215">
          <cell r="A1215" t="str">
            <v>I1214</v>
          </cell>
          <cell r="B1215" t="str">
            <v>CINTA EN ACERO INOXIDABLE 1/2"</v>
          </cell>
          <cell r="C1215" t="str">
            <v>Insumos</v>
          </cell>
          <cell r="D1215" t="str">
            <v>M</v>
          </cell>
          <cell r="E1215">
            <v>4000</v>
          </cell>
          <cell r="F1215">
            <v>3361</v>
          </cell>
        </row>
        <row r="1216">
          <cell r="A1216" t="str">
            <v>I1215</v>
          </cell>
          <cell r="B1216" t="str">
            <v>CLAVIJA CON SEGURO DE GIRO 2P+T 250V/20A. MARCA LEGRAND</v>
          </cell>
          <cell r="C1216" t="str">
            <v>Insumos</v>
          </cell>
          <cell r="D1216" t="str">
            <v>UND</v>
          </cell>
          <cell r="E1216">
            <v>71527</v>
          </cell>
          <cell r="F1216">
            <v>60107</v>
          </cell>
        </row>
        <row r="1217">
          <cell r="A1217" t="str">
            <v>I1216</v>
          </cell>
          <cell r="B1217" t="str">
            <v>CLAVIJA CON SEGURO DE GIRO 2P+T 250V/30A. MARCA LEGRAND</v>
          </cell>
          <cell r="C1217" t="str">
            <v>Insumos</v>
          </cell>
          <cell r="D1217" t="str">
            <v>UND</v>
          </cell>
          <cell r="E1217">
            <v>77152</v>
          </cell>
          <cell r="F1217">
            <v>64834</v>
          </cell>
        </row>
        <row r="1218">
          <cell r="A1218" t="str">
            <v>I1217</v>
          </cell>
          <cell r="B1218" t="str">
            <v>CLAVIJA RECTA PARA TOMA INDUSTRIAL 3P+N+T 250V/16A IP44. MARCA LEGRAND</v>
          </cell>
          <cell r="C1218" t="str">
            <v>Insumos</v>
          </cell>
          <cell r="D1218" t="str">
            <v>UND</v>
          </cell>
          <cell r="E1218">
            <v>66252</v>
          </cell>
          <cell r="F1218">
            <v>55674</v>
          </cell>
        </row>
        <row r="1219">
          <cell r="A1219" t="str">
            <v>I1218</v>
          </cell>
          <cell r="B1219" t="str">
            <v>CLAVIJA RECTA PARA TOMA INDUSTRIAL 3P+N+T 250V/16A IP67. MARCA LEGRAND</v>
          </cell>
          <cell r="C1219" t="str">
            <v>Insumos</v>
          </cell>
          <cell r="D1219" t="str">
            <v>UND</v>
          </cell>
          <cell r="E1219">
            <v>122145</v>
          </cell>
          <cell r="F1219">
            <v>102643</v>
          </cell>
        </row>
        <row r="1220">
          <cell r="A1220" t="str">
            <v>I1219</v>
          </cell>
          <cell r="B1220" t="str">
            <v>CLAVIJA RECTA PARA TOMA INDUSTRIAL 3P+N+T 250V/32A IP44. MARCA LEGRAND</v>
          </cell>
          <cell r="C1220" t="str">
            <v>Insumos</v>
          </cell>
          <cell r="D1220" t="str">
            <v>UND</v>
          </cell>
          <cell r="E1220">
            <v>87519</v>
          </cell>
          <cell r="F1220">
            <v>73545</v>
          </cell>
        </row>
        <row r="1221">
          <cell r="A1221" t="str">
            <v>I1220</v>
          </cell>
          <cell r="B1221" t="str">
            <v>CLAVIJA RECTA PARA TOMA INDUSTRIAL 3P+N+T 250V/32A IP67. MARCA LEGRAND</v>
          </cell>
          <cell r="C1221" t="str">
            <v>Insumos</v>
          </cell>
          <cell r="D1221" t="str">
            <v>UND</v>
          </cell>
          <cell r="E1221">
            <v>155358</v>
          </cell>
          <cell r="F1221">
            <v>130553</v>
          </cell>
        </row>
        <row r="1222">
          <cell r="A1222" t="str">
            <v>I1221</v>
          </cell>
          <cell r="B1222" t="str">
            <v>CLAVIJA RECTA PARA TOMA INDUSTRIAL 3P+N+T 250V/63A IP67. MARCA LEGRAND</v>
          </cell>
          <cell r="C1222" t="str">
            <v>Insumos</v>
          </cell>
          <cell r="D1222" t="str">
            <v>UND</v>
          </cell>
          <cell r="E1222">
            <v>352898</v>
          </cell>
          <cell r="F1222">
            <v>296553</v>
          </cell>
        </row>
        <row r="1223">
          <cell r="A1223" t="str">
            <v>I1222</v>
          </cell>
          <cell r="B1223" t="str">
            <v>CLAVIJA RECTA PARA TOMA INDUSTRIAL 3P+T 250V/16A IP44. MARCA LEGRAND</v>
          </cell>
          <cell r="C1223" t="str">
            <v>Insumos</v>
          </cell>
          <cell r="D1223" t="str">
            <v>UND</v>
          </cell>
          <cell r="E1223">
            <v>46042</v>
          </cell>
          <cell r="F1223">
            <v>38691</v>
          </cell>
        </row>
        <row r="1224">
          <cell r="A1224" t="str">
            <v>I1223</v>
          </cell>
          <cell r="B1224" t="str">
            <v>CLAVIJA RECTA PARA TOMA INDUSTRIAL 3P+T 250V/16A IP67. MARCA LEGRAND</v>
          </cell>
          <cell r="C1224" t="str">
            <v>Insumos</v>
          </cell>
          <cell r="D1224" t="str">
            <v>UND</v>
          </cell>
          <cell r="E1224">
            <v>109315</v>
          </cell>
          <cell r="F1224">
            <v>91861</v>
          </cell>
        </row>
        <row r="1225">
          <cell r="A1225" t="str">
            <v>I1224</v>
          </cell>
          <cell r="B1225" t="str">
            <v>CLAVIJA RECTA PARA TOMA INDUSTRIAL 3P+T 250V/32A IP44. MARCA LEGRAND</v>
          </cell>
          <cell r="C1225" t="str">
            <v>Insumos</v>
          </cell>
          <cell r="D1225" t="str">
            <v>UND</v>
          </cell>
          <cell r="E1225">
            <v>69243</v>
          </cell>
          <cell r="F1225">
            <v>58187</v>
          </cell>
        </row>
        <row r="1226">
          <cell r="A1226" t="str">
            <v>I1225</v>
          </cell>
          <cell r="B1226" t="str">
            <v>CLAVIJA RECTA PARA TOMA INDUSTRIAL 3P+T 250V/32A IP67. MARCA LEGRAND</v>
          </cell>
          <cell r="C1226" t="str">
            <v>Insumos</v>
          </cell>
          <cell r="D1226" t="str">
            <v>UND</v>
          </cell>
          <cell r="E1226">
            <v>141297</v>
          </cell>
          <cell r="F1226">
            <v>118737</v>
          </cell>
        </row>
        <row r="1227">
          <cell r="A1227" t="str">
            <v>I1226</v>
          </cell>
          <cell r="B1227" t="str">
            <v>CLAVIJA RECTA PARA TOMA INDUSTRIAL 3P+T 250V/63A IP67. MARCA LEGRAND</v>
          </cell>
          <cell r="C1227" t="str">
            <v>Insumos</v>
          </cell>
          <cell r="D1227" t="str">
            <v>UND</v>
          </cell>
          <cell r="E1227">
            <v>327064</v>
          </cell>
          <cell r="F1227">
            <v>274844</v>
          </cell>
        </row>
        <row r="1228">
          <cell r="A1228" t="str">
            <v>I1227</v>
          </cell>
          <cell r="B1228" t="str">
            <v>CONDULETA EN T Ó L 3/4" NPT</v>
          </cell>
          <cell r="C1228" t="str">
            <v>Insumos</v>
          </cell>
          <cell r="D1228" t="str">
            <v>UND</v>
          </cell>
          <cell r="E1228">
            <v>11973</v>
          </cell>
          <cell r="F1228">
            <v>10061</v>
          </cell>
        </row>
        <row r="1229">
          <cell r="A1229" t="str">
            <v>I1228</v>
          </cell>
          <cell r="B1229" t="str">
            <v>CONECTOR DE COMPRESIÓN DE RANURAS PARALELAS, TIPO 1</v>
          </cell>
          <cell r="C1229" t="str">
            <v>Insumos</v>
          </cell>
          <cell r="D1229" t="str">
            <v>UND</v>
          </cell>
          <cell r="E1229">
            <v>24998</v>
          </cell>
          <cell r="F1229">
            <v>21007</v>
          </cell>
        </row>
        <row r="1230">
          <cell r="A1230" t="str">
            <v>I1229</v>
          </cell>
          <cell r="B1230" t="str">
            <v>CONECTOR DE TORNILLO CON CHAQUETA AISLANTE</v>
          </cell>
          <cell r="C1230" t="str">
            <v>Insumos</v>
          </cell>
          <cell r="D1230" t="str">
            <v>UND</v>
          </cell>
          <cell r="E1230">
            <v>13132</v>
          </cell>
          <cell r="F1230">
            <v>11035</v>
          </cell>
        </row>
        <row r="1231">
          <cell r="A1231" t="str">
            <v>I1230</v>
          </cell>
          <cell r="B1231" t="str">
            <v>CONECTOR PARA VARILLA 5/8"</v>
          </cell>
          <cell r="C1231" t="str">
            <v>Insumos</v>
          </cell>
          <cell r="D1231" t="str">
            <v>UND</v>
          </cell>
          <cell r="E1231">
            <v>6149</v>
          </cell>
          <cell r="F1231">
            <v>5167</v>
          </cell>
        </row>
        <row r="1232">
          <cell r="A1232" t="str">
            <v>I1231</v>
          </cell>
          <cell r="B1232" t="str">
            <v>CONECTOR TERMINAL DE COMPRESION TIPO VASTAGO, TIPO4</v>
          </cell>
          <cell r="C1232" t="str">
            <v>Insumos</v>
          </cell>
          <cell r="D1232" t="str">
            <v>UND</v>
          </cell>
          <cell r="E1232">
            <v>160594</v>
          </cell>
          <cell r="F1232">
            <v>134953</v>
          </cell>
        </row>
        <row r="1233">
          <cell r="A1233" t="str">
            <v>I1232</v>
          </cell>
          <cell r="B1233" t="str">
            <v>CONECTOR TIPO CUÑA</v>
          </cell>
          <cell r="C1233" t="str">
            <v>Insumos</v>
          </cell>
          <cell r="D1233" t="str">
            <v>UND</v>
          </cell>
          <cell r="E1233">
            <v>12270</v>
          </cell>
          <cell r="F1233">
            <v>10311</v>
          </cell>
        </row>
        <row r="1234">
          <cell r="A1234" t="str">
            <v>I1233</v>
          </cell>
          <cell r="B1234" t="str">
            <v>CONFIGURACIÓN EQUIPO RECONECTADOR -INGENIERO ESPECIALISTA</v>
          </cell>
          <cell r="C1234" t="str">
            <v>Insumos</v>
          </cell>
          <cell r="D1234" t="str">
            <v>UND</v>
          </cell>
          <cell r="E1234">
            <v>2272586</v>
          </cell>
          <cell r="F1234">
            <v>1909736</v>
          </cell>
        </row>
        <row r="1235">
          <cell r="A1235" t="str">
            <v>I1234</v>
          </cell>
          <cell r="B1235" t="str">
            <v>CORTACIRCUITOS 15 KV-100 A</v>
          </cell>
          <cell r="C1235" t="str">
            <v>Insumos</v>
          </cell>
          <cell r="D1235" t="str">
            <v>UND</v>
          </cell>
          <cell r="E1235">
            <v>199180</v>
          </cell>
          <cell r="F1235">
            <v>167378</v>
          </cell>
        </row>
        <row r="1236">
          <cell r="A1236" t="str">
            <v>I1235</v>
          </cell>
          <cell r="B1236" t="str">
            <v>CRUCE PORTACABLE GALVANIZADO EN CALIENTE ANCHO UTIL 10CM. INCLUYE PLATINAS DE UNION</v>
          </cell>
          <cell r="C1236" t="str">
            <v>Insumos</v>
          </cell>
          <cell r="D1236" t="str">
            <v>UND</v>
          </cell>
          <cell r="E1236">
            <v>104250</v>
          </cell>
          <cell r="F1236">
            <v>87605</v>
          </cell>
        </row>
        <row r="1237">
          <cell r="A1237" t="str">
            <v>I1236</v>
          </cell>
          <cell r="B1237" t="str">
            <v>CRUCE PORTACABLE GALVANIZADO EN CALIENTE ANCHO UTIL 20CM. INCLUYE PLATINAS DE UNION</v>
          </cell>
          <cell r="C1237" t="str">
            <v>Insumos</v>
          </cell>
          <cell r="D1237" t="str">
            <v>UND</v>
          </cell>
          <cell r="E1237">
            <v>110921</v>
          </cell>
          <cell r="F1237">
            <v>93211</v>
          </cell>
        </row>
        <row r="1238">
          <cell r="A1238" t="str">
            <v>I1237</v>
          </cell>
          <cell r="B1238" t="str">
            <v>CRUCE PORTACABLE GALVANIZADO EN CALIENTE ANCHO UTIL 30CM. INCLUYE PLATINAS DE UNION</v>
          </cell>
          <cell r="C1238" t="str">
            <v>Insumos</v>
          </cell>
          <cell r="D1238" t="str">
            <v>UND</v>
          </cell>
          <cell r="E1238">
            <v>120981</v>
          </cell>
          <cell r="F1238">
            <v>101665</v>
          </cell>
        </row>
        <row r="1239">
          <cell r="A1239" t="str">
            <v>I1238</v>
          </cell>
          <cell r="B1239" t="str">
            <v>CRUCE PORTACABLE GALVANIZADO EN CALIENTE ANCHO UTIL 40CM. INCLUYE PLATINAS DE UNION</v>
          </cell>
          <cell r="C1239" t="str">
            <v>Insumos</v>
          </cell>
          <cell r="D1239" t="str">
            <v>UND</v>
          </cell>
          <cell r="E1239">
            <v>133610</v>
          </cell>
          <cell r="F1239">
            <v>112277</v>
          </cell>
        </row>
        <row r="1240">
          <cell r="A1240" t="str">
            <v>I1239</v>
          </cell>
          <cell r="B1240" t="str">
            <v>CRUCE PORTACABLE GALVANIZADO EN CALIENTE ANCHO UTIL 50CM. INCLUYE PLATINAS DE UNION</v>
          </cell>
          <cell r="C1240" t="str">
            <v>Insumos</v>
          </cell>
          <cell r="D1240" t="str">
            <v>UND</v>
          </cell>
          <cell r="E1240">
            <v>144412</v>
          </cell>
          <cell r="F1240">
            <v>121355</v>
          </cell>
        </row>
        <row r="1241">
          <cell r="A1241" t="str">
            <v>I1240</v>
          </cell>
          <cell r="B1241" t="str">
            <v>CRUCE PORTACABLE GALVANIZADO EN CALIENTE ANCHO UTIL 60CM. INCLUYE PLATINAS DE UNION</v>
          </cell>
          <cell r="C1241" t="str">
            <v>Insumos</v>
          </cell>
          <cell r="D1241" t="str">
            <v>UND</v>
          </cell>
          <cell r="E1241">
            <v>157850</v>
          </cell>
          <cell r="F1241">
            <v>132647</v>
          </cell>
        </row>
        <row r="1242">
          <cell r="A1242" t="str">
            <v>I1241</v>
          </cell>
          <cell r="B1242" t="str">
            <v>CRUCETA METÁLICA DE ÁNGULO GALVANIZADO DE  2 ½" X 3/16" X 2,0 M</v>
          </cell>
          <cell r="C1242" t="str">
            <v>Insumos</v>
          </cell>
          <cell r="D1242" t="str">
            <v>UND</v>
          </cell>
          <cell r="E1242">
            <v>72190</v>
          </cell>
          <cell r="F1242">
            <v>60664</v>
          </cell>
        </row>
        <row r="1243">
          <cell r="A1243" t="str">
            <v>I1242</v>
          </cell>
          <cell r="B1243" t="str">
            <v>CRUCETA METÁLICA DE ÁNGULO GALVANIZADO DE  2 ½" X 3/16" X 2,5 M</v>
          </cell>
          <cell r="C1243" t="str">
            <v>Insumos</v>
          </cell>
          <cell r="D1243" t="str">
            <v>HR</v>
          </cell>
          <cell r="E1243">
            <v>99117</v>
          </cell>
          <cell r="F1243">
            <v>83292</v>
          </cell>
        </row>
        <row r="1244">
          <cell r="A1244" t="str">
            <v>I1243</v>
          </cell>
          <cell r="B1244" t="str">
            <v>CRUCETA METALICA DE ANGULO GALVANIZADO DE 2 ½" X 1/4 "X  2,5 M</v>
          </cell>
          <cell r="C1244" t="str">
            <v>Insumos</v>
          </cell>
          <cell r="D1244" t="str">
            <v>UND</v>
          </cell>
          <cell r="E1244">
            <v>104888</v>
          </cell>
          <cell r="F1244">
            <v>88141</v>
          </cell>
        </row>
        <row r="1245">
          <cell r="A1245" t="str">
            <v>I1244</v>
          </cell>
          <cell r="B1245" t="str">
            <v>CURVA GRAN RADIO 90° PVC DUCTO  2"</v>
          </cell>
          <cell r="C1245" t="str">
            <v>Insumos</v>
          </cell>
          <cell r="D1245" t="str">
            <v>UND</v>
          </cell>
          <cell r="E1245">
            <v>13174</v>
          </cell>
          <cell r="F1245">
            <v>11071</v>
          </cell>
        </row>
        <row r="1246">
          <cell r="A1246" t="str">
            <v>I1245</v>
          </cell>
          <cell r="B1246" t="str">
            <v>CURVA GRAN RADIO 90° PVC DUCTO  3"</v>
          </cell>
          <cell r="C1246" t="str">
            <v>Insumos</v>
          </cell>
          <cell r="D1246" t="str">
            <v>UND</v>
          </cell>
          <cell r="E1246">
            <v>28514</v>
          </cell>
          <cell r="F1246">
            <v>23961</v>
          </cell>
        </row>
        <row r="1247">
          <cell r="A1247" t="str">
            <v>I1246</v>
          </cell>
          <cell r="B1247" t="str">
            <v>CURVA GRAN RADIO 90° PVC DUCTO  4"</v>
          </cell>
          <cell r="C1247" t="str">
            <v>Insumos</v>
          </cell>
          <cell r="D1247" t="str">
            <v>UND</v>
          </cell>
          <cell r="E1247">
            <v>58072</v>
          </cell>
          <cell r="F1247">
            <v>48800</v>
          </cell>
        </row>
        <row r="1248">
          <cell r="A1248" t="str">
            <v>I1247</v>
          </cell>
          <cell r="B1248" t="str">
            <v>CURVA PORTACABLE GALVANIZADA EN CALIENTE ANCHO UTIL 10CM. INCLUYE PLATINAS DE UNION</v>
          </cell>
          <cell r="C1248" t="str">
            <v>Insumos</v>
          </cell>
          <cell r="D1248" t="str">
            <v>UND</v>
          </cell>
          <cell r="E1248">
            <v>56554</v>
          </cell>
          <cell r="F1248">
            <v>47524</v>
          </cell>
        </row>
        <row r="1249">
          <cell r="A1249" t="str">
            <v>I1248</v>
          </cell>
          <cell r="B1249" t="str">
            <v>CURVA PORTACABLE GALVANIZADA EN CALIENTE ANCHO UTIL 20CM. INCLUYE PLATINAS DE UNION</v>
          </cell>
          <cell r="C1249" t="str">
            <v>Insumos</v>
          </cell>
          <cell r="D1249" t="str">
            <v>UND</v>
          </cell>
          <cell r="E1249">
            <v>64274</v>
          </cell>
          <cell r="F1249">
            <v>54012</v>
          </cell>
        </row>
        <row r="1250">
          <cell r="A1250" t="str">
            <v>I1249</v>
          </cell>
          <cell r="B1250" t="str">
            <v>CURVA PORTACABLE GALVANIZADA EN CALIENTE ANCHO UTIL 30CM. INCLUYE PLATINAS DE UNION</v>
          </cell>
          <cell r="C1250" t="str">
            <v>Insumos</v>
          </cell>
          <cell r="D1250" t="str">
            <v>UND</v>
          </cell>
          <cell r="E1250">
            <v>72271</v>
          </cell>
          <cell r="F1250">
            <v>60732</v>
          </cell>
        </row>
        <row r="1251">
          <cell r="A1251" t="str">
            <v>I1250</v>
          </cell>
          <cell r="B1251" t="str">
            <v>CURVA PORTACABLE GALVANIZADA EN CALIENTE ANCHO UTIL 40CM. INCLUYE PLATINAS DE UNION</v>
          </cell>
          <cell r="C1251" t="str">
            <v>Insumos</v>
          </cell>
          <cell r="D1251" t="str">
            <v>UND</v>
          </cell>
          <cell r="E1251">
            <v>81442</v>
          </cell>
          <cell r="F1251">
            <v>68439</v>
          </cell>
        </row>
        <row r="1252">
          <cell r="A1252" t="str">
            <v>I1251</v>
          </cell>
          <cell r="B1252" t="str">
            <v>CURVA PORTACABLE GALVANIZADA EN CALIENTE ANCHO UTIL 50CM. INCLUYE PLATINAS DE UNION</v>
          </cell>
          <cell r="C1252" t="str">
            <v>Insumos</v>
          </cell>
          <cell r="D1252" t="str">
            <v>UND</v>
          </cell>
          <cell r="E1252">
            <v>93942</v>
          </cell>
          <cell r="F1252">
            <v>78943</v>
          </cell>
        </row>
        <row r="1253">
          <cell r="A1253" t="str">
            <v>I1252</v>
          </cell>
          <cell r="B1253" t="str">
            <v>CURVA PORTACABLE GALVANIZADA EN CALIENTE ANCHO UTIL 60CM. INCLUYE PLATINAS DE UNION</v>
          </cell>
          <cell r="C1253" t="str">
            <v>Insumos</v>
          </cell>
          <cell r="D1253" t="str">
            <v>UND</v>
          </cell>
          <cell r="E1253">
            <v>108937</v>
          </cell>
          <cell r="F1253">
            <v>91544</v>
          </cell>
        </row>
        <row r="1254">
          <cell r="A1254" t="str">
            <v>I1253</v>
          </cell>
          <cell r="B1254" t="str">
            <v>CURVA PVC 90° CONDUIT C X E  1"</v>
          </cell>
          <cell r="C1254" t="str">
            <v>Insumos</v>
          </cell>
          <cell r="D1254" t="str">
            <v>UND</v>
          </cell>
          <cell r="E1254">
            <v>2331</v>
          </cell>
          <cell r="F1254">
            <v>1959</v>
          </cell>
        </row>
        <row r="1255">
          <cell r="A1255" t="str">
            <v>I1254</v>
          </cell>
          <cell r="B1255" t="str">
            <v>DESCARGADOR DE SOBRETENSION DE LINEA 10KV- 10KA- POLIMERICO, OXIDO DE ZINC</v>
          </cell>
          <cell r="C1255" t="str">
            <v>Insumos</v>
          </cell>
          <cell r="D1255" t="str">
            <v>UND</v>
          </cell>
          <cell r="E1255">
            <v>120254</v>
          </cell>
          <cell r="F1255">
            <v>101054</v>
          </cell>
        </row>
        <row r="1256">
          <cell r="A1256" t="str">
            <v>I1255</v>
          </cell>
          <cell r="B1256" t="str">
            <v>DIAGONAL RECTA DE ÁNGULO DE HIERRO GALVANIZADO DE 38X38X5 MM (1 ½" X 1 ½" X 3/16") 68 CM</v>
          </cell>
          <cell r="C1256" t="str">
            <v>Insumos</v>
          </cell>
          <cell r="D1256" t="str">
            <v>UND</v>
          </cell>
          <cell r="E1256">
            <v>15902</v>
          </cell>
          <cell r="F1256">
            <v>13363</v>
          </cell>
        </row>
        <row r="1257">
          <cell r="A1257" t="str">
            <v>I1256</v>
          </cell>
          <cell r="B1257" t="str">
            <v>ENCHUFE 1F+N+T 15A/250V</v>
          </cell>
          <cell r="C1257" t="str">
            <v>Insumos</v>
          </cell>
          <cell r="D1257" t="str">
            <v>UND</v>
          </cell>
          <cell r="E1257">
            <v>3787</v>
          </cell>
          <cell r="F1257">
            <v>3182</v>
          </cell>
        </row>
        <row r="1258">
          <cell r="A1258" t="str">
            <v>I1257</v>
          </cell>
          <cell r="B1258" t="str">
            <v>ESPARRAGO 5/8" X 10". INCLUYE 2 TUERCAS, 2 ARANDELAS.</v>
          </cell>
          <cell r="C1258" t="str">
            <v>Insumos</v>
          </cell>
          <cell r="D1258" t="str">
            <v>UND</v>
          </cell>
          <cell r="E1258">
            <v>5413</v>
          </cell>
          <cell r="F1258">
            <v>4549</v>
          </cell>
        </row>
        <row r="1259">
          <cell r="A1259" t="str">
            <v>I1258</v>
          </cell>
          <cell r="B1259" t="str">
            <v>ESPARRAGO 5/8" X 18". INCLUYE 2 TUERCAS, 2 ARANDELAS.</v>
          </cell>
          <cell r="C1259" t="str">
            <v>Insumos</v>
          </cell>
          <cell r="D1259" t="str">
            <v>UND</v>
          </cell>
          <cell r="E1259">
            <v>7670</v>
          </cell>
          <cell r="F1259">
            <v>6445</v>
          </cell>
        </row>
        <row r="1260">
          <cell r="A1260" t="str">
            <v>I1259</v>
          </cell>
          <cell r="B1260" t="str">
            <v>ESPARRAGO 5/8" X 20". INCLUYE 2 TUERCAS, 2 ARANDELAS.</v>
          </cell>
          <cell r="C1260" t="str">
            <v>Insumos</v>
          </cell>
          <cell r="D1260" t="str">
            <v>UND</v>
          </cell>
          <cell r="E1260">
            <v>8461</v>
          </cell>
          <cell r="F1260">
            <v>7110</v>
          </cell>
        </row>
        <row r="1261">
          <cell r="A1261" t="str">
            <v>I1260</v>
          </cell>
          <cell r="B1261" t="str">
            <v>ESPARRAGO 5/8" X 24". INCLUYE 2 TUERCAS, 2 ARANDELAS.</v>
          </cell>
          <cell r="C1261" t="str">
            <v>Insumos</v>
          </cell>
          <cell r="D1261" t="str">
            <v>UND</v>
          </cell>
          <cell r="E1261">
            <v>10103</v>
          </cell>
          <cell r="F1261">
            <v>8490</v>
          </cell>
        </row>
        <row r="1262">
          <cell r="A1262" t="str">
            <v>I1261</v>
          </cell>
          <cell r="B1262" t="str">
            <v>ESPARRAGO GALVANIZADO 3/8"X50CM. INCLUYE 4 TUERCAS</v>
          </cell>
          <cell r="C1262" t="str">
            <v>Insumos</v>
          </cell>
          <cell r="D1262" t="str">
            <v>UND</v>
          </cell>
          <cell r="E1262">
            <v>5731</v>
          </cell>
          <cell r="F1262">
            <v>4816</v>
          </cell>
        </row>
        <row r="1263">
          <cell r="A1263" t="str">
            <v>I1262</v>
          </cell>
          <cell r="B1263" t="str">
            <v>ESPIGO DE ACERO GALVANIZADO PARA CRUCETA METÁLICA</v>
          </cell>
          <cell r="C1263" t="str">
            <v>Insumos</v>
          </cell>
          <cell r="D1263" t="str">
            <v>UND</v>
          </cell>
          <cell r="E1263">
            <v>8345</v>
          </cell>
          <cell r="F1263">
            <v>7013</v>
          </cell>
        </row>
        <row r="1264">
          <cell r="A1264" t="str">
            <v>I1263</v>
          </cell>
          <cell r="B1264" t="str">
            <v>ESTRIBO 2 AWG CON CONECTOR CUÑA 4/0 AWG</v>
          </cell>
          <cell r="C1264" t="str">
            <v>Insumos</v>
          </cell>
          <cell r="D1264" t="str">
            <v>UND</v>
          </cell>
          <cell r="E1264">
            <v>39150</v>
          </cell>
          <cell r="F1264">
            <v>32899</v>
          </cell>
        </row>
        <row r="1265">
          <cell r="A1265" t="str">
            <v>I1264</v>
          </cell>
          <cell r="B1265" t="str">
            <v>GRAPA DE OPERAR EN CALIENTE</v>
          </cell>
          <cell r="C1265" t="str">
            <v>Insumos</v>
          </cell>
          <cell r="D1265" t="str">
            <v>UND</v>
          </cell>
          <cell r="E1265">
            <v>38178</v>
          </cell>
          <cell r="F1265">
            <v>32082</v>
          </cell>
        </row>
        <row r="1266">
          <cell r="A1266" t="str">
            <v>I1265</v>
          </cell>
          <cell r="B1266" t="str">
            <v>GRAPA DE RETENCION PARA CABLE DE GUARDA</v>
          </cell>
          <cell r="C1266" t="str">
            <v>Insumos</v>
          </cell>
          <cell r="D1266" t="str">
            <v>UND</v>
          </cell>
          <cell r="E1266">
            <v>49992</v>
          </cell>
          <cell r="F1266">
            <v>42010</v>
          </cell>
        </row>
        <row r="1267">
          <cell r="A1267" t="str">
            <v>I1266</v>
          </cell>
          <cell r="B1267" t="str">
            <v xml:space="preserve">GRAPA DE RETENSIÓN PARA CABLE TRENZADO DE B.T. </v>
          </cell>
          <cell r="C1267" t="str">
            <v>Insumos</v>
          </cell>
          <cell r="D1267" t="str">
            <v>UND</v>
          </cell>
          <cell r="E1267">
            <v>24778</v>
          </cell>
          <cell r="F1267">
            <v>20822</v>
          </cell>
        </row>
        <row r="1268">
          <cell r="A1268" t="str">
            <v>I1267</v>
          </cell>
          <cell r="B1268" t="str">
            <v xml:space="preserve">GRAPA DE SUSPENSIÓN PARA CABLE TRENZADO DE B.T. </v>
          </cell>
          <cell r="C1268" t="str">
            <v>Insumos</v>
          </cell>
          <cell r="D1268" t="str">
            <v>UND</v>
          </cell>
          <cell r="E1268">
            <v>15150</v>
          </cell>
          <cell r="F1268">
            <v>12731</v>
          </cell>
        </row>
        <row r="1269">
          <cell r="A1269" t="str">
            <v>I1268</v>
          </cell>
          <cell r="B1269" t="str">
            <v xml:space="preserve">GRAPA PRENSADORA DE TRES TORNILLOS </v>
          </cell>
          <cell r="C1269" t="str">
            <v>Insumos</v>
          </cell>
          <cell r="D1269" t="str">
            <v>UND</v>
          </cell>
          <cell r="E1269">
            <v>11113</v>
          </cell>
          <cell r="F1269">
            <v>9339</v>
          </cell>
        </row>
        <row r="1270">
          <cell r="A1270" t="str">
            <v>I1269</v>
          </cell>
          <cell r="B1270" t="str">
            <v>GRAPA TERMINAL TIPO RECTO 3/0 ¿ 266,8</v>
          </cell>
          <cell r="C1270" t="str">
            <v>Insumos</v>
          </cell>
          <cell r="D1270" t="str">
            <v>UND</v>
          </cell>
          <cell r="E1270">
            <v>35500</v>
          </cell>
          <cell r="F1270">
            <v>29832</v>
          </cell>
        </row>
        <row r="1271">
          <cell r="A1271" t="str">
            <v>I1270</v>
          </cell>
          <cell r="B1271" t="str">
            <v>GRAPA TIPO GRILLETE</v>
          </cell>
          <cell r="C1271" t="str">
            <v>Insumos</v>
          </cell>
          <cell r="D1271" t="str">
            <v>UND</v>
          </cell>
          <cell r="E1271">
            <v>24240</v>
          </cell>
          <cell r="F1271">
            <v>20370</v>
          </cell>
        </row>
        <row r="1272">
          <cell r="A1272" t="str">
            <v>I1271</v>
          </cell>
          <cell r="B1272" t="str">
            <v>GUARDACABO PARA RETENDIDAS</v>
          </cell>
          <cell r="C1272" t="str">
            <v>Insumos</v>
          </cell>
          <cell r="D1272" t="str">
            <v>UND</v>
          </cell>
          <cell r="E1272">
            <v>2196</v>
          </cell>
          <cell r="F1272">
            <v>1845</v>
          </cell>
        </row>
        <row r="1273">
          <cell r="A1273" t="str">
            <v>I1272</v>
          </cell>
          <cell r="B1273" t="str">
            <v>HEBILLA DE ACERO INOXIDABLE 1/2"</v>
          </cell>
          <cell r="C1273" t="str">
            <v>Insumos</v>
          </cell>
          <cell r="D1273" t="str">
            <v>UND</v>
          </cell>
          <cell r="E1273">
            <v>882</v>
          </cell>
          <cell r="F1273">
            <v>741</v>
          </cell>
        </row>
        <row r="1274">
          <cell r="A1274" t="str">
            <v>I1273</v>
          </cell>
          <cell r="B1274" t="str">
            <v>HEBILLA DE ACERO INOXIDABLE 5/8"</v>
          </cell>
          <cell r="C1274" t="str">
            <v>Insumos</v>
          </cell>
          <cell r="D1274" t="str">
            <v>UND</v>
          </cell>
          <cell r="E1274">
            <v>1123</v>
          </cell>
          <cell r="F1274">
            <v>944</v>
          </cell>
        </row>
        <row r="1275">
          <cell r="A1275" t="str">
            <v>I1274</v>
          </cell>
          <cell r="B1275" t="str">
            <v>HERRAJE PARA TEMPLETE CUERDA DE GUITARRA</v>
          </cell>
          <cell r="C1275" t="str">
            <v>Insumos</v>
          </cell>
          <cell r="D1275" t="str">
            <v>UND</v>
          </cell>
          <cell r="E1275">
            <v>46306</v>
          </cell>
          <cell r="F1275">
            <v>38913</v>
          </cell>
        </row>
        <row r="1276">
          <cell r="A1276" t="str">
            <v>I1275</v>
          </cell>
          <cell r="B1276" t="str">
            <v>INTERRUPTOR ATORNILLABLE DE 1  X  20A - 240V - 10KA</v>
          </cell>
          <cell r="C1276" t="str">
            <v>Insumos</v>
          </cell>
          <cell r="D1276" t="str">
            <v>UND</v>
          </cell>
          <cell r="E1276">
            <v>18483</v>
          </cell>
          <cell r="F1276">
            <v>15532</v>
          </cell>
        </row>
        <row r="1277">
          <cell r="A1277" t="str">
            <v>I1276</v>
          </cell>
          <cell r="B1277" t="str">
            <v>INTERRUPTOR ATORNILLABLE DE 1 X 30A - 240V - 10KA</v>
          </cell>
          <cell r="C1277" t="str">
            <v>Insumos</v>
          </cell>
          <cell r="D1277" t="str">
            <v>UND</v>
          </cell>
          <cell r="E1277">
            <v>18483</v>
          </cell>
          <cell r="F1277">
            <v>15532</v>
          </cell>
        </row>
        <row r="1278">
          <cell r="A1278" t="str">
            <v>I1277</v>
          </cell>
          <cell r="B1278" t="str">
            <v>INTERRUPTOR ATORNILLABLE DE 1 X 40A - 240V - 10KA</v>
          </cell>
          <cell r="C1278" t="str">
            <v>Insumos</v>
          </cell>
          <cell r="D1278" t="str">
            <v>UND</v>
          </cell>
          <cell r="E1278">
            <v>24161</v>
          </cell>
          <cell r="F1278">
            <v>20303</v>
          </cell>
        </row>
        <row r="1279">
          <cell r="A1279" t="str">
            <v>I1278</v>
          </cell>
          <cell r="B1279" t="str">
            <v>INTERRUPTOR ATORNILLABLE DE 1 X 50A - 240V - 10KA</v>
          </cell>
          <cell r="C1279" t="str">
            <v>Insumos</v>
          </cell>
          <cell r="D1279" t="str">
            <v>UND</v>
          </cell>
          <cell r="E1279">
            <v>24161</v>
          </cell>
          <cell r="F1279">
            <v>20303</v>
          </cell>
        </row>
        <row r="1280">
          <cell r="A1280" t="str">
            <v>I1279</v>
          </cell>
          <cell r="B1280" t="str">
            <v>INTERRUPTOR ATORNILLABLE DE 1 X 60A - 240V - 10KA</v>
          </cell>
          <cell r="C1280" t="str">
            <v>Insumos</v>
          </cell>
          <cell r="D1280" t="str">
            <v>UND</v>
          </cell>
          <cell r="E1280">
            <v>26545</v>
          </cell>
          <cell r="F1280">
            <v>22307</v>
          </cell>
        </row>
        <row r="1281">
          <cell r="A1281" t="str">
            <v>I1280</v>
          </cell>
          <cell r="B1281" t="str">
            <v>INTERRUPTOR ATORNILLABLE DE 2 X 20A - 240V - 10KA</v>
          </cell>
          <cell r="C1281" t="str">
            <v>Insumos</v>
          </cell>
          <cell r="D1281" t="str">
            <v>UND</v>
          </cell>
          <cell r="E1281">
            <v>43548</v>
          </cell>
          <cell r="F1281">
            <v>36595</v>
          </cell>
        </row>
        <row r="1282">
          <cell r="A1282" t="str">
            <v>I1281</v>
          </cell>
          <cell r="B1282" t="str">
            <v>INTERRUPTOR ATORNILLABLE DE 2 X 30A - 240V - 10KA</v>
          </cell>
          <cell r="C1282" t="str">
            <v>Insumos</v>
          </cell>
          <cell r="D1282" t="str">
            <v>UND</v>
          </cell>
          <cell r="E1282">
            <v>43548</v>
          </cell>
          <cell r="F1282">
            <v>36595</v>
          </cell>
        </row>
        <row r="1283">
          <cell r="A1283" t="str">
            <v>I1282</v>
          </cell>
          <cell r="B1283" t="str">
            <v>INTERRUPTOR ATORNILLABLE DE 2 X 40A - 240V - 10KA</v>
          </cell>
          <cell r="C1283" t="str">
            <v>Insumos</v>
          </cell>
          <cell r="D1283" t="str">
            <v>UND</v>
          </cell>
          <cell r="E1283">
            <v>53192</v>
          </cell>
          <cell r="F1283">
            <v>44699</v>
          </cell>
        </row>
        <row r="1284">
          <cell r="A1284" t="str">
            <v>I1283</v>
          </cell>
          <cell r="B1284" t="str">
            <v>INTERRUPTOR ATORNILLABLE DE 2 X 50A - 240V - 10KA</v>
          </cell>
          <cell r="C1284" t="str">
            <v>Insumos</v>
          </cell>
          <cell r="D1284" t="str">
            <v>UND</v>
          </cell>
          <cell r="E1284">
            <v>55059</v>
          </cell>
          <cell r="F1284">
            <v>46268</v>
          </cell>
        </row>
        <row r="1285">
          <cell r="A1285" t="str">
            <v>I1284</v>
          </cell>
          <cell r="B1285" t="str">
            <v>INTERRUPTOR ATORNILLABLE DE 2 X 60A - 240V - 10KA</v>
          </cell>
          <cell r="C1285" t="str">
            <v>Insumos</v>
          </cell>
          <cell r="D1285" t="str">
            <v>UND</v>
          </cell>
          <cell r="E1285">
            <v>60346</v>
          </cell>
          <cell r="F1285">
            <v>50711</v>
          </cell>
        </row>
        <row r="1286">
          <cell r="A1286" t="str">
            <v>I1285</v>
          </cell>
          <cell r="B1286" t="str">
            <v>INTERRUPTOR ATORNILLABLE DE 3 X 20A - 240V - 10KA</v>
          </cell>
          <cell r="C1286" t="str">
            <v>Insumos</v>
          </cell>
          <cell r="D1286" t="str">
            <v>UND</v>
          </cell>
          <cell r="E1286">
            <v>93630</v>
          </cell>
          <cell r="F1286">
            <v>78681</v>
          </cell>
        </row>
        <row r="1287">
          <cell r="A1287" t="str">
            <v>I1286</v>
          </cell>
          <cell r="B1287" t="str">
            <v>INTERRUPTOR ATORNILLABLE DE 3 X 30A - 240V - 10KA</v>
          </cell>
          <cell r="C1287" t="str">
            <v>Insumos</v>
          </cell>
          <cell r="D1287" t="str">
            <v>UND</v>
          </cell>
          <cell r="E1287">
            <v>62449</v>
          </cell>
          <cell r="F1287">
            <v>52478</v>
          </cell>
        </row>
        <row r="1288">
          <cell r="A1288" t="str">
            <v>I1287</v>
          </cell>
          <cell r="B1288" t="str">
            <v>INTERRUPTOR ATORNILLABLE DE 3 X 40A - 240V - 10KA</v>
          </cell>
          <cell r="C1288" t="str">
            <v>Insumos</v>
          </cell>
          <cell r="D1288" t="str">
            <v>UND</v>
          </cell>
          <cell r="E1288">
            <v>62449</v>
          </cell>
          <cell r="F1288">
            <v>52478</v>
          </cell>
        </row>
        <row r="1289">
          <cell r="A1289" t="str">
            <v>I1288</v>
          </cell>
          <cell r="B1289" t="str">
            <v>INTERRUPTOR ATORNILLABLE DE 3 X 50A - 240V - 10KA</v>
          </cell>
          <cell r="C1289" t="str">
            <v>Insumos</v>
          </cell>
          <cell r="D1289" t="str">
            <v>UND</v>
          </cell>
          <cell r="E1289">
            <v>60321</v>
          </cell>
          <cell r="F1289">
            <v>50690</v>
          </cell>
        </row>
        <row r="1290">
          <cell r="A1290" t="str">
            <v>I1289</v>
          </cell>
          <cell r="B1290" t="str">
            <v>INTERRUPTOR ATORNILLABLE DE 3 X 60A - 240V - 10KA</v>
          </cell>
          <cell r="C1290" t="str">
            <v>Insumos</v>
          </cell>
          <cell r="D1290" t="str">
            <v>UND</v>
          </cell>
          <cell r="E1290">
            <v>60321</v>
          </cell>
          <cell r="F1290">
            <v>50690</v>
          </cell>
        </row>
        <row r="1291">
          <cell r="A1291" t="str">
            <v>I1290</v>
          </cell>
          <cell r="B1291" t="str">
            <v>INTERRUPTOR DOBLE</v>
          </cell>
          <cell r="C1291" t="str">
            <v>Insumos</v>
          </cell>
          <cell r="D1291" t="str">
            <v>UND</v>
          </cell>
          <cell r="E1291">
            <v>6029</v>
          </cell>
          <cell r="F1291">
            <v>5066</v>
          </cell>
        </row>
        <row r="1292">
          <cell r="A1292" t="str">
            <v>I1291</v>
          </cell>
          <cell r="B1292" t="str">
            <v xml:space="preserve">INTERRUPTOR DOBLE CONMUTABLE </v>
          </cell>
          <cell r="C1292" t="str">
            <v>Insumos</v>
          </cell>
          <cell r="D1292" t="str">
            <v>UND</v>
          </cell>
          <cell r="E1292">
            <v>7038</v>
          </cell>
          <cell r="F1292">
            <v>5914</v>
          </cell>
        </row>
        <row r="1293">
          <cell r="A1293" t="str">
            <v>I1292</v>
          </cell>
          <cell r="B1293" t="str">
            <v>INTERRUPTOR ENCHUFABLE DE 1  X  20A -  10KA</v>
          </cell>
          <cell r="C1293" t="str">
            <v>Insumos</v>
          </cell>
          <cell r="D1293" t="str">
            <v>UND</v>
          </cell>
          <cell r="E1293">
            <v>10034</v>
          </cell>
          <cell r="F1293">
            <v>8432</v>
          </cell>
        </row>
        <row r="1294">
          <cell r="A1294" t="str">
            <v>I1293</v>
          </cell>
          <cell r="B1294" t="str">
            <v>INTERRUPTOR ENCHUFABLE DE 1 X 30A - 240V - 10KA</v>
          </cell>
          <cell r="C1294" t="str">
            <v>Insumos</v>
          </cell>
          <cell r="D1294" t="str">
            <v>UND</v>
          </cell>
          <cell r="E1294">
            <v>8276</v>
          </cell>
          <cell r="F1294">
            <v>6955</v>
          </cell>
        </row>
        <row r="1295">
          <cell r="A1295" t="str">
            <v>I1294</v>
          </cell>
          <cell r="B1295" t="str">
            <v>INTERRUPTOR ENCHUFABLE DE 1 X 40A - 240V - 10KA</v>
          </cell>
          <cell r="C1295" t="str">
            <v>Insumos</v>
          </cell>
          <cell r="D1295" t="str">
            <v>UND</v>
          </cell>
          <cell r="E1295">
            <v>8276</v>
          </cell>
          <cell r="F1295">
            <v>6955</v>
          </cell>
        </row>
        <row r="1296">
          <cell r="A1296" t="str">
            <v>I1295</v>
          </cell>
          <cell r="B1296" t="str">
            <v>INTERRUPTOR ENCHUFABLE DE 1 X 50A - 240V - 10KA</v>
          </cell>
          <cell r="C1296" t="str">
            <v>Insumos</v>
          </cell>
          <cell r="D1296" t="str">
            <v>UND</v>
          </cell>
          <cell r="E1296">
            <v>8481</v>
          </cell>
          <cell r="F1296">
            <v>7127</v>
          </cell>
        </row>
        <row r="1297">
          <cell r="A1297" t="str">
            <v>I1296</v>
          </cell>
          <cell r="B1297" t="str">
            <v>INTERRUPTOR ENCHUFABLE DE 1 X 60A - 240V - 10KA</v>
          </cell>
          <cell r="C1297" t="str">
            <v>Insumos</v>
          </cell>
          <cell r="D1297" t="str">
            <v>UND</v>
          </cell>
          <cell r="E1297">
            <v>11159</v>
          </cell>
          <cell r="F1297">
            <v>9377</v>
          </cell>
        </row>
        <row r="1298">
          <cell r="A1298" t="str">
            <v>I1297</v>
          </cell>
          <cell r="B1298" t="str">
            <v>INTERRUPTOR ENCHUFABLE DE 2 X 20A - 240V - 10KA</v>
          </cell>
          <cell r="C1298" t="str">
            <v>Insumos</v>
          </cell>
          <cell r="D1298" t="str">
            <v>UND</v>
          </cell>
          <cell r="E1298">
            <v>22234</v>
          </cell>
          <cell r="F1298">
            <v>18684</v>
          </cell>
        </row>
        <row r="1299">
          <cell r="A1299" t="str">
            <v>I1298</v>
          </cell>
          <cell r="B1299" t="str">
            <v>INTERRUPTOR ENCHUFABLE DE 2 X 30A - 240V - 10KA</v>
          </cell>
          <cell r="C1299" t="str">
            <v>Insumos</v>
          </cell>
          <cell r="D1299" t="str">
            <v>UND</v>
          </cell>
          <cell r="E1299">
            <v>22255</v>
          </cell>
          <cell r="F1299">
            <v>18702</v>
          </cell>
        </row>
        <row r="1300">
          <cell r="A1300" t="str">
            <v>I1299</v>
          </cell>
          <cell r="B1300" t="str">
            <v>INTERRUPTOR ENCHUFABLE DE 2 X 40A - 240V - 10KA</v>
          </cell>
          <cell r="C1300" t="str">
            <v>Insumos</v>
          </cell>
          <cell r="D1300" t="str">
            <v>UND</v>
          </cell>
          <cell r="E1300">
            <v>26248</v>
          </cell>
          <cell r="F1300">
            <v>22057</v>
          </cell>
        </row>
        <row r="1301">
          <cell r="A1301" t="str">
            <v>I1300</v>
          </cell>
          <cell r="B1301" t="str">
            <v>INTERRUPTOR ENCHUFABLE DE 2 X 50A - 240V - 10KA</v>
          </cell>
          <cell r="C1301" t="str">
            <v>Insumos</v>
          </cell>
          <cell r="D1301" t="str">
            <v>UND</v>
          </cell>
          <cell r="E1301">
            <v>26248</v>
          </cell>
          <cell r="F1301">
            <v>22057</v>
          </cell>
        </row>
        <row r="1302">
          <cell r="A1302" t="str">
            <v>I1301</v>
          </cell>
          <cell r="B1302" t="str">
            <v>INTERRUPTOR ENCHUFABLE DE 2 X 60A - 240V - 10KA</v>
          </cell>
          <cell r="C1302" t="str">
            <v>Insumos</v>
          </cell>
          <cell r="D1302" t="str">
            <v>UND</v>
          </cell>
          <cell r="E1302">
            <v>26248</v>
          </cell>
          <cell r="F1302">
            <v>22057</v>
          </cell>
        </row>
        <row r="1303">
          <cell r="A1303" t="str">
            <v>I1302</v>
          </cell>
          <cell r="B1303" t="str">
            <v>INTERRUPTOR ENCHUFABLE DE 3 X 20A - 240V - 10KA</v>
          </cell>
          <cell r="C1303" t="str">
            <v>Insumos</v>
          </cell>
          <cell r="D1303" t="str">
            <v>UND</v>
          </cell>
          <cell r="E1303">
            <v>57066</v>
          </cell>
          <cell r="F1303">
            <v>47955</v>
          </cell>
        </row>
        <row r="1304">
          <cell r="A1304" t="str">
            <v>I1303</v>
          </cell>
          <cell r="B1304" t="str">
            <v>INTERRUPTOR ENCHUFABLE DE 3 X 30A - 240V - 10KA</v>
          </cell>
          <cell r="C1304" t="str">
            <v>Insumos</v>
          </cell>
          <cell r="D1304" t="str">
            <v>UND</v>
          </cell>
          <cell r="E1304">
            <v>57099</v>
          </cell>
          <cell r="F1304">
            <v>47982</v>
          </cell>
        </row>
        <row r="1305">
          <cell r="A1305" t="str">
            <v>I1304</v>
          </cell>
          <cell r="B1305" t="str">
            <v>INTERRUPTOR ENCHUFABLE DE 3 X 40A - 240V - 10KA</v>
          </cell>
          <cell r="C1305" t="str">
            <v>Insumos</v>
          </cell>
          <cell r="D1305" t="str">
            <v>UND</v>
          </cell>
          <cell r="E1305">
            <v>59646</v>
          </cell>
          <cell r="F1305">
            <v>50123</v>
          </cell>
        </row>
        <row r="1306">
          <cell r="A1306" t="str">
            <v>I1305</v>
          </cell>
          <cell r="B1306" t="str">
            <v>INTERRUPTOR ENCHUFABLE DE 3 X 50A - 240V - 10KA</v>
          </cell>
          <cell r="C1306" t="str">
            <v>Insumos</v>
          </cell>
          <cell r="D1306" t="str">
            <v>UND</v>
          </cell>
          <cell r="E1306">
            <v>59646</v>
          </cell>
          <cell r="F1306">
            <v>50123</v>
          </cell>
        </row>
        <row r="1307">
          <cell r="A1307" t="str">
            <v>I1306</v>
          </cell>
          <cell r="B1307" t="str">
            <v>INTERRUPTOR ENCHUFABLE DE 3 X 60A - 240V - 10KA</v>
          </cell>
          <cell r="C1307" t="str">
            <v>Insumos</v>
          </cell>
          <cell r="D1307" t="str">
            <v>UND</v>
          </cell>
          <cell r="E1307">
            <v>68539</v>
          </cell>
          <cell r="F1307">
            <v>57596</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304309</v>
          </cell>
          <cell r="F1308">
            <v>255722</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379541</v>
          </cell>
          <cell r="F1309">
            <v>318942</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456176</v>
          </cell>
          <cell r="F1310">
            <v>383341</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545655</v>
          </cell>
          <cell r="F1311">
            <v>458534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155638</v>
          </cell>
          <cell r="F1312">
            <v>130788</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153712</v>
          </cell>
          <cell r="F1313">
            <v>129170</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153712</v>
          </cell>
          <cell r="F1314">
            <v>129170</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153712</v>
          </cell>
          <cell r="F1315">
            <v>129170</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153712</v>
          </cell>
          <cell r="F1316">
            <v>129170</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467274</v>
          </cell>
          <cell r="F1317">
            <v>392667</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700175</v>
          </cell>
          <cell r="F1318">
            <v>588382</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1383400</v>
          </cell>
          <cell r="F1319">
            <v>1162521</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974336</v>
          </cell>
          <cell r="F1320">
            <v>818770</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889474</v>
          </cell>
          <cell r="F1321">
            <v>747457</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153712</v>
          </cell>
          <cell r="F1322">
            <v>129170</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1208750</v>
          </cell>
          <cell r="F1323">
            <v>1015756</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269761</v>
          </cell>
          <cell r="F1324">
            <v>226690</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2287639</v>
          </cell>
          <cell r="F1325">
            <v>1922386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269761</v>
          </cell>
          <cell r="F1326">
            <v>226690</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3948291</v>
          </cell>
          <cell r="F1327">
            <v>3317892</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298709</v>
          </cell>
          <cell r="F1328">
            <v>251016</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668117</v>
          </cell>
          <cell r="F1329">
            <v>561443</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23541689</v>
          </cell>
          <cell r="F1330">
            <v>19782932</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69692706</v>
          </cell>
          <cell r="F1331">
            <v>58565299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14606322</v>
          </cell>
          <cell r="F1332">
            <v>12274220</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43936704</v>
          </cell>
          <cell r="F1333">
            <v>36921600</v>
          </cell>
        </row>
        <row r="1334">
          <cell r="A1334" t="str">
            <v>I1333</v>
          </cell>
          <cell r="B1334" t="str">
            <v xml:space="preserve">INTERRUPTOR SENCILLO </v>
          </cell>
          <cell r="C1334" t="str">
            <v>Insumos</v>
          </cell>
          <cell r="D1334" t="str">
            <v>HR</v>
          </cell>
          <cell r="E1334">
            <v>4294</v>
          </cell>
          <cell r="F1334">
            <v>3608</v>
          </cell>
        </row>
        <row r="1335">
          <cell r="A1335" t="str">
            <v>I1334</v>
          </cell>
          <cell r="B1335" t="str">
            <v xml:space="preserve">INTERRUPTOR SENCILLO CONMUTABLE </v>
          </cell>
          <cell r="C1335" t="str">
            <v>Insumos</v>
          </cell>
          <cell r="D1335" t="str">
            <v>UND</v>
          </cell>
          <cell r="E1335">
            <v>4843</v>
          </cell>
          <cell r="F1335">
            <v>4070</v>
          </cell>
        </row>
        <row r="1336">
          <cell r="A1336" t="str">
            <v>I1335</v>
          </cell>
          <cell r="B1336" t="str">
            <v xml:space="preserve">INTERRUPTOR TRIPLE </v>
          </cell>
          <cell r="C1336" t="str">
            <v>Insumos</v>
          </cell>
          <cell r="D1336" t="str">
            <v>UND</v>
          </cell>
          <cell r="E1336">
            <v>8500</v>
          </cell>
          <cell r="F1336">
            <v>7143</v>
          </cell>
        </row>
        <row r="1337">
          <cell r="A1337" t="str">
            <v>I1336</v>
          </cell>
          <cell r="B1337" t="str">
            <v xml:space="preserve">INTERRUPTOR TRIPLE CONMUTABLE </v>
          </cell>
          <cell r="C1337" t="str">
            <v>Insumos</v>
          </cell>
          <cell r="D1337" t="str">
            <v>M2</v>
          </cell>
          <cell r="E1337">
            <v>9503</v>
          </cell>
          <cell r="F1337">
            <v>7986</v>
          </cell>
        </row>
        <row r="1338">
          <cell r="A1338" t="str">
            <v>I1337</v>
          </cell>
          <cell r="B1338" t="str">
            <v>LAMPARA HERMETICA POLICARBONATO IP65, 2X32W. BALASTO ELECTRONICO 2X32T8. INCLUYE 2 TUBOS FLUORESCENTE 32W T8</v>
          </cell>
          <cell r="C1338" t="str">
            <v>Insumos</v>
          </cell>
          <cell r="D1338" t="str">
            <v>UND</v>
          </cell>
          <cell r="E1338">
            <v>166958</v>
          </cell>
          <cell r="F1338">
            <v>140301</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178380</v>
          </cell>
          <cell r="F1339">
            <v>149899</v>
          </cell>
        </row>
        <row r="1340">
          <cell r="A1340" t="str">
            <v>I1339</v>
          </cell>
          <cell r="B1340" t="str">
            <v>LAMPARA PARALUX 4X17W. BALASTO ELECTRONICO 4X17T8. INCLUYE 4 TUBOS FLUORESCENTE 17W T8</v>
          </cell>
          <cell r="C1340" t="str">
            <v>Insumos</v>
          </cell>
          <cell r="D1340" t="str">
            <v>UND</v>
          </cell>
          <cell r="E1340">
            <v>210894</v>
          </cell>
          <cell r="F1340">
            <v>177222</v>
          </cell>
        </row>
        <row r="1341">
          <cell r="A1341" t="str">
            <v>I1340</v>
          </cell>
          <cell r="B1341" t="str">
            <v>LAMPARA SOBREPONER REF. FROST DE HIGH LIGHTS, 2X32W. BALASTO ELECTRONICO 2X32T8. INCLUYE 2 TUBOS FLUORESCENTE 32W T8</v>
          </cell>
          <cell r="C1341" t="str">
            <v>Insumos</v>
          </cell>
          <cell r="D1341" t="str">
            <v>UND</v>
          </cell>
          <cell r="E1341">
            <v>378763</v>
          </cell>
          <cell r="F1341">
            <v>318288</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519971</v>
          </cell>
          <cell r="F1342">
            <v>436950</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213404</v>
          </cell>
          <cell r="F1343">
            <v>179331</v>
          </cell>
        </row>
        <row r="1344">
          <cell r="A1344" t="str">
            <v>I1343</v>
          </cell>
          <cell r="B1344" t="str">
            <v>LUMINARIA DESCOLGAR REF. APOLO DE HIGH LIGHTS, MH70W.  INCLUYE BOMBILLERIA</v>
          </cell>
          <cell r="C1344" t="str">
            <v>Insumos</v>
          </cell>
          <cell r="D1344" t="str">
            <v>UND</v>
          </cell>
          <cell r="E1344">
            <v>805184</v>
          </cell>
          <cell r="F1344">
            <v>676625</v>
          </cell>
        </row>
        <row r="1345">
          <cell r="A1345" t="str">
            <v>I1344</v>
          </cell>
          <cell r="B1345" t="str">
            <v xml:space="preserve">LUMINARIA WALLPACK SODIO 70 W TIPO QUIMBAYA DE ROY ALPHA </v>
          </cell>
          <cell r="C1345" t="str">
            <v>Insumos</v>
          </cell>
          <cell r="D1345" t="str">
            <v>UND</v>
          </cell>
          <cell r="E1345">
            <v>558215</v>
          </cell>
          <cell r="F1345">
            <v>469088</v>
          </cell>
        </row>
        <row r="1346">
          <cell r="A1346" t="str">
            <v>I1345</v>
          </cell>
          <cell r="B1346" t="str">
            <v>LUMINARIA LINEAL LED SERIE SAFESITE DE 60 CM, 3500 LM, EXPLOSION PROFF CLASE 1 DIV 1 GRUPOS C Y D. REF LSC3C4D3GEX DE DAYLIGHT</v>
          </cell>
          <cell r="C1346" t="str">
            <v>Insumos</v>
          </cell>
          <cell r="D1346" t="str">
            <v>UND</v>
          </cell>
          <cell r="E1346">
            <v>2172986</v>
          </cell>
          <cell r="F1346">
            <v>1826039</v>
          </cell>
        </row>
        <row r="1347">
          <cell r="A1347" t="str">
            <v>I1346</v>
          </cell>
          <cell r="B1347" t="str">
            <v>MENSULA GALVANIZADA EN CALIENTE PARA  BANDEJA DE 10CM</v>
          </cell>
          <cell r="C1347" t="str">
            <v>Insumos</v>
          </cell>
          <cell r="D1347" t="str">
            <v>UND</v>
          </cell>
          <cell r="E1347">
            <v>15921</v>
          </cell>
          <cell r="F1347">
            <v>13379</v>
          </cell>
        </row>
        <row r="1348">
          <cell r="A1348" t="str">
            <v>I1347</v>
          </cell>
          <cell r="B1348" t="str">
            <v>MENSULA GALVANIZADA EN CALIENTE PARA  BANDEJA DE 20CM</v>
          </cell>
          <cell r="C1348" t="str">
            <v>Insumos</v>
          </cell>
          <cell r="D1348" t="str">
            <v>UND</v>
          </cell>
          <cell r="E1348">
            <v>19943</v>
          </cell>
          <cell r="F1348">
            <v>16759</v>
          </cell>
        </row>
        <row r="1349">
          <cell r="A1349" t="str">
            <v>I1348</v>
          </cell>
          <cell r="B1349" t="str">
            <v>MENSULA GALVANIZADA EN CALIENTE PARA  BANDEJA DE 30CM</v>
          </cell>
          <cell r="C1349" t="str">
            <v>Insumos</v>
          </cell>
          <cell r="D1349" t="str">
            <v>UND</v>
          </cell>
          <cell r="E1349">
            <v>23870</v>
          </cell>
          <cell r="F1349">
            <v>20059</v>
          </cell>
        </row>
        <row r="1350">
          <cell r="A1350" t="str">
            <v>I1349</v>
          </cell>
          <cell r="B1350" t="str">
            <v>MENSULA GALVANIZADA EN CALIENTE PARA  BANDEJA DE 40CM</v>
          </cell>
          <cell r="C1350" t="str">
            <v>Insumos</v>
          </cell>
          <cell r="D1350" t="str">
            <v>UND</v>
          </cell>
          <cell r="E1350">
            <v>27997</v>
          </cell>
          <cell r="F1350">
            <v>23527</v>
          </cell>
        </row>
        <row r="1351">
          <cell r="A1351" t="str">
            <v>I1350</v>
          </cell>
          <cell r="B1351" t="str">
            <v>MENSULA GALVANIZADA EN CALIENTE PARA  BANDEJA DE 50CM</v>
          </cell>
          <cell r="C1351" t="str">
            <v>Insumos</v>
          </cell>
          <cell r="D1351" t="str">
            <v>UND</v>
          </cell>
          <cell r="E1351">
            <v>32170</v>
          </cell>
          <cell r="F1351">
            <v>27034</v>
          </cell>
        </row>
        <row r="1352">
          <cell r="A1352" t="str">
            <v>I1351</v>
          </cell>
          <cell r="B1352" t="str">
            <v>MENSULA GALVANIZADA EN CALIENTE PARA  BANDEJA DE 60CM</v>
          </cell>
          <cell r="C1352" t="str">
            <v>Insumos</v>
          </cell>
          <cell r="D1352" t="str">
            <v>UND</v>
          </cell>
          <cell r="E1352">
            <v>36211</v>
          </cell>
          <cell r="F1352">
            <v>30429</v>
          </cell>
        </row>
        <row r="1353">
          <cell r="A1353" t="str">
            <v>I1352</v>
          </cell>
          <cell r="B1353" t="str">
            <v>PERCHA TIPO PESADO DE 1 PUESTO</v>
          </cell>
          <cell r="C1353" t="str">
            <v>Insumos</v>
          </cell>
          <cell r="D1353" t="str">
            <v>UND</v>
          </cell>
          <cell r="E1353">
            <v>10892</v>
          </cell>
          <cell r="F1353">
            <v>9153</v>
          </cell>
        </row>
        <row r="1354">
          <cell r="A1354" t="str">
            <v>I1353</v>
          </cell>
          <cell r="B1354" t="str">
            <v>PERFIL LISO SENCILLO GALVANIZADO EN CALIENTE TIPO MECANO</v>
          </cell>
          <cell r="C1354" t="str">
            <v>Insumos</v>
          </cell>
          <cell r="D1354" t="str">
            <v>M</v>
          </cell>
          <cell r="E1354">
            <v>41405</v>
          </cell>
          <cell r="F1354">
            <v>34794</v>
          </cell>
        </row>
        <row r="1355">
          <cell r="A1355" t="str">
            <v>I1354</v>
          </cell>
          <cell r="B1355" t="str">
            <v>PERNO DE OJO 5/8" X 10"</v>
          </cell>
          <cell r="C1355" t="str">
            <v>Insumos</v>
          </cell>
          <cell r="D1355" t="str">
            <v>UND</v>
          </cell>
          <cell r="E1355">
            <v>6963</v>
          </cell>
          <cell r="F1355">
            <v>5851</v>
          </cell>
        </row>
        <row r="1356">
          <cell r="A1356" t="str">
            <v>I1355</v>
          </cell>
          <cell r="B1356" t="str">
            <v>PERNO DE OJO 5/8" X 12"</v>
          </cell>
          <cell r="C1356" t="str">
            <v>Insumos</v>
          </cell>
          <cell r="D1356" t="str">
            <v>UND</v>
          </cell>
          <cell r="E1356">
            <v>8514</v>
          </cell>
          <cell r="F1356">
            <v>7155</v>
          </cell>
        </row>
        <row r="1357">
          <cell r="A1357" t="str">
            <v>I1356</v>
          </cell>
          <cell r="B1357" t="str">
            <v>PERNO DE OJO 5/8" X 8"</v>
          </cell>
          <cell r="C1357" t="str">
            <v>Insumos</v>
          </cell>
          <cell r="D1357" t="str">
            <v>UND</v>
          </cell>
          <cell r="E1357">
            <v>8082</v>
          </cell>
          <cell r="F1357">
            <v>6792</v>
          </cell>
        </row>
        <row r="1358">
          <cell r="A1358" t="str">
            <v>I1357</v>
          </cell>
          <cell r="B1358" t="str">
            <v>PERNO DE OJO CERRADO 5/8" X 20"</v>
          </cell>
          <cell r="C1358" t="str">
            <v>Insumos</v>
          </cell>
          <cell r="D1358" t="str">
            <v>UND</v>
          </cell>
          <cell r="E1358">
            <v>7684</v>
          </cell>
          <cell r="F1358">
            <v>6457</v>
          </cell>
        </row>
        <row r="1359">
          <cell r="A1359" t="str">
            <v>I1358</v>
          </cell>
          <cell r="B1359" t="str">
            <v>PERNO DE OJO CERRADO 5/8" X 6"</v>
          </cell>
          <cell r="C1359" t="str">
            <v>Insumos</v>
          </cell>
          <cell r="D1359" t="str">
            <v>UND</v>
          </cell>
          <cell r="E1359">
            <v>6738</v>
          </cell>
          <cell r="F1359">
            <v>5662</v>
          </cell>
        </row>
        <row r="1360">
          <cell r="A1360" t="str">
            <v>I1359</v>
          </cell>
          <cell r="B1360" t="str">
            <v>PERNO EN "U" DE 12 MM (1/2") PARA CABLE DE GUARDA</v>
          </cell>
          <cell r="C1360" t="str">
            <v>Insumos</v>
          </cell>
          <cell r="D1360" t="str">
            <v>UND</v>
          </cell>
          <cell r="E1360">
            <v>3338</v>
          </cell>
          <cell r="F1360">
            <v>2805</v>
          </cell>
        </row>
        <row r="1361">
          <cell r="A1361" t="str">
            <v>I1360</v>
          </cell>
          <cell r="B1361" t="str">
            <v>PERNO EXPANSION HEMBRA 3/8"</v>
          </cell>
          <cell r="C1361" t="str">
            <v>Insumos</v>
          </cell>
          <cell r="D1361" t="str">
            <v>UND</v>
          </cell>
          <cell r="E1361">
            <v>6722</v>
          </cell>
          <cell r="F1361">
            <v>5649</v>
          </cell>
        </row>
        <row r="1362">
          <cell r="A1362" t="str">
            <v>I1361</v>
          </cell>
          <cell r="B1362" t="str">
            <v>PERNO O TORNILLO DE CARRIAJE 5/8" X 1 ½¿ + TUERCA</v>
          </cell>
          <cell r="C1362" t="str">
            <v>Insumos</v>
          </cell>
          <cell r="D1362" t="str">
            <v>UND</v>
          </cell>
          <cell r="E1362">
            <v>1604</v>
          </cell>
          <cell r="F1362">
            <v>1348</v>
          </cell>
        </row>
        <row r="1363">
          <cell r="A1363" t="str">
            <v>I1362</v>
          </cell>
          <cell r="B1363" t="str">
            <v>PERNOS DE MAQUINA 1/2" X 1 ½¿</v>
          </cell>
          <cell r="C1363" t="str">
            <v>Insumos</v>
          </cell>
          <cell r="D1363" t="str">
            <v>UND</v>
          </cell>
          <cell r="E1363">
            <v>962</v>
          </cell>
          <cell r="F1363">
            <v>808</v>
          </cell>
        </row>
        <row r="1364">
          <cell r="A1364" t="str">
            <v>I1363</v>
          </cell>
          <cell r="B1364" t="str">
            <v>PERNOS DE MAQUINA 5/8" X 8"</v>
          </cell>
          <cell r="C1364" t="str">
            <v>Insumos</v>
          </cell>
          <cell r="D1364" t="str">
            <v>UND</v>
          </cell>
          <cell r="E1364">
            <v>3942</v>
          </cell>
          <cell r="F1364">
            <v>3313</v>
          </cell>
        </row>
        <row r="1365">
          <cell r="A1365" t="str">
            <v>I1364</v>
          </cell>
          <cell r="B1365" t="str">
            <v>PLAFON LOZA BLANCO</v>
          </cell>
          <cell r="C1365" t="str">
            <v>Insumos</v>
          </cell>
          <cell r="D1365" t="str">
            <v>UND</v>
          </cell>
          <cell r="E1365">
            <v>1959</v>
          </cell>
          <cell r="F1365">
            <v>1646</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516019</v>
          </cell>
          <cell r="F1367">
            <v>433629</v>
          </cell>
        </row>
        <row r="1368">
          <cell r="A1368" t="str">
            <v>I1367</v>
          </cell>
          <cell r="B1368" t="str">
            <v>POSTE DE CONCRETO 10 METROS -1050 KG - HOMOLOGADO</v>
          </cell>
          <cell r="C1368" t="str">
            <v>Insumos</v>
          </cell>
          <cell r="D1368" t="str">
            <v>UND</v>
          </cell>
          <cell r="E1368">
            <v>706878</v>
          </cell>
          <cell r="F1368">
            <v>594015</v>
          </cell>
        </row>
        <row r="1369">
          <cell r="A1369" t="str">
            <v>I1368</v>
          </cell>
          <cell r="B1369" t="str">
            <v>POSTE DE CONCRETO 10 METROS -750 KG - HOMOLOGADO</v>
          </cell>
          <cell r="C1369" t="str">
            <v>Insumos</v>
          </cell>
          <cell r="D1369" t="str">
            <v>UND</v>
          </cell>
          <cell r="E1369">
            <v>616253</v>
          </cell>
          <cell r="F1369">
            <v>517860</v>
          </cell>
        </row>
        <row r="1370">
          <cell r="A1370" t="str">
            <v>I1369</v>
          </cell>
          <cell r="B1370" t="str">
            <v>POSTE DE CONCRETO 12 METROS - 1050 KG - HOMOLOGADO</v>
          </cell>
          <cell r="C1370" t="str">
            <v>Insumos</v>
          </cell>
          <cell r="D1370" t="str">
            <v>UND</v>
          </cell>
          <cell r="E1370">
            <v>1060366</v>
          </cell>
          <cell r="F1370">
            <v>891064</v>
          </cell>
        </row>
        <row r="1371">
          <cell r="A1371" t="str">
            <v>I1370</v>
          </cell>
          <cell r="B1371" t="str">
            <v>POSTE DE CONCRETO 12 METROS - 510 KG - HOMOLOGADO</v>
          </cell>
          <cell r="C1371" t="str">
            <v>Insumos</v>
          </cell>
          <cell r="D1371" t="str">
            <v>UND</v>
          </cell>
          <cell r="E1371">
            <v>706878</v>
          </cell>
          <cell r="F1371">
            <v>594015</v>
          </cell>
        </row>
        <row r="1372">
          <cell r="A1372" t="str">
            <v>I1371</v>
          </cell>
          <cell r="B1372" t="str">
            <v>POSTE DE CONCRETO 12 METROS - 750 KG - HOMOLOGADO</v>
          </cell>
          <cell r="C1372" t="str">
            <v>Insumos</v>
          </cell>
          <cell r="D1372" t="str">
            <v>UND</v>
          </cell>
          <cell r="E1372">
            <v>806588</v>
          </cell>
          <cell r="F1372">
            <v>677805</v>
          </cell>
        </row>
        <row r="1373">
          <cell r="A1373" t="str">
            <v>I1372</v>
          </cell>
          <cell r="B1373" t="str">
            <v>POSTE DE CONCRETO 8 METROS - 510 KG - HOMOLOGADO</v>
          </cell>
          <cell r="C1373" t="str">
            <v>Insumos</v>
          </cell>
          <cell r="D1373" t="str">
            <v>UND</v>
          </cell>
          <cell r="E1373">
            <v>339101</v>
          </cell>
          <cell r="F1373">
            <v>284959</v>
          </cell>
        </row>
        <row r="1374">
          <cell r="A1374" t="str">
            <v>I1373</v>
          </cell>
          <cell r="B1374" t="str">
            <v>POSTE DE CONCRETO 8 METROS - 750 KG - HOMOLOGADO</v>
          </cell>
          <cell r="C1374" t="str">
            <v>Insumos</v>
          </cell>
          <cell r="D1374" t="str">
            <v>UND</v>
          </cell>
          <cell r="E1374">
            <v>494815</v>
          </cell>
          <cell r="F1374">
            <v>415811</v>
          </cell>
        </row>
        <row r="1375">
          <cell r="A1375" t="str">
            <v>I1374</v>
          </cell>
          <cell r="B1375" t="str">
            <v>POSTE DE CONCRETO 8 METROS -1050 KG - HOMOLOGADO</v>
          </cell>
          <cell r="C1375" t="str">
            <v>Insumos</v>
          </cell>
          <cell r="D1375" t="str">
            <v>UND</v>
          </cell>
          <cell r="E1375">
            <v>561876</v>
          </cell>
          <cell r="F1375">
            <v>472165</v>
          </cell>
        </row>
        <row r="1376">
          <cell r="A1376" t="str">
            <v>I1375</v>
          </cell>
          <cell r="B1376" t="str">
            <v>PRENSA ESTOPA ALUMINIO 3/4" NPT</v>
          </cell>
          <cell r="C1376" t="str">
            <v>Insumos</v>
          </cell>
          <cell r="D1376" t="str">
            <v>UND</v>
          </cell>
          <cell r="E1376">
            <v>6816</v>
          </cell>
          <cell r="F1376">
            <v>5728</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78783061</v>
          </cell>
          <cell r="F1377">
            <v>66204253</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1393669</v>
          </cell>
          <cell r="F1378">
            <v>1171150</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520306</v>
          </cell>
          <cell r="F1379">
            <v>437232</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580645</v>
          </cell>
          <cell r="F1380">
            <v>487937</v>
          </cell>
        </row>
        <row r="1381">
          <cell r="A1381" t="str">
            <v>I1380</v>
          </cell>
          <cell r="B1381" t="str">
            <v>SECCIONADOR MONOPOLAR 400 A ¿ 15 KV</v>
          </cell>
          <cell r="C1381" t="str">
            <v>Insumos</v>
          </cell>
          <cell r="D1381" t="str">
            <v>UND</v>
          </cell>
          <cell r="E1381">
            <v>318162</v>
          </cell>
          <cell r="F1381">
            <v>267363</v>
          </cell>
        </row>
        <row r="1382">
          <cell r="A1382" t="str">
            <v>I1381</v>
          </cell>
          <cell r="B1382" t="str">
            <v>SOLDADURA EXOTERMICA TIPO CADWELD  DE 115 GRAMOS O SIMILAR</v>
          </cell>
          <cell r="C1382" t="str">
            <v>Insumos</v>
          </cell>
          <cell r="D1382" t="str">
            <v>UND</v>
          </cell>
          <cell r="E1382">
            <v>17837</v>
          </cell>
          <cell r="F1382">
            <v>14989</v>
          </cell>
        </row>
        <row r="1383">
          <cell r="A1383" t="str">
            <v>I1382</v>
          </cell>
          <cell r="B1383" t="str">
            <v>SUELO ARTIFICIAL CEMENTO CONDUCTOR CELEC</v>
          </cell>
          <cell r="C1383" t="str">
            <v>Insumos</v>
          </cell>
          <cell r="D1383" t="str">
            <v>KG</v>
          </cell>
          <cell r="E1383">
            <v>8787</v>
          </cell>
          <cell r="F1383">
            <v>7384</v>
          </cell>
        </row>
        <row r="1384">
          <cell r="A1384" t="str">
            <v>I1383</v>
          </cell>
          <cell r="B1384" t="str">
            <v>SUJETADOR DE TAPA PARA BANDEJA PORTACABLE SEMIPESADA</v>
          </cell>
          <cell r="C1384" t="str">
            <v>Insumos</v>
          </cell>
          <cell r="D1384" t="str">
            <v>UND</v>
          </cell>
          <cell r="E1384">
            <v>1170</v>
          </cell>
          <cell r="F1384">
            <v>983</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4545178</v>
          </cell>
          <cell r="F1385">
            <v>3819477</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25907505</v>
          </cell>
          <cell r="F1386">
            <v>21771013</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11362939</v>
          </cell>
          <cell r="F1387">
            <v>9548688</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8332823</v>
          </cell>
          <cell r="F1388">
            <v>7002372</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81193</v>
          </cell>
          <cell r="F1389">
            <v>68229</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244826</v>
          </cell>
          <cell r="F1390">
            <v>205736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363330</v>
          </cell>
          <cell r="F1391">
            <v>305319</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170036</v>
          </cell>
          <cell r="F1392">
            <v>142887</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209452</v>
          </cell>
          <cell r="F1393">
            <v>176010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262234</v>
          </cell>
          <cell r="F1394">
            <v>220365</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460075</v>
          </cell>
          <cell r="F1395">
            <v>386618</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501136</v>
          </cell>
          <cell r="F1396">
            <v>421123</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310342</v>
          </cell>
          <cell r="F1397">
            <v>260792</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600470</v>
          </cell>
          <cell r="F1398">
            <v>504597</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414138</v>
          </cell>
          <cell r="F1399">
            <v>348015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621831</v>
          </cell>
          <cell r="F1400">
            <v>522547</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436845</v>
          </cell>
          <cell r="F1401">
            <v>367097</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676993</v>
          </cell>
          <cell r="F1402">
            <v>568902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504347</v>
          </cell>
          <cell r="F1403">
            <v>423821</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49208</v>
          </cell>
          <cell r="F1404">
            <v>41351</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63970</v>
          </cell>
          <cell r="F1405">
            <v>53756</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74987</v>
          </cell>
          <cell r="F1406">
            <v>63014</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131925</v>
          </cell>
          <cell r="F1407">
            <v>110861</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109981</v>
          </cell>
          <cell r="F1408">
            <v>92421</v>
          </cell>
        </row>
        <row r="1409">
          <cell r="A1409" t="str">
            <v>I1408</v>
          </cell>
          <cell r="B1409" t="str">
            <v>TABLERO RIEL 4 CIRCUITOS</v>
          </cell>
          <cell r="C1409" t="str">
            <v>Insumos</v>
          </cell>
          <cell r="D1409" t="str">
            <v>UND</v>
          </cell>
          <cell r="E1409">
            <v>25426</v>
          </cell>
          <cell r="F1409">
            <v>21366</v>
          </cell>
        </row>
        <row r="1410">
          <cell r="A1410" t="str">
            <v>I1409</v>
          </cell>
          <cell r="B1410" t="str">
            <v>TAPA CIEGA CON IMPACTO GALVANIZADA CUADRADA 4X4"</v>
          </cell>
          <cell r="C1410" t="str">
            <v>Insumos</v>
          </cell>
          <cell r="D1410" t="str">
            <v>UND</v>
          </cell>
          <cell r="E1410">
            <v>896</v>
          </cell>
          <cell r="F1410">
            <v>753</v>
          </cell>
        </row>
        <row r="1411">
          <cell r="A1411" t="str">
            <v>I1410</v>
          </cell>
          <cell r="B1411" t="str">
            <v xml:space="preserve">TAPA PARA BANDEJA PORTACABLE GALVANIZADA EN CALIENTE DE ANCHO UTIL 10CM; LONG 1,2M. </v>
          </cell>
          <cell r="C1411" t="str">
            <v>Insumos</v>
          </cell>
          <cell r="D1411" t="str">
            <v>M</v>
          </cell>
          <cell r="E1411">
            <v>15370</v>
          </cell>
          <cell r="F1411">
            <v>12916</v>
          </cell>
        </row>
        <row r="1412">
          <cell r="A1412" t="str">
            <v>I1411</v>
          </cell>
          <cell r="B1412" t="str">
            <v xml:space="preserve">TAPA PARA BANDEJA PORTACABLE GALVANIZADA EN CALIENTE DE ANCHO UTIL 20CM; LONG 1,2M. </v>
          </cell>
          <cell r="C1412" t="str">
            <v>Insumos</v>
          </cell>
          <cell r="D1412" t="str">
            <v>M</v>
          </cell>
          <cell r="E1412">
            <v>23938</v>
          </cell>
          <cell r="F1412">
            <v>20116</v>
          </cell>
        </row>
        <row r="1413">
          <cell r="A1413" t="str">
            <v>I1412</v>
          </cell>
          <cell r="B1413" t="str">
            <v xml:space="preserve">TAPA PARA BANDEJA PORTACABLE GALVANIZADA EN CALIENTE DE ANCHO UTIL 30CM; LONG 1,2M. </v>
          </cell>
          <cell r="C1413" t="str">
            <v>Insumos</v>
          </cell>
          <cell r="D1413" t="str">
            <v>M</v>
          </cell>
          <cell r="E1413">
            <v>34508</v>
          </cell>
          <cell r="F1413">
            <v>28998</v>
          </cell>
        </row>
        <row r="1414">
          <cell r="A1414" t="str">
            <v>I1413</v>
          </cell>
          <cell r="B1414" t="str">
            <v xml:space="preserve">TAPA PARA BANDEJA PORTACABLE GALVANIZADA EN CALIENTE DE ANCHO UTIL 40CM; LONG 1,2M. </v>
          </cell>
          <cell r="C1414" t="str">
            <v>Insumos</v>
          </cell>
          <cell r="D1414" t="str">
            <v>M</v>
          </cell>
          <cell r="E1414">
            <v>44924</v>
          </cell>
          <cell r="F1414">
            <v>37751</v>
          </cell>
        </row>
        <row r="1415">
          <cell r="A1415" t="str">
            <v>I1414</v>
          </cell>
          <cell r="B1415" t="str">
            <v xml:space="preserve">TAPA PARA BANDEJA PORTACABLE GALVANIZADA EN CALIENTE DE ANCHO UTIL 50CM; LONG 1,2M. </v>
          </cell>
          <cell r="C1415" t="str">
            <v>Insumos</v>
          </cell>
          <cell r="D1415" t="str">
            <v>M</v>
          </cell>
          <cell r="E1415">
            <v>55316</v>
          </cell>
          <cell r="F1415">
            <v>46484</v>
          </cell>
        </row>
        <row r="1416">
          <cell r="A1416" t="str">
            <v>I1415</v>
          </cell>
          <cell r="B1416" t="str">
            <v xml:space="preserve">TAPA PARA BANDEJA PORTACABLE GALVANIZADA EN CALIENTE DE ANCHO UTIL 60CM; LONG 1,2M. </v>
          </cell>
          <cell r="C1416" t="str">
            <v>Insumos</v>
          </cell>
          <cell r="D1416" t="str">
            <v>M</v>
          </cell>
          <cell r="E1416">
            <v>65702</v>
          </cell>
          <cell r="F1416">
            <v>55212</v>
          </cell>
        </row>
        <row r="1417">
          <cell r="A1417" t="str">
            <v>I1416</v>
          </cell>
          <cell r="B1417" t="str">
            <v>TE PORTACABLE GALVANIZADA EN CALIENTE ANCHO UTIL 10CM. INCLUYE PLATINAS DE UNION</v>
          </cell>
          <cell r="C1417" t="str">
            <v>Insumos</v>
          </cell>
          <cell r="D1417" t="str">
            <v>UND</v>
          </cell>
          <cell r="E1417">
            <v>76637</v>
          </cell>
          <cell r="F1417">
            <v>64401</v>
          </cell>
        </row>
        <row r="1418">
          <cell r="A1418" t="str">
            <v>I1417</v>
          </cell>
          <cell r="B1418" t="str">
            <v>TE PORTACABLE GALVANIZADA EN CALIENTE ANCHO UTIL 20CM. INCLUYE PLATINAS DE UNION</v>
          </cell>
          <cell r="C1418" t="str">
            <v>Insumos</v>
          </cell>
          <cell r="D1418" t="str">
            <v>UND</v>
          </cell>
          <cell r="E1418">
            <v>84423</v>
          </cell>
          <cell r="F1418">
            <v>70944</v>
          </cell>
        </row>
        <row r="1419">
          <cell r="A1419" t="str">
            <v>I1418</v>
          </cell>
          <cell r="B1419" t="str">
            <v>TE PORTACABLE GALVANIZADA EN CALIENTE ANCHO UTIL 30CM. INCLUYE PLATINAS DE UNION</v>
          </cell>
          <cell r="C1419" t="str">
            <v>Insumos</v>
          </cell>
          <cell r="D1419" t="str">
            <v>UND</v>
          </cell>
          <cell r="E1419">
            <v>92374</v>
          </cell>
          <cell r="F1419">
            <v>77625</v>
          </cell>
        </row>
        <row r="1420">
          <cell r="A1420" t="str">
            <v>I1419</v>
          </cell>
          <cell r="B1420" t="str">
            <v>TE PORTACABLE GALVANIZADA EN CALIENTE ANCHO UTIL 40CM. INCLUYE PLATINAS DE UNION</v>
          </cell>
          <cell r="C1420" t="str">
            <v>Insumos</v>
          </cell>
          <cell r="D1420" t="str">
            <v>UND</v>
          </cell>
          <cell r="E1420">
            <v>103806</v>
          </cell>
          <cell r="F1420">
            <v>87232</v>
          </cell>
        </row>
        <row r="1421">
          <cell r="A1421" t="str">
            <v>I1420</v>
          </cell>
          <cell r="B1421" t="str">
            <v>TE PORTACABLE GALVANIZADA EN CALIENTE ANCHO UTIL 50CM. INCLUYE PLATINAS DE UNION</v>
          </cell>
          <cell r="C1421" t="str">
            <v>Insumos</v>
          </cell>
          <cell r="D1421" t="str">
            <v>UND</v>
          </cell>
          <cell r="E1421">
            <v>113770</v>
          </cell>
          <cell r="F1421">
            <v>95605</v>
          </cell>
        </row>
        <row r="1422">
          <cell r="A1422" t="str">
            <v>I1421</v>
          </cell>
          <cell r="B1422" t="str">
            <v>TE PORTACABLE GALVANIZADA EN CALIENTE ANCHO UTIL 60CM. INCLUYE PLATINAS DE UNION</v>
          </cell>
          <cell r="C1422" t="str">
            <v>Insumos</v>
          </cell>
          <cell r="D1422" t="str">
            <v>UND</v>
          </cell>
          <cell r="E1422">
            <v>128664</v>
          </cell>
          <cell r="F1422">
            <v>108121</v>
          </cell>
        </row>
        <row r="1423">
          <cell r="A1423" t="str">
            <v>I1422</v>
          </cell>
          <cell r="B1423" t="str">
            <v>TENSOR</v>
          </cell>
          <cell r="C1423" t="str">
            <v>Insumos</v>
          </cell>
          <cell r="D1423" t="str">
            <v>UND</v>
          </cell>
          <cell r="E1423">
            <v>2236</v>
          </cell>
          <cell r="F1423">
            <v>1879</v>
          </cell>
        </row>
        <row r="1424">
          <cell r="A1424" t="str">
            <v>I1423</v>
          </cell>
          <cell r="B1424" t="str">
            <v>TENSOR DE ACOMETIDAS</v>
          </cell>
          <cell r="C1424" t="str">
            <v>Insumos</v>
          </cell>
          <cell r="D1424" t="str">
            <v>UND</v>
          </cell>
          <cell r="E1424">
            <v>4655</v>
          </cell>
          <cell r="F1424">
            <v>3912</v>
          </cell>
        </row>
        <row r="1425">
          <cell r="A1425" t="str">
            <v>I1424</v>
          </cell>
          <cell r="B1425" t="str">
            <v>TERMINAL CAMPANA PVC DUCTO 2"</v>
          </cell>
          <cell r="C1425" t="str">
            <v>Insumos</v>
          </cell>
          <cell r="D1425" t="str">
            <v>UND</v>
          </cell>
          <cell r="E1425">
            <v>3988</v>
          </cell>
          <cell r="F1425">
            <v>3351</v>
          </cell>
        </row>
        <row r="1426">
          <cell r="A1426" t="str">
            <v>I1425</v>
          </cell>
          <cell r="B1426" t="str">
            <v>TERMINAL CAMPANA PVC DUCTO 3"</v>
          </cell>
          <cell r="C1426" t="str">
            <v>Insumos</v>
          </cell>
          <cell r="D1426" t="str">
            <v>UND</v>
          </cell>
          <cell r="E1426">
            <v>3988</v>
          </cell>
          <cell r="F1426">
            <v>3351</v>
          </cell>
        </row>
        <row r="1427">
          <cell r="A1427" t="str">
            <v>I1426</v>
          </cell>
          <cell r="B1427" t="str">
            <v>TERMINAL CAMPANA PVC DUCTO 4"</v>
          </cell>
          <cell r="C1427" t="str">
            <v>Insumos</v>
          </cell>
          <cell r="D1427" t="str">
            <v>UND</v>
          </cell>
          <cell r="E1427">
            <v>7512</v>
          </cell>
          <cell r="F1427">
            <v>6313</v>
          </cell>
        </row>
        <row r="1428">
          <cell r="A1428" t="str">
            <v>I1427</v>
          </cell>
          <cell r="B1428" t="str">
            <v>TERMINAL PVC CONDUIT  1"</v>
          </cell>
          <cell r="C1428" t="str">
            <v>Insumos</v>
          </cell>
          <cell r="D1428" t="str">
            <v>UND</v>
          </cell>
          <cell r="E1428">
            <v>508</v>
          </cell>
          <cell r="F1428">
            <v>427</v>
          </cell>
        </row>
        <row r="1429">
          <cell r="A1429" t="str">
            <v>I1428</v>
          </cell>
          <cell r="B1429" t="str">
            <v>TERMINALES PREMOLDEADAS PARA 15 KV - USO EXTERIOR PARA CALIBRES DE CABLES ENTRE 2 - 3/0 - JUEGO X 3 UNIDADES</v>
          </cell>
          <cell r="C1429" t="str">
            <v>Insumos</v>
          </cell>
          <cell r="D1429" t="str">
            <v>UND</v>
          </cell>
          <cell r="E1429">
            <v>516546</v>
          </cell>
          <cell r="F1429">
            <v>434072</v>
          </cell>
        </row>
        <row r="1430">
          <cell r="A1430" t="str">
            <v>I1429</v>
          </cell>
          <cell r="B1430" t="str">
            <v>TERMINALES PREMOLDEADAS PARA 15 KV - USO INTERIOR PARA CALIBRES DE CABLES ENTRE 2 - 3/0 - JUEGO X 3 UNIDADES</v>
          </cell>
          <cell r="C1430" t="str">
            <v>Insumos</v>
          </cell>
          <cell r="D1430" t="str">
            <v>UND</v>
          </cell>
          <cell r="E1430">
            <v>356561</v>
          </cell>
          <cell r="F1430">
            <v>299631</v>
          </cell>
        </row>
        <row r="1431">
          <cell r="A1431" t="str">
            <v>I1430</v>
          </cell>
          <cell r="B1431" t="str">
            <v>TOMA CORRIENTE DOBLE CON  PROTECCION FALLA A TIERRA GFCI</v>
          </cell>
          <cell r="C1431" t="str">
            <v>Insumos</v>
          </cell>
          <cell r="D1431" t="str">
            <v>UND</v>
          </cell>
          <cell r="E1431">
            <v>42650</v>
          </cell>
          <cell r="F1431">
            <v>35840</v>
          </cell>
        </row>
        <row r="1432">
          <cell r="A1432" t="str">
            <v>I1431</v>
          </cell>
          <cell r="B1432" t="str">
            <v>TOMACORRIENTE DOBLE CON POLO A TIERRA  NEMA 5-15-R</v>
          </cell>
          <cell r="C1432" t="str">
            <v>Insumos</v>
          </cell>
          <cell r="D1432" t="str">
            <v>UND</v>
          </cell>
          <cell r="E1432">
            <v>11362</v>
          </cell>
          <cell r="F1432">
            <v>9548</v>
          </cell>
        </row>
        <row r="1433">
          <cell r="A1433" t="str">
            <v>I1432</v>
          </cell>
          <cell r="B1433" t="str">
            <v>TOMA INDUSTRIAL DE SOBREPONER 3P+N+T 250V/16A IP44. MARCA LEGRAND</v>
          </cell>
          <cell r="C1433" t="str">
            <v>Insumos</v>
          </cell>
          <cell r="D1433" t="str">
            <v>UND</v>
          </cell>
          <cell r="E1433">
            <v>91741</v>
          </cell>
          <cell r="F1433">
            <v>77093</v>
          </cell>
        </row>
        <row r="1434">
          <cell r="A1434" t="str">
            <v>I1433</v>
          </cell>
          <cell r="B1434" t="str">
            <v>TOMA INDUSTRIAL DE SOBREPONER 3P+N+T 250V/16A IP67. MARCA LEGRAND</v>
          </cell>
          <cell r="C1434" t="str">
            <v>Insumos</v>
          </cell>
          <cell r="D1434" t="str">
            <v>UND</v>
          </cell>
          <cell r="E1434">
            <v>235324</v>
          </cell>
          <cell r="F1434">
            <v>197751</v>
          </cell>
        </row>
        <row r="1435">
          <cell r="A1435" t="str">
            <v>I1434</v>
          </cell>
          <cell r="B1435" t="str">
            <v>TOMA INDUSTRIAL DE SOBREPONER 3P+N+T 250V/32A IP44. MARCA LEGRAND</v>
          </cell>
          <cell r="C1435" t="str">
            <v>Insumos</v>
          </cell>
          <cell r="D1435" t="str">
            <v>UND</v>
          </cell>
          <cell r="E1435">
            <v>466780</v>
          </cell>
          <cell r="F1435">
            <v>392252</v>
          </cell>
        </row>
        <row r="1436">
          <cell r="A1436" t="str">
            <v>I1435</v>
          </cell>
          <cell r="B1436" t="str">
            <v>TOMA INDUSTRIAL DE SOBREPONER 3P+N+T 250V/32A IP67. MARCA LEGRAND</v>
          </cell>
          <cell r="C1436" t="str">
            <v>Insumos</v>
          </cell>
          <cell r="D1436" t="str">
            <v>UND</v>
          </cell>
          <cell r="E1436">
            <v>240067</v>
          </cell>
          <cell r="F1436">
            <v>201737</v>
          </cell>
        </row>
        <row r="1437">
          <cell r="A1437" t="str">
            <v>I1436</v>
          </cell>
          <cell r="B1437" t="str">
            <v>TOMA INDUSTRIAL DE SOBREPONER 3P+N+T 250V/63A IP67. MARCA LEGRAND</v>
          </cell>
          <cell r="C1437" t="str">
            <v>Insumos</v>
          </cell>
          <cell r="D1437" t="str">
            <v>UND</v>
          </cell>
          <cell r="E1437">
            <v>504919</v>
          </cell>
          <cell r="F1437">
            <v>424302</v>
          </cell>
        </row>
        <row r="1438">
          <cell r="A1438" t="str">
            <v>I1437</v>
          </cell>
          <cell r="B1438" t="str">
            <v>TOMA INDUSTRIAL DE SOBREPONER 3P+T 250V/16A IP44. MARCA LEGRAND</v>
          </cell>
          <cell r="C1438" t="str">
            <v>Insumos</v>
          </cell>
          <cell r="D1438" t="str">
            <v>UND</v>
          </cell>
          <cell r="E1438">
            <v>74162</v>
          </cell>
          <cell r="F1438">
            <v>62321</v>
          </cell>
        </row>
        <row r="1439">
          <cell r="A1439" t="str">
            <v>I1438</v>
          </cell>
          <cell r="B1439" t="str">
            <v>TOMA INDUSTRIAL DE SOBREPONER 3P+T 250V/16A IP67. MARCA LEGRAND</v>
          </cell>
          <cell r="C1439" t="str">
            <v>Insumos</v>
          </cell>
          <cell r="D1439" t="str">
            <v>UND</v>
          </cell>
          <cell r="E1439">
            <v>213179</v>
          </cell>
          <cell r="F1439">
            <v>179142</v>
          </cell>
        </row>
        <row r="1440">
          <cell r="A1440" t="str">
            <v>I1439</v>
          </cell>
          <cell r="B1440" t="str">
            <v>TOMA INDUSTRIAL DE SOBREPONER 3P+T 250V/32A IP44. MARCA LEGRAND</v>
          </cell>
          <cell r="C1440" t="str">
            <v>Insumos</v>
          </cell>
          <cell r="D1440" t="str">
            <v>UND</v>
          </cell>
          <cell r="E1440">
            <v>87519</v>
          </cell>
          <cell r="F1440">
            <v>73545</v>
          </cell>
        </row>
        <row r="1441">
          <cell r="A1441" t="str">
            <v>I1440</v>
          </cell>
          <cell r="B1441" t="str">
            <v>TOMA INDUSTRIAL DE SOBREPONER 3P+T 250V/32A IP67. MARCA LEGRAND</v>
          </cell>
          <cell r="C1441" t="str">
            <v>Insumos</v>
          </cell>
          <cell r="D1441" t="str">
            <v>UND</v>
          </cell>
          <cell r="E1441">
            <v>218098</v>
          </cell>
          <cell r="F1441">
            <v>183276</v>
          </cell>
        </row>
        <row r="1442">
          <cell r="A1442" t="str">
            <v>I1441</v>
          </cell>
          <cell r="B1442" t="str">
            <v>TOMA INDUSTRIAL DE SOBREPONER 3P+T 250V/63A IP67. MARCA LEGRAND</v>
          </cell>
          <cell r="C1442" t="str">
            <v>Insumos</v>
          </cell>
          <cell r="D1442" t="str">
            <v>UND</v>
          </cell>
          <cell r="E1442">
            <v>483477</v>
          </cell>
          <cell r="F1442">
            <v>406283</v>
          </cell>
        </row>
        <row r="1443">
          <cell r="A1443" t="str">
            <v>I1442</v>
          </cell>
          <cell r="B1443" t="str">
            <v>TOMACORRIENTE DE INCRUSTAR CON SEGURO DE GIRO 2P+T 250V/20A. MARCA LEGRAND</v>
          </cell>
          <cell r="C1443" t="str">
            <v>Insumos</v>
          </cell>
          <cell r="D1443" t="str">
            <v>UND</v>
          </cell>
          <cell r="E1443">
            <v>56942</v>
          </cell>
          <cell r="F1443">
            <v>47850</v>
          </cell>
        </row>
        <row r="1444">
          <cell r="A1444" t="str">
            <v>I1443</v>
          </cell>
          <cell r="B1444" t="str">
            <v>TOMACORRIENTE DE INCRUSTAR CON SEGURO DE GIRO 2P+T 250V/30A. MARCA LEGRAND</v>
          </cell>
          <cell r="C1444" t="str">
            <v>Insumos</v>
          </cell>
          <cell r="D1444" t="str">
            <v>UND</v>
          </cell>
          <cell r="E1444">
            <v>84533</v>
          </cell>
          <cell r="F1444">
            <v>71036</v>
          </cell>
        </row>
        <row r="1445">
          <cell r="A1445" t="str">
            <v>I1444</v>
          </cell>
          <cell r="B1445" t="str">
            <v>TORNILLO DE ACERO GALVANIZADO 1/2"X1 1/2". INCLUYE 2 TUERCAS, 2 ARANDELAS.</v>
          </cell>
          <cell r="C1445" t="str">
            <v>Insumos</v>
          </cell>
          <cell r="D1445" t="str">
            <v>UND</v>
          </cell>
          <cell r="E1445">
            <v>920</v>
          </cell>
          <cell r="F1445">
            <v>773</v>
          </cell>
        </row>
        <row r="1446">
          <cell r="A1446" t="str">
            <v>I1445</v>
          </cell>
          <cell r="B1446" t="str">
            <v>TORNILLO DE ACERO GALVANIZADO 5/8" X 10". INCLUYE 2 TUERCAS, 2 ARANDELAS.</v>
          </cell>
          <cell r="C1446" t="str">
            <v>Insumos</v>
          </cell>
          <cell r="D1446" t="str">
            <v>UND</v>
          </cell>
          <cell r="E1446">
            <v>4955</v>
          </cell>
          <cell r="F1446">
            <v>4164</v>
          </cell>
        </row>
        <row r="1447">
          <cell r="A1447" t="str">
            <v>I1446</v>
          </cell>
          <cell r="B1447" t="str">
            <v>TORNILLO DE ACERO GALVANIZADO 5/8" X 5". INCLUYE 2 TUERCAS, 2 ARANDELAS.</v>
          </cell>
          <cell r="C1447" t="str">
            <v>Insumos</v>
          </cell>
          <cell r="D1447" t="str">
            <v>UND</v>
          </cell>
          <cell r="E1447">
            <v>3258</v>
          </cell>
          <cell r="F1447">
            <v>2738</v>
          </cell>
        </row>
        <row r="1448">
          <cell r="A1448" t="str">
            <v>I1447</v>
          </cell>
          <cell r="B1448" t="str">
            <v>TORNILLO DE ACERO GALVANIZADO 5/8" X 8". INCLUYE 2 TUERCAS, 2 ARANDELAS.</v>
          </cell>
          <cell r="C1448" t="str">
            <v>Insumos</v>
          </cell>
          <cell r="D1448" t="str">
            <v>UND</v>
          </cell>
          <cell r="E1448">
            <v>4145</v>
          </cell>
          <cell r="F1448">
            <v>3483</v>
          </cell>
        </row>
        <row r="1449">
          <cell r="A1449" t="str">
            <v>I1448</v>
          </cell>
          <cell r="B1449" t="str">
            <v>TORNILLO DE BRONCE PARA BORNA TERMINAL</v>
          </cell>
          <cell r="C1449" t="str">
            <v>Insumos</v>
          </cell>
          <cell r="D1449" t="str">
            <v>UND</v>
          </cell>
          <cell r="E1449">
            <v>18180</v>
          </cell>
          <cell r="F1449">
            <v>15277</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15377845</v>
          </cell>
          <cell r="F1450">
            <v>12922559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7557110</v>
          </cell>
          <cell r="F1451">
            <v>6350513</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18664311</v>
          </cell>
          <cell r="F1452">
            <v>15684295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17785577</v>
          </cell>
          <cell r="F1453">
            <v>14945863</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5509661</v>
          </cell>
          <cell r="F1454">
            <v>4629967</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6669591</v>
          </cell>
          <cell r="F1455">
            <v>5604698</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8602809</v>
          </cell>
          <cell r="F1456">
            <v>7229251</v>
          </cell>
        </row>
        <row r="1457">
          <cell r="A1457" t="str">
            <v>I1456</v>
          </cell>
          <cell r="B1457" t="str">
            <v>TUBO CONDUIT GALVANIZADA EMT 1 1/2"</v>
          </cell>
          <cell r="C1457" t="str">
            <v>Insumos</v>
          </cell>
          <cell r="D1457" t="str">
            <v>M</v>
          </cell>
          <cell r="E1457">
            <v>16996</v>
          </cell>
          <cell r="F1457">
            <v>14282</v>
          </cell>
        </row>
        <row r="1458">
          <cell r="A1458" t="str">
            <v>I1457</v>
          </cell>
          <cell r="B1458" t="str">
            <v>TUBO CONDUIT GALVANIZADA EMT 1"</v>
          </cell>
          <cell r="C1458" t="str">
            <v>Insumos</v>
          </cell>
          <cell r="D1458" t="str">
            <v>M</v>
          </cell>
          <cell r="E1458">
            <v>9862</v>
          </cell>
          <cell r="F1458">
            <v>8287</v>
          </cell>
        </row>
        <row r="1459">
          <cell r="A1459" t="str">
            <v>I1458</v>
          </cell>
          <cell r="B1459" t="str">
            <v>TUBO CONDUIT GALVANIZADA EMT 1/2"</v>
          </cell>
          <cell r="C1459" t="str">
            <v>Insumos</v>
          </cell>
          <cell r="D1459" t="str">
            <v>M</v>
          </cell>
          <cell r="E1459">
            <v>4114</v>
          </cell>
          <cell r="F1459">
            <v>3457</v>
          </cell>
        </row>
        <row r="1460">
          <cell r="A1460" t="str">
            <v>I1459</v>
          </cell>
          <cell r="B1460" t="str">
            <v xml:space="preserve">TUBO CONDUIT GALVANIZADA EMT 2" </v>
          </cell>
          <cell r="C1460" t="str">
            <v>Insumos</v>
          </cell>
          <cell r="D1460" t="str">
            <v>M</v>
          </cell>
          <cell r="E1460">
            <v>21597</v>
          </cell>
          <cell r="F1460">
            <v>18149</v>
          </cell>
        </row>
        <row r="1461">
          <cell r="A1461" t="str">
            <v>I1460</v>
          </cell>
          <cell r="B1461" t="str">
            <v xml:space="preserve">TUBO CONDUIT GALVANIZADA EMT 3" </v>
          </cell>
          <cell r="C1461" t="str">
            <v>Insumos</v>
          </cell>
          <cell r="D1461" t="str">
            <v>M</v>
          </cell>
          <cell r="E1461">
            <v>42854</v>
          </cell>
          <cell r="F1461">
            <v>36012</v>
          </cell>
        </row>
        <row r="1462">
          <cell r="A1462" t="str">
            <v>I1461</v>
          </cell>
          <cell r="B1462" t="str">
            <v xml:space="preserve">TUBO CONDUIT GALVANIZADA EMT 3/4" </v>
          </cell>
          <cell r="C1462" t="str">
            <v>Insumos</v>
          </cell>
          <cell r="D1462" t="str">
            <v>M</v>
          </cell>
          <cell r="E1462">
            <v>6722</v>
          </cell>
          <cell r="F1462">
            <v>5649</v>
          </cell>
        </row>
        <row r="1463">
          <cell r="A1463" t="str">
            <v>I1462</v>
          </cell>
          <cell r="B1463" t="str">
            <v xml:space="preserve">TUBO CONDUIT IMC 1 1/2" </v>
          </cell>
          <cell r="C1463" t="str">
            <v>Insumos</v>
          </cell>
          <cell r="D1463" t="str">
            <v>M</v>
          </cell>
          <cell r="E1463">
            <v>35266</v>
          </cell>
          <cell r="F1463">
            <v>29635</v>
          </cell>
        </row>
        <row r="1464">
          <cell r="A1464" t="str">
            <v>I1463</v>
          </cell>
          <cell r="B1464" t="str">
            <v xml:space="preserve">TUBO CONDUIT IMC 1" </v>
          </cell>
          <cell r="C1464" t="str">
            <v>Insumos</v>
          </cell>
          <cell r="D1464" t="str">
            <v>M</v>
          </cell>
          <cell r="E1464">
            <v>21626</v>
          </cell>
          <cell r="F1464">
            <v>18173</v>
          </cell>
        </row>
        <row r="1465">
          <cell r="A1465" t="str">
            <v>I1464</v>
          </cell>
          <cell r="B1465" t="str">
            <v xml:space="preserve">TUBO CONDUIT IMC 1/2" </v>
          </cell>
          <cell r="C1465" t="str">
            <v>Insumos</v>
          </cell>
          <cell r="D1465" t="str">
            <v>M</v>
          </cell>
          <cell r="E1465">
            <v>12187</v>
          </cell>
          <cell r="F1465">
            <v>10241</v>
          </cell>
        </row>
        <row r="1466">
          <cell r="A1466" t="str">
            <v>I1465</v>
          </cell>
          <cell r="B1466" t="str">
            <v xml:space="preserve">TUBO CONDUIT IMC 2" </v>
          </cell>
          <cell r="C1466" t="str">
            <v>Insumos</v>
          </cell>
          <cell r="D1466" t="str">
            <v>M</v>
          </cell>
          <cell r="E1466">
            <v>43710</v>
          </cell>
          <cell r="F1466">
            <v>36731</v>
          </cell>
        </row>
        <row r="1467">
          <cell r="A1467" t="str">
            <v>I1466</v>
          </cell>
          <cell r="B1467" t="str">
            <v xml:space="preserve">TUBO CONDUIT IMC 3" </v>
          </cell>
          <cell r="C1467" t="str">
            <v>Insumos</v>
          </cell>
          <cell r="D1467" t="str">
            <v>M</v>
          </cell>
          <cell r="E1467">
            <v>102871</v>
          </cell>
          <cell r="F1467">
            <v>86446</v>
          </cell>
        </row>
        <row r="1468">
          <cell r="A1468" t="str">
            <v>I1467</v>
          </cell>
          <cell r="B1468" t="str">
            <v>TUBO CONDUIT IMC 3/4"</v>
          </cell>
          <cell r="C1468" t="str">
            <v>Insumos</v>
          </cell>
          <cell r="D1468" t="str">
            <v>M</v>
          </cell>
          <cell r="E1468">
            <v>14999</v>
          </cell>
          <cell r="F1468">
            <v>12604</v>
          </cell>
        </row>
        <row r="1469">
          <cell r="A1469" t="str">
            <v>I1468</v>
          </cell>
          <cell r="B1469" t="str">
            <v xml:space="preserve">TUBO CONDUIT IMC 4" </v>
          </cell>
          <cell r="C1469" t="str">
            <v>Insumos</v>
          </cell>
          <cell r="D1469" t="str">
            <v>M</v>
          </cell>
          <cell r="E1469">
            <v>135110</v>
          </cell>
          <cell r="F1469">
            <v>113538</v>
          </cell>
        </row>
        <row r="1470">
          <cell r="A1470" t="str">
            <v>I1469</v>
          </cell>
          <cell r="B1470" t="str">
            <v>TUBO CONDUIT PVC 1 1/2"</v>
          </cell>
          <cell r="C1470" t="str">
            <v>Insumos</v>
          </cell>
          <cell r="D1470" t="str">
            <v>M</v>
          </cell>
          <cell r="E1470">
            <v>3524</v>
          </cell>
          <cell r="F1470">
            <v>2961</v>
          </cell>
        </row>
        <row r="1471">
          <cell r="A1471" t="str">
            <v>I1470</v>
          </cell>
          <cell r="B1471" t="str">
            <v>TUBO CONDUIT PVC 1"</v>
          </cell>
          <cell r="C1471" t="str">
            <v>Insumos</v>
          </cell>
          <cell r="D1471" t="str">
            <v>M</v>
          </cell>
          <cell r="E1471">
            <v>1787</v>
          </cell>
          <cell r="F1471">
            <v>1502</v>
          </cell>
        </row>
        <row r="1472">
          <cell r="A1472" t="str">
            <v>I1471</v>
          </cell>
          <cell r="B1472" t="str">
            <v>TUBO CONDUIT PVC 1/2"</v>
          </cell>
          <cell r="C1472" t="str">
            <v>Insumos</v>
          </cell>
          <cell r="D1472" t="str">
            <v>M</v>
          </cell>
          <cell r="E1472">
            <v>983</v>
          </cell>
          <cell r="F1472">
            <v>826</v>
          </cell>
        </row>
        <row r="1473">
          <cell r="A1473" t="str">
            <v>I1472</v>
          </cell>
          <cell r="B1473" t="str">
            <v>TUBO CONDUIT PVC 2"</v>
          </cell>
          <cell r="C1473" t="str">
            <v>Insumos</v>
          </cell>
          <cell r="D1473" t="str">
            <v>M</v>
          </cell>
          <cell r="E1473">
            <v>5579</v>
          </cell>
          <cell r="F1473">
            <v>4688</v>
          </cell>
        </row>
        <row r="1474">
          <cell r="A1474" t="str">
            <v>I1473</v>
          </cell>
          <cell r="B1474" t="str">
            <v>TUBO CONDUIT PVC 3/4"</v>
          </cell>
          <cell r="C1474" t="str">
            <v>Insumos</v>
          </cell>
          <cell r="D1474" t="str">
            <v>M</v>
          </cell>
          <cell r="E1474">
            <v>1289</v>
          </cell>
          <cell r="F1474">
            <v>1083</v>
          </cell>
        </row>
        <row r="1475">
          <cell r="A1475" t="str">
            <v>I1474</v>
          </cell>
          <cell r="B1475" t="str">
            <v>TUBO PVC DOBLE PARED TDP 3"</v>
          </cell>
          <cell r="C1475" t="str">
            <v>Insumos</v>
          </cell>
          <cell r="D1475" t="str">
            <v>M</v>
          </cell>
          <cell r="E1475">
            <v>5365</v>
          </cell>
          <cell r="F1475">
            <v>4508</v>
          </cell>
        </row>
        <row r="1476">
          <cell r="A1476" t="str">
            <v>I1475</v>
          </cell>
          <cell r="B1476" t="str">
            <v>TUBO PVC DOBLE PARED TDP 4"</v>
          </cell>
          <cell r="C1476" t="str">
            <v>Insumos</v>
          </cell>
          <cell r="D1476" t="str">
            <v>M</v>
          </cell>
          <cell r="E1476">
            <v>7439</v>
          </cell>
          <cell r="F1476">
            <v>6251</v>
          </cell>
        </row>
        <row r="1477">
          <cell r="A1477" t="str">
            <v>I1476</v>
          </cell>
          <cell r="B1477" t="str">
            <v>TUBO PVC PESADO DB 2"</v>
          </cell>
          <cell r="C1477" t="str">
            <v>Insumos</v>
          </cell>
          <cell r="D1477" t="str">
            <v>M</v>
          </cell>
          <cell r="E1477">
            <v>4468</v>
          </cell>
          <cell r="F1477">
            <v>3755</v>
          </cell>
        </row>
        <row r="1478">
          <cell r="A1478" t="str">
            <v>I1477</v>
          </cell>
          <cell r="B1478" t="str">
            <v>TUBO PVC PESADO DB 3"</v>
          </cell>
          <cell r="C1478" t="str">
            <v>Insumos</v>
          </cell>
          <cell r="D1478" t="str">
            <v>M</v>
          </cell>
          <cell r="E1478">
            <v>9666</v>
          </cell>
          <cell r="F1478">
            <v>8123</v>
          </cell>
        </row>
        <row r="1479">
          <cell r="A1479" t="str">
            <v>I1478</v>
          </cell>
          <cell r="B1479" t="str">
            <v>TUERCA MORDAZA. INCLUYE TORNILLO</v>
          </cell>
          <cell r="C1479" t="str">
            <v>Insumos</v>
          </cell>
          <cell r="D1479" t="str">
            <v>UND</v>
          </cell>
          <cell r="E1479">
            <v>3772</v>
          </cell>
          <cell r="F1479">
            <v>3170</v>
          </cell>
        </row>
        <row r="1480">
          <cell r="A1480" t="str">
            <v>I1479</v>
          </cell>
          <cell r="B1480" t="str">
            <v>TUERCA OJO ALARGADO 5/8"</v>
          </cell>
          <cell r="C1480" t="str">
            <v>Insumos</v>
          </cell>
          <cell r="D1480" t="str">
            <v>UND</v>
          </cell>
          <cell r="E1480">
            <v>6115</v>
          </cell>
          <cell r="F1480">
            <v>5139</v>
          </cell>
        </row>
        <row r="1481">
          <cell r="A1481" t="str">
            <v>I1480</v>
          </cell>
          <cell r="B1481" t="str">
            <v>UNION PVC CONDUIT  1"</v>
          </cell>
          <cell r="C1481" t="str">
            <v>Insumos</v>
          </cell>
          <cell r="D1481" t="str">
            <v>UND</v>
          </cell>
          <cell r="E1481">
            <v>1083</v>
          </cell>
          <cell r="F1481">
            <v>910</v>
          </cell>
        </row>
        <row r="1482">
          <cell r="A1482" t="str">
            <v>I1481</v>
          </cell>
          <cell r="B1482" t="str">
            <v>UNION PVC DUCTO 2"</v>
          </cell>
          <cell r="C1482" t="str">
            <v>Insumos</v>
          </cell>
          <cell r="D1482" t="str">
            <v>UND</v>
          </cell>
          <cell r="E1482">
            <v>3168</v>
          </cell>
          <cell r="F1482">
            <v>2662</v>
          </cell>
        </row>
        <row r="1483">
          <cell r="A1483" t="str">
            <v>I1482</v>
          </cell>
          <cell r="B1483" t="str">
            <v>UNION PVC DUCTO 3"</v>
          </cell>
          <cell r="C1483" t="str">
            <v>Insumos</v>
          </cell>
          <cell r="D1483" t="str">
            <v>UND</v>
          </cell>
          <cell r="E1483">
            <v>5819</v>
          </cell>
          <cell r="F1483">
            <v>4890</v>
          </cell>
        </row>
        <row r="1484">
          <cell r="A1484" t="str">
            <v>I1483</v>
          </cell>
          <cell r="B1484" t="str">
            <v>UNION PVC DUCTO 4"</v>
          </cell>
          <cell r="C1484" t="str">
            <v>Insumos</v>
          </cell>
          <cell r="D1484" t="str">
            <v>UND</v>
          </cell>
          <cell r="E1484">
            <v>8658</v>
          </cell>
          <cell r="F1484">
            <v>7276</v>
          </cell>
        </row>
        <row r="1485">
          <cell r="A1485" t="str">
            <v>I1484</v>
          </cell>
          <cell r="B1485" t="str">
            <v>VARILLA COPPERWELD DE  5/8 X 2,40</v>
          </cell>
          <cell r="C1485" t="str">
            <v>Insumos</v>
          </cell>
          <cell r="D1485" t="str">
            <v>UND</v>
          </cell>
          <cell r="E1485">
            <v>148536</v>
          </cell>
          <cell r="F1485">
            <v>124820</v>
          </cell>
        </row>
        <row r="1486">
          <cell r="A1486" t="str">
            <v>I1485</v>
          </cell>
          <cell r="B1486" t="str">
            <v>VARILLA DE ANCLAJE DE 3/4 X 180 CM</v>
          </cell>
          <cell r="C1486" t="str">
            <v>Insumos</v>
          </cell>
          <cell r="D1486" t="str">
            <v>UND</v>
          </cell>
          <cell r="E1486">
            <v>39858</v>
          </cell>
          <cell r="F1486">
            <v>33494</v>
          </cell>
        </row>
        <row r="1487">
          <cell r="A1487" t="str">
            <v>I1486</v>
          </cell>
          <cell r="B1487" t="str">
            <v>VENTILADOR DE MURO</v>
          </cell>
          <cell r="C1487" t="str">
            <v>Insumos</v>
          </cell>
          <cell r="D1487" t="str">
            <v>UND</v>
          </cell>
          <cell r="E1487">
            <v>78782</v>
          </cell>
          <cell r="F1487">
            <v>66203</v>
          </cell>
        </row>
        <row r="1488">
          <cell r="A1488" t="str">
            <v>I1487</v>
          </cell>
          <cell r="B1488" t="str">
            <v>VENTILADOR DE TECHO 3 A 5 ASPAS, KDK</v>
          </cell>
          <cell r="C1488" t="str">
            <v>Insumos</v>
          </cell>
          <cell r="D1488" t="str">
            <v>UND</v>
          </cell>
          <cell r="E1488">
            <v>239379</v>
          </cell>
          <cell r="F1488">
            <v>201159</v>
          </cell>
        </row>
        <row r="1489">
          <cell r="A1489" t="str">
            <v>I1488</v>
          </cell>
          <cell r="B1489" t="str">
            <v xml:space="preserve">VIGUETA DE ANCLAJE </v>
          </cell>
          <cell r="C1489" t="str">
            <v>Insumos</v>
          </cell>
          <cell r="D1489" t="str">
            <v>UND</v>
          </cell>
          <cell r="E1489">
            <v>18584</v>
          </cell>
          <cell r="F1489">
            <v>15617</v>
          </cell>
        </row>
        <row r="1490">
          <cell r="A1490" t="str">
            <v>I1489</v>
          </cell>
          <cell r="B1490" t="str">
            <v>CINTA AISLANTE 3M</v>
          </cell>
          <cell r="C1490" t="str">
            <v>Insumos</v>
          </cell>
          <cell r="D1490" t="str">
            <v>ROLLO</v>
          </cell>
          <cell r="E1490">
            <v>4391</v>
          </cell>
          <cell r="F1490">
            <v>3690</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227258</v>
          </cell>
          <cell r="F1491">
            <v>190973</v>
          </cell>
        </row>
        <row r="1492">
          <cell r="A1492" t="str">
            <v>I1491</v>
          </cell>
          <cell r="B1492" t="str">
            <v>ARMELLA PARA ANCLAJE</v>
          </cell>
          <cell r="C1492" t="str">
            <v>Insumos</v>
          </cell>
          <cell r="D1492" t="str">
            <v>UND</v>
          </cell>
          <cell r="E1492">
            <v>7877</v>
          </cell>
          <cell r="F1492">
            <v>6619</v>
          </cell>
        </row>
        <row r="1493">
          <cell r="A1493" t="str">
            <v>I1492</v>
          </cell>
          <cell r="B1493" t="str">
            <v>CABLE ANTIFRAUDE CU 3X6+8 AWG 600V (PE/PVC-SR)</v>
          </cell>
          <cell r="C1493" t="str">
            <v>Insumos</v>
          </cell>
          <cell r="D1493" t="str">
            <v>M</v>
          </cell>
          <cell r="E1493">
            <v>45147</v>
          </cell>
          <cell r="F1493">
            <v>37939</v>
          </cell>
        </row>
        <row r="1494">
          <cell r="A1494" t="str">
            <v>I1493</v>
          </cell>
          <cell r="B1494" t="str">
            <v xml:space="preserve">CAPACETE ROSCADO EN ALUMINIO PARA TUBERIA IMC GALVANIZADA DE 1 1/2" </v>
          </cell>
          <cell r="C1494" t="str">
            <v>Insumos</v>
          </cell>
          <cell r="D1494" t="str">
            <v>UND</v>
          </cell>
          <cell r="E1494">
            <v>7271</v>
          </cell>
          <cell r="F1494">
            <v>6110</v>
          </cell>
        </row>
        <row r="1495">
          <cell r="A1495" t="str">
            <v>I1494</v>
          </cell>
          <cell r="B1495" t="str">
            <v xml:space="preserve">TOMA TV TERMINAL COAXIAL </v>
          </cell>
          <cell r="C1495" t="str">
            <v>Insumos</v>
          </cell>
          <cell r="D1495" t="str">
            <v>UND</v>
          </cell>
          <cell r="E1495">
            <v>11362</v>
          </cell>
          <cell r="F1495">
            <v>9548</v>
          </cell>
        </row>
        <row r="1496">
          <cell r="A1496" t="str">
            <v>I1495</v>
          </cell>
          <cell r="B1496" t="str">
            <v>BALA PANEL LED REDONDO, 14W BLANCO OPAL. 1200LM . INCLUYE DRIVER SC</v>
          </cell>
          <cell r="C1496" t="str">
            <v>Insumos</v>
          </cell>
          <cell r="D1496" t="str">
            <v>UND</v>
          </cell>
          <cell r="E1496">
            <v>204531</v>
          </cell>
          <cell r="F1496">
            <v>171875</v>
          </cell>
        </row>
        <row r="1497">
          <cell r="A1497" t="str">
            <v>I1496</v>
          </cell>
          <cell r="B1497" t="str">
            <v>AVISO SEÑALIZADOR SALIDA DE EMERGENCIA COLOR VERDE SYLVANA O SIMILAR</v>
          </cell>
          <cell r="C1497" t="str">
            <v>Insumos</v>
          </cell>
          <cell r="D1497" t="str">
            <v>UND</v>
          </cell>
          <cell r="E1497">
            <v>85847</v>
          </cell>
          <cell r="F1497">
            <v>72140</v>
          </cell>
        </row>
        <row r="1498">
          <cell r="A1498" t="str">
            <v>I1497</v>
          </cell>
          <cell r="B1498" t="str">
            <v>LUMINARIA DE SOBREPONER TIPO ELM</v>
          </cell>
          <cell r="C1498" t="str">
            <v>Insumos</v>
          </cell>
          <cell r="D1498" t="str">
            <v>UND</v>
          </cell>
          <cell r="E1498">
            <v>199985</v>
          </cell>
          <cell r="F1498">
            <v>168055</v>
          </cell>
        </row>
        <row r="1499">
          <cell r="A1499" t="str">
            <v>I1498</v>
          </cell>
          <cell r="B1499" t="str">
            <v>PROGRAMADOR HORARIO ELECTROMECANICO</v>
          </cell>
          <cell r="C1499" t="str">
            <v>Insumos</v>
          </cell>
          <cell r="D1499" t="str">
            <v>UND</v>
          </cell>
          <cell r="E1499">
            <v>242409</v>
          </cell>
          <cell r="F1499">
            <v>203705</v>
          </cell>
        </row>
        <row r="1500">
          <cell r="A1500" t="str">
            <v>I1499</v>
          </cell>
          <cell r="B1500" t="str">
            <v>CAJA METALICA</v>
          </cell>
          <cell r="C1500" t="str">
            <v>Insumos</v>
          </cell>
          <cell r="D1500" t="str">
            <v>UND</v>
          </cell>
          <cell r="E1500">
            <v>45451</v>
          </cell>
          <cell r="F1500">
            <v>38194</v>
          </cell>
        </row>
        <row r="1501">
          <cell r="A1501" t="str">
            <v>I1500</v>
          </cell>
          <cell r="B1501" t="str">
            <v>BOMBILLA AHORRADORA 25W/120V E27. LUZ CALIDA</v>
          </cell>
          <cell r="C1501" t="str">
            <v>Insumos</v>
          </cell>
          <cell r="D1501" t="str">
            <v>UND</v>
          </cell>
          <cell r="E1501">
            <v>10605</v>
          </cell>
          <cell r="F1501">
            <v>8912</v>
          </cell>
        </row>
        <row r="1502">
          <cell r="A1502" t="str">
            <v>I1501</v>
          </cell>
          <cell r="B1502" t="str">
            <v xml:space="preserve">CORAZA AMERICANA DE 3/4" </v>
          </cell>
          <cell r="C1502" t="str">
            <v>Insumos</v>
          </cell>
          <cell r="D1502" t="str">
            <v>UND</v>
          </cell>
          <cell r="E1502">
            <v>6816</v>
          </cell>
          <cell r="F1502">
            <v>5728</v>
          </cell>
        </row>
        <row r="1503">
          <cell r="A1503" t="str">
            <v>I1502</v>
          </cell>
          <cell r="B1503" t="str">
            <v>CONECTOR RECTO PARA CORAZA AMERICANA DE 3/4</v>
          </cell>
          <cell r="C1503" t="str">
            <v>Insumos</v>
          </cell>
          <cell r="D1503" t="str">
            <v>UND</v>
          </cell>
          <cell r="E1503">
            <v>4089</v>
          </cell>
          <cell r="F1503">
            <v>3436</v>
          </cell>
        </row>
        <row r="1504">
          <cell r="A1504" t="str">
            <v>I1503</v>
          </cell>
          <cell r="B1504" t="str">
            <v>CAJA METALICA GALVANIZADA TIPO INTEMPERIE DE 20*20</v>
          </cell>
          <cell r="C1504" t="str">
            <v>Insumos</v>
          </cell>
          <cell r="D1504" t="str">
            <v>UND</v>
          </cell>
          <cell r="E1504">
            <v>63632</v>
          </cell>
          <cell r="F1504">
            <v>53472</v>
          </cell>
        </row>
        <row r="1505">
          <cell r="A1505" t="str">
            <v>I1504</v>
          </cell>
          <cell r="B1505" t="str">
            <v>CAJA DE PASO TIPO PLEXO LEGRAND 180X140X86MM</v>
          </cell>
          <cell r="C1505" t="str">
            <v>Insumos</v>
          </cell>
          <cell r="D1505" t="str">
            <v>UND</v>
          </cell>
          <cell r="E1505">
            <v>120900</v>
          </cell>
          <cell r="F1505">
            <v>101597</v>
          </cell>
        </row>
        <row r="1506">
          <cell r="A1506" t="str">
            <v>I1505</v>
          </cell>
          <cell r="B1506" t="str">
            <v>LUMINARIA LINEAL LED SERIE SAFESITE DE 60 CM, 3500 LM, EXPLOSION PROFF CLASE 1 DIV 1 GRUPOS C Y D. REF LSC3C4D3GEX DE DAYLIGHT</v>
          </cell>
          <cell r="C1506" t="str">
            <v>Insumos</v>
          </cell>
          <cell r="D1506" t="str">
            <v>UND</v>
          </cell>
          <cell r="E1506">
            <v>2082968</v>
          </cell>
          <cell r="F1506">
            <v>1750393</v>
          </cell>
        </row>
        <row r="1507">
          <cell r="A1507" t="str">
            <v>I1506</v>
          </cell>
          <cell r="B1507" t="str">
            <v>SELLOS CORTAFUEGO PARA TUBERIA DE 3/4"</v>
          </cell>
          <cell r="C1507" t="str">
            <v>Insumos</v>
          </cell>
          <cell r="D1507" t="str">
            <v>UND</v>
          </cell>
          <cell r="E1507">
            <v>30167</v>
          </cell>
          <cell r="F1507">
            <v>25350</v>
          </cell>
        </row>
        <row r="1508">
          <cell r="A1508" t="str">
            <v>I1507</v>
          </cell>
          <cell r="B1508" t="str">
            <v>LUZ DE OBSTRUCION TIPO LED ¿ REF. RTO-1R07-001 CONSUMO 7 VATIOS</v>
          </cell>
          <cell r="C1508" t="str">
            <v>Insumos</v>
          </cell>
          <cell r="D1508" t="str">
            <v>UND</v>
          </cell>
          <cell r="E1508">
            <v>588975</v>
          </cell>
          <cell r="F1508">
            <v>494937</v>
          </cell>
        </row>
        <row r="1509">
          <cell r="A1509" t="str">
            <v>I1508</v>
          </cell>
          <cell r="B1509" t="str">
            <v xml:space="preserve">LUMINARIA TIPO QUIMBAYA II 70W </v>
          </cell>
          <cell r="C1509" t="str">
            <v>Insumos</v>
          </cell>
          <cell r="D1509" t="str">
            <v>UND</v>
          </cell>
          <cell r="E1509">
            <v>387861</v>
          </cell>
          <cell r="F1509">
            <v>325934</v>
          </cell>
        </row>
        <row r="1510">
          <cell r="A1510" t="str">
            <v>I1509</v>
          </cell>
          <cell r="B1510" t="str">
            <v>LUMINARIA A PRUEBA DE EXPLOSION TIPO COLGANTE ¿ REF. RTO-0W07-001 / TIPO LED</v>
          </cell>
          <cell r="C1510" t="str">
            <v>Insumos</v>
          </cell>
          <cell r="D1510" t="str">
            <v>UND</v>
          </cell>
          <cell r="E1510">
            <v>646437</v>
          </cell>
          <cell r="F1510">
            <v>543224</v>
          </cell>
        </row>
        <row r="1511">
          <cell r="A1511" t="str">
            <v>I1510</v>
          </cell>
          <cell r="B1511" t="str">
            <v>SELLOS CORTAFUEGO PARA TUBERIA DE 3/4"</v>
          </cell>
          <cell r="C1511" t="str">
            <v>Insumos</v>
          </cell>
          <cell r="D1511" t="str">
            <v>UND</v>
          </cell>
          <cell r="E1511">
            <v>30167</v>
          </cell>
          <cell r="F1511">
            <v>25350</v>
          </cell>
        </row>
        <row r="1512">
          <cell r="A1512" t="str">
            <v>I1511</v>
          </cell>
          <cell r="B1512" t="str">
            <v xml:space="preserve">CERTIFICACIÓN RETIE DE LA INSTALACIÓN </v>
          </cell>
          <cell r="C1512" t="str">
            <v>Insumos</v>
          </cell>
          <cell r="D1512" t="str">
            <v>M2</v>
          </cell>
          <cell r="E1512">
            <v>5000</v>
          </cell>
          <cell r="F1512">
            <v>4202</v>
          </cell>
        </row>
        <row r="1513">
          <cell r="A1513" t="str">
            <v>I1512</v>
          </cell>
          <cell r="B1513" t="str">
            <v>PUNTA DE CAPTACION TIPO FRANKLIN</v>
          </cell>
          <cell r="C1513" t="str">
            <v>Insumos</v>
          </cell>
          <cell r="D1513" t="str">
            <v>UND</v>
          </cell>
          <cell r="E1513">
            <v>86193</v>
          </cell>
          <cell r="F1513">
            <v>72431</v>
          </cell>
        </row>
        <row r="1514">
          <cell r="A1514" t="str">
            <v>I1513</v>
          </cell>
          <cell r="B1514" t="str">
            <v>CABLE DE ALUMINIO DESNUDO CALIBRE 1/0 AWG AAAC</v>
          </cell>
          <cell r="C1514" t="str">
            <v>Insumos</v>
          </cell>
          <cell r="D1514" t="str">
            <v>M</v>
          </cell>
          <cell r="E1514">
            <v>5745</v>
          </cell>
          <cell r="F1514">
            <v>4828</v>
          </cell>
        </row>
        <row r="1515">
          <cell r="A1515" t="str">
            <v>I1514</v>
          </cell>
          <cell r="B1515" t="str">
            <v>COFRE PARA USO INTEMPERIE DIMENSIONESHXWXD=40X30X20CM</v>
          </cell>
          <cell r="C1515" t="str">
            <v>Insumos</v>
          </cell>
          <cell r="D1515" t="str">
            <v>UND</v>
          </cell>
          <cell r="E1515">
            <v>108459</v>
          </cell>
          <cell r="F1515">
            <v>91142</v>
          </cell>
        </row>
        <row r="1516">
          <cell r="A1516" t="str">
            <v>I1515</v>
          </cell>
          <cell r="B1516" t="str">
            <v>BARRAJE INTERNO PARA INTERRUPTORES ENCHUFABLES</v>
          </cell>
          <cell r="C1516" t="str">
            <v>Insumos</v>
          </cell>
          <cell r="D1516" t="str">
            <v>UND</v>
          </cell>
          <cell r="E1516">
            <v>287305</v>
          </cell>
          <cell r="F1516">
            <v>241433</v>
          </cell>
        </row>
        <row r="1517">
          <cell r="A1517" t="str">
            <v>I1516</v>
          </cell>
          <cell r="B1517" t="str">
            <v xml:space="preserve">CAJA METALICA INCRUSTAR TIPO LEGRAND CP-15X15 CON PUERTA Y CHAPA </v>
          </cell>
          <cell r="C1517" t="str">
            <v>Insumos</v>
          </cell>
          <cell r="D1517" t="str">
            <v>UND</v>
          </cell>
          <cell r="E1517">
            <v>47405</v>
          </cell>
          <cell r="F1517">
            <v>39836</v>
          </cell>
        </row>
        <row r="1518">
          <cell r="A1518" t="str">
            <v>I1517</v>
          </cell>
          <cell r="B1518" t="str">
            <v xml:space="preserve">TAPA PLASTICA PARA TOMA CORRIENTE </v>
          </cell>
          <cell r="C1518" t="str">
            <v>Insumos</v>
          </cell>
          <cell r="D1518" t="str">
            <v>UND</v>
          </cell>
          <cell r="E1518">
            <v>15833</v>
          </cell>
          <cell r="F1518">
            <v>13305</v>
          </cell>
        </row>
        <row r="1519">
          <cell r="A1519" t="str">
            <v>I1518</v>
          </cell>
          <cell r="B1519" t="str">
            <v>CONTADOR 1F 120V ISKRA</v>
          </cell>
          <cell r="C1519" t="str">
            <v>Insumos</v>
          </cell>
          <cell r="D1519" t="str">
            <v>UND</v>
          </cell>
          <cell r="E1519">
            <v>141641</v>
          </cell>
          <cell r="F1519">
            <v>119026</v>
          </cell>
        </row>
        <row r="1520">
          <cell r="A1520" t="str">
            <v>I1519</v>
          </cell>
          <cell r="B1520" t="str">
            <v>CAJA EN POLICARBONATO PARA CONTADOR 1F</v>
          </cell>
          <cell r="C1520" t="str">
            <v>Insumos</v>
          </cell>
          <cell r="D1520" t="str">
            <v>UND</v>
          </cell>
          <cell r="E1520">
            <v>88317</v>
          </cell>
          <cell r="F1520">
            <v>74216</v>
          </cell>
        </row>
        <row r="1521">
          <cell r="A1521" t="str">
            <v>I1520</v>
          </cell>
          <cell r="B1521" t="str">
            <v>CONECTOR CU 8-4</v>
          </cell>
          <cell r="C1521" t="str">
            <v>Insumos</v>
          </cell>
          <cell r="D1521" t="str">
            <v>UND</v>
          </cell>
          <cell r="E1521">
            <v>5000</v>
          </cell>
          <cell r="F1521">
            <v>4202</v>
          </cell>
        </row>
        <row r="1522">
          <cell r="A1522" t="str">
            <v>I1521</v>
          </cell>
          <cell r="B1522" t="str">
            <v>CONTADOR 2F 120V ISKRA</v>
          </cell>
          <cell r="C1522" t="str">
            <v>Insumos</v>
          </cell>
          <cell r="D1522" t="str">
            <v>UND</v>
          </cell>
          <cell r="E1522">
            <v>366602</v>
          </cell>
          <cell r="F1522">
            <v>308069</v>
          </cell>
        </row>
        <row r="1523">
          <cell r="A1523" t="str">
            <v>I1522</v>
          </cell>
          <cell r="B1523" t="str">
            <v>CONTADOR 3F 120V ISKRA</v>
          </cell>
          <cell r="C1523" t="str">
            <v>Insumos</v>
          </cell>
          <cell r="D1523" t="str">
            <v>UND</v>
          </cell>
          <cell r="E1523">
            <v>466586</v>
          </cell>
          <cell r="F1523">
            <v>392089</v>
          </cell>
        </row>
        <row r="1524">
          <cell r="A1524" t="str">
            <v>I1523</v>
          </cell>
          <cell r="B1524" t="str">
            <v xml:space="preserve">CAJA CONTADOR 2F </v>
          </cell>
          <cell r="C1524" t="str">
            <v>Insumos</v>
          </cell>
          <cell r="D1524" t="str">
            <v>UND</v>
          </cell>
          <cell r="E1524">
            <v>149975</v>
          </cell>
          <cell r="F1524">
            <v>126029</v>
          </cell>
        </row>
        <row r="1525">
          <cell r="A1525" t="str">
            <v>I1524</v>
          </cell>
          <cell r="B1525" t="str">
            <v>CAJA CONTADOR 3F</v>
          </cell>
          <cell r="C1525" t="str">
            <v>Insumos</v>
          </cell>
          <cell r="D1525" t="str">
            <v>UND</v>
          </cell>
          <cell r="E1525">
            <v>191633</v>
          </cell>
          <cell r="F1525">
            <v>161036</v>
          </cell>
        </row>
        <row r="1526">
          <cell r="A1526" t="str">
            <v>I1525</v>
          </cell>
          <cell r="B1526" t="str">
            <v>CAJA DE EMPALME 6"x6"x4"</v>
          </cell>
          <cell r="C1526" t="str">
            <v>Insumos</v>
          </cell>
          <cell r="D1526" t="str">
            <v>UND</v>
          </cell>
          <cell r="E1526">
            <v>9998</v>
          </cell>
          <cell r="F1526">
            <v>8402</v>
          </cell>
        </row>
        <row r="1527">
          <cell r="A1527" t="str">
            <v>I1526</v>
          </cell>
          <cell r="B1527" t="str">
            <v>CAJA DE EMPALME 10"x10"x6"</v>
          </cell>
          <cell r="C1527" t="str">
            <v>Insumos</v>
          </cell>
          <cell r="D1527" t="str">
            <v>UND</v>
          </cell>
          <cell r="E1527">
            <v>24997</v>
          </cell>
          <cell r="F1527">
            <v>21006</v>
          </cell>
        </row>
        <row r="1528">
          <cell r="A1528" t="str">
            <v>I1527</v>
          </cell>
          <cell r="B1528" t="str">
            <v>CAJA DE EMPALME 15"x15"x6"</v>
          </cell>
          <cell r="C1528" t="str">
            <v>Insumos</v>
          </cell>
          <cell r="D1528" t="str">
            <v>UND</v>
          </cell>
          <cell r="E1528">
            <v>48324</v>
          </cell>
          <cell r="F1528">
            <v>40608</v>
          </cell>
        </row>
        <row r="1529">
          <cell r="A1529" t="str">
            <v>I1528</v>
          </cell>
          <cell r="B1529" t="str">
            <v>CAJA PLASTICA OCTOGONAL</v>
          </cell>
          <cell r="C1529" t="str">
            <v>Insumos</v>
          </cell>
          <cell r="D1529" t="str">
            <v>UND</v>
          </cell>
          <cell r="E1529">
            <v>1834</v>
          </cell>
          <cell r="F1529">
            <v>1541</v>
          </cell>
        </row>
        <row r="1530">
          <cell r="A1530" t="str">
            <v>I1529</v>
          </cell>
          <cell r="B1530" t="str">
            <v>CAJA 2x4 PVC</v>
          </cell>
          <cell r="C1530" t="str">
            <v>Insumos</v>
          </cell>
          <cell r="D1530" t="str">
            <v>UND</v>
          </cell>
          <cell r="E1530">
            <v>1499</v>
          </cell>
          <cell r="F1530">
            <v>1260</v>
          </cell>
        </row>
        <row r="1531">
          <cell r="A1531" t="str">
            <v>I1530</v>
          </cell>
          <cell r="B1531" t="str">
            <v>STRIP 48-80 PARES</v>
          </cell>
          <cell r="C1531" t="str">
            <v>Insumos</v>
          </cell>
          <cell r="D1531" t="str">
            <v>UND</v>
          </cell>
          <cell r="E1531">
            <v>116647</v>
          </cell>
          <cell r="F1531">
            <v>98023</v>
          </cell>
        </row>
        <row r="1532">
          <cell r="A1532" t="str">
            <v>I1531</v>
          </cell>
          <cell r="B1532" t="str">
            <v>CABLE TELEFONICO 20 PARES</v>
          </cell>
          <cell r="C1532" t="str">
            <v>Insumos</v>
          </cell>
          <cell r="D1532" t="str">
            <v>ML</v>
          </cell>
          <cell r="E1532">
            <v>15833</v>
          </cell>
          <cell r="F1532">
            <v>13305</v>
          </cell>
        </row>
        <row r="1533">
          <cell r="A1533" t="str">
            <v>I1532</v>
          </cell>
          <cell r="B1533" t="str">
            <v>GABINETE METALICO 2,1x0,6x0,6m</v>
          </cell>
          <cell r="C1533" t="str">
            <v>Insumos</v>
          </cell>
          <cell r="D1533" t="str">
            <v>UND</v>
          </cell>
          <cell r="E1533">
            <v>2832834</v>
          </cell>
          <cell r="F1533">
            <v>2380533</v>
          </cell>
        </row>
        <row r="1534">
          <cell r="A1534" t="str">
            <v>I1533</v>
          </cell>
          <cell r="B1534" t="str">
            <v>TAPA DE GABINETE METALICO 2,1x0,6x0,6m</v>
          </cell>
          <cell r="C1534" t="str">
            <v>Insumos</v>
          </cell>
          <cell r="D1534" t="str">
            <v>UND</v>
          </cell>
          <cell r="E1534">
            <v>566565</v>
          </cell>
          <cell r="F1534">
            <v>476105</v>
          </cell>
        </row>
        <row r="1535">
          <cell r="A1535" t="str">
            <v>I1534</v>
          </cell>
          <cell r="B1535" t="str">
            <v>CABLE DE SONIDO NOISELESS</v>
          </cell>
          <cell r="C1535" t="str">
            <v>Insumos</v>
          </cell>
          <cell r="D1535" t="str">
            <v>ML</v>
          </cell>
          <cell r="E1535">
            <v>8332</v>
          </cell>
          <cell r="F1535">
            <v>7002</v>
          </cell>
        </row>
        <row r="1536">
          <cell r="A1536" t="str">
            <v>I1535</v>
          </cell>
          <cell r="B1536" t="str">
            <v>TOMA SENCILLO DE SONIDO + PLUG HEMBRA</v>
          </cell>
          <cell r="C1536" t="str">
            <v>Insumos</v>
          </cell>
          <cell r="D1536" t="str">
            <v>UND</v>
          </cell>
          <cell r="E1536">
            <v>19996</v>
          </cell>
          <cell r="F1536">
            <v>16803</v>
          </cell>
        </row>
        <row r="1537">
          <cell r="A1537" t="str">
            <v>I1536</v>
          </cell>
          <cell r="B1537" t="str">
            <v>CONECTOR TOMACORRIENTE</v>
          </cell>
          <cell r="C1537" t="str">
            <v>Insumos</v>
          </cell>
          <cell r="D1537" t="str">
            <v>UND</v>
          </cell>
          <cell r="E1537">
            <v>3168</v>
          </cell>
          <cell r="F1537">
            <v>2662</v>
          </cell>
        </row>
        <row r="1538">
          <cell r="A1538" t="str">
            <v>I1537</v>
          </cell>
          <cell r="B1538" t="str">
            <v>CAJA 2x4 GALVANIZADA</v>
          </cell>
          <cell r="C1538" t="str">
            <v>Insumos</v>
          </cell>
          <cell r="D1538" t="str">
            <v>UND</v>
          </cell>
          <cell r="E1538">
            <v>1834</v>
          </cell>
          <cell r="F1538">
            <v>1541</v>
          </cell>
        </row>
        <row r="1539">
          <cell r="A1539" t="str">
            <v>I1538</v>
          </cell>
          <cell r="B1539" t="str">
            <v>TOMA TELEFONICO</v>
          </cell>
          <cell r="C1539" t="str">
            <v>Insumos</v>
          </cell>
          <cell r="D1539" t="str">
            <v>UND</v>
          </cell>
          <cell r="E1539">
            <v>16664</v>
          </cell>
          <cell r="F1539">
            <v>14003</v>
          </cell>
        </row>
        <row r="1540">
          <cell r="A1540" t="str">
            <v>I1539</v>
          </cell>
          <cell r="B1540" t="str">
            <v>DEMARCACION PASOS PEATONALES, LINEAS DE PARE, SIMBOLOS, TEXTOS Y OTRAS, CON PINTURA PLASTICO EN FRIO.</v>
          </cell>
          <cell r="C1540" t="str">
            <v>Insumos</v>
          </cell>
          <cell r="D1540" t="str">
            <v>M2</v>
          </cell>
          <cell r="E1540">
            <v>84018</v>
          </cell>
          <cell r="F1540">
            <v>84018</v>
          </cell>
        </row>
        <row r="1541">
          <cell r="A1541" t="str">
            <v>I1540</v>
          </cell>
          <cell r="B1541" t="str">
            <v>DEMARCACION LINEAS CENTRALES, DE BORDE, DE CARRIL Y OTRAS (Ancho 12cms), CON PINTURA PLASTICO EN FRIO.</v>
          </cell>
          <cell r="C1541" t="str">
            <v>Insumos</v>
          </cell>
          <cell r="D1541" t="str">
            <v>ML</v>
          </cell>
          <cell r="E1541">
            <v>9800</v>
          </cell>
          <cell r="F1541">
            <v>9800</v>
          </cell>
        </row>
        <row r="1542">
          <cell r="A1542" t="str">
            <v>I1541</v>
          </cell>
          <cell r="B1542" t="str">
            <v>DEMARCACION PASOS PEATONALES, LINEAS DE PARE, SIMBOLOS, TEXTOS Y OTRAS, CON PINTURA ACRILICA BASE SOLVENTE.</v>
          </cell>
          <cell r="C1542" t="str">
            <v>Insumos</v>
          </cell>
          <cell r="D1542" t="str">
            <v>M2</v>
          </cell>
          <cell r="E1542">
            <v>27400</v>
          </cell>
          <cell r="F1542">
            <v>27400</v>
          </cell>
        </row>
        <row r="1543">
          <cell r="A1543" t="str">
            <v>I1542</v>
          </cell>
          <cell r="B1543" t="str">
            <v>DEMARCACION LINEAS CENTRALES, DE BORDE, DE CARRIL Y OTRAS (Ancho 12cms), CON PINTURA ACRILICA BASE SOLVENTE.</v>
          </cell>
          <cell r="C1543" t="str">
            <v>Insumos</v>
          </cell>
          <cell r="D1543" t="str">
            <v>ML</v>
          </cell>
          <cell r="E1543">
            <v>2292</v>
          </cell>
          <cell r="F1543">
            <v>2292</v>
          </cell>
        </row>
        <row r="1544">
          <cell r="A1544" t="str">
            <v>I1543</v>
          </cell>
          <cell r="B1544" t="str">
            <v>FRESADO DE MARCAS VIALES</v>
          </cell>
          <cell r="C1544" t="str">
            <v>Insumos</v>
          </cell>
          <cell r="D1544" t="str">
            <v>ML</v>
          </cell>
          <cell r="E1544">
            <v>9773</v>
          </cell>
          <cell r="F1544">
            <v>9773</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495851</v>
          </cell>
          <cell r="F1545">
            <v>495851</v>
          </cell>
        </row>
        <row r="1546">
          <cell r="A1546" t="str">
            <v>I1545</v>
          </cell>
          <cell r="B1546" t="str">
            <v>SUMINISTRO E INSTALACIÓN DE SEÑALES VERTICALES DOBLE GRADO DIAMANTE SR/SP (60cms). CON POSTE</v>
          </cell>
          <cell r="C1546" t="str">
            <v>Insumos</v>
          </cell>
          <cell r="D1546" t="str">
            <v>UND</v>
          </cell>
          <cell r="E1546">
            <v>553599</v>
          </cell>
          <cell r="F1546">
            <v>553599</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253331</v>
          </cell>
          <cell r="F1547">
            <v>253331</v>
          </cell>
        </row>
        <row r="1548">
          <cell r="A1548" t="str">
            <v>I1547</v>
          </cell>
          <cell r="B1548" t="str">
            <v>SUMINISTRO E INSTALACIÓN DE SEÑAL VERTICAL GRADO DIAMANTE SR o SP (60cms x 60cms),CON POSTE</v>
          </cell>
          <cell r="C1548" t="str">
            <v>Insumos</v>
          </cell>
          <cell r="D1548" t="str">
            <v>UND</v>
          </cell>
          <cell r="E1548">
            <v>351329</v>
          </cell>
          <cell r="F1548">
            <v>351329</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253331</v>
          </cell>
          <cell r="F1549">
            <v>253331</v>
          </cell>
        </row>
        <row r="1550">
          <cell r="A1550" t="str">
            <v>I1549</v>
          </cell>
          <cell r="B1550" t="str">
            <v>SUMINISTRO E INSTALACIÓN DE SEÑAL VERTICAL SR o SP GRADO DIAMANTE (60cms x 60cms),CON POSTE</v>
          </cell>
          <cell r="C1550" t="str">
            <v>Insumos</v>
          </cell>
          <cell r="D1550" t="str">
            <v>UND</v>
          </cell>
          <cell r="E1550">
            <v>351329</v>
          </cell>
          <cell r="F1550">
            <v>351329</v>
          </cell>
        </row>
        <row r="1551">
          <cell r="A1551" t="str">
            <v>I1550</v>
          </cell>
          <cell r="B1551" t="str">
            <v>REDUCTOR DE VELOCIDAD (3,7 M. ANCHO X 10CMS DE ALTURA)</v>
          </cell>
          <cell r="C1551" t="str">
            <v>Insumos</v>
          </cell>
          <cell r="D1551" t="str">
            <v>ML</v>
          </cell>
          <cell r="E1551">
            <v>440399</v>
          </cell>
          <cell r="F1551">
            <v>440399</v>
          </cell>
        </row>
        <row r="1552">
          <cell r="A1552" t="str">
            <v>I1551</v>
          </cell>
          <cell r="B1552" t="str">
            <v>REDUCTOR EN ASFALTO 1,6m de ancho * 0,07m de h´</v>
          </cell>
          <cell r="C1552" t="str">
            <v>Insumos</v>
          </cell>
          <cell r="D1552" t="str">
            <v>ML</v>
          </cell>
          <cell r="E1552">
            <v>258009</v>
          </cell>
          <cell r="F1552">
            <v>258009</v>
          </cell>
        </row>
        <row r="1553">
          <cell r="A1553" t="str">
            <v>I1552</v>
          </cell>
          <cell r="B1553" t="str">
            <v>SUMINISTRO E INSTALACION TACHAS REFLECTIVAS.</v>
          </cell>
          <cell r="C1553" t="str">
            <v>Insumos</v>
          </cell>
          <cell r="D1553" t="str">
            <v>UND</v>
          </cell>
          <cell r="E1553">
            <v>10768</v>
          </cell>
          <cell r="F1553">
            <v>10768</v>
          </cell>
        </row>
        <row r="1554">
          <cell r="A1554" t="str">
            <v>I1553</v>
          </cell>
          <cell r="B1554" t="str">
            <v>SUMINISTRO E INSTALACION TACHONES</v>
          </cell>
          <cell r="C1554" t="str">
            <v>Insumos</v>
          </cell>
          <cell r="D1554" t="str">
            <v>UND</v>
          </cell>
          <cell r="E1554">
            <v>420093</v>
          </cell>
          <cell r="F1554">
            <v>420093</v>
          </cell>
        </row>
        <row r="1555">
          <cell r="A1555" t="str">
            <v>I1554</v>
          </cell>
          <cell r="B1555" t="str">
            <v>SUMINISTRO E INSTALACIÓN ESTOPEROLES CON ESPIGO</v>
          </cell>
          <cell r="C1555" t="str">
            <v>Insumos</v>
          </cell>
          <cell r="D1555" t="str">
            <v>UND</v>
          </cell>
          <cell r="E1555">
            <v>11059</v>
          </cell>
          <cell r="F1555">
            <v>11059</v>
          </cell>
        </row>
        <row r="1556">
          <cell r="A1556" t="str">
            <v>I1555</v>
          </cell>
          <cell r="B1556" t="str">
            <v>SUMINISTRO E INSTALACION HITOS REFLECTIVOS</v>
          </cell>
          <cell r="C1556" t="str">
            <v>Insumos</v>
          </cell>
          <cell r="D1556" t="str">
            <v>UND</v>
          </cell>
          <cell r="E1556">
            <v>70855</v>
          </cell>
          <cell r="F1556">
            <v>70855</v>
          </cell>
        </row>
        <row r="1557">
          <cell r="A1557" t="str">
            <v>I1556</v>
          </cell>
          <cell r="B1557" t="str">
            <v>PERMISO ANTE ENTE AMBIENTAL (TALA)</v>
          </cell>
          <cell r="C1557" t="str">
            <v>Insumos</v>
          </cell>
          <cell r="D1557" t="str">
            <v>UND</v>
          </cell>
          <cell r="E1557">
            <v>664587</v>
          </cell>
          <cell r="F1557">
            <v>664587</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4000</v>
          </cell>
          <cell r="F1558">
            <v>3361</v>
          </cell>
        </row>
        <row r="1559">
          <cell r="A1559" t="str">
            <v>I1558</v>
          </cell>
          <cell r="B1559" t="str">
            <v>SERVICIO DE AGUA</v>
          </cell>
          <cell r="C1559" t="str">
            <v>Insumos</v>
          </cell>
          <cell r="D1559" t="str">
            <v>MES</v>
          </cell>
          <cell r="E1559">
            <v>66459</v>
          </cell>
          <cell r="F1559">
            <v>66459</v>
          </cell>
        </row>
        <row r="1560">
          <cell r="A1560" t="str">
            <v>I1559</v>
          </cell>
          <cell r="B1560" t="str">
            <v>SERVICIO DE ENERGIA</v>
          </cell>
          <cell r="C1560" t="str">
            <v>Insumos</v>
          </cell>
          <cell r="D1560" t="str">
            <v>MES</v>
          </cell>
          <cell r="E1560">
            <v>59073</v>
          </cell>
          <cell r="F1560">
            <v>59073</v>
          </cell>
        </row>
        <row r="1561">
          <cell r="A1561" t="str">
            <v>I1560</v>
          </cell>
          <cell r="B1561" t="str">
            <v>PERMISO USO DE ESCOMBRERA</v>
          </cell>
          <cell r="C1561" t="str">
            <v>Insumos</v>
          </cell>
          <cell r="D1561" t="str">
            <v>M3</v>
          </cell>
          <cell r="E1561">
            <v>737</v>
          </cell>
          <cell r="F1561">
            <v>737</v>
          </cell>
        </row>
        <row r="1562">
          <cell r="A1562" t="str">
            <v>I1561</v>
          </cell>
          <cell r="B1562" t="str">
            <v>COMISION TOPOGRAFICA PERMANENTE ( INCLUYE TOPOGRAFO, CADENERO Y EQUIPO TOPOGRAFICO (ESTACIÓN Y NIVEL)).</v>
          </cell>
          <cell r="C1562" t="str">
            <v>Insumos</v>
          </cell>
          <cell r="D1562" t="str">
            <v>M2</v>
          </cell>
          <cell r="E1562">
            <v>1678</v>
          </cell>
          <cell r="F1562">
            <v>1678</v>
          </cell>
        </row>
        <row r="1563">
          <cell r="A1563" t="str">
            <v>I1562</v>
          </cell>
          <cell r="B1563" t="str">
            <v>COMISION TOPOGRAFICA (INCLUYE TOPOGRAFO, CADENERO Y EQUIPO TOPOGRAFÍA (ESTACIÓN Y NIVEL)).</v>
          </cell>
          <cell r="C1563" t="str">
            <v>Insumos</v>
          </cell>
          <cell r="D1563" t="str">
            <v>DIA</v>
          </cell>
          <cell r="E1563">
            <v>532121</v>
          </cell>
          <cell r="F1563">
            <v>532121</v>
          </cell>
        </row>
        <row r="1564">
          <cell r="A1564" t="str">
            <v>I1563</v>
          </cell>
          <cell r="B1564" t="str">
            <v>CONTROL DE AGUAS</v>
          </cell>
          <cell r="C1564" t="str">
            <v>Insumos</v>
          </cell>
          <cell r="D1564" t="str">
            <v>UND</v>
          </cell>
          <cell r="E1564">
            <v>24507</v>
          </cell>
          <cell r="F1564">
            <v>24507</v>
          </cell>
        </row>
        <row r="1565">
          <cell r="A1565" t="str">
            <v>I1564</v>
          </cell>
          <cell r="B1565" t="str">
            <v>ENTIBADO</v>
          </cell>
          <cell r="C1565" t="str">
            <v>Insumos</v>
          </cell>
          <cell r="D1565" t="str">
            <v>UND</v>
          </cell>
          <cell r="E1565">
            <v>5601</v>
          </cell>
          <cell r="F1565">
            <v>5601</v>
          </cell>
        </row>
        <row r="1566">
          <cell r="A1566" t="str">
            <v>I1565</v>
          </cell>
          <cell r="B1566" t="str">
            <v>ACARREO INTERNO</v>
          </cell>
          <cell r="C1566" t="str">
            <v>Insumos</v>
          </cell>
          <cell r="D1566" t="str">
            <v>UND</v>
          </cell>
          <cell r="E1566">
            <v>1402</v>
          </cell>
          <cell r="F1566">
            <v>1402</v>
          </cell>
        </row>
        <row r="1567">
          <cell r="A1567" t="str">
            <v>I1566</v>
          </cell>
          <cell r="B1567" t="str">
            <v>CURADO DEL CONCRETO</v>
          </cell>
          <cell r="C1567" t="str">
            <v>Insumos</v>
          </cell>
          <cell r="D1567" t="str">
            <v>M3</v>
          </cell>
          <cell r="E1567">
            <v>2159</v>
          </cell>
          <cell r="F1567">
            <v>2159</v>
          </cell>
        </row>
        <row r="1568">
          <cell r="A1568" t="str">
            <v>I1567</v>
          </cell>
          <cell r="B1568" t="str">
            <v>MANEJO TUBERIA PVC CORRUGADA 6  U.C</v>
          </cell>
          <cell r="C1568" t="str">
            <v>Insumos</v>
          </cell>
          <cell r="D1568" t="str">
            <v>M</v>
          </cell>
          <cell r="E1568">
            <v>21931</v>
          </cell>
          <cell r="F1568">
            <v>21931</v>
          </cell>
        </row>
        <row r="1569">
          <cell r="A1569" t="str">
            <v>I1568</v>
          </cell>
          <cell r="B1569" t="str">
            <v>MANEJO TUBERIA PVC CORRUGADA 8 U.C</v>
          </cell>
          <cell r="C1569" t="str">
            <v>Insumos</v>
          </cell>
          <cell r="D1569" t="str">
            <v>M</v>
          </cell>
          <cell r="E1569">
            <v>32060</v>
          </cell>
          <cell r="F1569">
            <v>32060</v>
          </cell>
        </row>
        <row r="1570">
          <cell r="A1570" t="str">
            <v>I1569</v>
          </cell>
          <cell r="B1570" t="str">
            <v>MANEJO TUBERIA PVC CORRUGADA 10 U.C</v>
          </cell>
          <cell r="C1570" t="str">
            <v>Insumos</v>
          </cell>
          <cell r="D1570" t="str">
            <v>M</v>
          </cell>
          <cell r="E1570">
            <v>46707</v>
          </cell>
          <cell r="F1570">
            <v>46707</v>
          </cell>
        </row>
        <row r="1571">
          <cell r="A1571" t="str">
            <v>I1570</v>
          </cell>
          <cell r="B1571" t="str">
            <v>MANEJO DE TUBERIA  PVC CORRUGADA 12 U.C</v>
          </cell>
          <cell r="C1571" t="str">
            <v>Insumos</v>
          </cell>
          <cell r="D1571" t="str">
            <v>M</v>
          </cell>
          <cell r="E1571">
            <v>69112</v>
          </cell>
          <cell r="F1571">
            <v>69112</v>
          </cell>
        </row>
        <row r="1572">
          <cell r="A1572" t="str">
            <v>I1571</v>
          </cell>
          <cell r="B1572" t="str">
            <v>MANEJO DE TUBERIA PVC CORRUGADA 14 U.C</v>
          </cell>
          <cell r="C1572" t="str">
            <v>Insumos</v>
          </cell>
          <cell r="D1572" t="str">
            <v>M</v>
          </cell>
          <cell r="E1572">
            <v>79834</v>
          </cell>
          <cell r="F1572">
            <v>79834</v>
          </cell>
        </row>
        <row r="1573">
          <cell r="A1573" t="str">
            <v>I1572</v>
          </cell>
          <cell r="B1573" t="str">
            <v xml:space="preserve">MANEJO DE TUBERIA PVC CORRUGADA 16 U.C </v>
          </cell>
          <cell r="C1573" t="str">
            <v>Insumos</v>
          </cell>
          <cell r="D1573" t="str">
            <v>M</v>
          </cell>
          <cell r="E1573">
            <v>107057</v>
          </cell>
          <cell r="F1573">
            <v>107057</v>
          </cell>
        </row>
        <row r="1574">
          <cell r="A1574" t="str">
            <v>I1573</v>
          </cell>
          <cell r="B1574" t="str">
            <v>MANEJO DE TUBERIA PVC CORRUGADA 18 U.C</v>
          </cell>
          <cell r="C1574" t="str">
            <v>Insumos</v>
          </cell>
          <cell r="D1574" t="str">
            <v>M</v>
          </cell>
          <cell r="E1574">
            <v>140785</v>
          </cell>
          <cell r="F1574">
            <v>140785</v>
          </cell>
        </row>
        <row r="1575">
          <cell r="A1575" t="str">
            <v>I1574</v>
          </cell>
          <cell r="B1575" t="str">
            <v>MANEJO DE TUBERIA PVC CORRUGADA 20 U.C</v>
          </cell>
          <cell r="C1575" t="str">
            <v>Insumos</v>
          </cell>
          <cell r="D1575" t="str">
            <v>M</v>
          </cell>
          <cell r="E1575">
            <v>174755</v>
          </cell>
          <cell r="F1575">
            <v>174755</v>
          </cell>
        </row>
        <row r="1576">
          <cell r="A1576" t="str">
            <v>I1575</v>
          </cell>
          <cell r="B1576" t="str">
            <v>MANEJO DE TUBERIA PVC  PERFILADA  30 U.C</v>
          </cell>
          <cell r="C1576" t="str">
            <v>Insumos</v>
          </cell>
          <cell r="D1576" t="str">
            <v>M</v>
          </cell>
          <cell r="E1576">
            <v>342770</v>
          </cell>
          <cell r="F1576">
            <v>342770</v>
          </cell>
        </row>
        <row r="1577">
          <cell r="A1577" t="str">
            <v>I1576</v>
          </cell>
          <cell r="B1577" t="str">
            <v>MANEJO DE TUBERIA PVC PERFILADA 42 U.C</v>
          </cell>
          <cell r="C1577" t="str">
            <v>Insumos</v>
          </cell>
          <cell r="D1577" t="str">
            <v>M</v>
          </cell>
          <cell r="E1577">
            <v>905614</v>
          </cell>
          <cell r="F1577">
            <v>905614</v>
          </cell>
        </row>
        <row r="1578">
          <cell r="A1578" t="str">
            <v>I1577</v>
          </cell>
          <cell r="B1578" t="str">
            <v>MANEJO SILLETA PVC CORRUGADA DE 250X160 M.M</v>
          </cell>
          <cell r="C1578" t="str">
            <v>Insumos</v>
          </cell>
          <cell r="D1578" t="str">
            <v>M</v>
          </cell>
          <cell r="E1578">
            <v>123355</v>
          </cell>
          <cell r="F1578">
            <v>123355</v>
          </cell>
        </row>
        <row r="1579">
          <cell r="A1579" t="str">
            <v>I1578</v>
          </cell>
          <cell r="B1579" t="str">
            <v>MANEJO SILLETA PVC CORRUGADA DE 355X160 M.M</v>
          </cell>
          <cell r="C1579" t="str">
            <v>Insumos</v>
          </cell>
          <cell r="D1579" t="str">
            <v>M</v>
          </cell>
          <cell r="E1579">
            <v>168037</v>
          </cell>
          <cell r="F1579">
            <v>168037</v>
          </cell>
        </row>
        <row r="1580">
          <cell r="A1580" t="str">
            <v>I1579</v>
          </cell>
          <cell r="B1580" t="str">
            <v>MANEJO SILLETA PVC CORRUGADA DE 400X160 M.M</v>
          </cell>
          <cell r="C1580" t="str">
            <v>Insumos</v>
          </cell>
          <cell r="D1580" t="str">
            <v>M</v>
          </cell>
          <cell r="E1580">
            <v>206839</v>
          </cell>
          <cell r="F1580">
            <v>206839</v>
          </cell>
        </row>
        <row r="1581">
          <cell r="A1581" t="str">
            <v>I1580</v>
          </cell>
          <cell r="B1581" t="str">
            <v>MANEJO SILLETA PVC CORRUGADA DE 450X160 M.M</v>
          </cell>
          <cell r="C1581" t="str">
            <v>Insumos</v>
          </cell>
          <cell r="D1581" t="str">
            <v>M</v>
          </cell>
          <cell r="E1581">
            <v>221240</v>
          </cell>
          <cell r="F1581">
            <v>221240</v>
          </cell>
        </row>
        <row r="1582">
          <cell r="A1582" t="str">
            <v>I1581</v>
          </cell>
          <cell r="B1582" t="str">
            <v>MANEJO SILLETA PVC CORRUGADA DE 500X160 M.M</v>
          </cell>
          <cell r="C1582" t="str">
            <v>Insumos</v>
          </cell>
          <cell r="D1582" t="str">
            <v>M</v>
          </cell>
          <cell r="E1582">
            <v>337503</v>
          </cell>
          <cell r="F1582">
            <v>337503</v>
          </cell>
        </row>
        <row r="1583">
          <cell r="A1583" t="str">
            <v>I1582</v>
          </cell>
          <cell r="B1583" t="str">
            <v>MANEJO TUBERIA PVC UNION MECANICA RDE 21 DE 4"</v>
          </cell>
          <cell r="C1583" t="str">
            <v>Insumos</v>
          </cell>
          <cell r="D1583" t="str">
            <v>M</v>
          </cell>
          <cell r="E1583">
            <v>24263</v>
          </cell>
          <cell r="F1583">
            <v>24263</v>
          </cell>
        </row>
        <row r="1584">
          <cell r="A1584" t="str">
            <v>I1583</v>
          </cell>
          <cell r="B1584" t="str">
            <v>MANEJO TUBERIA PVC UNION MECANICA RDE 21 DE 8"</v>
          </cell>
          <cell r="C1584" t="str">
            <v>Insumos</v>
          </cell>
          <cell r="D1584" t="str">
            <v>M</v>
          </cell>
          <cell r="E1584">
            <v>89771</v>
          </cell>
          <cell r="F1584">
            <v>89771</v>
          </cell>
        </row>
        <row r="1585">
          <cell r="A1585" t="str">
            <v>I1584</v>
          </cell>
          <cell r="B1585" t="str">
            <v>MANEJO TUBERIA PVC UNION MECANICA RDE 21 DE 10"</v>
          </cell>
          <cell r="C1585" t="str">
            <v>Insumos</v>
          </cell>
          <cell r="D1585" t="str">
            <v>M</v>
          </cell>
          <cell r="E1585">
            <v>141325</v>
          </cell>
          <cell r="F1585">
            <v>141325</v>
          </cell>
        </row>
        <row r="1586">
          <cell r="A1586" t="str">
            <v>I1585</v>
          </cell>
          <cell r="B1586" t="str">
            <v>MANEJO TUBERIA PVC UNION MECANICA RDE 21 DE 12"</v>
          </cell>
          <cell r="C1586" t="str">
            <v>Insumos</v>
          </cell>
          <cell r="D1586" t="str">
            <v>M</v>
          </cell>
          <cell r="E1586">
            <v>197740</v>
          </cell>
          <cell r="F1586">
            <v>197740</v>
          </cell>
        </row>
        <row r="1587">
          <cell r="A1587" t="str">
            <v>I1586</v>
          </cell>
          <cell r="B1587" t="str">
            <v>MANEJO TUBERIA PVC UNION MECANICA RDE 21 DE 14"</v>
          </cell>
          <cell r="C1587" t="str">
            <v>Insumos</v>
          </cell>
          <cell r="D1587" t="str">
            <v>M</v>
          </cell>
          <cell r="E1587">
            <v>245229</v>
          </cell>
          <cell r="F1587">
            <v>245229</v>
          </cell>
        </row>
        <row r="1588">
          <cell r="A1588" t="str">
            <v>I1587</v>
          </cell>
          <cell r="B1588" t="str">
            <v>MANEJO TUBERIA PVC UNION MECANICA RDE 21 DE 16"</v>
          </cell>
          <cell r="C1588" t="str">
            <v>Insumos</v>
          </cell>
          <cell r="D1588" t="str">
            <v>M</v>
          </cell>
          <cell r="E1588">
            <v>321845</v>
          </cell>
          <cell r="F1588">
            <v>321845</v>
          </cell>
        </row>
        <row r="1589">
          <cell r="A1589" t="str">
            <v>I1588</v>
          </cell>
          <cell r="B1589" t="str">
            <v>MANEJO TUBERIA PVC BIAXIAL PR 200 DE 3"</v>
          </cell>
          <cell r="C1589" t="str">
            <v>Insumos</v>
          </cell>
          <cell r="D1589" t="str">
            <v>M</v>
          </cell>
          <cell r="E1589">
            <v>15096</v>
          </cell>
          <cell r="F1589">
            <v>15096</v>
          </cell>
        </row>
        <row r="1590">
          <cell r="A1590" t="str">
            <v>I1589</v>
          </cell>
          <cell r="B1590" t="str">
            <v>MANEJO TUBERIA PVC BIAXIAL PR 200 DE 4"</v>
          </cell>
          <cell r="C1590" t="str">
            <v>Insumos</v>
          </cell>
          <cell r="D1590" t="str">
            <v>M</v>
          </cell>
          <cell r="E1590">
            <v>24906</v>
          </cell>
          <cell r="F1590">
            <v>24906</v>
          </cell>
        </row>
        <row r="1591">
          <cell r="A1591" t="str">
            <v>I1590</v>
          </cell>
          <cell r="B1591" t="str">
            <v>MANEJO TUBERIA PVC BIAXIAL PR 200 DE 6"</v>
          </cell>
          <cell r="C1591" t="str">
            <v>Insumos</v>
          </cell>
          <cell r="D1591" t="str">
            <v>M</v>
          </cell>
          <cell r="E1591">
            <v>52846</v>
          </cell>
          <cell r="F1591">
            <v>52846</v>
          </cell>
        </row>
        <row r="1592">
          <cell r="A1592" t="str">
            <v>I1591</v>
          </cell>
          <cell r="B1592" t="str">
            <v>MANEJO TUBERIA PVC BIAXIAL PR 200 DE 8"</v>
          </cell>
          <cell r="C1592" t="str">
            <v>Insumos</v>
          </cell>
          <cell r="D1592" t="str">
            <v>M</v>
          </cell>
          <cell r="E1592">
            <v>89771</v>
          </cell>
          <cell r="F1592">
            <v>89771</v>
          </cell>
        </row>
        <row r="1593">
          <cell r="A1593" t="str">
            <v>I1592</v>
          </cell>
          <cell r="B1593" t="str">
            <v>MANEJO TUBERIA PVC BIAXIAL PR 200 DE 10"</v>
          </cell>
          <cell r="C1593" t="str">
            <v>Insumos</v>
          </cell>
          <cell r="D1593" t="str">
            <v>M</v>
          </cell>
          <cell r="E1593">
            <v>141325</v>
          </cell>
          <cell r="F1593">
            <v>141325</v>
          </cell>
        </row>
        <row r="1594">
          <cell r="A1594" t="str">
            <v>I1593</v>
          </cell>
          <cell r="B1594" t="str">
            <v>MANEJO TUBERIA PVC BIAXIAL PR 200 DE 12"</v>
          </cell>
          <cell r="C1594" t="str">
            <v>Insumos</v>
          </cell>
          <cell r="D1594" t="str">
            <v>M</v>
          </cell>
          <cell r="E1594">
            <v>197740</v>
          </cell>
          <cell r="F1594">
            <v>197740</v>
          </cell>
        </row>
        <row r="1595">
          <cell r="A1595" t="str">
            <v>I1594</v>
          </cell>
          <cell r="B1595" t="str">
            <v>MANEJO TUBERIA PVC BIAXIAL PR 200 DE 14"</v>
          </cell>
          <cell r="C1595" t="str">
            <v>Insumos</v>
          </cell>
          <cell r="D1595" t="str">
            <v>M</v>
          </cell>
          <cell r="E1595">
            <v>245229</v>
          </cell>
          <cell r="F1595">
            <v>245229</v>
          </cell>
        </row>
        <row r="1596">
          <cell r="A1596" t="str">
            <v>I1595</v>
          </cell>
          <cell r="B1596" t="str">
            <v>MANEJO TUBERIA PVC BIAXIAL PR 200 DE 16"</v>
          </cell>
          <cell r="C1596" t="str">
            <v>Insumos</v>
          </cell>
          <cell r="D1596" t="str">
            <v>M</v>
          </cell>
          <cell r="E1596">
            <v>321845</v>
          </cell>
          <cell r="F1596">
            <v>321845</v>
          </cell>
        </row>
        <row r="1597">
          <cell r="A1597" t="str">
            <v>I1596</v>
          </cell>
          <cell r="B1597" t="str">
            <v>MANEJO TUBERIA PVC BIAXIAL PR 200 DE 18"</v>
          </cell>
          <cell r="C1597" t="str">
            <v>Insumos</v>
          </cell>
          <cell r="D1597" t="str">
            <v>M</v>
          </cell>
          <cell r="E1597">
            <v>423890</v>
          </cell>
          <cell r="F1597">
            <v>423890</v>
          </cell>
        </row>
        <row r="1598">
          <cell r="A1598" t="str">
            <v>I1597</v>
          </cell>
          <cell r="B1598" t="str">
            <v>MANEJO TUBERIA POLIETILENO PE 100 DE 355 MM</v>
          </cell>
          <cell r="C1598" t="str">
            <v>Insumos</v>
          </cell>
          <cell r="D1598" t="str">
            <v>M</v>
          </cell>
          <cell r="E1598">
            <v>357827</v>
          </cell>
          <cell r="F1598">
            <v>357827</v>
          </cell>
        </row>
        <row r="1599">
          <cell r="A1599" t="str">
            <v>I1598</v>
          </cell>
          <cell r="B1599" t="str">
            <v>MANEJO TUBERIA POLIETILENO  250 MM</v>
          </cell>
          <cell r="C1599" t="str">
            <v>Insumos</v>
          </cell>
          <cell r="D1599" t="str">
            <v>M</v>
          </cell>
          <cell r="E1599">
            <v>177399</v>
          </cell>
          <cell r="F1599">
            <v>177399</v>
          </cell>
        </row>
        <row r="1600">
          <cell r="A1600" t="str">
            <v>I1599</v>
          </cell>
          <cell r="B1600" t="str">
            <v>MANEJO TUBERIA POLIETILENO  90 MM</v>
          </cell>
          <cell r="C1600" t="str">
            <v>Insumos</v>
          </cell>
          <cell r="D1600" t="str">
            <v>M</v>
          </cell>
          <cell r="E1600">
            <v>22579</v>
          </cell>
          <cell r="F1600">
            <v>22579</v>
          </cell>
        </row>
        <row r="1601">
          <cell r="A1601" t="str">
            <v>I1600</v>
          </cell>
          <cell r="B1601" t="str">
            <v>MANEJO TUBERIA POLIETILENO  75 MM</v>
          </cell>
          <cell r="C1601" t="str">
            <v>Insumos</v>
          </cell>
          <cell r="D1601" t="str">
            <v>M</v>
          </cell>
          <cell r="E1601">
            <v>19093</v>
          </cell>
          <cell r="F1601">
            <v>19093</v>
          </cell>
        </row>
        <row r="1602">
          <cell r="A1602" t="str">
            <v>I1601</v>
          </cell>
          <cell r="B1602" t="str">
            <v>MANEJO TUBERIA POLIETILENO  63 MM</v>
          </cell>
          <cell r="C1602" t="str">
            <v>Insumos</v>
          </cell>
          <cell r="D1602" t="str">
            <v>M</v>
          </cell>
          <cell r="E1602">
            <v>12133</v>
          </cell>
          <cell r="F1602">
            <v>12133</v>
          </cell>
        </row>
        <row r="1603">
          <cell r="A1603" t="str">
            <v>I1602</v>
          </cell>
          <cell r="B1603" t="str">
            <v>MANEJO DE VALVULA HF DE 6"</v>
          </cell>
          <cell r="C1603" t="str">
            <v>Insumos</v>
          </cell>
          <cell r="D1603" t="str">
            <v>UND</v>
          </cell>
          <cell r="E1603">
            <v>1231674</v>
          </cell>
          <cell r="F1603">
            <v>1231674</v>
          </cell>
        </row>
        <row r="1604">
          <cell r="A1604" t="str">
            <v>I1603</v>
          </cell>
          <cell r="B1604" t="str">
            <v>MANEJO DE VALVULA HF DE 4"</v>
          </cell>
          <cell r="C1604" t="str">
            <v>Insumos</v>
          </cell>
          <cell r="D1604" t="str">
            <v>UND</v>
          </cell>
          <cell r="E1604">
            <v>682719</v>
          </cell>
          <cell r="F1604">
            <v>682719</v>
          </cell>
        </row>
        <row r="1605">
          <cell r="A1605" t="str">
            <v>I1604</v>
          </cell>
          <cell r="B1605" t="str">
            <v>MANEJO DE VALVULA HF DE 3"</v>
          </cell>
          <cell r="C1605" t="str">
            <v>Insumos</v>
          </cell>
          <cell r="D1605" t="str">
            <v>UND</v>
          </cell>
          <cell r="E1605">
            <v>526295</v>
          </cell>
          <cell r="F1605">
            <v>526295</v>
          </cell>
        </row>
        <row r="1606">
          <cell r="A1606" t="str">
            <v>I1605</v>
          </cell>
          <cell r="B1606" t="str">
            <v>MANEJO DE VALVULA HF DE 8" BRIDADA</v>
          </cell>
          <cell r="C1606" t="str">
            <v>Insumos</v>
          </cell>
          <cell r="D1606" t="str">
            <v>UND</v>
          </cell>
          <cell r="E1606">
            <v>2023308</v>
          </cell>
          <cell r="F1606">
            <v>2023308</v>
          </cell>
        </row>
        <row r="1607">
          <cell r="A1607" t="str">
            <v>I1606</v>
          </cell>
          <cell r="B1607" t="str">
            <v>MANEJO DE VALVULA HF DE 6" BRIDADA</v>
          </cell>
          <cell r="C1607" t="str">
            <v>Insumos</v>
          </cell>
          <cell r="D1607" t="str">
            <v>UND</v>
          </cell>
          <cell r="E1607">
            <v>1441462</v>
          </cell>
          <cell r="F1607">
            <v>1441462</v>
          </cell>
        </row>
        <row r="1608">
          <cell r="A1608" t="str">
            <v>I1607</v>
          </cell>
          <cell r="B1608" t="str">
            <v>MANEJO DE VALVULA HF DE 4" BRIDADA</v>
          </cell>
          <cell r="C1608" t="str">
            <v>Insumos</v>
          </cell>
          <cell r="D1608" t="str">
            <v>UND</v>
          </cell>
          <cell r="E1608">
            <v>770437</v>
          </cell>
          <cell r="F1608">
            <v>770437</v>
          </cell>
        </row>
        <row r="1609">
          <cell r="A1609" t="str">
            <v>I1608</v>
          </cell>
          <cell r="B1609" t="str">
            <v>MANEJO DE VALVULA HF DE 3"BRIDADA</v>
          </cell>
          <cell r="C1609" t="str">
            <v>Insumos</v>
          </cell>
          <cell r="D1609" t="str">
            <v>UND</v>
          </cell>
          <cell r="E1609">
            <v>617666</v>
          </cell>
          <cell r="F1609">
            <v>617666</v>
          </cell>
        </row>
        <row r="1610">
          <cell r="A1610" t="str">
            <v>I1609</v>
          </cell>
          <cell r="B1610" t="str">
            <v>MANEJO DE VALVULA HF DE 2" BRIDADA</v>
          </cell>
          <cell r="C1610" t="str">
            <v>Insumos</v>
          </cell>
          <cell r="D1610" t="str">
            <v>UND</v>
          </cell>
          <cell r="E1610">
            <v>410070</v>
          </cell>
          <cell r="F1610">
            <v>410070</v>
          </cell>
        </row>
        <row r="1611">
          <cell r="A1611" t="str">
            <v>I1610</v>
          </cell>
          <cell r="B1611" t="str">
            <v>MANEJO HIDRANTE BRIDADO HF TIPO TRÁFICO DE 4"</v>
          </cell>
          <cell r="C1611" t="str">
            <v>Insumos</v>
          </cell>
          <cell r="D1611" t="str">
            <v>UND</v>
          </cell>
          <cell r="E1611">
            <v>3247671</v>
          </cell>
          <cell r="F1611">
            <v>3247671</v>
          </cell>
        </row>
        <row r="1612">
          <cell r="A1612" t="str">
            <v>I1611</v>
          </cell>
          <cell r="B1612" t="str">
            <v xml:space="preserve">MANEJO HIDRANTE BRIDADO HF TIPO MILÁN DE 3" </v>
          </cell>
          <cell r="C1612" t="str">
            <v>Insumos</v>
          </cell>
          <cell r="D1612" t="str">
            <v>UND</v>
          </cell>
          <cell r="E1612">
            <v>2208973</v>
          </cell>
          <cell r="F1612">
            <v>2208973</v>
          </cell>
        </row>
        <row r="1613">
          <cell r="A1613" t="str">
            <v>I1612</v>
          </cell>
          <cell r="B1613" t="str">
            <v>MANEJO TAPA PORTAVÁLVULA HD</v>
          </cell>
          <cell r="C1613" t="str">
            <v>Insumos</v>
          </cell>
          <cell r="D1613" t="str">
            <v>UND</v>
          </cell>
          <cell r="E1613">
            <v>133196</v>
          </cell>
          <cell r="F1613">
            <v>133196</v>
          </cell>
        </row>
        <row r="1614">
          <cell r="A1614" t="str">
            <v>I1613</v>
          </cell>
          <cell r="B1614" t="str">
            <v>MANEJO CAJA RECTANGULAR HF CON LOGOTIPO DE AGUAS DE MZALES</v>
          </cell>
          <cell r="C1614" t="str">
            <v>Insumos</v>
          </cell>
          <cell r="D1614" t="str">
            <v>UND</v>
          </cell>
          <cell r="E1614">
            <v>67410</v>
          </cell>
          <cell r="F1614">
            <v>67410</v>
          </cell>
        </row>
        <row r="1615">
          <cell r="A1615" t="str">
            <v>I1614</v>
          </cell>
          <cell r="B1615" t="str">
            <v>PUERTAS Y VENTANAS EN TABLA PARA CAMPAMENTO</v>
          </cell>
          <cell r="C1615" t="str">
            <v>Insumos</v>
          </cell>
          <cell r="D1615" t="str">
            <v>M2</v>
          </cell>
          <cell r="E1615">
            <v>3420</v>
          </cell>
          <cell r="F1615">
            <v>3420</v>
          </cell>
        </row>
        <row r="1616">
          <cell r="A1616" t="str">
            <v>I1615</v>
          </cell>
          <cell r="B1616" t="str">
            <v>COMISIÓN DE TOPOGRAFÍA CON EQUIPOS</v>
          </cell>
          <cell r="C1616" t="str">
            <v>Insumos</v>
          </cell>
          <cell r="D1616" t="str">
            <v>DIA</v>
          </cell>
          <cell r="E1616">
            <v>626803</v>
          </cell>
          <cell r="F1616">
            <v>626803</v>
          </cell>
        </row>
        <row r="1617">
          <cell r="A1617" t="str">
            <v>I1616</v>
          </cell>
          <cell r="B1617" t="str">
            <v>DIBUJO DE PLANOS</v>
          </cell>
          <cell r="C1617" t="str">
            <v>Insumos</v>
          </cell>
          <cell r="D1617" t="str">
            <v>UND</v>
          </cell>
          <cell r="E1617">
            <v>313403</v>
          </cell>
          <cell r="F1617">
            <v>313403</v>
          </cell>
        </row>
        <row r="1618">
          <cell r="A1618" t="str">
            <v>I1617</v>
          </cell>
          <cell r="B1618" t="str">
            <v>TAPA D= 0,58 M EN POLIPROPILENO RECICLADO</v>
          </cell>
          <cell r="C1618" t="str">
            <v>Insumos</v>
          </cell>
          <cell r="D1618" t="str">
            <v>UND</v>
          </cell>
          <cell r="E1618">
            <v>211547</v>
          </cell>
          <cell r="F1618">
            <v>211547</v>
          </cell>
        </row>
        <row r="1619">
          <cell r="A1619" t="str">
            <v>I1618</v>
          </cell>
          <cell r="B1619" t="str">
            <v>GUAYA PARA TAPAS POLIPROPILENO</v>
          </cell>
          <cell r="C1619" t="str">
            <v>Insumos</v>
          </cell>
          <cell r="D1619" t="str">
            <v>UND</v>
          </cell>
          <cell r="E1619">
            <v>23506</v>
          </cell>
          <cell r="F1619">
            <v>23506</v>
          </cell>
        </row>
        <row r="1620">
          <cell r="A1620" t="str">
            <v>I1619</v>
          </cell>
          <cell r="B1620" t="str">
            <v>INSTALACIONES PROVISIONALES</v>
          </cell>
          <cell r="C1620" t="str">
            <v>Insumos</v>
          </cell>
          <cell r="D1620" t="str">
            <v>UND</v>
          </cell>
          <cell r="E1620">
            <v>17560</v>
          </cell>
          <cell r="F1620">
            <v>17560</v>
          </cell>
        </row>
        <row r="1621">
          <cell r="A1621" t="str">
            <v>I1620</v>
          </cell>
          <cell r="B1621" t="str">
            <v>GUADUA-TABLA-CUARTÓN-LISTÓN-VARILLÓN PARA CAMPAMENTO</v>
          </cell>
          <cell r="C1621" t="str">
            <v>Insumos</v>
          </cell>
          <cell r="D1621" t="str">
            <v>M2</v>
          </cell>
          <cell r="E1621">
            <v>107688</v>
          </cell>
          <cell r="F1621">
            <v>107688</v>
          </cell>
        </row>
        <row r="1622">
          <cell r="A1622" t="str">
            <v>I1621</v>
          </cell>
          <cell r="B1622" t="str">
            <v>MATERIAL GRANULAR PARA SUBDREN</v>
          </cell>
          <cell r="C1622" t="str">
            <v>Insumos</v>
          </cell>
          <cell r="D1622" t="str">
            <v>M3</v>
          </cell>
          <cell r="E1622">
            <v>59439</v>
          </cell>
          <cell r="F1622">
            <v>59439</v>
          </cell>
        </row>
        <row r="1623">
          <cell r="A1623" t="str">
            <v>I1622</v>
          </cell>
          <cell r="B1623" t="str">
            <v>AMARRAS CON TAPA PLASTICA</v>
          </cell>
          <cell r="C1623" t="str">
            <v>Insumos</v>
          </cell>
          <cell r="D1623" t="str">
            <v>UND</v>
          </cell>
          <cell r="E1623">
            <v>176</v>
          </cell>
          <cell r="F1623">
            <v>148</v>
          </cell>
        </row>
        <row r="1624">
          <cell r="A1624" t="str">
            <v>I1623</v>
          </cell>
          <cell r="B1624" t="str">
            <v>TORNILLO ESTRUCTURAL DRYWALL 8 X 12"</v>
          </cell>
          <cell r="C1624" t="str">
            <v>Insumos</v>
          </cell>
          <cell r="D1624" t="str">
            <v>UND</v>
          </cell>
          <cell r="E1624">
            <v>38</v>
          </cell>
          <cell r="F1624">
            <v>38</v>
          </cell>
        </row>
        <row r="1625">
          <cell r="A1625" t="str">
            <v>I1624</v>
          </cell>
          <cell r="B1625" t="str">
            <v>GABINETE CONTRA INCENDIOS COMPLETO TIPO 3</v>
          </cell>
          <cell r="C1625" t="str">
            <v>Insumos</v>
          </cell>
          <cell r="D1625" t="str">
            <v>UND</v>
          </cell>
          <cell r="E1625">
            <v>1231433</v>
          </cell>
          <cell r="F1625">
            <v>1034818</v>
          </cell>
        </row>
        <row r="1626">
          <cell r="A1626" t="str">
            <v>I1625</v>
          </cell>
          <cell r="B1626" t="str">
            <v>VALVULA DE 3" SELLO ELASTICO EXTREMO LISO  O JUNTA HIDRAULICA PVC</v>
          </cell>
          <cell r="C1626" t="str">
            <v>Insumos</v>
          </cell>
          <cell r="D1626" t="str">
            <v>UND</v>
          </cell>
          <cell r="E1626">
            <v>564390</v>
          </cell>
          <cell r="F1626">
            <v>474277</v>
          </cell>
        </row>
        <row r="1627">
          <cell r="A1627" t="str">
            <v>I1626</v>
          </cell>
          <cell r="B1627" t="str">
            <v>TUBERIA PVC ACUEDUCTO UNION PLATINO DE 3" RDE 21</v>
          </cell>
          <cell r="C1627" t="str">
            <v>Insumos</v>
          </cell>
          <cell r="D1627" t="str">
            <v>M</v>
          </cell>
          <cell r="E1627">
            <v>20762</v>
          </cell>
          <cell r="F1627">
            <v>17447</v>
          </cell>
        </row>
        <row r="1628">
          <cell r="A1628" t="str">
            <v>I1627</v>
          </cell>
          <cell r="B1628" t="str">
            <v>BLOQUE CERAMICO CELOSIA DECORATIVA</v>
          </cell>
          <cell r="C1628" t="str">
            <v>Insumos</v>
          </cell>
          <cell r="D1628" t="str">
            <v>UND</v>
          </cell>
          <cell r="E1628">
            <v>10396</v>
          </cell>
          <cell r="F1628">
            <v>8736</v>
          </cell>
        </row>
        <row r="1629">
          <cell r="A1629" t="str">
            <v>I1628</v>
          </cell>
          <cell r="B1629" t="str">
            <v>LADRILLO FAROL RAYADO DE 0,12X0,20X0,30M</v>
          </cell>
          <cell r="C1629" t="str">
            <v>Insumos</v>
          </cell>
          <cell r="D1629" t="str">
            <v>UND</v>
          </cell>
          <cell r="E1629">
            <v>1342</v>
          </cell>
          <cell r="F1629">
            <v>1128</v>
          </cell>
        </row>
        <row r="1630">
          <cell r="A1630" t="str">
            <v>I1629</v>
          </cell>
          <cell r="B1630" t="str">
            <v>PERFIL ALUMINIO CON HERRAJES Y EMPAQUES</v>
          </cell>
          <cell r="C1630" t="str">
            <v>Insumos</v>
          </cell>
          <cell r="D1630" t="str">
            <v>M</v>
          </cell>
          <cell r="E1630">
            <v>16718</v>
          </cell>
          <cell r="F1630">
            <v>14049</v>
          </cell>
        </row>
        <row r="1631">
          <cell r="A1631" t="str">
            <v>I1630</v>
          </cell>
          <cell r="B1631" t="str">
            <v>MESON EN GRANITO NATURAL CRISTAL PULIDO Y BRILLADO</v>
          </cell>
          <cell r="C1631" t="str">
            <v>Insumos</v>
          </cell>
          <cell r="D1631" t="str">
            <v>ML</v>
          </cell>
          <cell r="E1631">
            <v>474457</v>
          </cell>
          <cell r="F1631">
            <v>474457</v>
          </cell>
        </row>
        <row r="1632">
          <cell r="A1632" t="str">
            <v>I1631</v>
          </cell>
          <cell r="B1632" t="str">
            <v>LAMINA DE ICOPOR E=1.00CMS</v>
          </cell>
          <cell r="C1632" t="str">
            <v>Insumos</v>
          </cell>
          <cell r="D1632" t="str">
            <v>UND</v>
          </cell>
          <cell r="E1632">
            <v>3462</v>
          </cell>
          <cell r="F1632">
            <v>2909</v>
          </cell>
        </row>
        <row r="1633">
          <cell r="A1633" t="str">
            <v>I1632</v>
          </cell>
          <cell r="B1633" t="str">
            <v>PINTURA INTERVINILO ACRILTEX LAVABLE</v>
          </cell>
          <cell r="C1633" t="str">
            <v>Insumos</v>
          </cell>
          <cell r="D1633" t="str">
            <v>GAL</v>
          </cell>
          <cell r="E1633">
            <v>100333</v>
          </cell>
          <cell r="F1633">
            <v>100333</v>
          </cell>
        </row>
        <row r="1634">
          <cell r="A1634" t="str">
            <v>I1633</v>
          </cell>
          <cell r="B1634" t="str">
            <v>MEDIA CAÑA EN PVC</v>
          </cell>
          <cell r="C1634" t="str">
            <v>Insumos</v>
          </cell>
          <cell r="D1634" t="str">
            <v>ML</v>
          </cell>
          <cell r="E1634">
            <v>7338</v>
          </cell>
          <cell r="F1634">
            <v>7338</v>
          </cell>
        </row>
        <row r="1635">
          <cell r="A1635" t="str">
            <v>I1634</v>
          </cell>
          <cell r="B1635" t="str">
            <v>LAVAMANOS EN ACERO INOXIDABLE CON PUSH DE RODILLA COMPLETO</v>
          </cell>
          <cell r="C1635" t="str">
            <v>Insumos</v>
          </cell>
          <cell r="D1635" t="str">
            <v>UND</v>
          </cell>
          <cell r="E1635">
            <v>1075433</v>
          </cell>
          <cell r="F1635">
            <v>1075433</v>
          </cell>
        </row>
        <row r="1636">
          <cell r="A1636" t="str">
            <v>I1635</v>
          </cell>
          <cell r="B1636" t="str">
            <v>MESON EN ACERO INOXIDABLE CAL. 18 ANCHO=0,60 M</v>
          </cell>
          <cell r="C1636" t="str">
            <v>Insumos</v>
          </cell>
          <cell r="D1636" t="str">
            <v>ML</v>
          </cell>
          <cell r="E1636">
            <v>436500</v>
          </cell>
          <cell r="F1636">
            <v>436500</v>
          </cell>
        </row>
        <row r="1637">
          <cell r="A1637" t="str">
            <v>I1636</v>
          </cell>
          <cell r="B1637" t="str">
            <v>LAVAOLLAS EN ACERO INOXIDABLE CAL. 18 MEDIDAS HASTA 0,80X0,80X0,45 M</v>
          </cell>
          <cell r="C1637" t="str">
            <v>Insumos</v>
          </cell>
          <cell r="D1637" t="str">
            <v>UND</v>
          </cell>
          <cell r="E1637">
            <v>759129</v>
          </cell>
          <cell r="F1637">
            <v>759129</v>
          </cell>
        </row>
        <row r="1638">
          <cell r="A1638" t="str">
            <v>I1637</v>
          </cell>
          <cell r="B1638" t="str">
            <v>MALLA ESLABONADA CAL. 10 2" X 2"</v>
          </cell>
          <cell r="C1638" t="str">
            <v>Insumos</v>
          </cell>
          <cell r="D1638" t="str">
            <v>M2</v>
          </cell>
          <cell r="E1638">
            <v>18291</v>
          </cell>
          <cell r="F1638">
            <v>15371</v>
          </cell>
        </row>
        <row r="1639">
          <cell r="A1639" t="str">
            <v>I1638</v>
          </cell>
          <cell r="B1639" t="str">
            <v>TABLERO RH 15MM 2,44X1,83</v>
          </cell>
          <cell r="C1639" t="str">
            <v>Insumos</v>
          </cell>
          <cell r="D1639" t="str">
            <v>UND</v>
          </cell>
          <cell r="E1639">
            <v>197411</v>
          </cell>
          <cell r="F1639">
            <v>165892</v>
          </cell>
        </row>
        <row r="1640">
          <cell r="A1640" t="str">
            <v>I1639</v>
          </cell>
          <cell r="B1640" t="str">
            <v>MALLA NYLON PARA TABLERO DE BALONCESTO</v>
          </cell>
          <cell r="C1640" t="str">
            <v>Insumos</v>
          </cell>
          <cell r="D1640" t="str">
            <v>UND</v>
          </cell>
          <cell r="E1640">
            <v>23749</v>
          </cell>
          <cell r="F1640">
            <v>19957</v>
          </cell>
        </row>
        <row r="1641">
          <cell r="A1641" t="str">
            <v>I1640</v>
          </cell>
          <cell r="B1641" t="str">
            <v>LAVAPLATO ACERO INOXIDABLE CA. 20 POCETA .70X.40X.35M</v>
          </cell>
          <cell r="C1641" t="str">
            <v>Insumos</v>
          </cell>
          <cell r="D1641" t="str">
            <v>UND</v>
          </cell>
          <cell r="E1641">
            <v>244920</v>
          </cell>
          <cell r="F1641">
            <v>205815</v>
          </cell>
        </row>
        <row r="1642">
          <cell r="A1642" t="str">
            <v>I1641</v>
          </cell>
          <cell r="B1642" t="str">
            <v>LAVAMANOS QUIRURGICO CON SISTEMA DE PEDAL EN ACERO INOCIDABLE CAL. 18</v>
          </cell>
          <cell r="C1642" t="str">
            <v>Insumos</v>
          </cell>
          <cell r="D1642" t="str">
            <v>UND</v>
          </cell>
          <cell r="E1642">
            <v>847832</v>
          </cell>
          <cell r="F1642">
            <v>712464</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514054</v>
          </cell>
          <cell r="F1643">
            <v>431978</v>
          </cell>
        </row>
        <row r="1644">
          <cell r="A1644" t="str">
            <v>I1643</v>
          </cell>
          <cell r="B1644" t="str">
            <v>MADECANTO PARA REGRUESO DE ENTREPAÑOS</v>
          </cell>
          <cell r="C1644" t="str">
            <v>Insumos</v>
          </cell>
          <cell r="D1644" t="str">
            <v>ML</v>
          </cell>
          <cell r="E1644">
            <v>8994</v>
          </cell>
          <cell r="F1644">
            <v>7558</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335799</v>
          </cell>
          <cell r="F1645">
            <v>282184</v>
          </cell>
        </row>
        <row r="1646">
          <cell r="A1646" t="str">
            <v>I1645</v>
          </cell>
          <cell r="B1646" t="str">
            <v>BLOQUE BASE EN CEMENTO PLAQUETA ABUJARDADA PEATONAL 50 X 50 X 7 CM, COLOR SEGUN DISEÑO</v>
          </cell>
          <cell r="C1646" t="str">
            <v>Insumos</v>
          </cell>
          <cell r="D1646" t="str">
            <v>UND</v>
          </cell>
          <cell r="E1646">
            <v>35110</v>
          </cell>
          <cell r="F1646">
            <v>29504</v>
          </cell>
        </row>
        <row r="1647">
          <cell r="A1647" t="str">
            <v>I1646</v>
          </cell>
          <cell r="B1647" t="str">
            <v>BANCA EN CONCRETO PARA MEDIA TORTA PREFABRICADA A=42; B=42; H=70 CM.</v>
          </cell>
          <cell r="C1647" t="str">
            <v>Insumos</v>
          </cell>
          <cell r="D1647" t="str">
            <v>UND</v>
          </cell>
          <cell r="E1647">
            <v>149778</v>
          </cell>
          <cell r="F1647">
            <v>125864</v>
          </cell>
        </row>
        <row r="1648">
          <cell r="A1648" t="str">
            <v>I1647</v>
          </cell>
          <cell r="B1648" t="str">
            <v>MESA BASE EN CONCRETO A=90; B=90; H=100 CM. INCLUYE JUEGOS DE MESA</v>
          </cell>
          <cell r="C1648" t="str">
            <v>Insumos</v>
          </cell>
          <cell r="D1648" t="str">
            <v>UND</v>
          </cell>
          <cell r="E1648">
            <v>713958</v>
          </cell>
          <cell r="F1648">
            <v>599965</v>
          </cell>
        </row>
        <row r="1649">
          <cell r="A1649" t="str">
            <v>I1648</v>
          </cell>
          <cell r="B1649" t="str">
            <v>ARO DE BALONCESTO</v>
          </cell>
          <cell r="C1649" t="str">
            <v>Insumos</v>
          </cell>
          <cell r="D1649" t="str">
            <v>UND</v>
          </cell>
          <cell r="E1649">
            <v>94817</v>
          </cell>
          <cell r="F1649">
            <v>79678</v>
          </cell>
        </row>
        <row r="1650">
          <cell r="A1650" t="str">
            <v>I1649</v>
          </cell>
          <cell r="B1650" t="str">
            <v>VOLQUETA  6M3 (CARGUE A MANO) RETIRO INTERNO</v>
          </cell>
          <cell r="C1650" t="str">
            <v>Insumos</v>
          </cell>
          <cell r="D1650" t="str">
            <v>VJE</v>
          </cell>
          <cell r="E1650">
            <v>175387</v>
          </cell>
          <cell r="F1650">
            <v>147384</v>
          </cell>
        </row>
        <row r="1651">
          <cell r="A1651" t="str">
            <v>I1650</v>
          </cell>
          <cell r="B1651" t="str">
            <v>MESON ACERO INOXIDABLE CAL. 20 ANCHO = 0,60M</v>
          </cell>
          <cell r="C1651" t="str">
            <v>Insumos</v>
          </cell>
          <cell r="D1651" t="str">
            <v>ML</v>
          </cell>
          <cell r="E1651">
            <v>243165</v>
          </cell>
          <cell r="F1651">
            <v>204340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356683</v>
          </cell>
          <cell r="F1652">
            <v>299734</v>
          </cell>
        </row>
        <row r="1653">
          <cell r="A1653" t="str">
            <v>I1652</v>
          </cell>
          <cell r="B1653" t="str">
            <v>BARRA DISCAPACITADOS ABATIBLE EN ACERO INOXIDABLE CAL. 18 Ø 1 1/2", INCLUYE ANCLAJE EN PLATINA DE 1/4</v>
          </cell>
          <cell r="C1653" t="str">
            <v>Insumos</v>
          </cell>
          <cell r="D1653" t="str">
            <v>UND</v>
          </cell>
          <cell r="E1653">
            <v>351019</v>
          </cell>
          <cell r="F1653">
            <v>294974</v>
          </cell>
        </row>
        <row r="1654">
          <cell r="A1654" t="str">
            <v>I1653</v>
          </cell>
          <cell r="B1654" t="str">
            <v>DIVISION ORINAL EN ACERO INOXIDABLE CAL. 20; 0,9X0,45X0,10 M (DOBLE HOJA, INCLUYE SOPORTES EN ACERO INOXIDABLE PARA SU RESPECTIVO ANCLAJE)</v>
          </cell>
          <cell r="C1654" t="str">
            <v>Insumos</v>
          </cell>
          <cell r="D1654" t="str">
            <v>UND</v>
          </cell>
          <cell r="E1654">
            <v>372595</v>
          </cell>
          <cell r="F1654">
            <v>313105</v>
          </cell>
        </row>
        <row r="1655">
          <cell r="A1655" t="str">
            <v>I1654</v>
          </cell>
          <cell r="B1655" t="str">
            <v>LISTON PINO 4 X 4 PULGADAS X 3M</v>
          </cell>
          <cell r="C1655" t="str">
            <v>Insumos</v>
          </cell>
          <cell r="D1655" t="str">
            <v>UND</v>
          </cell>
          <cell r="E1655">
            <v>78604</v>
          </cell>
          <cell r="F1655">
            <v>66054</v>
          </cell>
        </row>
        <row r="1656">
          <cell r="A1656" t="str">
            <v>I1655</v>
          </cell>
          <cell r="B1656" t="str">
            <v>LISTON PINO 3 X 4 PULGADAS X 3M</v>
          </cell>
          <cell r="C1656" t="str">
            <v>Insumos</v>
          </cell>
          <cell r="D1656" t="str">
            <v>UND</v>
          </cell>
          <cell r="E1656">
            <v>71426</v>
          </cell>
          <cell r="F1656">
            <v>60022</v>
          </cell>
        </row>
        <row r="1657">
          <cell r="A1657" t="str">
            <v>I1656</v>
          </cell>
          <cell r="B1657" t="str">
            <v>TABLA 1,8 X 7 X 90 CM TECA BISELADA</v>
          </cell>
          <cell r="C1657" t="str">
            <v>Insumos</v>
          </cell>
          <cell r="D1657" t="str">
            <v>UND</v>
          </cell>
          <cell r="E1657">
            <v>15433</v>
          </cell>
          <cell r="F1657">
            <v>12969</v>
          </cell>
        </row>
        <row r="1658">
          <cell r="A1658" t="str">
            <v>I1657</v>
          </cell>
          <cell r="B1658" t="str">
            <v>LUMINARIA LED DE INCRUSTAR REF. 9PULG-24 W TIPO PLANETA O SIMILAR</v>
          </cell>
          <cell r="C1658" t="str">
            <v>Insumos</v>
          </cell>
          <cell r="D1658" t="str">
            <v>UND</v>
          </cell>
          <cell r="E1658">
            <v>65609</v>
          </cell>
          <cell r="F1658">
            <v>55134</v>
          </cell>
        </row>
        <row r="1659">
          <cell r="A1659" t="str">
            <v>I1658</v>
          </cell>
          <cell r="B1659" t="str">
            <v>SILLAR CABEZAL 3831</v>
          </cell>
          <cell r="C1659" t="str">
            <v>Insumos</v>
          </cell>
          <cell r="D1659" t="str">
            <v>ML</v>
          </cell>
          <cell r="E1659">
            <v>6821</v>
          </cell>
          <cell r="F1659">
            <v>5732</v>
          </cell>
        </row>
        <row r="1660">
          <cell r="A1660" t="str">
            <v>I1659</v>
          </cell>
          <cell r="B1660" t="str">
            <v>JAMBA 3831</v>
          </cell>
          <cell r="C1660" t="str">
            <v>Insumos</v>
          </cell>
          <cell r="D1660" t="str">
            <v>ML</v>
          </cell>
          <cell r="E1660">
            <v>6821</v>
          </cell>
          <cell r="F1660">
            <v>5732</v>
          </cell>
        </row>
        <row r="1661">
          <cell r="A1661" t="str">
            <v>I1660</v>
          </cell>
          <cell r="B1661" t="str">
            <v>PISAVIDRIO PROYECTANTE 3831 FIJJO+MOVIL</v>
          </cell>
          <cell r="C1661" t="str">
            <v>Insumos</v>
          </cell>
          <cell r="D1661" t="str">
            <v>ML</v>
          </cell>
          <cell r="E1661">
            <v>11964</v>
          </cell>
          <cell r="F1661">
            <v>10054</v>
          </cell>
        </row>
        <row r="1662">
          <cell r="A1662" t="str">
            <v>I1661</v>
          </cell>
          <cell r="B1662" t="str">
            <v>DIVISOR 3831</v>
          </cell>
          <cell r="C1662" t="str">
            <v>Insumos</v>
          </cell>
          <cell r="D1662" t="str">
            <v>ML</v>
          </cell>
          <cell r="E1662">
            <v>8974</v>
          </cell>
          <cell r="F1662">
            <v>7541</v>
          </cell>
        </row>
        <row r="1663">
          <cell r="A1663" t="str">
            <v>I1662</v>
          </cell>
          <cell r="B1663" t="str">
            <v>MARCO NAVE 3831</v>
          </cell>
          <cell r="C1663" t="str">
            <v>Insumos</v>
          </cell>
          <cell r="D1663" t="str">
            <v>ML</v>
          </cell>
          <cell r="E1663">
            <v>8136</v>
          </cell>
          <cell r="F1663">
            <v>6837</v>
          </cell>
        </row>
        <row r="1664">
          <cell r="A1664" t="str">
            <v>I1663</v>
          </cell>
          <cell r="B1664" t="str">
            <v>CHAPETA 1.1/2"</v>
          </cell>
          <cell r="C1664" t="str">
            <v>Insumos</v>
          </cell>
          <cell r="D1664" t="str">
            <v>UND</v>
          </cell>
          <cell r="E1664">
            <v>1796</v>
          </cell>
          <cell r="F1664">
            <v>1509</v>
          </cell>
        </row>
        <row r="1665">
          <cell r="A1665" t="str">
            <v>I1664</v>
          </cell>
          <cell r="B1665" t="str">
            <v>MANIJA Y SEGURO PUERTA</v>
          </cell>
          <cell r="C1665" t="str">
            <v>Insumos</v>
          </cell>
          <cell r="D1665" t="str">
            <v>UND</v>
          </cell>
          <cell r="E1665">
            <v>41875</v>
          </cell>
          <cell r="F1665">
            <v>35189</v>
          </cell>
        </row>
        <row r="1666">
          <cell r="A1666" t="str">
            <v>I1665</v>
          </cell>
          <cell r="B1666" t="str">
            <v>SILICONA TRANSPARENTE ANTIHONGOS</v>
          </cell>
          <cell r="C1666" t="str">
            <v>Insumos</v>
          </cell>
          <cell r="D1666" t="str">
            <v>UND</v>
          </cell>
          <cell r="E1666">
            <v>8974</v>
          </cell>
          <cell r="F1666">
            <v>7541</v>
          </cell>
        </row>
        <row r="1667">
          <cell r="A1667" t="str">
            <v>I1666</v>
          </cell>
          <cell r="B1667" t="str">
            <v>CERAMICA PISO GRANILLA TIPO ALFA O SIMILAR.</v>
          </cell>
          <cell r="C1667" t="str">
            <v>Insumos</v>
          </cell>
          <cell r="D1667" t="str">
            <v>M2</v>
          </cell>
          <cell r="E1667">
            <v>34740</v>
          </cell>
          <cell r="F1667">
            <v>29193</v>
          </cell>
        </row>
        <row r="1668">
          <cell r="A1668" t="str">
            <v>I1667</v>
          </cell>
          <cell r="B1668" t="str">
            <v>TORNNILLO CABEZA PLANA 8X1/2"</v>
          </cell>
          <cell r="C1668" t="str">
            <v>Insumos</v>
          </cell>
          <cell r="D1668" t="str">
            <v>UND</v>
          </cell>
          <cell r="E1668">
            <v>36</v>
          </cell>
          <cell r="F1668">
            <v>30</v>
          </cell>
        </row>
        <row r="1669">
          <cell r="A1669" t="str">
            <v>I1668</v>
          </cell>
          <cell r="B1669" t="str">
            <v>TORNILLO ENSAMBLE PAN 6X1/2"</v>
          </cell>
          <cell r="C1669" t="str">
            <v>Insumos</v>
          </cell>
          <cell r="D1669" t="str">
            <v>UND</v>
          </cell>
          <cell r="E1669">
            <v>36</v>
          </cell>
          <cell r="F1669">
            <v>30</v>
          </cell>
        </row>
        <row r="1670">
          <cell r="A1670" t="str">
            <v>I1669</v>
          </cell>
          <cell r="B1670" t="str">
            <v>REMACHE POP 4X3</v>
          </cell>
          <cell r="C1670" t="str">
            <v>Insumos</v>
          </cell>
          <cell r="D1670" t="str">
            <v>UND</v>
          </cell>
          <cell r="E1670">
            <v>36</v>
          </cell>
          <cell r="F1670">
            <v>30</v>
          </cell>
        </row>
        <row r="1671">
          <cell r="A1671" t="str">
            <v>I1670</v>
          </cell>
          <cell r="B1671" t="str">
            <v>EMPAQUE MARIPOSA</v>
          </cell>
          <cell r="C1671" t="str">
            <v>Insumos</v>
          </cell>
          <cell r="D1671" t="str">
            <v>UND</v>
          </cell>
          <cell r="E1671">
            <v>1434</v>
          </cell>
          <cell r="F1671">
            <v>1205</v>
          </cell>
        </row>
        <row r="1672">
          <cell r="A1672" t="str">
            <v>I1671</v>
          </cell>
          <cell r="B1672" t="str">
            <v>LÁMINA ALUMINIO MICROPERFORADA Ø1/8" - CAL. 20</v>
          </cell>
          <cell r="C1672" t="str">
            <v>Insumos</v>
          </cell>
          <cell r="D1672" t="str">
            <v>M2</v>
          </cell>
          <cell r="E1672">
            <v>164509</v>
          </cell>
          <cell r="F1672">
            <v>138243</v>
          </cell>
        </row>
        <row r="1673">
          <cell r="A1673" t="str">
            <v>I1672</v>
          </cell>
          <cell r="B1673" t="str">
            <v>BRAZO ESCUALIZABLE 6"</v>
          </cell>
          <cell r="C1673" t="str">
            <v>Insumos</v>
          </cell>
          <cell r="D1673" t="str">
            <v>UND</v>
          </cell>
          <cell r="E1673">
            <v>8974</v>
          </cell>
          <cell r="F1673">
            <v>7541</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6689856</v>
          </cell>
          <cell r="F1674">
            <v>5621728</v>
          </cell>
        </row>
        <row r="1675">
          <cell r="A1675" t="str">
            <v>I1674</v>
          </cell>
          <cell r="B1675" t="str">
            <v>PISAVIDRIO FIJO U68</v>
          </cell>
          <cell r="C1675" t="str">
            <v>Insumos</v>
          </cell>
          <cell r="D1675" t="str">
            <v>ML</v>
          </cell>
          <cell r="E1675">
            <v>2931</v>
          </cell>
          <cell r="F1675">
            <v>2463</v>
          </cell>
        </row>
        <row r="1676">
          <cell r="A1676" t="str">
            <v>I1675</v>
          </cell>
          <cell r="B1676" t="str">
            <v>EMPAQUE EXTRUSION 30016</v>
          </cell>
          <cell r="C1676" t="str">
            <v>Insumos</v>
          </cell>
          <cell r="D1676" t="str">
            <v>ML</v>
          </cell>
          <cell r="E1676">
            <v>1434</v>
          </cell>
          <cell r="F1676">
            <v>1205</v>
          </cell>
        </row>
        <row r="1677">
          <cell r="A1677" t="str">
            <v>I1676</v>
          </cell>
          <cell r="B1677" t="str">
            <v>CHAPETA TIPO NAVE</v>
          </cell>
          <cell r="C1677" t="str">
            <v>Insumos</v>
          </cell>
          <cell r="D1677" t="str">
            <v>UND</v>
          </cell>
          <cell r="E1677">
            <v>1614</v>
          </cell>
          <cell r="F1677">
            <v>1356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42</v>
          </cell>
          <cell r="F1679">
            <v>35</v>
          </cell>
        </row>
        <row r="1680">
          <cell r="A1680" t="str">
            <v>I1679</v>
          </cell>
          <cell r="B1680" t="str">
            <v>KORAZA LADRILLO SEMIMATE TRANSPARENTE</v>
          </cell>
          <cell r="C1680" t="str">
            <v>Insumos</v>
          </cell>
          <cell r="D1680" t="str">
            <v>GAL</v>
          </cell>
          <cell r="E1680">
            <v>108875</v>
          </cell>
          <cell r="F1680">
            <v>91492</v>
          </cell>
        </row>
        <row r="1681">
          <cell r="A1681" t="str">
            <v>I1680</v>
          </cell>
          <cell r="B1681" t="str">
            <v>CAMPANA INDUSTRIAL EXTRACTORA DE 2,0X0,7 MTS EN ACERO INOXIDABLE CAL. 20, INCLUYE MOTOR EXTRACTOR</v>
          </cell>
          <cell r="C1681" t="str">
            <v>Insumos</v>
          </cell>
          <cell r="D1681" t="str">
            <v>UND</v>
          </cell>
          <cell r="E1681">
            <v>3315811</v>
          </cell>
          <cell r="F1681">
            <v>2786396</v>
          </cell>
        </row>
        <row r="1682">
          <cell r="A1682" t="str">
            <v>I1681</v>
          </cell>
          <cell r="B1682" t="str">
            <v>DUCTO PARA CAMPANA INDUSTRIAL EXTRACTORA ACERO INOXIDABE CAL. 20</v>
          </cell>
          <cell r="C1682" t="str">
            <v>Insumos</v>
          </cell>
          <cell r="D1682" t="str">
            <v>ML</v>
          </cell>
          <cell r="E1682">
            <v>186141</v>
          </cell>
          <cell r="F1682">
            <v>156421</v>
          </cell>
        </row>
        <row r="1683">
          <cell r="A1683" t="str">
            <v>I1682</v>
          </cell>
          <cell r="B1683" t="str">
            <v>LAVAOLLA EN ACERO INOXIDABLE CAL. 20 DIMENSIONES INTERNAS 80X80X40 CMS</v>
          </cell>
          <cell r="C1683" t="str">
            <v>Insumos</v>
          </cell>
          <cell r="D1683" t="str">
            <v>UND</v>
          </cell>
          <cell r="E1683">
            <v>1047158</v>
          </cell>
          <cell r="F1683">
            <v>879965</v>
          </cell>
        </row>
        <row r="1684">
          <cell r="A1684" t="str">
            <v>I1683</v>
          </cell>
          <cell r="B1684" t="str">
            <v>LAMINA METADECK  LAMINA 2"  CAL.22  - TIPO ACESCO O SIMILAR.</v>
          </cell>
          <cell r="C1684" t="str">
            <v>Insumos</v>
          </cell>
          <cell r="D1684" t="str">
            <v>M2</v>
          </cell>
          <cell r="E1684">
            <v>31126</v>
          </cell>
          <cell r="F1684">
            <v>26156</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101612745</v>
          </cell>
          <cell r="F1685">
            <v>85388861</v>
          </cell>
        </row>
        <row r="1686">
          <cell r="A1686" t="str">
            <v>I1685</v>
          </cell>
          <cell r="B1686" t="str">
            <v>BASES PARA BICICLETAS PARA SEIS UNIDADES EN TUBO DE AGUAS NEGRAS DE 1" EN 1,5 MM CON PINTURA ELECTROSTATICA SEGÚN DISEÑO</v>
          </cell>
          <cell r="C1686" t="str">
            <v>Insumos</v>
          </cell>
          <cell r="D1686" t="str">
            <v>UND</v>
          </cell>
          <cell r="E1686">
            <v>287142</v>
          </cell>
          <cell r="F1686">
            <v>241296</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1381957</v>
          </cell>
          <cell r="F1687">
            <v>1161308</v>
          </cell>
        </row>
        <row r="1688">
          <cell r="A1688" t="str">
            <v>I1687</v>
          </cell>
          <cell r="B1688" t="str">
            <v>CASCO ELECTRICO</v>
          </cell>
          <cell r="C1688" t="str">
            <v>Insumos</v>
          </cell>
          <cell r="D1688" t="str">
            <v>UND</v>
          </cell>
          <cell r="E1688">
            <v>38286</v>
          </cell>
          <cell r="F1688">
            <v>32173</v>
          </cell>
        </row>
        <row r="1689">
          <cell r="A1689" t="str">
            <v>I1688</v>
          </cell>
          <cell r="B1689" t="str">
            <v>GAFAS PROTECTORAS CONTRA RADIACION ULTRAVIOLETA</v>
          </cell>
          <cell r="C1689" t="str">
            <v>Insumos</v>
          </cell>
          <cell r="D1689" t="str">
            <v>UND</v>
          </cell>
          <cell r="E1689">
            <v>38286</v>
          </cell>
          <cell r="F1689">
            <v>32173</v>
          </cell>
        </row>
        <row r="1690">
          <cell r="A1690" t="str">
            <v>I1689</v>
          </cell>
          <cell r="B1690" t="str">
            <v>GUANTES DE CUERO O DE CARNAZA</v>
          </cell>
          <cell r="C1690" t="str">
            <v>Insumos</v>
          </cell>
          <cell r="D1690" t="str">
            <v>JUEGO</v>
          </cell>
          <cell r="E1690">
            <v>38286</v>
          </cell>
          <cell r="F1690">
            <v>32173</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103281</v>
          </cell>
          <cell r="F1692">
            <v>86791</v>
          </cell>
        </row>
        <row r="1693">
          <cell r="A1693" t="str">
            <v>I1692</v>
          </cell>
          <cell r="B1693" t="str">
            <v>CAJA HERMETICA TIPO INTERPERIE PARA MEDIDOR DE ENERGIA</v>
          </cell>
          <cell r="C1693" t="str">
            <v>Insumos</v>
          </cell>
          <cell r="D1693" t="str">
            <v>UND</v>
          </cell>
          <cell r="E1693">
            <v>149494</v>
          </cell>
          <cell r="F1693">
            <v>125625</v>
          </cell>
        </row>
        <row r="1694">
          <cell r="A1694" t="str">
            <v>I1693</v>
          </cell>
          <cell r="B1694" t="str">
            <v>TERMINAL EMT 2"</v>
          </cell>
          <cell r="C1694" t="str">
            <v>Insumos</v>
          </cell>
          <cell r="D1694" t="str">
            <v>UND</v>
          </cell>
          <cell r="E1694">
            <v>5514</v>
          </cell>
          <cell r="F1694">
            <v>4634</v>
          </cell>
        </row>
        <row r="1695">
          <cell r="A1695" t="str">
            <v>I1694</v>
          </cell>
          <cell r="B1695" t="str">
            <v>CINTA BAND - IT, 5/8"</v>
          </cell>
          <cell r="C1695" t="str">
            <v>Insumos</v>
          </cell>
          <cell r="D1695" t="str">
            <v>ML</v>
          </cell>
          <cell r="E1695">
            <v>4884</v>
          </cell>
          <cell r="F1695">
            <v>4104</v>
          </cell>
        </row>
        <row r="1696">
          <cell r="A1696" t="str">
            <v>I1695</v>
          </cell>
          <cell r="B1696" t="str">
            <v>GRAPA BAND - IT 5/8"</v>
          </cell>
          <cell r="C1696" t="str">
            <v>Insumos</v>
          </cell>
          <cell r="D1696" t="str">
            <v>UND</v>
          </cell>
          <cell r="E1696">
            <v>1184</v>
          </cell>
          <cell r="F1696">
            <v>995</v>
          </cell>
        </row>
        <row r="1697">
          <cell r="A1697" t="str">
            <v>I1696</v>
          </cell>
          <cell r="B1697" t="str">
            <v>CABLE CU 2 AWG HFFR LS 600V 75º CT</v>
          </cell>
          <cell r="C1697" t="str">
            <v>Insumos</v>
          </cell>
          <cell r="D1697" t="str">
            <v>ML</v>
          </cell>
          <cell r="E1697">
            <v>13301</v>
          </cell>
          <cell r="F1697">
            <v>11177</v>
          </cell>
        </row>
        <row r="1698">
          <cell r="A1698" t="str">
            <v>I1697</v>
          </cell>
          <cell r="B1698" t="str">
            <v>CINTA AISLANTE DE COLORES</v>
          </cell>
          <cell r="C1698" t="str">
            <v>Insumos</v>
          </cell>
          <cell r="D1698" t="str">
            <v>UND</v>
          </cell>
          <cell r="E1698">
            <v>1972</v>
          </cell>
          <cell r="F1698">
            <v>1657</v>
          </cell>
        </row>
        <row r="1699">
          <cell r="A1699" t="str">
            <v>I1698</v>
          </cell>
          <cell r="B1699" t="str">
            <v>TUBO PVC PESADO 1 1/2"</v>
          </cell>
          <cell r="C1699" t="str">
            <v>Insumos</v>
          </cell>
          <cell r="D1699" t="str">
            <v>ML</v>
          </cell>
          <cell r="E1699">
            <v>1986</v>
          </cell>
          <cell r="F1699">
            <v>1669</v>
          </cell>
        </row>
        <row r="1700">
          <cell r="A1700" t="str">
            <v>I1699</v>
          </cell>
          <cell r="B1700" t="str">
            <v>BANDA PLASTICA DE SEÑALIZACION</v>
          </cell>
          <cell r="C1700" t="str">
            <v>Insumos</v>
          </cell>
          <cell r="D1700" t="str">
            <v>ML</v>
          </cell>
          <cell r="E1700">
            <v>2687</v>
          </cell>
          <cell r="F1700">
            <v>2258</v>
          </cell>
        </row>
        <row r="1701">
          <cell r="A1701" t="str">
            <v>I1700</v>
          </cell>
          <cell r="B1701" t="str">
            <v>LIMPIADOR  REM PVC 760 GMS(1/4)</v>
          </cell>
          <cell r="C1701" t="str">
            <v>Insumos</v>
          </cell>
          <cell r="D1701" t="str">
            <v>UND</v>
          </cell>
          <cell r="E1701">
            <v>47892</v>
          </cell>
          <cell r="F1701">
            <v>40245</v>
          </cell>
        </row>
        <row r="1702">
          <cell r="A1702" t="str">
            <v>I1701</v>
          </cell>
          <cell r="B1702" t="str">
            <v>SOLDADURA PVC LIQUIDA</v>
          </cell>
          <cell r="C1702" t="str">
            <v>Insumos</v>
          </cell>
          <cell r="D1702" t="str">
            <v>UND</v>
          </cell>
          <cell r="E1702">
            <v>86411</v>
          </cell>
          <cell r="F1702">
            <v>72614</v>
          </cell>
        </row>
        <row r="1703">
          <cell r="A1703" t="str">
            <v>I1702</v>
          </cell>
          <cell r="B1703" t="str">
            <v>ARENA DE PEÑA</v>
          </cell>
          <cell r="C1703" t="str">
            <v>Insumos</v>
          </cell>
          <cell r="D1703" t="str">
            <v>M3</v>
          </cell>
          <cell r="E1703">
            <v>258595</v>
          </cell>
          <cell r="F1703">
            <v>217307</v>
          </cell>
        </row>
        <row r="1704">
          <cell r="A1704" t="str">
            <v>I1703</v>
          </cell>
          <cell r="B1704" t="str">
            <v>RELLENO CON TIERRA DE EXCAVACION ( RELLENO CON PIZON DE CAPAS DE 15CM)</v>
          </cell>
          <cell r="C1704" t="str">
            <v>Insumos</v>
          </cell>
          <cell r="D1704" t="str">
            <v>M3</v>
          </cell>
          <cell r="E1704">
            <v>13266</v>
          </cell>
          <cell r="F1704">
            <v>11148</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192024</v>
          </cell>
          <cell r="F1705">
            <v>161365</v>
          </cell>
        </row>
        <row r="1706">
          <cell r="A1706" t="str">
            <v>I1705</v>
          </cell>
          <cell r="B1706" t="str">
            <v>CONCRETO 2500 PSI</v>
          </cell>
          <cell r="C1706" t="str">
            <v>Insumos</v>
          </cell>
          <cell r="D1706" t="str">
            <v>M3 - HM</v>
          </cell>
          <cell r="E1706">
            <v>320043</v>
          </cell>
          <cell r="F1706">
            <v>268944</v>
          </cell>
        </row>
        <row r="1707">
          <cell r="A1707" t="str">
            <v>I1706</v>
          </cell>
          <cell r="B1707" t="str">
            <v>MORTERO 1:5 ( ARENA SEMILAVADA DE PEÑA)</v>
          </cell>
          <cell r="C1707" t="str">
            <v>Insumos</v>
          </cell>
          <cell r="D1707" t="str">
            <v>M3</v>
          </cell>
          <cell r="E1707">
            <v>290980</v>
          </cell>
          <cell r="F1707">
            <v>244521</v>
          </cell>
        </row>
        <row r="1708">
          <cell r="A1708" t="str">
            <v>I1707</v>
          </cell>
          <cell r="B1708" t="str">
            <v>CONCRETO 1:2:1 280 KG/CM2 4000PSI</v>
          </cell>
          <cell r="C1708" t="str">
            <v>Insumos</v>
          </cell>
          <cell r="D1708" t="str">
            <v>M3</v>
          </cell>
          <cell r="E1708">
            <v>537672</v>
          </cell>
          <cell r="F1708">
            <v>451825</v>
          </cell>
        </row>
        <row r="1709">
          <cell r="A1709" t="str">
            <v>I1708</v>
          </cell>
          <cell r="B1709" t="str">
            <v>RECEBO COMUN (EXTENDIDO Y COMPACTADO)</v>
          </cell>
          <cell r="C1709" t="str">
            <v>Insumos</v>
          </cell>
          <cell r="D1709" t="str">
            <v>M3</v>
          </cell>
          <cell r="E1709">
            <v>36920</v>
          </cell>
          <cell r="F1709">
            <v>31025</v>
          </cell>
        </row>
        <row r="1710">
          <cell r="A1710" t="str">
            <v>I1709</v>
          </cell>
          <cell r="B1710" t="str">
            <v>EXCAVACION MANUAL DE MATERIAL HETEROGENEO ( INCLUYE CARGUE Y RETIRO DE MATERIAL EXCAVADO A BOLADERO)</v>
          </cell>
          <cell r="C1710" t="str">
            <v>Insumos</v>
          </cell>
          <cell r="D1710" t="str">
            <v>M3 - HM</v>
          </cell>
          <cell r="E1710">
            <v>23768</v>
          </cell>
          <cell r="F1710">
            <v>19973</v>
          </cell>
        </row>
        <row r="1711">
          <cell r="A1711" t="str">
            <v>I1710</v>
          </cell>
          <cell r="B1711" t="str">
            <v>RELLENO EN GRAVILLA COMUN</v>
          </cell>
          <cell r="C1711" t="str">
            <v>Insumos</v>
          </cell>
          <cell r="D1711" t="str">
            <v>M3</v>
          </cell>
          <cell r="E1711">
            <v>123441</v>
          </cell>
          <cell r="F1711">
            <v>103732</v>
          </cell>
        </row>
        <row r="1712">
          <cell r="A1712" t="str">
            <v>I1711</v>
          </cell>
          <cell r="B1712" t="str">
            <v>PLACA DE IDENTIFICACION EN ALUMINIO ALTO RELIEVE DE 12 X 5CM, SEGUN NORMA CS 278-1</v>
          </cell>
          <cell r="C1712" t="str">
            <v>Insumos</v>
          </cell>
          <cell r="D1712" t="str">
            <v>UND</v>
          </cell>
          <cell r="E1712">
            <v>4737</v>
          </cell>
          <cell r="F1712">
            <v>3981</v>
          </cell>
        </row>
        <row r="1713">
          <cell r="A1713" t="str">
            <v>I1712</v>
          </cell>
          <cell r="B1713" t="str">
            <v>SUMINISTRO DE TABLERO ELECTRONICO DE BAJA TENSION ( 0.9X1. 0X0. 30)SEGUN RETIE, INCLUYE BARRAJE 2F- N-T 125A</v>
          </cell>
          <cell r="C1713" t="str">
            <v>Insumos</v>
          </cell>
          <cell r="D1713" t="str">
            <v>UND</v>
          </cell>
          <cell r="E1713">
            <v>1506763</v>
          </cell>
          <cell r="F1713">
            <v>1266187</v>
          </cell>
        </row>
        <row r="1714">
          <cell r="A1714" t="str">
            <v>I1713</v>
          </cell>
          <cell r="B1714" t="str">
            <v>SUMINISTRO DE PROTECCION FIJA 125A, 50KA 240/120V</v>
          </cell>
          <cell r="C1714" t="str">
            <v>Insumos</v>
          </cell>
          <cell r="D1714" t="str">
            <v>UND</v>
          </cell>
          <cell r="E1714">
            <v>219</v>
          </cell>
          <cell r="F1714">
            <v>184</v>
          </cell>
        </row>
        <row r="1715">
          <cell r="A1715" t="str">
            <v>I1714</v>
          </cell>
          <cell r="B1715" t="str">
            <v>SUMINISTRO BREAKER 2X50 25K 240/120V</v>
          </cell>
          <cell r="C1715" t="str">
            <v>Insumos</v>
          </cell>
          <cell r="D1715" t="str">
            <v>UND</v>
          </cell>
          <cell r="E1715">
            <v>47943</v>
          </cell>
          <cell r="F1715">
            <v>40288</v>
          </cell>
        </row>
        <row r="1716">
          <cell r="A1716" t="str">
            <v>I1715</v>
          </cell>
          <cell r="B1716" t="str">
            <v>SUMINISTRO DE TERMINAL DE OJO PARA ALAMBRE 2 AWG C/ TORNILLO</v>
          </cell>
          <cell r="C1716" t="str">
            <v>Insumos</v>
          </cell>
          <cell r="D1716" t="str">
            <v>UND</v>
          </cell>
          <cell r="E1716">
            <v>7792</v>
          </cell>
          <cell r="F1716">
            <v>6548</v>
          </cell>
        </row>
        <row r="1717">
          <cell r="A1717" t="str">
            <v>I1716</v>
          </cell>
          <cell r="B1717" t="str">
            <v>SUMINSTRO DETERMINAL DE OJO PARA ALAMBRE 8 AWG C/TORNILLO</v>
          </cell>
          <cell r="C1717" t="str">
            <v>Insumos</v>
          </cell>
          <cell r="D1717" t="str">
            <v>UND</v>
          </cell>
          <cell r="E1717">
            <v>5042</v>
          </cell>
          <cell r="F1717">
            <v>4237</v>
          </cell>
        </row>
        <row r="1718">
          <cell r="A1718" t="str">
            <v>I1717</v>
          </cell>
          <cell r="B1718" t="str">
            <v>SUMINISTRO DE ALAMBRE 8 AWG HFFR LS 600V 75ºCT</v>
          </cell>
          <cell r="C1718" t="str">
            <v>Insumos</v>
          </cell>
          <cell r="D1718" t="str">
            <v>ML</v>
          </cell>
          <cell r="E1718">
            <v>3599</v>
          </cell>
          <cell r="F1718">
            <v>3024</v>
          </cell>
        </row>
        <row r="1719">
          <cell r="A1719" t="str">
            <v>I1718</v>
          </cell>
          <cell r="B1719" t="str">
            <v>SUMINISTRO DE ALAMBRE 2 AWG HFFR LS 600V 75º CT</v>
          </cell>
          <cell r="C1719" t="str">
            <v>Insumos</v>
          </cell>
          <cell r="D1719" t="str">
            <v>ML</v>
          </cell>
          <cell r="E1719">
            <v>13301</v>
          </cell>
          <cell r="F1719">
            <v>11177</v>
          </cell>
        </row>
        <row r="1720">
          <cell r="A1720" t="str">
            <v>I1719</v>
          </cell>
          <cell r="B1720" t="str">
            <v>SUMINSTRO DE CANALETA 80X60MM RANURADA X 2M</v>
          </cell>
          <cell r="C1720" t="str">
            <v>Insumos</v>
          </cell>
          <cell r="D1720" t="str">
            <v>ML</v>
          </cell>
          <cell r="E1720">
            <v>26463</v>
          </cell>
          <cell r="F1720">
            <v>22238</v>
          </cell>
        </row>
        <row r="1721">
          <cell r="A1721" t="str">
            <v>I1720</v>
          </cell>
          <cell r="B1721" t="str">
            <v>ADAPTADOR  TUBO PVC DE 2"</v>
          </cell>
          <cell r="C1721" t="str">
            <v>Insumos</v>
          </cell>
          <cell r="D1721" t="str">
            <v>UND</v>
          </cell>
          <cell r="E1721">
            <v>1032</v>
          </cell>
          <cell r="F1721">
            <v>867</v>
          </cell>
        </row>
        <row r="1722">
          <cell r="A1722" t="str">
            <v>I1721</v>
          </cell>
          <cell r="B1722" t="str">
            <v>SUMINISTRO DE CINTA AISLANTE SCOTH</v>
          </cell>
          <cell r="C1722" t="str">
            <v>Insumos</v>
          </cell>
          <cell r="D1722" t="str">
            <v>ML</v>
          </cell>
          <cell r="E1722">
            <v>15753</v>
          </cell>
          <cell r="F1722">
            <v>13238</v>
          </cell>
        </row>
        <row r="1723">
          <cell r="A1723" t="str">
            <v>I1722</v>
          </cell>
          <cell r="B1723" t="str">
            <v>SUMINSTRO  DE CINTA AISLANTE DE COLORES</v>
          </cell>
          <cell r="C1723" t="str">
            <v>Insumos</v>
          </cell>
          <cell r="D1723" t="str">
            <v>ML</v>
          </cell>
          <cell r="E1723">
            <v>19683</v>
          </cell>
          <cell r="F1723">
            <v>16540</v>
          </cell>
        </row>
        <row r="1724">
          <cell r="A1724" t="str">
            <v>I1723</v>
          </cell>
          <cell r="B1724" t="str">
            <v>SUMINSTRO DE MARCADORES DECABLES</v>
          </cell>
          <cell r="C1724" t="str">
            <v>Insumos</v>
          </cell>
          <cell r="D1724" t="str">
            <v>ML</v>
          </cell>
          <cell r="E1724">
            <v>1103</v>
          </cell>
          <cell r="F1724">
            <v>927</v>
          </cell>
        </row>
        <row r="1725">
          <cell r="A1725" t="str">
            <v>I1724</v>
          </cell>
          <cell r="B1725" t="str">
            <v>SUMINISTRO DE MARCADORES EN ACRILICO</v>
          </cell>
          <cell r="C1725" t="str">
            <v>Insumos</v>
          </cell>
          <cell r="D1725" t="str">
            <v>ML</v>
          </cell>
          <cell r="E1725">
            <v>2365</v>
          </cell>
          <cell r="F1725">
            <v>1987</v>
          </cell>
        </row>
        <row r="1726">
          <cell r="A1726" t="str">
            <v>I1725</v>
          </cell>
          <cell r="B1726" t="str">
            <v>SUMINISTRO DE VARILLA  COOPERWELL 5/8" X 2.4M COBRE - COBRE</v>
          </cell>
          <cell r="C1726" t="str">
            <v>Insumos</v>
          </cell>
          <cell r="D1726" t="str">
            <v>UND</v>
          </cell>
          <cell r="E1726">
            <v>130578</v>
          </cell>
          <cell r="F1726">
            <v>109729</v>
          </cell>
        </row>
        <row r="1727">
          <cell r="A1727" t="str">
            <v>I1726</v>
          </cell>
          <cell r="B1727" t="str">
            <v>SUMINISTRO DE CABLE  CU  2 AWG DESNUDO</v>
          </cell>
          <cell r="C1727" t="str">
            <v>Insumos</v>
          </cell>
          <cell r="D1727" t="str">
            <v>ML</v>
          </cell>
          <cell r="E1727">
            <v>19202</v>
          </cell>
          <cell r="F1727">
            <v>16136</v>
          </cell>
        </row>
        <row r="1728">
          <cell r="A1728" t="str">
            <v>I1727</v>
          </cell>
          <cell r="B1728" t="str">
            <v>SUMINISTRO DE SOLDADURA CADWEEL 150GR</v>
          </cell>
          <cell r="C1728" t="str">
            <v>Insumos</v>
          </cell>
          <cell r="D1728" t="str">
            <v>UND</v>
          </cell>
          <cell r="E1728">
            <v>16070</v>
          </cell>
          <cell r="F1728">
            <v>13504</v>
          </cell>
        </row>
        <row r="1729">
          <cell r="A1729" t="str">
            <v>I1728</v>
          </cell>
          <cell r="B1729" t="str">
            <v>SUMINISTRO DE FAVIGEL</v>
          </cell>
          <cell r="C1729" t="str">
            <v>Insumos</v>
          </cell>
          <cell r="D1729" t="str">
            <v>KG</v>
          </cell>
          <cell r="E1729">
            <v>18902</v>
          </cell>
          <cell r="F1729">
            <v>15884</v>
          </cell>
        </row>
        <row r="1730">
          <cell r="A1730" t="str">
            <v>I1729</v>
          </cell>
          <cell r="B1730" t="str">
            <v>SUMINISTRO DEVARILLA COOPERWELL 5/8" X 2.4M COBRE-COBRE</v>
          </cell>
          <cell r="C1730" t="str">
            <v>Insumos</v>
          </cell>
          <cell r="D1730" t="str">
            <v>UND</v>
          </cell>
          <cell r="E1730">
            <v>130578</v>
          </cell>
          <cell r="F1730">
            <v>109729</v>
          </cell>
        </row>
        <row r="1731">
          <cell r="A1731" t="str">
            <v>I1730</v>
          </cell>
          <cell r="B1731" t="str">
            <v>SUMINISTRO DE CABLE CU 2AWG DESNUDO</v>
          </cell>
          <cell r="C1731" t="str">
            <v>Insumos</v>
          </cell>
          <cell r="D1731" t="str">
            <v>ML</v>
          </cell>
          <cell r="E1731">
            <v>19202</v>
          </cell>
          <cell r="F1731">
            <v>16136</v>
          </cell>
        </row>
        <row r="1732">
          <cell r="A1732" t="str">
            <v>I1731</v>
          </cell>
          <cell r="B1732" t="str">
            <v>SUMINSTRO DE SOLDADURA CADWEEL 150GR</v>
          </cell>
          <cell r="C1732" t="str">
            <v>Insumos</v>
          </cell>
          <cell r="D1732" t="str">
            <v>UND</v>
          </cell>
          <cell r="E1732">
            <v>16070</v>
          </cell>
          <cell r="F1732">
            <v>13504</v>
          </cell>
        </row>
        <row r="1733">
          <cell r="A1733" t="str">
            <v>I1732</v>
          </cell>
          <cell r="B1733" t="str">
            <v>SUMINISTRO DE CABLE 8 AWG HFFR LS 600V 75º CT</v>
          </cell>
          <cell r="C1733" t="str">
            <v>Insumos</v>
          </cell>
          <cell r="D1733" t="str">
            <v>ML</v>
          </cell>
          <cell r="E1733">
            <v>3599</v>
          </cell>
          <cell r="F1733">
            <v>3024</v>
          </cell>
        </row>
        <row r="1734">
          <cell r="A1734" t="str">
            <v>I1733</v>
          </cell>
          <cell r="B1734" t="str">
            <v>SUMINISTRO DE CABLE  10 AWG HFFR LS 600V 75º CT</v>
          </cell>
          <cell r="C1734" t="str">
            <v>Insumos</v>
          </cell>
          <cell r="D1734" t="str">
            <v>ML</v>
          </cell>
          <cell r="E1734">
            <v>2428</v>
          </cell>
          <cell r="F1734">
            <v>2040</v>
          </cell>
        </row>
        <row r="1735">
          <cell r="A1735" t="str">
            <v>I1734</v>
          </cell>
          <cell r="B1735" t="str">
            <v>SUMINISTRO DE TUBERIA PVC 1"</v>
          </cell>
          <cell r="C1735" t="str">
            <v>Insumos</v>
          </cell>
          <cell r="D1735" t="str">
            <v>ML</v>
          </cell>
          <cell r="E1735">
            <v>11736</v>
          </cell>
          <cell r="F1735">
            <v>9862</v>
          </cell>
        </row>
        <row r="1736">
          <cell r="A1736" t="str">
            <v>I1735</v>
          </cell>
          <cell r="B1736" t="str">
            <v>SUMINISTRO DE CURVA PVC 1"</v>
          </cell>
          <cell r="C1736" t="str">
            <v>Insumos</v>
          </cell>
          <cell r="D1736" t="str">
            <v>UND</v>
          </cell>
          <cell r="E1736">
            <v>4649</v>
          </cell>
          <cell r="F1736">
            <v>3907</v>
          </cell>
        </row>
        <row r="1737">
          <cell r="A1737" t="str">
            <v>I1736</v>
          </cell>
          <cell r="B1737" t="str">
            <v>SUMINISTRO DE CINTA AISLANTE DE COLORES</v>
          </cell>
          <cell r="C1737" t="str">
            <v>Insumos</v>
          </cell>
          <cell r="D1737" t="str">
            <v>UND</v>
          </cell>
          <cell r="E1737">
            <v>1972</v>
          </cell>
          <cell r="F1737">
            <v>1657</v>
          </cell>
        </row>
        <row r="1738">
          <cell r="A1738" t="str">
            <v>I1737</v>
          </cell>
          <cell r="B1738" t="str">
            <v>SUMINISTRO DE PEGANTE PVC CONDUIT</v>
          </cell>
          <cell r="C1738" t="str">
            <v>Insumos</v>
          </cell>
          <cell r="D1738" t="str">
            <v>GAL</v>
          </cell>
          <cell r="E1738">
            <v>55134</v>
          </cell>
          <cell r="F1738">
            <v>46331</v>
          </cell>
        </row>
        <row r="1739">
          <cell r="A1739" t="str">
            <v>I1738</v>
          </cell>
          <cell r="B1739" t="str">
            <v>SUMINISTRO DE TABLERO DE DISTRIBUCCION MONOFASICO  2F- N+T; 12 CIRCUITOS , INCRUSTAR CON TAPA</v>
          </cell>
          <cell r="C1739" t="str">
            <v>Insumos</v>
          </cell>
          <cell r="D1739" t="str">
            <v>UND</v>
          </cell>
          <cell r="E1739">
            <v>239438</v>
          </cell>
          <cell r="F1739">
            <v>201208</v>
          </cell>
        </row>
        <row r="1740">
          <cell r="A1740" t="str">
            <v>I1739</v>
          </cell>
          <cell r="B1740" t="str">
            <v>SUMINISTRO DE MARCADORES DE CABLES</v>
          </cell>
          <cell r="C1740" t="str">
            <v>Insumos</v>
          </cell>
          <cell r="D1740" t="str">
            <v>UND</v>
          </cell>
          <cell r="E1740">
            <v>1103</v>
          </cell>
          <cell r="F1740">
            <v>927</v>
          </cell>
        </row>
        <row r="1741">
          <cell r="A1741" t="str">
            <v>I1740</v>
          </cell>
          <cell r="B1741" t="str">
            <v>SUMINISTRO DE CABLE 12AWG HFFR LS 600V 75º CT</v>
          </cell>
          <cell r="C1741" t="str">
            <v>Insumos</v>
          </cell>
          <cell r="D1741" t="str">
            <v>ML</v>
          </cell>
          <cell r="E1741">
            <v>1678</v>
          </cell>
          <cell r="F1741">
            <v>1410</v>
          </cell>
        </row>
        <row r="1742">
          <cell r="A1742" t="str">
            <v>I1741</v>
          </cell>
          <cell r="B1742" t="str">
            <v>SUMINISTRO DE TABLERO ELECTRICO (500X400X200) IP66</v>
          </cell>
          <cell r="C1742" t="str">
            <v>Insumos</v>
          </cell>
          <cell r="D1742" t="str">
            <v>UND</v>
          </cell>
          <cell r="E1742">
            <v>97804</v>
          </cell>
          <cell r="F1742">
            <v>82188</v>
          </cell>
        </row>
        <row r="1743">
          <cell r="A1743" t="str">
            <v>I1742</v>
          </cell>
          <cell r="B1743" t="str">
            <v>SUMINISTRO DE PROTECCION TIPO MINIBRAKER DE RIEL 16A</v>
          </cell>
          <cell r="C1743" t="str">
            <v>Insumos</v>
          </cell>
          <cell r="D1743" t="str">
            <v>UND</v>
          </cell>
          <cell r="E1743">
            <v>36984</v>
          </cell>
          <cell r="F1743">
            <v>31079</v>
          </cell>
        </row>
        <row r="1744">
          <cell r="A1744" t="str">
            <v>I1743</v>
          </cell>
          <cell r="B1744" t="str">
            <v>SUMINISTRO DE TERMINALESDE OJO PARA CABLE 12 AWG</v>
          </cell>
          <cell r="C1744" t="str">
            <v>Insumos</v>
          </cell>
          <cell r="D1744" t="str">
            <v>UND</v>
          </cell>
          <cell r="E1744">
            <v>6848</v>
          </cell>
          <cell r="F1744">
            <v>5755</v>
          </cell>
        </row>
        <row r="1745">
          <cell r="A1745" t="str">
            <v>I1744</v>
          </cell>
          <cell r="B1745" t="str">
            <v>SUMINISTRO DE ACCESORIOS FIJACION TABLERO Y CABLES TABLERO</v>
          </cell>
          <cell r="C1745" t="str">
            <v>Insumos</v>
          </cell>
          <cell r="D1745" t="str">
            <v>UND</v>
          </cell>
          <cell r="E1745">
            <v>27395</v>
          </cell>
          <cell r="F1745">
            <v>23021</v>
          </cell>
        </row>
        <row r="1746">
          <cell r="A1746" t="str">
            <v>I1745</v>
          </cell>
          <cell r="B1746" t="str">
            <v>SUMINISTRO DE PROTECCION  1X20 A; 10 KA, INCRUSTAR</v>
          </cell>
          <cell r="C1746" t="str">
            <v>Insumos</v>
          </cell>
          <cell r="D1746" t="str">
            <v>UND</v>
          </cell>
          <cell r="E1746">
            <v>16436</v>
          </cell>
          <cell r="F1746">
            <v>13812</v>
          </cell>
        </row>
        <row r="1747">
          <cell r="A1747" t="str">
            <v>I1746</v>
          </cell>
          <cell r="B1747" t="str">
            <v>SUMINISTRO DE BALA LED CIRCULAR DE SOBREPONER 20W</v>
          </cell>
          <cell r="C1747" t="str">
            <v>Insumos</v>
          </cell>
          <cell r="D1747" t="str">
            <v>UND</v>
          </cell>
          <cell r="E1747">
            <v>16088</v>
          </cell>
          <cell r="F1747">
            <v>13519</v>
          </cell>
        </row>
        <row r="1748">
          <cell r="A1748" t="str">
            <v>I1747</v>
          </cell>
          <cell r="B1748" t="str">
            <v>SUMINISTRO DE ALAMBRE  12AWG HFFR LS 600V 75º CT</v>
          </cell>
          <cell r="C1748" t="str">
            <v>Insumos</v>
          </cell>
          <cell r="D1748" t="str">
            <v>ML</v>
          </cell>
          <cell r="E1748">
            <v>1678</v>
          </cell>
          <cell r="F1748">
            <v>1410</v>
          </cell>
        </row>
        <row r="1749">
          <cell r="A1749" t="str">
            <v>I1748</v>
          </cell>
          <cell r="B1749" t="str">
            <v>SUMINISTRO DE LUMINARIA 120X30, SOBREPONER, 2T, LED, 40W, ESPECULAR 3"</v>
          </cell>
          <cell r="C1749" t="str">
            <v>Insumos</v>
          </cell>
          <cell r="D1749" t="str">
            <v>UND</v>
          </cell>
          <cell r="E1749">
            <v>247931</v>
          </cell>
          <cell r="F1749">
            <v>208345</v>
          </cell>
        </row>
        <row r="1750">
          <cell r="A1750" t="str">
            <v>I1749</v>
          </cell>
          <cell r="B1750" t="str">
            <v>SUMINISTRO DE ALAMBRE 12 AWG HFFR LS 600V 75º CT</v>
          </cell>
          <cell r="C1750" t="str">
            <v>Insumos</v>
          </cell>
          <cell r="D1750" t="str">
            <v>ML</v>
          </cell>
          <cell r="E1750">
            <v>1678</v>
          </cell>
          <cell r="F1750">
            <v>1410</v>
          </cell>
        </row>
        <row r="1751">
          <cell r="A1751" t="str">
            <v>I1750</v>
          </cell>
          <cell r="B1751" t="str">
            <v>SUMINISTRO DE LUMINARIA 60X60 DE SOBREPONER T4, LED, 10W ESPECULAR 1.5"</v>
          </cell>
          <cell r="C1751" t="str">
            <v>Insumos</v>
          </cell>
          <cell r="D1751" t="str">
            <v>UND</v>
          </cell>
          <cell r="E1751">
            <v>282175</v>
          </cell>
          <cell r="F1751">
            <v>237122</v>
          </cell>
        </row>
        <row r="1752">
          <cell r="A1752" t="str">
            <v>I1751</v>
          </cell>
          <cell r="B1752" t="str">
            <v>SUMINISTRO DE ALAMBRE 12 AWG HFFR LS 600V 75ºCT</v>
          </cell>
          <cell r="C1752" t="str">
            <v>Insumos</v>
          </cell>
          <cell r="D1752" t="str">
            <v>ML</v>
          </cell>
          <cell r="E1752">
            <v>1678</v>
          </cell>
          <cell r="F1752">
            <v>1410</v>
          </cell>
        </row>
        <row r="1753">
          <cell r="A1753" t="str">
            <v>I1752</v>
          </cell>
          <cell r="B1753" t="str">
            <v>SUMINISTRO DE APLIQUE TIPO TORTUGA MARCA HAVELLS - SYLVANIA O SIMILAR  CON ACCESOSRIOS</v>
          </cell>
          <cell r="C1753" t="str">
            <v>Insumos</v>
          </cell>
          <cell r="D1753" t="str">
            <v>UND</v>
          </cell>
          <cell r="E1753">
            <v>34246</v>
          </cell>
          <cell r="F1753">
            <v>28778</v>
          </cell>
        </row>
        <row r="1754">
          <cell r="A1754" t="str">
            <v>I1753</v>
          </cell>
          <cell r="B1754" t="str">
            <v>SUMINISTRO DE INTERRUPTOR SENCILLO</v>
          </cell>
          <cell r="C1754" t="str">
            <v>Insumos</v>
          </cell>
          <cell r="D1754" t="str">
            <v>UND</v>
          </cell>
          <cell r="E1754">
            <v>14519</v>
          </cell>
          <cell r="F1754">
            <v>12201</v>
          </cell>
        </row>
        <row r="1755">
          <cell r="A1755" t="str">
            <v>I1754</v>
          </cell>
          <cell r="B1755" t="str">
            <v>SUMINISTRO DE CAJA 2X4 PLASTICA</v>
          </cell>
          <cell r="C1755" t="str">
            <v>Insumos</v>
          </cell>
          <cell r="D1755" t="str">
            <v>UND</v>
          </cell>
          <cell r="E1755">
            <v>819</v>
          </cell>
          <cell r="F1755">
            <v>688</v>
          </cell>
        </row>
        <row r="1756">
          <cell r="A1756" t="str">
            <v>I1755</v>
          </cell>
          <cell r="B1756" t="str">
            <v>SUMINISTRO DE TERMINAL PVC 1/2"</v>
          </cell>
          <cell r="C1756" t="str">
            <v>Insumos</v>
          </cell>
          <cell r="D1756" t="str">
            <v>UND</v>
          </cell>
          <cell r="E1756">
            <v>238</v>
          </cell>
          <cell r="F1756">
            <v>200</v>
          </cell>
        </row>
        <row r="1757">
          <cell r="A1757" t="str">
            <v>I1756</v>
          </cell>
          <cell r="B1757" t="str">
            <v>SUMINISTRO DE CURVA PVC 1/2"</v>
          </cell>
          <cell r="C1757" t="str">
            <v>Insumos</v>
          </cell>
          <cell r="D1757" t="str">
            <v>UND</v>
          </cell>
          <cell r="E1757">
            <v>616</v>
          </cell>
          <cell r="F1757">
            <v>518</v>
          </cell>
        </row>
        <row r="1758">
          <cell r="A1758" t="str">
            <v>I1757</v>
          </cell>
          <cell r="B1758" t="str">
            <v>SUMINISTRO DE TUBERIA PVC 1/2"</v>
          </cell>
          <cell r="C1758" t="str">
            <v>Insumos</v>
          </cell>
          <cell r="D1758" t="str">
            <v>ML</v>
          </cell>
          <cell r="E1758">
            <v>3939</v>
          </cell>
          <cell r="F1758">
            <v>3310</v>
          </cell>
        </row>
        <row r="1759">
          <cell r="A1759" t="str">
            <v>I1758</v>
          </cell>
          <cell r="B1759" t="str">
            <v>SUMINISTRO DE INTERRUPTOR DOBLE</v>
          </cell>
          <cell r="C1759" t="str">
            <v>Insumos</v>
          </cell>
          <cell r="D1759" t="str">
            <v>UND</v>
          </cell>
          <cell r="E1759">
            <v>14519</v>
          </cell>
          <cell r="F1759">
            <v>12201</v>
          </cell>
        </row>
        <row r="1760">
          <cell r="A1760" t="str">
            <v>I1759</v>
          </cell>
          <cell r="B1760" t="str">
            <v>SUMINISTRO DE CAJA 2X4" PLASTICA</v>
          </cell>
          <cell r="C1760" t="str">
            <v>Insumos</v>
          </cell>
          <cell r="D1760" t="str">
            <v>UND</v>
          </cell>
          <cell r="E1760">
            <v>819</v>
          </cell>
          <cell r="F1760">
            <v>688</v>
          </cell>
        </row>
        <row r="1761">
          <cell r="A1761" t="str">
            <v>I1760</v>
          </cell>
          <cell r="B1761" t="str">
            <v>SUMINISTRO DE INTERRUPTOR CONMUTABLE</v>
          </cell>
          <cell r="C1761" t="str">
            <v>Insumos</v>
          </cell>
          <cell r="D1761" t="str">
            <v>UND</v>
          </cell>
          <cell r="E1761">
            <v>13151</v>
          </cell>
          <cell r="F1761">
            <v>11051</v>
          </cell>
        </row>
        <row r="1762">
          <cell r="A1762" t="str">
            <v>I1761</v>
          </cell>
          <cell r="B1762" t="str">
            <v>SUMINISTRO DE INTERRUPTOR CONMUTABLE DOBLE</v>
          </cell>
          <cell r="C1762" t="str">
            <v>Insumos</v>
          </cell>
          <cell r="D1762" t="str">
            <v>UND</v>
          </cell>
          <cell r="E1762">
            <v>17806</v>
          </cell>
          <cell r="F1762">
            <v>14963</v>
          </cell>
        </row>
        <row r="1763">
          <cell r="A1763" t="str">
            <v>I1762</v>
          </cell>
          <cell r="B1763" t="str">
            <v>SUMINISTRO DE INTERRUPTOR CONMUTABLE TRIPLE</v>
          </cell>
          <cell r="C1763" t="str">
            <v>Insumos</v>
          </cell>
          <cell r="D1763" t="str">
            <v>UND</v>
          </cell>
          <cell r="E1763">
            <v>17806</v>
          </cell>
          <cell r="F1763">
            <v>14963</v>
          </cell>
        </row>
        <row r="1764">
          <cell r="A1764" t="str">
            <v>I1763</v>
          </cell>
          <cell r="B1764" t="str">
            <v>SUMINISTRO DE INTERRUPTOR CUATRO VIAS</v>
          </cell>
          <cell r="C1764" t="str">
            <v>Insumos</v>
          </cell>
          <cell r="D1764" t="str">
            <v>UND</v>
          </cell>
          <cell r="E1764">
            <v>37258</v>
          </cell>
          <cell r="F1764">
            <v>31309</v>
          </cell>
        </row>
        <row r="1765">
          <cell r="A1765" t="str">
            <v>I1764</v>
          </cell>
          <cell r="B1765" t="str">
            <v>SUMINISTRO DE INTERRUPTOR SENSOR DE MOVIMIENTO</v>
          </cell>
          <cell r="C1765" t="str">
            <v>Insumos</v>
          </cell>
          <cell r="D1765" t="str">
            <v>UND</v>
          </cell>
          <cell r="E1765">
            <v>78077</v>
          </cell>
          <cell r="F1765">
            <v>65611</v>
          </cell>
        </row>
        <row r="1766">
          <cell r="A1766" t="str">
            <v>I1765</v>
          </cell>
          <cell r="B1766" t="str">
            <v>SUMINISTRO DE TOMACORRIENTE CON POLO A TIERRA ECONÓMICO</v>
          </cell>
          <cell r="C1766" t="str">
            <v>Insumos</v>
          </cell>
          <cell r="D1766" t="str">
            <v>UND</v>
          </cell>
          <cell r="E1766">
            <v>4586</v>
          </cell>
          <cell r="F1766">
            <v>3854</v>
          </cell>
        </row>
        <row r="1767">
          <cell r="A1767" t="str">
            <v>I1766</v>
          </cell>
          <cell r="B1767" t="str">
            <v>SUMINISTRO DE TOMACORRIENTE TIPO  REGULADO COLOR NARANJA</v>
          </cell>
          <cell r="C1767" t="str">
            <v>Insumos</v>
          </cell>
          <cell r="D1767" t="str">
            <v>UND</v>
          </cell>
          <cell r="E1767">
            <v>38219</v>
          </cell>
          <cell r="F1767">
            <v>32117</v>
          </cell>
        </row>
        <row r="1768">
          <cell r="A1768" t="str">
            <v>I1767</v>
          </cell>
          <cell r="B1768" t="str">
            <v>SUMINISTRO DE TOMACORRIENTE CON POLO A TIERRA GFCI</v>
          </cell>
          <cell r="C1768" t="str">
            <v>Insumos</v>
          </cell>
          <cell r="D1768" t="str">
            <v>UND</v>
          </cell>
          <cell r="E1768">
            <v>75340</v>
          </cell>
          <cell r="F1768">
            <v>63311</v>
          </cell>
        </row>
        <row r="1769">
          <cell r="A1769" t="str">
            <v>I1768</v>
          </cell>
          <cell r="B1769" t="str">
            <v>SUMINISTRO DE FACEPLCE</v>
          </cell>
          <cell r="C1769" t="str">
            <v>Insumos</v>
          </cell>
          <cell r="D1769" t="str">
            <v>UND</v>
          </cell>
          <cell r="E1769">
            <v>10416</v>
          </cell>
          <cell r="F1769">
            <v>8753</v>
          </cell>
        </row>
        <row r="1770">
          <cell r="A1770" t="str">
            <v>I1769</v>
          </cell>
          <cell r="B1770" t="str">
            <v>SUMINISTRO DE CABLE UTP CATEGORIA 6</v>
          </cell>
          <cell r="C1770" t="str">
            <v>Insumos</v>
          </cell>
          <cell r="D1770" t="str">
            <v>ML</v>
          </cell>
          <cell r="E1770">
            <v>2526</v>
          </cell>
          <cell r="F1770">
            <v>2123</v>
          </cell>
        </row>
        <row r="1771">
          <cell r="A1771" t="str">
            <v>I1770</v>
          </cell>
          <cell r="B1771" t="str">
            <v>SUMINISTRO DE CABLE UTP CATEGORIA 5E</v>
          </cell>
          <cell r="C1771" t="str">
            <v>Insumos</v>
          </cell>
          <cell r="D1771" t="str">
            <v>ML</v>
          </cell>
          <cell r="E1771">
            <v>2055</v>
          </cell>
          <cell r="F1771">
            <v>1727</v>
          </cell>
        </row>
        <row r="1772">
          <cell r="A1772" t="str">
            <v>I1771</v>
          </cell>
          <cell r="B1772" t="str">
            <v>SUMINISTRO DE CANALETA METALICA 15X15CM, 2 DIVISIONES</v>
          </cell>
          <cell r="C1772" t="str">
            <v>Insumos</v>
          </cell>
          <cell r="D1772" t="str">
            <v>ML</v>
          </cell>
          <cell r="E1772">
            <v>24656</v>
          </cell>
          <cell r="F1772">
            <v>20719</v>
          </cell>
        </row>
        <row r="1773">
          <cell r="A1773" t="str">
            <v>I1772</v>
          </cell>
          <cell r="B1773" t="str">
            <v>SUMINISTRO DE TROQUEL METALICO PARA PUESTO DE TRABAJO</v>
          </cell>
          <cell r="C1773" t="str">
            <v>Insumos</v>
          </cell>
          <cell r="D1773" t="str">
            <v>UND</v>
          </cell>
          <cell r="E1773">
            <v>8492</v>
          </cell>
          <cell r="F1773">
            <v>7136</v>
          </cell>
        </row>
        <row r="1774">
          <cell r="A1774" t="str">
            <v>I1773</v>
          </cell>
          <cell r="B1774" t="str">
            <v>SUMINISTRO DE TUBERIA EMT 3/4"</v>
          </cell>
          <cell r="C1774" t="str">
            <v>Insumos</v>
          </cell>
          <cell r="D1774" t="str">
            <v>ML</v>
          </cell>
          <cell r="E1774">
            <v>5069</v>
          </cell>
          <cell r="F1774">
            <v>4260</v>
          </cell>
        </row>
        <row r="1775">
          <cell r="A1775" t="str">
            <v>I1774</v>
          </cell>
          <cell r="B1775" t="str">
            <v>SUMINISTRO FACEPLACE</v>
          </cell>
          <cell r="C1775" t="str">
            <v>Insumos</v>
          </cell>
          <cell r="D1775" t="str">
            <v>UND</v>
          </cell>
          <cell r="E1775">
            <v>10416</v>
          </cell>
          <cell r="F1775">
            <v>8753</v>
          </cell>
        </row>
        <row r="1776">
          <cell r="A1776" t="str">
            <v>I1775</v>
          </cell>
          <cell r="B1776" t="str">
            <v>SUMINISTRO DE PUNTO VGA</v>
          </cell>
          <cell r="C1776" t="str">
            <v>Insumos</v>
          </cell>
          <cell r="D1776" t="str">
            <v>UND</v>
          </cell>
          <cell r="E1776">
            <v>133418</v>
          </cell>
          <cell r="F1776">
            <v>112116</v>
          </cell>
        </row>
        <row r="1777">
          <cell r="A1777" t="str">
            <v>I1776</v>
          </cell>
          <cell r="B1777" t="str">
            <v>SUMINISTRO DE PUNTO HDMI</v>
          </cell>
          <cell r="C1777" t="str">
            <v>Insumos</v>
          </cell>
          <cell r="D1777" t="str">
            <v>UND</v>
          </cell>
          <cell r="E1777">
            <v>356207</v>
          </cell>
          <cell r="F1777">
            <v>299334</v>
          </cell>
        </row>
        <row r="1778">
          <cell r="A1778" t="str">
            <v>I1777</v>
          </cell>
          <cell r="B1778" t="str">
            <v>SUMINISTRO DE BANDEJA TIPO MALLA 04M X 0.1</v>
          </cell>
          <cell r="C1778" t="str">
            <v>Insumos</v>
          </cell>
          <cell r="D1778" t="str">
            <v>ML</v>
          </cell>
          <cell r="E1778">
            <v>4110</v>
          </cell>
          <cell r="F1778">
            <v>3454</v>
          </cell>
        </row>
        <row r="1779">
          <cell r="A1779" t="str">
            <v>I1778</v>
          </cell>
          <cell r="B1779" t="str">
            <v>SUMINISTRO DE UNIONES</v>
          </cell>
          <cell r="C1779" t="str">
            <v>Insumos</v>
          </cell>
          <cell r="D1779" t="str">
            <v>UND</v>
          </cell>
          <cell r="E1779">
            <v>109582</v>
          </cell>
          <cell r="F1779">
            <v>92086</v>
          </cell>
        </row>
        <row r="1780">
          <cell r="A1780" t="str">
            <v>I1779</v>
          </cell>
          <cell r="B1780" t="str">
            <v>SUMINISTRO DE SOPORTES</v>
          </cell>
          <cell r="C1780" t="str">
            <v>Insumos</v>
          </cell>
          <cell r="D1780" t="str">
            <v>UND</v>
          </cell>
          <cell r="E1780">
            <v>108159</v>
          </cell>
          <cell r="F1780">
            <v>90890</v>
          </cell>
        </row>
        <row r="1781">
          <cell r="A1781" t="str">
            <v>I1780</v>
          </cell>
          <cell r="B1781" t="str">
            <v>SUMINISTRO E INSTALACION PATCH PANEL 12 PUERTOS</v>
          </cell>
          <cell r="C1781" t="str">
            <v>Insumos</v>
          </cell>
          <cell r="D1781" t="str">
            <v>UND</v>
          </cell>
          <cell r="E1781">
            <v>273957</v>
          </cell>
          <cell r="F1781">
            <v>230216</v>
          </cell>
        </row>
        <row r="1782">
          <cell r="A1782" t="str">
            <v>I1781</v>
          </cell>
          <cell r="B1782" t="str">
            <v>SUMINISTRO E INSTALACION RACK MEDIANO DE PARED 50X45X60</v>
          </cell>
          <cell r="C1782" t="str">
            <v>Insumos</v>
          </cell>
          <cell r="D1782" t="str">
            <v>UND</v>
          </cell>
          <cell r="E1782">
            <v>410936</v>
          </cell>
          <cell r="F1782">
            <v>345324</v>
          </cell>
        </row>
        <row r="1783">
          <cell r="A1783" t="str">
            <v>I1782</v>
          </cell>
          <cell r="B1783" t="str">
            <v>SUMINISTRO E INSTALACION PLANTA TELEFONICA 24 SALIDAS 8 ENTRADAS</v>
          </cell>
          <cell r="C1783" t="str">
            <v>Insumos</v>
          </cell>
          <cell r="D1783" t="str">
            <v>UND</v>
          </cell>
          <cell r="E1783">
            <v>2719021</v>
          </cell>
          <cell r="F1783">
            <v>2284892</v>
          </cell>
        </row>
        <row r="1784">
          <cell r="A1784" t="str">
            <v>I1783</v>
          </cell>
          <cell r="B1784" t="str">
            <v>SUMINISTRO E INSTALACION STRIP TELEFONICO 24</v>
          </cell>
          <cell r="C1784" t="str">
            <v>Insumos</v>
          </cell>
          <cell r="D1784" t="str">
            <v>UND</v>
          </cell>
          <cell r="E1784">
            <v>41436</v>
          </cell>
          <cell r="F1784">
            <v>34820</v>
          </cell>
        </row>
        <row r="1785">
          <cell r="A1785" t="str">
            <v>I1784</v>
          </cell>
          <cell r="B1785" t="str">
            <v>PATCH CORD RJ45</v>
          </cell>
          <cell r="C1785" t="str">
            <v>Insumos</v>
          </cell>
          <cell r="D1785" t="str">
            <v>UND</v>
          </cell>
          <cell r="E1785">
            <v>4453</v>
          </cell>
          <cell r="F1785">
            <v>3742</v>
          </cell>
        </row>
        <row r="1786">
          <cell r="A1786" t="str">
            <v>I1785</v>
          </cell>
          <cell r="B1786" t="str">
            <v>SUMINISTRO DE SWITCH DE 12 PUERTOS</v>
          </cell>
          <cell r="C1786" t="str">
            <v>Insumos</v>
          </cell>
          <cell r="D1786" t="str">
            <v>UND</v>
          </cell>
          <cell r="E1786">
            <v>1408189</v>
          </cell>
          <cell r="F1786">
            <v>1183352</v>
          </cell>
        </row>
        <row r="1787">
          <cell r="A1787" t="str">
            <v>I1786</v>
          </cell>
          <cell r="B1787" t="str">
            <v>ANTICORROSIVO PREMIUM- TIPO PINTUCO REF 513 O SIMILAR</v>
          </cell>
          <cell r="C1787" t="str">
            <v>Insumos</v>
          </cell>
          <cell r="D1787" t="str">
            <v>GAL</v>
          </cell>
          <cell r="E1787">
            <v>64662</v>
          </cell>
          <cell r="F1787">
            <v>54338</v>
          </cell>
        </row>
        <row r="1788">
          <cell r="A1788" t="str">
            <v>I1787</v>
          </cell>
          <cell r="B1788" t="str">
            <v>ESMALTE SINTETICO PINTULUX -  TIPO PINTUCO REF SEGUN COLOR DISEÑO O SIMILAR</v>
          </cell>
          <cell r="C1788" t="str">
            <v>Insumos</v>
          </cell>
          <cell r="D1788" t="str">
            <v>GAL</v>
          </cell>
          <cell r="E1788">
            <v>93779</v>
          </cell>
          <cell r="F1788">
            <v>78806</v>
          </cell>
        </row>
        <row r="1789">
          <cell r="A1789" t="str">
            <v>I1788</v>
          </cell>
          <cell r="B1789" t="str">
            <v>PERFIL IPE 300</v>
          </cell>
          <cell r="C1789" t="str">
            <v>Insumos</v>
          </cell>
          <cell r="D1789" t="str">
            <v>KG</v>
          </cell>
          <cell r="E1789">
            <v>3776</v>
          </cell>
          <cell r="F1789">
            <v>3173</v>
          </cell>
        </row>
        <row r="1790">
          <cell r="A1790" t="str">
            <v>I1789</v>
          </cell>
          <cell r="B1790" t="str">
            <v>SOLDADURA ELECTRICA TIPO WESTARCO SUPER E - 6013 DE 1/8 O SIMILAR</v>
          </cell>
          <cell r="C1790" t="str">
            <v>Insumos</v>
          </cell>
          <cell r="D1790" t="str">
            <v>KG</v>
          </cell>
          <cell r="E1790">
            <v>11360</v>
          </cell>
          <cell r="F1790">
            <v>9546</v>
          </cell>
        </row>
        <row r="1791">
          <cell r="A1791" t="str">
            <v>I1790</v>
          </cell>
          <cell r="B1791" t="str">
            <v>PERFIL C3X5</v>
          </cell>
          <cell r="C1791" t="str">
            <v>Insumos</v>
          </cell>
          <cell r="D1791" t="str">
            <v>KG</v>
          </cell>
          <cell r="E1791">
            <v>3646</v>
          </cell>
          <cell r="F1791">
            <v>3064</v>
          </cell>
        </row>
        <row r="1792">
          <cell r="A1792" t="str">
            <v>I1791</v>
          </cell>
          <cell r="B1792" t="str">
            <v>LEGALIZACION Y RETIE</v>
          </cell>
          <cell r="C1792" t="str">
            <v>Insumos</v>
          </cell>
          <cell r="D1792" t="str">
            <v>UND</v>
          </cell>
          <cell r="E1792">
            <v>3589265</v>
          </cell>
          <cell r="F1792">
            <v>3016189</v>
          </cell>
        </row>
        <row r="1793">
          <cell r="A1793" t="str">
            <v>I1792</v>
          </cell>
          <cell r="B1793" t="str">
            <v>SUMINSTRO DE TRANSPORTE E INSTALACION CABINAS SANITARIAS EN ACERO INOXIDABLE AISI SAE 304 2B SATINADA IVA INCLUIDO</v>
          </cell>
          <cell r="C1793" t="str">
            <v>Insumos</v>
          </cell>
          <cell r="D1793" t="str">
            <v>M2</v>
          </cell>
          <cell r="E1793">
            <v>537672</v>
          </cell>
          <cell r="F1793">
            <v>451825</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315858</v>
          </cell>
          <cell r="F1794">
            <v>265427</v>
          </cell>
        </row>
        <row r="1795">
          <cell r="A1795" t="str">
            <v>I1794</v>
          </cell>
          <cell r="B1795" t="str">
            <v>SUMINISTRO TRANSPORTE E INSTALCION DE 60000 PCI (INCLUYE ALAMBRE NEGRO Y FIGURACION)</v>
          </cell>
          <cell r="C1795" t="str">
            <v>Insumos</v>
          </cell>
          <cell r="D1795" t="str">
            <v>KG</v>
          </cell>
          <cell r="E1795">
            <v>5480</v>
          </cell>
          <cell r="F1795">
            <v>4605</v>
          </cell>
        </row>
        <row r="1796">
          <cell r="A1796" t="str">
            <v>I1795</v>
          </cell>
          <cell r="B1796" t="str">
            <v>SUMINISTRO TRANSPORTE E INSTALACION ACERO DE 60000 PCI( INCLUYE ALAMBRE NEGRO Y FIGURACION)</v>
          </cell>
          <cell r="C1796" t="str">
            <v>Insumos</v>
          </cell>
          <cell r="D1796" t="str">
            <v>KG</v>
          </cell>
          <cell r="E1796">
            <v>5480</v>
          </cell>
          <cell r="F1796">
            <v>4605</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544373</v>
          </cell>
          <cell r="F1797">
            <v>457456</v>
          </cell>
        </row>
        <row r="1798">
          <cell r="A1798" t="str">
            <v>I1797</v>
          </cell>
          <cell r="B1798" t="str">
            <v>BANCA EN CONCRETO DE 21 MPA ANCHO 0,3 MTS</v>
          </cell>
          <cell r="C1798" t="str">
            <v>Insumos</v>
          </cell>
          <cell r="D1798" t="str">
            <v>ML</v>
          </cell>
          <cell r="E1798">
            <v>108582</v>
          </cell>
          <cell r="F1798">
            <v>91245</v>
          </cell>
        </row>
        <row r="1799">
          <cell r="A1799" t="str">
            <v>I1798</v>
          </cell>
          <cell r="B1799" t="str">
            <v>SUMINISTROTRANS E INSTALACION ACERO DE 60000 PCI (INCLUYE ALAMBRE NEGRO Y FIGURACION)</v>
          </cell>
          <cell r="C1799" t="str">
            <v>Insumos</v>
          </cell>
          <cell r="D1799" t="str">
            <v>KG</v>
          </cell>
          <cell r="E1799">
            <v>5480</v>
          </cell>
          <cell r="F1799">
            <v>4605</v>
          </cell>
        </row>
        <row r="1800">
          <cell r="A1800" t="str">
            <v>I1799</v>
          </cell>
          <cell r="B1800" t="str">
            <v>SUMINISTRO TRANSPORTE E INSTALACION ACERO DE 60000 PCI (INCLUYE ALAMBRE NEGRO Y FIGURACION)</v>
          </cell>
          <cell r="C1800" t="str">
            <v>Insumos</v>
          </cell>
          <cell r="D1800" t="str">
            <v>KG</v>
          </cell>
          <cell r="E1800">
            <v>5480</v>
          </cell>
          <cell r="F1800">
            <v>4605</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526426</v>
          </cell>
          <cell r="F1801">
            <v>442375</v>
          </cell>
        </row>
        <row r="1802">
          <cell r="A1802" t="str">
            <v>I1801</v>
          </cell>
          <cell r="B1802" t="str">
            <v>DESMONTE DE COLUMNAS EN MADERA</v>
          </cell>
          <cell r="C1802" t="str">
            <v>Insumos</v>
          </cell>
          <cell r="D1802" t="str">
            <v>UND</v>
          </cell>
          <cell r="E1802">
            <v>13160</v>
          </cell>
          <cell r="F1802">
            <v>11059</v>
          </cell>
        </row>
        <row r="1803">
          <cell r="A1803" t="str">
            <v>I1802</v>
          </cell>
          <cell r="B1803" t="str">
            <v>DESMONTE DE COLUMNA METALICA</v>
          </cell>
          <cell r="C1803" t="str">
            <v>Insumos</v>
          </cell>
          <cell r="D1803" t="str">
            <v>ML</v>
          </cell>
          <cell r="E1803">
            <v>10003</v>
          </cell>
          <cell r="F1803">
            <v>8406</v>
          </cell>
        </row>
        <row r="1804">
          <cell r="A1804" t="str">
            <v>I1803</v>
          </cell>
          <cell r="B1804" t="str">
            <v>DESMONTE DE CERCHA METALICA</v>
          </cell>
          <cell r="C1804" t="str">
            <v>Insumos</v>
          </cell>
          <cell r="D1804" t="str">
            <v>ML</v>
          </cell>
          <cell r="E1804">
            <v>15096</v>
          </cell>
          <cell r="F1804">
            <v>12686</v>
          </cell>
        </row>
        <row r="1805">
          <cell r="A1805" t="str">
            <v>I1804</v>
          </cell>
          <cell r="B1805" t="str">
            <v>DESMONTE DE PERFILES METALICOS</v>
          </cell>
          <cell r="C1805" t="str">
            <v>Insumos</v>
          </cell>
          <cell r="D1805" t="str">
            <v>ML</v>
          </cell>
          <cell r="E1805">
            <v>10003</v>
          </cell>
          <cell r="F1805">
            <v>8406</v>
          </cell>
        </row>
        <row r="1806">
          <cell r="A1806" t="str">
            <v>I1805</v>
          </cell>
          <cell r="B1806" t="str">
            <v>DEMOLICION MUROS EN LADRILLO</v>
          </cell>
          <cell r="C1806" t="str">
            <v>Insumos</v>
          </cell>
          <cell r="D1806" t="str">
            <v>M2</v>
          </cell>
          <cell r="E1806">
            <v>12563</v>
          </cell>
          <cell r="F1806">
            <v>10557</v>
          </cell>
        </row>
        <row r="1807">
          <cell r="A1807" t="str">
            <v>I1806</v>
          </cell>
          <cell r="B1807" t="str">
            <v>DISPOSICION FINAL BOTADERO</v>
          </cell>
          <cell r="C1807" t="str">
            <v>Insumos</v>
          </cell>
          <cell r="D1807" t="str">
            <v>KG</v>
          </cell>
          <cell r="E1807">
            <v>42</v>
          </cell>
          <cell r="F1807">
            <v>35</v>
          </cell>
        </row>
        <row r="1808">
          <cell r="A1808" t="str">
            <v>I1807</v>
          </cell>
          <cell r="B1808" t="str">
            <v>TUBO CUADRADO 3/4 X 3/4PULGADA X 1.5MM X 6M COLMENA</v>
          </cell>
          <cell r="C1808" t="str">
            <v>Insumos</v>
          </cell>
          <cell r="D1808" t="str">
            <v>UND</v>
          </cell>
          <cell r="E1808">
            <v>21797</v>
          </cell>
          <cell r="F1808">
            <v>18317</v>
          </cell>
        </row>
        <row r="1809">
          <cell r="A1809" t="str">
            <v>I1808</v>
          </cell>
          <cell r="B1809" t="str">
            <v>CERRAMIENTO PROVISIONAL CON SEÑALIZADOR Y TELA DE CRRRAMIENTO</v>
          </cell>
          <cell r="C1809" t="str">
            <v>Insumos</v>
          </cell>
          <cell r="D1809" t="str">
            <v>ML</v>
          </cell>
          <cell r="E1809">
            <v>6678</v>
          </cell>
          <cell r="F1809">
            <v>5612</v>
          </cell>
        </row>
        <row r="1810">
          <cell r="A1810" t="str">
            <v>I1809</v>
          </cell>
          <cell r="B1810" t="str">
            <v>AVISOS SEÑALIZACION</v>
          </cell>
          <cell r="C1810" t="str">
            <v>Insumos</v>
          </cell>
          <cell r="D1810" t="str">
            <v>UND</v>
          </cell>
          <cell r="E1810">
            <v>166717</v>
          </cell>
          <cell r="F1810">
            <v>140098</v>
          </cell>
        </row>
        <row r="1811">
          <cell r="A1811" t="str">
            <v>I1810</v>
          </cell>
          <cell r="B1811" t="str">
            <v>GUADUA SOBREBASA LONGITUD PROMEDIO L = 5MT</v>
          </cell>
          <cell r="C1811" t="str">
            <v>Insumos</v>
          </cell>
          <cell r="D1811" t="str">
            <v>M</v>
          </cell>
          <cell r="E1811">
            <v>4784</v>
          </cell>
          <cell r="F1811">
            <v>4020</v>
          </cell>
        </row>
        <row r="1812">
          <cell r="A1812" t="str">
            <v>I1811</v>
          </cell>
          <cell r="B1812" t="str">
            <v>TELA DE CERRAMIENTO A= 2,10 M ( ROLLO POR 100 M)</v>
          </cell>
          <cell r="C1812" t="str">
            <v>Insumos</v>
          </cell>
          <cell r="D1812" t="str">
            <v>M</v>
          </cell>
          <cell r="E1812">
            <v>1317</v>
          </cell>
          <cell r="F1812">
            <v>1107</v>
          </cell>
        </row>
        <row r="1813">
          <cell r="A1813" t="str">
            <v>I1812</v>
          </cell>
          <cell r="B1813" t="str">
            <v>EXCAVACION EN MATERIAL COMUN SECO DE 0.2M MANUAL</v>
          </cell>
          <cell r="C1813" t="str">
            <v>Insumos</v>
          </cell>
          <cell r="D1813" t="str">
            <v>M</v>
          </cell>
          <cell r="E1813">
            <v>33061</v>
          </cell>
          <cell r="F1813">
            <v>27782</v>
          </cell>
        </row>
        <row r="1814">
          <cell r="A1814" t="str">
            <v>I1813</v>
          </cell>
          <cell r="B1814" t="str">
            <v>PINTURA BASE INMUNIZANTE TRANSPARENTE MADERA X1/4GAL</v>
          </cell>
          <cell r="C1814" t="str">
            <v>Insumos</v>
          </cell>
          <cell r="D1814" t="str">
            <v>UND</v>
          </cell>
          <cell r="E1814">
            <v>35892</v>
          </cell>
          <cell r="F1814">
            <v>30161</v>
          </cell>
        </row>
        <row r="1815">
          <cell r="A1815" t="str">
            <v>I1814</v>
          </cell>
          <cell r="B1815" t="str">
            <v>TABLA 2,54 X 18 - 20 X 300 CM CEDRO ROJO CEPILLADA AMBAS CARAS</v>
          </cell>
          <cell r="C1815" t="str">
            <v>Insumos</v>
          </cell>
          <cell r="D1815" t="str">
            <v>UND</v>
          </cell>
          <cell r="E1815">
            <v>29908</v>
          </cell>
          <cell r="F1815">
            <v>25133</v>
          </cell>
        </row>
        <row r="1816">
          <cell r="A1816" t="str">
            <v>I1815</v>
          </cell>
          <cell r="B1816" t="str">
            <v>BARNIZ TRANSPARENTE 1 GALÓN SINTÉTICO</v>
          </cell>
          <cell r="C1816" t="str">
            <v>Insumos</v>
          </cell>
          <cell r="D1816" t="str">
            <v>GAL</v>
          </cell>
          <cell r="E1816">
            <v>41875</v>
          </cell>
          <cell r="F1816">
            <v>35189</v>
          </cell>
        </row>
        <row r="1817">
          <cell r="A1817" t="str">
            <v>I1816</v>
          </cell>
          <cell r="B1817" t="str">
            <v>DESMONTE CUBIERTA</v>
          </cell>
          <cell r="C1817" t="str">
            <v>Insumos</v>
          </cell>
          <cell r="D1817" t="str">
            <v>M2</v>
          </cell>
          <cell r="E1817">
            <v>12387</v>
          </cell>
          <cell r="F1817">
            <v>10409</v>
          </cell>
        </row>
        <row r="1818">
          <cell r="A1818" t="str">
            <v>I1817</v>
          </cell>
          <cell r="B1818" t="str">
            <v>PERFIL METALICO A572GR-50 CAL. 16 1 1/2 X 3 (40 MM X 80 MM)"</v>
          </cell>
          <cell r="C1818" t="str">
            <v>Insumos</v>
          </cell>
          <cell r="D1818" t="str">
            <v>ML</v>
          </cell>
          <cell r="E1818">
            <v>11110</v>
          </cell>
          <cell r="F1818">
            <v>9336</v>
          </cell>
        </row>
        <row r="1819">
          <cell r="A1819" t="str">
            <v>I1818</v>
          </cell>
          <cell r="B1819" t="str">
            <v>TEJA A-360 TRAPEZOIDAL AJOVER A=0.82 X L=6 M</v>
          </cell>
          <cell r="C1819" t="str">
            <v>Insumos</v>
          </cell>
          <cell r="D1819" t="str">
            <v>M2</v>
          </cell>
          <cell r="E1819">
            <v>39857</v>
          </cell>
          <cell r="F1819">
            <v>33493</v>
          </cell>
        </row>
        <row r="1820">
          <cell r="A1820" t="str">
            <v>I1819</v>
          </cell>
          <cell r="B1820" t="str">
            <v>TORNILLO CUBIERTA FIJADOR ALA</v>
          </cell>
          <cell r="C1820" t="str">
            <v>Insumos</v>
          </cell>
          <cell r="D1820" t="str">
            <v>UND</v>
          </cell>
          <cell r="E1820">
            <v>239</v>
          </cell>
          <cell r="F1820">
            <v>201</v>
          </cell>
        </row>
        <row r="1821">
          <cell r="A1821" t="str">
            <v>I1820</v>
          </cell>
          <cell r="B1821" t="str">
            <v>TORNILLO CUBIERTA AUTOPERFORANTE ARANDELA</v>
          </cell>
          <cell r="C1821" t="str">
            <v>Insumos</v>
          </cell>
          <cell r="D1821" t="str">
            <v>UND</v>
          </cell>
          <cell r="E1821">
            <v>718</v>
          </cell>
          <cell r="F1821">
            <v>603</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5307356</v>
          </cell>
          <cell r="F1822">
            <v>4459963</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2104862</v>
          </cell>
          <cell r="F1823">
            <v>1768792</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2302192</v>
          </cell>
          <cell r="F1824">
            <v>1934615</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322904</v>
          </cell>
          <cell r="F1825">
            <v>271348</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119595</v>
          </cell>
          <cell r="F1826">
            <v>100500</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1304148</v>
          </cell>
          <cell r="F1827">
            <v>1095923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2391887</v>
          </cell>
          <cell r="F1828">
            <v>2009989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478378</v>
          </cell>
          <cell r="F1829">
            <v>401998</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1954087</v>
          </cell>
          <cell r="F1830">
            <v>1642090</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832891</v>
          </cell>
          <cell r="F1831">
            <v>699908</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1954087</v>
          </cell>
          <cell r="F1832">
            <v>1642090</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2733585</v>
          </cell>
          <cell r="F1833">
            <v>2297130</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1566116</v>
          </cell>
          <cell r="F1834">
            <v>1316064</v>
          </cell>
        </row>
        <row r="1835">
          <cell r="A1835" t="str">
            <v>I1834</v>
          </cell>
          <cell r="B1835" t="str">
            <v>NAVE EN MADERA TRIPLEX DE 0,90 X 2,05 M, ENTAMBORADA</v>
          </cell>
          <cell r="C1835" t="str">
            <v>Insumos</v>
          </cell>
          <cell r="D1835" t="str">
            <v>UND</v>
          </cell>
          <cell r="E1835">
            <v>142374</v>
          </cell>
          <cell r="F1835">
            <v>119642</v>
          </cell>
        </row>
        <row r="1836">
          <cell r="A1836" t="str">
            <v>I1835</v>
          </cell>
          <cell r="B1836" t="str">
            <v>TOPE PUERTA RESORTE CROMO</v>
          </cell>
          <cell r="C1836" t="str">
            <v>Insumos</v>
          </cell>
          <cell r="D1836" t="str">
            <v>UND</v>
          </cell>
          <cell r="E1836">
            <v>3062</v>
          </cell>
          <cell r="F1836">
            <v>2573</v>
          </cell>
        </row>
        <row r="1837">
          <cell r="A1837" t="str">
            <v>I1836</v>
          </cell>
          <cell r="B1837" t="str">
            <v>GUARDAESCOBA MEDIA CAÑA EN PVC BLANCO 0,09 X 3,00 M</v>
          </cell>
          <cell r="C1837" t="str">
            <v>Insumos</v>
          </cell>
          <cell r="D1837" t="str">
            <v>ML</v>
          </cell>
          <cell r="E1837">
            <v>38405</v>
          </cell>
          <cell r="F1837">
            <v>32273</v>
          </cell>
        </row>
        <row r="1838">
          <cell r="A1838" t="str">
            <v>I1837</v>
          </cell>
          <cell r="B1838" t="str">
            <v>PORCELANATO URBAN ARENA 56,6 X 56,6 CM.</v>
          </cell>
          <cell r="C1838" t="str">
            <v>Insumos</v>
          </cell>
          <cell r="D1838" t="str">
            <v>M2</v>
          </cell>
          <cell r="E1838">
            <v>67240</v>
          </cell>
          <cell r="F1838">
            <v>56504</v>
          </cell>
        </row>
        <row r="1839">
          <cell r="A1839" t="str">
            <v>I1838</v>
          </cell>
          <cell r="B1839" t="str">
            <v>PINTURA SIKAFLOOR REF. 2430</v>
          </cell>
          <cell r="C1839" t="str">
            <v>Insumos</v>
          </cell>
          <cell r="D1839" t="str">
            <v>GAL</v>
          </cell>
          <cell r="E1839">
            <v>173660</v>
          </cell>
          <cell r="F1839">
            <v>145933</v>
          </cell>
        </row>
        <row r="1840">
          <cell r="A1840" t="str">
            <v>I1839</v>
          </cell>
          <cell r="B1840" t="str">
            <v>LLAVE TERMINAL DE COBRE ROSCADA DE 1/2"</v>
          </cell>
          <cell r="C1840" t="str">
            <v>Insumos</v>
          </cell>
          <cell r="D1840" t="str">
            <v>UND</v>
          </cell>
          <cell r="E1840">
            <v>23212</v>
          </cell>
          <cell r="F1840">
            <v>19506</v>
          </cell>
        </row>
        <row r="1841">
          <cell r="A1841" t="str">
            <v>I1840</v>
          </cell>
          <cell r="B1841" t="str">
            <v>SUMINISTRO DE PROTECCION  2X20 A; 10 KA, INCRUSTAR</v>
          </cell>
          <cell r="C1841" t="str">
            <v>Insumos</v>
          </cell>
          <cell r="D1841" t="str">
            <v>UND</v>
          </cell>
          <cell r="E1841">
            <v>41278</v>
          </cell>
          <cell r="F1841">
            <v>34687</v>
          </cell>
        </row>
        <row r="1842">
          <cell r="A1842" t="str">
            <v>I1841</v>
          </cell>
          <cell r="B1842" t="str">
            <v>TUBO UNION PLATINO RDE 21 PVC  2" 200 PSI</v>
          </cell>
          <cell r="C1842" t="str">
            <v>Insumos</v>
          </cell>
          <cell r="D1842" t="str">
            <v>M</v>
          </cell>
          <cell r="E1842">
            <v>46434</v>
          </cell>
          <cell r="F1842">
            <v>39020</v>
          </cell>
        </row>
        <row r="1843">
          <cell r="A1843" t="str">
            <v>I1842</v>
          </cell>
          <cell r="B1843" t="str">
            <v>BLOQUE CON BASE EN CEMENTO GRAMOQUIN PEATONAL A=43; B=59; H=6 CM</v>
          </cell>
          <cell r="C1843" t="str">
            <v>Insumos</v>
          </cell>
          <cell r="D1843" t="str">
            <v>M2</v>
          </cell>
          <cell r="E1843">
            <v>51141</v>
          </cell>
          <cell r="F1843">
            <v>42976</v>
          </cell>
        </row>
        <row r="1844">
          <cell r="A1844" t="str">
            <v>I1843</v>
          </cell>
          <cell r="B1844" t="str">
            <v>TELERA ALGARROBO 0,4 X 0,18 X 3,00 M</v>
          </cell>
          <cell r="C1844" t="str">
            <v>Insumos</v>
          </cell>
          <cell r="D1844" t="str">
            <v>UND</v>
          </cell>
          <cell r="E1844">
            <v>71786</v>
          </cell>
          <cell r="F1844">
            <v>60324</v>
          </cell>
        </row>
        <row r="1845">
          <cell r="A1845" t="str">
            <v>I1844</v>
          </cell>
          <cell r="B1845" t="str">
            <v>BARNIZ BRILLANTE EXTERIOR</v>
          </cell>
          <cell r="C1845" t="str">
            <v>Insumos</v>
          </cell>
          <cell r="D1845" t="str">
            <v>GAL</v>
          </cell>
          <cell r="E1845">
            <v>60898</v>
          </cell>
          <cell r="F1845">
            <v>51175</v>
          </cell>
        </row>
        <row r="1846">
          <cell r="A1846" t="str">
            <v>I1845</v>
          </cell>
          <cell r="B1846" t="str">
            <v>LACA PARA MADERA</v>
          </cell>
          <cell r="C1846" t="str">
            <v>Insumos</v>
          </cell>
          <cell r="D1846" t="str">
            <v>GAL</v>
          </cell>
          <cell r="E1846">
            <v>44147</v>
          </cell>
          <cell r="F1846">
            <v>37098</v>
          </cell>
        </row>
        <row r="1847">
          <cell r="A1847" t="str">
            <v>I1846</v>
          </cell>
          <cell r="B1847" t="str">
            <v>VARILLA ESQUELETO CHANUL</v>
          </cell>
          <cell r="C1847" t="str">
            <v>Insumos</v>
          </cell>
          <cell r="D1847" t="str">
            <v>ML</v>
          </cell>
          <cell r="E1847">
            <v>4186</v>
          </cell>
          <cell r="F1847">
            <v>3518</v>
          </cell>
        </row>
        <row r="1848">
          <cell r="A1848" t="str">
            <v>I1847</v>
          </cell>
          <cell r="B1848" t="str">
            <v>BARNIZ POLIURETANO EXTRA</v>
          </cell>
          <cell r="C1848" t="str">
            <v>Insumos</v>
          </cell>
          <cell r="D1848" t="str">
            <v>GAL</v>
          </cell>
          <cell r="E1848">
            <v>90809</v>
          </cell>
          <cell r="F1848">
            <v>76310</v>
          </cell>
        </row>
        <row r="1849">
          <cell r="A1849" t="str">
            <v>I1848</v>
          </cell>
          <cell r="B1849" t="str">
            <v>HUELLA MADERA ALGARROBO 0,2 X 0,18 X 1,00 M</v>
          </cell>
          <cell r="C1849" t="str">
            <v>Insumos</v>
          </cell>
          <cell r="D1849" t="str">
            <v>UND</v>
          </cell>
          <cell r="E1849">
            <v>33499</v>
          </cell>
          <cell r="F1849">
            <v>28150</v>
          </cell>
        </row>
        <row r="1850">
          <cell r="A1850" t="str">
            <v>I1849</v>
          </cell>
          <cell r="B1850" t="str">
            <v>PERFIL PHR-C 305X80 CAL 12</v>
          </cell>
          <cell r="C1850" t="str">
            <v>Insumos</v>
          </cell>
          <cell r="D1850" t="str">
            <v>KG</v>
          </cell>
          <cell r="E1850">
            <v>4026</v>
          </cell>
          <cell r="F1850">
            <v>3383</v>
          </cell>
        </row>
        <row r="1851">
          <cell r="A1851" t="str">
            <v>I1850</v>
          </cell>
          <cell r="B1851" t="str">
            <v>TUBO ESTRUCTURAL CUADRADO 40X40X3 MM</v>
          </cell>
          <cell r="C1851" t="str">
            <v>Insumos</v>
          </cell>
          <cell r="D1851" t="str">
            <v>KG</v>
          </cell>
          <cell r="E1851">
            <v>13880</v>
          </cell>
          <cell r="F1851">
            <v>11664</v>
          </cell>
        </row>
        <row r="1852">
          <cell r="A1852" t="str">
            <v>I1851</v>
          </cell>
          <cell r="B1852" t="str">
            <v>YEPROMEC</v>
          </cell>
          <cell r="C1852" t="str">
            <v>Insumos</v>
          </cell>
          <cell r="D1852" t="str">
            <v>M2</v>
          </cell>
          <cell r="E1852">
            <v>26218</v>
          </cell>
          <cell r="F1852">
            <v>22032</v>
          </cell>
        </row>
        <row r="1853">
          <cell r="A1853" t="str">
            <v>I1852</v>
          </cell>
          <cell r="B1853" t="str">
            <v>MONOCAPA</v>
          </cell>
          <cell r="C1853" t="str">
            <v>Insumos</v>
          </cell>
          <cell r="D1853" t="str">
            <v>M2</v>
          </cell>
          <cell r="E1853">
            <v>18351</v>
          </cell>
          <cell r="F1853">
            <v>15421</v>
          </cell>
        </row>
        <row r="1854">
          <cell r="A1854" t="str">
            <v>I1853</v>
          </cell>
          <cell r="B1854" t="str">
            <v>YEPROFINO</v>
          </cell>
          <cell r="C1854" t="str">
            <v>Insumos</v>
          </cell>
          <cell r="D1854" t="str">
            <v>M2</v>
          </cell>
          <cell r="E1854">
            <v>18351</v>
          </cell>
          <cell r="F1854">
            <v>15421</v>
          </cell>
        </row>
        <row r="1855">
          <cell r="A1855" t="str">
            <v>I1854</v>
          </cell>
          <cell r="B1855" t="str">
            <v>MALLA PLÁSTICA</v>
          </cell>
          <cell r="C1855" t="str">
            <v>Insumos</v>
          </cell>
          <cell r="D1855" t="str">
            <v>M2</v>
          </cell>
          <cell r="E1855">
            <v>12162</v>
          </cell>
          <cell r="F1855">
            <v>10220</v>
          </cell>
        </row>
        <row r="1856">
          <cell r="A1856" t="str">
            <v>I1855</v>
          </cell>
          <cell r="B1856" t="str">
            <v>BARANDILLAS METALICAS PARA ESCALERA CON PLATINA DE 4" X 1/4" CON TUBO INTERMEDIO METALICO DE 2"</v>
          </cell>
          <cell r="C1856" t="str">
            <v>Insumos</v>
          </cell>
          <cell r="D1856" t="str">
            <v>ML</v>
          </cell>
          <cell r="E1856">
            <v>404391</v>
          </cell>
          <cell r="F1856">
            <v>339824</v>
          </cell>
        </row>
        <row r="1857">
          <cell r="A1857" t="str">
            <v>I1856</v>
          </cell>
          <cell r="B1857" t="str">
            <v>MEDIDOR DE 1" VOLUMÉTRICO TIPO "B"</v>
          </cell>
          <cell r="C1857" t="str">
            <v>Insumos</v>
          </cell>
          <cell r="D1857" t="str">
            <v>UND</v>
          </cell>
          <cell r="E1857">
            <v>1487119</v>
          </cell>
          <cell r="F1857">
            <v>1249680</v>
          </cell>
        </row>
        <row r="1858">
          <cell r="A1858" t="str">
            <v>I1857</v>
          </cell>
          <cell r="B1858" t="str">
            <v>FILTRO YEE 1"</v>
          </cell>
          <cell r="C1858" t="str">
            <v>Insumos</v>
          </cell>
          <cell r="D1858" t="str">
            <v>UND</v>
          </cell>
          <cell r="E1858">
            <v>69573</v>
          </cell>
          <cell r="F1858">
            <v>58465</v>
          </cell>
        </row>
        <row r="1859">
          <cell r="A1859" t="str">
            <v>I1858</v>
          </cell>
          <cell r="B1859" t="str">
            <v>TUBERIA ANCLAJE PVC 1" 1/2"</v>
          </cell>
          <cell r="C1859" t="str">
            <v>Insumos</v>
          </cell>
          <cell r="D1859" t="str">
            <v>UND</v>
          </cell>
          <cell r="E1859">
            <v>19251</v>
          </cell>
          <cell r="F1859">
            <v>16177</v>
          </cell>
        </row>
        <row r="1860">
          <cell r="A1860" t="str">
            <v>I1859</v>
          </cell>
          <cell r="B1860" t="str">
            <v>PLATINA L 0.90 X 0.10 M X 1/4”</v>
          </cell>
          <cell r="C1860" t="str">
            <v>Insumos</v>
          </cell>
          <cell r="D1860" t="str">
            <v>UND</v>
          </cell>
          <cell r="E1860">
            <v>54631</v>
          </cell>
          <cell r="F1860">
            <v>45908</v>
          </cell>
        </row>
        <row r="1861">
          <cell r="A1861" t="str">
            <v>I1860</v>
          </cell>
          <cell r="B1861" t="str">
            <v>VIGA CHANUL 20 X 20 CM X 3 M</v>
          </cell>
          <cell r="C1861" t="str">
            <v>Insumos</v>
          </cell>
          <cell r="D1861" t="str">
            <v>UND</v>
          </cell>
          <cell r="E1861">
            <v>268836</v>
          </cell>
          <cell r="F1861">
            <v>225913</v>
          </cell>
        </row>
        <row r="1862">
          <cell r="A1862" t="str">
            <v>I1861</v>
          </cell>
          <cell r="B1862" t="str">
            <v>PERNO GRADO 6</v>
          </cell>
          <cell r="C1862" t="str">
            <v>Insumos</v>
          </cell>
          <cell r="D1862" t="str">
            <v>UND</v>
          </cell>
          <cell r="E1862">
            <v>2756</v>
          </cell>
          <cell r="F1862">
            <v>2316</v>
          </cell>
        </row>
        <row r="1863">
          <cell r="A1863" t="str">
            <v>I1862</v>
          </cell>
          <cell r="B1863" t="str">
            <v>LACA SELLADOR POLIURETANO</v>
          </cell>
          <cell r="C1863" t="str">
            <v>Insumos</v>
          </cell>
          <cell r="D1863" t="str">
            <v>GAL</v>
          </cell>
          <cell r="E1863">
            <v>255795</v>
          </cell>
          <cell r="F1863">
            <v>214954</v>
          </cell>
        </row>
        <row r="1864">
          <cell r="A1864" t="str">
            <v>I1863</v>
          </cell>
          <cell r="B1864" t="str">
            <v>PARAL SOPORTE DE CIERRE MADERA</v>
          </cell>
          <cell r="C1864" t="str">
            <v>Insumos</v>
          </cell>
          <cell r="D1864" t="str">
            <v>UND</v>
          </cell>
          <cell r="E1864">
            <v>8015</v>
          </cell>
          <cell r="F1864">
            <v>6735</v>
          </cell>
        </row>
        <row r="1865">
          <cell r="A1865" t="str">
            <v>I1864</v>
          </cell>
          <cell r="B1865" t="str">
            <v>PARAL SOPORTE TRAMO 0.20 X 0.05 M</v>
          </cell>
          <cell r="C1865" t="str">
            <v>Insumos</v>
          </cell>
          <cell r="D1865" t="str">
            <v>M</v>
          </cell>
          <cell r="E1865">
            <v>65803</v>
          </cell>
          <cell r="F1865">
            <v>55297</v>
          </cell>
        </row>
        <row r="1866">
          <cell r="A1866" t="str">
            <v>I1865</v>
          </cell>
          <cell r="B1866" t="str">
            <v>PASO Y CONTRAPASO SAPAN 0.30 M</v>
          </cell>
          <cell r="C1866" t="str">
            <v>Insumos</v>
          </cell>
          <cell r="D1866" t="str">
            <v>M</v>
          </cell>
          <cell r="E1866">
            <v>90764</v>
          </cell>
          <cell r="F1866">
            <v>76272</v>
          </cell>
        </row>
        <row r="1867">
          <cell r="A1867" t="str">
            <v>I1866</v>
          </cell>
          <cell r="B1867" t="str">
            <v>PERNO DE ANCLAJE 1/2”</v>
          </cell>
          <cell r="C1867" t="str">
            <v>Insumos</v>
          </cell>
          <cell r="D1867" t="str">
            <v>UND</v>
          </cell>
          <cell r="E1867">
            <v>461</v>
          </cell>
          <cell r="F1867">
            <v>387</v>
          </cell>
        </row>
        <row r="1868">
          <cell r="A1868" t="str">
            <v>I1867</v>
          </cell>
          <cell r="B1868" t="str">
            <v>PLATINA DE APOYO 0.30 X 0.30 X 1/4”·</v>
          </cell>
          <cell r="C1868" t="str">
            <v>Insumos</v>
          </cell>
          <cell r="D1868" t="str">
            <v>UND</v>
          </cell>
          <cell r="E1868">
            <v>58960</v>
          </cell>
          <cell r="F1868">
            <v>49546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543521</v>
          </cell>
          <cell r="F1870">
            <v>456740</v>
          </cell>
        </row>
        <row r="1871">
          <cell r="A1871" t="str">
            <v>I1870</v>
          </cell>
          <cell r="B1871" t="str">
            <v>ASCENSOR EN ESTRUCTURA AUTOPORTANTE CAPACIDAD 6 PERSONAS</v>
          </cell>
          <cell r="C1871" t="str">
            <v>Insumos</v>
          </cell>
          <cell r="D1871" t="str">
            <v>UND</v>
          </cell>
          <cell r="E1871">
            <v>85713043</v>
          </cell>
          <cell r="F1871">
            <v>72027767</v>
          </cell>
        </row>
        <row r="1872">
          <cell r="A1872" t="str">
            <v>I1871</v>
          </cell>
          <cell r="B1872" t="str">
            <v>ACCESORIOS GENERALES DE INSTALACIÓN</v>
          </cell>
          <cell r="C1872" t="str">
            <v>Insumos</v>
          </cell>
          <cell r="D1872" t="str">
            <v>GLB</v>
          </cell>
          <cell r="E1872">
            <v>128776</v>
          </cell>
          <cell r="F1872">
            <v>108215</v>
          </cell>
        </row>
        <row r="1873">
          <cell r="A1873" t="str">
            <v>I1872</v>
          </cell>
          <cell r="B1873" t="str">
            <v>SANITARIO TIPO INSTITUCIONAL BAJO CONSUMO POR DESCARGA, COLOR BLANCO CORONA REF 340021001 O SIMILAR, INCLUYE MUEBLE</v>
          </cell>
          <cell r="C1873" t="str">
            <v>Insumos</v>
          </cell>
          <cell r="D1873" t="str">
            <v>UND</v>
          </cell>
          <cell r="E1873">
            <v>181076</v>
          </cell>
          <cell r="F1873">
            <v>152165</v>
          </cell>
        </row>
        <row r="1874">
          <cell r="A1874" t="str">
            <v>I1873</v>
          </cell>
          <cell r="B1874" t="str">
            <v>LAVAMANOS DE EMPOTRAR LINEA SAN LORENZO COLOR BLANCO DE CORONA REF: O19001001 O SIMILAR.</v>
          </cell>
          <cell r="C1874" t="str">
            <v>Insumos</v>
          </cell>
          <cell r="D1874" t="str">
            <v>UND</v>
          </cell>
          <cell r="E1874">
            <v>212526</v>
          </cell>
          <cell r="F1874">
            <v>178593</v>
          </cell>
        </row>
        <row r="1875">
          <cell r="A1875" t="str">
            <v>I1874</v>
          </cell>
          <cell r="B1875" t="str">
            <v>TOPE PUERTA MEDIA LUNA SATINADO 3/16PG FIXSER O SIMILAR</v>
          </cell>
          <cell r="C1875" t="str">
            <v>Insumos</v>
          </cell>
          <cell r="D1875" t="str">
            <v>UND</v>
          </cell>
          <cell r="E1875">
            <v>9196</v>
          </cell>
          <cell r="F1875">
            <v>7728</v>
          </cell>
        </row>
        <row r="1876">
          <cell r="A1876" t="str">
            <v>I1875</v>
          </cell>
          <cell r="B1876" t="str">
            <v>PISO CERÁMICO DUROPISO (COLOR SEGÚN DISEÑO). TIPO CORONA O SIMILAR.</v>
          </cell>
          <cell r="C1876" t="str">
            <v>Insumos</v>
          </cell>
          <cell r="D1876" t="str">
            <v>M2</v>
          </cell>
          <cell r="E1876">
            <v>61793</v>
          </cell>
          <cell r="F1876">
            <v>51927</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7468185</v>
          </cell>
          <cell r="F1877">
            <v>6275786</v>
          </cell>
        </row>
        <row r="1878">
          <cell r="A1878" t="str">
            <v>I1877</v>
          </cell>
          <cell r="B1878" t="str">
            <v>PERFIL PIPE 1 STD ACERO A572 GR 50 (D = 1 1/2")</v>
          </cell>
          <cell r="C1878" t="str">
            <v>Insumos</v>
          </cell>
          <cell r="D1878" t="str">
            <v>KG</v>
          </cell>
          <cell r="E1878">
            <v>5447</v>
          </cell>
          <cell r="F1878">
            <v>4577</v>
          </cell>
        </row>
        <row r="1879">
          <cell r="A1879" t="str">
            <v>I1878</v>
          </cell>
          <cell r="B1879" t="str">
            <v>CODO 90° ACERO GALVANIZADO  - 2''</v>
          </cell>
          <cell r="C1879" t="str">
            <v>Insumos</v>
          </cell>
          <cell r="D1879" t="str">
            <v>UND</v>
          </cell>
          <cell r="E1879">
            <v>12242</v>
          </cell>
          <cell r="F1879">
            <v>10287</v>
          </cell>
        </row>
        <row r="1880">
          <cell r="A1880" t="str">
            <v>I1879</v>
          </cell>
          <cell r="B1880" t="str">
            <v>SUMINISTRO, TRANSPORTE E INSTALACIÓN DE BRAZO HIDRÁULICO AUTOMÁTICO DE CAPACIDAD (45 - 65) KG (INCLUYE ACCESORIOS DE INSTALACIÓN)</v>
          </cell>
          <cell r="C1880" t="str">
            <v>Insumos</v>
          </cell>
          <cell r="D1880" t="str">
            <v>UND</v>
          </cell>
          <cell r="E1880">
            <v>183272</v>
          </cell>
          <cell r="F1880">
            <v>154010</v>
          </cell>
        </row>
        <row r="1881">
          <cell r="A1881" t="str">
            <v>I1880</v>
          </cell>
          <cell r="B1881" t="str">
            <v>LAMPARA ESPECULAR 2X18 TUBO LED 6500 K O SIMILAR</v>
          </cell>
          <cell r="C1881" t="str">
            <v>Insumos</v>
          </cell>
          <cell r="D1881" t="str">
            <v>UND</v>
          </cell>
          <cell r="E1881">
            <v>90260</v>
          </cell>
          <cell r="F1881">
            <v>75849</v>
          </cell>
        </row>
        <row r="1882">
          <cell r="A1882" t="str">
            <v>I1881</v>
          </cell>
          <cell r="B1882" t="str">
            <v>TUBERÍA CORRUGADA PERFORADA DE USO AGRÍCOLA D = 65 MM PARA DRENES HORIZONTALES</v>
          </cell>
          <cell r="C1882" t="str">
            <v>Insumos</v>
          </cell>
          <cell r="D1882" t="str">
            <v>ML</v>
          </cell>
          <cell r="E1882">
            <v>7267</v>
          </cell>
          <cell r="F1882">
            <v>6107</v>
          </cell>
        </row>
        <row r="1883">
          <cell r="A1883" t="str">
            <v>I1882</v>
          </cell>
          <cell r="B1883" t="str">
            <v>TAPÓN PARA TUBERÍA PERFORADA CORRUGADA DE USO AGRÍCOLA D = 65 MM REF: 2901338</v>
          </cell>
          <cell r="C1883" t="str">
            <v>Insumos</v>
          </cell>
          <cell r="D1883" t="str">
            <v>UND</v>
          </cell>
          <cell r="E1883">
            <v>2014</v>
          </cell>
          <cell r="F1883">
            <v>2010</v>
          </cell>
        </row>
        <row r="1884">
          <cell r="A1884" t="str">
            <v>I1883</v>
          </cell>
          <cell r="B1884" t="str">
            <v>GRAMA SINTETICA CON FIBRAS DE POLIETILENO MONOFILAMENTADO BICOLOR CON UNA ALTURA DE 50MM</v>
          </cell>
          <cell r="C1884" t="str">
            <v>Insumos</v>
          </cell>
          <cell r="D1884" t="str">
            <v>M2</v>
          </cell>
          <cell r="E1884">
            <v>102297</v>
          </cell>
          <cell r="F1884">
            <v>85964</v>
          </cell>
        </row>
        <row r="1885">
          <cell r="A1885" t="str">
            <v>I1884</v>
          </cell>
          <cell r="B1885" t="str">
            <v>CERRADURA YALE 3 MACHUELOS SOBREPONER SOLDAR DERECHA O SIMILAR PARA PUERTA METÁLICA INSTITUCIONAL</v>
          </cell>
          <cell r="C1885" t="str">
            <v>Insumos</v>
          </cell>
          <cell r="D1885" t="str">
            <v>UND</v>
          </cell>
          <cell r="E1885">
            <v>167556</v>
          </cell>
          <cell r="F1885">
            <v>140803</v>
          </cell>
        </row>
        <row r="1886">
          <cell r="A1886" t="str">
            <v>I1885</v>
          </cell>
          <cell r="B1886" t="str">
            <v>JUEGO DE LLAVES (2) PARA ABRIR CERRADURA METÁLICA YALE TRES MACHUELOS</v>
          </cell>
          <cell r="C1886" t="str">
            <v>Insumos</v>
          </cell>
          <cell r="D1886" t="str">
            <v>UND</v>
          </cell>
          <cell r="E1886">
            <v>20517</v>
          </cell>
          <cell r="F1886">
            <v>17241</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280400</v>
          </cell>
          <cell r="F1887">
            <v>235630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553959</v>
          </cell>
          <cell r="F1888">
            <v>465512</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17099</v>
          </cell>
          <cell r="F1889">
            <v>14369</v>
          </cell>
        </row>
        <row r="1890">
          <cell r="A1890" t="str">
            <v>I1889</v>
          </cell>
          <cell r="B1890" t="str">
            <v>PERFIL C EN LÁMINA GALVANIZADA CAL 18-20 (DIMENSIONES SEGÚN DISEÑO) PARA MONTANTES Y VIGAS EN SISTEMA STEEL FRAMING</v>
          </cell>
          <cell r="C1890" t="str">
            <v>Insumos</v>
          </cell>
          <cell r="D1890" t="str">
            <v>ML</v>
          </cell>
          <cell r="E1890">
            <v>6513</v>
          </cell>
          <cell r="F1890">
            <v>5473</v>
          </cell>
        </row>
        <row r="1891">
          <cell r="A1891" t="str">
            <v>I1890</v>
          </cell>
          <cell r="B1891" t="str">
            <v>PERFIL U EN LÁMINA GALVANIZADA GR50 CAL 18-20 (DIMENSIONES SEGÚN DISEÑO) PARA SOLERAS EN SISTEMA STEEL FRAMING</v>
          </cell>
          <cell r="C1891" t="str">
            <v>Insumos</v>
          </cell>
          <cell r="D1891" t="str">
            <v>ML</v>
          </cell>
          <cell r="E1891">
            <v>6513</v>
          </cell>
          <cell r="F1891">
            <v>5473</v>
          </cell>
        </row>
        <row r="1892">
          <cell r="A1892" t="str">
            <v>I1891</v>
          </cell>
          <cell r="B1892" t="str">
            <v>SELLALÓN 3/8" GRIS POLYLON PARA JUNTAS O SIMILAR</v>
          </cell>
          <cell r="C1892" t="str">
            <v>Insumos</v>
          </cell>
          <cell r="D1892" t="str">
            <v>ML</v>
          </cell>
          <cell r="E1892">
            <v>371</v>
          </cell>
          <cell r="F1892">
            <v>312</v>
          </cell>
        </row>
        <row r="1893">
          <cell r="A1893" t="str">
            <v>I1892</v>
          </cell>
          <cell r="B1893" t="str">
            <v>SIKA ANCHORFIX-4 PARA ADHERENCIA 600 CC O SIMILAR</v>
          </cell>
          <cell r="C1893" t="str">
            <v>Insumos</v>
          </cell>
          <cell r="D1893" t="str">
            <v>UND</v>
          </cell>
          <cell r="E1893">
            <v>64139</v>
          </cell>
          <cell r="F1893">
            <v>53898</v>
          </cell>
        </row>
        <row r="1894">
          <cell r="A1894" t="str">
            <v>I1893</v>
          </cell>
          <cell r="B1894" t="str">
            <v>PERNO DE ANCLAJE 1/2" X 4" X 1/4" FIXSER O SIMILAR</v>
          </cell>
          <cell r="C1894" t="str">
            <v>Insumos</v>
          </cell>
          <cell r="D1894" t="str">
            <v>UND</v>
          </cell>
          <cell r="E1894">
            <v>3207</v>
          </cell>
          <cell r="F1894">
            <v>2695</v>
          </cell>
        </row>
        <row r="1895">
          <cell r="A1895" t="str">
            <v>I1894</v>
          </cell>
          <cell r="B1895" t="str">
            <v>PANEL LED REDONDO DE SOBREPONER 12W - SYLVANIA</v>
          </cell>
          <cell r="C1895" t="str">
            <v>Insumos</v>
          </cell>
          <cell r="D1895" t="str">
            <v>UND</v>
          </cell>
          <cell r="E1895">
            <v>18621</v>
          </cell>
          <cell r="F1895">
            <v>15648</v>
          </cell>
        </row>
        <row r="1896">
          <cell r="A1896" t="str">
            <v>I1895</v>
          </cell>
          <cell r="B1896" t="str">
            <v>TABLERO OSB E = 11,1 MM</v>
          </cell>
          <cell r="C1896" t="str">
            <v>Insumos</v>
          </cell>
          <cell r="D1896" t="str">
            <v>M2</v>
          </cell>
          <cell r="E1896">
            <v>19120</v>
          </cell>
          <cell r="F1896">
            <v>16067</v>
          </cell>
        </row>
        <row r="1897">
          <cell r="A1897" t="str">
            <v>I1896</v>
          </cell>
          <cell r="B1897" t="str">
            <v>COLUMNA DE MADERA CHANUL 12X12 CM</v>
          </cell>
          <cell r="C1897" t="str">
            <v>Insumos</v>
          </cell>
          <cell r="D1897" t="str">
            <v>ML</v>
          </cell>
          <cell r="E1897">
            <v>22223</v>
          </cell>
          <cell r="F1897">
            <v>18675</v>
          </cell>
        </row>
        <row r="1898">
          <cell r="A1898" t="str">
            <v>I1897</v>
          </cell>
          <cell r="B1898" t="str">
            <v>CUARTÓN DE MADERA CHANUL</v>
          </cell>
          <cell r="C1898" t="str">
            <v>Insumos</v>
          </cell>
          <cell r="D1898" t="str">
            <v>ML</v>
          </cell>
          <cell r="E1898">
            <v>5363</v>
          </cell>
          <cell r="F1898">
            <v>4507</v>
          </cell>
        </row>
        <row r="1899">
          <cell r="A1899" t="str">
            <v>I1898</v>
          </cell>
          <cell r="B1899" t="str">
            <v>BOLILLO DE 3/4" EN MADERA DE CARRÁ</v>
          </cell>
          <cell r="C1899" t="str">
            <v>Insumos</v>
          </cell>
          <cell r="D1899" t="str">
            <v>ML</v>
          </cell>
          <cell r="E1899">
            <v>1246</v>
          </cell>
          <cell r="F1899">
            <v>1047</v>
          </cell>
        </row>
        <row r="1900">
          <cell r="A1900" t="str">
            <v>I1899</v>
          </cell>
          <cell r="B1900" t="str">
            <v>VIGUETA DE MADERA CHANUL 12X4 CM</v>
          </cell>
          <cell r="C1900" t="str">
            <v>Insumos</v>
          </cell>
          <cell r="D1900" t="str">
            <v>ML</v>
          </cell>
          <cell r="E1900">
            <v>8046</v>
          </cell>
          <cell r="F1900">
            <v>6761</v>
          </cell>
        </row>
        <row r="1901">
          <cell r="A1901" t="str">
            <v>I1900</v>
          </cell>
          <cell r="B1901" t="str">
            <v>LÁMINA DE PVC PARA CIELO RASO DE 9,5 MM</v>
          </cell>
          <cell r="C1901" t="str">
            <v>Insumos</v>
          </cell>
          <cell r="D1901" t="str">
            <v>M2</v>
          </cell>
          <cell r="E1901">
            <v>13026</v>
          </cell>
          <cell r="F1901">
            <v>10946</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57471</v>
          </cell>
          <cell r="F1902">
            <v>48295</v>
          </cell>
        </row>
        <row r="1903">
          <cell r="A1903" t="str">
            <v>I1902</v>
          </cell>
          <cell r="B1903" t="str">
            <v>LÁMINA DE SUPERBOARD E = 20 MM</v>
          </cell>
          <cell r="C1903" t="str">
            <v>Insumos</v>
          </cell>
          <cell r="D1903" t="str">
            <v>M2</v>
          </cell>
          <cell r="E1903">
            <v>52835</v>
          </cell>
          <cell r="F1903">
            <v>44399</v>
          </cell>
        </row>
        <row r="1904">
          <cell r="A1904" t="str">
            <v>I1903</v>
          </cell>
          <cell r="B1904" t="str">
            <v>PLACA DE FIBROCEMENTO TEXTURIZADO PARA CIELO RASO 4 MM</v>
          </cell>
          <cell r="C1904" t="str">
            <v>Insumos</v>
          </cell>
          <cell r="D1904" t="str">
            <v>M2</v>
          </cell>
          <cell r="E1904">
            <v>11174</v>
          </cell>
          <cell r="F1904">
            <v>9390</v>
          </cell>
        </row>
        <row r="1905">
          <cell r="A1905" t="str">
            <v>I1904</v>
          </cell>
          <cell r="B1905" t="str">
            <v>PLACA DE FIBROCEMENTO E = 8 MM</v>
          </cell>
          <cell r="C1905" t="str">
            <v>Insumos</v>
          </cell>
          <cell r="D1905" t="str">
            <v>M2</v>
          </cell>
          <cell r="E1905">
            <v>19349</v>
          </cell>
          <cell r="F1905">
            <v>16260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34605</v>
          </cell>
          <cell r="F1906">
            <v>29080</v>
          </cell>
        </row>
        <row r="1907">
          <cell r="A1907" t="str">
            <v>I1906</v>
          </cell>
          <cell r="B1907" t="str">
            <v>LÁMINA DE FIBROCEMENTO E = 14 MM</v>
          </cell>
          <cell r="C1907" t="str">
            <v>Insumos</v>
          </cell>
          <cell r="D1907" t="str">
            <v>M2</v>
          </cell>
          <cell r="E1907">
            <v>48784</v>
          </cell>
          <cell r="F1907">
            <v>40995</v>
          </cell>
        </row>
        <row r="1908">
          <cell r="A1908" t="str">
            <v>I1907</v>
          </cell>
          <cell r="B1908" t="str">
            <v>ÁNGULO EN ACERO GALVANIZADO 3 X 2 CM CAL 26</v>
          </cell>
          <cell r="C1908" t="str">
            <v>Insumos</v>
          </cell>
          <cell r="D1908" t="str">
            <v>ML</v>
          </cell>
          <cell r="E1908">
            <v>848</v>
          </cell>
          <cell r="F1908">
            <v>713</v>
          </cell>
        </row>
        <row r="1909">
          <cell r="A1909" t="str">
            <v>I1908</v>
          </cell>
          <cell r="B1909" t="str">
            <v>TEJA DE BARRO PARA CUBIERTA TIPO COLONIAL</v>
          </cell>
          <cell r="C1909" t="str">
            <v>Insumos</v>
          </cell>
          <cell r="D1909" t="str">
            <v>UND</v>
          </cell>
          <cell r="E1909">
            <v>1207</v>
          </cell>
          <cell r="F1909">
            <v>1014</v>
          </cell>
        </row>
        <row r="1910">
          <cell r="A1910" t="str">
            <v>I1909</v>
          </cell>
          <cell r="B1910" t="str">
            <v>CARTUCHO PUSH REF. O21121111 CORONA O SIMILAR</v>
          </cell>
          <cell r="C1910" t="str">
            <v>Insumos</v>
          </cell>
          <cell r="D1910" t="str">
            <v>UND</v>
          </cell>
          <cell r="E1910">
            <v>117240</v>
          </cell>
          <cell r="F1910">
            <v>98521</v>
          </cell>
        </row>
        <row r="1911">
          <cell r="A1911" t="str">
            <v>I1910</v>
          </cell>
          <cell r="B1911" t="str">
            <v>ORINAL MEDIANO DE COLGAR  EN PORCELANA COLOR BLANCO TIPO CORONA REF. 00401100-1 O SIMILAR.</v>
          </cell>
          <cell r="C1911" t="str">
            <v>Insumos</v>
          </cell>
          <cell r="D1911" t="str">
            <v>UND</v>
          </cell>
          <cell r="E1911">
            <v>721141</v>
          </cell>
          <cell r="F1911">
            <v>606001</v>
          </cell>
        </row>
        <row r="1912">
          <cell r="A1912" t="str">
            <v>I1911</v>
          </cell>
          <cell r="B1912" t="str">
            <v>SIFÓN PARA ORINAL  TIPO CORONA O SIMILAR REF.. 93301 O SIMILAR</v>
          </cell>
          <cell r="C1912" t="str">
            <v>Insumos</v>
          </cell>
          <cell r="D1912" t="str">
            <v>UND</v>
          </cell>
          <cell r="E1912">
            <v>11348</v>
          </cell>
          <cell r="F1912">
            <v>9536</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693338</v>
          </cell>
          <cell r="F1913">
            <v>582637</v>
          </cell>
        </row>
        <row r="1914">
          <cell r="A1914" t="str">
            <v>I1913</v>
          </cell>
          <cell r="B1914" t="str">
            <v>MALLA ELECTROSOLDADA M-442  Q-9  DIAMETRO 7.5 MM  10 X 10 CM (PESO 7 KG/M2).</v>
          </cell>
          <cell r="C1914" t="str">
            <v>Insumos</v>
          </cell>
          <cell r="D1914" t="str">
            <v>M2</v>
          </cell>
          <cell r="E1914">
            <v>27585</v>
          </cell>
          <cell r="F1914">
            <v>23181</v>
          </cell>
        </row>
        <row r="1915">
          <cell r="A1915" t="str">
            <v>I1914</v>
          </cell>
          <cell r="B1915" t="str">
            <v>TUBERÍA DE 2"  PERFORADA CON TELA</v>
          </cell>
          <cell r="C1915" t="str">
            <v>Insumos</v>
          </cell>
          <cell r="D1915" t="str">
            <v>ML</v>
          </cell>
          <cell r="E1915">
            <v>11034</v>
          </cell>
          <cell r="F1915">
            <v>9272</v>
          </cell>
        </row>
        <row r="1916">
          <cell r="A1916" t="str">
            <v>I1915</v>
          </cell>
          <cell r="B1916" t="str">
            <v>ARGAMASA (CEMENTO Y ARENA 1:1)</v>
          </cell>
          <cell r="C1916" t="str">
            <v>Insumos</v>
          </cell>
          <cell r="D1916" t="str">
            <v>M3</v>
          </cell>
          <cell r="E1916">
            <v>546613</v>
          </cell>
          <cell r="F1916">
            <v>459339</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119684</v>
          </cell>
          <cell r="F1917">
            <v>100575</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137464</v>
          </cell>
          <cell r="F1918">
            <v>115516</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43771</v>
          </cell>
          <cell r="F1919">
            <v>36782</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60183</v>
          </cell>
          <cell r="F1920">
            <v>50574</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71809</v>
          </cell>
          <cell r="F1921">
            <v>60344</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30093</v>
          </cell>
          <cell r="F1922">
            <v>25288</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36247</v>
          </cell>
          <cell r="F1923">
            <v>30460</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50336</v>
          </cell>
          <cell r="F1924">
            <v>42299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7512</v>
          </cell>
          <cell r="F1926">
            <v>6313</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71809</v>
          </cell>
          <cell r="F1927">
            <v>60344</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47189</v>
          </cell>
          <cell r="F1928">
            <v>39655</v>
          </cell>
        </row>
        <row r="1929">
          <cell r="A1929" t="str">
            <v>I1928</v>
          </cell>
          <cell r="B1929" t="str">
            <v>TUBERIA ACERO AL CARBON 1"</v>
          </cell>
          <cell r="C1929" t="str">
            <v>Insumos</v>
          </cell>
          <cell r="D1929" t="str">
            <v>ML</v>
          </cell>
          <cell r="E1929">
            <v>25605</v>
          </cell>
          <cell r="F1929">
            <v>21517</v>
          </cell>
        </row>
        <row r="1930">
          <cell r="A1930" t="str">
            <v>I1929</v>
          </cell>
          <cell r="B1930" t="str">
            <v>ROCIADORES AUTOMATICOS 5,6K 1/2" NTP LISTDO UL - FM</v>
          </cell>
          <cell r="C1930" t="str">
            <v>Insumos</v>
          </cell>
          <cell r="D1930" t="str">
            <v>UND</v>
          </cell>
          <cell r="E1930">
            <v>39393</v>
          </cell>
          <cell r="F1930">
            <v>33103</v>
          </cell>
        </row>
        <row r="1931">
          <cell r="A1931" t="str">
            <v>I1930</v>
          </cell>
          <cell r="B1931" t="str">
            <v>ACCESORIOS PARA LA CONEXION</v>
          </cell>
          <cell r="C1931" t="str">
            <v>Insumos</v>
          </cell>
          <cell r="D1931" t="str">
            <v>UND</v>
          </cell>
          <cell r="E1931">
            <v>24620</v>
          </cell>
          <cell r="F1931">
            <v>20689</v>
          </cell>
        </row>
        <row r="1932">
          <cell r="A1932" t="str">
            <v>I1931</v>
          </cell>
          <cell r="B1932" t="str">
            <v>ESCUDO ROCIADOR</v>
          </cell>
          <cell r="C1932" t="str">
            <v>Insumos</v>
          </cell>
          <cell r="D1932" t="str">
            <v>UND</v>
          </cell>
          <cell r="E1932">
            <v>7058</v>
          </cell>
          <cell r="F1932">
            <v>5931</v>
          </cell>
        </row>
        <row r="1933">
          <cell r="A1933" t="str">
            <v>I1932</v>
          </cell>
          <cell r="B1933" t="str">
            <v>LAMINA DIFUSORA DE LUZ 61X245</v>
          </cell>
          <cell r="C1933" t="str">
            <v>Insumos</v>
          </cell>
          <cell r="D1933" t="str">
            <v>UND</v>
          </cell>
          <cell r="E1933">
            <v>48694</v>
          </cell>
          <cell r="F1933">
            <v>40919</v>
          </cell>
        </row>
        <row r="1934">
          <cell r="A1934" t="str">
            <v>I1933</v>
          </cell>
          <cell r="B1934" t="str">
            <v>VÁLVULA DE 2" EXTREMO LISO</v>
          </cell>
          <cell r="C1934" t="str">
            <v>Insumos</v>
          </cell>
          <cell r="D1934" t="str">
            <v>UND</v>
          </cell>
          <cell r="E1934">
            <v>210687</v>
          </cell>
          <cell r="F1934">
            <v>177048</v>
          </cell>
        </row>
        <row r="1935">
          <cell r="A1935" t="str">
            <v>I1934</v>
          </cell>
          <cell r="B1935" t="str">
            <v>UNIÓN RÁPIDA O PASANTE DE 2" PVC</v>
          </cell>
          <cell r="C1935" t="str">
            <v>Insumos</v>
          </cell>
          <cell r="D1935" t="str">
            <v>UND</v>
          </cell>
          <cell r="E1935">
            <v>14940</v>
          </cell>
          <cell r="F1935">
            <v>12555</v>
          </cell>
        </row>
        <row r="1936">
          <cell r="A1936" t="str">
            <v>I1935</v>
          </cell>
          <cell r="B1936" t="str">
            <v>REGISTRO DE INCORPORACIÓN DE 1/2"</v>
          </cell>
          <cell r="C1936" t="str">
            <v>Insumos</v>
          </cell>
          <cell r="D1936" t="str">
            <v>UND</v>
          </cell>
          <cell r="E1936">
            <v>15863</v>
          </cell>
          <cell r="F1936">
            <v>13330</v>
          </cell>
        </row>
        <row r="1937">
          <cell r="A1937" t="str">
            <v>I1936</v>
          </cell>
          <cell r="B1937" t="str">
            <v>ADAPTADOR PE 16MM</v>
          </cell>
          <cell r="C1937" t="str">
            <v>Insumos</v>
          </cell>
          <cell r="D1937" t="str">
            <v>UND</v>
          </cell>
          <cell r="E1937">
            <v>1725</v>
          </cell>
          <cell r="F1937">
            <v>1725</v>
          </cell>
        </row>
        <row r="1938">
          <cell r="A1938" t="str">
            <v>I1937</v>
          </cell>
          <cell r="B1938" t="str">
            <v>TANQUE AGUA POTABLE PLÁSTICO CAP 5.000 LTS, INCLUYE: TAPA, ACCESORIOS Y MANGUERA FLEXIBLE A TODO COSTO</v>
          </cell>
          <cell r="C1938" t="str">
            <v>Insumos</v>
          </cell>
          <cell r="D1938" t="str">
            <v>UND</v>
          </cell>
          <cell r="E1938">
            <v>4574658</v>
          </cell>
          <cell r="F1938">
            <v>3844250</v>
          </cell>
        </row>
        <row r="1939">
          <cell r="A1939" t="str">
            <v>I1938</v>
          </cell>
          <cell r="B1939" t="str">
            <v>TUBERÍA PE 16MM</v>
          </cell>
          <cell r="C1939" t="str">
            <v>Insumos</v>
          </cell>
          <cell r="D1939" t="str">
            <v>ML</v>
          </cell>
          <cell r="E1939">
            <v>1148</v>
          </cell>
          <cell r="F1939">
            <v>965</v>
          </cell>
        </row>
        <row r="1940">
          <cell r="A1940" t="str">
            <v>I1939</v>
          </cell>
          <cell r="B1940" t="str">
            <v>COLLAR DE DERIVACIÓN PVC 2" X 1/2" INSERTO HEMBRA</v>
          </cell>
          <cell r="C1940" t="str">
            <v>Insumos</v>
          </cell>
          <cell r="D1940" t="str">
            <v>UND</v>
          </cell>
          <cell r="E1940">
            <v>8046</v>
          </cell>
          <cell r="F1940">
            <v>6761</v>
          </cell>
        </row>
        <row r="1941">
          <cell r="A1941" t="str">
            <v>I1940</v>
          </cell>
          <cell r="B1941" t="str">
            <v>ADAPTADOR MACHO PVC 1/2"</v>
          </cell>
          <cell r="C1941" t="str">
            <v>Insumos</v>
          </cell>
          <cell r="D1941" t="str">
            <v>UND</v>
          </cell>
          <cell r="E1941">
            <v>574</v>
          </cell>
          <cell r="F1941">
            <v>482</v>
          </cell>
        </row>
        <row r="1942">
          <cell r="A1942" t="str">
            <v>I1941</v>
          </cell>
          <cell r="B1942" t="str">
            <v>CODO PVC DE 2 X 90º UZ GRAN RADIO</v>
          </cell>
          <cell r="C1942" t="str">
            <v>Insumos</v>
          </cell>
          <cell r="D1942" t="str">
            <v>UND</v>
          </cell>
          <cell r="E1942">
            <v>21264</v>
          </cell>
          <cell r="F1942">
            <v>17869</v>
          </cell>
        </row>
        <row r="1943">
          <cell r="A1943" t="str">
            <v>I1942</v>
          </cell>
          <cell r="B1943" t="str">
            <v>TUBERÍA DE 2" PVC</v>
          </cell>
          <cell r="C1943" t="str">
            <v>Insumos</v>
          </cell>
          <cell r="D1943" t="str">
            <v>ML</v>
          </cell>
          <cell r="E1943">
            <v>8046</v>
          </cell>
          <cell r="F1943">
            <v>6761</v>
          </cell>
        </row>
        <row r="1944">
          <cell r="A1944" t="str">
            <v>I1943</v>
          </cell>
          <cell r="B1944" t="str">
            <v>VÁLVULA FLOTADORA DE 1" COBRE</v>
          </cell>
          <cell r="C1944" t="str">
            <v>Insumos</v>
          </cell>
          <cell r="D1944" t="str">
            <v>UND</v>
          </cell>
          <cell r="E1944">
            <v>128776</v>
          </cell>
          <cell r="F1944">
            <v>108215</v>
          </cell>
        </row>
        <row r="1945">
          <cell r="A1945" t="str">
            <v>I1944</v>
          </cell>
          <cell r="B1945" t="str">
            <v>LISTÓN CHANUL 4 X 9</v>
          </cell>
          <cell r="C1945" t="str">
            <v>Insumos</v>
          </cell>
          <cell r="D1945" t="str">
            <v>ML</v>
          </cell>
          <cell r="E1945">
            <v>3585</v>
          </cell>
          <cell r="F1945">
            <v>3013</v>
          </cell>
        </row>
        <row r="1946">
          <cell r="A1946" t="str">
            <v>I1945</v>
          </cell>
          <cell r="B1946" t="str">
            <v>CINTA ANTIDESLIZANTE DE 48MM</v>
          </cell>
          <cell r="C1946" t="str">
            <v>Insumos</v>
          </cell>
          <cell r="D1946" t="str">
            <v>ML</v>
          </cell>
          <cell r="E1946">
            <v>7630</v>
          </cell>
          <cell r="F1946">
            <v>6412</v>
          </cell>
        </row>
        <row r="1947">
          <cell r="A1947" t="str">
            <v>I1946</v>
          </cell>
          <cell r="B1947" t="str">
            <v>PISO CERÁMICO MIKONOS TECNOLOGIA ARD ALTA RESISTENCIA AL DESLIZAMIENTO (COLOR SEGÚN DISEÑO). TIPO CORONA O SIMILAR.</v>
          </cell>
          <cell r="C1947" t="str">
            <v>Insumos</v>
          </cell>
          <cell r="D1947" t="str">
            <v>M2</v>
          </cell>
          <cell r="E1947">
            <v>25622</v>
          </cell>
          <cell r="F1947">
            <v>21531</v>
          </cell>
        </row>
        <row r="1948">
          <cell r="A1948" t="str">
            <v>I1947</v>
          </cell>
          <cell r="B1948" t="str">
            <v>LECHADA (A/C = 0,45)</v>
          </cell>
          <cell r="C1948" t="str">
            <v>Insumos</v>
          </cell>
          <cell r="D1948" t="str">
            <v>M3</v>
          </cell>
          <cell r="E1948">
            <v>363039</v>
          </cell>
          <cell r="F1948">
            <v>305075</v>
          </cell>
        </row>
        <row r="1949">
          <cell r="A1949" t="str">
            <v>I1948</v>
          </cell>
          <cell r="B1949" t="str">
            <v>TABLA ALGARROBO 18 X 1,8 MM</v>
          </cell>
          <cell r="C1949" t="str">
            <v>Insumos</v>
          </cell>
          <cell r="D1949" t="str">
            <v>M2</v>
          </cell>
          <cell r="E1949">
            <v>77324</v>
          </cell>
          <cell r="F1949">
            <v>64978</v>
          </cell>
        </row>
        <row r="1950">
          <cell r="A1950" t="str">
            <v>I1949</v>
          </cell>
          <cell r="B1950" t="str">
            <v>SELLADA CON BARNIZ MARINO 2 MANOS INCLUYE MATERIALES Y MANO DE OBRA</v>
          </cell>
          <cell r="C1950" t="str">
            <v>Insumos</v>
          </cell>
          <cell r="D1950" t="str">
            <v>M2</v>
          </cell>
          <cell r="E1950">
            <v>29520</v>
          </cell>
          <cell r="F1950">
            <v>24807</v>
          </cell>
        </row>
        <row r="1951">
          <cell r="A1951" t="str">
            <v>I1950</v>
          </cell>
          <cell r="B1951" t="str">
            <v>TORNILLO DRWALL 1 1/4"</v>
          </cell>
          <cell r="C1951" t="str">
            <v>Insumos</v>
          </cell>
          <cell r="D1951" t="str">
            <v>UND</v>
          </cell>
          <cell r="E1951">
            <v>35</v>
          </cell>
          <cell r="F1951">
            <v>29</v>
          </cell>
        </row>
        <row r="1952">
          <cell r="A1952" t="str">
            <v>I1951</v>
          </cell>
          <cell r="B1952" t="str">
            <v>ANGULO 1 1/12" X 1/8"</v>
          </cell>
          <cell r="C1952" t="str">
            <v>Insumos</v>
          </cell>
          <cell r="D1952" t="str">
            <v>ML</v>
          </cell>
          <cell r="E1952">
            <v>6109</v>
          </cell>
          <cell r="F1952">
            <v>5134</v>
          </cell>
        </row>
        <row r="1953">
          <cell r="A1953" t="str">
            <v>I1952</v>
          </cell>
          <cell r="B1953" t="str">
            <v>ÁCIDO OXÁLICO</v>
          </cell>
          <cell r="C1953" t="str">
            <v>Insumos</v>
          </cell>
          <cell r="D1953" t="str">
            <v>KG</v>
          </cell>
          <cell r="E1953">
            <v>5570</v>
          </cell>
          <cell r="F1953">
            <v>4681</v>
          </cell>
        </row>
        <row r="1954">
          <cell r="A1954" t="str">
            <v>I1953</v>
          </cell>
          <cell r="B1954" t="str">
            <v>DILATACIÓN EN PVC</v>
          </cell>
          <cell r="C1954" t="str">
            <v>Insumos</v>
          </cell>
          <cell r="D1954" t="str">
            <v>ML</v>
          </cell>
          <cell r="E1954">
            <v>4010</v>
          </cell>
          <cell r="F1954">
            <v>3370</v>
          </cell>
        </row>
        <row r="1955">
          <cell r="A1955" t="str">
            <v>I1954</v>
          </cell>
          <cell r="B1955" t="str">
            <v>SEÑALIZACIÓN Y AISLAMIENTO DE ZONAS CON CINTA (3 HILOS)</v>
          </cell>
          <cell r="C1955" t="str">
            <v>Insumos</v>
          </cell>
          <cell r="D1955" t="str">
            <v>ML</v>
          </cell>
          <cell r="E1955">
            <v>148</v>
          </cell>
          <cell r="F1955">
            <v>124</v>
          </cell>
        </row>
        <row r="1956">
          <cell r="A1956" t="str">
            <v>I1955</v>
          </cell>
          <cell r="B1956" t="str">
            <v>MALLA DE GALLINERO PARA CONSTRUCCIÓN</v>
          </cell>
          <cell r="C1956" t="str">
            <v>Insumos</v>
          </cell>
          <cell r="D1956" t="str">
            <v>M2</v>
          </cell>
          <cell r="E1956">
            <v>1359</v>
          </cell>
          <cell r="F1956">
            <v>1142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2651</v>
          </cell>
          <cell r="F1958">
            <v>2228</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2957</v>
          </cell>
          <cell r="F1959">
            <v>2485</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13925</v>
          </cell>
          <cell r="F1960">
            <v>11702</v>
          </cell>
        </row>
        <row r="1961">
          <cell r="A1961" t="str">
            <v>I1960</v>
          </cell>
          <cell r="B1961" t="str">
            <v>SUMINISTRO Y APLICACIÓN DE SISTEMA SPORT LINE, CON PRODUCTOS DE SIKA EN COLORES ROJO, VERDE Y AZUL, INCLUYE DEMARCACIÓN DE LÍNEAS.</v>
          </cell>
          <cell r="C1961" t="str">
            <v>Insumos</v>
          </cell>
          <cell r="D1961" t="str">
            <v>M2</v>
          </cell>
          <cell r="E1961">
            <v>50630</v>
          </cell>
          <cell r="F1961">
            <v>42546</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299373</v>
          </cell>
          <cell r="F1962">
            <v>251574</v>
          </cell>
        </row>
        <row r="1963">
          <cell r="A1963" t="str">
            <v>I1962</v>
          </cell>
          <cell r="B1963" t="str">
            <v>SUMINISTRO, TRANSPORTE E INSTALACIÓN DE LETREROS DE MÓDULOS SEGÚN DISEÑO. INSTALACIÓN A TODO COSTO.</v>
          </cell>
          <cell r="C1963" t="str">
            <v>Insumos</v>
          </cell>
          <cell r="D1963" t="str">
            <v>UND</v>
          </cell>
          <cell r="E1963">
            <v>891190</v>
          </cell>
          <cell r="F1963">
            <v>748899</v>
          </cell>
        </row>
        <row r="1964">
          <cell r="A1964" t="str">
            <v>I1963</v>
          </cell>
          <cell r="B1964" t="str">
            <v>SUMINISTRO, TRANSPORTE E INSTALACIÓN DE CHORRO TIPO LAMINAR DE COLORES. INSTALACIÓN A TODO COSTO.</v>
          </cell>
          <cell r="C1964" t="str">
            <v>Insumos</v>
          </cell>
          <cell r="D1964" t="str">
            <v>UND</v>
          </cell>
          <cell r="E1964">
            <v>3448233</v>
          </cell>
          <cell r="F1964">
            <v>2897675</v>
          </cell>
        </row>
        <row r="1965">
          <cell r="A1965" t="str">
            <v>I1964</v>
          </cell>
          <cell r="B1965" t="str">
            <v>SUMINISTRO, TRANSPORTE E INSTALACIÓN DE FILTRO DE CARTUCHO. INSTALACIÓN A TODO COSTO.</v>
          </cell>
          <cell r="C1965" t="str">
            <v>Insumos</v>
          </cell>
          <cell r="D1965" t="str">
            <v>UND</v>
          </cell>
          <cell r="E1965">
            <v>62757</v>
          </cell>
          <cell r="F1965">
            <v>52737</v>
          </cell>
        </row>
        <row r="1966">
          <cell r="A1966" t="str">
            <v>I1965</v>
          </cell>
          <cell r="B1966" t="str">
            <v>SUMINISTRO, TRANSPORTE E INSTALACIÓN DE TRANSFORMADOR DE 50 W A 12 W. INSTALACIÓN A TODO COSTO.</v>
          </cell>
          <cell r="C1966" t="str">
            <v>Insumos</v>
          </cell>
          <cell r="D1966" t="str">
            <v>UND</v>
          </cell>
          <cell r="E1966">
            <v>30803</v>
          </cell>
          <cell r="F1966">
            <v>25885</v>
          </cell>
        </row>
        <row r="1967">
          <cell r="A1967" t="str">
            <v>I1966</v>
          </cell>
          <cell r="B1967" t="str">
            <v>SUMINISTRO, TRANSPORTE E INSTALACIÓN DE BOMBA SUMERGIBLE MONOFASICA REF DM 20-N. INSTALACIÓN A TODO COSTO</v>
          </cell>
          <cell r="C1967" t="str">
            <v>Insumos</v>
          </cell>
          <cell r="D1967" t="str">
            <v>UND</v>
          </cell>
          <cell r="E1967">
            <v>5172352</v>
          </cell>
          <cell r="F1967">
            <v>4346514</v>
          </cell>
        </row>
        <row r="1968">
          <cell r="A1968" t="str">
            <v>I1967</v>
          </cell>
          <cell r="B1968" t="str">
            <v>SUMINISTRO, TRANSPORTE E INSTALACIÓN DE CAJAS DE ANDÉN PLÁSTICAS. INSTALACIÓN A TODO COSTO.</v>
          </cell>
          <cell r="C1968" t="str">
            <v>Insumos</v>
          </cell>
          <cell r="D1968" t="str">
            <v>UND</v>
          </cell>
          <cell r="E1968">
            <v>68965</v>
          </cell>
          <cell r="F1968">
            <v>57954</v>
          </cell>
        </row>
        <row r="1969">
          <cell r="A1969" t="str">
            <v>I1968</v>
          </cell>
          <cell r="B1969" t="str">
            <v>SUMINISTRO, TRANSPORTE E INSTALACIÓN DE SENSOR ELECTRICO TIPO FLOTADOR. INSTALACIÓN A TODO COSTO.</v>
          </cell>
          <cell r="C1969" t="str">
            <v>Insumos</v>
          </cell>
          <cell r="D1969" t="str">
            <v>UND</v>
          </cell>
          <cell r="E1969">
            <v>172412</v>
          </cell>
          <cell r="F1969">
            <v>144884</v>
          </cell>
        </row>
        <row r="1970">
          <cell r="A1970" t="str">
            <v>I1969</v>
          </cell>
          <cell r="B1970" t="str">
            <v>SUMINISTRO E INSTALACION  CABLE ENCAUCHETADO 3X14 AWG (SENSORES, CHORROS,  Y FLOTADORES). INSTALACIÒN A TODO COSTO.</v>
          </cell>
          <cell r="C1970" t="str">
            <v>Insumos</v>
          </cell>
          <cell r="D1970" t="str">
            <v>ML</v>
          </cell>
          <cell r="E1970">
            <v>13792</v>
          </cell>
          <cell r="F1970">
            <v>11590</v>
          </cell>
        </row>
        <row r="1971">
          <cell r="A1971" t="str">
            <v>I1970</v>
          </cell>
          <cell r="B1971" t="str">
            <v>SUMINISTRO E INSTALACION  CABLE ENCAUCHETADO 3X12 AWG (SENSORES, CHORROS,  Y FLOTADORES). INSTALACIÒN A TODO COSTO.</v>
          </cell>
          <cell r="C1971" t="str">
            <v>Insumos</v>
          </cell>
          <cell r="D1971" t="str">
            <v>ML</v>
          </cell>
          <cell r="E1971">
            <v>17241</v>
          </cell>
          <cell r="F1971">
            <v>14488</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5747057</v>
          </cell>
          <cell r="F1972">
            <v>4829460</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115651</v>
          </cell>
          <cell r="F1973">
            <v>97186</v>
          </cell>
        </row>
        <row r="1974">
          <cell r="A1974" t="str">
            <v>I1973</v>
          </cell>
          <cell r="B1974" t="str">
            <v>TEMPORIZADOR PARA SISTEMA DE RIEGO</v>
          </cell>
          <cell r="C1974" t="str">
            <v>Insumos</v>
          </cell>
          <cell r="D1974" t="str">
            <v>UND</v>
          </cell>
          <cell r="E1974">
            <v>278497</v>
          </cell>
          <cell r="F1974">
            <v>234031</v>
          </cell>
        </row>
        <row r="1975">
          <cell r="A1975" t="str">
            <v>I1974</v>
          </cell>
          <cell r="B1975" t="str">
            <v>BOQUILLA ROCIADORA</v>
          </cell>
          <cell r="C1975" t="str">
            <v>Insumos</v>
          </cell>
          <cell r="D1975" t="str">
            <v>UND</v>
          </cell>
          <cell r="E1975">
            <v>5570</v>
          </cell>
          <cell r="F1975">
            <v>4681</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466812</v>
          </cell>
          <cell r="F1976">
            <v>392279</v>
          </cell>
        </row>
        <row r="1977">
          <cell r="A1977" t="str">
            <v>I1976</v>
          </cell>
          <cell r="B1977" t="str">
            <v>CAJA ELÉCTRICA 4X4 BLANCA CONDUIT O SIMILAR. INCLUYE ACCESORIOS DE FIJACIÓN.</v>
          </cell>
          <cell r="C1977" t="str">
            <v>Insumos</v>
          </cell>
          <cell r="D1977" t="str">
            <v>UND</v>
          </cell>
          <cell r="E1977">
            <v>17378</v>
          </cell>
          <cell r="F1977">
            <v>14603</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1239055</v>
          </cell>
          <cell r="F1978">
            <v>1041223</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251786</v>
          </cell>
          <cell r="F1979">
            <v>211585</v>
          </cell>
        </row>
        <row r="1980">
          <cell r="A1980" t="str">
            <v>I1979</v>
          </cell>
          <cell r="B1980" t="str">
            <v>SUMINISTRO E INSTALACIÓN DE BASURERA PIVOTANTE EN ACERO INOXIDABLE TIPO EXTERIOR. INSTALACIÓN A TODO COSTO.</v>
          </cell>
          <cell r="C1980" t="str">
            <v>Insumos</v>
          </cell>
          <cell r="D1980" t="str">
            <v>UND</v>
          </cell>
          <cell r="E1980">
            <v>1012306</v>
          </cell>
          <cell r="F1980">
            <v>850677</v>
          </cell>
        </row>
        <row r="1981">
          <cell r="A1981" t="str">
            <v>I1980</v>
          </cell>
          <cell r="B1981" t="str">
            <v>BANCA INDIVIDUAL TIPO CUBO PREFABRICADA A=40; B=40; H=50 CM.</v>
          </cell>
          <cell r="C1981" t="str">
            <v>Insumos</v>
          </cell>
          <cell r="D1981" t="str">
            <v>UND</v>
          </cell>
          <cell r="E1981">
            <v>97482</v>
          </cell>
          <cell r="F1981">
            <v>81918</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569876</v>
          </cell>
          <cell r="F1982">
            <v>478887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40488038</v>
          </cell>
          <cell r="F1983">
            <v>34023561</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590413</v>
          </cell>
          <cell r="F1984">
            <v>496145</v>
          </cell>
        </row>
        <row r="1985">
          <cell r="A1985" t="str">
            <v>I1984</v>
          </cell>
          <cell r="B1985" t="str">
            <v>SUMINISTRO, TRANSPORTE E INSTALACIÓN DE CÁMARA CIRCULAR DE INSPECCIÓN DE CAÍDA D = 1,20 MTS. EN CONCRETO DE 3000 PSI.</v>
          </cell>
          <cell r="C1985" t="str">
            <v>Insumos</v>
          </cell>
          <cell r="D1985" t="str">
            <v>M</v>
          </cell>
          <cell r="E1985">
            <v>344037</v>
          </cell>
          <cell r="F1985">
            <v>289107</v>
          </cell>
        </row>
        <row r="1986">
          <cell r="A1986" t="str">
            <v>I1985</v>
          </cell>
          <cell r="B1986" t="str">
            <v>SUMINISTRO, TRANSPORTE E INSTALACIÓN DE EMPALME A CÁMARAS DE INSPECCIÓN CONCRETO DE 3000 PSI</v>
          </cell>
          <cell r="C1986" t="str">
            <v>Insumos</v>
          </cell>
          <cell r="D1986" t="str">
            <v>UND</v>
          </cell>
          <cell r="E1986">
            <v>58587</v>
          </cell>
          <cell r="F1986">
            <v>49233</v>
          </cell>
        </row>
        <row r="1987">
          <cell r="A1987" t="str">
            <v>I1986</v>
          </cell>
          <cell r="B1987" t="str">
            <v>SUMINISTRO, TRANSPORTE E INSTALACIÓN DE ARO TAPA HF D=0,68 MTS PARA CÁMARA DE INSPECCIÓN</v>
          </cell>
          <cell r="C1987" t="str">
            <v>Insumos</v>
          </cell>
          <cell r="D1987" t="str">
            <v>UND</v>
          </cell>
          <cell r="E1987">
            <v>484638</v>
          </cell>
          <cell r="F1987">
            <v>407259</v>
          </cell>
        </row>
        <row r="1988">
          <cell r="A1988" t="str">
            <v>I1987</v>
          </cell>
          <cell r="B1988" t="str">
            <v>CERÁMICA NACIONAL</v>
          </cell>
          <cell r="C1988" t="str">
            <v>Insumos</v>
          </cell>
          <cell r="D1988" t="str">
            <v>M2</v>
          </cell>
          <cell r="E1988">
            <v>80838</v>
          </cell>
          <cell r="F1988">
            <v>67931</v>
          </cell>
        </row>
        <row r="1989">
          <cell r="A1989" t="str">
            <v>I1988</v>
          </cell>
          <cell r="B1989" t="str">
            <v>SOPORTE TAPA TUBO 1 UNIDAD</v>
          </cell>
          <cell r="C1989" t="str">
            <v>Insumos</v>
          </cell>
          <cell r="D1989" t="str">
            <v>UND</v>
          </cell>
          <cell r="E1989">
            <v>4232</v>
          </cell>
          <cell r="F1989">
            <v>3556</v>
          </cell>
        </row>
        <row r="1990">
          <cell r="A1990" t="str">
            <v>I1989</v>
          </cell>
          <cell r="B1990" t="str">
            <v>TAPA TUBO SALIDA</v>
          </cell>
          <cell r="C1990" t="str">
            <v>Insumos</v>
          </cell>
          <cell r="D1990" t="str">
            <v>UND</v>
          </cell>
          <cell r="E1990">
            <v>13257</v>
          </cell>
          <cell r="F1990">
            <v>11140</v>
          </cell>
        </row>
        <row r="1991">
          <cell r="A1991" t="str">
            <v>I1990</v>
          </cell>
          <cell r="B1991" t="str">
            <v>TUBO SALIDA UNIVERSAL</v>
          </cell>
          <cell r="C1991" t="str">
            <v>Insumos</v>
          </cell>
          <cell r="D1991" t="str">
            <v>UND</v>
          </cell>
          <cell r="E1991">
            <v>25511</v>
          </cell>
          <cell r="F1991">
            <v>21438</v>
          </cell>
        </row>
        <row r="1992">
          <cell r="A1992" t="str">
            <v>I1991</v>
          </cell>
          <cell r="B1992" t="str">
            <v>CABALLETE FIBROCEMENTO DE VENTILACION</v>
          </cell>
          <cell r="C1992" t="str">
            <v>Insumos</v>
          </cell>
          <cell r="D1992" t="str">
            <v>UND</v>
          </cell>
          <cell r="E1992">
            <v>37765</v>
          </cell>
          <cell r="F1992">
            <v>31735</v>
          </cell>
        </row>
        <row r="1993">
          <cell r="A1993" t="str">
            <v>I1992</v>
          </cell>
          <cell r="B1993" t="str">
            <v>TEJA DE VENTILACION #6 P7 DERECHA O IZQUIERDA</v>
          </cell>
          <cell r="C1993" t="str">
            <v>Insumos</v>
          </cell>
          <cell r="D1993" t="str">
            <v>UND</v>
          </cell>
          <cell r="E1993">
            <v>89033</v>
          </cell>
          <cell r="F1993">
            <v>74818</v>
          </cell>
        </row>
        <row r="1994">
          <cell r="A1994" t="str">
            <v>I1993</v>
          </cell>
          <cell r="B1994" t="str">
            <v>EXTRACTOR BROAN TECHO 18X18X11 CM 5 PUL</v>
          </cell>
          <cell r="C1994" t="str">
            <v>Insumos</v>
          </cell>
          <cell r="D1994" t="str">
            <v>UND</v>
          </cell>
          <cell r="E1994">
            <v>184812</v>
          </cell>
          <cell r="F1994">
            <v>155304</v>
          </cell>
        </row>
        <row r="1995">
          <cell r="A1995" t="str">
            <v>I1994</v>
          </cell>
          <cell r="B1995" t="str">
            <v>EXTRACTOR BROAN TECHO 21.5X21.5X12.4 CM 6 PUL</v>
          </cell>
          <cell r="C1995" t="str">
            <v>Insumos</v>
          </cell>
          <cell r="D1995" t="str">
            <v>UND</v>
          </cell>
          <cell r="E1995">
            <v>244965</v>
          </cell>
          <cell r="F1995">
            <v>205853</v>
          </cell>
        </row>
        <row r="1996">
          <cell r="A1996" t="str">
            <v>I1995</v>
          </cell>
          <cell r="B1996" t="str">
            <v>REJILLA 30X30 CM VENTILACION PERSIANA</v>
          </cell>
          <cell r="C1996" t="str">
            <v>Insumos</v>
          </cell>
          <cell r="D1996" t="str">
            <v>UND</v>
          </cell>
          <cell r="E1996">
            <v>19941</v>
          </cell>
          <cell r="F1996">
            <v>16757</v>
          </cell>
        </row>
        <row r="1997">
          <cell r="A1997" t="str">
            <v>I1996</v>
          </cell>
          <cell r="B1997" t="str">
            <v>COMPRA DE SIEMBRA (PROYECTO ESCUELA LA CAPILLA 2019)</v>
          </cell>
          <cell r="C1997" t="str">
            <v>Insumos</v>
          </cell>
          <cell r="D1997" t="str">
            <v>UND</v>
          </cell>
          <cell r="E1997">
            <v>222798</v>
          </cell>
          <cell r="F1997">
            <v>187225</v>
          </cell>
        </row>
        <row r="1998">
          <cell r="A1998" t="str">
            <v>I1997</v>
          </cell>
          <cell r="B1998" t="str">
            <v>BROCA 7/8" X 21 HILTI</v>
          </cell>
          <cell r="C1998" t="str">
            <v>Insumos</v>
          </cell>
          <cell r="D1998" t="str">
            <v>UND</v>
          </cell>
          <cell r="E1998">
            <v>784204</v>
          </cell>
          <cell r="F1998">
            <v>658995</v>
          </cell>
        </row>
        <row r="1999">
          <cell r="A1999" t="str">
            <v>I1998</v>
          </cell>
          <cell r="B1999" t="str">
            <v>RETARDANTE AL FUEGO SIKA UNITHERM O SIMILAR</v>
          </cell>
          <cell r="C1999" t="str">
            <v>Insumos</v>
          </cell>
          <cell r="D1999" t="str">
            <v>GAL</v>
          </cell>
          <cell r="E1999">
            <v>134748</v>
          </cell>
          <cell r="F1999">
            <v>113234</v>
          </cell>
        </row>
        <row r="2000">
          <cell r="A2000" t="str">
            <v>I1999</v>
          </cell>
          <cell r="B2000" t="str">
            <v>POLISOMBRA NEGRA 35%</v>
          </cell>
          <cell r="C2000" t="str">
            <v>Insumos</v>
          </cell>
          <cell r="D2000" t="str">
            <v>M2</v>
          </cell>
          <cell r="E2000">
            <v>1119</v>
          </cell>
          <cell r="F2000">
            <v>940</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73828</v>
          </cell>
          <cell r="F2001">
            <v>62040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393560</v>
          </cell>
          <cell r="F2002">
            <v>330723</v>
          </cell>
        </row>
        <row r="2003">
          <cell r="A2003" t="str">
            <v>I2002</v>
          </cell>
          <cell r="B2003" t="str">
            <v>CANALETA PLÁSTICA DE 10 X 100 CM</v>
          </cell>
          <cell r="C2003" t="str">
            <v>Insumos</v>
          </cell>
          <cell r="D2003" t="str">
            <v>ML</v>
          </cell>
          <cell r="E2003">
            <v>25622</v>
          </cell>
          <cell r="F2003">
            <v>21531</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709121</v>
          </cell>
          <cell r="F2004">
            <v>595900</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368618</v>
          </cell>
          <cell r="F2005">
            <v>309763</v>
          </cell>
        </row>
        <row r="2006">
          <cell r="A2006" t="str">
            <v>I2005</v>
          </cell>
          <cell r="B2006" t="str">
            <v>TRITURADO 3/4"</v>
          </cell>
          <cell r="C2006" t="str">
            <v>Insumos</v>
          </cell>
          <cell r="D2006" t="str">
            <v>M3</v>
          </cell>
          <cell r="E2006">
            <v>72410</v>
          </cell>
          <cell r="F2006">
            <v>60849</v>
          </cell>
        </row>
        <row r="2007">
          <cell r="A2007" t="str">
            <v>I2006</v>
          </cell>
          <cell r="B2007" t="str">
            <v>TUBERIA PEALPE 1/2" PARA GAS</v>
          </cell>
          <cell r="C2007" t="str">
            <v>Insumos</v>
          </cell>
          <cell r="D2007" t="str">
            <v>ML</v>
          </cell>
          <cell r="E2007">
            <v>3130</v>
          </cell>
          <cell r="F2007">
            <v>2630</v>
          </cell>
        </row>
        <row r="2008">
          <cell r="A2008" t="str">
            <v>I2007</v>
          </cell>
          <cell r="B2008" t="str">
            <v>VALVULA PARA GAS 1/2"</v>
          </cell>
          <cell r="C2008" t="str">
            <v>Insumos</v>
          </cell>
          <cell r="D2008" t="str">
            <v>UND</v>
          </cell>
          <cell r="E2008">
            <v>15941</v>
          </cell>
          <cell r="F2008">
            <v>13396</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4396817</v>
          </cell>
          <cell r="F2009">
            <v>3694804</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2570220</v>
          </cell>
          <cell r="F2010">
            <v>2159849</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1327898</v>
          </cell>
          <cell r="F2011">
            <v>1115881</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207190</v>
          </cell>
          <cell r="F2013">
            <v>174109</v>
          </cell>
        </row>
        <row r="2014">
          <cell r="A2014" t="str">
            <v>I2013</v>
          </cell>
          <cell r="B2014" t="str">
            <v>SANITARIO PARA PASILLO TÉCNICO DESCARGA A PARED Y PISO. ACERO INOXIDABLE AISI 304. DIMENSIONES 0.365X0.44X0.771 M DE SOCODA O SIMILAR</v>
          </cell>
          <cell r="C2014" t="str">
            <v>Insumos</v>
          </cell>
          <cell r="D2014" t="str">
            <v>UND</v>
          </cell>
          <cell r="E2014">
            <v>1808760</v>
          </cell>
          <cell r="F2014">
            <v>1519966</v>
          </cell>
        </row>
        <row r="2015">
          <cell r="A2015" t="str">
            <v>I2014</v>
          </cell>
          <cell r="B2015" t="str">
            <v>FLUXÓMETRO (VÁLVULA ALTA PRESIÓN 1-1/4"). REF. VITAL TSP03 DE SOCODA O SIMILAR</v>
          </cell>
          <cell r="C2015" t="str">
            <v>Insumos</v>
          </cell>
          <cell r="D2015" t="str">
            <v>UND</v>
          </cell>
          <cell r="E2015">
            <v>368861</v>
          </cell>
          <cell r="F2015">
            <v>309967</v>
          </cell>
        </row>
        <row r="2016">
          <cell r="A2016" t="str">
            <v>I2015</v>
          </cell>
          <cell r="B2016" t="str">
            <v>GRIFERÍA LAVADERO PISCIS PARED SENCILLA</v>
          </cell>
          <cell r="C2016" t="str">
            <v>Insumos</v>
          </cell>
          <cell r="D2016" t="str">
            <v>UND</v>
          </cell>
          <cell r="E2016">
            <v>77980</v>
          </cell>
          <cell r="F2016">
            <v>65529</v>
          </cell>
        </row>
        <row r="2017">
          <cell r="A2017" t="str">
            <v>I2016</v>
          </cell>
          <cell r="B2017" t="str">
            <v>MALLA CERRAMIENTO, HUECOS 1/2"X1/2", GRIS. REF COLMALLAS O SIMILAR</v>
          </cell>
          <cell r="C2017" t="str">
            <v>Insumos</v>
          </cell>
          <cell r="D2017" t="str">
            <v>M2</v>
          </cell>
          <cell r="E2017">
            <v>12347</v>
          </cell>
          <cell r="F2017">
            <v>10376</v>
          </cell>
        </row>
        <row r="2018">
          <cell r="A2018" t="str">
            <v>I2017</v>
          </cell>
          <cell r="B2018" t="str">
            <v>DUCHA TIPO TELÉFONO, MANGUERA L=1.5 M, CROMADA</v>
          </cell>
          <cell r="C2018" t="str">
            <v>Insumos</v>
          </cell>
          <cell r="D2018" t="str">
            <v>UND</v>
          </cell>
          <cell r="E2018">
            <v>55588</v>
          </cell>
          <cell r="F2018">
            <v>46713</v>
          </cell>
        </row>
        <row r="2019">
          <cell r="A2019" t="str">
            <v>I2018</v>
          </cell>
          <cell r="B2019" t="str">
            <v>BOMBA ELÉCTRICA 1"X1" 0,5HP,40LTSXMIN, REF. PKM60 DE PEDROLLO O SIMILAR</v>
          </cell>
          <cell r="C2019" t="str">
            <v>Insumos</v>
          </cell>
          <cell r="D2019" t="str">
            <v>UND</v>
          </cell>
          <cell r="E2019">
            <v>217227</v>
          </cell>
          <cell r="F2019">
            <v>182544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233937</v>
          </cell>
          <cell r="F2020">
            <v>196586</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5455025</v>
          </cell>
          <cell r="F2021">
            <v>4584055</v>
          </cell>
        </row>
        <row r="2022">
          <cell r="A2022" t="str">
            <v>I2021</v>
          </cell>
          <cell r="B2022" t="str">
            <v>REJILLA RECTANGULAR PEATONAL A=60; B=30; H=6 CM (UTIL); 21.5 KG/UN</v>
          </cell>
          <cell r="C2022" t="str">
            <v>Insumos</v>
          </cell>
          <cell r="D2022" t="str">
            <v>UND</v>
          </cell>
          <cell r="E2022">
            <v>34411</v>
          </cell>
          <cell r="F2022">
            <v>28917</v>
          </cell>
        </row>
        <row r="2023">
          <cell r="A2023" t="str">
            <v>I2022</v>
          </cell>
          <cell r="B2023" t="str">
            <v>BANCA EN CONCRETO PULIDO TRES PIEZAS A=42; L=150; H=69.5 CM; 287KG/UN</v>
          </cell>
          <cell r="C2023" t="str">
            <v>Insumos</v>
          </cell>
          <cell r="D2023" t="str">
            <v>UND</v>
          </cell>
          <cell r="E2023">
            <v>348098</v>
          </cell>
          <cell r="F2023">
            <v>292519</v>
          </cell>
        </row>
        <row r="2024">
          <cell r="A2024" t="str">
            <v>I2023</v>
          </cell>
          <cell r="B2024" t="str">
            <v>BLOQUE BASE EN CEMENTO PLAQUETA ABUJARDADA ROJA A=50; B=50; H=7 CM; 42 KG/M2</v>
          </cell>
          <cell r="C2024" t="str">
            <v>Insumos</v>
          </cell>
          <cell r="D2024" t="str">
            <v>UND</v>
          </cell>
          <cell r="E2024">
            <v>24696</v>
          </cell>
          <cell r="F2024">
            <v>20753</v>
          </cell>
        </row>
        <row r="2025">
          <cell r="A2025" t="str">
            <v>I2024</v>
          </cell>
          <cell r="B2025" t="str">
            <v>BLOQUE BASE EN CEMENTO PLAQUETA ABUJARDADA NEGRA A=50; B=50; H=7 CM; 42 KG/M2</v>
          </cell>
          <cell r="C2025" t="str">
            <v>Insumos</v>
          </cell>
          <cell r="D2025" t="str">
            <v>UND</v>
          </cell>
          <cell r="E2025">
            <v>25008</v>
          </cell>
          <cell r="F2025">
            <v>21015</v>
          </cell>
        </row>
        <row r="2026">
          <cell r="A2026" t="str">
            <v>I2025</v>
          </cell>
          <cell r="B2026" t="str">
            <v>BLOQUE BASE EN CEMENTO PLAQUETA ABUJARDADA OCRE A=50; B=50; H=7 CM; 42 KG/M2</v>
          </cell>
          <cell r="C2026" t="str">
            <v>Insumos</v>
          </cell>
          <cell r="D2026" t="str">
            <v>UND</v>
          </cell>
          <cell r="E2026">
            <v>26735</v>
          </cell>
          <cell r="F2026">
            <v>22466</v>
          </cell>
        </row>
        <row r="2027">
          <cell r="A2027" t="str">
            <v>I2026</v>
          </cell>
          <cell r="B2027" t="str">
            <v>BLOQUE BASE EN CEMENTO PLAQUETA ABUJARDADA GRIS A=50; B=50; H=7 CM; 42 KG/M2</v>
          </cell>
          <cell r="C2027" t="str">
            <v>Insumos</v>
          </cell>
          <cell r="D2027" t="str">
            <v>UND</v>
          </cell>
          <cell r="E2027">
            <v>22035</v>
          </cell>
          <cell r="F2027">
            <v>18517</v>
          </cell>
        </row>
        <row r="2028">
          <cell r="A2028" t="str">
            <v>I2027</v>
          </cell>
          <cell r="B2028" t="str">
            <v>PROTECCION / DIA PROTOCOLO DE SEGURIDAD COVID - 19</v>
          </cell>
          <cell r="C2028" t="str">
            <v>Insumos</v>
          </cell>
          <cell r="D2028" t="str">
            <v>DIA</v>
          </cell>
          <cell r="E2028">
            <v>6338</v>
          </cell>
          <cell r="F2028">
            <v>6338</v>
          </cell>
        </row>
        <row r="2029">
          <cell r="A2029" t="str">
            <v>I2028</v>
          </cell>
          <cell r="B2029" t="str">
            <v>CANECAS DE PEDAL PARA RESIDUOS ORDINARIOS O BIOLOGICOS</v>
          </cell>
          <cell r="C2029" t="str">
            <v>Insumos</v>
          </cell>
          <cell r="D2029" t="str">
            <v>UND</v>
          </cell>
          <cell r="E2029">
            <v>96481</v>
          </cell>
          <cell r="F2029">
            <v>96481</v>
          </cell>
        </row>
        <row r="2030">
          <cell r="A2030" t="str">
            <v>I2029</v>
          </cell>
          <cell r="B2030" t="str">
            <v>BOLSAS ROJAS</v>
          </cell>
          <cell r="C2030" t="str">
            <v>Insumos</v>
          </cell>
          <cell r="D2030" t="str">
            <v>UND</v>
          </cell>
          <cell r="E2030">
            <v>462</v>
          </cell>
          <cell r="F2030">
            <v>462</v>
          </cell>
        </row>
        <row r="2031">
          <cell r="A2031" t="str">
            <v>I2030</v>
          </cell>
          <cell r="B2031" t="str">
            <v>TAPABOCAS DESECHABLES</v>
          </cell>
          <cell r="C2031" t="str">
            <v>Insumos</v>
          </cell>
          <cell r="D2031" t="str">
            <v>UND</v>
          </cell>
          <cell r="E2031">
            <v>1073</v>
          </cell>
          <cell r="F2031">
            <v>902</v>
          </cell>
        </row>
        <row r="2032">
          <cell r="A2032" t="str">
            <v>I2031</v>
          </cell>
          <cell r="B2032" t="str">
            <v>GUANTES DE VINILO O LATEX</v>
          </cell>
          <cell r="C2032" t="str">
            <v>Insumos</v>
          </cell>
          <cell r="D2032" t="str">
            <v>UND</v>
          </cell>
          <cell r="E2032">
            <v>844</v>
          </cell>
          <cell r="F2032">
            <v>709</v>
          </cell>
        </row>
        <row r="2033">
          <cell r="A2033" t="str">
            <v>I2032</v>
          </cell>
          <cell r="B2033" t="str">
            <v>JABON LIQUIDO</v>
          </cell>
          <cell r="C2033" t="str">
            <v>Insumos</v>
          </cell>
          <cell r="D2033" t="str">
            <v>LT</v>
          </cell>
          <cell r="E2033">
            <v>8479</v>
          </cell>
          <cell r="F2033">
            <v>7125</v>
          </cell>
        </row>
        <row r="2034">
          <cell r="A2034" t="str">
            <v>I2033</v>
          </cell>
          <cell r="B2034" t="str">
            <v>GEL ANTIBACTERIAL CON ALCOHOL MAYOR AL 70%</v>
          </cell>
          <cell r="C2034" t="str">
            <v>Insumos</v>
          </cell>
          <cell r="D2034" t="str">
            <v>LT</v>
          </cell>
          <cell r="E2034">
            <v>23180</v>
          </cell>
          <cell r="F2034">
            <v>19479</v>
          </cell>
        </row>
        <row r="2035">
          <cell r="A2035" t="str">
            <v>I2034</v>
          </cell>
          <cell r="B2035" t="str">
            <v>TOALLAS DE PAPEL PARA MANOS</v>
          </cell>
          <cell r="C2035" t="str">
            <v>Insumos</v>
          </cell>
          <cell r="D2035" t="str">
            <v>UND</v>
          </cell>
          <cell r="E2035">
            <v>44</v>
          </cell>
          <cell r="F2035">
            <v>37</v>
          </cell>
        </row>
        <row r="2036">
          <cell r="A2036" t="str">
            <v>I2035</v>
          </cell>
          <cell r="B2036" t="str">
            <v>DESINFECTANTE CON AMONIO</v>
          </cell>
          <cell r="C2036" t="str">
            <v>Insumos</v>
          </cell>
          <cell r="D2036" t="str">
            <v>LT</v>
          </cell>
          <cell r="E2036">
            <v>9123</v>
          </cell>
          <cell r="F2036">
            <v>7666</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3448207</v>
          </cell>
          <cell r="F2039">
            <v>2897653</v>
          </cell>
        </row>
        <row r="2040">
          <cell r="A2040" t="str">
            <v>I2039</v>
          </cell>
          <cell r="B2040" t="str">
            <v>TERMOMETRO LASER</v>
          </cell>
          <cell r="C2040" t="str">
            <v>Insumos</v>
          </cell>
          <cell r="D2040" t="str">
            <v>UND</v>
          </cell>
          <cell r="E2040">
            <v>518627</v>
          </cell>
          <cell r="F2040">
            <v>435821</v>
          </cell>
        </row>
        <row r="2041">
          <cell r="A2041" t="str">
            <v>I2040</v>
          </cell>
          <cell r="B2041" t="str">
            <v>FUMIGADORA DE ESPALDA MECANICA 25 LITROS</v>
          </cell>
          <cell r="C2041" t="str">
            <v>Insumos</v>
          </cell>
          <cell r="D2041" t="str">
            <v>UND</v>
          </cell>
          <cell r="E2041">
            <v>766268</v>
          </cell>
          <cell r="F2041">
            <v>643923</v>
          </cell>
        </row>
        <row r="2042">
          <cell r="A2042" t="str">
            <v>I2041</v>
          </cell>
          <cell r="B2042" t="str">
            <v>LAVAMANOS DE 40X60 CM</v>
          </cell>
          <cell r="C2042" t="str">
            <v>Insumos</v>
          </cell>
          <cell r="D2042" t="str">
            <v>UND</v>
          </cell>
          <cell r="E2042">
            <v>136191</v>
          </cell>
          <cell r="F2042">
            <v>114446</v>
          </cell>
        </row>
        <row r="2043">
          <cell r="A2043" t="str">
            <v>I2042</v>
          </cell>
          <cell r="B2043" t="str">
            <v>GRIFERIA LAVAMANOS SENCILLA</v>
          </cell>
          <cell r="C2043" t="str">
            <v>Insumos</v>
          </cell>
          <cell r="D2043" t="str">
            <v>UND</v>
          </cell>
          <cell r="E2043">
            <v>24577</v>
          </cell>
          <cell r="F2043">
            <v>20653</v>
          </cell>
        </row>
        <row r="2044">
          <cell r="A2044" t="str">
            <v>I2043</v>
          </cell>
          <cell r="B2044" t="str">
            <v>VALVULA PEDAL PARA GRIFERIA MANOS LIBRES LLAVE</v>
          </cell>
          <cell r="C2044" t="str">
            <v>Insumos</v>
          </cell>
          <cell r="D2044" t="str">
            <v>UND</v>
          </cell>
          <cell r="E2044">
            <v>176972</v>
          </cell>
          <cell r="F2044">
            <v>148716</v>
          </cell>
        </row>
        <row r="2045">
          <cell r="A2045" t="str">
            <v>I2044</v>
          </cell>
          <cell r="B2045" t="str">
            <v>ACOPLE PLASTICO LVM/LVP 60 CM 1/2 X 1/2</v>
          </cell>
          <cell r="C2045" t="str">
            <v>Insumos</v>
          </cell>
          <cell r="D2045" t="str">
            <v>UND</v>
          </cell>
          <cell r="E2045">
            <v>4399</v>
          </cell>
          <cell r="F2045">
            <v>3697</v>
          </cell>
        </row>
        <row r="2046">
          <cell r="A2046" t="str">
            <v>I2045</v>
          </cell>
          <cell r="B2046" t="str">
            <v>DISPENSADOR AUTOMATICO DE JABON</v>
          </cell>
          <cell r="C2046" t="str">
            <v>Insumos</v>
          </cell>
          <cell r="D2046" t="str">
            <v>UND</v>
          </cell>
          <cell r="E2046">
            <v>216687</v>
          </cell>
          <cell r="F2046">
            <v>182090</v>
          </cell>
        </row>
        <row r="2047">
          <cell r="A2047" t="str">
            <v>I2046</v>
          </cell>
          <cell r="B2047" t="str">
            <v>BLOQUE DIVISORIO Nº 5 ( 30 X 20 X 12 CM) ARCILLA TIPO SANTAFÉ O SIMILAR.</v>
          </cell>
          <cell r="C2047" t="str">
            <v>Insumos</v>
          </cell>
          <cell r="D2047" t="str">
            <v>UND</v>
          </cell>
          <cell r="E2047">
            <v>1288</v>
          </cell>
          <cell r="F2047">
            <v>1082</v>
          </cell>
        </row>
        <row r="2048">
          <cell r="A2048" t="str">
            <v>I2047</v>
          </cell>
          <cell r="B2048" t="str">
            <v>MONOGAFA VENTILACION INDIRECTA</v>
          </cell>
          <cell r="C2048" t="str">
            <v>Insumos</v>
          </cell>
          <cell r="D2048" t="str">
            <v>UND</v>
          </cell>
          <cell r="E2048">
            <v>10731</v>
          </cell>
          <cell r="F2048">
            <v>9018</v>
          </cell>
        </row>
        <row r="2049">
          <cell r="A2049" t="str">
            <v>I2048</v>
          </cell>
          <cell r="B2049" t="str">
            <v>PANEL LED REDONDO 18W LUZ BLANCA NEUTRA 1080 LÚMENES</v>
          </cell>
          <cell r="C2049" t="str">
            <v>Insumos</v>
          </cell>
          <cell r="D2049" t="str">
            <v>UND</v>
          </cell>
          <cell r="E2049">
            <v>24684</v>
          </cell>
          <cell r="F2049">
            <v>20743</v>
          </cell>
        </row>
        <row r="2050">
          <cell r="A2050" t="str">
            <v>I2049</v>
          </cell>
          <cell r="B2050" t="str">
            <v>SUMINISTRO DE PROTECCION  2X50 A; 10 KA, INCRUSTAR</v>
          </cell>
          <cell r="C2050" t="str">
            <v>Insumos</v>
          </cell>
          <cell r="D2050" t="str">
            <v>UND</v>
          </cell>
          <cell r="E2050">
            <v>21700</v>
          </cell>
          <cell r="F2050">
            <v>18235</v>
          </cell>
        </row>
        <row r="2051">
          <cell r="A2051" t="str">
            <v>I2050</v>
          </cell>
          <cell r="B2051" t="str">
            <v>SUMINISTRO DE PROTECCION  1X50 A; 10 KA, INCRUSTAR</v>
          </cell>
          <cell r="C2051" t="str">
            <v>Insumos</v>
          </cell>
          <cell r="D2051" t="str">
            <v>UND</v>
          </cell>
          <cell r="E2051">
            <v>7853</v>
          </cell>
          <cell r="F2051">
            <v>6599</v>
          </cell>
        </row>
        <row r="2052">
          <cell r="A2052" t="str">
            <v>I2051</v>
          </cell>
          <cell r="B2052" t="str">
            <v>SUMINISTRO DE PROTECCION  1X15 A; 10 KA, INCRUSTAR</v>
          </cell>
          <cell r="C2052" t="str">
            <v>Insumos</v>
          </cell>
          <cell r="D2052" t="str">
            <v>UND</v>
          </cell>
          <cell r="E2052">
            <v>7633</v>
          </cell>
          <cell r="F2052">
            <v>6414</v>
          </cell>
        </row>
        <row r="2053">
          <cell r="A2053" t="str">
            <v>I2052</v>
          </cell>
          <cell r="B2053" t="str">
            <v>VENTANA EN CELOSIA FIJA 1.00 X 0.50</v>
          </cell>
          <cell r="C2053" t="str">
            <v>Insumos</v>
          </cell>
          <cell r="D2053" t="str">
            <v>UND</v>
          </cell>
          <cell r="E2053">
            <v>171712</v>
          </cell>
          <cell r="F2053">
            <v>144296</v>
          </cell>
        </row>
        <row r="2054">
          <cell r="A2054" t="str">
            <v>I2053</v>
          </cell>
          <cell r="B2054" t="str">
            <v>VENTANA EN CELOSIA FIJA 0.80 X 0.50</v>
          </cell>
          <cell r="C2054" t="str">
            <v>Insumos</v>
          </cell>
          <cell r="D2054" t="str">
            <v>UND</v>
          </cell>
          <cell r="E2054">
            <v>160980</v>
          </cell>
          <cell r="F2054">
            <v>135277</v>
          </cell>
        </row>
        <row r="2055">
          <cell r="A2055" t="str">
            <v>I2054</v>
          </cell>
          <cell r="B2055" t="str">
            <v>VENTANA SERIE 3831, 4 FIJOS EN VIDRIO LAMINADO 3+3</v>
          </cell>
          <cell r="C2055" t="str">
            <v>Insumos</v>
          </cell>
          <cell r="D2055" t="str">
            <v>M2</v>
          </cell>
          <cell r="E2055">
            <v>294606</v>
          </cell>
          <cell r="F2055">
            <v>247568</v>
          </cell>
        </row>
        <row r="2056">
          <cell r="A2056" t="str">
            <v>I2055</v>
          </cell>
          <cell r="B2056" t="str">
            <v>VENTANA SERIE 3831, VIDRIO FIJO 1.00 X 1.00</v>
          </cell>
          <cell r="C2056" t="str">
            <v>Insumos</v>
          </cell>
          <cell r="D2056" t="str">
            <v>UND</v>
          </cell>
          <cell r="E2056">
            <v>316595</v>
          </cell>
          <cell r="F2056">
            <v>266046</v>
          </cell>
        </row>
        <row r="2057">
          <cell r="A2057" t="str">
            <v>I2056</v>
          </cell>
          <cell r="B2057" t="str">
            <v>VENTANA SERIE 3831, VIDRIO LAMINADO 3+3 CON LAMINA MICROPERFORADA 1/8" CAL. 18 2.00 X 1.50</v>
          </cell>
          <cell r="C2057" t="str">
            <v>Insumos</v>
          </cell>
          <cell r="D2057" t="str">
            <v>M2</v>
          </cell>
          <cell r="E2057">
            <v>232540</v>
          </cell>
          <cell r="F2057">
            <v>195412</v>
          </cell>
        </row>
        <row r="2058">
          <cell r="A2058" t="str">
            <v>I2057</v>
          </cell>
          <cell r="B2058" t="str">
            <v>LAVADO CON ACCIONAMIENTO DE PEDAL</v>
          </cell>
          <cell r="C2058" t="str">
            <v>Insumos</v>
          </cell>
          <cell r="D2058" t="str">
            <v>UND</v>
          </cell>
          <cell r="E2058">
            <v>1234186</v>
          </cell>
          <cell r="F2058">
            <v>1037131</v>
          </cell>
        </row>
        <row r="2059">
          <cell r="A2059" t="str">
            <v>I2058</v>
          </cell>
          <cell r="B2059" t="str">
            <v>CUBIERTA EN ACERO INOXIDABLE</v>
          </cell>
          <cell r="C2059" t="str">
            <v>Insumos</v>
          </cell>
          <cell r="D2059" t="str">
            <v>KG</v>
          </cell>
          <cell r="E2059">
            <v>300496</v>
          </cell>
          <cell r="F2059">
            <v>252518</v>
          </cell>
        </row>
        <row r="2060">
          <cell r="A2060" t="str">
            <v>I2059</v>
          </cell>
          <cell r="B2060" t="str">
            <v>CAMPANA INDUSTRIAL EXTRACTORA DIMENSIONES 2.00*0.70*0.40 M</v>
          </cell>
          <cell r="C2060" t="str">
            <v>Insumos</v>
          </cell>
          <cell r="D2060" t="str">
            <v>UND</v>
          </cell>
          <cell r="E2060">
            <v>3434256</v>
          </cell>
          <cell r="F2060">
            <v>2885929</v>
          </cell>
        </row>
        <row r="2061">
          <cell r="A2061" t="str">
            <v>I2060</v>
          </cell>
          <cell r="B2061" t="str">
            <v>DUCTO</v>
          </cell>
          <cell r="C2061" t="str">
            <v>Insumos</v>
          </cell>
          <cell r="D2061" t="str">
            <v>ML</v>
          </cell>
          <cell r="E2061">
            <v>182445</v>
          </cell>
          <cell r="F2061">
            <v>153315</v>
          </cell>
        </row>
        <row r="2062">
          <cell r="A2062" t="str">
            <v>I2061</v>
          </cell>
          <cell r="B2062" t="str">
            <v>PASA ALIMENTOS Y RECIBO DE BANDEJAS DIMENSIONES: 2500*400 MM (LARGO Y ANCHO)</v>
          </cell>
          <cell r="C2062" t="str">
            <v>Insumos</v>
          </cell>
          <cell r="D2062" t="str">
            <v>ML</v>
          </cell>
          <cell r="E2062">
            <v>225373</v>
          </cell>
          <cell r="F2062">
            <v>189389</v>
          </cell>
        </row>
        <row r="2063">
          <cell r="A2063" t="str">
            <v>I2062</v>
          </cell>
          <cell r="B2063" t="str">
            <v>ESTANTERIA ALMACENAMIENTO DE 6 NIVELES DIMENSIONES: 1500*500*1800 MM (LARGO, ANCHO Y ALTO)</v>
          </cell>
          <cell r="C2063" t="str">
            <v>Insumos</v>
          </cell>
          <cell r="D2063" t="str">
            <v>UND</v>
          </cell>
          <cell r="E2063">
            <v>2656181</v>
          </cell>
          <cell r="F2063">
            <v>2232085</v>
          </cell>
        </row>
        <row r="2064">
          <cell r="A2064" t="str">
            <v>I2063</v>
          </cell>
          <cell r="B2064" t="str">
            <v>MESA DE TRABAJO SELECCION DIMENSIONES: 1600*600*900 MM (LARGO, ANCH Y ALTO)</v>
          </cell>
          <cell r="C2064" t="str">
            <v>Insumos</v>
          </cell>
          <cell r="D2064" t="str">
            <v>UND</v>
          </cell>
          <cell r="E2064">
            <v>1305018</v>
          </cell>
          <cell r="F2064">
            <v>1096654</v>
          </cell>
        </row>
        <row r="2065">
          <cell r="A2065" t="str">
            <v>I2064</v>
          </cell>
          <cell r="B2065" t="str">
            <v>BATERIAS SANITARIAS EN ACERO INOXIDABLE</v>
          </cell>
          <cell r="C2065" t="str">
            <v>Insumos</v>
          </cell>
          <cell r="D2065" t="str">
            <v>M2</v>
          </cell>
          <cell r="E2065">
            <v>547336</v>
          </cell>
          <cell r="F2065">
            <v>459946</v>
          </cell>
        </row>
        <row r="2066">
          <cell r="A2066" t="str">
            <v>I2065</v>
          </cell>
          <cell r="B2066" t="str">
            <v>CAMPANA INDUSTRIAL EXTRACTORA DIMENSIONES 1.30*0.70*0.40 M</v>
          </cell>
          <cell r="C2066" t="str">
            <v>Insumos</v>
          </cell>
          <cell r="D2066" t="str">
            <v>UND</v>
          </cell>
          <cell r="E2066">
            <v>2522031</v>
          </cell>
          <cell r="F2066">
            <v>2119354</v>
          </cell>
        </row>
        <row r="2067">
          <cell r="A2067" t="str">
            <v>I2066</v>
          </cell>
          <cell r="B2067" t="str">
            <v>MESA DE TRABAJO SELECCION DIMENSIONES: 1200*600*900 MM (LARGO, ANCHO Y ALTO)</v>
          </cell>
          <cell r="C2067" t="str">
            <v>Insumos</v>
          </cell>
          <cell r="D2067" t="str">
            <v>UND</v>
          </cell>
          <cell r="E2067">
            <v>978763</v>
          </cell>
          <cell r="F2067">
            <v>822490</v>
          </cell>
        </row>
        <row r="2068">
          <cell r="A2068" t="str">
            <v>I2067</v>
          </cell>
          <cell r="B2068" t="str">
            <v>PUNTO BIOSEGURIDAD PARA DESCONTAMINACION DE PERSONAS Y MAQUINARIA</v>
          </cell>
          <cell r="C2068" t="str">
            <v>Insumos</v>
          </cell>
          <cell r="D2068" t="str">
            <v>DIA</v>
          </cell>
          <cell r="E2068">
            <v>16098</v>
          </cell>
          <cell r="F2068">
            <v>13528</v>
          </cell>
        </row>
        <row r="2069">
          <cell r="A2069" t="str">
            <v>I2068</v>
          </cell>
          <cell r="B2069" t="str">
            <v>LAVAMANOS CON ACCESORIOS, GRIFERIA Y MANO DE OBRA DE INSTALACION</v>
          </cell>
          <cell r="C2069" t="str">
            <v>Insumos</v>
          </cell>
          <cell r="D2069" t="str">
            <v>UND</v>
          </cell>
          <cell r="E2069">
            <v>321962</v>
          </cell>
          <cell r="F2069">
            <v>270556</v>
          </cell>
        </row>
        <row r="2070">
          <cell r="A2070" t="str">
            <v>I2069</v>
          </cell>
          <cell r="B2070" t="str">
            <v>PUNTO DE HIDRATACION PARA CONSUMO (AGUA EN BOLSA, BOTELLON O SIMILAR)</v>
          </cell>
          <cell r="C2070" t="str">
            <v>Insumos</v>
          </cell>
          <cell r="D2070" t="str">
            <v>DIA</v>
          </cell>
          <cell r="E2070">
            <v>537</v>
          </cell>
          <cell r="F2070">
            <v>451</v>
          </cell>
        </row>
        <row r="2071">
          <cell r="A2071" t="str">
            <v>I2070</v>
          </cell>
          <cell r="B2071" t="str">
            <v>PEDILUVIO PARA DESINFECTAR AL INGRESO Y SALIDA DE PERSONAL</v>
          </cell>
          <cell r="C2071" t="str">
            <v>Insumos</v>
          </cell>
          <cell r="D2071" t="str">
            <v>UND</v>
          </cell>
          <cell r="E2071">
            <v>69758</v>
          </cell>
          <cell r="F2071">
            <v>58620</v>
          </cell>
        </row>
        <row r="2072">
          <cell r="A2072" t="str">
            <v>I2071</v>
          </cell>
          <cell r="B2072" t="str">
            <v>CANECA CON PEDAL PARA RESIDUOS ORDINARIOS O BIOLOGICOS</v>
          </cell>
          <cell r="C2072" t="str">
            <v>Insumos</v>
          </cell>
          <cell r="D2072" t="str">
            <v>UND</v>
          </cell>
          <cell r="E2072">
            <v>192963</v>
          </cell>
          <cell r="F2072">
            <v>162154</v>
          </cell>
        </row>
        <row r="2073">
          <cell r="A2073" t="str">
            <v>I2072</v>
          </cell>
          <cell r="B2073" t="str">
            <v>CARETA CON VISOR</v>
          </cell>
          <cell r="C2073" t="str">
            <v>Insumos</v>
          </cell>
          <cell r="D2073" t="str">
            <v>UND</v>
          </cell>
          <cell r="E2073">
            <v>21465</v>
          </cell>
          <cell r="F2073">
            <v>18038</v>
          </cell>
        </row>
        <row r="2074">
          <cell r="A2074" t="str">
            <v>I2073</v>
          </cell>
          <cell r="B2074" t="str">
            <v>DELANTAL</v>
          </cell>
          <cell r="C2074" t="str">
            <v>Insumos</v>
          </cell>
          <cell r="D2074" t="str">
            <v>UND</v>
          </cell>
          <cell r="E2074">
            <v>21465</v>
          </cell>
          <cell r="F2074">
            <v>18038</v>
          </cell>
        </row>
        <row r="2075">
          <cell r="A2075" t="str">
            <v>I2074</v>
          </cell>
          <cell r="B2075" t="str">
            <v>LÁMPARA LUMINARIA LED SOLAR PARA ALUMBRADO PÚBLICO 100W MAS BRAZO</v>
          </cell>
          <cell r="C2075" t="str">
            <v>Insumos</v>
          </cell>
          <cell r="D2075" t="str">
            <v>UND</v>
          </cell>
          <cell r="E2075">
            <v>498075</v>
          </cell>
          <cell r="F2075">
            <v>418550</v>
          </cell>
        </row>
        <row r="2076">
          <cell r="A2076" t="str">
            <v>I2075</v>
          </cell>
          <cell r="B2076" t="str">
            <v>ESTRUCTURA PARA BALONCESTO, INCLUYE TABLEROS</v>
          </cell>
          <cell r="C2076" t="str">
            <v>Insumos</v>
          </cell>
          <cell r="D2076" t="str">
            <v>UND</v>
          </cell>
          <cell r="E2076">
            <v>1824449</v>
          </cell>
          <cell r="F2076">
            <v>1533150</v>
          </cell>
        </row>
        <row r="2077">
          <cell r="A2077" t="str">
            <v>I2076</v>
          </cell>
          <cell r="B2077" t="str">
            <v>TUBO Y MALLA PARA VOLEIBOL</v>
          </cell>
          <cell r="C2077" t="str">
            <v>Insumos</v>
          </cell>
          <cell r="D2077" t="str">
            <v>UND</v>
          </cell>
          <cell r="E2077">
            <v>482941</v>
          </cell>
          <cell r="F2077">
            <v>405833</v>
          </cell>
        </row>
        <row r="2078">
          <cell r="A2078" t="str">
            <v>I2077</v>
          </cell>
          <cell r="B2078" t="str">
            <v>ARCOS DE MICRO FUTBOL</v>
          </cell>
          <cell r="C2078" t="str">
            <v>Insumos</v>
          </cell>
          <cell r="D2078" t="str">
            <v>UND</v>
          </cell>
          <cell r="E2078">
            <v>965885</v>
          </cell>
          <cell r="F2078">
            <v>811668</v>
          </cell>
        </row>
        <row r="2079">
          <cell r="A2079" t="str">
            <v>I2078</v>
          </cell>
          <cell r="B2079" t="str">
            <v>REJILLA SUMIDERO PLAQUETA (PEATONAL) A=55 CM. L=40 CM. E=6 CM. REF. P40402 TIPO TITAN O SIMILAR</v>
          </cell>
          <cell r="C2079" t="str">
            <v>Insumos</v>
          </cell>
          <cell r="D2079" t="str">
            <v>UND</v>
          </cell>
          <cell r="E2079">
            <v>27289</v>
          </cell>
          <cell r="F2079">
            <v>22932</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131972</v>
          </cell>
          <cell r="F2081">
            <v>110901</v>
          </cell>
        </row>
        <row r="2082">
          <cell r="A2082" t="str">
            <v>I2081</v>
          </cell>
          <cell r="B2082" t="str">
            <v>TAPA PLASTICA CIEGA DE 2X4"</v>
          </cell>
          <cell r="C2082" t="str">
            <v>Insumos</v>
          </cell>
          <cell r="D2082" t="str">
            <v>UND</v>
          </cell>
          <cell r="E2082">
            <v>739</v>
          </cell>
          <cell r="F2082">
            <v>621</v>
          </cell>
        </row>
        <row r="2083">
          <cell r="A2083" t="str">
            <v>I2082</v>
          </cell>
          <cell r="B2083" t="str">
            <v>TAPA PLASTICA CIEGA CIRCULAR</v>
          </cell>
          <cell r="C2083" t="str">
            <v>Insumos</v>
          </cell>
          <cell r="D2083" t="str">
            <v>UND</v>
          </cell>
          <cell r="E2083">
            <v>739</v>
          </cell>
          <cell r="F2083">
            <v>621</v>
          </cell>
        </row>
        <row r="2084">
          <cell r="A2084" t="str">
            <v>I2083</v>
          </cell>
          <cell r="B2084" t="str">
            <v>CABLE ALUMINIO TRIPLEX 2 X 1/0 + 1/0 AAC/AAAC XLPE 600V 90C</v>
          </cell>
          <cell r="C2084" t="str">
            <v>Insumos</v>
          </cell>
          <cell r="D2084" t="str">
            <v>M</v>
          </cell>
          <cell r="E2084">
            <v>13783</v>
          </cell>
          <cell r="F2084">
            <v>11582</v>
          </cell>
        </row>
        <row r="2085">
          <cell r="A2085" t="str">
            <v>I2084</v>
          </cell>
          <cell r="B2085" t="str">
            <v>CONECTOR COMPRESION DBH 8</v>
          </cell>
          <cell r="C2085" t="str">
            <v>Insumos</v>
          </cell>
          <cell r="D2085" t="str">
            <v>UND</v>
          </cell>
          <cell r="E2085">
            <v>3059</v>
          </cell>
          <cell r="F2085">
            <v>2571</v>
          </cell>
        </row>
        <row r="2086">
          <cell r="A2086" t="str">
            <v>I2085</v>
          </cell>
          <cell r="B2086" t="str">
            <v>AISLADOR CARRETE</v>
          </cell>
          <cell r="C2086" t="str">
            <v>Insumos</v>
          </cell>
          <cell r="D2086" t="str">
            <v>UND</v>
          </cell>
          <cell r="E2086">
            <v>2905</v>
          </cell>
          <cell r="F2086">
            <v>2441</v>
          </cell>
        </row>
        <row r="2087">
          <cell r="A2087" t="str">
            <v>I2086</v>
          </cell>
          <cell r="B2087" t="str">
            <v>ELEMENTOS DE SUJECION</v>
          </cell>
          <cell r="C2087" t="str">
            <v>Insumos</v>
          </cell>
          <cell r="D2087" t="str">
            <v>UND</v>
          </cell>
          <cell r="E2087">
            <v>3169</v>
          </cell>
          <cell r="F2087">
            <v>2663</v>
          </cell>
        </row>
        <row r="2088">
          <cell r="A2088" t="str">
            <v>I2087</v>
          </cell>
          <cell r="B2088" t="str">
            <v>ADAPTADOR TERMINAL PVC DE 2"</v>
          </cell>
          <cell r="C2088" t="str">
            <v>Insumos</v>
          </cell>
          <cell r="D2088" t="str">
            <v>UND</v>
          </cell>
          <cell r="E2088">
            <v>3380</v>
          </cell>
          <cell r="F2088">
            <v>2840</v>
          </cell>
        </row>
        <row r="2089">
          <cell r="A2089" t="str">
            <v>I2088</v>
          </cell>
          <cell r="B2089" t="str">
            <v>CURVA PVC DE 2"</v>
          </cell>
          <cell r="C2089" t="str">
            <v>Insumos</v>
          </cell>
          <cell r="D2089" t="str">
            <v>UND</v>
          </cell>
          <cell r="E2089">
            <v>3011</v>
          </cell>
          <cell r="F2089">
            <v>2530</v>
          </cell>
        </row>
        <row r="2090">
          <cell r="A2090" t="str">
            <v>I2089</v>
          </cell>
          <cell r="B2090" t="str">
            <v>ALAMBRÓN DE ALUMINIO 8MM</v>
          </cell>
          <cell r="C2090" t="str">
            <v>Insumos</v>
          </cell>
          <cell r="D2090" t="str">
            <v>M</v>
          </cell>
          <cell r="E2090">
            <v>3063</v>
          </cell>
          <cell r="F2090">
            <v>2574</v>
          </cell>
        </row>
        <row r="2091">
          <cell r="A2091" t="str">
            <v>I2090</v>
          </cell>
          <cell r="B2091" t="str">
            <v>SOPORTE DEHN SNAP PLASTICA H16 DE FIJACION PARA CONDUCTOR 8MM</v>
          </cell>
          <cell r="C2091" t="str">
            <v>Insumos</v>
          </cell>
          <cell r="D2091" t="str">
            <v>UND</v>
          </cell>
          <cell r="E2091">
            <v>6178</v>
          </cell>
          <cell r="F2091">
            <v>5192</v>
          </cell>
        </row>
        <row r="2092">
          <cell r="A2092" t="str">
            <v>I2091</v>
          </cell>
          <cell r="B2092" t="str">
            <v>VARILLA CAPTADORA DE ALUMINIO DE 5/8"X0.80 CM</v>
          </cell>
          <cell r="C2092" t="str">
            <v>Insumos</v>
          </cell>
          <cell r="D2092" t="str">
            <v>UND</v>
          </cell>
          <cell r="E2092">
            <v>50169</v>
          </cell>
          <cell r="F2092">
            <v>42159</v>
          </cell>
        </row>
        <row r="2093">
          <cell r="A2093" t="str">
            <v>I2092</v>
          </cell>
          <cell r="B2093" t="str">
            <v>CAJA DE PASO 20X20CM TIPO INTEMPERIE</v>
          </cell>
          <cell r="C2093" t="str">
            <v>Insumos</v>
          </cell>
          <cell r="D2093" t="str">
            <v>UND</v>
          </cell>
          <cell r="E2093">
            <v>47423</v>
          </cell>
          <cell r="F2093">
            <v>39851</v>
          </cell>
        </row>
        <row r="2094">
          <cell r="A2094" t="str">
            <v>I2093</v>
          </cell>
          <cell r="B2094" t="str">
            <v>CONECTOR BIMETALICO AT-108F</v>
          </cell>
          <cell r="C2094" t="str">
            <v>Insumos</v>
          </cell>
          <cell r="D2094" t="str">
            <v>UND</v>
          </cell>
          <cell r="E2094">
            <v>23607</v>
          </cell>
          <cell r="F2094">
            <v>19838</v>
          </cell>
        </row>
        <row r="2095">
          <cell r="A2095" t="str">
            <v>I2094</v>
          </cell>
          <cell r="B2095" t="str">
            <v>BASE PARA PUNTA CAPTADORA</v>
          </cell>
          <cell r="C2095" t="str">
            <v>Insumos</v>
          </cell>
          <cell r="D2095" t="str">
            <v>UND</v>
          </cell>
          <cell r="E2095">
            <v>36809</v>
          </cell>
          <cell r="F2095">
            <v>30932</v>
          </cell>
        </row>
        <row r="2096">
          <cell r="A2096" t="str">
            <v>I2095</v>
          </cell>
          <cell r="B2096" t="str">
            <v>ELEMENTO DE SUJECION</v>
          </cell>
          <cell r="C2096" t="str">
            <v>Insumos</v>
          </cell>
          <cell r="D2096" t="str">
            <v>UND</v>
          </cell>
          <cell r="E2096">
            <v>3169</v>
          </cell>
          <cell r="F2096">
            <v>2663</v>
          </cell>
        </row>
        <row r="2097">
          <cell r="A2097" t="str">
            <v>I2096</v>
          </cell>
          <cell r="B2097" t="str">
            <v>TABLERO DE  DISTRIBUCIÓN BIFASICO 2F+N+T, 20 CIRCUITOS, DE INCRUSTAR CON PUERTA Y ESPACIO PARA TOTALIZADOR</v>
          </cell>
          <cell r="C2097" t="str">
            <v>Insumos</v>
          </cell>
          <cell r="D2097" t="str">
            <v>UND</v>
          </cell>
          <cell r="E2097">
            <v>289240</v>
          </cell>
          <cell r="F2097">
            <v>243059</v>
          </cell>
        </row>
        <row r="2098">
          <cell r="A2098" t="str">
            <v>I2097</v>
          </cell>
          <cell r="B2098" t="str">
            <v>BREAKER INDUSTRIAL TOTALIZADOR 2X100A</v>
          </cell>
          <cell r="C2098" t="str">
            <v>Insumos</v>
          </cell>
          <cell r="D2098" t="str">
            <v>UND</v>
          </cell>
          <cell r="E2098">
            <v>158905</v>
          </cell>
          <cell r="F2098">
            <v>133534</v>
          </cell>
        </row>
        <row r="2099">
          <cell r="A2099" t="str">
            <v>I2098</v>
          </cell>
          <cell r="B2099" t="str">
            <v>BORNA DE PONCHAR ESTAÑADA N° 8 AWG C/ TORNILLO</v>
          </cell>
          <cell r="C2099" t="str">
            <v>Insumos</v>
          </cell>
          <cell r="D2099" t="str">
            <v>UND</v>
          </cell>
          <cell r="E2099">
            <v>1902</v>
          </cell>
          <cell r="F2099">
            <v>1598</v>
          </cell>
        </row>
        <row r="2100">
          <cell r="A2100" t="str">
            <v>I2099</v>
          </cell>
          <cell r="B2100" t="str">
            <v>BORNA DE PONCHAR ESTAÑADA N° 2AWG C/ TORNILLO</v>
          </cell>
          <cell r="C2100" t="str">
            <v>Insumos</v>
          </cell>
          <cell r="D2100" t="str">
            <v>UND</v>
          </cell>
          <cell r="E2100">
            <v>3063</v>
          </cell>
          <cell r="F2100">
            <v>2574</v>
          </cell>
        </row>
        <row r="2101">
          <cell r="A2101" t="str">
            <v>I2100</v>
          </cell>
          <cell r="B2101" t="str">
            <v>TERMINAL EMT 1-1/2"</v>
          </cell>
          <cell r="C2101" t="str">
            <v>Insumos</v>
          </cell>
          <cell r="D2101" t="str">
            <v>UND</v>
          </cell>
          <cell r="E2101">
            <v>2747</v>
          </cell>
          <cell r="F2101">
            <v>2308</v>
          </cell>
        </row>
        <row r="2102">
          <cell r="A2102" t="str">
            <v>I2101</v>
          </cell>
          <cell r="B2102" t="str">
            <v>UNION EMT 1-1/2"</v>
          </cell>
          <cell r="C2102" t="str">
            <v>Insumos</v>
          </cell>
          <cell r="D2102" t="str">
            <v>UND</v>
          </cell>
          <cell r="E2102">
            <v>687</v>
          </cell>
          <cell r="F2102">
            <v>577</v>
          </cell>
        </row>
        <row r="2103">
          <cell r="A2103" t="str">
            <v>I2102</v>
          </cell>
          <cell r="B2103" t="str">
            <v>CURVA EMT 1-1/2"</v>
          </cell>
          <cell r="C2103" t="str">
            <v>Insumos</v>
          </cell>
          <cell r="D2103" t="str">
            <v>UND</v>
          </cell>
          <cell r="E2103">
            <v>9400</v>
          </cell>
          <cell r="F2103">
            <v>7899</v>
          </cell>
        </row>
        <row r="2104">
          <cell r="A2104" t="str">
            <v>I2103</v>
          </cell>
          <cell r="B2104" t="str">
            <v>TERMINAL EMT 1"</v>
          </cell>
          <cell r="C2104" t="str">
            <v>Insumos</v>
          </cell>
          <cell r="D2104" t="str">
            <v>UND</v>
          </cell>
          <cell r="E2104">
            <v>1585</v>
          </cell>
          <cell r="F2104">
            <v>1332</v>
          </cell>
        </row>
        <row r="2105">
          <cell r="A2105" t="str">
            <v>I2104</v>
          </cell>
          <cell r="B2105" t="str">
            <v>CURVA EMT 1"</v>
          </cell>
          <cell r="C2105" t="str">
            <v>Insumos</v>
          </cell>
          <cell r="D2105" t="str">
            <v>UND</v>
          </cell>
          <cell r="E2105">
            <v>2589</v>
          </cell>
          <cell r="F2105">
            <v>2176</v>
          </cell>
        </row>
        <row r="2106">
          <cell r="A2106" t="str">
            <v>I2105</v>
          </cell>
          <cell r="B2106" t="str">
            <v>UNION EMT 1"</v>
          </cell>
          <cell r="C2106" t="str">
            <v>Insumos</v>
          </cell>
          <cell r="D2106" t="str">
            <v>UND</v>
          </cell>
          <cell r="E2106">
            <v>1214</v>
          </cell>
          <cell r="F2106">
            <v>1020</v>
          </cell>
        </row>
        <row r="2107">
          <cell r="A2107" t="str">
            <v>I2106</v>
          </cell>
          <cell r="B2107" t="str">
            <v>CHAZO Y TORNILLO</v>
          </cell>
          <cell r="C2107" t="str">
            <v>Insumos</v>
          </cell>
          <cell r="D2107" t="str">
            <v>UND</v>
          </cell>
          <cell r="E2107">
            <v>211</v>
          </cell>
          <cell r="F2107">
            <v>177</v>
          </cell>
        </row>
        <row r="2108">
          <cell r="A2108" t="str">
            <v>I2107</v>
          </cell>
          <cell r="B2108" t="str">
            <v>TERMINAL PVC 1-1/2"</v>
          </cell>
          <cell r="C2108" t="str">
            <v>Insumos</v>
          </cell>
          <cell r="D2108" t="str">
            <v>UND</v>
          </cell>
          <cell r="E2108">
            <v>2430</v>
          </cell>
          <cell r="F2108">
            <v>2042</v>
          </cell>
        </row>
        <row r="2109">
          <cell r="A2109" t="str">
            <v>I2108</v>
          </cell>
          <cell r="B2109" t="str">
            <v>CURVA PVC 1-1/2</v>
          </cell>
          <cell r="C2109" t="str">
            <v>Insumos</v>
          </cell>
          <cell r="D2109" t="str">
            <v>UND</v>
          </cell>
          <cell r="E2109">
            <v>2588</v>
          </cell>
          <cell r="F2109">
            <v>2175</v>
          </cell>
        </row>
        <row r="2110">
          <cell r="A2110" t="str">
            <v>I2109</v>
          </cell>
          <cell r="B2110" t="str">
            <v>TUBO CONDUIT GALVANIZADA EMT 1-1/4"</v>
          </cell>
          <cell r="C2110" t="str">
            <v>Insumos</v>
          </cell>
          <cell r="D2110" t="str">
            <v>M</v>
          </cell>
          <cell r="E2110">
            <v>18853</v>
          </cell>
          <cell r="F2110">
            <v>15843</v>
          </cell>
        </row>
        <row r="2111">
          <cell r="A2111" t="str">
            <v>I2110</v>
          </cell>
          <cell r="B2111" t="str">
            <v>CURVA EMT 1-1/4"</v>
          </cell>
          <cell r="C2111" t="str">
            <v>Insumos</v>
          </cell>
          <cell r="D2111" t="str">
            <v>UND</v>
          </cell>
          <cell r="E2111">
            <v>5439</v>
          </cell>
          <cell r="F2111">
            <v>4571</v>
          </cell>
        </row>
        <row r="2112">
          <cell r="A2112" t="str">
            <v>I2111</v>
          </cell>
          <cell r="B2112" t="str">
            <v>TERMINAL EMT 1-1/4"</v>
          </cell>
          <cell r="C2112" t="str">
            <v>Insumos</v>
          </cell>
          <cell r="D2112" t="str">
            <v>VJE</v>
          </cell>
          <cell r="E2112">
            <v>2376</v>
          </cell>
          <cell r="F2112">
            <v>1997</v>
          </cell>
        </row>
        <row r="2113">
          <cell r="A2113" t="str">
            <v>I2112</v>
          </cell>
          <cell r="B2113" t="str">
            <v>UNION EMT 1-1/4"</v>
          </cell>
          <cell r="C2113" t="str">
            <v>Insumos</v>
          </cell>
          <cell r="D2113" t="str">
            <v>UND</v>
          </cell>
          <cell r="E2113">
            <v>2324</v>
          </cell>
          <cell r="F2113">
            <v>1953</v>
          </cell>
        </row>
        <row r="2114">
          <cell r="A2114" t="str">
            <v>I2113</v>
          </cell>
          <cell r="B2114" t="str">
            <v>ABRAZADERA METALICA DOBLE ALA GALVANIZADA 1-1/4"</v>
          </cell>
          <cell r="C2114" t="str">
            <v>Insumos</v>
          </cell>
          <cell r="D2114" t="str">
            <v>UND</v>
          </cell>
          <cell r="E2114">
            <v>633</v>
          </cell>
          <cell r="F2114">
            <v>532</v>
          </cell>
        </row>
        <row r="2115">
          <cell r="A2115" t="str">
            <v>I2114</v>
          </cell>
          <cell r="B2115" t="str">
            <v>UNION EMT 3/4"</v>
          </cell>
          <cell r="C2115" t="str">
            <v>Insumos</v>
          </cell>
          <cell r="D2115" t="str">
            <v>UND</v>
          </cell>
          <cell r="E2115">
            <v>845</v>
          </cell>
          <cell r="F2115">
            <v>710</v>
          </cell>
        </row>
        <row r="2116">
          <cell r="A2116" t="str">
            <v>I2115</v>
          </cell>
          <cell r="B2116" t="str">
            <v>TERMINAL EMT 3/4"</v>
          </cell>
          <cell r="C2116" t="str">
            <v>Insumos</v>
          </cell>
          <cell r="D2116" t="str">
            <v>UND</v>
          </cell>
          <cell r="E2116">
            <v>1109</v>
          </cell>
          <cell r="F2116">
            <v>932</v>
          </cell>
        </row>
        <row r="2117">
          <cell r="A2117" t="str">
            <v>I2116</v>
          </cell>
          <cell r="B2117" t="str">
            <v>CURVA EMT 3/4"</v>
          </cell>
          <cell r="C2117" t="str">
            <v>Insumos</v>
          </cell>
          <cell r="D2117" t="str">
            <v>UND</v>
          </cell>
          <cell r="E2117">
            <v>1691</v>
          </cell>
          <cell r="F2117">
            <v>1421</v>
          </cell>
        </row>
        <row r="2118">
          <cell r="A2118" t="str">
            <v>I2117</v>
          </cell>
          <cell r="B2118" t="str">
            <v>CAPACETE LISO EN ALUMINIO PARA TUBERIA EMT DE 3/4"</v>
          </cell>
          <cell r="C2118" t="str">
            <v>Insumos</v>
          </cell>
          <cell r="D2118" t="str">
            <v>UND</v>
          </cell>
          <cell r="E2118">
            <v>2324</v>
          </cell>
          <cell r="F2118">
            <v>1953</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52830</v>
          </cell>
          <cell r="F2119">
            <v>44395</v>
          </cell>
        </row>
        <row r="2120">
          <cell r="A2120" t="str">
            <v>I2119</v>
          </cell>
          <cell r="B2120" t="str">
            <v>BORNA DE PONCHAR ESTAÑADA N° 12 AWG</v>
          </cell>
          <cell r="C2120" t="str">
            <v>Insumos</v>
          </cell>
          <cell r="D2120" t="str">
            <v>UND</v>
          </cell>
          <cell r="E2120">
            <v>739</v>
          </cell>
          <cell r="F2120">
            <v>621</v>
          </cell>
        </row>
        <row r="2121">
          <cell r="A2121" t="str">
            <v>I2120</v>
          </cell>
          <cell r="B2121" t="str">
            <v>INTERRUPTOR ENCHUFABLE 1X15A - 10KA</v>
          </cell>
          <cell r="C2121" t="str">
            <v>Insumos</v>
          </cell>
          <cell r="D2121" t="str">
            <v>UND</v>
          </cell>
          <cell r="E2121">
            <v>9506</v>
          </cell>
          <cell r="F2121">
            <v>7988</v>
          </cell>
        </row>
        <row r="2122">
          <cell r="A2122" t="str">
            <v>I2121</v>
          </cell>
          <cell r="B2122" t="str">
            <v>LUMINARIA LFS 36W DE INCRUSTAR, MARCA ILTEC</v>
          </cell>
          <cell r="C2122" t="str">
            <v>Insumos</v>
          </cell>
          <cell r="D2122" t="str">
            <v>UND</v>
          </cell>
          <cell r="E2122">
            <v>211156</v>
          </cell>
          <cell r="F2122">
            <v>177442</v>
          </cell>
        </row>
        <row r="2123">
          <cell r="A2123" t="str">
            <v>I2122</v>
          </cell>
          <cell r="B2123" t="str">
            <v>TUBO CONDUIT SCH40 1/2"</v>
          </cell>
          <cell r="C2123" t="str">
            <v>Insumos</v>
          </cell>
          <cell r="D2123" t="str">
            <v>M</v>
          </cell>
          <cell r="E2123">
            <v>2570</v>
          </cell>
          <cell r="F2123">
            <v>2160</v>
          </cell>
        </row>
        <row r="2124">
          <cell r="A2124" t="str">
            <v>I2123</v>
          </cell>
          <cell r="B2124" t="str">
            <v>CURVA PVC SCH40 1/2"</v>
          </cell>
          <cell r="C2124" t="str">
            <v>Insumos</v>
          </cell>
          <cell r="D2124" t="str">
            <v>UND</v>
          </cell>
          <cell r="E2124">
            <v>1796</v>
          </cell>
          <cell r="F2124">
            <v>1509</v>
          </cell>
        </row>
        <row r="2125">
          <cell r="A2125" t="str">
            <v>I2124</v>
          </cell>
          <cell r="B2125" t="str">
            <v>UNION PVC SCH40 1/2"</v>
          </cell>
          <cell r="C2125" t="str">
            <v>Insumos</v>
          </cell>
          <cell r="D2125" t="str">
            <v>UND</v>
          </cell>
          <cell r="E2125">
            <v>581</v>
          </cell>
          <cell r="F2125">
            <v>488</v>
          </cell>
        </row>
        <row r="2126">
          <cell r="A2126" t="str">
            <v>I2125</v>
          </cell>
          <cell r="B2126" t="str">
            <v>TERMINAL PVC SCH40 1/2"</v>
          </cell>
          <cell r="C2126" t="str">
            <v>Insumos</v>
          </cell>
          <cell r="D2126" t="str">
            <v>UND</v>
          </cell>
          <cell r="E2126">
            <v>370</v>
          </cell>
          <cell r="F2126">
            <v>311</v>
          </cell>
        </row>
        <row r="2127">
          <cell r="A2127" t="str">
            <v>I2126</v>
          </cell>
          <cell r="B2127" t="str">
            <v>CABLE 12 AWG HFFR LS 600V</v>
          </cell>
          <cell r="C2127" t="str">
            <v>Insumos</v>
          </cell>
          <cell r="D2127" t="str">
            <v>M</v>
          </cell>
          <cell r="E2127">
            <v>2048</v>
          </cell>
          <cell r="F2127">
            <v>1721</v>
          </cell>
        </row>
        <row r="2128">
          <cell r="A2128" t="str">
            <v>I2127</v>
          </cell>
          <cell r="B2128" t="str">
            <v>UNION EMT 1/2"</v>
          </cell>
          <cell r="C2128" t="str">
            <v>Insumos</v>
          </cell>
          <cell r="D2128" t="str">
            <v>UND</v>
          </cell>
          <cell r="E2128">
            <v>687</v>
          </cell>
          <cell r="F2128">
            <v>577</v>
          </cell>
        </row>
        <row r="2129">
          <cell r="A2129" t="str">
            <v>I2128</v>
          </cell>
          <cell r="B2129" t="str">
            <v>TERMINAL EMT 1/2"</v>
          </cell>
          <cell r="C2129" t="str">
            <v>Insumos</v>
          </cell>
          <cell r="D2129" t="str">
            <v>UND</v>
          </cell>
          <cell r="E2129">
            <v>1373</v>
          </cell>
          <cell r="F2129">
            <v>1154</v>
          </cell>
        </row>
        <row r="2130">
          <cell r="A2130" t="str">
            <v>I2129</v>
          </cell>
          <cell r="B2130" t="str">
            <v>CURVA EMT 1/2"</v>
          </cell>
          <cell r="C2130" t="str">
            <v>Insumos</v>
          </cell>
          <cell r="D2130" t="str">
            <v>UND</v>
          </cell>
          <cell r="E2130">
            <v>1003</v>
          </cell>
          <cell r="F2130">
            <v>843</v>
          </cell>
        </row>
        <row r="2131">
          <cell r="A2131" t="str">
            <v>I2130</v>
          </cell>
          <cell r="B2131" t="str">
            <v>SOCKET T8 - CONECTOR TUBO LED</v>
          </cell>
          <cell r="C2131" t="str">
            <v>Insumos</v>
          </cell>
          <cell r="D2131" t="str">
            <v>UND</v>
          </cell>
          <cell r="E2131">
            <v>1891</v>
          </cell>
          <cell r="F2131">
            <v>1589</v>
          </cell>
        </row>
        <row r="2132">
          <cell r="A2132" t="str">
            <v>I2131</v>
          </cell>
          <cell r="B2132" t="str">
            <v>TUBO LED 18W T8</v>
          </cell>
          <cell r="C2132" t="str">
            <v>Insumos</v>
          </cell>
          <cell r="D2132" t="str">
            <v>UND</v>
          </cell>
          <cell r="E2132">
            <v>12569</v>
          </cell>
          <cell r="F2132">
            <v>10562</v>
          </cell>
        </row>
        <row r="2133">
          <cell r="A2133" t="str">
            <v>I2132</v>
          </cell>
          <cell r="B2133" t="str">
            <v>RETIRO BALASTO LUMINARIAS</v>
          </cell>
          <cell r="C2133" t="str">
            <v>Insumos</v>
          </cell>
          <cell r="D2133" t="str">
            <v>UND</v>
          </cell>
          <cell r="E2133">
            <v>10561</v>
          </cell>
          <cell r="F2133">
            <v>8875</v>
          </cell>
        </row>
        <row r="2134">
          <cell r="A2134" t="str">
            <v>I2133</v>
          </cell>
          <cell r="B2134" t="str">
            <v>KIT DE LIMPIEZA LUMINARIA</v>
          </cell>
          <cell r="C2134" t="str">
            <v>Insumos</v>
          </cell>
          <cell r="D2134" t="str">
            <v>UND</v>
          </cell>
          <cell r="E2134">
            <v>1584</v>
          </cell>
          <cell r="F2134">
            <v>1331</v>
          </cell>
        </row>
        <row r="2135">
          <cell r="A2135" t="str">
            <v>I2134</v>
          </cell>
          <cell r="B2135" t="str">
            <v>PRENSA ESTOPA 1/2"</v>
          </cell>
          <cell r="C2135" t="str">
            <v>Insumos</v>
          </cell>
          <cell r="D2135" t="str">
            <v>UND</v>
          </cell>
          <cell r="E2135">
            <v>2375</v>
          </cell>
          <cell r="F2135">
            <v>1996</v>
          </cell>
        </row>
        <row r="2136">
          <cell r="A2136" t="str">
            <v>I2135</v>
          </cell>
          <cell r="B2136" t="str">
            <v>CAJA RECTANGULAR RAWELT 1/2" 2X4</v>
          </cell>
          <cell r="C2136" t="str">
            <v>Insumos</v>
          </cell>
          <cell r="D2136" t="str">
            <v>UND</v>
          </cell>
          <cell r="E2136">
            <v>5810</v>
          </cell>
          <cell r="F2136">
            <v>4882</v>
          </cell>
        </row>
        <row r="2137">
          <cell r="A2137" t="str">
            <v>I2136</v>
          </cell>
          <cell r="B2137" t="str">
            <v>TOMACORRIENTE DOBLE CON POLO A TIERRA NEMA 5-15-R</v>
          </cell>
          <cell r="C2137" t="str">
            <v>Insumos</v>
          </cell>
          <cell r="D2137" t="str">
            <v>UND</v>
          </cell>
          <cell r="E2137">
            <v>11362</v>
          </cell>
          <cell r="F2137">
            <v>9548</v>
          </cell>
        </row>
        <row r="2138">
          <cell r="A2138" t="str">
            <v>I2137</v>
          </cell>
          <cell r="B2138" t="str">
            <v>CLAVIJA CON POLO A TIERRA - 15A - 250V</v>
          </cell>
          <cell r="C2138" t="str">
            <v>Insumos</v>
          </cell>
          <cell r="D2138" t="str">
            <v>UND</v>
          </cell>
          <cell r="E2138">
            <v>6232</v>
          </cell>
          <cell r="F2138">
            <v>5237</v>
          </cell>
        </row>
        <row r="2139">
          <cell r="A2139" t="str">
            <v>I2138</v>
          </cell>
          <cell r="B2139" t="str">
            <v>CABLE ENCAUCHETADO 3X14 AWG</v>
          </cell>
          <cell r="C2139" t="str">
            <v>Insumos</v>
          </cell>
          <cell r="D2139" t="str">
            <v>M</v>
          </cell>
          <cell r="E2139">
            <v>4965</v>
          </cell>
          <cell r="F2139">
            <v>4172</v>
          </cell>
        </row>
        <row r="2140">
          <cell r="A2140" t="str">
            <v>I2139</v>
          </cell>
          <cell r="B2140" t="str">
            <v>CONECTOR RESORTE ROJO-AMR 3M</v>
          </cell>
          <cell r="C2140" t="str">
            <v>Insumos</v>
          </cell>
          <cell r="D2140" t="str">
            <v>UND</v>
          </cell>
          <cell r="E2140">
            <v>1748</v>
          </cell>
          <cell r="F2140">
            <v>1469</v>
          </cell>
        </row>
        <row r="2141">
          <cell r="A2141" t="str">
            <v>I2140</v>
          </cell>
          <cell r="B2141" t="str">
            <v>ABRAZADERA  METALICA DOBLE ALA TUBO EMT 1/2"</v>
          </cell>
          <cell r="C2141" t="str">
            <v>Insumos</v>
          </cell>
          <cell r="D2141" t="str">
            <v>UND</v>
          </cell>
          <cell r="E2141">
            <v>475</v>
          </cell>
          <cell r="F2141">
            <v>399</v>
          </cell>
        </row>
        <row r="2142">
          <cell r="A2142" t="str">
            <v>I2141</v>
          </cell>
          <cell r="B2142" t="str">
            <v>LUMINARIA CCCE - 2 TUBO LED T8 18W - 36W - MARCA ILTEC</v>
          </cell>
          <cell r="C2142" t="str">
            <v>Insumos</v>
          </cell>
          <cell r="D2142" t="str">
            <v>UND</v>
          </cell>
          <cell r="E2142">
            <v>144135</v>
          </cell>
          <cell r="F2142">
            <v>121122</v>
          </cell>
        </row>
        <row r="2143">
          <cell r="A2143" t="str">
            <v>I2142</v>
          </cell>
          <cell r="B2143" t="str">
            <v>PANEL LED SOBREPONER 12W</v>
          </cell>
          <cell r="C2143" t="str">
            <v>Insumos</v>
          </cell>
          <cell r="D2143" t="str">
            <v>UND</v>
          </cell>
          <cell r="E2143">
            <v>16465</v>
          </cell>
          <cell r="F2143">
            <v>13836</v>
          </cell>
        </row>
        <row r="2144">
          <cell r="A2144" t="str">
            <v>I2143</v>
          </cell>
          <cell r="B2144" t="str">
            <v>LUMINARIA HERMETICA 2X18 T8 LED - 36W - SYLVANIA</v>
          </cell>
          <cell r="C2144" t="str">
            <v>Insumos</v>
          </cell>
          <cell r="D2144" t="str">
            <v>UND</v>
          </cell>
          <cell r="E2144">
            <v>55303</v>
          </cell>
          <cell r="F2144">
            <v>46473</v>
          </cell>
        </row>
        <row r="2145">
          <cell r="A2145" t="str">
            <v>I2144</v>
          </cell>
          <cell r="B2145" t="str">
            <v>LUMINARIA DE EMERGENCIA R1 - SYLVANIA</v>
          </cell>
          <cell r="C2145" t="str">
            <v>Insumos</v>
          </cell>
          <cell r="D2145" t="str">
            <v>UND</v>
          </cell>
          <cell r="E2145">
            <v>80943</v>
          </cell>
          <cell r="F2145">
            <v>68019</v>
          </cell>
        </row>
        <row r="2146">
          <cell r="A2146" t="str">
            <v>I2145</v>
          </cell>
          <cell r="B2146" t="str">
            <v>PROYECTOR SYLVEO LED 150W - SYLVANIA</v>
          </cell>
          <cell r="C2146" t="str">
            <v>Insumos</v>
          </cell>
          <cell r="D2146" t="str">
            <v>UND</v>
          </cell>
          <cell r="E2146">
            <v>958998</v>
          </cell>
          <cell r="F2146">
            <v>805881</v>
          </cell>
        </row>
        <row r="2147">
          <cell r="A2147" t="str">
            <v>I2146</v>
          </cell>
          <cell r="B2147" t="str">
            <v>UPS POWEST TITAN 6KVA ON LINE, BIFASICA, DOBLE CONVERSION CON TRANSFORMADOR DE ASILAMIENTO</v>
          </cell>
          <cell r="C2147" t="str">
            <v>Insumos</v>
          </cell>
          <cell r="D2147" t="str">
            <v>UND</v>
          </cell>
          <cell r="E2147">
            <v>6076319</v>
          </cell>
          <cell r="F2147">
            <v>5106150</v>
          </cell>
        </row>
        <row r="2148">
          <cell r="A2148" t="str">
            <v>I2147</v>
          </cell>
          <cell r="B2148" t="str">
            <v>TAPA TROQUELADA DE 3 SALIDAS 2X4"</v>
          </cell>
          <cell r="C2148" t="str">
            <v>Insumos</v>
          </cell>
          <cell r="D2148" t="str">
            <v>UND</v>
          </cell>
          <cell r="E2148">
            <v>20316</v>
          </cell>
          <cell r="F2148">
            <v>17072</v>
          </cell>
        </row>
        <row r="2149">
          <cell r="A2149" t="str">
            <v>I2148</v>
          </cell>
          <cell r="B2149" t="str">
            <v>CANALETA METALICA 12X5CM DE 240CM</v>
          </cell>
          <cell r="C2149" t="str">
            <v>Insumos</v>
          </cell>
          <cell r="D2149" t="str">
            <v>ML</v>
          </cell>
          <cell r="E2149">
            <v>20297</v>
          </cell>
          <cell r="F2149">
            <v>17056</v>
          </cell>
        </row>
        <row r="2150">
          <cell r="A2150" t="str">
            <v>I2149</v>
          </cell>
          <cell r="B2150" t="str">
            <v>ELEMENTOS DE SUJECION CANALETA METALICA</v>
          </cell>
          <cell r="C2150" t="str">
            <v>Insumos</v>
          </cell>
          <cell r="D2150" t="str">
            <v>UND</v>
          </cell>
          <cell r="E2150">
            <v>8506</v>
          </cell>
          <cell r="F2150">
            <v>7148</v>
          </cell>
        </row>
        <row r="2151">
          <cell r="A2151" t="str">
            <v>I2150</v>
          </cell>
          <cell r="B2151" t="str">
            <v>CURVA METALICA 12X5CM</v>
          </cell>
          <cell r="C2151" t="str">
            <v>Insumos</v>
          </cell>
          <cell r="D2151" t="str">
            <v>UND</v>
          </cell>
          <cell r="E2151">
            <v>30476</v>
          </cell>
          <cell r="F2151">
            <v>25610</v>
          </cell>
        </row>
        <row r="2152">
          <cell r="A2152" t="str">
            <v>I2151</v>
          </cell>
          <cell r="B2152" t="str">
            <v>BANDEJA CABLOFIL CF 54/200</v>
          </cell>
          <cell r="C2152" t="str">
            <v>Insumos</v>
          </cell>
          <cell r="D2152" t="str">
            <v>UND</v>
          </cell>
          <cell r="E2152">
            <v>67964</v>
          </cell>
          <cell r="F2152">
            <v>57113</v>
          </cell>
        </row>
        <row r="2153">
          <cell r="A2153" t="str">
            <v>I2152</v>
          </cell>
          <cell r="B2153" t="str">
            <v>UNION RAPIDA BANDEJA CABLOFIL</v>
          </cell>
          <cell r="C2153" t="str">
            <v>Insumos</v>
          </cell>
          <cell r="D2153" t="str">
            <v>UND</v>
          </cell>
          <cell r="E2153">
            <v>4777</v>
          </cell>
          <cell r="F2153">
            <v>4014</v>
          </cell>
        </row>
        <row r="2154">
          <cell r="A2154" t="str">
            <v>I2153</v>
          </cell>
          <cell r="B2154" t="str">
            <v>PERFIL DE FIJACION RCSN BANDEJA CABLOFIL</v>
          </cell>
          <cell r="C2154" t="str">
            <v>Insumos</v>
          </cell>
          <cell r="D2154" t="str">
            <v>UND</v>
          </cell>
          <cell r="E2154">
            <v>63346</v>
          </cell>
          <cell r="F2154">
            <v>53232</v>
          </cell>
        </row>
        <row r="2155">
          <cell r="A2155" t="str">
            <v>I2154</v>
          </cell>
          <cell r="B2155" t="str">
            <v>SOPORTE CABLE DE PUESTA A TIERRA BANDEJA CABLOFIL</v>
          </cell>
          <cell r="C2155" t="str">
            <v>Insumos</v>
          </cell>
          <cell r="D2155" t="str">
            <v>UND</v>
          </cell>
          <cell r="E2155">
            <v>9910</v>
          </cell>
          <cell r="F2155">
            <v>8328</v>
          </cell>
        </row>
        <row r="2156">
          <cell r="A2156" t="str">
            <v>I2155</v>
          </cell>
          <cell r="B2156" t="str">
            <v>CONECTOR PUESTA A TIERRA BANDEJA CABLOFIL</v>
          </cell>
          <cell r="C2156" t="str">
            <v>Insumos</v>
          </cell>
          <cell r="D2156" t="str">
            <v>UND</v>
          </cell>
          <cell r="E2156">
            <v>10974</v>
          </cell>
          <cell r="F2156">
            <v>9222</v>
          </cell>
        </row>
        <row r="2157">
          <cell r="A2157" t="str">
            <v>I2156</v>
          </cell>
          <cell r="B2157" t="str">
            <v>LEGALIZACIÓN Y RETIE LATINOAMERICANO SEDE PRINCIPAL</v>
          </cell>
          <cell r="C2157" t="str">
            <v>Insumos</v>
          </cell>
          <cell r="D2157" t="str">
            <v>UND</v>
          </cell>
          <cell r="E2157">
            <v>3743172</v>
          </cell>
          <cell r="F2157">
            <v>3145523</v>
          </cell>
        </row>
        <row r="2158">
          <cell r="A2158" t="str">
            <v>I2157</v>
          </cell>
          <cell r="B2158" t="str">
            <v>TOTALIZADOR 2X40, 25KA</v>
          </cell>
          <cell r="C2158" t="str">
            <v>Insumos</v>
          </cell>
          <cell r="D2158" t="str">
            <v>UND</v>
          </cell>
          <cell r="E2158">
            <v>97645</v>
          </cell>
          <cell r="F2158">
            <v>82055</v>
          </cell>
        </row>
        <row r="2159">
          <cell r="A2159" t="str">
            <v>I2158</v>
          </cell>
          <cell r="B2159" t="str">
            <v>CABLE 4 AWG HFFR LS 600V 75º CT</v>
          </cell>
          <cell r="C2159" t="str">
            <v>Insumos</v>
          </cell>
          <cell r="D2159" t="str">
            <v>ML</v>
          </cell>
          <cell r="E2159">
            <v>9737</v>
          </cell>
          <cell r="F2159">
            <v>8182</v>
          </cell>
        </row>
        <row r="2160">
          <cell r="A2160" t="str">
            <v>I2159</v>
          </cell>
          <cell r="B2160" t="str">
            <v>CAPACETE ROSCADO EN ALUMINIO PARA TUBERIA IMC 3/4"</v>
          </cell>
          <cell r="C2160" t="str">
            <v>Insumos</v>
          </cell>
          <cell r="D2160" t="str">
            <v>UND</v>
          </cell>
          <cell r="E2160">
            <v>2166</v>
          </cell>
          <cell r="F2160">
            <v>1820</v>
          </cell>
        </row>
        <row r="2161">
          <cell r="A2161" t="str">
            <v>I2160</v>
          </cell>
          <cell r="B2161" t="str">
            <v>CURVA GALVANIZADA IMC 3/4"</v>
          </cell>
          <cell r="C2161" t="str">
            <v>Insumos</v>
          </cell>
          <cell r="D2161" t="str">
            <v>UND</v>
          </cell>
          <cell r="E2161">
            <v>6284</v>
          </cell>
          <cell r="F2161">
            <v>5281</v>
          </cell>
        </row>
        <row r="2162">
          <cell r="A2162" t="str">
            <v>I2161</v>
          </cell>
          <cell r="B2162" t="str">
            <v>BREAKER TOTALIZADOR 2X80, 25KA</v>
          </cell>
          <cell r="C2162" t="str">
            <v>Insumos</v>
          </cell>
          <cell r="D2162" t="str">
            <v>UND</v>
          </cell>
          <cell r="E2162">
            <v>149083</v>
          </cell>
          <cell r="F2162">
            <v>125280</v>
          </cell>
        </row>
        <row r="2163">
          <cell r="A2163" t="str">
            <v>I2162</v>
          </cell>
          <cell r="B2163" t="str">
            <v>LEGALIZACIÓN Y RETIE COLEGIO RURAL GRANADA</v>
          </cell>
          <cell r="C2163" t="str">
            <v>Insumos</v>
          </cell>
          <cell r="D2163" t="str">
            <v>UND</v>
          </cell>
          <cell r="E2163">
            <v>3696700</v>
          </cell>
          <cell r="F2163">
            <v>3106471</v>
          </cell>
        </row>
        <row r="2164">
          <cell r="A2164" t="str">
            <v>I2163</v>
          </cell>
          <cell r="B2164" t="str">
            <v>ABRAZADERA  METALICA DOBLE ALA TUBO EMT 3/4"</v>
          </cell>
          <cell r="C2164" t="str">
            <v>Insumos</v>
          </cell>
          <cell r="D2164" t="str">
            <v>UND</v>
          </cell>
          <cell r="E2164">
            <v>550</v>
          </cell>
          <cell r="F2164">
            <v>462</v>
          </cell>
        </row>
        <row r="2165">
          <cell r="A2165" t="str">
            <v>I2164</v>
          </cell>
          <cell r="B2165" t="str">
            <v>CAJA RECTANGULAR RAWELT 3/4" 2X4</v>
          </cell>
          <cell r="C2165" t="str">
            <v>Insumos</v>
          </cell>
          <cell r="D2165" t="str">
            <v>UND</v>
          </cell>
          <cell r="E2165">
            <v>9506</v>
          </cell>
          <cell r="F2165">
            <v>7988</v>
          </cell>
        </row>
        <row r="2166">
          <cell r="A2166" t="str">
            <v>I2165</v>
          </cell>
          <cell r="B2166" t="str">
            <v>TUBO CONDUIT SCH40 3/4"</v>
          </cell>
          <cell r="C2166" t="str">
            <v>Insumos</v>
          </cell>
          <cell r="D2166" t="str">
            <v>M</v>
          </cell>
          <cell r="E2166">
            <v>3396</v>
          </cell>
          <cell r="F2166">
            <v>2854</v>
          </cell>
        </row>
        <row r="2167">
          <cell r="A2167" t="str">
            <v>I2166</v>
          </cell>
          <cell r="B2167" t="str">
            <v>TERMINAL PVC SCH40 3/4"</v>
          </cell>
          <cell r="C2167" t="str">
            <v>Insumos</v>
          </cell>
          <cell r="D2167" t="str">
            <v>UND</v>
          </cell>
          <cell r="E2167">
            <v>960</v>
          </cell>
          <cell r="F2167">
            <v>807</v>
          </cell>
        </row>
        <row r="2168">
          <cell r="A2168" t="str">
            <v>I2167</v>
          </cell>
          <cell r="B2168" t="str">
            <v>PANEL LED 18W</v>
          </cell>
          <cell r="C2168" t="str">
            <v>Insumos</v>
          </cell>
          <cell r="D2168" t="str">
            <v>UND</v>
          </cell>
          <cell r="E2168">
            <v>29892</v>
          </cell>
          <cell r="F2168">
            <v>25119</v>
          </cell>
        </row>
        <row r="2169">
          <cell r="A2169" t="str">
            <v>I2168</v>
          </cell>
          <cell r="B2169" t="str">
            <v>LUMINARIA IT 100 AQ LENS 36W</v>
          </cell>
          <cell r="C2169" t="str">
            <v>Insumos</v>
          </cell>
          <cell r="D2169" t="str">
            <v>UND</v>
          </cell>
          <cell r="E2169">
            <v>170494</v>
          </cell>
          <cell r="F2169">
            <v>143272</v>
          </cell>
        </row>
        <row r="2170">
          <cell r="A2170" t="str">
            <v>I2169</v>
          </cell>
          <cell r="B2170" t="str">
            <v>LUMINARIA LED ECO 36W</v>
          </cell>
          <cell r="C2170" t="str">
            <v>Insumos</v>
          </cell>
          <cell r="D2170" t="str">
            <v>UND</v>
          </cell>
          <cell r="E2170">
            <v>141104</v>
          </cell>
          <cell r="F2170">
            <v>118575</v>
          </cell>
        </row>
        <row r="2171">
          <cell r="A2171" t="str">
            <v>I2170</v>
          </cell>
          <cell r="B2171" t="str">
            <v>LUMINARIA IF NORMA 36W</v>
          </cell>
          <cell r="C2171" t="str">
            <v>Insumos</v>
          </cell>
          <cell r="D2171" t="str">
            <v>UND</v>
          </cell>
          <cell r="E2171">
            <v>146311</v>
          </cell>
          <cell r="F2171">
            <v>122950</v>
          </cell>
        </row>
        <row r="2172">
          <cell r="A2172" t="str">
            <v>I2171</v>
          </cell>
          <cell r="B2172" t="str">
            <v>LUMINARIA HIGH BAY 97W</v>
          </cell>
          <cell r="C2172" t="str">
            <v>Insumos</v>
          </cell>
          <cell r="D2172" t="str">
            <v>UND</v>
          </cell>
          <cell r="E2172">
            <v>661118</v>
          </cell>
          <cell r="F2172">
            <v>555561</v>
          </cell>
        </row>
        <row r="2173">
          <cell r="A2173" t="str">
            <v>I2172</v>
          </cell>
          <cell r="B2173" t="str">
            <v>LUMINARIA MINI FLOOD 200W (ESSENTIAL FLOOD HP)</v>
          </cell>
          <cell r="C2173" t="str">
            <v>Insumos</v>
          </cell>
          <cell r="D2173" t="str">
            <v>UND</v>
          </cell>
          <cell r="E2173">
            <v>550271</v>
          </cell>
          <cell r="F2173">
            <v>462413</v>
          </cell>
        </row>
        <row r="2174">
          <cell r="A2174" t="str">
            <v>I2173</v>
          </cell>
          <cell r="B2174" t="str">
            <v>LUMINARIA REFLECTOR ES 10W(REFLECTOR LED LQ)</v>
          </cell>
          <cell r="C2174" t="str">
            <v>Insumos</v>
          </cell>
          <cell r="D2174" t="str">
            <v>UND</v>
          </cell>
          <cell r="E2174">
            <v>38209</v>
          </cell>
          <cell r="F2174">
            <v>32108</v>
          </cell>
        </row>
        <row r="2175">
          <cell r="A2175" t="str">
            <v>I2174</v>
          </cell>
          <cell r="B2175" t="str">
            <v>LUMINARIA DE EMERGENCIA ALENA 4W</v>
          </cell>
          <cell r="C2175" t="str">
            <v>Insumos</v>
          </cell>
          <cell r="D2175" t="str">
            <v>UND</v>
          </cell>
          <cell r="E2175">
            <v>89891</v>
          </cell>
          <cell r="F2175">
            <v>75539</v>
          </cell>
        </row>
        <row r="2176">
          <cell r="A2176" t="str">
            <v>I2175</v>
          </cell>
          <cell r="B2176" t="str">
            <v>LUMINARIA SALIDA EMERGENCIA 2W</v>
          </cell>
          <cell r="C2176" t="str">
            <v>Insumos</v>
          </cell>
          <cell r="D2176" t="str">
            <v>UND</v>
          </cell>
          <cell r="E2176">
            <v>74074</v>
          </cell>
          <cell r="F2176">
            <v>62247</v>
          </cell>
        </row>
        <row r="2177">
          <cell r="A2177" t="str">
            <v>I2176</v>
          </cell>
          <cell r="B2177" t="str">
            <v>TROQUEL SENCILLO PARA CANALETA DE 12CM</v>
          </cell>
          <cell r="C2177" t="str">
            <v>Insumos</v>
          </cell>
          <cell r="D2177" t="str">
            <v>UND</v>
          </cell>
          <cell r="E2177">
            <v>3908</v>
          </cell>
          <cell r="F2177">
            <v>3284</v>
          </cell>
        </row>
        <row r="2178">
          <cell r="A2178" t="str">
            <v>I2177</v>
          </cell>
          <cell r="B2178" t="str">
            <v>BOQUILLA TERMINAL (JUEGO DE TUERCA Y CONTRATUERCA) PARA TUBERIA IMC 3/4</v>
          </cell>
          <cell r="C2178" t="str">
            <v>Insumos</v>
          </cell>
          <cell r="D2178" t="str">
            <v>UND</v>
          </cell>
          <cell r="E2178">
            <v>1056</v>
          </cell>
          <cell r="F2178">
            <v>887</v>
          </cell>
        </row>
        <row r="2179">
          <cell r="A2179" t="str">
            <v>I2178</v>
          </cell>
          <cell r="B2179" t="str">
            <v>SENSOR INFRARROJO ON/OFF</v>
          </cell>
          <cell r="C2179" t="str">
            <v>Insumos</v>
          </cell>
          <cell r="D2179" t="str">
            <v>UND</v>
          </cell>
          <cell r="E2179">
            <v>166019</v>
          </cell>
          <cell r="F2179">
            <v>139512</v>
          </cell>
        </row>
        <row r="2180">
          <cell r="A2180" t="str">
            <v>I2179</v>
          </cell>
          <cell r="B2180" t="str">
            <v>SENSOR FOTOVOLTAICO LEVITON PROVOLT</v>
          </cell>
          <cell r="C2180" t="str">
            <v>Insumos</v>
          </cell>
          <cell r="D2180" t="str">
            <v>UND</v>
          </cell>
          <cell r="E2180">
            <v>1369891</v>
          </cell>
          <cell r="F2180">
            <v>1151169</v>
          </cell>
        </row>
        <row r="2181">
          <cell r="A2181" t="str">
            <v>I2180</v>
          </cell>
          <cell r="B2181" t="str">
            <v>UPS 14KV BIFÁSICA</v>
          </cell>
          <cell r="C2181" t="str">
            <v>Insumos</v>
          </cell>
          <cell r="D2181" t="str">
            <v>UND</v>
          </cell>
          <cell r="E2181">
            <v>22715557</v>
          </cell>
          <cell r="F2181">
            <v>19088703</v>
          </cell>
        </row>
        <row r="2182">
          <cell r="A2182" t="str">
            <v>I2181</v>
          </cell>
          <cell r="B2182" t="str">
            <v>BY PASS PARA UPS</v>
          </cell>
          <cell r="C2182" t="str">
            <v>Insumos</v>
          </cell>
          <cell r="D2182" t="str">
            <v>UND</v>
          </cell>
          <cell r="E2182">
            <v>347115</v>
          </cell>
          <cell r="F2182">
            <v>291693</v>
          </cell>
        </row>
        <row r="2183">
          <cell r="A2183" t="str">
            <v>I2182</v>
          </cell>
          <cell r="B2183" t="str">
            <v>CABLE TRENZADO 3X12 AWG HFFR LS CT</v>
          </cell>
          <cell r="C2183" t="str">
            <v>Insumos</v>
          </cell>
          <cell r="D2183" t="str">
            <v>M</v>
          </cell>
          <cell r="E2183">
            <v>5667</v>
          </cell>
          <cell r="F2183">
            <v>4762</v>
          </cell>
        </row>
        <row r="2184">
          <cell r="A2184" t="str">
            <v>I2183</v>
          </cell>
          <cell r="B2184" t="str">
            <v>CABLE TRENZADO 3X10 AWG HFFR LS CT</v>
          </cell>
          <cell r="C2184" t="str">
            <v>Insumos</v>
          </cell>
          <cell r="D2184" t="str">
            <v>M</v>
          </cell>
          <cell r="E2184">
            <v>8249</v>
          </cell>
          <cell r="F2184">
            <v>6932</v>
          </cell>
        </row>
        <row r="2185">
          <cell r="A2185" t="str">
            <v>I2184</v>
          </cell>
          <cell r="B2185" t="str">
            <v>CABLE 250 KCMIL THHN, THWN, CU</v>
          </cell>
          <cell r="C2185" t="str">
            <v>Insumos</v>
          </cell>
          <cell r="D2185" t="str">
            <v>M</v>
          </cell>
          <cell r="E2185">
            <v>55872</v>
          </cell>
          <cell r="F2185">
            <v>46951</v>
          </cell>
        </row>
        <row r="2186">
          <cell r="A2186" t="str">
            <v>I2185</v>
          </cell>
          <cell r="B2186" t="str">
            <v>CABLE 6 AWG HFFR LS</v>
          </cell>
          <cell r="C2186" t="str">
            <v>Insumos</v>
          </cell>
          <cell r="D2186" t="str">
            <v>M</v>
          </cell>
          <cell r="E2186">
            <v>5964</v>
          </cell>
          <cell r="F2186">
            <v>5012</v>
          </cell>
        </row>
        <row r="2187">
          <cell r="A2187" t="str">
            <v>I2186</v>
          </cell>
          <cell r="B2187" t="str">
            <v>CABLE ANTIFRAUDE/CONCENTRICO 1X8+8 PE/PVC</v>
          </cell>
          <cell r="C2187" t="str">
            <v>Insumos</v>
          </cell>
          <cell r="D2187" t="str">
            <v>M</v>
          </cell>
          <cell r="E2187">
            <v>8287</v>
          </cell>
          <cell r="F2187">
            <v>6964</v>
          </cell>
        </row>
        <row r="2188">
          <cell r="A2188" t="str">
            <v>I2187</v>
          </cell>
          <cell r="B2188" t="str">
            <v>CANALETA PLÁSTICA MEDIA CAÑA CON TAPA EN ALUMINIO 60X13</v>
          </cell>
          <cell r="C2188" t="str">
            <v>Insumos</v>
          </cell>
          <cell r="D2188" t="str">
            <v>M</v>
          </cell>
          <cell r="E2188">
            <v>17219</v>
          </cell>
          <cell r="F2188">
            <v>14470</v>
          </cell>
        </row>
        <row r="2189">
          <cell r="A2189" t="str">
            <v>I2188</v>
          </cell>
          <cell r="B2189" t="str">
            <v>CAJA DE PASO 12X12X5CM</v>
          </cell>
          <cell r="C2189" t="str">
            <v>Insumos</v>
          </cell>
          <cell r="D2189" t="str">
            <v>UND</v>
          </cell>
          <cell r="E2189">
            <v>39343</v>
          </cell>
          <cell r="F2189">
            <v>33061</v>
          </cell>
        </row>
        <row r="2190">
          <cell r="A2190" t="str">
            <v>I2189</v>
          </cell>
          <cell r="B2190" t="str">
            <v>CAJA DE PASO 20X20X10CM</v>
          </cell>
          <cell r="C2190" t="str">
            <v>Insumos</v>
          </cell>
          <cell r="D2190" t="str">
            <v>UND</v>
          </cell>
          <cell r="E2190">
            <v>57690</v>
          </cell>
          <cell r="F2190">
            <v>48479</v>
          </cell>
        </row>
        <row r="2191">
          <cell r="A2191" t="str">
            <v>I2190</v>
          </cell>
          <cell r="B2191" t="str">
            <v>CAJA PARA TOMA EN PISO (POP UP)</v>
          </cell>
          <cell r="C2191" t="str">
            <v>Insumos</v>
          </cell>
          <cell r="D2191" t="str">
            <v>UND</v>
          </cell>
          <cell r="E2191">
            <v>250119</v>
          </cell>
          <cell r="F2191">
            <v>210184</v>
          </cell>
        </row>
        <row r="2192">
          <cell r="A2192" t="str">
            <v>I2191</v>
          </cell>
          <cell r="B2192" t="str">
            <v>MEDIDOR DE ENERGIA MONOFASICO 120V</v>
          </cell>
          <cell r="C2192" t="str">
            <v>Insumos</v>
          </cell>
          <cell r="D2192" t="str">
            <v>UND</v>
          </cell>
          <cell r="E2192">
            <v>90832</v>
          </cell>
          <cell r="F2192">
            <v>76329</v>
          </cell>
        </row>
        <row r="2193">
          <cell r="A2193" t="str">
            <v>I2192</v>
          </cell>
          <cell r="B2193" t="str">
            <v>MEDIDOR DE ENERGIA MONOFASICO TRIFILAR MEDIDA SEMIDIRECTA CLASE 0.5</v>
          </cell>
          <cell r="C2193" t="str">
            <v>Insumos</v>
          </cell>
          <cell r="D2193" t="str">
            <v>UND</v>
          </cell>
          <cell r="E2193">
            <v>1759629</v>
          </cell>
          <cell r="F2193">
            <v>1478680</v>
          </cell>
        </row>
        <row r="2194">
          <cell r="A2194" t="str">
            <v>I2193</v>
          </cell>
          <cell r="B2194" t="str">
            <v>TRANSFORMADOR DE CORRIENTE 300/5A</v>
          </cell>
          <cell r="C2194" t="str">
            <v>Insumos</v>
          </cell>
          <cell r="D2194" t="str">
            <v>UND</v>
          </cell>
          <cell r="E2194">
            <v>163394</v>
          </cell>
          <cell r="F2194">
            <v>137306</v>
          </cell>
        </row>
        <row r="2195">
          <cell r="A2195" t="str">
            <v>I2194</v>
          </cell>
          <cell r="B2195" t="str">
            <v>BLOQUE DE PRUEBA PARA MEDIDA SEMIDIRECTA</v>
          </cell>
          <cell r="C2195" t="str">
            <v>Insumos</v>
          </cell>
          <cell r="D2195" t="str">
            <v>UND</v>
          </cell>
          <cell r="E2195">
            <v>188532</v>
          </cell>
          <cell r="F2195">
            <v>158430</v>
          </cell>
        </row>
        <row r="2196">
          <cell r="A2196" t="str">
            <v>I2195</v>
          </cell>
          <cell r="B2196" t="str">
            <v>GABINETE PARA MEDIDA</v>
          </cell>
          <cell r="C2196" t="str">
            <v>Insumos</v>
          </cell>
          <cell r="D2196" t="str">
            <v>UND</v>
          </cell>
          <cell r="E2196">
            <v>275257</v>
          </cell>
          <cell r="F2196">
            <v>231308</v>
          </cell>
        </row>
        <row r="2197">
          <cell r="A2197" t="str">
            <v>I2196</v>
          </cell>
          <cell r="B2197" t="str">
            <v>CABLEADO VEHICULAR 16AWG</v>
          </cell>
          <cell r="C2197" t="str">
            <v>Insumos</v>
          </cell>
          <cell r="D2197" t="str">
            <v>M</v>
          </cell>
          <cell r="E2197">
            <v>571</v>
          </cell>
          <cell r="F2197">
            <v>480</v>
          </cell>
        </row>
        <row r="2198">
          <cell r="A2198" t="str">
            <v>I2197</v>
          </cell>
          <cell r="B2198" t="str">
            <v>TOTALIZADOR 2X63A, 25KA</v>
          </cell>
          <cell r="C2198" t="str">
            <v>Insumos</v>
          </cell>
          <cell r="D2198" t="str">
            <v>UND</v>
          </cell>
          <cell r="E2198">
            <v>146102</v>
          </cell>
          <cell r="F2198">
            <v>122775</v>
          </cell>
        </row>
        <row r="2199">
          <cell r="A2199" t="str">
            <v>I2198</v>
          </cell>
          <cell r="B2199" t="str">
            <v>TOTALIZADOR 2X80A, 25KA</v>
          </cell>
          <cell r="C2199" t="str">
            <v>Insumos</v>
          </cell>
          <cell r="D2199" t="str">
            <v>UND</v>
          </cell>
          <cell r="E2199">
            <v>176250</v>
          </cell>
          <cell r="F2199">
            <v>148109</v>
          </cell>
        </row>
        <row r="2200">
          <cell r="A2200" t="str">
            <v>I2199</v>
          </cell>
          <cell r="B2200" t="str">
            <v>GABINETE 1.80X0.90X0.40 M</v>
          </cell>
          <cell r="C2200" t="str">
            <v>Insumos</v>
          </cell>
          <cell r="D2200" t="str">
            <v>UND</v>
          </cell>
          <cell r="E2200">
            <v>4752900</v>
          </cell>
          <cell r="F2200">
            <v>3994034</v>
          </cell>
        </row>
        <row r="2201">
          <cell r="A2201" t="str">
            <v>I2200</v>
          </cell>
          <cell r="B2201" t="str">
            <v>DPS TIPO 1+2</v>
          </cell>
          <cell r="C2201" t="str">
            <v>Insumos</v>
          </cell>
          <cell r="D2201" t="str">
            <v>UND</v>
          </cell>
          <cell r="E2201">
            <v>2298515</v>
          </cell>
          <cell r="F2201">
            <v>1931525</v>
          </cell>
        </row>
        <row r="2202">
          <cell r="A2202" t="str">
            <v>I2201</v>
          </cell>
          <cell r="B2202" t="str">
            <v>TOTALIZADOR 2X250A, 80KA REGULABLE DE (250 - 400)A</v>
          </cell>
          <cell r="C2202" t="str">
            <v>Insumos</v>
          </cell>
          <cell r="D2202" t="str">
            <v>UND</v>
          </cell>
          <cell r="E2202">
            <v>823555</v>
          </cell>
          <cell r="F2202">
            <v>692063</v>
          </cell>
        </row>
        <row r="2203">
          <cell r="A2203" t="str">
            <v>I2202</v>
          </cell>
          <cell r="B2203" t="str">
            <v>TOTALIZADORR 2X30A, 25KA</v>
          </cell>
          <cell r="C2203" t="str">
            <v>Insumos</v>
          </cell>
          <cell r="D2203" t="str">
            <v>UND</v>
          </cell>
          <cell r="E2203">
            <v>75432</v>
          </cell>
          <cell r="F2203">
            <v>63388</v>
          </cell>
        </row>
        <row r="2204">
          <cell r="A2204" t="str">
            <v>I2203</v>
          </cell>
          <cell r="B2204" t="str">
            <v>TOTALIZADOR 2X30A, 25KA</v>
          </cell>
          <cell r="C2204" t="str">
            <v>Insumos</v>
          </cell>
          <cell r="D2204" t="str">
            <v>UND</v>
          </cell>
          <cell r="E2204">
            <v>75432</v>
          </cell>
          <cell r="F2204">
            <v>63388</v>
          </cell>
        </row>
        <row r="2205">
          <cell r="A2205" t="str">
            <v>I2204</v>
          </cell>
          <cell r="B2205" t="str">
            <v>TRAMITES ANTE EL OR</v>
          </cell>
          <cell r="C2205" t="str">
            <v>Insumos</v>
          </cell>
          <cell r="D2205" t="str">
            <v>UND</v>
          </cell>
          <cell r="E2205">
            <v>1056200</v>
          </cell>
          <cell r="F2205">
            <v>887563</v>
          </cell>
        </row>
        <row r="2206">
          <cell r="A2206" t="str">
            <v>I2205</v>
          </cell>
          <cell r="B2206" t="str">
            <v>LEGALIZACION Y RETIE INSTITUCION EDUCATIVA CHIPRE</v>
          </cell>
          <cell r="C2206" t="str">
            <v>Insumos</v>
          </cell>
          <cell r="D2206" t="str">
            <v>UND</v>
          </cell>
          <cell r="E2206">
            <v>5002223</v>
          </cell>
          <cell r="F2206">
            <v>4203549</v>
          </cell>
        </row>
        <row r="2207">
          <cell r="A2207" t="str">
            <v>I2206</v>
          </cell>
          <cell r="B2207" t="str">
            <v>SUMINISTRO, TRANSPORTE E INSTALACIÓN DE MURO PARA MEDIDA SEMIDIRECTA</v>
          </cell>
          <cell r="C2207" t="str">
            <v>Insumos</v>
          </cell>
          <cell r="D2207" t="str">
            <v>UND</v>
          </cell>
          <cell r="E2207">
            <v>617349</v>
          </cell>
          <cell r="F2207">
            <v>518781</v>
          </cell>
        </row>
        <row r="2208">
          <cell r="A2208" t="str">
            <v>I2207</v>
          </cell>
          <cell r="B2208" t="str">
            <v>ADECUACIÓN PARA TABLERO Y REGATA (INCLUYE PERFORACIÓN Y RESANE)</v>
          </cell>
          <cell r="C2208" t="str">
            <v>Insumos</v>
          </cell>
          <cell r="D2208" t="str">
            <v>UND</v>
          </cell>
          <cell r="E2208">
            <v>408226</v>
          </cell>
          <cell r="F2208">
            <v>343047</v>
          </cell>
        </row>
        <row r="2209">
          <cell r="A2209" t="str">
            <v>I2208</v>
          </cell>
          <cell r="B2209" t="str">
            <v>GRIFERÍA ECONOMIZADORA DE SENSOR</v>
          </cell>
          <cell r="C2209" t="str">
            <v>Insumos</v>
          </cell>
          <cell r="D2209" t="str">
            <v>UND</v>
          </cell>
          <cell r="E2209">
            <v>496309</v>
          </cell>
          <cell r="F2209">
            <v>417066</v>
          </cell>
        </row>
        <row r="2210">
          <cell r="A2210" t="str">
            <v>I2209</v>
          </cell>
          <cell r="B2210" t="str">
            <v>CONTACTOR TRIPOLAR DIL M40 110V</v>
          </cell>
          <cell r="C2210" t="str">
            <v>Insumos</v>
          </cell>
          <cell r="D2210" t="str">
            <v>UND</v>
          </cell>
          <cell r="E2210">
            <v>475290</v>
          </cell>
          <cell r="F2210">
            <v>399403</v>
          </cell>
        </row>
        <row r="2211">
          <cell r="A2211" t="str">
            <v>I2210</v>
          </cell>
          <cell r="B2211" t="str">
            <v>GABINETE ELÉCTRICO EXTERIOR</v>
          </cell>
          <cell r="C2211" t="str">
            <v>Insumos</v>
          </cell>
          <cell r="D2211" t="str">
            <v>UND</v>
          </cell>
          <cell r="E2211">
            <v>110901</v>
          </cell>
          <cell r="F2211">
            <v>93194</v>
          </cell>
        </row>
        <row r="2212">
          <cell r="A2212" t="str">
            <v>I2211</v>
          </cell>
          <cell r="B2212" t="str">
            <v>PEINE RIEL DIN - MONOPOLAR 4 CIRCUITOS</v>
          </cell>
          <cell r="C2212" t="str">
            <v>Insumos</v>
          </cell>
          <cell r="D2212" t="str">
            <v>UND</v>
          </cell>
          <cell r="E2212">
            <v>35382</v>
          </cell>
          <cell r="F2212">
            <v>29733</v>
          </cell>
        </row>
        <row r="2213">
          <cell r="A2213" t="str">
            <v>I2212</v>
          </cell>
          <cell r="B2213" t="str">
            <v>BREAKER DE 1X20A, 10KA, INCRUSTAR RIEL DIN</v>
          </cell>
          <cell r="C2213" t="str">
            <v>Insumos</v>
          </cell>
          <cell r="D2213" t="str">
            <v>UND</v>
          </cell>
          <cell r="E2213">
            <v>19276</v>
          </cell>
          <cell r="F2213">
            <v>16198</v>
          </cell>
        </row>
        <row r="2214">
          <cell r="A2214" t="str">
            <v>I2213</v>
          </cell>
          <cell r="B2214" t="str">
            <v>PULSADOR ON</v>
          </cell>
          <cell r="C2214" t="str">
            <v>Insumos</v>
          </cell>
          <cell r="D2214" t="str">
            <v>UND</v>
          </cell>
          <cell r="E2214">
            <v>24291</v>
          </cell>
          <cell r="F2214">
            <v>20413</v>
          </cell>
        </row>
        <row r="2215">
          <cell r="A2215" t="str">
            <v>I2214</v>
          </cell>
          <cell r="B2215" t="str">
            <v>PULSADOR OFF</v>
          </cell>
          <cell r="C2215" t="str">
            <v>Insumos</v>
          </cell>
          <cell r="D2215" t="str">
            <v>UND</v>
          </cell>
          <cell r="E2215">
            <v>24291</v>
          </cell>
          <cell r="F2215">
            <v>20413</v>
          </cell>
        </row>
        <row r="2216">
          <cell r="A2216" t="str">
            <v>I2215</v>
          </cell>
          <cell r="B2216" t="str">
            <v>BARRAJE DE COBRE 0.02X0.04</v>
          </cell>
          <cell r="C2216" t="str">
            <v>Insumos</v>
          </cell>
          <cell r="D2216" t="str">
            <v>UND</v>
          </cell>
          <cell r="E2216">
            <v>27460</v>
          </cell>
          <cell r="F2216">
            <v>23076</v>
          </cell>
        </row>
        <row r="2217">
          <cell r="A2217" t="str">
            <v>I2216</v>
          </cell>
          <cell r="B2217" t="str">
            <v>AISLADORES BARRAJE</v>
          </cell>
          <cell r="C2217" t="str">
            <v>Insumos</v>
          </cell>
          <cell r="D2217" t="str">
            <v>UND</v>
          </cell>
          <cell r="E2217">
            <v>6390</v>
          </cell>
          <cell r="F2217">
            <v>5370</v>
          </cell>
        </row>
        <row r="2218">
          <cell r="A2218" t="str">
            <v>I2217</v>
          </cell>
          <cell r="B2218" t="str">
            <v>ACERO DE REFUERZO FY = 60.000 PSI = 420 MPA ACTUALIZADO 13 JUN 2021</v>
          </cell>
          <cell r="C2218" t="str">
            <v>Insumos</v>
          </cell>
          <cell r="D2218" t="str">
            <v>KG</v>
          </cell>
          <cell r="E2218">
            <v>4648</v>
          </cell>
          <cell r="F2218">
            <v>3906</v>
          </cell>
        </row>
        <row r="2219">
          <cell r="A2219" t="str">
            <v>I2218</v>
          </cell>
          <cell r="B2219" t="str">
            <v>ALAMBRE NEGRO NO. 18 ACTUALIZADO 13 JUN 2021</v>
          </cell>
          <cell r="C2219" t="str">
            <v>Insumos</v>
          </cell>
          <cell r="D2219" t="str">
            <v>KG</v>
          </cell>
          <cell r="E2219">
            <v>7460</v>
          </cell>
          <cell r="F2219">
            <v>6269</v>
          </cell>
        </row>
        <row r="2220">
          <cell r="A2220" t="str">
            <v>I2219</v>
          </cell>
          <cell r="B2220" t="str">
            <v>TUBERIA ESTRUCTURAL A.S.T.M. A-572 GRADO 50 - REDONDA, CUADRADA O RECTANGULAR SEGÚN DISEÑO - TIPO COLMENA O SIMILAR. ACTUALIZADO 13 JUN 2021</v>
          </cell>
          <cell r="C2220" t="str">
            <v>Insumos</v>
          </cell>
          <cell r="D2220" t="str">
            <v>KG</v>
          </cell>
          <cell r="E2220">
            <v>8030</v>
          </cell>
          <cell r="F2220">
            <v>6748</v>
          </cell>
        </row>
        <row r="2221">
          <cell r="A2221" t="str">
            <v>I2220</v>
          </cell>
          <cell r="B2221" t="str">
            <v>SUMINISTRO DE APLIQUE TIPO HONGO MARCA HAVELLS - SYLVANIA O SIMILAR  CON ACCESOSRIOS</v>
          </cell>
          <cell r="C2221" t="str">
            <v>Insumos</v>
          </cell>
          <cell r="D2221" t="str">
            <v>UND</v>
          </cell>
          <cell r="E2221">
            <v>54923</v>
          </cell>
          <cell r="F2221">
            <v>46154</v>
          </cell>
        </row>
        <row r="2222">
          <cell r="A2222" t="str">
            <v>I2221</v>
          </cell>
          <cell r="B2222" t="str">
            <v>PANEL LED 600W CON CAJA IP 65</v>
          </cell>
          <cell r="C2222" t="str">
            <v>Insumos</v>
          </cell>
          <cell r="D2222" t="str">
            <v>UND</v>
          </cell>
          <cell r="E2222">
            <v>337985</v>
          </cell>
          <cell r="F2222">
            <v>284021</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2112400</v>
          </cell>
          <cell r="F2223">
            <v>1775126</v>
          </cell>
        </row>
        <row r="2224">
          <cell r="A2224" t="str">
            <v>I2223</v>
          </cell>
          <cell r="B2224" t="str">
            <v>ASEO GENERAL</v>
          </cell>
          <cell r="C2224" t="str">
            <v>Insumos</v>
          </cell>
          <cell r="D2224" t="str">
            <v>GLB</v>
          </cell>
          <cell r="E2224">
            <v>316860</v>
          </cell>
          <cell r="F2224">
            <v>266269</v>
          </cell>
        </row>
        <row r="2225">
          <cell r="A2225" t="str">
            <v>I2224</v>
          </cell>
          <cell r="B2225" t="str">
            <v>TAPA PARA TOMACORRIENTE DOBLE</v>
          </cell>
          <cell r="C2225" t="str">
            <v>Insumos</v>
          </cell>
          <cell r="D2225" t="str">
            <v>UND</v>
          </cell>
          <cell r="E2225">
            <v>1056</v>
          </cell>
          <cell r="F2225">
            <v>887</v>
          </cell>
        </row>
        <row r="2226">
          <cell r="A2226" t="str">
            <v>I2225</v>
          </cell>
          <cell r="B2226" t="str">
            <v>TAPA PARA INTERRUPTOR SENCILLO BLANCO</v>
          </cell>
          <cell r="C2226" t="str">
            <v>Insumos</v>
          </cell>
          <cell r="D2226" t="str">
            <v>UND</v>
          </cell>
          <cell r="E2226">
            <v>1056</v>
          </cell>
          <cell r="F2226">
            <v>887</v>
          </cell>
        </row>
        <row r="2227">
          <cell r="A2227" t="str">
            <v>I2226</v>
          </cell>
          <cell r="B2227" t="str">
            <v>TAPA PARA INTERRUPTOR DOBLE BLANCO</v>
          </cell>
          <cell r="C2227" t="str">
            <v>Insumos</v>
          </cell>
          <cell r="D2227" t="str">
            <v>UND</v>
          </cell>
          <cell r="E2227">
            <v>1585</v>
          </cell>
          <cell r="F2227">
            <v>1332</v>
          </cell>
        </row>
        <row r="2228">
          <cell r="A2228" t="str">
            <v>I2227</v>
          </cell>
          <cell r="B2228" t="str">
            <v>TUBO CONDUIT PVC 4"</v>
          </cell>
          <cell r="C2228" t="str">
            <v>Insumos</v>
          </cell>
          <cell r="D2228" t="str">
            <v>ML</v>
          </cell>
          <cell r="E2228">
            <v>5651</v>
          </cell>
          <cell r="F2228">
            <v>4749</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85342</v>
          </cell>
          <cell r="F2229">
            <v>71716</v>
          </cell>
        </row>
        <row r="2230">
          <cell r="A2230" t="str">
            <v>I2229</v>
          </cell>
          <cell r="B2230" t="str">
            <v>POSTE METALICO 14 M 1050 KGF</v>
          </cell>
          <cell r="C2230" t="str">
            <v>Insumos</v>
          </cell>
          <cell r="D2230" t="str">
            <v>UND</v>
          </cell>
          <cell r="E2230">
            <v>1647672</v>
          </cell>
          <cell r="F2230">
            <v>1384598</v>
          </cell>
        </row>
        <row r="2231">
          <cell r="A2231" t="str">
            <v>I2230</v>
          </cell>
          <cell r="B2231" t="str">
            <v>CONCRETO 3000 PSI</v>
          </cell>
          <cell r="C2231" t="str">
            <v>Insumos</v>
          </cell>
          <cell r="D2231" t="str">
            <v>M3</v>
          </cell>
          <cell r="E2231">
            <v>315100</v>
          </cell>
          <cell r="F2231">
            <v>264790</v>
          </cell>
        </row>
        <row r="2232">
          <cell r="A2232" t="str">
            <v>I2231</v>
          </cell>
          <cell r="B2232" t="str">
            <v>BASE DE ANCLAJE CASTILLO DE 1" 0.25X0.25M  ENTRE CENTROS</v>
          </cell>
          <cell r="C2232" t="str">
            <v>Insumos</v>
          </cell>
          <cell r="D2232" t="str">
            <v>UND</v>
          </cell>
          <cell r="E2232">
            <v>337984</v>
          </cell>
          <cell r="F2232">
            <v>284020</v>
          </cell>
        </row>
        <row r="2233">
          <cell r="A2233" t="str">
            <v>I2232</v>
          </cell>
          <cell r="B2233" t="str">
            <v>ABRAZADERA HORQUILLA 2"</v>
          </cell>
          <cell r="C2233" t="str">
            <v>Insumos</v>
          </cell>
          <cell r="D2233" t="str">
            <v>UND</v>
          </cell>
          <cell r="E2233">
            <v>3896</v>
          </cell>
          <cell r="F2233">
            <v>3274</v>
          </cell>
        </row>
        <row r="2234">
          <cell r="A2234" t="str">
            <v>I2233</v>
          </cell>
          <cell r="B2234" t="str">
            <v>PERNOS DE 1" GRADO 5</v>
          </cell>
          <cell r="C2234" t="str">
            <v>Insumos</v>
          </cell>
          <cell r="D2234" t="str">
            <v>UND</v>
          </cell>
          <cell r="E2234">
            <v>5280</v>
          </cell>
          <cell r="F2234">
            <v>4437</v>
          </cell>
        </row>
        <row r="2235">
          <cell r="A2235" t="str">
            <v>I2234</v>
          </cell>
          <cell r="B2235" t="str">
            <v>POSTE METALICO 12 M 1350 KGF AUTOSOPORTADO</v>
          </cell>
          <cell r="C2235" t="str">
            <v>Insumos</v>
          </cell>
          <cell r="D2235" t="str">
            <v>UND</v>
          </cell>
          <cell r="E2235">
            <v>1848350</v>
          </cell>
          <cell r="F2235">
            <v>1553235</v>
          </cell>
        </row>
        <row r="2236">
          <cell r="A2236" t="str">
            <v>I2235</v>
          </cell>
          <cell r="B2236" t="str">
            <v>ESPACIADOR PARA ABRAZADERAS DE FIJACION PARA TUBERIA COLGANTE</v>
          </cell>
          <cell r="C2236" t="str">
            <v>Insumos</v>
          </cell>
          <cell r="D2236" t="str">
            <v>M</v>
          </cell>
          <cell r="E2236">
            <v>1257</v>
          </cell>
          <cell r="F2236">
            <v>1056</v>
          </cell>
        </row>
        <row r="2237">
          <cell r="A2237" t="str">
            <v>I2236</v>
          </cell>
          <cell r="B2237" t="str">
            <v>TUERCA PARA ABRAZADERAS DE FIJACION PARA TUBERIA COLGANTE</v>
          </cell>
          <cell r="C2237" t="str">
            <v>Insumos</v>
          </cell>
          <cell r="D2237" t="str">
            <v>UND</v>
          </cell>
          <cell r="E2237">
            <v>106</v>
          </cell>
          <cell r="F2237">
            <v>89</v>
          </cell>
        </row>
        <row r="2238">
          <cell r="A2238" t="str">
            <v>I2237</v>
          </cell>
          <cell r="B2238" t="str">
            <v>AISLADOR DE PIN POLIMERICO 13.2KV</v>
          </cell>
          <cell r="C2238" t="str">
            <v>Insumos</v>
          </cell>
          <cell r="D2238" t="str">
            <v>UND</v>
          </cell>
          <cell r="E2238">
            <v>55291</v>
          </cell>
          <cell r="F2238">
            <v>46463</v>
          </cell>
        </row>
        <row r="2239">
          <cell r="A2239" t="str">
            <v>I2238</v>
          </cell>
          <cell r="B2239" t="str">
            <v>BRAZO TIPO C 15KV</v>
          </cell>
          <cell r="C2239" t="str">
            <v>Insumos</v>
          </cell>
          <cell r="D2239" t="str">
            <v>UND</v>
          </cell>
          <cell r="E2239">
            <v>40093</v>
          </cell>
          <cell r="F2239">
            <v>33692</v>
          </cell>
        </row>
        <row r="2240">
          <cell r="A2240" t="str">
            <v>I2239</v>
          </cell>
          <cell r="B2240" t="str">
            <v>ANCLAJE DE EXPANSION PARA ABRAZADERAS DE FIJACION PARA TUBERIA COLGANTE</v>
          </cell>
          <cell r="C2240" t="str">
            <v>Insumos</v>
          </cell>
          <cell r="D2240" t="str">
            <v>UND</v>
          </cell>
          <cell r="E2240">
            <v>528</v>
          </cell>
          <cell r="F2240">
            <v>444</v>
          </cell>
        </row>
        <row r="2241">
          <cell r="A2241" t="str">
            <v>I2240</v>
          </cell>
          <cell r="B2241" t="str">
            <v>AISLADOR DE PLATO O SUSPENCION 6"</v>
          </cell>
          <cell r="C2241" t="str">
            <v>Insumos</v>
          </cell>
          <cell r="D2241" t="str">
            <v>UND</v>
          </cell>
          <cell r="E2241">
            <v>32486</v>
          </cell>
          <cell r="F2241">
            <v>27299</v>
          </cell>
        </row>
        <row r="2242">
          <cell r="A2242" t="str">
            <v>I2241</v>
          </cell>
          <cell r="B2242" t="str">
            <v>COLLARIN DOBLE 5-6</v>
          </cell>
          <cell r="C2242" t="str">
            <v>Insumos</v>
          </cell>
          <cell r="D2242" t="str">
            <v>UND</v>
          </cell>
          <cell r="E2242">
            <v>18007</v>
          </cell>
          <cell r="F2242">
            <v>15132</v>
          </cell>
        </row>
        <row r="2243">
          <cell r="A2243" t="str">
            <v>I2242</v>
          </cell>
          <cell r="B2243" t="str">
            <v>ESLABON EN U 5/8"</v>
          </cell>
          <cell r="C2243" t="str">
            <v>Insumos</v>
          </cell>
          <cell r="D2243" t="str">
            <v>UND</v>
          </cell>
          <cell r="E2243">
            <v>13678</v>
          </cell>
          <cell r="F2243">
            <v>11494</v>
          </cell>
        </row>
        <row r="2244">
          <cell r="A2244" t="str">
            <v>I2243</v>
          </cell>
          <cell r="B2244" t="str">
            <v>GUARDACABO 1/2"</v>
          </cell>
          <cell r="C2244" t="str">
            <v>Insumos</v>
          </cell>
          <cell r="D2244" t="str">
            <v>UND</v>
          </cell>
          <cell r="E2244">
            <v>1848</v>
          </cell>
          <cell r="F2244">
            <v>1553</v>
          </cell>
        </row>
        <row r="2245">
          <cell r="A2245" t="str">
            <v>I2244</v>
          </cell>
          <cell r="B2245" t="str">
            <v>PERFORACION PARA ABRAZADERAS DE FIJACION PARA TUBERIA COLGANTE</v>
          </cell>
          <cell r="C2245" t="str">
            <v>Insumos</v>
          </cell>
          <cell r="D2245" t="str">
            <v>UND</v>
          </cell>
          <cell r="E2245">
            <v>1257</v>
          </cell>
          <cell r="F2245">
            <v>1056</v>
          </cell>
        </row>
        <row r="2246">
          <cell r="A2246" t="str">
            <v>I2245</v>
          </cell>
          <cell r="B2246" t="str">
            <v>TUERCA DE OJO 5/8"</v>
          </cell>
          <cell r="C2246" t="str">
            <v>Insumos</v>
          </cell>
          <cell r="D2246" t="str">
            <v>UND</v>
          </cell>
          <cell r="E2246">
            <v>6613</v>
          </cell>
          <cell r="F2246">
            <v>5557</v>
          </cell>
        </row>
        <row r="2247">
          <cell r="A2247" t="str">
            <v>I2246</v>
          </cell>
          <cell r="B2247" t="str">
            <v>GRAPA PREFORMADA 15KV</v>
          </cell>
          <cell r="C2247" t="str">
            <v>Insumos</v>
          </cell>
          <cell r="D2247" t="str">
            <v>UND</v>
          </cell>
          <cell r="E2247">
            <v>13783</v>
          </cell>
          <cell r="F2247">
            <v>11582</v>
          </cell>
        </row>
        <row r="2248">
          <cell r="A2248" t="str">
            <v>I2247</v>
          </cell>
          <cell r="B2248" t="str">
            <v>TORNILLO ESPACIADOR 5/8" X 6"</v>
          </cell>
          <cell r="C2248" t="str">
            <v>Insumos</v>
          </cell>
          <cell r="D2248" t="str">
            <v>UND</v>
          </cell>
          <cell r="E2248">
            <v>2692</v>
          </cell>
          <cell r="F2248">
            <v>2262</v>
          </cell>
        </row>
        <row r="2249">
          <cell r="A2249" t="str">
            <v>I2248</v>
          </cell>
          <cell r="B2249" t="str">
            <v>ARANDELA DE PRESION 5/8"</v>
          </cell>
          <cell r="C2249" t="str">
            <v>Insumos</v>
          </cell>
          <cell r="D2249" t="str">
            <v>UND</v>
          </cell>
          <cell r="E2249">
            <v>211</v>
          </cell>
          <cell r="F2249">
            <v>177</v>
          </cell>
        </row>
        <row r="2250">
          <cell r="A2250" t="str">
            <v>I2249</v>
          </cell>
          <cell r="B2250" t="str">
            <v>PIN RECTO 5/8" X 7 1/2"</v>
          </cell>
          <cell r="C2250" t="str">
            <v>Insumos</v>
          </cell>
          <cell r="D2250" t="str">
            <v>UND</v>
          </cell>
          <cell r="E2250">
            <v>7762</v>
          </cell>
          <cell r="F2250">
            <v>6523</v>
          </cell>
        </row>
        <row r="2251">
          <cell r="A2251" t="str">
            <v>I2250</v>
          </cell>
          <cell r="B2251" t="str">
            <v>ARANDELA  REDONDA 5/8"</v>
          </cell>
          <cell r="C2251" t="str">
            <v>Insumos</v>
          </cell>
          <cell r="D2251" t="str">
            <v>UND</v>
          </cell>
          <cell r="E2251">
            <v>475</v>
          </cell>
          <cell r="F2251">
            <v>399</v>
          </cell>
        </row>
        <row r="2252">
          <cell r="A2252" t="str">
            <v>I2251</v>
          </cell>
          <cell r="B2252" t="str">
            <v>COLLARIN DOBLE 6-7</v>
          </cell>
          <cell r="C2252" t="str">
            <v>Insumos</v>
          </cell>
          <cell r="D2252" t="str">
            <v>UND</v>
          </cell>
          <cell r="E2252">
            <v>18783</v>
          </cell>
          <cell r="F2252">
            <v>15784</v>
          </cell>
        </row>
        <row r="2253">
          <cell r="A2253" t="str">
            <v>I2252</v>
          </cell>
          <cell r="B2253" t="str">
            <v>ABRAZADERA HORQUILLA 3"</v>
          </cell>
          <cell r="C2253" t="str">
            <v>Insumos</v>
          </cell>
          <cell r="D2253" t="str">
            <v>UND</v>
          </cell>
          <cell r="E2253">
            <v>4752</v>
          </cell>
          <cell r="F2253">
            <v>3993</v>
          </cell>
        </row>
        <row r="2254">
          <cell r="A2254" t="str">
            <v>I2253</v>
          </cell>
          <cell r="B2254" t="str">
            <v>TORNILLO DE MAQUINA 1/2" X 1 1/2"</v>
          </cell>
          <cell r="C2254" t="str">
            <v>Insumos</v>
          </cell>
          <cell r="D2254" t="str">
            <v>UND</v>
          </cell>
          <cell r="E2254">
            <v>2323</v>
          </cell>
          <cell r="F2254">
            <v>1952</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29995</v>
          </cell>
          <cell r="F2256">
            <v>25206</v>
          </cell>
        </row>
        <row r="2257">
          <cell r="A2257" t="str">
            <v>I2256</v>
          </cell>
          <cell r="B2257" t="str">
            <v>GRAPA PRENSORA 3 TORNILLOS  1/4"</v>
          </cell>
          <cell r="C2257" t="str">
            <v>Insumos</v>
          </cell>
          <cell r="D2257" t="str">
            <v>UND</v>
          </cell>
          <cell r="E2257">
            <v>9890</v>
          </cell>
          <cell r="F2257">
            <v>8311</v>
          </cell>
        </row>
        <row r="2258">
          <cell r="A2258" t="str">
            <v>I2257</v>
          </cell>
          <cell r="B2258" t="str">
            <v>ALAMBRE GALVANIZADO</v>
          </cell>
          <cell r="C2258" t="str">
            <v>Insumos</v>
          </cell>
          <cell r="D2258" t="str">
            <v>ML</v>
          </cell>
          <cell r="E2258">
            <v>2388</v>
          </cell>
          <cell r="F2258">
            <v>2007</v>
          </cell>
        </row>
        <row r="2259">
          <cell r="A2259" t="str">
            <v>I2258</v>
          </cell>
          <cell r="B2259" t="str">
            <v>CABLE DE ACERO GALVANIZADO 1/4" ST</v>
          </cell>
          <cell r="C2259" t="str">
            <v>Insumos</v>
          </cell>
          <cell r="D2259" t="str">
            <v>ML</v>
          </cell>
          <cell r="E2259">
            <v>4119</v>
          </cell>
          <cell r="F2259">
            <v>3461</v>
          </cell>
        </row>
        <row r="2260">
          <cell r="A2260" t="str">
            <v>I2259</v>
          </cell>
          <cell r="B2260" t="str">
            <v>AISLADOR  TENSOR  DE 4 1/4"</v>
          </cell>
          <cell r="C2260" t="str">
            <v>Insumos</v>
          </cell>
          <cell r="D2260" t="str">
            <v>UND</v>
          </cell>
          <cell r="E2260">
            <v>6521</v>
          </cell>
          <cell r="F2260">
            <v>5480</v>
          </cell>
        </row>
        <row r="2261">
          <cell r="A2261" t="str">
            <v>I2260</v>
          </cell>
          <cell r="B2261" t="str">
            <v>ABRAZADERA HORQUILLA 4"</v>
          </cell>
          <cell r="C2261" t="str">
            <v>Insumos</v>
          </cell>
          <cell r="D2261" t="str">
            <v>UND</v>
          </cell>
          <cell r="E2261">
            <v>5656</v>
          </cell>
          <cell r="F2261">
            <v>4753</v>
          </cell>
        </row>
        <row r="2262">
          <cell r="A2262" t="str">
            <v>I2261</v>
          </cell>
          <cell r="B2262" t="str">
            <v>ABRAZADERA SIN SALIDA  T2</v>
          </cell>
          <cell r="C2262" t="str">
            <v>Insumos</v>
          </cell>
          <cell r="D2262" t="str">
            <v>UND</v>
          </cell>
          <cell r="E2262">
            <v>11090</v>
          </cell>
          <cell r="F2262">
            <v>9319</v>
          </cell>
        </row>
        <row r="2263">
          <cell r="A2263" t="str">
            <v>I2262</v>
          </cell>
          <cell r="B2263" t="str">
            <v>BLOQUE DE ANCLAJE PARA  RETENIDA</v>
          </cell>
          <cell r="C2263" t="str">
            <v>Insumos</v>
          </cell>
          <cell r="D2263" t="str">
            <v>UND</v>
          </cell>
          <cell r="E2263">
            <v>144541</v>
          </cell>
          <cell r="F2263">
            <v>121463</v>
          </cell>
        </row>
        <row r="2264">
          <cell r="A2264" t="str">
            <v>I2263</v>
          </cell>
          <cell r="B2264" t="str">
            <v>PERNO DE ANCLAJE</v>
          </cell>
          <cell r="C2264" t="str">
            <v>Insumos</v>
          </cell>
          <cell r="D2264" t="str">
            <v>UND</v>
          </cell>
          <cell r="E2264">
            <v>10747</v>
          </cell>
          <cell r="F2264">
            <v>9031</v>
          </cell>
        </row>
        <row r="2265">
          <cell r="A2265" t="str">
            <v>I2264</v>
          </cell>
          <cell r="B2265" t="str">
            <v>CABLE ECOLOGICO  2 AWG 15KV</v>
          </cell>
          <cell r="C2265" t="str">
            <v>Insumos</v>
          </cell>
          <cell r="D2265" t="str">
            <v>ML</v>
          </cell>
          <cell r="E2265">
            <v>8237</v>
          </cell>
          <cell r="F2265">
            <v>6922</v>
          </cell>
        </row>
        <row r="2266">
          <cell r="A2266" t="str">
            <v>I2265</v>
          </cell>
          <cell r="B2266" t="str">
            <v>CAJA PRIMARIA 100 A 15 KV</v>
          </cell>
          <cell r="C2266" t="str">
            <v>Insumos</v>
          </cell>
          <cell r="D2266" t="str">
            <v>UND</v>
          </cell>
          <cell r="E2266">
            <v>172112</v>
          </cell>
          <cell r="F2266">
            <v>144632</v>
          </cell>
        </row>
        <row r="2267">
          <cell r="A2267" t="str">
            <v>I2266</v>
          </cell>
          <cell r="B2267" t="str">
            <v>ABRAZADERA HORQUILLA 6"</v>
          </cell>
          <cell r="C2267" t="str">
            <v>Insumos</v>
          </cell>
          <cell r="D2267" t="str">
            <v>UND</v>
          </cell>
          <cell r="E2267">
            <v>8237</v>
          </cell>
          <cell r="F2267">
            <v>6922</v>
          </cell>
        </row>
        <row r="2268">
          <cell r="A2268" t="str">
            <v>I2267</v>
          </cell>
          <cell r="B2268" t="str">
            <v>DPS OXIDO DE ZINC</v>
          </cell>
          <cell r="C2268" t="str">
            <v>Insumos</v>
          </cell>
          <cell r="D2268" t="str">
            <v>UND</v>
          </cell>
          <cell r="E2268">
            <v>120761</v>
          </cell>
          <cell r="F2268">
            <v>101480</v>
          </cell>
        </row>
        <row r="2269">
          <cell r="A2269" t="str">
            <v>I2268</v>
          </cell>
          <cell r="B2269" t="str">
            <v>TORNILLO MAQUINA GALVANIZADA DE 5/8" X 10</v>
          </cell>
          <cell r="C2269" t="str">
            <v>Insumos</v>
          </cell>
          <cell r="D2269" t="str">
            <v>UND</v>
          </cell>
          <cell r="E2269">
            <v>5650</v>
          </cell>
          <cell r="F2269">
            <v>4748</v>
          </cell>
        </row>
        <row r="2270">
          <cell r="A2270" t="str">
            <v>I2269</v>
          </cell>
          <cell r="B2270" t="str">
            <v>PIÉAMIGO DE 48" PARA CRUCETA METALICA DE 2.3M</v>
          </cell>
          <cell r="C2270" t="str">
            <v>Insumos</v>
          </cell>
          <cell r="D2270" t="str">
            <v>UND</v>
          </cell>
          <cell r="E2270">
            <v>87981</v>
          </cell>
          <cell r="F2270">
            <v>73934</v>
          </cell>
        </row>
        <row r="2271">
          <cell r="A2271" t="str">
            <v>I2270</v>
          </cell>
          <cell r="B2271" t="str">
            <v>CRUCETA PORTACAJA 2"*1/4"*1.50 M</v>
          </cell>
          <cell r="C2271" t="str">
            <v>Insumos</v>
          </cell>
          <cell r="D2271" t="str">
            <v>UND</v>
          </cell>
          <cell r="E2271">
            <v>61524</v>
          </cell>
          <cell r="F2271">
            <v>51701</v>
          </cell>
        </row>
        <row r="2272">
          <cell r="A2272" t="str">
            <v>I2271</v>
          </cell>
          <cell r="B2272" t="str">
            <v>CONECTOR  DBH-4</v>
          </cell>
          <cell r="C2272" t="str">
            <v>Insumos</v>
          </cell>
          <cell r="D2272" t="str">
            <v>UND</v>
          </cell>
          <cell r="E2272">
            <v>1900</v>
          </cell>
          <cell r="F2272">
            <v>1597</v>
          </cell>
        </row>
        <row r="2273">
          <cell r="A2273" t="str">
            <v>I2272</v>
          </cell>
          <cell r="B2273" t="str">
            <v>TERMINAL PREMODELADO EXTERIOR 15KV</v>
          </cell>
          <cell r="C2273" t="str">
            <v>Insumos</v>
          </cell>
          <cell r="D2273" t="str">
            <v>UND</v>
          </cell>
          <cell r="E2273">
            <v>301700</v>
          </cell>
          <cell r="F2273">
            <v>253529</v>
          </cell>
        </row>
        <row r="2274">
          <cell r="A2274" t="str">
            <v>I2273</v>
          </cell>
          <cell r="B2274" t="str">
            <v>CONECTOR TGC 5/8-4AWG</v>
          </cell>
          <cell r="C2274" t="str">
            <v>Insumos</v>
          </cell>
          <cell r="D2274" t="str">
            <v>UND</v>
          </cell>
          <cell r="E2274">
            <v>19608</v>
          </cell>
          <cell r="F2274">
            <v>16477</v>
          </cell>
        </row>
        <row r="2275">
          <cell r="A2275" t="str">
            <v>I2274</v>
          </cell>
          <cell r="B2275" t="str">
            <v>CABLE 4 AWG DESNUDO</v>
          </cell>
          <cell r="C2275" t="str">
            <v>Insumos</v>
          </cell>
          <cell r="D2275" t="str">
            <v>ML</v>
          </cell>
          <cell r="E2275">
            <v>12939</v>
          </cell>
          <cell r="F2275">
            <v>10873</v>
          </cell>
        </row>
        <row r="2276">
          <cell r="A2276" t="str">
            <v>I2275</v>
          </cell>
          <cell r="B2276" t="str">
            <v>VARILLA COPPERWELD DE 5/8" X 2,40MTS</v>
          </cell>
          <cell r="C2276" t="str">
            <v>Insumos</v>
          </cell>
          <cell r="D2276" t="str">
            <v>UND</v>
          </cell>
          <cell r="E2276">
            <v>199364</v>
          </cell>
          <cell r="F2276">
            <v>167533</v>
          </cell>
        </row>
        <row r="2277">
          <cell r="A2277" t="str">
            <v>I2276</v>
          </cell>
          <cell r="B2277" t="str">
            <v>TUBERIA EMT 1/2"</v>
          </cell>
          <cell r="C2277" t="str">
            <v>Insumos</v>
          </cell>
          <cell r="D2277" t="str">
            <v>ML</v>
          </cell>
          <cell r="E2277">
            <v>7428</v>
          </cell>
          <cell r="F2277">
            <v>6242</v>
          </cell>
        </row>
        <row r="2278">
          <cell r="A2278" t="str">
            <v>I2277</v>
          </cell>
          <cell r="B2278" t="str">
            <v>TUBERIA IMC GALVANIZADA 4"</v>
          </cell>
          <cell r="C2278" t="str">
            <v>Insumos</v>
          </cell>
          <cell r="D2278" t="str">
            <v>ML</v>
          </cell>
          <cell r="E2278">
            <v>159080</v>
          </cell>
          <cell r="F2278">
            <v>133681</v>
          </cell>
        </row>
        <row r="2279">
          <cell r="A2279" t="str">
            <v>I2278</v>
          </cell>
          <cell r="B2279" t="str">
            <v>TUBERIA PVC TIPO TDP 4"</v>
          </cell>
          <cell r="C2279" t="str">
            <v>Insumos</v>
          </cell>
          <cell r="D2279" t="str">
            <v>ML</v>
          </cell>
          <cell r="E2279">
            <v>19159</v>
          </cell>
          <cell r="F2279">
            <v>16100</v>
          </cell>
        </row>
        <row r="2280">
          <cell r="A2280" t="str">
            <v>I2279</v>
          </cell>
          <cell r="B2280" t="str">
            <v>CURVA PVC 4"</v>
          </cell>
          <cell r="C2280" t="str">
            <v>Insumos</v>
          </cell>
          <cell r="D2280" t="str">
            <v>UND</v>
          </cell>
          <cell r="E2280">
            <v>32789</v>
          </cell>
          <cell r="F2280">
            <v>27554</v>
          </cell>
        </row>
        <row r="2281">
          <cell r="A2281" t="str">
            <v>I2280</v>
          </cell>
          <cell r="B2281" t="str">
            <v>TERMINAL TERMOENCOGIBLE 15KV</v>
          </cell>
          <cell r="C2281" t="str">
            <v>Insumos</v>
          </cell>
          <cell r="D2281" t="str">
            <v>UND</v>
          </cell>
          <cell r="E2281">
            <v>252422</v>
          </cell>
          <cell r="F2281">
            <v>212119</v>
          </cell>
        </row>
        <row r="2282">
          <cell r="A2282" t="str">
            <v>I2281</v>
          </cell>
          <cell r="B2282" t="str">
            <v>CABLE XLPE 133% 2 AWG</v>
          </cell>
          <cell r="C2282" t="str">
            <v>Insumos</v>
          </cell>
          <cell r="D2282" t="str">
            <v>ML</v>
          </cell>
          <cell r="E2282">
            <v>50586</v>
          </cell>
          <cell r="F2282">
            <v>42509</v>
          </cell>
        </row>
        <row r="2283">
          <cell r="A2283" t="str">
            <v>I2282</v>
          </cell>
          <cell r="B2283" t="str">
            <v>ABRAZADERA PLASTICA  55CM</v>
          </cell>
          <cell r="C2283" t="str">
            <v>Insumos</v>
          </cell>
          <cell r="D2283" t="str">
            <v>UND</v>
          </cell>
          <cell r="E2283">
            <v>687</v>
          </cell>
          <cell r="F2283">
            <v>577</v>
          </cell>
        </row>
        <row r="2284">
          <cell r="A2284" t="str">
            <v>I2283</v>
          </cell>
          <cell r="B2284" t="str">
            <v>CARCAMO</v>
          </cell>
          <cell r="C2284" t="str">
            <v>Insumos</v>
          </cell>
          <cell r="D2284" t="str">
            <v>ML</v>
          </cell>
          <cell r="E2284">
            <v>250307</v>
          </cell>
          <cell r="F2284">
            <v>210342</v>
          </cell>
        </row>
        <row r="2285">
          <cell r="A2285" t="str">
            <v>I2284</v>
          </cell>
          <cell r="B2285" t="str">
            <v>ADECUACIONES GENERALES SUBESTACION</v>
          </cell>
          <cell r="C2285" t="str">
            <v>Insumos</v>
          </cell>
          <cell r="D2285" t="str">
            <v>GLB</v>
          </cell>
          <cell r="E2285">
            <v>2639444</v>
          </cell>
          <cell r="F2285">
            <v>2218020</v>
          </cell>
        </row>
        <row r="2286">
          <cell r="A2286" t="str">
            <v>I2285</v>
          </cell>
          <cell r="B2286" t="str">
            <v>TERMINALES PREMOLDEADAS PARA 15 KV - USO EXTERIOR PARA CALIBRES DE CABLE ENTRE 2 - 4/0 AWG - JUEGO X 3 UNIDADES</v>
          </cell>
          <cell r="C2286" t="str">
            <v>Insumos</v>
          </cell>
          <cell r="D2286" t="str">
            <v>UND</v>
          </cell>
          <cell r="E2286">
            <v>301703</v>
          </cell>
          <cell r="F2286">
            <v>253532</v>
          </cell>
        </row>
        <row r="2287">
          <cell r="A2287" t="str">
            <v>I2286</v>
          </cell>
          <cell r="B2287" t="str">
            <v>MEDIDOR TRIFÁSICO TETRAFILAR MULTIRANGO</v>
          </cell>
          <cell r="C2287" t="str">
            <v>Insumos</v>
          </cell>
          <cell r="D2287" t="str">
            <v>UND</v>
          </cell>
          <cell r="E2287">
            <v>1901159</v>
          </cell>
          <cell r="F2287">
            <v>1597613</v>
          </cell>
        </row>
        <row r="2288">
          <cell r="A2288" t="str">
            <v>I2287</v>
          </cell>
          <cell r="B2288" t="str">
            <v>TRANSFORMADOR DE POTENCIAL MT, TPS 7620/120V</v>
          </cell>
          <cell r="C2288" t="str">
            <v>Insumos</v>
          </cell>
          <cell r="D2288" t="str">
            <v>UND</v>
          </cell>
          <cell r="E2288">
            <v>2957359</v>
          </cell>
          <cell r="F2288">
            <v>2485176</v>
          </cell>
        </row>
        <row r="2289">
          <cell r="A2289" t="str">
            <v>I2288</v>
          </cell>
          <cell r="B2289" t="str">
            <v>TRANSFORMADOR DE CORRIENTE MT 5/5A</v>
          </cell>
          <cell r="C2289" t="str">
            <v>Insumos</v>
          </cell>
          <cell r="D2289" t="str">
            <v>UND</v>
          </cell>
          <cell r="E2289">
            <v>2957359</v>
          </cell>
          <cell r="F2289">
            <v>2485176</v>
          </cell>
        </row>
        <row r="2290">
          <cell r="A2290" t="str">
            <v>I2289</v>
          </cell>
          <cell r="B2290" t="str">
            <v>CELDA  DE MEDIDA EN MEDIA TENSION</v>
          </cell>
          <cell r="C2290" t="str">
            <v>Insumos</v>
          </cell>
          <cell r="D2290" t="str">
            <v>UND</v>
          </cell>
          <cell r="E2290">
            <v>3168600</v>
          </cell>
          <cell r="F2290">
            <v>2662689</v>
          </cell>
        </row>
        <row r="2291">
          <cell r="A2291" t="str">
            <v>I2290</v>
          </cell>
          <cell r="B2291" t="str">
            <v>BORNERA O BLOQUE DE PRUEBA</v>
          </cell>
          <cell r="C2291" t="str">
            <v>Insumos</v>
          </cell>
          <cell r="D2291" t="str">
            <v>UND</v>
          </cell>
          <cell r="E2291">
            <v>422480</v>
          </cell>
          <cell r="F2291">
            <v>355025</v>
          </cell>
        </row>
        <row r="2292">
          <cell r="A2292" t="str">
            <v>I2291</v>
          </cell>
          <cell r="B2292" t="str">
            <v>CABLEADO DE CONTROL</v>
          </cell>
          <cell r="C2292" t="str">
            <v>Insumos</v>
          </cell>
          <cell r="D2292" t="str">
            <v>ML</v>
          </cell>
          <cell r="E2292">
            <v>590</v>
          </cell>
          <cell r="F2292">
            <v>496</v>
          </cell>
        </row>
        <row r="2293">
          <cell r="A2293" t="str">
            <v>I2292</v>
          </cell>
          <cell r="B2293" t="str">
            <v>SECCIONADOR DE MEDIA TENSION 13,2 KV SF6</v>
          </cell>
          <cell r="C2293" t="str">
            <v>Insumos</v>
          </cell>
          <cell r="D2293" t="str">
            <v>UND</v>
          </cell>
          <cell r="E2293">
            <v>14992041</v>
          </cell>
          <cell r="F2293">
            <v>12598354</v>
          </cell>
        </row>
        <row r="2294">
          <cell r="A2294" t="str">
            <v>I2293</v>
          </cell>
          <cell r="B2294" t="str">
            <v>TRANSFORMADOR TRIFASICO 300KV SECO TIPO H</v>
          </cell>
          <cell r="C2294" t="str">
            <v>Insumos</v>
          </cell>
          <cell r="D2294" t="str">
            <v>UND</v>
          </cell>
          <cell r="E2294">
            <v>43906234</v>
          </cell>
          <cell r="F2294">
            <v>36895995</v>
          </cell>
        </row>
        <row r="2295">
          <cell r="A2295" t="str">
            <v>I2294</v>
          </cell>
          <cell r="B2295" t="str">
            <v>DPS SUBESTACION PARA TRANSFORMADOR</v>
          </cell>
          <cell r="C2295" t="str">
            <v>Insumos</v>
          </cell>
          <cell r="D2295" t="str">
            <v>UND</v>
          </cell>
          <cell r="E2295">
            <v>732885</v>
          </cell>
          <cell r="F2295">
            <v>615870</v>
          </cell>
        </row>
        <row r="2296">
          <cell r="A2296" t="str">
            <v>I2295</v>
          </cell>
          <cell r="B2296" t="str">
            <v>CELDA TRANSFORMADOR 300KVA</v>
          </cell>
          <cell r="C2296" t="str">
            <v>Insumos</v>
          </cell>
          <cell r="D2296" t="str">
            <v>UND</v>
          </cell>
          <cell r="E2296">
            <v>6862950</v>
          </cell>
          <cell r="F2296">
            <v>5767185</v>
          </cell>
        </row>
        <row r="2297">
          <cell r="A2297" t="str">
            <v>I2296</v>
          </cell>
          <cell r="B2297" t="str">
            <v>CABLE 300 KCMIL HFFR LS CU</v>
          </cell>
          <cell r="C2297" t="str">
            <v>Insumos</v>
          </cell>
          <cell r="D2297" t="str">
            <v>ML</v>
          </cell>
          <cell r="E2297">
            <v>112301</v>
          </cell>
          <cell r="F2297">
            <v>94371</v>
          </cell>
        </row>
        <row r="2298">
          <cell r="A2298" t="str">
            <v>I2297</v>
          </cell>
          <cell r="B2298" t="str">
            <v>CABLE 1/0 AWG HFFR LS</v>
          </cell>
          <cell r="C2298" t="str">
            <v>Insumos</v>
          </cell>
          <cell r="D2298" t="str">
            <v>ML</v>
          </cell>
          <cell r="E2298">
            <v>36333</v>
          </cell>
          <cell r="F2298">
            <v>30532</v>
          </cell>
        </row>
        <row r="2299">
          <cell r="A2299" t="str">
            <v>I2298</v>
          </cell>
          <cell r="B2299" t="str">
            <v>LEGALIZACIÓN Y RETIE INEM BALDOMERO SANIN CANO</v>
          </cell>
          <cell r="C2299" t="str">
            <v>Insumos</v>
          </cell>
          <cell r="D2299" t="str">
            <v>UND</v>
          </cell>
          <cell r="E2299">
            <v>9505800</v>
          </cell>
          <cell r="F2299">
            <v>7988067</v>
          </cell>
        </row>
        <row r="2300">
          <cell r="A2300" t="str">
            <v>I2299</v>
          </cell>
          <cell r="B2300" t="str">
            <v>CABLE 4/0 AWG DESNUDO, CU</v>
          </cell>
          <cell r="C2300" t="str">
            <v>Insumos</v>
          </cell>
          <cell r="D2300" t="str">
            <v>ML</v>
          </cell>
          <cell r="E2300">
            <v>61311</v>
          </cell>
          <cell r="F2300">
            <v>51522</v>
          </cell>
        </row>
        <row r="2301">
          <cell r="A2301" t="str">
            <v>I2300</v>
          </cell>
          <cell r="B2301" t="str">
            <v>CABLE 1/0 AWG DESNUDO, CU</v>
          </cell>
          <cell r="C2301" t="str">
            <v>Insumos</v>
          </cell>
          <cell r="D2301" t="str">
            <v>ML</v>
          </cell>
          <cell r="E2301">
            <v>33375</v>
          </cell>
          <cell r="F2301">
            <v>28046</v>
          </cell>
        </row>
        <row r="2302">
          <cell r="A2302" t="str">
            <v>I2301</v>
          </cell>
          <cell r="B2302" t="str">
            <v>FAVIGEL</v>
          </cell>
          <cell r="C2302" t="str">
            <v>Insumos</v>
          </cell>
          <cell r="D2302" t="str">
            <v>KG</v>
          </cell>
          <cell r="E2302">
            <v>6595</v>
          </cell>
          <cell r="F2302">
            <v>5542</v>
          </cell>
        </row>
        <row r="2303">
          <cell r="A2303" t="str">
            <v>I2302</v>
          </cell>
          <cell r="B2303" t="str">
            <v>MORTERO 1:3</v>
          </cell>
          <cell r="C2303" t="str">
            <v>Insumos</v>
          </cell>
          <cell r="D2303" t="str">
            <v>M3</v>
          </cell>
          <cell r="E2303">
            <v>542980</v>
          </cell>
          <cell r="F2303">
            <v>456286</v>
          </cell>
        </row>
        <row r="2304">
          <cell r="A2304" t="str">
            <v>I2303</v>
          </cell>
          <cell r="B2304" t="str">
            <v>MALLA ELECTROSOLDADA 5MM</v>
          </cell>
          <cell r="C2304" t="str">
            <v>Insumos</v>
          </cell>
          <cell r="D2304" t="str">
            <v>M2</v>
          </cell>
          <cell r="E2304">
            <v>5280</v>
          </cell>
          <cell r="F2304">
            <v>4437</v>
          </cell>
        </row>
        <row r="2305">
          <cell r="A2305" t="str">
            <v>I2304</v>
          </cell>
          <cell r="B2305" t="str">
            <v>BARRAJE PREMOLDEADOS PARA BAJA TENSION SUMERGIBLES</v>
          </cell>
          <cell r="C2305" t="str">
            <v>Insumos</v>
          </cell>
          <cell r="D2305" t="str">
            <v>UND</v>
          </cell>
          <cell r="E2305">
            <v>165129</v>
          </cell>
          <cell r="F2305">
            <v>138764</v>
          </cell>
        </row>
        <row r="2306">
          <cell r="A2306" t="str">
            <v>I2305</v>
          </cell>
          <cell r="B2306" t="str">
            <v>SOPORTE PARA BARRAJE SUMERGIBLE</v>
          </cell>
          <cell r="C2306" t="str">
            <v>Insumos</v>
          </cell>
          <cell r="D2306" t="str">
            <v>UND</v>
          </cell>
          <cell r="E2306">
            <v>8002</v>
          </cell>
          <cell r="F2306">
            <v>6724</v>
          </cell>
        </row>
        <row r="2307">
          <cell r="A2307" t="str">
            <v>I2306</v>
          </cell>
          <cell r="B2307" t="str">
            <v>TERMINAL DE COMPRESION TIPO PALA  Nº4 A 250KCMIL</v>
          </cell>
          <cell r="C2307" t="str">
            <v>Insumos</v>
          </cell>
          <cell r="D2307" t="str">
            <v>UND</v>
          </cell>
          <cell r="E2307">
            <v>13009</v>
          </cell>
          <cell r="F2307">
            <v>10932</v>
          </cell>
        </row>
        <row r="2308">
          <cell r="A2308" t="str">
            <v>I2307</v>
          </cell>
          <cell r="B2308" t="str">
            <v>KIT DE PUESTA A TIERRA PARA TERMINAL PREMOLDEADA</v>
          </cell>
          <cell r="C2308" t="str">
            <v>Insumos</v>
          </cell>
          <cell r="D2308" t="str">
            <v>UND</v>
          </cell>
          <cell r="E2308">
            <v>32214</v>
          </cell>
          <cell r="F2308">
            <v>27071</v>
          </cell>
        </row>
        <row r="2309">
          <cell r="A2309" t="str">
            <v>I2308</v>
          </cell>
          <cell r="B2309" t="str">
            <v>CABLE DE COBRE AISLADO NO 4/0 AWG THHN</v>
          </cell>
          <cell r="C2309" t="str">
            <v>Insumos</v>
          </cell>
          <cell r="D2309" t="str">
            <v>ML</v>
          </cell>
          <cell r="E2309">
            <v>68018</v>
          </cell>
          <cell r="F2309">
            <v>57158</v>
          </cell>
        </row>
        <row r="2310">
          <cell r="A2310" t="str">
            <v>I2309</v>
          </cell>
          <cell r="B2310" t="str">
            <v>CABLE DE COBRE AISLADO NO 2/0 AWG THHN</v>
          </cell>
          <cell r="C2310" t="str">
            <v>Insumos</v>
          </cell>
          <cell r="D2310" t="str">
            <v>ML</v>
          </cell>
          <cell r="E2310">
            <v>40768</v>
          </cell>
          <cell r="F2310">
            <v>34259</v>
          </cell>
        </row>
        <row r="2311">
          <cell r="A2311" t="str">
            <v>I2310</v>
          </cell>
          <cell r="B2311" t="str">
            <v>TUBO METALICO CONDUIT GALVANIZADO IMC 3/4</v>
          </cell>
          <cell r="C2311" t="str">
            <v>Insumos</v>
          </cell>
          <cell r="D2311" t="str">
            <v>ML</v>
          </cell>
          <cell r="E2311">
            <v>20507</v>
          </cell>
          <cell r="F2311">
            <v>17233</v>
          </cell>
        </row>
        <row r="2312">
          <cell r="A2312" t="str">
            <v>I2311</v>
          </cell>
          <cell r="B2312" t="str">
            <v>CABLE 2 AWG CU DESNUDO</v>
          </cell>
          <cell r="C2312" t="str">
            <v>Insumos</v>
          </cell>
          <cell r="D2312" t="str">
            <v>ML</v>
          </cell>
          <cell r="E2312">
            <v>40556</v>
          </cell>
          <cell r="F2312">
            <v>34081</v>
          </cell>
        </row>
        <row r="2313">
          <cell r="A2313" t="str">
            <v>I2312</v>
          </cell>
          <cell r="B2313" t="str">
            <v>CABLE 2/0  AWG HFFR LS CU</v>
          </cell>
          <cell r="C2313" t="str">
            <v>Insumos</v>
          </cell>
          <cell r="D2313" t="str">
            <v>ML</v>
          </cell>
          <cell r="E2313">
            <v>45100</v>
          </cell>
          <cell r="F2313">
            <v>37899</v>
          </cell>
        </row>
        <row r="2314">
          <cell r="A2314" t="str">
            <v>I2313</v>
          </cell>
          <cell r="B2314" t="str">
            <v>CABLE 6 AWG HFFR LS CU</v>
          </cell>
          <cell r="C2314" t="str">
            <v>Insumos</v>
          </cell>
          <cell r="D2314" t="str">
            <v>ML</v>
          </cell>
          <cell r="E2314">
            <v>8185</v>
          </cell>
          <cell r="F2314">
            <v>6878</v>
          </cell>
        </row>
        <row r="2315">
          <cell r="A2315" t="str">
            <v>I2314</v>
          </cell>
          <cell r="B2315" t="str">
            <v>TUBERIA EMT 1 1/2"</v>
          </cell>
          <cell r="C2315" t="str">
            <v>Insumos</v>
          </cell>
          <cell r="D2315" t="str">
            <v>ML</v>
          </cell>
          <cell r="E2315">
            <v>19865</v>
          </cell>
          <cell r="F2315">
            <v>16693</v>
          </cell>
        </row>
        <row r="2316">
          <cell r="A2316" t="str">
            <v>I2315</v>
          </cell>
          <cell r="B2316" t="str">
            <v>TUBERIA EMT 2"</v>
          </cell>
          <cell r="C2316" t="str">
            <v>Insumos</v>
          </cell>
          <cell r="D2316" t="str">
            <v>ML</v>
          </cell>
          <cell r="E2316">
            <v>33766</v>
          </cell>
          <cell r="F2316">
            <v>28375</v>
          </cell>
        </row>
        <row r="2317">
          <cell r="A2317" t="str">
            <v>I2316</v>
          </cell>
          <cell r="B2317" t="str">
            <v>CURVA EMT 2"</v>
          </cell>
          <cell r="C2317" t="str">
            <v>Insumos</v>
          </cell>
          <cell r="D2317" t="str">
            <v>UND</v>
          </cell>
          <cell r="E2317">
            <v>13402</v>
          </cell>
          <cell r="F2317">
            <v>11262</v>
          </cell>
        </row>
        <row r="2318">
          <cell r="A2318" t="str">
            <v>I2317</v>
          </cell>
          <cell r="B2318" t="str">
            <v>CABLE 8 AWG HFFR LS CU</v>
          </cell>
          <cell r="C2318" t="str">
            <v>Insumos</v>
          </cell>
          <cell r="D2318" t="str">
            <v>ML</v>
          </cell>
          <cell r="E2318">
            <v>5386</v>
          </cell>
          <cell r="F2318">
            <v>4526</v>
          </cell>
        </row>
        <row r="2319">
          <cell r="A2319" t="str">
            <v>I2318</v>
          </cell>
          <cell r="B2319" t="str">
            <v>CABLE 10 AWG HFFR LS CU</v>
          </cell>
          <cell r="C2319" t="str">
            <v>Insumos</v>
          </cell>
          <cell r="D2319" t="str">
            <v>ML</v>
          </cell>
          <cell r="E2319">
            <v>3854</v>
          </cell>
          <cell r="F2319">
            <v>3239</v>
          </cell>
        </row>
        <row r="2320">
          <cell r="A2320" t="str">
            <v>I2319</v>
          </cell>
          <cell r="B2320" t="str">
            <v>TUBERÍA EMT 1"</v>
          </cell>
          <cell r="C2320" t="str">
            <v>Insumos</v>
          </cell>
          <cell r="D2320" t="str">
            <v>ML</v>
          </cell>
          <cell r="E2320">
            <v>16510</v>
          </cell>
          <cell r="F2320">
            <v>13874</v>
          </cell>
        </row>
        <row r="2321">
          <cell r="A2321" t="str">
            <v>I2320</v>
          </cell>
          <cell r="B2321" t="str">
            <v>TUBERÍA EMT 1-1/2"</v>
          </cell>
          <cell r="C2321" t="str">
            <v>Insumos</v>
          </cell>
          <cell r="D2321" t="str">
            <v>ML</v>
          </cell>
          <cell r="E2321">
            <v>23641</v>
          </cell>
          <cell r="F2321">
            <v>19866</v>
          </cell>
        </row>
        <row r="2322">
          <cell r="A2322" t="str">
            <v>I2321</v>
          </cell>
          <cell r="B2322" t="str">
            <v>CABLE 4 AWG HFFR LS CU</v>
          </cell>
          <cell r="C2322" t="str">
            <v>Insumos</v>
          </cell>
          <cell r="D2322" t="str">
            <v>ML</v>
          </cell>
          <cell r="E2322">
            <v>14363</v>
          </cell>
          <cell r="F2322">
            <v>12070</v>
          </cell>
        </row>
        <row r="2323">
          <cell r="A2323" t="str">
            <v>I2322</v>
          </cell>
          <cell r="B2323" t="str">
            <v>CABLE 2 AWG HFFR LS CU</v>
          </cell>
          <cell r="C2323" t="str">
            <v>Insumos</v>
          </cell>
          <cell r="D2323" t="str">
            <v>ML</v>
          </cell>
          <cell r="E2323">
            <v>22497</v>
          </cell>
          <cell r="F2323">
            <v>18905</v>
          </cell>
        </row>
        <row r="2324">
          <cell r="A2324" t="str">
            <v>I2323</v>
          </cell>
          <cell r="B2324" t="str">
            <v>CABLE 12 AWG HFFR LS CU</v>
          </cell>
          <cell r="C2324" t="str">
            <v>Insumos</v>
          </cell>
          <cell r="D2324" t="str">
            <v>ML</v>
          </cell>
          <cell r="E2324">
            <v>2692</v>
          </cell>
          <cell r="F2324">
            <v>2262</v>
          </cell>
        </row>
        <row r="2325">
          <cell r="A2325" t="str">
            <v>I2324</v>
          </cell>
          <cell r="B2325" t="str">
            <v>CAJA RECTANGULAR 1/2" 2X4 RAWELT</v>
          </cell>
          <cell r="C2325" t="str">
            <v>Insumos</v>
          </cell>
          <cell r="D2325" t="str">
            <v>UND</v>
          </cell>
          <cell r="E2325">
            <v>12452</v>
          </cell>
          <cell r="F2325">
            <v>10464</v>
          </cell>
        </row>
        <row r="2326">
          <cell r="A2326" t="str">
            <v>I2325</v>
          </cell>
          <cell r="B2326" t="str">
            <v>CABLE ENCAUCHETADO 3X14 AWG CU</v>
          </cell>
          <cell r="C2326" t="str">
            <v>Insumos</v>
          </cell>
          <cell r="D2326" t="str">
            <v>ML</v>
          </cell>
          <cell r="E2326">
            <v>7076</v>
          </cell>
          <cell r="F2326">
            <v>5946</v>
          </cell>
        </row>
        <row r="2327">
          <cell r="A2327" t="str">
            <v>I2326</v>
          </cell>
          <cell r="B2327" t="str">
            <v>LED HIGH BAY GC350 100W</v>
          </cell>
          <cell r="C2327" t="str">
            <v>Insumos</v>
          </cell>
          <cell r="D2327" t="str">
            <v>UND</v>
          </cell>
          <cell r="E2327">
            <v>574343</v>
          </cell>
          <cell r="F2327">
            <v>482641</v>
          </cell>
        </row>
        <row r="2328">
          <cell r="A2328" t="str">
            <v>I2327</v>
          </cell>
          <cell r="B2328" t="str">
            <v>TORTUGA LED 12W</v>
          </cell>
          <cell r="C2328" t="str">
            <v>Insumos</v>
          </cell>
          <cell r="D2328" t="str">
            <v>UND</v>
          </cell>
          <cell r="E2328">
            <v>106708</v>
          </cell>
          <cell r="F2328">
            <v>89671</v>
          </cell>
        </row>
        <row r="2329">
          <cell r="A2329" t="str">
            <v>I2328</v>
          </cell>
          <cell r="B2329" t="str">
            <v>TUBERIA EMT 3/4"</v>
          </cell>
          <cell r="C2329" t="str">
            <v>Insumos</v>
          </cell>
          <cell r="D2329" t="str">
            <v>ML</v>
          </cell>
          <cell r="E2329">
            <v>9416</v>
          </cell>
          <cell r="F2329">
            <v>7913</v>
          </cell>
        </row>
        <row r="2330">
          <cell r="A2330" t="str">
            <v>I2329</v>
          </cell>
          <cell r="B2330" t="str">
            <v>CAJA RAWELT 4 X4 3/4" 4 SALIDAS</v>
          </cell>
          <cell r="C2330" t="str">
            <v>Insumos</v>
          </cell>
          <cell r="D2330" t="str">
            <v>UND</v>
          </cell>
          <cell r="E2330">
            <v>33788</v>
          </cell>
          <cell r="F2330">
            <v>28393</v>
          </cell>
        </row>
        <row r="2331">
          <cell r="A2331" t="str">
            <v>I2330</v>
          </cell>
          <cell r="B2331" t="str">
            <v>UPS 30KVA TRIFASICA INCLUYE BANCO DE BATERIAS MARCA TITAN</v>
          </cell>
          <cell r="C2331" t="str">
            <v>Insumos</v>
          </cell>
          <cell r="D2331" t="str">
            <v>UND</v>
          </cell>
          <cell r="E2331">
            <v>26531743</v>
          </cell>
          <cell r="F2331">
            <v>22295582</v>
          </cell>
        </row>
        <row r="2332">
          <cell r="A2332" t="str">
            <v>I2331</v>
          </cell>
          <cell r="B2332" t="str">
            <v>CABLE 3/0  AWG HFFR LS CU</v>
          </cell>
          <cell r="C2332" t="str">
            <v>Insumos</v>
          </cell>
          <cell r="D2332" t="str">
            <v>ML</v>
          </cell>
          <cell r="E2332">
            <v>53707</v>
          </cell>
          <cell r="F2332">
            <v>45132</v>
          </cell>
        </row>
        <row r="2333">
          <cell r="A2333" t="str">
            <v>I2332</v>
          </cell>
          <cell r="B2333" t="str">
            <v>UPS 15KVA TRIFASICA INCLUYE BANCO DE BATERIAS MARCA POWEST</v>
          </cell>
          <cell r="C2333" t="str">
            <v>Insumos</v>
          </cell>
          <cell r="D2333" t="str">
            <v>UND</v>
          </cell>
          <cell r="E2333">
            <v>18203143</v>
          </cell>
          <cell r="F2333">
            <v>15296759</v>
          </cell>
        </row>
        <row r="2334">
          <cell r="A2334" t="str">
            <v>I2333</v>
          </cell>
          <cell r="B2334" t="str">
            <v>TRAGANTE DE AGUAS LLUVIAS 6"X4"</v>
          </cell>
          <cell r="C2334" t="str">
            <v>Insumos</v>
          </cell>
          <cell r="D2334" t="str">
            <v>UND</v>
          </cell>
          <cell r="E2334">
            <v>30524</v>
          </cell>
          <cell r="F2334">
            <v>25650</v>
          </cell>
        </row>
        <row r="2335">
          <cell r="A2335" t="str">
            <v>I2334</v>
          </cell>
          <cell r="B2335" t="str">
            <v>CODO 90° 1/4 CXE SANITARIO 8''</v>
          </cell>
          <cell r="C2335" t="str">
            <v>Insumos</v>
          </cell>
          <cell r="D2335" t="str">
            <v>UND</v>
          </cell>
          <cell r="E2335">
            <v>117723</v>
          </cell>
          <cell r="F2335">
            <v>98927</v>
          </cell>
        </row>
        <row r="2336">
          <cell r="A2336" t="str">
            <v>I2335</v>
          </cell>
          <cell r="B2336" t="str">
            <v>TUBERIA PVC SANITARIA 8"</v>
          </cell>
          <cell r="C2336" t="str">
            <v>Insumos</v>
          </cell>
          <cell r="D2336" t="str">
            <v>ML</v>
          </cell>
          <cell r="E2336">
            <v>88953</v>
          </cell>
          <cell r="F2336">
            <v>74750</v>
          </cell>
        </row>
        <row r="2337">
          <cell r="A2337" t="str">
            <v>I2336</v>
          </cell>
          <cell r="B2337" t="str">
            <v>TUBERIA PVC NOVAFORT 4"</v>
          </cell>
          <cell r="C2337" t="str">
            <v>Insumos</v>
          </cell>
          <cell r="D2337" t="str">
            <v>ML</v>
          </cell>
          <cell r="E2337">
            <v>17234</v>
          </cell>
          <cell r="F2337">
            <v>14482</v>
          </cell>
        </row>
        <row r="2338">
          <cell r="A2338" t="str">
            <v>I2337</v>
          </cell>
          <cell r="B2338" t="str">
            <v>TUBERIA PVC NOVAFORT 6"</v>
          </cell>
          <cell r="C2338" t="str">
            <v>Insumos</v>
          </cell>
          <cell r="D2338" t="str">
            <v>ML</v>
          </cell>
          <cell r="E2338">
            <v>32021</v>
          </cell>
          <cell r="F2338">
            <v>26908</v>
          </cell>
        </row>
        <row r="2339">
          <cell r="A2339" t="str">
            <v>I2338</v>
          </cell>
          <cell r="B2339" t="str">
            <v>ABRAZADERA HORQUILLA 3/4"</v>
          </cell>
          <cell r="C2339" t="str">
            <v>Insumos</v>
          </cell>
          <cell r="D2339" t="str">
            <v>UND</v>
          </cell>
          <cell r="E2339">
            <v>2312</v>
          </cell>
          <cell r="F2339">
            <v>1943</v>
          </cell>
        </row>
        <row r="2340">
          <cell r="A2340" t="str">
            <v>I2339</v>
          </cell>
          <cell r="B2340" t="str">
            <v>ABRAZADERA HORQUILLA 1"</v>
          </cell>
          <cell r="C2340" t="str">
            <v>Insumos</v>
          </cell>
          <cell r="D2340" t="str">
            <v>UND</v>
          </cell>
          <cell r="E2340">
            <v>3062</v>
          </cell>
          <cell r="F2340">
            <v>2573</v>
          </cell>
        </row>
        <row r="2341">
          <cell r="A2341" t="str">
            <v>I2340</v>
          </cell>
          <cell r="B2341" t="str">
            <v>ABRAZADERA HORQUILLA 1.1/4"</v>
          </cell>
          <cell r="C2341" t="str">
            <v>Insumos</v>
          </cell>
          <cell r="D2341" t="str">
            <v>UND</v>
          </cell>
          <cell r="E2341">
            <v>3327</v>
          </cell>
          <cell r="F2341">
            <v>2796</v>
          </cell>
        </row>
        <row r="2342">
          <cell r="A2342" t="str">
            <v>I2341</v>
          </cell>
          <cell r="B2342" t="str">
            <v>ABRAZADERA HORQUILLA 1.1/2"</v>
          </cell>
          <cell r="C2342" t="str">
            <v>Insumos</v>
          </cell>
          <cell r="D2342" t="str">
            <v>UND</v>
          </cell>
          <cell r="E2342">
            <v>3538</v>
          </cell>
          <cell r="F2342">
            <v>2973</v>
          </cell>
        </row>
        <row r="2343">
          <cell r="A2343" t="str">
            <v>I2342</v>
          </cell>
          <cell r="B2343" t="str">
            <v>CODO PVC 1/2"</v>
          </cell>
          <cell r="C2343" t="str">
            <v>Insumos</v>
          </cell>
          <cell r="D2343" t="str">
            <v>UND</v>
          </cell>
          <cell r="E2343">
            <v>687</v>
          </cell>
          <cell r="F2343">
            <v>577</v>
          </cell>
        </row>
        <row r="2344">
          <cell r="A2344" t="str">
            <v>I2343</v>
          </cell>
          <cell r="B2344" t="str">
            <v>TUBERIA PVC PRESION 3/4"</v>
          </cell>
          <cell r="C2344" t="str">
            <v>Insumos</v>
          </cell>
          <cell r="D2344" t="str">
            <v>ML</v>
          </cell>
          <cell r="E2344">
            <v>4225</v>
          </cell>
          <cell r="F2344">
            <v>3550</v>
          </cell>
        </row>
        <row r="2345">
          <cell r="A2345" t="str">
            <v>I2344</v>
          </cell>
          <cell r="B2345" t="str">
            <v>CODO PVC 3/4"</v>
          </cell>
          <cell r="C2345" t="str">
            <v>Insumos</v>
          </cell>
          <cell r="D2345" t="str">
            <v>UND</v>
          </cell>
          <cell r="E2345">
            <v>1003</v>
          </cell>
          <cell r="F2345">
            <v>843</v>
          </cell>
        </row>
        <row r="2346">
          <cell r="A2346" t="str">
            <v>I2345</v>
          </cell>
          <cell r="B2346" t="str">
            <v>CODO PVC 1"</v>
          </cell>
          <cell r="C2346" t="str">
            <v>Insumos</v>
          </cell>
          <cell r="D2346" t="str">
            <v>UND</v>
          </cell>
          <cell r="E2346">
            <v>2111</v>
          </cell>
          <cell r="F2346">
            <v>1774</v>
          </cell>
        </row>
        <row r="2347">
          <cell r="A2347" t="str">
            <v>I2346</v>
          </cell>
          <cell r="B2347" t="str">
            <v>CODO PVC 1.1/4"</v>
          </cell>
          <cell r="C2347" t="str">
            <v>Insumos</v>
          </cell>
          <cell r="D2347" t="str">
            <v>UND</v>
          </cell>
          <cell r="E2347">
            <v>4013</v>
          </cell>
          <cell r="F2347">
            <v>3372</v>
          </cell>
        </row>
        <row r="2348">
          <cell r="A2348" t="str">
            <v>I2347</v>
          </cell>
          <cell r="B2348" t="str">
            <v>CODO PVC 1.1/2"</v>
          </cell>
          <cell r="C2348" t="str">
            <v>Insumos</v>
          </cell>
          <cell r="D2348" t="str">
            <v>UND</v>
          </cell>
          <cell r="E2348">
            <v>7393</v>
          </cell>
          <cell r="F2348">
            <v>6213</v>
          </cell>
        </row>
        <row r="2349">
          <cell r="A2349" t="str">
            <v>I2348</v>
          </cell>
          <cell r="B2349" t="str">
            <v>TUBERIA PVC PRESION 1/2"</v>
          </cell>
          <cell r="C2349" t="str">
            <v>Insumos</v>
          </cell>
          <cell r="D2349" t="str">
            <v>ML</v>
          </cell>
          <cell r="E2349">
            <v>4048</v>
          </cell>
          <cell r="F2349">
            <v>3402</v>
          </cell>
        </row>
        <row r="2350">
          <cell r="A2350" t="str">
            <v>I2349</v>
          </cell>
          <cell r="B2350" t="str">
            <v>TUBERIA PVC PRESION 1"</v>
          </cell>
          <cell r="C2350" t="str">
            <v>Insumos</v>
          </cell>
          <cell r="D2350" t="str">
            <v>ML</v>
          </cell>
          <cell r="E2350">
            <v>4752</v>
          </cell>
          <cell r="F2350">
            <v>3993</v>
          </cell>
        </row>
        <row r="2351">
          <cell r="A2351" t="str">
            <v>I2350</v>
          </cell>
          <cell r="B2351" t="str">
            <v>TUBERIA PVC PRESION 1.1/4"</v>
          </cell>
          <cell r="C2351" t="str">
            <v>Insumos</v>
          </cell>
          <cell r="D2351" t="str">
            <v>ML</v>
          </cell>
          <cell r="E2351">
            <v>6689</v>
          </cell>
          <cell r="F2351">
            <v>5621</v>
          </cell>
        </row>
        <row r="2352">
          <cell r="A2352" t="str">
            <v>I2351</v>
          </cell>
          <cell r="B2352" t="str">
            <v>TUBERIA PVC PRESION 1.1/2"</v>
          </cell>
          <cell r="C2352" t="str">
            <v>Insumos</v>
          </cell>
          <cell r="D2352" t="str">
            <v>ML</v>
          </cell>
          <cell r="E2352">
            <v>10913</v>
          </cell>
          <cell r="F2352">
            <v>9171</v>
          </cell>
        </row>
        <row r="2353">
          <cell r="A2353" t="str">
            <v>I2352</v>
          </cell>
          <cell r="B2353" t="str">
            <v>VALVULA 3/4"</v>
          </cell>
          <cell r="C2353" t="str">
            <v>Insumos</v>
          </cell>
          <cell r="D2353" t="str">
            <v>UND</v>
          </cell>
          <cell r="E2353">
            <v>125581</v>
          </cell>
          <cell r="F2353">
            <v>105530</v>
          </cell>
        </row>
        <row r="2354">
          <cell r="A2354" t="str">
            <v>I2353</v>
          </cell>
          <cell r="B2354" t="str">
            <v>VALVULA 1"</v>
          </cell>
          <cell r="C2354" t="str">
            <v>Insumos</v>
          </cell>
          <cell r="D2354" t="str">
            <v>UND</v>
          </cell>
          <cell r="E2354">
            <v>176279</v>
          </cell>
          <cell r="F2354">
            <v>148134</v>
          </cell>
        </row>
        <row r="2355">
          <cell r="A2355" t="str">
            <v>I2354</v>
          </cell>
          <cell r="B2355" t="str">
            <v>VALVULA 1.1/4"</v>
          </cell>
          <cell r="C2355" t="str">
            <v>Insumos</v>
          </cell>
          <cell r="D2355" t="str">
            <v>UND</v>
          </cell>
          <cell r="E2355">
            <v>209021</v>
          </cell>
          <cell r="F2355">
            <v>175648</v>
          </cell>
        </row>
        <row r="2356">
          <cell r="A2356" t="str">
            <v>I2355</v>
          </cell>
          <cell r="B2356" t="str">
            <v>VALVULA DE REGULACION 1/2" PARA INODORO DE TANQUE</v>
          </cell>
          <cell r="C2356" t="str">
            <v>Insumos</v>
          </cell>
          <cell r="D2356" t="str">
            <v>UND</v>
          </cell>
          <cell r="E2356">
            <v>31686</v>
          </cell>
          <cell r="F2356">
            <v>26627</v>
          </cell>
        </row>
        <row r="2357">
          <cell r="A2357" t="str">
            <v>I2356</v>
          </cell>
          <cell r="B2357" t="str">
            <v>TAPA REGISTRO 20 X 20 CMS</v>
          </cell>
          <cell r="C2357" t="str">
            <v>Insumos</v>
          </cell>
          <cell r="D2357" t="str">
            <v>UND</v>
          </cell>
          <cell r="E2357">
            <v>14680</v>
          </cell>
          <cell r="F2357">
            <v>12336</v>
          </cell>
        </row>
        <row r="2358">
          <cell r="A2358" t="str">
            <v>I2357</v>
          </cell>
          <cell r="B2358" t="str">
            <v>ACCESORIO PVC PRESION 1/2"</v>
          </cell>
          <cell r="C2358" t="str">
            <v>Insumos</v>
          </cell>
          <cell r="D2358" t="str">
            <v>UND</v>
          </cell>
          <cell r="E2358">
            <v>897</v>
          </cell>
          <cell r="F2358">
            <v>754</v>
          </cell>
        </row>
        <row r="2359">
          <cell r="A2359" t="str">
            <v>I2358</v>
          </cell>
          <cell r="B2359" t="str">
            <v>TUBERIA ACERO AL CARBON 1.1/2"</v>
          </cell>
          <cell r="C2359" t="str">
            <v>Insumos</v>
          </cell>
          <cell r="D2359" t="str">
            <v>ML</v>
          </cell>
          <cell r="E2359">
            <v>27861</v>
          </cell>
          <cell r="F2359">
            <v>23413</v>
          </cell>
        </row>
        <row r="2360">
          <cell r="A2360" t="str">
            <v>I2359</v>
          </cell>
          <cell r="B2360" t="str">
            <v>TUBERIA ACERO AL CARBON 2.1/2"</v>
          </cell>
          <cell r="C2360" t="str">
            <v>Insumos</v>
          </cell>
          <cell r="D2360" t="str">
            <v>ML</v>
          </cell>
          <cell r="E2360">
            <v>44712</v>
          </cell>
          <cell r="F2360">
            <v>37573</v>
          </cell>
        </row>
        <row r="2361">
          <cell r="A2361" t="str">
            <v>I2360</v>
          </cell>
          <cell r="B2361" t="str">
            <v>TUBERIA ACERO AL CARBON 4"</v>
          </cell>
          <cell r="C2361" t="str">
            <v>Insumos</v>
          </cell>
          <cell r="D2361" t="str">
            <v>ML</v>
          </cell>
          <cell r="E2361">
            <v>77454</v>
          </cell>
          <cell r="F2361">
            <v>65087</v>
          </cell>
        </row>
        <row r="2362">
          <cell r="A2362" t="str">
            <v>I2361</v>
          </cell>
          <cell r="B2362" t="str">
            <v>CODO RANURADO 1.1/2"</v>
          </cell>
          <cell r="C2362" t="str">
            <v>Insumos</v>
          </cell>
          <cell r="D2362" t="str">
            <v>UND</v>
          </cell>
          <cell r="E2362">
            <v>10561</v>
          </cell>
          <cell r="F2362">
            <v>8875</v>
          </cell>
        </row>
        <row r="2363">
          <cell r="A2363" t="str">
            <v>I2362</v>
          </cell>
          <cell r="B2363" t="str">
            <v>CODO RANURADO 2.1/2"</v>
          </cell>
          <cell r="C2363" t="str">
            <v>Insumos</v>
          </cell>
          <cell r="D2363" t="str">
            <v>UND</v>
          </cell>
          <cell r="E2363">
            <v>20067</v>
          </cell>
          <cell r="F2363">
            <v>16863</v>
          </cell>
        </row>
        <row r="2364">
          <cell r="A2364" t="str">
            <v>I2363</v>
          </cell>
          <cell r="B2364" t="str">
            <v>CODO RANURADO 4"</v>
          </cell>
          <cell r="C2364" t="str">
            <v>Insumos</v>
          </cell>
          <cell r="D2364" t="str">
            <v>UND</v>
          </cell>
          <cell r="E2364">
            <v>32213</v>
          </cell>
          <cell r="F2364">
            <v>27070</v>
          </cell>
        </row>
        <row r="2365">
          <cell r="A2365" t="str">
            <v>I2364</v>
          </cell>
          <cell r="B2365" t="str">
            <v>UNION RANURADA 1.1/2"</v>
          </cell>
          <cell r="C2365" t="str">
            <v>Insumos</v>
          </cell>
          <cell r="D2365" t="str">
            <v>UND</v>
          </cell>
          <cell r="E2365">
            <v>11617</v>
          </cell>
          <cell r="F2365">
            <v>9762</v>
          </cell>
        </row>
        <row r="2366">
          <cell r="A2366" t="str">
            <v>I2365</v>
          </cell>
          <cell r="B2366" t="str">
            <v>UNION RANURADA 2.1/2"</v>
          </cell>
          <cell r="C2366" t="str">
            <v>Insumos</v>
          </cell>
          <cell r="D2366" t="str">
            <v>UND</v>
          </cell>
          <cell r="E2366">
            <v>16477</v>
          </cell>
          <cell r="F2366">
            <v>13846</v>
          </cell>
        </row>
        <row r="2367">
          <cell r="A2367" t="str">
            <v>I2366</v>
          </cell>
          <cell r="B2367" t="str">
            <v>UNION RANURADA 4"</v>
          </cell>
          <cell r="C2367" t="str">
            <v>Insumos</v>
          </cell>
          <cell r="D2367" t="str">
            <v>UND</v>
          </cell>
          <cell r="E2367">
            <v>28411</v>
          </cell>
          <cell r="F2367">
            <v>23875</v>
          </cell>
        </row>
        <row r="2368">
          <cell r="A2368" t="str">
            <v>I2367</v>
          </cell>
          <cell r="B2368" t="str">
            <v>PINTURA TUBERIA ACERO AL CARBON RANURADO, REDES CONTRA INCENDIOS</v>
          </cell>
          <cell r="C2368" t="str">
            <v>Insumos</v>
          </cell>
          <cell r="D2368" t="str">
            <v>ML</v>
          </cell>
          <cell r="E2368">
            <v>4225</v>
          </cell>
          <cell r="F2368">
            <v>3550</v>
          </cell>
        </row>
        <row r="2369">
          <cell r="A2369" t="str">
            <v>I2368</v>
          </cell>
          <cell r="B2369" t="str">
            <v>TUBERIA PVC C-900 4"</v>
          </cell>
          <cell r="C2369" t="str">
            <v>Insumos</v>
          </cell>
          <cell r="D2369" t="str">
            <v>ML</v>
          </cell>
          <cell r="E2369">
            <v>84495</v>
          </cell>
          <cell r="F2369">
            <v>71004</v>
          </cell>
        </row>
        <row r="2370">
          <cell r="A2370" t="str">
            <v>I2369</v>
          </cell>
          <cell r="B2370" t="str">
            <v>CODO 4" PARA TUBERIA PVC C-900</v>
          </cell>
          <cell r="C2370" t="str">
            <v>Insumos</v>
          </cell>
          <cell r="D2370" t="str">
            <v>UND</v>
          </cell>
          <cell r="E2370">
            <v>38023</v>
          </cell>
          <cell r="F2370">
            <v>31952</v>
          </cell>
        </row>
        <row r="2371">
          <cell r="A2371" t="str">
            <v>I2370</v>
          </cell>
          <cell r="B2371" t="str">
            <v>UNION MECANICA 4" PARA TUBERIA PVC C-900</v>
          </cell>
          <cell r="C2371" t="str">
            <v>Insumos</v>
          </cell>
          <cell r="D2371" t="str">
            <v>UND</v>
          </cell>
          <cell r="E2371">
            <v>28517</v>
          </cell>
          <cell r="F2371">
            <v>23964</v>
          </cell>
        </row>
        <row r="2372">
          <cell r="A2372" t="str">
            <v>I2371</v>
          </cell>
          <cell r="B2372" t="str">
            <v>CONEXION PARA MANGUERA 2.1/2" BOQUILLA REDUCTORA Y EXTINTOR</v>
          </cell>
          <cell r="C2372" t="str">
            <v>Insumos</v>
          </cell>
          <cell r="D2372" t="str">
            <v>ML</v>
          </cell>
          <cell r="E2372">
            <v>918893</v>
          </cell>
          <cell r="F2372">
            <v>772179</v>
          </cell>
        </row>
        <row r="2373">
          <cell r="A2373" t="str">
            <v>I2372</v>
          </cell>
          <cell r="B2373" t="str">
            <v>ABRAZADERA HORQUILLA 2.1/2"</v>
          </cell>
          <cell r="C2373" t="str">
            <v>Insumos</v>
          </cell>
          <cell r="D2373" t="str">
            <v>UND</v>
          </cell>
          <cell r="E2373">
            <v>4435</v>
          </cell>
          <cell r="F2373">
            <v>3727</v>
          </cell>
        </row>
        <row r="2374">
          <cell r="A2374" t="str">
            <v>I2373</v>
          </cell>
          <cell r="B2374" t="str">
            <v>TUBERIA PVC PRESION 2"</v>
          </cell>
          <cell r="C2374" t="str">
            <v>Insumos</v>
          </cell>
          <cell r="D2374" t="str">
            <v>ML</v>
          </cell>
          <cell r="E2374">
            <v>15826</v>
          </cell>
          <cell r="F2374">
            <v>13299</v>
          </cell>
        </row>
        <row r="2375">
          <cell r="A2375" t="str">
            <v>I2374</v>
          </cell>
          <cell r="B2375" t="str">
            <v>TUBERIA PVC PRESION 3"</v>
          </cell>
          <cell r="C2375" t="str">
            <v>Insumos</v>
          </cell>
          <cell r="D2375" t="str">
            <v>ML</v>
          </cell>
          <cell r="E2375">
            <v>37755</v>
          </cell>
          <cell r="F2375">
            <v>31727</v>
          </cell>
        </row>
        <row r="2376">
          <cell r="A2376" t="str">
            <v>I2375</v>
          </cell>
          <cell r="B2376" t="str">
            <v>CODO PVC 2"</v>
          </cell>
          <cell r="C2376" t="str">
            <v>Insumos</v>
          </cell>
          <cell r="D2376" t="str">
            <v>ML</v>
          </cell>
          <cell r="E2376">
            <v>6151</v>
          </cell>
          <cell r="F2376">
            <v>5169</v>
          </cell>
        </row>
        <row r="2377">
          <cell r="A2377" t="str">
            <v>I2376</v>
          </cell>
          <cell r="B2377" t="str">
            <v>CODO PVC 3"</v>
          </cell>
          <cell r="C2377" t="str">
            <v>Insumos</v>
          </cell>
          <cell r="D2377" t="str">
            <v>ML</v>
          </cell>
          <cell r="E2377">
            <v>16160</v>
          </cell>
          <cell r="F2377">
            <v>13580</v>
          </cell>
        </row>
        <row r="2378">
          <cell r="A2378" t="str">
            <v>I2377</v>
          </cell>
          <cell r="B2378" t="str">
            <v>VALVULA 1.1/2"</v>
          </cell>
          <cell r="C2378" t="str">
            <v>Insumos</v>
          </cell>
          <cell r="D2378" t="str">
            <v>UND</v>
          </cell>
          <cell r="E2378">
            <v>297742</v>
          </cell>
          <cell r="F2378">
            <v>250203</v>
          </cell>
        </row>
        <row r="2379">
          <cell r="A2379" t="str">
            <v>I2378</v>
          </cell>
          <cell r="B2379" t="str">
            <v>TUBERIA PVC NOVAFORT 8"</v>
          </cell>
          <cell r="C2379" t="str">
            <v>Insumos</v>
          </cell>
          <cell r="D2379" t="str">
            <v>ML</v>
          </cell>
          <cell r="E2379">
            <v>51753</v>
          </cell>
          <cell r="F2379">
            <v>43490</v>
          </cell>
        </row>
        <row r="2380">
          <cell r="A2380" t="str">
            <v>I2379</v>
          </cell>
          <cell r="B2380" t="str">
            <v>VALVULA 3"</v>
          </cell>
          <cell r="C2380" t="str">
            <v>Insumos</v>
          </cell>
          <cell r="D2380" t="str">
            <v>UND</v>
          </cell>
          <cell r="E2380">
            <v>596753</v>
          </cell>
          <cell r="F2380">
            <v>501473</v>
          </cell>
        </row>
        <row r="2381">
          <cell r="A2381" t="str">
            <v>I2380</v>
          </cell>
          <cell r="B2381" t="str">
            <v>MANOMETRO DE GLICERINA DE 0 - 200 PSI</v>
          </cell>
          <cell r="C2381" t="str">
            <v>Insumos</v>
          </cell>
          <cell r="D2381" t="str">
            <v>ML</v>
          </cell>
          <cell r="E2381">
            <v>73934</v>
          </cell>
          <cell r="F2381">
            <v>62129</v>
          </cell>
        </row>
        <row r="2382">
          <cell r="A2382" t="str">
            <v>I2381</v>
          </cell>
          <cell r="B2382" t="str">
            <v>TAPA METALICA 60 CMS MARCA AGUAS DE MANIZALES</v>
          </cell>
          <cell r="C2382" t="str">
            <v>Insumos</v>
          </cell>
          <cell r="D2382" t="str">
            <v>UND</v>
          </cell>
          <cell r="E2382">
            <v>580909</v>
          </cell>
          <cell r="F2382">
            <v>488159</v>
          </cell>
        </row>
        <row r="2383">
          <cell r="A2383" t="str">
            <v>I2382</v>
          </cell>
          <cell r="B2383" t="str">
            <v>ADAPTADOR MACHO PRESION PVC - 2"</v>
          </cell>
          <cell r="C2383" t="str">
            <v>Insumos</v>
          </cell>
          <cell r="D2383" t="str">
            <v>UND</v>
          </cell>
          <cell r="E2383">
            <v>10351</v>
          </cell>
          <cell r="F2383">
            <v>8698</v>
          </cell>
        </row>
        <row r="2384">
          <cell r="A2384" t="str">
            <v>I2383</v>
          </cell>
          <cell r="B2384" t="str">
            <v>VALVULA 2"</v>
          </cell>
          <cell r="C2384" t="str">
            <v>Insumos</v>
          </cell>
          <cell r="D2384" t="str">
            <v>UND</v>
          </cell>
          <cell r="E2384">
            <v>448885</v>
          </cell>
          <cell r="F2384">
            <v>377214</v>
          </cell>
        </row>
        <row r="2385">
          <cell r="A2385" t="str">
            <v>I2384</v>
          </cell>
          <cell r="B2385" t="str">
            <v>TUBERIA PVC NOVAFORT 10"</v>
          </cell>
          <cell r="C2385" t="str">
            <v>Insumos</v>
          </cell>
          <cell r="D2385" t="str">
            <v>ML</v>
          </cell>
          <cell r="E2385">
            <v>69639</v>
          </cell>
          <cell r="F2385">
            <v>58520</v>
          </cell>
        </row>
        <row r="2386">
          <cell r="A2386" t="str">
            <v>I2385</v>
          </cell>
          <cell r="B2386" t="str">
            <v>TUBERIA PVC NOVAFORT 12"</v>
          </cell>
          <cell r="C2386" t="str">
            <v>Insumos</v>
          </cell>
          <cell r="D2386" t="str">
            <v>ML</v>
          </cell>
          <cell r="E2386">
            <v>100197</v>
          </cell>
          <cell r="F2386">
            <v>84199</v>
          </cell>
        </row>
        <row r="2387">
          <cell r="A2387" t="str">
            <v>I2386</v>
          </cell>
          <cell r="B2387" t="str">
            <v>TUBERIA PVC NOVAFORT 14"</v>
          </cell>
          <cell r="C2387" t="str">
            <v>Insumos</v>
          </cell>
          <cell r="D2387" t="str">
            <v>ML</v>
          </cell>
          <cell r="E2387">
            <v>128857</v>
          </cell>
          <cell r="F2387">
            <v>108283</v>
          </cell>
        </row>
        <row r="2388">
          <cell r="A2388" t="str">
            <v>I2387</v>
          </cell>
          <cell r="B2388" t="str">
            <v>TUBERIA PVC NOVAFORT 16"</v>
          </cell>
          <cell r="C2388" t="str">
            <v>Insumos</v>
          </cell>
          <cell r="D2388" t="str">
            <v>ML</v>
          </cell>
          <cell r="E2388">
            <v>160542</v>
          </cell>
          <cell r="F2388">
            <v>134909</v>
          </cell>
        </row>
        <row r="2389">
          <cell r="A2389" t="str">
            <v>I2388</v>
          </cell>
          <cell r="B2389" t="str">
            <v>TUBERIA PVC NOVAFORT 18"</v>
          </cell>
          <cell r="C2389" t="str">
            <v>Insumos</v>
          </cell>
          <cell r="D2389" t="str">
            <v>ML</v>
          </cell>
          <cell r="E2389">
            <v>181665</v>
          </cell>
          <cell r="F2389">
            <v>152660</v>
          </cell>
        </row>
        <row r="2390">
          <cell r="A2390" t="str">
            <v>I2389</v>
          </cell>
          <cell r="B2390" t="str">
            <v>TUBERIA PVC NOVAFORT 20"</v>
          </cell>
          <cell r="C2390" t="str">
            <v>Insumos</v>
          </cell>
          <cell r="D2390" t="str">
            <v>ML</v>
          </cell>
          <cell r="E2390">
            <v>227083</v>
          </cell>
          <cell r="F2390">
            <v>190826</v>
          </cell>
        </row>
        <row r="2391">
          <cell r="A2391" t="str">
            <v>I2390</v>
          </cell>
          <cell r="B2391" t="str">
            <v>DEMOLICION DE LOSA ML X 60 CMS ANCHO</v>
          </cell>
          <cell r="C2391" t="str">
            <v>Insumos</v>
          </cell>
          <cell r="D2391" t="str">
            <v>ML</v>
          </cell>
          <cell r="E2391">
            <v>15712</v>
          </cell>
          <cell r="F2391">
            <v>13203</v>
          </cell>
        </row>
        <row r="2392">
          <cell r="A2392" t="str">
            <v>I2391</v>
          </cell>
          <cell r="B2392" t="str">
            <v>VACIADO DE LOSA EN CONCRETO ML X 60 CMS ANCHO</v>
          </cell>
          <cell r="C2392" t="str">
            <v>Insumos</v>
          </cell>
          <cell r="D2392" t="str">
            <v>ML</v>
          </cell>
          <cell r="E2392">
            <v>24291</v>
          </cell>
          <cell r="F2392">
            <v>20413</v>
          </cell>
        </row>
        <row r="2393">
          <cell r="A2393" t="str">
            <v>I2392</v>
          </cell>
          <cell r="B2393" t="str">
            <v>VALVULA ANTIRRETORNO 4"</v>
          </cell>
          <cell r="C2393" t="str">
            <v>Insumos</v>
          </cell>
          <cell r="D2393" t="str">
            <v>UND</v>
          </cell>
          <cell r="E2393">
            <v>323196</v>
          </cell>
          <cell r="F2393">
            <v>271593</v>
          </cell>
        </row>
        <row r="2394">
          <cell r="A2394" t="str">
            <v>I2393</v>
          </cell>
          <cell r="B2394" t="str">
            <v>BOMBA SUMERGIBLE</v>
          </cell>
          <cell r="C2394" t="str">
            <v>Insumos</v>
          </cell>
          <cell r="D2394" t="str">
            <v>M3</v>
          </cell>
          <cell r="E2394">
            <v>1003390</v>
          </cell>
          <cell r="F2394">
            <v>843185</v>
          </cell>
        </row>
        <row r="2395">
          <cell r="A2395" t="str">
            <v>I2394</v>
          </cell>
          <cell r="B2395" t="str">
            <v>CHEQUE DE CORTINA RED WHITE 3"</v>
          </cell>
          <cell r="C2395" t="str">
            <v>Insumos</v>
          </cell>
          <cell r="D2395" t="str">
            <v>ML</v>
          </cell>
          <cell r="E2395">
            <v>602033</v>
          </cell>
          <cell r="F2395">
            <v>505910</v>
          </cell>
        </row>
        <row r="2396">
          <cell r="A2396" t="str">
            <v>I2395</v>
          </cell>
          <cell r="B2396" t="str">
            <v>MACROMEDIDOR DE 2"</v>
          </cell>
          <cell r="C2396" t="str">
            <v>Insumos</v>
          </cell>
          <cell r="D2396" t="str">
            <v>UND</v>
          </cell>
          <cell r="E2396">
            <v>1167102</v>
          </cell>
          <cell r="F2396">
            <v>980758</v>
          </cell>
        </row>
        <row r="2397">
          <cell r="A2397" t="str">
            <v>I2396</v>
          </cell>
          <cell r="B2397" t="str">
            <v>TEE PARTIDA PARA INSTALACION ACOMETIDA DE LA RED PUBLICA</v>
          </cell>
          <cell r="C2397" t="str">
            <v>Insumos</v>
          </cell>
          <cell r="D2397" t="str">
            <v>UND</v>
          </cell>
          <cell r="E2397">
            <v>369670</v>
          </cell>
          <cell r="F2397">
            <v>310647</v>
          </cell>
        </row>
        <row r="2398">
          <cell r="A2398" t="str">
            <v>I2397</v>
          </cell>
          <cell r="B2398" t="str">
            <v>VALVULA DE COMPUERTA PARA ACOMETIDA DE LA RED PUBLICA</v>
          </cell>
          <cell r="C2398" t="str">
            <v>Insumos</v>
          </cell>
          <cell r="D2398" t="str">
            <v>UND</v>
          </cell>
          <cell r="E2398">
            <v>79215</v>
          </cell>
          <cell r="F2398">
            <v>66567</v>
          </cell>
        </row>
        <row r="2399">
          <cell r="A2399" t="str">
            <v>I2398</v>
          </cell>
          <cell r="B2399" t="str">
            <v>EQUIPO DE PRESION CONSTANTE COMPLETO CON HIDROFLOT DE 300 LTS</v>
          </cell>
          <cell r="C2399" t="str">
            <v>Insumos</v>
          </cell>
          <cell r="D2399" t="str">
            <v>UND</v>
          </cell>
          <cell r="E2399">
            <v>11406959</v>
          </cell>
          <cell r="F2399">
            <v>9585680</v>
          </cell>
        </row>
        <row r="2400">
          <cell r="A2400" t="str">
            <v>I2399</v>
          </cell>
          <cell r="B2400" t="str">
            <v>ACCESORIOS PARA LA INSTALACION EQUIPO DE PRESION CONSTANTE AGUA POTABLE COMPLETO CON HIDROFLOT 300 LTS</v>
          </cell>
          <cell r="C2400" t="str">
            <v>Insumos</v>
          </cell>
          <cell r="D2400" t="str">
            <v>UND</v>
          </cell>
          <cell r="E2400">
            <v>1056200</v>
          </cell>
          <cell r="F2400">
            <v>887563</v>
          </cell>
        </row>
        <row r="2401">
          <cell r="A2401" t="str">
            <v>I2400</v>
          </cell>
          <cell r="B2401" t="str">
            <v>DESINFECCION DEL SISTEMA - IE INEM BALDOMERO SANIN CANO - REDES SANITARIAS, HIDRAULICAS Y CONTRA INCENDIOS</v>
          </cell>
          <cell r="C2401" t="str">
            <v>Insumos</v>
          </cell>
          <cell r="D2401" t="str">
            <v>UND</v>
          </cell>
          <cell r="E2401">
            <v>475290</v>
          </cell>
          <cell r="F2401">
            <v>399403</v>
          </cell>
        </row>
        <row r="2402">
          <cell r="A2402" t="str">
            <v>I2401</v>
          </cell>
          <cell r="B2402" t="str">
            <v>PLANOS RECORD - IE INEM BALDOMERO SANIN CANO - REDES SANITARIAS, HIDRAULICAS Y CONTRA INCENDIOS</v>
          </cell>
          <cell r="C2402" t="str">
            <v>Insumos</v>
          </cell>
          <cell r="D2402" t="str">
            <v>GLB</v>
          </cell>
          <cell r="E2402">
            <v>739340</v>
          </cell>
          <cell r="F2402">
            <v>621294</v>
          </cell>
        </row>
        <row r="2403">
          <cell r="A2403" t="str">
            <v>I2402</v>
          </cell>
          <cell r="B2403" t="str">
            <v>PRUEBAS HIDROESTATICAS - IE INEM BALDOMERO SANIN CANO - REDES SANITARIAS, HIDRAULICAS Y CONTRA INCENDIOS</v>
          </cell>
          <cell r="C2403" t="str">
            <v>Insumos</v>
          </cell>
          <cell r="D2403" t="str">
            <v>UND</v>
          </cell>
          <cell r="E2403">
            <v>1267439</v>
          </cell>
          <cell r="F2403">
            <v>1065075</v>
          </cell>
        </row>
        <row r="2404">
          <cell r="A2404" t="str">
            <v>I2403</v>
          </cell>
          <cell r="B2404" t="str">
            <v>TOMA SIAMESA EN BRONCE 4" X 2.1/2" X 2.1/2"</v>
          </cell>
          <cell r="C2404" t="str">
            <v>Insumos</v>
          </cell>
          <cell r="D2404" t="str">
            <v>ML</v>
          </cell>
          <cell r="E2404">
            <v>823836</v>
          </cell>
          <cell r="F2404">
            <v>692299</v>
          </cell>
        </row>
        <row r="2405">
          <cell r="A2405" t="str">
            <v>I2404</v>
          </cell>
          <cell r="B2405" t="str">
            <v>PLATO VORTEX PARA EQUIPO DE PRESION RED CONTRAINCENDIOS</v>
          </cell>
          <cell r="C2405" t="str">
            <v>Insumos</v>
          </cell>
          <cell r="D2405" t="str">
            <v>UND</v>
          </cell>
          <cell r="E2405">
            <v>2482070</v>
          </cell>
          <cell r="F2405">
            <v>2085773</v>
          </cell>
        </row>
        <row r="2406">
          <cell r="A2406" t="str">
            <v>I2405</v>
          </cell>
          <cell r="B2406" t="str">
            <v>EQUIPO DE PRESION COMPLETO CON TABLERO LISTADO UL - FM, PARA EQUIPO DE PRESION RED CONTRAINCENDIOS</v>
          </cell>
          <cell r="C2406" t="str">
            <v>Insumos</v>
          </cell>
          <cell r="D2406" t="str">
            <v>UND</v>
          </cell>
          <cell r="E2406">
            <v>86608400</v>
          </cell>
          <cell r="F2406">
            <v>72780168</v>
          </cell>
        </row>
        <row r="2407">
          <cell r="A2407" t="str">
            <v>I2406</v>
          </cell>
          <cell r="B2407" t="str">
            <v>VALVULA DE ALIVIO EN LA CARCAZA</v>
          </cell>
          <cell r="C2407" t="str">
            <v>Insumos</v>
          </cell>
          <cell r="D2407" t="str">
            <v>UND</v>
          </cell>
          <cell r="E2407">
            <v>823836</v>
          </cell>
          <cell r="F2407">
            <v>692299</v>
          </cell>
        </row>
        <row r="2408">
          <cell r="A2408" t="str">
            <v>I2407</v>
          </cell>
          <cell r="B2408" t="str">
            <v>BOMBA JOCKEY PARA EQUIPO DE PRESION RED CONTRAINCENDIOS</v>
          </cell>
          <cell r="C2408" t="str">
            <v>Insumos</v>
          </cell>
          <cell r="D2408" t="str">
            <v>UND</v>
          </cell>
          <cell r="E2408">
            <v>8132740</v>
          </cell>
          <cell r="F2408">
            <v>6834235</v>
          </cell>
        </row>
        <row r="2409">
          <cell r="A2409" t="str">
            <v>I2408</v>
          </cell>
          <cell r="B2409" t="str">
            <v>ACCESORIOS PARA EQUIPO DE PRESION RED CONTRAINCENDIOS</v>
          </cell>
          <cell r="C2409" t="str">
            <v>Insumos</v>
          </cell>
          <cell r="D2409" t="str">
            <v>UND</v>
          </cell>
          <cell r="E2409">
            <v>1584299</v>
          </cell>
          <cell r="F2409">
            <v>1331344</v>
          </cell>
        </row>
        <row r="2410">
          <cell r="A2410" t="str">
            <v>I2409</v>
          </cell>
          <cell r="B2410" t="str">
            <v>VALVULA DE CHEQUE 4"</v>
          </cell>
          <cell r="C2410" t="str">
            <v>Insumos</v>
          </cell>
          <cell r="D2410" t="str">
            <v>ML</v>
          </cell>
          <cell r="E2410">
            <v>1056200</v>
          </cell>
          <cell r="F2410">
            <v>887563</v>
          </cell>
        </row>
        <row r="2411">
          <cell r="A2411" t="str">
            <v>I2410</v>
          </cell>
          <cell r="B2411" t="str">
            <v>VALVULA SENSOR DE FLUJO 4"</v>
          </cell>
          <cell r="C2411" t="str">
            <v>Insumos</v>
          </cell>
          <cell r="D2411" t="str">
            <v>UND</v>
          </cell>
          <cell r="E2411">
            <v>707654</v>
          </cell>
          <cell r="F2411">
            <v>594667</v>
          </cell>
        </row>
        <row r="2412">
          <cell r="A2412" t="str">
            <v>H1</v>
          </cell>
          <cell r="B2412" t="str">
            <v>EQUIPO BASICO ( CONSTRUCCIÓN )</v>
          </cell>
          <cell r="C2412" t="str">
            <v>Herramienta</v>
          </cell>
          <cell r="D2412" t="str">
            <v>UND</v>
          </cell>
          <cell r="E2412">
            <v>2679</v>
          </cell>
          <cell r="F2412">
            <v>2251</v>
          </cell>
        </row>
        <row r="2413">
          <cell r="A2413" t="str">
            <v>H2</v>
          </cell>
          <cell r="B2413" t="str">
            <v>EQUIPO BASICO (HERRAMIENTA MENOR)</v>
          </cell>
          <cell r="C2413" t="str">
            <v>Herramienta</v>
          </cell>
          <cell r="D2413" t="str">
            <v>UND</v>
          </cell>
          <cell r="E2413">
            <v>2679</v>
          </cell>
          <cell r="F2413">
            <v>2251</v>
          </cell>
        </row>
        <row r="2414">
          <cell r="A2414" t="str">
            <v>E1</v>
          </cell>
          <cell r="B2414" t="str">
            <v>ANDAMIO METALICO CERTIFICADO, INCLUYE ESCALERILLA CON BARANDAS Y PLATAFORMAS DE TRABAJO</v>
          </cell>
          <cell r="C2414" t="str">
            <v>Equipos</v>
          </cell>
          <cell r="D2414" t="str">
            <v>UND</v>
          </cell>
          <cell r="E2414">
            <v>7665</v>
          </cell>
          <cell r="F2414">
            <v>6441</v>
          </cell>
        </row>
        <row r="2415">
          <cell r="A2415" t="str">
            <v>E2</v>
          </cell>
          <cell r="B2415" t="str">
            <v>BULLDOZER D-5</v>
          </cell>
          <cell r="C2415" t="str">
            <v>Equipos</v>
          </cell>
          <cell r="D2415" t="str">
            <v>HR</v>
          </cell>
          <cell r="E2415">
            <v>146156</v>
          </cell>
          <cell r="F2415">
            <v>122820</v>
          </cell>
        </row>
        <row r="2416">
          <cell r="A2416" t="str">
            <v>E3</v>
          </cell>
          <cell r="B2416" t="str">
            <v>CARROTANQUE DE AGUA 10.000 LTS.</v>
          </cell>
          <cell r="C2416" t="str">
            <v>Equipos</v>
          </cell>
          <cell r="D2416" t="str">
            <v>HR</v>
          </cell>
          <cell r="E2416">
            <v>65769</v>
          </cell>
          <cell r="F2416">
            <v>55268</v>
          </cell>
        </row>
        <row r="2417">
          <cell r="A2417" t="str">
            <v>E4</v>
          </cell>
          <cell r="B2417" t="str">
            <v>CARROTANQUE IRRIGADOR DE ASFALTO</v>
          </cell>
          <cell r="C2417" t="str">
            <v>Equipos</v>
          </cell>
          <cell r="D2417" t="str">
            <v>HR</v>
          </cell>
          <cell r="E2417">
            <v>75999</v>
          </cell>
          <cell r="F2417">
            <v>63865</v>
          </cell>
        </row>
        <row r="2418">
          <cell r="A2418" t="str">
            <v>E5</v>
          </cell>
          <cell r="B2418" t="str">
            <v>COMPACTADOR DE ASFALTO</v>
          </cell>
          <cell r="C2418" t="str">
            <v>Equipos</v>
          </cell>
          <cell r="D2418" t="str">
            <v>HR</v>
          </cell>
          <cell r="E2418">
            <v>116923</v>
          </cell>
          <cell r="F2418">
            <v>98255</v>
          </cell>
        </row>
        <row r="2419">
          <cell r="A2419" t="str">
            <v>E6</v>
          </cell>
          <cell r="B2419" t="str">
            <v>COMPRESOR (BARRIDO Y/O SOPLADO DE LA SUPERFICIE PAVIMENTO)</v>
          </cell>
          <cell r="C2419" t="str">
            <v>Equipos</v>
          </cell>
          <cell r="D2419" t="str">
            <v>HR</v>
          </cell>
          <cell r="E2419">
            <v>78923</v>
          </cell>
          <cell r="F2419">
            <v>66322</v>
          </cell>
        </row>
        <row r="2420">
          <cell r="A2420" t="str">
            <v>E7</v>
          </cell>
          <cell r="B2420" t="str">
            <v>COMPRESOR 2 MARTILLOS (INCLUYE ACPM Y TRANSPORTE)</v>
          </cell>
          <cell r="C2420" t="str">
            <v>Equipos</v>
          </cell>
          <cell r="D2420" t="str">
            <v>HR</v>
          </cell>
          <cell r="E2420">
            <v>80383</v>
          </cell>
          <cell r="F2420">
            <v>67549</v>
          </cell>
        </row>
        <row r="2421">
          <cell r="A2421" t="str">
            <v>E8</v>
          </cell>
          <cell r="B2421" t="str">
            <v xml:space="preserve">CORTADORA INCLUYE DISCO </v>
          </cell>
          <cell r="C2421" t="str">
            <v>Equipos</v>
          </cell>
          <cell r="D2421" t="str">
            <v>DIA</v>
          </cell>
          <cell r="E2421">
            <v>51152</v>
          </cell>
          <cell r="F2421">
            <v>42985</v>
          </cell>
        </row>
        <row r="2422">
          <cell r="A2422" t="str">
            <v>E9</v>
          </cell>
          <cell r="B2422" t="str">
            <v>PLUMA  GRUA 250KG CON BALDE</v>
          </cell>
          <cell r="C2422" t="str">
            <v>Equipos</v>
          </cell>
          <cell r="D2422" t="str">
            <v>DIA</v>
          </cell>
          <cell r="E2422">
            <v>32151</v>
          </cell>
          <cell r="F2422">
            <v>27018</v>
          </cell>
        </row>
        <row r="2423">
          <cell r="A2423" t="str">
            <v>E10</v>
          </cell>
          <cell r="B2423" t="str">
            <v xml:space="preserve">EQUIPO DE TERMOFUSION </v>
          </cell>
          <cell r="C2423" t="str">
            <v>Equipos</v>
          </cell>
          <cell r="D2423" t="str">
            <v>DIA</v>
          </cell>
          <cell r="E2423">
            <v>365390</v>
          </cell>
          <cell r="F2423">
            <v>307050</v>
          </cell>
        </row>
        <row r="2424">
          <cell r="A2424" t="str">
            <v>E11</v>
          </cell>
          <cell r="B2424" t="str">
            <v>EQUIPO HIDROLAVADORA</v>
          </cell>
          <cell r="C2424" t="str">
            <v>Equipos</v>
          </cell>
          <cell r="D2424" t="str">
            <v>DIA</v>
          </cell>
          <cell r="E2424">
            <v>51152</v>
          </cell>
          <cell r="F2424">
            <v>42985</v>
          </cell>
        </row>
        <row r="2425">
          <cell r="A2425" t="str">
            <v>E12</v>
          </cell>
          <cell r="B2425" t="str">
            <v>EQUIPO DE TRANSPORTE</v>
          </cell>
          <cell r="C2425" t="str">
            <v>Equipos</v>
          </cell>
          <cell r="D2425" t="str">
            <v>DIA</v>
          </cell>
          <cell r="E2425">
            <v>138578</v>
          </cell>
          <cell r="F2425">
            <v>116452</v>
          </cell>
        </row>
        <row r="2426">
          <cell r="A2426" t="str">
            <v>E13</v>
          </cell>
          <cell r="B2426" t="str">
            <v>GRUA CON BRAZO HIDRAULICO</v>
          </cell>
          <cell r="C2426" t="str">
            <v>Equipos</v>
          </cell>
          <cell r="D2426" t="str">
            <v>DIA</v>
          </cell>
          <cell r="E2426">
            <v>3215075</v>
          </cell>
          <cell r="F2426">
            <v>2701744</v>
          </cell>
        </row>
        <row r="2427">
          <cell r="A2427" t="str">
            <v>E14</v>
          </cell>
          <cell r="B2427" t="str">
            <v>MEZCLADORA A GASOLINA 1 SACO</v>
          </cell>
          <cell r="C2427" t="str">
            <v>Equipos</v>
          </cell>
          <cell r="D2427" t="str">
            <v>DIA</v>
          </cell>
          <cell r="E2427">
            <v>36538</v>
          </cell>
          <cell r="F2427">
            <v>30704</v>
          </cell>
        </row>
        <row r="2428">
          <cell r="A2428" t="str">
            <v>E15</v>
          </cell>
          <cell r="B2428" t="str">
            <v>MOTONIVELADORA 120 HP.</v>
          </cell>
          <cell r="C2428" t="str">
            <v>Equipos</v>
          </cell>
          <cell r="D2428" t="str">
            <v>HR</v>
          </cell>
          <cell r="E2428">
            <v>225054</v>
          </cell>
          <cell r="F2428">
            <v>189121</v>
          </cell>
        </row>
        <row r="2429">
          <cell r="A2429" t="str">
            <v>E16</v>
          </cell>
          <cell r="B2429" t="str">
            <v>REGLA VIBRATORIA</v>
          </cell>
          <cell r="C2429" t="str">
            <v>Equipos</v>
          </cell>
          <cell r="D2429" t="str">
            <v>DIA</v>
          </cell>
          <cell r="E2429">
            <v>80383</v>
          </cell>
          <cell r="F2429">
            <v>67549</v>
          </cell>
        </row>
        <row r="2430">
          <cell r="A2430" t="str">
            <v>E17</v>
          </cell>
          <cell r="B2430" t="str">
            <v>RETIRO DE ESCOMBROS (TRANSPORTE HORIZONTAL, CARGUE Y DESCARGUE).</v>
          </cell>
          <cell r="C2430" t="str">
            <v>Equipos</v>
          </cell>
          <cell r="D2430" t="str">
            <v>M3</v>
          </cell>
          <cell r="E2430">
            <v>23889</v>
          </cell>
          <cell r="F2430">
            <v>20075</v>
          </cell>
        </row>
        <row r="2431">
          <cell r="A2431" t="str">
            <v>E18</v>
          </cell>
          <cell r="B2431" t="str">
            <v>RETROEXCAVADORA SOBRE ORUGAS</v>
          </cell>
          <cell r="C2431" t="str">
            <v>Equipos</v>
          </cell>
          <cell r="D2431" t="str">
            <v>HR</v>
          </cell>
          <cell r="E2431">
            <v>225054</v>
          </cell>
          <cell r="F2431">
            <v>189121</v>
          </cell>
        </row>
        <row r="2432">
          <cell r="A2432" t="str">
            <v>E19</v>
          </cell>
          <cell r="B2432" t="str">
            <v>TALADRO ROTO PERCUTOR</v>
          </cell>
          <cell r="C2432" t="str">
            <v>Equipos</v>
          </cell>
          <cell r="D2432" t="str">
            <v>DIA</v>
          </cell>
          <cell r="E2432">
            <v>15345</v>
          </cell>
          <cell r="F2432">
            <v>12895</v>
          </cell>
        </row>
        <row r="2433">
          <cell r="A2433" t="str">
            <v>E20</v>
          </cell>
          <cell r="B2433" t="str">
            <v>TERMINADORA DE ASFALTO</v>
          </cell>
          <cell r="C2433" t="str">
            <v>Equipos</v>
          </cell>
          <cell r="D2433" t="str">
            <v>HR</v>
          </cell>
          <cell r="E2433">
            <v>153465</v>
          </cell>
          <cell r="F2433">
            <v>128962</v>
          </cell>
        </row>
        <row r="2434">
          <cell r="A2434" t="str">
            <v>E21</v>
          </cell>
          <cell r="B2434" t="str">
            <v>VIBRADOR A GASOLINA</v>
          </cell>
          <cell r="C2434" t="str">
            <v>Equipos</v>
          </cell>
          <cell r="D2434" t="str">
            <v>DIA</v>
          </cell>
          <cell r="E2434">
            <v>54867</v>
          </cell>
          <cell r="F2434">
            <v>46107</v>
          </cell>
        </row>
        <row r="2435">
          <cell r="A2435" t="str">
            <v>E22</v>
          </cell>
          <cell r="B2435" t="str">
            <v>VIBROCOMPACTADOR DE SUELO</v>
          </cell>
          <cell r="C2435" t="str">
            <v>Equipos</v>
          </cell>
          <cell r="D2435" t="str">
            <v>HR</v>
          </cell>
          <cell r="E2435">
            <v>124231</v>
          </cell>
          <cell r="F2435">
            <v>104396</v>
          </cell>
        </row>
        <row r="2436">
          <cell r="A2436" t="str">
            <v>E23</v>
          </cell>
          <cell r="B2436" t="str">
            <v>VIBROCOMPACTADOR MANUAL SALTARÍN</v>
          </cell>
          <cell r="C2436" t="str">
            <v>Equipos</v>
          </cell>
          <cell r="D2436" t="str">
            <v>DIA</v>
          </cell>
          <cell r="E2436">
            <v>47060</v>
          </cell>
          <cell r="F2436">
            <v>39546</v>
          </cell>
        </row>
        <row r="2437">
          <cell r="A2437" t="str">
            <v>E24</v>
          </cell>
          <cell r="B2437" t="str">
            <v>VOLQUETA  6M3 (CARGUE A MANO)</v>
          </cell>
          <cell r="C2437" t="str">
            <v>Equipos</v>
          </cell>
          <cell r="D2437" t="str">
            <v>VJE</v>
          </cell>
          <cell r="E2437">
            <v>124723</v>
          </cell>
          <cell r="F2437">
            <v>104809</v>
          </cell>
        </row>
        <row r="2438">
          <cell r="A2438" t="str">
            <v>E25</v>
          </cell>
          <cell r="B2438" t="str">
            <v>VOLQUETA  6M3 (CARGUE MECÁNICO)</v>
          </cell>
          <cell r="C2438" t="str">
            <v>Equipos</v>
          </cell>
          <cell r="D2438" t="str">
            <v>VJE</v>
          </cell>
          <cell r="E2438">
            <v>66517</v>
          </cell>
          <cell r="F2438">
            <v>55897</v>
          </cell>
        </row>
        <row r="2439">
          <cell r="A2439" t="str">
            <v>E26</v>
          </cell>
          <cell r="B2439" t="str">
            <v>EQUIPO COLOCACION CONCRETO (BOMBEO)</v>
          </cell>
          <cell r="C2439" t="str">
            <v>Equipos</v>
          </cell>
          <cell r="D2439" t="str">
            <v>M3</v>
          </cell>
          <cell r="E2439">
            <v>42384</v>
          </cell>
          <cell r="F2439">
            <v>35617</v>
          </cell>
        </row>
        <row r="2440">
          <cell r="A2440" t="str">
            <v>E27</v>
          </cell>
          <cell r="B2440" t="str">
            <v>VOLQUETA  6M3 (CARGUE A MANO) RETIRO INTERNO</v>
          </cell>
          <cell r="C2440" t="str">
            <v>Equipos</v>
          </cell>
          <cell r="D2440" t="str">
            <v>VJE</v>
          </cell>
          <cell r="E2440">
            <v>175387</v>
          </cell>
          <cell r="F2440">
            <v>147384</v>
          </cell>
        </row>
        <row r="2441">
          <cell r="A2441" t="str">
            <v>E28</v>
          </cell>
          <cell r="B2441" t="str">
            <v>VOLQUETA  6M3 (CARGUE A MECANICO) RETIRO INTERNO</v>
          </cell>
          <cell r="C2441" t="str">
            <v>Equipos</v>
          </cell>
          <cell r="D2441" t="str">
            <v>VJE</v>
          </cell>
          <cell r="E2441">
            <v>96453</v>
          </cell>
          <cell r="F2441">
            <v>81053</v>
          </cell>
        </row>
        <row r="2442">
          <cell r="A2442" t="str">
            <v>E29</v>
          </cell>
          <cell r="B2442" t="str">
            <v>CORTADORA DE CONCRETO</v>
          </cell>
          <cell r="C2442" t="str">
            <v>Equipos</v>
          </cell>
          <cell r="D2442" t="str">
            <v>HR</v>
          </cell>
          <cell r="E2442">
            <v>2924</v>
          </cell>
          <cell r="F2442">
            <v>2457</v>
          </cell>
        </row>
        <row r="2443">
          <cell r="A2443" t="str">
            <v>E30</v>
          </cell>
          <cell r="B2443" t="str">
            <v>CORTADORA CON DISCO DIAMANTADO (INCLUYE OPERARIO)</v>
          </cell>
          <cell r="C2443" t="str">
            <v>Equipos</v>
          </cell>
          <cell r="D2443" t="str">
            <v>HR</v>
          </cell>
          <cell r="E2443">
            <v>31180</v>
          </cell>
          <cell r="F2443">
            <v>26202</v>
          </cell>
        </row>
        <row r="2444">
          <cell r="A2444" t="str">
            <v>E31</v>
          </cell>
          <cell r="B2444" t="str">
            <v>DISCO DIAMANTADO DE 14"</v>
          </cell>
          <cell r="C2444" t="str">
            <v>Equipos</v>
          </cell>
          <cell r="D2444" t="str">
            <v>UND</v>
          </cell>
          <cell r="E2444">
            <v>176666</v>
          </cell>
          <cell r="F2444">
            <v>148459</v>
          </cell>
        </row>
        <row r="2445">
          <cell r="A2445" t="str">
            <v>E32</v>
          </cell>
          <cell r="B2445" t="str">
            <v>ALLANADORA MECANICA CON CUCHILLAS</v>
          </cell>
          <cell r="C2445" t="str">
            <v>Equipos</v>
          </cell>
          <cell r="D2445" t="str">
            <v>DIA</v>
          </cell>
          <cell r="E2445">
            <v>83590</v>
          </cell>
          <cell r="F2445">
            <v>70244</v>
          </cell>
        </row>
        <row r="2446">
          <cell r="A2446" t="str">
            <v>E33</v>
          </cell>
          <cell r="B2446" t="str">
            <v>MONTACARGA</v>
          </cell>
          <cell r="C2446" t="str">
            <v>Equipos</v>
          </cell>
          <cell r="D2446" t="str">
            <v>DIA</v>
          </cell>
          <cell r="E2446">
            <v>219235</v>
          </cell>
          <cell r="F2446">
            <v>184231</v>
          </cell>
        </row>
        <row r="2447">
          <cell r="A2447" t="str">
            <v>E34</v>
          </cell>
          <cell r="B2447" t="str">
            <v>CAMABAJA -  DIA</v>
          </cell>
          <cell r="C2447" t="str">
            <v>Equipos</v>
          </cell>
          <cell r="D2447" t="str">
            <v>DIA</v>
          </cell>
          <cell r="E2447">
            <v>2078710</v>
          </cell>
          <cell r="F2447">
            <v>1746815</v>
          </cell>
        </row>
        <row r="2448">
          <cell r="A2448" t="str">
            <v>E35</v>
          </cell>
          <cell r="B2448" t="str">
            <v>TABLERO  1.40 X 0,70</v>
          </cell>
          <cell r="C2448" t="str">
            <v>Equipos</v>
          </cell>
          <cell r="D2448" t="str">
            <v>DIA</v>
          </cell>
          <cell r="E2448">
            <v>362</v>
          </cell>
          <cell r="F2448">
            <v>304</v>
          </cell>
        </row>
        <row r="2449">
          <cell r="A2449" t="str">
            <v>E36</v>
          </cell>
          <cell r="B2449" t="str">
            <v>EQUIPO MANEJO DE AGUAS DIFERENTE A AGUAS RESIDUALES</v>
          </cell>
          <cell r="C2449" t="str">
            <v>Equipos</v>
          </cell>
          <cell r="D2449" t="str">
            <v>DIA</v>
          </cell>
          <cell r="E2449">
            <v>51152</v>
          </cell>
          <cell r="F2449">
            <v>42985</v>
          </cell>
        </row>
        <row r="2450">
          <cell r="A2450" t="str">
            <v>E37</v>
          </cell>
          <cell r="B2450" t="str">
            <v>MOTOBOMBA DE 2" A GASOLINA</v>
          </cell>
          <cell r="C2450" t="str">
            <v>Equipos</v>
          </cell>
          <cell r="D2450" t="str">
            <v>DIA</v>
          </cell>
          <cell r="E2450">
            <v>51152</v>
          </cell>
          <cell r="F2450">
            <v>42985</v>
          </cell>
        </row>
        <row r="2451">
          <cell r="A2451" t="str">
            <v>E38</v>
          </cell>
          <cell r="B2451" t="str">
            <v>EXPLOSIVOS (INCLUYE PERFORACIÓN, ESTOPINES, CORDON DETONANTE, MECHA LENTA Y DINAMITA)</v>
          </cell>
          <cell r="C2451" t="str">
            <v>Equipos</v>
          </cell>
          <cell r="D2451" t="str">
            <v>TIRO</v>
          </cell>
          <cell r="E2451">
            <v>36538</v>
          </cell>
          <cell r="F2451">
            <v>30704</v>
          </cell>
        </row>
        <row r="2452">
          <cell r="A2452" t="str">
            <v>E39</v>
          </cell>
          <cell r="B2452" t="str">
            <v>EQUIPOS-HERRAMIENTA /PRUEBA HIDROSTATICA</v>
          </cell>
          <cell r="C2452" t="str">
            <v>Equipos</v>
          </cell>
          <cell r="D2452" t="str">
            <v>M</v>
          </cell>
          <cell r="E2452">
            <v>2079</v>
          </cell>
          <cell r="F2452">
            <v>1747</v>
          </cell>
        </row>
        <row r="2453">
          <cell r="A2453" t="str">
            <v>E40</v>
          </cell>
          <cell r="B2453" t="str">
            <v>EQUIPOS-HERRAMIENTA P/FUSION DE TUBERIA</v>
          </cell>
          <cell r="C2453" t="str">
            <v>Equipos</v>
          </cell>
          <cell r="D2453" t="str">
            <v>M</v>
          </cell>
          <cell r="E2453">
            <v>13858</v>
          </cell>
          <cell r="F2453">
            <v>11645</v>
          </cell>
        </row>
        <row r="2454">
          <cell r="A2454" t="str">
            <v>E41</v>
          </cell>
          <cell r="B2454" t="str">
            <v>FUSION TUBERIA SOCKET</v>
          </cell>
          <cell r="C2454" t="str">
            <v>Equipos</v>
          </cell>
          <cell r="D2454" t="str">
            <v>UND</v>
          </cell>
          <cell r="E2454">
            <v>34643</v>
          </cell>
          <cell r="F2454">
            <v>29112</v>
          </cell>
        </row>
        <row r="2455">
          <cell r="A2455" t="str">
            <v>E42</v>
          </cell>
          <cell r="B2455" t="str">
            <v>MATERIALES VARIOS PARA LA MOVILIZACION Y ALINEACION DEL MEDIDOR</v>
          </cell>
          <cell r="C2455" t="str">
            <v>Equipos</v>
          </cell>
          <cell r="D2455" t="str">
            <v>UND</v>
          </cell>
          <cell r="E2455">
            <v>3046</v>
          </cell>
          <cell r="F2455">
            <v>2560</v>
          </cell>
        </row>
        <row r="2456">
          <cell r="A2456" t="str">
            <v>E43</v>
          </cell>
          <cell r="B2456" t="str">
            <v>RETROCARGADORA DE LLANTAS</v>
          </cell>
          <cell r="C2456" t="str">
            <v>Equipos</v>
          </cell>
          <cell r="D2456" t="str">
            <v>HR</v>
          </cell>
          <cell r="E2456">
            <v>122989</v>
          </cell>
          <cell r="F2456">
            <v>103352</v>
          </cell>
        </row>
        <row r="2457">
          <cell r="A2457" t="str">
            <v>E44</v>
          </cell>
          <cell r="B2457" t="str">
            <v xml:space="preserve">EQUIPO DE COMPACTACION </v>
          </cell>
          <cell r="C2457" t="str">
            <v>Equipos</v>
          </cell>
          <cell r="D2457" t="str">
            <v>DIA</v>
          </cell>
          <cell r="E2457">
            <v>58677</v>
          </cell>
          <cell r="F2457">
            <v>49308</v>
          </cell>
        </row>
        <row r="2458">
          <cell r="A2458" t="str">
            <v>E45</v>
          </cell>
          <cell r="B2458" t="str">
            <v>RETROEXCAVADORA CARGADORA JD-510</v>
          </cell>
          <cell r="C2458" t="str">
            <v>Equipos</v>
          </cell>
          <cell r="D2458" t="str">
            <v>HR</v>
          </cell>
          <cell r="E2458">
            <v>225054</v>
          </cell>
          <cell r="F2458">
            <v>189121</v>
          </cell>
        </row>
        <row r="2459">
          <cell r="A2459" t="str">
            <v>E46</v>
          </cell>
          <cell r="B2459" t="str">
            <v>COMPRESOR 175 Q 2 MARTILLOS</v>
          </cell>
          <cell r="C2459" t="str">
            <v>Equipos</v>
          </cell>
          <cell r="D2459" t="str">
            <v>HR</v>
          </cell>
          <cell r="E2459">
            <v>80383</v>
          </cell>
          <cell r="F2459">
            <v>67549</v>
          </cell>
        </row>
        <row r="2460">
          <cell r="A2460" t="str">
            <v>E47</v>
          </cell>
          <cell r="B2460" t="str">
            <v>VIBROCOMPACTADOR TIPO RANA</v>
          </cell>
          <cell r="C2460" t="str">
            <v>Equipos</v>
          </cell>
          <cell r="D2460" t="str">
            <v>DIA</v>
          </cell>
          <cell r="E2460">
            <v>45733</v>
          </cell>
          <cell r="F2460">
            <v>38431</v>
          </cell>
        </row>
        <row r="2461">
          <cell r="A2461" t="str">
            <v>E48</v>
          </cell>
          <cell r="B2461" t="str">
            <v>CANGURO</v>
          </cell>
          <cell r="C2461" t="str">
            <v>Equipos</v>
          </cell>
          <cell r="D2461" t="str">
            <v>DIA</v>
          </cell>
          <cell r="E2461">
            <v>49888</v>
          </cell>
          <cell r="F2461">
            <v>41923</v>
          </cell>
        </row>
        <row r="2462">
          <cell r="A2462" t="str">
            <v>E49</v>
          </cell>
          <cell r="B2462" t="str">
            <v>CILINDRO COMPACTADOR 6 TONELADAS</v>
          </cell>
          <cell r="C2462" t="str">
            <v>Equipos</v>
          </cell>
          <cell r="D2462" t="str">
            <v>HR</v>
          </cell>
          <cell r="E2462">
            <v>225054</v>
          </cell>
          <cell r="F2462">
            <v>189121</v>
          </cell>
        </row>
        <row r="2463">
          <cell r="A2463" t="str">
            <v>E50</v>
          </cell>
          <cell r="B2463" t="str">
            <v>MOTONIVELADORA CAT-12 -F</v>
          </cell>
          <cell r="C2463" t="str">
            <v>Equipos</v>
          </cell>
          <cell r="D2463" t="str">
            <v>HR</v>
          </cell>
          <cell r="E2463">
            <v>225054</v>
          </cell>
          <cell r="F2463">
            <v>189121</v>
          </cell>
        </row>
        <row r="2464">
          <cell r="A2464" t="str">
            <v>E51</v>
          </cell>
          <cell r="B2464" t="str">
            <v>VIBROCOMPACTADOR  TANDEM</v>
          </cell>
          <cell r="C2464" t="str">
            <v>Equipos</v>
          </cell>
          <cell r="D2464" t="str">
            <v>HR</v>
          </cell>
          <cell r="E2464">
            <v>128601</v>
          </cell>
          <cell r="F2464">
            <v>108068</v>
          </cell>
        </row>
        <row r="2465">
          <cell r="A2465" t="str">
            <v>E52</v>
          </cell>
          <cell r="B2465" t="str">
            <v>VIBRADOR</v>
          </cell>
          <cell r="C2465" t="str">
            <v>Equipos</v>
          </cell>
          <cell r="D2465" t="str">
            <v>HR</v>
          </cell>
          <cell r="E2465">
            <v>6237</v>
          </cell>
          <cell r="F2465">
            <v>5241</v>
          </cell>
        </row>
        <row r="2466">
          <cell r="A2466" t="str">
            <v>E53</v>
          </cell>
          <cell r="B2466" t="str">
            <v>CANASTILLA SOPORTE DOVELAS EN HIERRO DE 1/4"</v>
          </cell>
          <cell r="C2466" t="str">
            <v>Equipos</v>
          </cell>
          <cell r="D2466" t="str">
            <v>KG</v>
          </cell>
          <cell r="E2466">
            <v>5818</v>
          </cell>
          <cell r="F2466">
            <v>4889</v>
          </cell>
        </row>
        <row r="2467">
          <cell r="A2467" t="str">
            <v>E54</v>
          </cell>
          <cell r="B2467" t="str">
            <v xml:space="preserve">EQUIPO DE EXCAVACION </v>
          </cell>
          <cell r="C2467" t="str">
            <v>Equipos</v>
          </cell>
          <cell r="D2467" t="str">
            <v>HR</v>
          </cell>
          <cell r="E2467">
            <v>1281869</v>
          </cell>
          <cell r="F2467">
            <v>1077201</v>
          </cell>
        </row>
        <row r="2468">
          <cell r="A2468" t="str">
            <v>E55</v>
          </cell>
          <cell r="B2468" t="str">
            <v>PLANCHON Y REMOLCADOR</v>
          </cell>
          <cell r="C2468" t="str">
            <v>Equipos</v>
          </cell>
          <cell r="D2468" t="str">
            <v>HR</v>
          </cell>
          <cell r="E2468">
            <v>568181</v>
          </cell>
          <cell r="F2468">
            <v>477463</v>
          </cell>
        </row>
        <row r="2469">
          <cell r="A2469" t="str">
            <v>E56</v>
          </cell>
          <cell r="B2469" t="str">
            <v>OBRA FALSA Y PUNTALES PARA PILOTES</v>
          </cell>
          <cell r="C2469" t="str">
            <v>Equipos</v>
          </cell>
          <cell r="D2469" t="str">
            <v>HR</v>
          </cell>
          <cell r="E2469">
            <v>64855</v>
          </cell>
          <cell r="F2469">
            <v>54500</v>
          </cell>
        </row>
        <row r="2470">
          <cell r="A2470" t="str">
            <v>E57</v>
          </cell>
          <cell r="B2470" t="str">
            <v>MIXER DE 6 M3 CONCRETO PREMEZCLADO</v>
          </cell>
          <cell r="C2470" t="str">
            <v>Equipos</v>
          </cell>
          <cell r="D2470" t="str">
            <v>M3</v>
          </cell>
          <cell r="E2470">
            <v>1602</v>
          </cell>
          <cell r="F2470">
            <v>1346</v>
          </cell>
        </row>
        <row r="2471">
          <cell r="A2471" t="str">
            <v>E58</v>
          </cell>
          <cell r="B2471" t="str">
            <v>ANDAMIOS METALICO CERTIFICADO Y FORMALETA PARA SUPERESTRUCTURA</v>
          </cell>
          <cell r="C2471" t="str">
            <v>Equipos</v>
          </cell>
          <cell r="D2471" t="str">
            <v>UND</v>
          </cell>
          <cell r="E2471">
            <v>346453</v>
          </cell>
          <cell r="F2471">
            <v>291137</v>
          </cell>
        </row>
        <row r="2472">
          <cell r="A2472" t="str">
            <v>E59</v>
          </cell>
          <cell r="B2472" t="str">
            <v>EQUIPO DE SOLDADURA</v>
          </cell>
          <cell r="C2472" t="str">
            <v>Equipos</v>
          </cell>
          <cell r="D2472" t="str">
            <v>HR</v>
          </cell>
          <cell r="E2472">
            <v>34643</v>
          </cell>
          <cell r="F2472">
            <v>29112</v>
          </cell>
        </row>
        <row r="2473">
          <cell r="A2473" t="str">
            <v>E60</v>
          </cell>
          <cell r="B2473" t="str">
            <v>TALADRO DE PERCUCION</v>
          </cell>
          <cell r="C2473" t="str">
            <v>Equipos</v>
          </cell>
          <cell r="D2473" t="str">
            <v>HR</v>
          </cell>
          <cell r="E2473">
            <v>6061</v>
          </cell>
          <cell r="F2473">
            <v>5093</v>
          </cell>
        </row>
        <row r="2474">
          <cell r="A2474" t="str">
            <v>E61</v>
          </cell>
          <cell r="B2474" t="str">
            <v>GATO PARA TENSIONAMIENTO</v>
          </cell>
          <cell r="C2474" t="str">
            <v>Equipos</v>
          </cell>
          <cell r="D2474" t="str">
            <v>HR</v>
          </cell>
          <cell r="E2474">
            <v>62361</v>
          </cell>
          <cell r="F2474">
            <v>52404</v>
          </cell>
        </row>
        <row r="2475">
          <cell r="A2475" t="str">
            <v>E62</v>
          </cell>
          <cell r="B2475" t="str">
            <v>BOMBA PARA INYECTAR LECHADA</v>
          </cell>
          <cell r="C2475" t="str">
            <v>Equipos</v>
          </cell>
          <cell r="D2475" t="str">
            <v>HR</v>
          </cell>
          <cell r="E2475">
            <v>41575</v>
          </cell>
          <cell r="F2475">
            <v>34937</v>
          </cell>
        </row>
        <row r="2476">
          <cell r="A2476" t="str">
            <v>E63</v>
          </cell>
          <cell r="B2476" t="str">
            <v>CUÑAS</v>
          </cell>
          <cell r="C2476" t="str">
            <v>Equipos</v>
          </cell>
          <cell r="D2476" t="str">
            <v>UND</v>
          </cell>
          <cell r="E2476">
            <v>8315</v>
          </cell>
          <cell r="F2476">
            <v>6987</v>
          </cell>
        </row>
        <row r="2477">
          <cell r="A2477" t="str">
            <v>E64</v>
          </cell>
          <cell r="B2477" t="str">
            <v>BLOQUE (GALLETA) PARA POSTENSADO 12 TORONES N° 15 E= 75 MM D=170MM</v>
          </cell>
          <cell r="C2477" t="str">
            <v>Equipos</v>
          </cell>
          <cell r="D2477" t="str">
            <v>UND</v>
          </cell>
          <cell r="E2477">
            <v>415741</v>
          </cell>
          <cell r="F2477">
            <v>349362</v>
          </cell>
        </row>
        <row r="2478">
          <cell r="A2478" t="str">
            <v>E65</v>
          </cell>
          <cell r="B2478" t="str">
            <v>DUCTO METALICO D = 87 MM PARA CLABLE</v>
          </cell>
          <cell r="C2478" t="str">
            <v>Equipos</v>
          </cell>
          <cell r="D2478" t="str">
            <v>M</v>
          </cell>
          <cell r="E2478">
            <v>13164</v>
          </cell>
          <cell r="F2478">
            <v>11062</v>
          </cell>
        </row>
        <row r="2479">
          <cell r="A2479" t="str">
            <v>E66</v>
          </cell>
          <cell r="B2479" t="str">
            <v>PLACA DE 270MM X270 MM X 40 MM</v>
          </cell>
          <cell r="C2479" t="str">
            <v>Equipos</v>
          </cell>
          <cell r="D2479" t="str">
            <v>UND</v>
          </cell>
          <cell r="E2479">
            <v>271341</v>
          </cell>
          <cell r="F2479">
            <v>228018</v>
          </cell>
        </row>
        <row r="2480">
          <cell r="A2480" t="str">
            <v>E67</v>
          </cell>
          <cell r="B2480" t="str">
            <v>TROMPETA LONG 460 MM D1=118 MM D2 = 87 MM</v>
          </cell>
          <cell r="C2480" t="str">
            <v>Equipos</v>
          </cell>
          <cell r="D2480" t="str">
            <v>UND</v>
          </cell>
          <cell r="E2480">
            <v>173226</v>
          </cell>
          <cell r="F2480">
            <v>145568</v>
          </cell>
        </row>
        <row r="2481">
          <cell r="A2481" t="str">
            <v>E68</v>
          </cell>
          <cell r="B2481" t="str">
            <v>TUBO DE INYECCION</v>
          </cell>
          <cell r="C2481" t="str">
            <v>Equipos</v>
          </cell>
          <cell r="D2481" t="str">
            <v>UND</v>
          </cell>
          <cell r="E2481">
            <v>21895</v>
          </cell>
          <cell r="F2481">
            <v>18399</v>
          </cell>
        </row>
        <row r="2482">
          <cell r="A2482" t="str">
            <v>E69</v>
          </cell>
          <cell r="B2482" t="str">
            <v>RANA COMPACTADORA (INCLUYE COMBUSTIBLE)</v>
          </cell>
          <cell r="C2482" t="str">
            <v>Equipos</v>
          </cell>
          <cell r="D2482" t="str">
            <v>HR</v>
          </cell>
          <cell r="E2482">
            <v>10395</v>
          </cell>
          <cell r="F2482">
            <v>8735</v>
          </cell>
        </row>
        <row r="2483">
          <cell r="A2483" t="str">
            <v>E70</v>
          </cell>
          <cell r="B2483" t="str">
            <v>CARRETA O BUGGY</v>
          </cell>
          <cell r="C2483" t="str">
            <v>Equipos</v>
          </cell>
          <cell r="D2483" t="str">
            <v>UND</v>
          </cell>
          <cell r="E2483">
            <v>180152</v>
          </cell>
          <cell r="F2483">
            <v>151388</v>
          </cell>
        </row>
        <row r="2484">
          <cell r="A2484" t="str">
            <v>E71</v>
          </cell>
          <cell r="B2484" t="str">
            <v>CAMABAJA - VJE</v>
          </cell>
          <cell r="C2484" t="str">
            <v>Equipos</v>
          </cell>
          <cell r="D2484" t="str">
            <v>VJE</v>
          </cell>
          <cell r="E2484">
            <v>831484</v>
          </cell>
          <cell r="F2484">
            <v>698726</v>
          </cell>
        </row>
        <row r="2485">
          <cell r="A2485" t="str">
            <v>E72</v>
          </cell>
          <cell r="B2485" t="str">
            <v>ACARREO CAMIONETA</v>
          </cell>
          <cell r="C2485" t="str">
            <v>Equipos</v>
          </cell>
          <cell r="D2485" t="str">
            <v>VJE</v>
          </cell>
          <cell r="E2485">
            <v>57871</v>
          </cell>
          <cell r="F2485">
            <v>48631</v>
          </cell>
        </row>
        <row r="2486">
          <cell r="A2486" t="str">
            <v>E73</v>
          </cell>
          <cell r="B2486" t="str">
            <v>DESTRONCADORA DE PISOS 10HP</v>
          </cell>
          <cell r="C2486" t="str">
            <v>Equipos</v>
          </cell>
          <cell r="D2486" t="str">
            <v>DIA</v>
          </cell>
          <cell r="E2486">
            <v>46617</v>
          </cell>
          <cell r="F2486">
            <v>39174</v>
          </cell>
        </row>
        <row r="2487">
          <cell r="A2487" t="str">
            <v>E74</v>
          </cell>
          <cell r="B2487" t="str">
            <v>PULIDORA PISOS</v>
          </cell>
          <cell r="C2487" t="str">
            <v>Equipos</v>
          </cell>
          <cell r="D2487" t="str">
            <v>DIA</v>
          </cell>
          <cell r="E2487">
            <v>46617</v>
          </cell>
          <cell r="F2487">
            <v>39174</v>
          </cell>
        </row>
        <row r="2488">
          <cell r="A2488" t="str">
            <v>E75</v>
          </cell>
          <cell r="B2488" t="str">
            <v>BRILLADORA</v>
          </cell>
          <cell r="C2488" t="str">
            <v>Equipos</v>
          </cell>
          <cell r="D2488" t="str">
            <v>DIA</v>
          </cell>
          <cell r="E2488">
            <v>46617</v>
          </cell>
          <cell r="F2488">
            <v>39174</v>
          </cell>
        </row>
        <row r="2489">
          <cell r="A2489" t="str">
            <v>E76</v>
          </cell>
          <cell r="B2489" t="str">
            <v>MOTOSIERRA GRANDE</v>
          </cell>
          <cell r="C2489" t="str">
            <v>Equipos</v>
          </cell>
          <cell r="D2489" t="str">
            <v>DIA</v>
          </cell>
          <cell r="E2489">
            <v>43404</v>
          </cell>
          <cell r="F2489">
            <v>36474</v>
          </cell>
        </row>
        <row r="2490">
          <cell r="A2490" t="str">
            <v>E77</v>
          </cell>
          <cell r="B2490" t="str">
            <v>EQUIPO DE PERFORACION 6"</v>
          </cell>
          <cell r="C2490" t="str">
            <v>Equipos</v>
          </cell>
          <cell r="D2490" t="str">
            <v>HR</v>
          </cell>
          <cell r="E2490">
            <v>160754</v>
          </cell>
          <cell r="F2490">
            <v>135087</v>
          </cell>
        </row>
        <row r="2491">
          <cell r="A2491" t="str">
            <v>E78</v>
          </cell>
          <cell r="B2491" t="str">
            <v>COMPRESOR</v>
          </cell>
          <cell r="C2491" t="str">
            <v>Equipos</v>
          </cell>
          <cell r="D2491" t="str">
            <v>HR</v>
          </cell>
          <cell r="E2491">
            <v>48225</v>
          </cell>
          <cell r="F2491">
            <v>40525</v>
          </cell>
        </row>
        <row r="2492">
          <cell r="A2492" t="str">
            <v>E79</v>
          </cell>
          <cell r="B2492" t="str">
            <v>ANDAMIO COLGANTE</v>
          </cell>
          <cell r="C2492" t="str">
            <v>Equipos</v>
          </cell>
          <cell r="D2492" t="str">
            <v>DIA</v>
          </cell>
          <cell r="E2492">
            <v>2411</v>
          </cell>
          <cell r="F2492">
            <v>2026</v>
          </cell>
        </row>
        <row r="2493">
          <cell r="A2493" t="str">
            <v>E80</v>
          </cell>
          <cell r="B2493" t="str">
            <v>ALQUILER DE MULA</v>
          </cell>
          <cell r="C2493" t="str">
            <v>Equipos</v>
          </cell>
          <cell r="D2493" t="str">
            <v>M3</v>
          </cell>
          <cell r="E2493">
            <v>24114</v>
          </cell>
          <cell r="F2493">
            <v>20264</v>
          </cell>
        </row>
        <row r="2494">
          <cell r="A2494" t="str">
            <v>E81</v>
          </cell>
          <cell r="B2494" t="str">
            <v>VEHICULO DE APOYO DEMARCACION VIAS</v>
          </cell>
          <cell r="C2494" t="str">
            <v>Equipos</v>
          </cell>
          <cell r="D2494" t="str">
            <v>VJE</v>
          </cell>
          <cell r="E2494">
            <v>208979</v>
          </cell>
          <cell r="F2494">
            <v>175613</v>
          </cell>
        </row>
        <row r="2495">
          <cell r="A2495" t="str">
            <v>E82</v>
          </cell>
          <cell r="B2495" t="str">
            <v>ESCALERA CERTIFICADA</v>
          </cell>
          <cell r="C2495" t="str">
            <v>Equipos</v>
          </cell>
          <cell r="D2495" t="str">
            <v>DIA</v>
          </cell>
          <cell r="E2495">
            <v>40190</v>
          </cell>
          <cell r="F2495">
            <v>33773</v>
          </cell>
        </row>
        <row r="2496">
          <cell r="A2496" t="str">
            <v>E83</v>
          </cell>
          <cell r="B2496" t="str">
            <v>SOPLETE GAS CON GATILLO QUEMADOR 25-35-50MM</v>
          </cell>
          <cell r="C2496" t="str">
            <v>Equipos</v>
          </cell>
          <cell r="D2496" t="str">
            <v>DIA</v>
          </cell>
          <cell r="E2496">
            <v>40190</v>
          </cell>
          <cell r="F2496">
            <v>33773</v>
          </cell>
        </row>
        <row r="2497">
          <cell r="A2497" t="str">
            <v>E84</v>
          </cell>
          <cell r="B2497" t="str">
            <v>CAMIONETA ALQUILER</v>
          </cell>
          <cell r="C2497" t="str">
            <v>Equipos</v>
          </cell>
          <cell r="D2497" t="str">
            <v>DIA</v>
          </cell>
          <cell r="E2497">
            <v>168791</v>
          </cell>
          <cell r="F2497">
            <v>141841</v>
          </cell>
        </row>
        <row r="2498">
          <cell r="A2498" t="str">
            <v>E85</v>
          </cell>
          <cell r="B2498" t="str">
            <v>EQUIPO DE TRANSPORTE PARA MAQUINARIA PESADA</v>
          </cell>
          <cell r="C2498" t="str">
            <v>Equipos</v>
          </cell>
          <cell r="D2498" t="str">
            <v>VJE</v>
          </cell>
          <cell r="E2498">
            <v>843956</v>
          </cell>
          <cell r="F2498">
            <v>709207</v>
          </cell>
        </row>
        <row r="2499">
          <cell r="A2499" t="str">
            <v>E86</v>
          </cell>
          <cell r="B2499" t="str">
            <v>PULIDORA INDUSTRIAL</v>
          </cell>
          <cell r="C2499" t="str">
            <v>Equipos</v>
          </cell>
          <cell r="D2499" t="str">
            <v>DIA</v>
          </cell>
          <cell r="E2499">
            <v>41796</v>
          </cell>
          <cell r="F2499">
            <v>35123</v>
          </cell>
        </row>
        <row r="2500">
          <cell r="A2500" t="str">
            <v>E87</v>
          </cell>
          <cell r="B2500" t="str">
            <v>BALDE DE CONSTRUCCIÓN</v>
          </cell>
          <cell r="C2500" t="str">
            <v>Equipos</v>
          </cell>
          <cell r="D2500" t="str">
            <v>UND</v>
          </cell>
          <cell r="E2500">
            <v>3215</v>
          </cell>
          <cell r="F2500">
            <v>2702</v>
          </cell>
        </row>
        <row r="2501">
          <cell r="A2501" t="str">
            <v>E88</v>
          </cell>
          <cell r="B2501" t="str">
            <v xml:space="preserve">CUÑETE </v>
          </cell>
          <cell r="C2501" t="str">
            <v>Equipos</v>
          </cell>
          <cell r="D2501" t="str">
            <v>UND</v>
          </cell>
          <cell r="E2501">
            <v>944</v>
          </cell>
          <cell r="F2501">
            <v>944</v>
          </cell>
        </row>
        <row r="2502">
          <cell r="A2502" t="str">
            <v>E89</v>
          </cell>
          <cell r="B2502" t="str">
            <v>MARTILLO HIDRAULICO BOBCAT</v>
          </cell>
          <cell r="C2502" t="str">
            <v>Equipos</v>
          </cell>
          <cell r="D2502" t="str">
            <v>HR</v>
          </cell>
          <cell r="E2502">
            <v>96453</v>
          </cell>
          <cell r="F2502">
            <v>81053</v>
          </cell>
        </row>
        <row r="2503">
          <cell r="A2503" t="str">
            <v>E90</v>
          </cell>
          <cell r="B2503" t="str">
            <v>BARRENO</v>
          </cell>
          <cell r="C2503" t="str">
            <v>Equipos</v>
          </cell>
          <cell r="D2503" t="str">
            <v>DIA</v>
          </cell>
          <cell r="E2503">
            <v>24114</v>
          </cell>
          <cell r="F2503">
            <v>20264</v>
          </cell>
        </row>
        <row r="2504">
          <cell r="A2504" t="str">
            <v>E91</v>
          </cell>
          <cell r="B2504" t="str">
            <v>EQUIPO DE PINTURA DE ALTA PRESION</v>
          </cell>
          <cell r="C2504" t="str">
            <v>Equipos</v>
          </cell>
          <cell r="D2504" t="str">
            <v>DIA</v>
          </cell>
          <cell r="E2504">
            <v>40190</v>
          </cell>
          <cell r="F2504">
            <v>33773</v>
          </cell>
        </row>
        <row r="2505">
          <cell r="A2505" t="str">
            <v>E92</v>
          </cell>
          <cell r="B2505" t="str">
            <v>EQUIPO DE LIMPIEZA MECANICA</v>
          </cell>
          <cell r="C2505" t="str">
            <v>Equipos</v>
          </cell>
          <cell r="D2505" t="str">
            <v>DIA</v>
          </cell>
          <cell r="E2505">
            <v>40190</v>
          </cell>
          <cell r="F2505">
            <v>33773</v>
          </cell>
        </row>
        <row r="2506">
          <cell r="A2506" t="str">
            <v>E93</v>
          </cell>
          <cell r="B2506" t="str">
            <v>CAMILLA MADERA  0.35 X 1.40 M.</v>
          </cell>
          <cell r="C2506" t="str">
            <v>Equipos</v>
          </cell>
          <cell r="D2506" t="str">
            <v>DIA</v>
          </cell>
          <cell r="E2506">
            <v>99</v>
          </cell>
          <cell r="F2506">
            <v>83</v>
          </cell>
        </row>
        <row r="2507">
          <cell r="A2507" t="str">
            <v>E94</v>
          </cell>
          <cell r="B2507" t="str">
            <v>CAMILLA MADERA  0.70 X 1.40 M.</v>
          </cell>
          <cell r="C2507" t="str">
            <v>Equipos</v>
          </cell>
          <cell r="D2507" t="str">
            <v>DIA</v>
          </cell>
          <cell r="E2507">
            <v>130</v>
          </cell>
          <cell r="F2507">
            <v>109</v>
          </cell>
        </row>
        <row r="2508">
          <cell r="A2508" t="str">
            <v>E95</v>
          </cell>
          <cell r="B2508" t="str">
            <v>CASETON DE GUADUA 80 X 27 CM. ( PLACA H=0.35 M. )</v>
          </cell>
          <cell r="C2508" t="str">
            <v>Equipos</v>
          </cell>
          <cell r="D2508" t="str">
            <v>M2</v>
          </cell>
          <cell r="E2508">
            <v>51199</v>
          </cell>
          <cell r="F2508">
            <v>43024</v>
          </cell>
        </row>
        <row r="2509">
          <cell r="A2509" t="str">
            <v>E96</v>
          </cell>
          <cell r="B2509" t="str">
            <v>CASETON DE GUADUA 80 X 32 CM. ( PLACA H=0.40 M.)</v>
          </cell>
          <cell r="C2509" t="str">
            <v>Equipos</v>
          </cell>
          <cell r="D2509" t="str">
            <v>M2</v>
          </cell>
          <cell r="E2509">
            <v>50015</v>
          </cell>
          <cell r="F2509">
            <v>42029</v>
          </cell>
        </row>
        <row r="2510">
          <cell r="A2510" t="str">
            <v>E97</v>
          </cell>
          <cell r="B2510" t="str">
            <v>CASETON DE GUADUA 80 X 37 CM. ( PLACA H=0.45 M.)</v>
          </cell>
          <cell r="C2510" t="str">
            <v>Equipos</v>
          </cell>
          <cell r="D2510" t="str">
            <v>M2</v>
          </cell>
          <cell r="E2510">
            <v>49505</v>
          </cell>
          <cell r="F2510">
            <v>41601</v>
          </cell>
        </row>
        <row r="2511">
          <cell r="A2511" t="str">
            <v>E98</v>
          </cell>
          <cell r="B2511" t="str">
            <v>CASETON DE GUADUA 80 X 42 CM. ( PLACA H=0.50 M.)</v>
          </cell>
          <cell r="C2511" t="str">
            <v>Equipos</v>
          </cell>
          <cell r="D2511" t="str">
            <v>M2</v>
          </cell>
          <cell r="E2511">
            <v>49335</v>
          </cell>
          <cell r="F2511">
            <v>41458</v>
          </cell>
        </row>
        <row r="2512">
          <cell r="A2512" t="str">
            <v>E99</v>
          </cell>
          <cell r="B2512" t="str">
            <v xml:space="preserve">CERCHA METALICA L=3 M. </v>
          </cell>
          <cell r="C2512" t="str">
            <v>Equipos</v>
          </cell>
          <cell r="D2512" t="str">
            <v>DIA</v>
          </cell>
          <cell r="E2512">
            <v>162</v>
          </cell>
          <cell r="F2512">
            <v>136</v>
          </cell>
        </row>
        <row r="2513">
          <cell r="A2513" t="str">
            <v>E100</v>
          </cell>
          <cell r="B2513" t="str">
            <v>FORMALETA ENTREPISOS CON PARAL CORTO DE 1.50 A 2.50 M</v>
          </cell>
          <cell r="C2513" t="str">
            <v>Equipos</v>
          </cell>
          <cell r="D2513" t="str">
            <v>MES</v>
          </cell>
          <cell r="E2513">
            <v>7616</v>
          </cell>
          <cell r="F2513">
            <v>6400</v>
          </cell>
        </row>
        <row r="2514">
          <cell r="A2514" t="str">
            <v>E101</v>
          </cell>
          <cell r="B2514" t="str">
            <v>FORMALETA ENTREPISOS CON PARAL EXTRALARGO DE 3.00 A 4.50 M</v>
          </cell>
          <cell r="C2514" t="str">
            <v>Equipos</v>
          </cell>
          <cell r="D2514" t="str">
            <v>MES</v>
          </cell>
          <cell r="E2514">
            <v>8301</v>
          </cell>
          <cell r="F2514">
            <v>6976</v>
          </cell>
        </row>
        <row r="2515">
          <cell r="A2515" t="str">
            <v>E102</v>
          </cell>
          <cell r="B2515" t="str">
            <v>FORMALETA ENTREPISOS CON PARAL LARGO DE 2.00 A 3.50 M.</v>
          </cell>
          <cell r="C2515" t="str">
            <v>Equipos</v>
          </cell>
          <cell r="D2515" t="str">
            <v>MES</v>
          </cell>
          <cell r="E2515">
            <v>7998</v>
          </cell>
          <cell r="F2515">
            <v>6721</v>
          </cell>
        </row>
        <row r="2516">
          <cell r="A2516" t="str">
            <v>E103</v>
          </cell>
          <cell r="B2516" t="str">
            <v>FORMALETA METALICA - CARA DE CONTACTO</v>
          </cell>
          <cell r="C2516" t="str">
            <v>Equipos</v>
          </cell>
          <cell r="D2516" t="str">
            <v>DIA</v>
          </cell>
          <cell r="E2516">
            <v>1583</v>
          </cell>
          <cell r="F2516">
            <v>1330</v>
          </cell>
        </row>
        <row r="2517">
          <cell r="A2517" t="str">
            <v>E104</v>
          </cell>
          <cell r="B2517" t="str">
            <v>FORMALETA SARDINEL DESDE 0.20 HASTA 0.60 M. DE ALTURA POR 2.00 M. DE LONGITUD</v>
          </cell>
          <cell r="C2517" t="str">
            <v>Equipos</v>
          </cell>
          <cell r="D2517" t="str">
            <v>DIA</v>
          </cell>
          <cell r="E2517">
            <v>374</v>
          </cell>
          <cell r="F2517">
            <v>314</v>
          </cell>
        </row>
        <row r="2518">
          <cell r="A2518" t="str">
            <v>E105</v>
          </cell>
          <cell r="B2518" t="str">
            <v>MORDAZA METALICA</v>
          </cell>
          <cell r="C2518" t="str">
            <v>Equipos</v>
          </cell>
          <cell r="D2518" t="str">
            <v>DIA</v>
          </cell>
          <cell r="E2518">
            <v>109</v>
          </cell>
          <cell r="F2518">
            <v>92</v>
          </cell>
        </row>
        <row r="2519">
          <cell r="A2519" t="str">
            <v>E106</v>
          </cell>
          <cell r="B2519" t="str">
            <v>PARAL CORTO 1.50 A 2.50 M</v>
          </cell>
          <cell r="C2519" t="str">
            <v>Equipos</v>
          </cell>
          <cell r="D2519" t="str">
            <v>DIA</v>
          </cell>
          <cell r="E2519">
            <v>140</v>
          </cell>
          <cell r="F2519">
            <v>118</v>
          </cell>
        </row>
        <row r="2520">
          <cell r="A2520" t="str">
            <v>E107</v>
          </cell>
          <cell r="B2520" t="str">
            <v>PARAL EXTRALARGO 3.00 A 4.50 M</v>
          </cell>
          <cell r="C2520" t="str">
            <v>Equipos</v>
          </cell>
          <cell r="D2520" t="str">
            <v>DIA</v>
          </cell>
          <cell r="E2520">
            <v>218</v>
          </cell>
          <cell r="F2520">
            <v>183</v>
          </cell>
        </row>
        <row r="2521">
          <cell r="A2521" t="str">
            <v>E108</v>
          </cell>
          <cell r="B2521" t="str">
            <v>PARAL LARGO 2.00 A 3.50 M</v>
          </cell>
          <cell r="C2521" t="str">
            <v>Equipos</v>
          </cell>
          <cell r="D2521" t="str">
            <v>DIA</v>
          </cell>
          <cell r="E2521">
            <v>182</v>
          </cell>
          <cell r="F2521">
            <v>153</v>
          </cell>
        </row>
        <row r="2522">
          <cell r="A2522" t="str">
            <v>E109</v>
          </cell>
          <cell r="B2522" t="str">
            <v xml:space="preserve">FORMALETA TABLEMAC 4MM SUPER T O EQUIVALENTE </v>
          </cell>
          <cell r="C2522" t="str">
            <v>Equipos</v>
          </cell>
          <cell r="D2522" t="str">
            <v>M2</v>
          </cell>
          <cell r="E2522">
            <v>8187</v>
          </cell>
          <cell r="F2522">
            <v>6880</v>
          </cell>
        </row>
        <row r="2523">
          <cell r="A2523" t="str">
            <v>E110</v>
          </cell>
          <cell r="B2523" t="str">
            <v xml:space="preserve">FORMALETA BORDE VIGAS AEREAS INCLUYE PARAL </v>
          </cell>
          <cell r="C2523" t="str">
            <v>Equipos</v>
          </cell>
          <cell r="D2523" t="str">
            <v>UND</v>
          </cell>
          <cell r="E2523">
            <v>13816</v>
          </cell>
          <cell r="F2523">
            <v>11610</v>
          </cell>
        </row>
        <row r="2524">
          <cell r="A2524" t="str">
            <v>E111</v>
          </cell>
          <cell r="B2524" t="str">
            <v>FORMALETA PARA BASE DE CONCRETO</v>
          </cell>
          <cell r="C2524" t="str">
            <v>Equipos</v>
          </cell>
          <cell r="D2524" t="str">
            <v>UND</v>
          </cell>
          <cell r="E2524">
            <v>4384</v>
          </cell>
          <cell r="F2524">
            <v>3684</v>
          </cell>
        </row>
        <row r="2525">
          <cell r="A2525" t="str">
            <v>E112</v>
          </cell>
          <cell r="B2525" t="str">
            <v>FORMALETA METALICA PARA CAMARA CIRCULAR</v>
          </cell>
          <cell r="C2525" t="str">
            <v>Equipos</v>
          </cell>
          <cell r="D2525" t="str">
            <v>UND</v>
          </cell>
          <cell r="E2525">
            <v>1385</v>
          </cell>
          <cell r="F2525">
            <v>1164</v>
          </cell>
        </row>
        <row r="2526">
          <cell r="A2526" t="str">
            <v>E113</v>
          </cell>
          <cell r="B2526" t="str">
            <v>PELDAÑOS  EN 3/4 DE FC=420 MPA INCLUYE PERFORACION Y ANCLAJE</v>
          </cell>
          <cell r="C2526" t="str">
            <v>Equipos</v>
          </cell>
          <cell r="D2526" t="str">
            <v>DIA</v>
          </cell>
          <cell r="E2526">
            <v>2911</v>
          </cell>
          <cell r="F2526">
            <v>2446</v>
          </cell>
        </row>
        <row r="2527">
          <cell r="A2527" t="str">
            <v>E114</v>
          </cell>
          <cell r="B2527" t="str">
            <v>FORMALETA METALICA PARA CAISSONS</v>
          </cell>
          <cell r="C2527" t="str">
            <v>Equipos</v>
          </cell>
          <cell r="D2527" t="str">
            <v>DIA</v>
          </cell>
          <cell r="E2527">
            <v>19290</v>
          </cell>
          <cell r="F2527">
            <v>16210</v>
          </cell>
        </row>
        <row r="2528">
          <cell r="A2528" t="str">
            <v>E115</v>
          </cell>
          <cell r="B2528" t="str">
            <v>LAMINA  DE SUPER T FORMALETA</v>
          </cell>
          <cell r="C2528" t="str">
            <v>Equipos</v>
          </cell>
          <cell r="D2528" t="str">
            <v>UND</v>
          </cell>
          <cell r="E2528">
            <v>137196</v>
          </cell>
          <cell r="F2528">
            <v>115291</v>
          </cell>
        </row>
        <row r="2529">
          <cell r="A2529" t="str">
            <v>E116</v>
          </cell>
          <cell r="B2529" t="str">
            <v>FORMALETA PARA PILARES DEL PUENTE</v>
          </cell>
          <cell r="C2529" t="str">
            <v>Equipos</v>
          </cell>
          <cell r="D2529" t="str">
            <v>UND</v>
          </cell>
          <cell r="E2529">
            <v>3880263</v>
          </cell>
          <cell r="F2529">
            <v>3260725</v>
          </cell>
        </row>
        <row r="2530">
          <cell r="A2530" t="str">
            <v>E117</v>
          </cell>
          <cell r="B2530" t="str">
            <v>CERCHA VIGA METALICA</v>
          </cell>
          <cell r="C2530" t="str">
            <v>Equipos</v>
          </cell>
          <cell r="D2530" t="str">
            <v>DIA</v>
          </cell>
          <cell r="E2530">
            <v>162</v>
          </cell>
          <cell r="F2530">
            <v>136</v>
          </cell>
        </row>
        <row r="2531">
          <cell r="A2531" t="str">
            <v>E118</v>
          </cell>
          <cell r="B2531" t="str">
            <v>ENSAYOS DE RESISTENCIA A COMPRESION</v>
          </cell>
          <cell r="C2531" t="str">
            <v>Equipos</v>
          </cell>
          <cell r="D2531" t="str">
            <v>UND</v>
          </cell>
          <cell r="E2531">
            <v>38801</v>
          </cell>
          <cell r="F2531">
            <v>32606</v>
          </cell>
        </row>
        <row r="2532">
          <cell r="A2532" t="str">
            <v>E119</v>
          </cell>
          <cell r="B2532" t="str">
            <v>ENSAYOS DE GRANULOMETRÍA/PRÓCTOR</v>
          </cell>
          <cell r="C2532" t="str">
            <v>Equipos</v>
          </cell>
          <cell r="D2532" t="str">
            <v>UND</v>
          </cell>
          <cell r="E2532">
            <v>128879</v>
          </cell>
          <cell r="F2532">
            <v>108302</v>
          </cell>
        </row>
        <row r="2533">
          <cell r="A2533" t="str">
            <v>E120</v>
          </cell>
          <cell r="B2533" t="str">
            <v>ENSAYO DE DENSIDAD EN CAMPO</v>
          </cell>
          <cell r="C2533" t="str">
            <v>Equipos</v>
          </cell>
          <cell r="D2533" t="str">
            <v>UND</v>
          </cell>
          <cell r="E2533">
            <v>33760</v>
          </cell>
          <cell r="F2533">
            <v>28370</v>
          </cell>
        </row>
        <row r="2534">
          <cell r="A2534" t="str">
            <v>E121</v>
          </cell>
          <cell r="B2534" t="str">
            <v>DISEÑO DE MEZCLAS</v>
          </cell>
          <cell r="C2534" t="str">
            <v>Equipos</v>
          </cell>
          <cell r="D2534" t="str">
            <v>UND</v>
          </cell>
          <cell r="E2534">
            <v>289356</v>
          </cell>
          <cell r="F2534">
            <v>243156</v>
          </cell>
        </row>
        <row r="2535">
          <cell r="A2535" t="str">
            <v>E122</v>
          </cell>
          <cell r="B2535" t="str">
            <v>FLEXION DE VIGAS DE CONCRETO</v>
          </cell>
          <cell r="C2535" t="str">
            <v>Equipos</v>
          </cell>
          <cell r="D2535" t="str">
            <v>UND</v>
          </cell>
          <cell r="E2535">
            <v>19290</v>
          </cell>
          <cell r="F2535">
            <v>16210</v>
          </cell>
        </row>
        <row r="2536">
          <cell r="A2536" t="str">
            <v>E123</v>
          </cell>
          <cell r="B2536" t="str">
            <v>PERFORACIÓN CON EQUIPO SEMIMECÁNICO</v>
          </cell>
          <cell r="C2536" t="str">
            <v>Equipos</v>
          </cell>
          <cell r="D2536" t="str">
            <v>M</v>
          </cell>
          <cell r="E2536">
            <v>40190</v>
          </cell>
          <cell r="F2536">
            <v>33773</v>
          </cell>
        </row>
        <row r="2537">
          <cell r="A2537" t="str">
            <v>E124</v>
          </cell>
          <cell r="B2537" t="str">
            <v>CORTE DIRECTO UU</v>
          </cell>
          <cell r="C2537" t="str">
            <v>Equipos</v>
          </cell>
          <cell r="D2537" t="str">
            <v>UND</v>
          </cell>
          <cell r="E2537">
            <v>120565</v>
          </cell>
          <cell r="F2537">
            <v>101315</v>
          </cell>
        </row>
        <row r="2538">
          <cell r="A2538" t="str">
            <v>E125</v>
          </cell>
          <cell r="B2538" t="str">
            <v>COMPRESION INCONFINADA DE MUESTRAS</v>
          </cell>
          <cell r="C2538" t="str">
            <v>Equipos</v>
          </cell>
          <cell r="D2538" t="str">
            <v>UND</v>
          </cell>
          <cell r="E2538">
            <v>32151</v>
          </cell>
          <cell r="F2538">
            <v>27018</v>
          </cell>
        </row>
        <row r="2539">
          <cell r="A2539" t="str">
            <v>E126</v>
          </cell>
          <cell r="B2539" t="str">
            <v>CLASIFICACION DEL SUELO</v>
          </cell>
          <cell r="C2539" t="str">
            <v>Equipos</v>
          </cell>
          <cell r="D2539" t="str">
            <v>UND</v>
          </cell>
          <cell r="E2539">
            <v>40190</v>
          </cell>
          <cell r="F2539">
            <v>33773</v>
          </cell>
        </row>
        <row r="2540">
          <cell r="A2540" t="str">
            <v>E127</v>
          </cell>
          <cell r="B2540" t="str">
            <v>ALQUILER DE BODEGA PARA CAMPAMENTO</v>
          </cell>
          <cell r="C2540" t="str">
            <v>Equipos</v>
          </cell>
          <cell r="D2540" t="str">
            <v>MES</v>
          </cell>
          <cell r="E2540">
            <v>255773</v>
          </cell>
          <cell r="F2540">
            <v>214935</v>
          </cell>
        </row>
        <row r="2541">
          <cell r="A2541" t="str">
            <v>E128</v>
          </cell>
          <cell r="B2541" t="str">
            <v>CONTENEDOR 24 PIES</v>
          </cell>
          <cell r="C2541" t="str">
            <v>Equipos</v>
          </cell>
          <cell r="D2541" t="str">
            <v>MES</v>
          </cell>
          <cell r="E2541">
            <v>350775</v>
          </cell>
          <cell r="F2541">
            <v>294769</v>
          </cell>
        </row>
        <row r="2542">
          <cell r="A2542" t="str">
            <v>E129</v>
          </cell>
          <cell r="B2542" t="str">
            <v>EQUIPO DE PERFORACIÓN 4"</v>
          </cell>
          <cell r="C2542" t="str">
            <v>Equipos</v>
          </cell>
          <cell r="D2542" t="str">
            <v>HR</v>
          </cell>
          <cell r="E2542">
            <v>144573</v>
          </cell>
          <cell r="F2542">
            <v>121490</v>
          </cell>
        </row>
        <row r="2543">
          <cell r="A2543" t="str">
            <v>E130</v>
          </cell>
          <cell r="B2543" t="str">
            <v>BUS CAPACIDAD 40 PERSONAS</v>
          </cell>
          <cell r="C2543" t="str">
            <v>Equipos</v>
          </cell>
          <cell r="D2543" t="str">
            <v>DIA</v>
          </cell>
          <cell r="E2543">
            <v>321962</v>
          </cell>
          <cell r="F2543">
            <v>318774</v>
          </cell>
        </row>
        <row r="2544">
          <cell r="A2544" t="str">
            <v>C1</v>
          </cell>
          <cell r="B2544" t="str">
            <v>CUADRILLA AA TIPO 1 (1 OFICIAL + 1 AYUDANTE) (Albañileria)</v>
          </cell>
          <cell r="C2544" t="str">
            <v>Cuadrilla</v>
          </cell>
          <cell r="D2544" t="str">
            <v>HR</v>
          </cell>
          <cell r="E2544">
            <v>18395</v>
          </cell>
          <cell r="F2544">
            <v>18395</v>
          </cell>
        </row>
        <row r="2545">
          <cell r="A2545" t="str">
            <v>C2</v>
          </cell>
          <cell r="B2545" t="str">
            <v>CUADRILLA BB TIPO 1 (1 OFICIAL + 1 AYUDANTE) (Instalaciones)</v>
          </cell>
          <cell r="C2545" t="str">
            <v>Cuadrilla</v>
          </cell>
          <cell r="D2545" t="str">
            <v>HR</v>
          </cell>
          <cell r="E2545">
            <v>20232</v>
          </cell>
          <cell r="F2545">
            <v>20232</v>
          </cell>
        </row>
        <row r="2546">
          <cell r="A2546" t="str">
            <v>C3</v>
          </cell>
          <cell r="B2546" t="str">
            <v>CUADRILLA CC TIPO 1 (1 OFICIAL + 1 AYUDANTE) (Pintura)</v>
          </cell>
          <cell r="C2546" t="str">
            <v>Cuadrilla</v>
          </cell>
          <cell r="D2546" t="str">
            <v>HR</v>
          </cell>
          <cell r="E2546">
            <v>21154</v>
          </cell>
          <cell r="F2546">
            <v>21154</v>
          </cell>
        </row>
        <row r="2547">
          <cell r="A2547" t="str">
            <v>C4</v>
          </cell>
          <cell r="B2547" t="str">
            <v>CUADRILLA DD TIPO 1 (1 OFICIAL + 1 AYUDANTE) (Carpinteria)</v>
          </cell>
          <cell r="C2547" t="str">
            <v>Cuadrilla</v>
          </cell>
          <cell r="D2547" t="str">
            <v>HR</v>
          </cell>
          <cell r="E2547">
            <v>21154</v>
          </cell>
          <cell r="F2547">
            <v>21154</v>
          </cell>
        </row>
        <row r="2548">
          <cell r="A2548" t="str">
            <v>C5</v>
          </cell>
          <cell r="B2548" t="str">
            <v>CUADRILLA EE TIPO 1 (1 OFICIAL + 1 AYUDANTE) (Dry Wall)</v>
          </cell>
          <cell r="C2548" t="str">
            <v>Cuadrilla</v>
          </cell>
          <cell r="D2548" t="str">
            <v>HR</v>
          </cell>
          <cell r="E2548">
            <v>20602</v>
          </cell>
          <cell r="F2548">
            <v>20602</v>
          </cell>
        </row>
        <row r="2549">
          <cell r="A2549" t="str">
            <v>C6</v>
          </cell>
          <cell r="B2549" t="str">
            <v>CUADRILLA FF TIPO 1 (1 OFICIAL + 1 AYUDANTE) (ELECTRICAS)</v>
          </cell>
          <cell r="C2549" t="str">
            <v>Cuadrilla</v>
          </cell>
          <cell r="D2549" t="str">
            <v>HR</v>
          </cell>
          <cell r="E2549">
            <v>26095</v>
          </cell>
          <cell r="F2549">
            <v>26095</v>
          </cell>
        </row>
        <row r="2550">
          <cell r="A2550" t="str">
            <v>C7</v>
          </cell>
          <cell r="B2550" t="str">
            <v>CUADRILLA GG TIPO 1 (1 OFICIAL + 1 AYUDANTE) (Alumbrado Publico)</v>
          </cell>
          <cell r="C2550" t="str">
            <v>Cuadrilla</v>
          </cell>
          <cell r="D2550" t="str">
            <v>HR</v>
          </cell>
          <cell r="E2550">
            <v>39955</v>
          </cell>
          <cell r="F2550">
            <v>39955</v>
          </cell>
        </row>
        <row r="2551">
          <cell r="A2551" t="str">
            <v>C8</v>
          </cell>
          <cell r="B2551" t="str">
            <v>CUADRILLA AA TIPO 2 (1 OFICIAL + 2 AYUDANTE) (Albañileria)</v>
          </cell>
          <cell r="C2551" t="str">
            <v>Cuadrilla</v>
          </cell>
          <cell r="D2551" t="str">
            <v>HR</v>
          </cell>
          <cell r="E2551">
            <v>25470</v>
          </cell>
          <cell r="F2551">
            <v>25470</v>
          </cell>
        </row>
        <row r="2552">
          <cell r="A2552" t="str">
            <v>C9</v>
          </cell>
          <cell r="B2552" t="str">
            <v>CUADRILLA BB TIPO 2 (1 OFICIAL + 2 AYUDANTE) (Instalaciones)</v>
          </cell>
          <cell r="C2552" t="str">
            <v>Cuadrilla</v>
          </cell>
          <cell r="D2552" t="str">
            <v>HR</v>
          </cell>
          <cell r="E2552">
            <v>28013</v>
          </cell>
          <cell r="F2552">
            <v>28013</v>
          </cell>
        </row>
        <row r="2553">
          <cell r="A2553" t="str">
            <v>C10</v>
          </cell>
          <cell r="B2553" t="str">
            <v>CUADRILLA CC TIPO 2 (1 OFICIAL + 2 AYUDANTE) (Pintura)</v>
          </cell>
          <cell r="C2553" t="str">
            <v>Cuadrilla</v>
          </cell>
          <cell r="D2553" t="str">
            <v>HR</v>
          </cell>
          <cell r="E2553">
            <v>29290</v>
          </cell>
          <cell r="F2553">
            <v>29290</v>
          </cell>
        </row>
        <row r="2554">
          <cell r="A2554" t="str">
            <v>C11</v>
          </cell>
          <cell r="B2554" t="str">
            <v>CUADRILLA DD TIPO 2 (1 OFICIAL + 2 AYUDANTE) (Carpinteria)</v>
          </cell>
          <cell r="C2554" t="str">
            <v>Cuadrilla</v>
          </cell>
          <cell r="D2554" t="str">
            <v>HR</v>
          </cell>
          <cell r="E2554">
            <v>29290</v>
          </cell>
          <cell r="F2554">
            <v>29290</v>
          </cell>
        </row>
        <row r="2555">
          <cell r="A2555" t="str">
            <v>C12</v>
          </cell>
          <cell r="B2555" t="str">
            <v>CUADRILLA EE TIPO 2 (1 OFICIAL + 2 AYUDANTE) (Dry Wall)</v>
          </cell>
          <cell r="C2555" t="str">
            <v>Cuadrilla</v>
          </cell>
          <cell r="D2555" t="str">
            <v>HR</v>
          </cell>
          <cell r="E2555">
            <v>28526</v>
          </cell>
          <cell r="F2555">
            <v>28526</v>
          </cell>
        </row>
        <row r="2556">
          <cell r="A2556" t="str">
            <v>C13</v>
          </cell>
          <cell r="B2556" t="str">
            <v>CUADRILLA FF TIPO 2 (1 OFICIAL + 2 AYUDANTE) (Electricas)</v>
          </cell>
          <cell r="C2556" t="str">
            <v>Cuadrilla</v>
          </cell>
          <cell r="D2556" t="str">
            <v>HR</v>
          </cell>
          <cell r="E2556">
            <v>36707</v>
          </cell>
          <cell r="F2556">
            <v>36707</v>
          </cell>
        </row>
        <row r="2557">
          <cell r="A2557" t="str">
            <v>C14</v>
          </cell>
          <cell r="B2557" t="str">
            <v>CUADRILLA GG TIPO 2 (1 OFICIAL + 2 AYUDANTE) (Alumbrado Publico)</v>
          </cell>
          <cell r="C2557" t="str">
            <v>Cuadrilla</v>
          </cell>
          <cell r="D2557" t="str">
            <v>HR</v>
          </cell>
          <cell r="E2557">
            <v>54104</v>
          </cell>
          <cell r="F2557">
            <v>54104</v>
          </cell>
        </row>
        <row r="2558">
          <cell r="A2558" t="str">
            <v>C15</v>
          </cell>
          <cell r="B2558" t="str">
            <v>CUADRILLA AA TIPO 3 (1 OFICIAL + 3 AYUDANTE) (Albañileria)</v>
          </cell>
          <cell r="C2558" t="str">
            <v>Cuadrilla</v>
          </cell>
          <cell r="D2558" t="str">
            <v>HR</v>
          </cell>
          <cell r="E2558">
            <v>32545</v>
          </cell>
          <cell r="F2558">
            <v>32545</v>
          </cell>
        </row>
        <row r="2559">
          <cell r="A2559" t="str">
            <v>C16</v>
          </cell>
          <cell r="B2559" t="str">
            <v>CUADRILLA BB TIPO 3 (1 OFICIAL + 3 AYUDANTE) (Instalaciones)</v>
          </cell>
          <cell r="C2559" t="str">
            <v>Cuadrilla</v>
          </cell>
          <cell r="D2559" t="str">
            <v>HR</v>
          </cell>
          <cell r="E2559">
            <v>35794</v>
          </cell>
          <cell r="F2559">
            <v>35794</v>
          </cell>
        </row>
        <row r="2560">
          <cell r="A2560" t="str">
            <v>C17</v>
          </cell>
          <cell r="B2560" t="str">
            <v>CUADRILLA CC TIPO 3 (1 OFICIAL + 3 AYUDANTE) (Pintura)</v>
          </cell>
          <cell r="C2560" t="str">
            <v>Cuadrilla</v>
          </cell>
          <cell r="D2560" t="str">
            <v>HR</v>
          </cell>
          <cell r="E2560">
            <v>37426</v>
          </cell>
          <cell r="F2560">
            <v>37426</v>
          </cell>
        </row>
        <row r="2561">
          <cell r="A2561" t="str">
            <v>C18</v>
          </cell>
          <cell r="B2561" t="str">
            <v>CUADRILLA DD TIPO 3 (1 OFICIAL + 3 AYUDANTE) (Carpinteria)</v>
          </cell>
          <cell r="C2561" t="str">
            <v>Cuadrilla</v>
          </cell>
          <cell r="D2561" t="str">
            <v>HR</v>
          </cell>
          <cell r="E2561">
            <v>37426</v>
          </cell>
          <cell r="F2561">
            <v>37426</v>
          </cell>
        </row>
        <row r="2562">
          <cell r="A2562" t="str">
            <v>C19</v>
          </cell>
          <cell r="B2562" t="str">
            <v>CUADRILLA EE TIPO 3 (1 OFICIAL + 3 AYUDANTE) (Dry Wall)</v>
          </cell>
          <cell r="C2562" t="str">
            <v>Cuadrilla</v>
          </cell>
          <cell r="D2562" t="str">
            <v>HR</v>
          </cell>
          <cell r="E2562">
            <v>36450</v>
          </cell>
          <cell r="F2562">
            <v>36450</v>
          </cell>
        </row>
        <row r="2563">
          <cell r="A2563" t="str">
            <v>C20</v>
          </cell>
          <cell r="B2563" t="str">
            <v>CUADRILLA FF TIPO 3 (1 OFICIAL + 3 AYUDANTE) (Electricas)</v>
          </cell>
          <cell r="C2563" t="str">
            <v>Cuadrilla</v>
          </cell>
          <cell r="D2563" t="str">
            <v>HR</v>
          </cell>
          <cell r="E2563">
            <v>47319</v>
          </cell>
          <cell r="F2563">
            <v>47319</v>
          </cell>
        </row>
        <row r="2564">
          <cell r="A2564" t="str">
            <v>C21</v>
          </cell>
          <cell r="B2564" t="str">
            <v>CUADRILLA GG TIPO 3 (1 OFICIAL + 3 AYUDANTE) (Alumbrado Publico)</v>
          </cell>
          <cell r="C2564" t="str">
            <v>Cuadrilla</v>
          </cell>
          <cell r="D2564" t="str">
            <v>HR</v>
          </cell>
          <cell r="E2564">
            <v>68253</v>
          </cell>
          <cell r="F2564">
            <v>68253</v>
          </cell>
        </row>
        <row r="2565">
          <cell r="A2565" t="str">
            <v>C22</v>
          </cell>
          <cell r="B2565" t="str">
            <v>CUADRILLA AA TIPO 4 (1 OFICIAL + 4 AYUDANTE) (Albañileria)</v>
          </cell>
          <cell r="C2565" t="str">
            <v>Cuadrilla</v>
          </cell>
          <cell r="D2565" t="str">
            <v>HR</v>
          </cell>
          <cell r="E2565">
            <v>39620</v>
          </cell>
          <cell r="F2565">
            <v>39620</v>
          </cell>
        </row>
        <row r="2566">
          <cell r="A2566" t="str">
            <v>C23</v>
          </cell>
          <cell r="B2566" t="str">
            <v>CUADRILLA BB TIPO 4 (1 OFICIAL + 4 AYUDANTE) (Instalaciones)</v>
          </cell>
          <cell r="C2566" t="str">
            <v>Cuadrilla</v>
          </cell>
          <cell r="D2566" t="str">
            <v>HR</v>
          </cell>
          <cell r="E2566">
            <v>43575</v>
          </cell>
          <cell r="F2566">
            <v>43575</v>
          </cell>
        </row>
        <row r="2567">
          <cell r="A2567" t="str">
            <v>C24</v>
          </cell>
          <cell r="B2567" t="str">
            <v>CUADRILLA CC TIPO 4 (1 OFICIAL + 4 AYUDANTE) (Pintura)</v>
          </cell>
          <cell r="C2567" t="str">
            <v>Cuadrilla</v>
          </cell>
          <cell r="D2567" t="str">
            <v>HR</v>
          </cell>
          <cell r="E2567">
            <v>45562</v>
          </cell>
          <cell r="F2567">
            <v>45562</v>
          </cell>
        </row>
        <row r="2568">
          <cell r="A2568" t="str">
            <v>C25</v>
          </cell>
          <cell r="B2568" t="str">
            <v>CUADRILLA DD TIPO 4 (1 OFICIAL + 4 AYUDANTE) (Carpinteria)</v>
          </cell>
          <cell r="C2568" t="str">
            <v>Cuadrilla</v>
          </cell>
          <cell r="D2568" t="str">
            <v>HR</v>
          </cell>
          <cell r="E2568">
            <v>45562</v>
          </cell>
          <cell r="F2568">
            <v>45562</v>
          </cell>
        </row>
        <row r="2569">
          <cell r="A2569" t="str">
            <v>C26</v>
          </cell>
          <cell r="B2569" t="str">
            <v>CUADRILLA EE TIPO 4 (1 OFICIAL + 4 AYUDANTE) (Dry Wall)</v>
          </cell>
          <cell r="C2569" t="str">
            <v>Cuadrilla</v>
          </cell>
          <cell r="D2569" t="str">
            <v>HR</v>
          </cell>
          <cell r="E2569">
            <v>44374</v>
          </cell>
          <cell r="F2569">
            <v>44374</v>
          </cell>
        </row>
        <row r="2570">
          <cell r="A2570" t="str">
            <v>C27</v>
          </cell>
          <cell r="B2570" t="str">
            <v>CUADRILLA FF TIPO 4 (1 OFICIAL + 4 AYUDANTE) (Electricas)</v>
          </cell>
          <cell r="C2570" t="str">
            <v>Cuadrilla</v>
          </cell>
          <cell r="D2570" t="str">
            <v>HR</v>
          </cell>
          <cell r="E2570">
            <v>57931</v>
          </cell>
          <cell r="F2570">
            <v>57931</v>
          </cell>
        </row>
        <row r="2571">
          <cell r="A2571" t="str">
            <v>C28</v>
          </cell>
          <cell r="B2571" t="str">
            <v>CUADRILLA GG TIPO 4 (1 OFICIAL + 4 AYUDANTE) (Alumbrado Publico)</v>
          </cell>
          <cell r="C2571" t="str">
            <v>Cuadrilla</v>
          </cell>
          <cell r="D2571" t="str">
            <v>HR</v>
          </cell>
          <cell r="E2571">
            <v>82402</v>
          </cell>
          <cell r="F2571">
            <v>82402</v>
          </cell>
        </row>
        <row r="2572">
          <cell r="A2572" t="str">
            <v>C29</v>
          </cell>
          <cell r="B2572" t="str">
            <v>CUADRILLA AA TIPO 5 (1 OFICIAL + 5 AYUDANTE) (Albañileria)</v>
          </cell>
          <cell r="C2572" t="str">
            <v>Cuadrilla</v>
          </cell>
          <cell r="D2572" t="str">
            <v>HR</v>
          </cell>
          <cell r="E2572">
            <v>46695</v>
          </cell>
          <cell r="F2572">
            <v>46695</v>
          </cell>
        </row>
        <row r="2573">
          <cell r="A2573" t="str">
            <v>C30</v>
          </cell>
          <cell r="B2573" t="str">
            <v>CUADRILLA BB TIPO 5 (1 OFICIAL + 5 AYUDANTE) (Instalaciones)</v>
          </cell>
          <cell r="C2573" t="str">
            <v>Cuadrilla</v>
          </cell>
          <cell r="D2573" t="str">
            <v>HR</v>
          </cell>
          <cell r="E2573">
            <v>51356</v>
          </cell>
          <cell r="F2573">
            <v>51356</v>
          </cell>
        </row>
        <row r="2574">
          <cell r="A2574" t="str">
            <v>C31</v>
          </cell>
          <cell r="B2574" t="str">
            <v>CUADRILLA CC TIPO 5 (1 OFICIAL + 5 AYUDANTE) (Pintura)</v>
          </cell>
          <cell r="C2574" t="str">
            <v>Cuadrilla</v>
          </cell>
          <cell r="D2574" t="str">
            <v>HR</v>
          </cell>
          <cell r="E2574">
            <v>53698</v>
          </cell>
          <cell r="F2574">
            <v>53698</v>
          </cell>
        </row>
        <row r="2575">
          <cell r="A2575" t="str">
            <v>C32</v>
          </cell>
          <cell r="B2575" t="str">
            <v>CUADRILLA DD TIPO 5 (1 OFICIAL + 5 AYUDANTE) (Carpinteria)</v>
          </cell>
          <cell r="C2575" t="str">
            <v>Cuadrilla</v>
          </cell>
          <cell r="D2575" t="str">
            <v>HR</v>
          </cell>
          <cell r="E2575">
            <v>53698</v>
          </cell>
          <cell r="F2575">
            <v>53698</v>
          </cell>
        </row>
        <row r="2576">
          <cell r="A2576" t="str">
            <v>C33</v>
          </cell>
          <cell r="B2576" t="str">
            <v>CUADRILLA EE TIPO 5 (1 OFICIAL + 5 AYUDANTE) (Dry Wall)</v>
          </cell>
          <cell r="C2576" t="str">
            <v>Cuadrilla</v>
          </cell>
          <cell r="D2576" t="str">
            <v>HR</v>
          </cell>
          <cell r="E2576">
            <v>52298</v>
          </cell>
          <cell r="F2576">
            <v>52298</v>
          </cell>
        </row>
        <row r="2577">
          <cell r="A2577" t="str">
            <v>C34</v>
          </cell>
          <cell r="B2577" t="str">
            <v>CUADRILLA FF TIPO 5 (1 OFICIAL + 5 AYUDANTE) (Electricas)</v>
          </cell>
          <cell r="C2577" t="str">
            <v>Cuadrilla</v>
          </cell>
          <cell r="D2577" t="str">
            <v>HR</v>
          </cell>
          <cell r="E2577">
            <v>68543</v>
          </cell>
          <cell r="F2577">
            <v>68543</v>
          </cell>
        </row>
        <row r="2578">
          <cell r="A2578" t="str">
            <v>C35</v>
          </cell>
          <cell r="B2578" t="str">
            <v>CUADRILLA GG TIPO 5 (1 OFICIAL + 5 AYUDANTE) (Alumbrado Publico)</v>
          </cell>
          <cell r="C2578" t="str">
            <v>Cuadrilla</v>
          </cell>
          <cell r="D2578" t="str">
            <v>HR</v>
          </cell>
          <cell r="E2578">
            <v>96551</v>
          </cell>
          <cell r="F2578">
            <v>96551</v>
          </cell>
        </row>
        <row r="2579">
          <cell r="A2579" t="str">
            <v>C36</v>
          </cell>
          <cell r="B2579" t="str">
            <v>CUADRILLA AA TIPO 6 (1 OFICIAL + 6 AYUDANTE) (Albañileria)</v>
          </cell>
          <cell r="C2579" t="str">
            <v>Cuadrilla</v>
          </cell>
          <cell r="D2579" t="str">
            <v>HR</v>
          </cell>
          <cell r="E2579">
            <v>53770</v>
          </cell>
          <cell r="F2579">
            <v>53770</v>
          </cell>
        </row>
        <row r="2580">
          <cell r="A2580" t="str">
            <v>C37</v>
          </cell>
          <cell r="B2580" t="str">
            <v>CUADRILLA BB TIPO 6 (1 OFICIAL + 6 AYUDANTE) (Instalaciones)</v>
          </cell>
          <cell r="C2580" t="str">
            <v>Cuadrilla</v>
          </cell>
          <cell r="D2580" t="str">
            <v>HR</v>
          </cell>
          <cell r="E2580">
            <v>59137</v>
          </cell>
          <cell r="F2580">
            <v>59137</v>
          </cell>
        </row>
        <row r="2581">
          <cell r="A2581" t="str">
            <v>C38</v>
          </cell>
          <cell r="B2581" t="str">
            <v>CUADRILLA CC TIPO 6 (1 OFICIAL + 6 AYUDANTE) (Pintura)</v>
          </cell>
          <cell r="C2581" t="str">
            <v>Cuadrilla</v>
          </cell>
          <cell r="D2581" t="str">
            <v>HR</v>
          </cell>
          <cell r="E2581">
            <v>61834</v>
          </cell>
          <cell r="F2581">
            <v>61834</v>
          </cell>
        </row>
        <row r="2582">
          <cell r="A2582" t="str">
            <v>C39</v>
          </cell>
          <cell r="B2582" t="str">
            <v>CUADRILLA DD TIPO 6 (1 OFICIAL + 6 AYUDANTE) (Carpinteria)</v>
          </cell>
          <cell r="C2582" t="str">
            <v>Cuadrilla</v>
          </cell>
          <cell r="D2582" t="str">
            <v>HR</v>
          </cell>
          <cell r="E2582">
            <v>61834</v>
          </cell>
          <cell r="F2582">
            <v>61834</v>
          </cell>
        </row>
        <row r="2583">
          <cell r="A2583" t="str">
            <v>C40</v>
          </cell>
          <cell r="B2583" t="str">
            <v>CUADRILLA EE TIPO 6 (1 OFICIAL + 6 AYUDANTE) (Dry Wall)</v>
          </cell>
          <cell r="C2583" t="str">
            <v>Cuadrilla</v>
          </cell>
          <cell r="D2583" t="str">
            <v>HR</v>
          </cell>
          <cell r="E2583">
            <v>60222</v>
          </cell>
          <cell r="F2583">
            <v>60222</v>
          </cell>
        </row>
        <row r="2584">
          <cell r="A2584" t="str">
            <v>C41</v>
          </cell>
          <cell r="B2584" t="str">
            <v>CUADRILLA FF TIPO 6 (1 OFICIAL + 6 AYUDANTE) (Electricas)</v>
          </cell>
          <cell r="C2584" t="str">
            <v>Cuadrilla</v>
          </cell>
          <cell r="D2584" t="str">
            <v>HR</v>
          </cell>
          <cell r="E2584">
            <v>79155</v>
          </cell>
          <cell r="F2584">
            <v>79155</v>
          </cell>
        </row>
        <row r="2585">
          <cell r="A2585" t="str">
            <v>C42</v>
          </cell>
          <cell r="B2585" t="str">
            <v>CUADRILLA GG TIPO 6 (1 OFICIAL + 6 AYUDANTE) (Alumbrado Publico)</v>
          </cell>
          <cell r="C2585" t="str">
            <v>Cuadrilla</v>
          </cell>
          <cell r="D2585" t="str">
            <v>HR</v>
          </cell>
          <cell r="E2585">
            <v>110700</v>
          </cell>
          <cell r="F2585">
            <v>110700</v>
          </cell>
        </row>
        <row r="2586">
          <cell r="A2586" t="str">
            <v>C43</v>
          </cell>
          <cell r="B2586" t="str">
            <v>AYUDANTE AA (ALBAÑILERIA)</v>
          </cell>
          <cell r="C2586" t="str">
            <v>Cuadrilla</v>
          </cell>
          <cell r="D2586" t="str">
            <v>HR</v>
          </cell>
          <cell r="E2586">
            <v>7075</v>
          </cell>
          <cell r="F2586">
            <v>7075</v>
          </cell>
        </row>
        <row r="2587">
          <cell r="A2587" t="str">
            <v>C44</v>
          </cell>
          <cell r="B2587" t="str">
            <v>CUADRILLA AA (2 AYUDANTES)</v>
          </cell>
          <cell r="C2587" t="str">
            <v>Cuadrilla</v>
          </cell>
          <cell r="D2587" t="str">
            <v>HR</v>
          </cell>
          <cell r="E2587">
            <v>14150</v>
          </cell>
          <cell r="F2587">
            <v>14150</v>
          </cell>
        </row>
        <row r="2588">
          <cell r="A2588" t="str">
            <v>C45</v>
          </cell>
          <cell r="B2588" t="str">
            <v>CUADRILLA HH (1 SOLDADOR + 1 AYUDANTE)</v>
          </cell>
          <cell r="C2588" t="str">
            <v>Cuadrilla</v>
          </cell>
          <cell r="D2588" t="str">
            <v>HR</v>
          </cell>
          <cell r="E2588">
            <v>20853</v>
          </cell>
          <cell r="F2588">
            <v>20853</v>
          </cell>
        </row>
        <row r="2589">
          <cell r="A2589" t="str">
            <v>C46</v>
          </cell>
          <cell r="B2589" t="str">
            <v>JORNAL VIGILANTE NOCTURNO Y/O FESTIVOS CON PRESTACIONES</v>
          </cell>
          <cell r="C2589" t="str">
            <v>Cuadrilla</v>
          </cell>
          <cell r="D2589" t="str">
            <v>DIA</v>
          </cell>
          <cell r="E2589">
            <v>102001</v>
          </cell>
          <cell r="F2589">
            <v>102001</v>
          </cell>
        </row>
        <row r="2590">
          <cell r="A2590" t="str">
            <v>C47</v>
          </cell>
          <cell r="B2590" t="str">
            <v>VIGIA DE SALUD (AUXILIAR DE ENFERMERIA)</v>
          </cell>
          <cell r="C2590" t="str">
            <v>Cuadrilla</v>
          </cell>
          <cell r="D2590" t="str">
            <v>DIA</v>
          </cell>
          <cell r="E2590">
            <v>77370</v>
          </cell>
          <cell r="F2590">
            <v>77370</v>
          </cell>
        </row>
        <row r="2591">
          <cell r="A2591" t="str">
            <v>C48</v>
          </cell>
          <cell r="B2591" t="str">
            <v>AYUDANTE PARA DESINFECCION CONTINUA DE ESPACIOS MEDIO TIEMPO</v>
          </cell>
          <cell r="C2591" t="str">
            <v>Cuadrilla</v>
          </cell>
          <cell r="D2591" t="str">
            <v>DIA</v>
          </cell>
          <cell r="E2591">
            <v>28298</v>
          </cell>
          <cell r="F2591">
            <v>28298</v>
          </cell>
        </row>
        <row r="2592">
          <cell r="A2592" t="str">
            <v>P1</v>
          </cell>
          <cell r="B2592" t="str">
            <v>OFICIAL AA (ALBAÑILERIA)</v>
          </cell>
          <cell r="C2592" t="str">
            <v>Personal</v>
          </cell>
          <cell r="D2592" t="str">
            <v>HR</v>
          </cell>
          <cell r="E2592">
            <v>11320</v>
          </cell>
          <cell r="F2592">
            <v>11320</v>
          </cell>
        </row>
        <row r="2593">
          <cell r="A2593" t="str">
            <v>P2</v>
          </cell>
          <cell r="B2593" t="str">
            <v>OFICIAL BB (INSTALACIONES)</v>
          </cell>
          <cell r="C2593" t="str">
            <v>Personal</v>
          </cell>
          <cell r="D2593" t="str">
            <v>HR</v>
          </cell>
          <cell r="E2593">
            <v>12451</v>
          </cell>
          <cell r="F2593">
            <v>12451</v>
          </cell>
        </row>
        <row r="2594">
          <cell r="A2594" t="str">
            <v>P3</v>
          </cell>
          <cell r="B2594" t="str">
            <v>OFICIAL CC (PINTURA)</v>
          </cell>
          <cell r="C2594" t="str">
            <v>Personal</v>
          </cell>
          <cell r="D2594" t="str">
            <v>HR</v>
          </cell>
          <cell r="E2594">
            <v>13018</v>
          </cell>
          <cell r="F2594">
            <v>13018</v>
          </cell>
        </row>
        <row r="2595">
          <cell r="A2595" t="str">
            <v>P4</v>
          </cell>
          <cell r="B2595" t="str">
            <v>OFICIAL DD (CARPINTERIA)</v>
          </cell>
          <cell r="C2595" t="str">
            <v>Personal</v>
          </cell>
          <cell r="D2595" t="str">
            <v>HR</v>
          </cell>
          <cell r="E2595">
            <v>13018</v>
          </cell>
          <cell r="F2595">
            <v>13018</v>
          </cell>
        </row>
        <row r="2596">
          <cell r="A2596" t="str">
            <v>P5</v>
          </cell>
          <cell r="B2596" t="str">
            <v>OFICIAL EE (DRY WALL)</v>
          </cell>
          <cell r="C2596" t="str">
            <v>Personal</v>
          </cell>
          <cell r="D2596" t="str">
            <v>HR</v>
          </cell>
          <cell r="E2596">
            <v>12678</v>
          </cell>
          <cell r="F2596">
            <v>12678</v>
          </cell>
        </row>
        <row r="2597">
          <cell r="A2597" t="str">
            <v>P6</v>
          </cell>
          <cell r="B2597" t="str">
            <v>OFICIAL FF (ELECTRICAS)</v>
          </cell>
          <cell r="C2597" t="str">
            <v>Personal</v>
          </cell>
          <cell r="D2597" t="str">
            <v>HR</v>
          </cell>
          <cell r="E2597">
            <v>15483</v>
          </cell>
          <cell r="F2597">
            <v>15483</v>
          </cell>
        </row>
        <row r="2598">
          <cell r="A2598" t="str">
            <v>P7</v>
          </cell>
          <cell r="B2598" t="str">
            <v>OFICIAL GG (ALUMBRADO PUBLICO)</v>
          </cell>
          <cell r="C2598" t="str">
            <v>Personal</v>
          </cell>
          <cell r="D2598" t="str">
            <v>HR</v>
          </cell>
          <cell r="E2598">
            <v>25806</v>
          </cell>
          <cell r="F2598">
            <v>25806</v>
          </cell>
        </row>
        <row r="2599">
          <cell r="A2599" t="str">
            <v>P8</v>
          </cell>
          <cell r="B2599" t="str">
            <v>AYUDANTE AA (ALBAÑILERIA)</v>
          </cell>
          <cell r="C2599" t="str">
            <v>Personal</v>
          </cell>
          <cell r="D2599" t="str">
            <v>HR</v>
          </cell>
          <cell r="E2599">
            <v>7075</v>
          </cell>
          <cell r="F2599">
            <v>7075</v>
          </cell>
        </row>
        <row r="2600">
          <cell r="A2600" t="str">
            <v>P9</v>
          </cell>
          <cell r="B2600" t="str">
            <v>AYUDANTE BB (INSTALACIONES)</v>
          </cell>
          <cell r="C2600" t="str">
            <v>Personal</v>
          </cell>
          <cell r="D2600" t="str">
            <v>HR</v>
          </cell>
          <cell r="E2600">
            <v>7781</v>
          </cell>
          <cell r="F2600">
            <v>7781</v>
          </cell>
        </row>
        <row r="2601">
          <cell r="A2601" t="str">
            <v>P10</v>
          </cell>
          <cell r="B2601" t="str">
            <v>AYUDANTE CC (PINTURA)</v>
          </cell>
          <cell r="C2601" t="str">
            <v>Personal</v>
          </cell>
          <cell r="D2601" t="str">
            <v>HR</v>
          </cell>
          <cell r="E2601">
            <v>8136</v>
          </cell>
          <cell r="F2601">
            <v>8136</v>
          </cell>
        </row>
        <row r="2602">
          <cell r="A2602" t="str">
            <v>P11</v>
          </cell>
          <cell r="B2602" t="str">
            <v>AYUDANTE DD (CARPINTERIA)</v>
          </cell>
          <cell r="C2602" t="str">
            <v>Personal</v>
          </cell>
          <cell r="D2602" t="str">
            <v>HR</v>
          </cell>
          <cell r="E2602">
            <v>8136</v>
          </cell>
          <cell r="F2602">
            <v>8136</v>
          </cell>
        </row>
        <row r="2603">
          <cell r="A2603" t="str">
            <v>P12</v>
          </cell>
          <cell r="B2603" t="str">
            <v>AYUDANTE EE (DRY WALL)</v>
          </cell>
          <cell r="C2603" t="str">
            <v>Personal</v>
          </cell>
          <cell r="D2603" t="str">
            <v>HR</v>
          </cell>
          <cell r="E2603">
            <v>7924</v>
          </cell>
          <cell r="F2603">
            <v>7924</v>
          </cell>
        </row>
        <row r="2604">
          <cell r="A2604" t="str">
            <v>P13</v>
          </cell>
          <cell r="B2604" t="str">
            <v>AYUDANTE FF (ELECTRICAS)</v>
          </cell>
          <cell r="C2604" t="str">
            <v>Personal</v>
          </cell>
          <cell r="D2604" t="str">
            <v>HR</v>
          </cell>
          <cell r="E2604">
            <v>10612</v>
          </cell>
          <cell r="F2604">
            <v>10612</v>
          </cell>
        </row>
        <row r="2605">
          <cell r="A2605" t="str">
            <v>P14</v>
          </cell>
          <cell r="B2605" t="str">
            <v>AYUDANTE GG (ALUMBRADO PUBLICO)</v>
          </cell>
          <cell r="C2605" t="str">
            <v>Personal</v>
          </cell>
          <cell r="D2605" t="str">
            <v>HR</v>
          </cell>
          <cell r="E2605">
            <v>14149</v>
          </cell>
          <cell r="F2605">
            <v>14149</v>
          </cell>
        </row>
        <row r="2606">
          <cell r="A2606" t="str">
            <v>P15</v>
          </cell>
          <cell r="B2606" t="str">
            <v>AYUDANTE PRACTICO AA (ALBAÑILERIA)</v>
          </cell>
          <cell r="C2606" t="str">
            <v>Personal</v>
          </cell>
          <cell r="D2606" t="str">
            <v>HR</v>
          </cell>
          <cell r="E2606">
            <v>0</v>
          </cell>
          <cell r="F2606">
            <v>0</v>
          </cell>
        </row>
        <row r="2607">
          <cell r="A2607" t="str">
            <v>P16</v>
          </cell>
          <cell r="B2607" t="str">
            <v>SOLDADOR</v>
          </cell>
          <cell r="C2607" t="str">
            <v>Personal</v>
          </cell>
          <cell r="D2607" t="str">
            <v>HR</v>
          </cell>
          <cell r="E2607">
            <v>13778</v>
          </cell>
          <cell r="F2607">
            <v>13778</v>
          </cell>
        </row>
        <row r="2608">
          <cell r="A2608" t="str">
            <v>P17</v>
          </cell>
          <cell r="B2608" t="str">
            <v>JORNAL VIGILANTE NOCTURNO</v>
          </cell>
          <cell r="C2608" t="str">
            <v>Personal</v>
          </cell>
          <cell r="D2608" t="str">
            <v>DIA</v>
          </cell>
          <cell r="E2608">
            <v>102001</v>
          </cell>
          <cell r="F2608">
            <v>102001</v>
          </cell>
        </row>
        <row r="2609">
          <cell r="A2609" t="str">
            <v>P18</v>
          </cell>
          <cell r="B2609" t="str">
            <v>PROTECCION SEGUN PROTOCOLO COVID-19</v>
          </cell>
          <cell r="C2609" t="str">
            <v>Personal</v>
          </cell>
          <cell r="D2609" t="str">
            <v>DIA</v>
          </cell>
          <cell r="E2609">
            <v>5906</v>
          </cell>
          <cell r="F2609">
            <v>5906</v>
          </cell>
        </row>
        <row r="2610">
          <cell r="A2610" t="str">
            <v>P19</v>
          </cell>
          <cell r="B2610" t="str">
            <v>AUXILIAR DE ENFEREMERIA</v>
          </cell>
          <cell r="C2610" t="str">
            <v>Personal</v>
          </cell>
          <cell r="D2610" t="str">
            <v>UND</v>
          </cell>
          <cell r="E2610">
            <v>77370</v>
          </cell>
          <cell r="F2610">
            <v>77370</v>
          </cell>
        </row>
        <row r="2611">
          <cell r="A2611" t="str">
            <v>P20</v>
          </cell>
          <cell r="B2611" t="str">
            <v>VIGIA DE SALUD (AUXILIAR DE ENFERMERIA)</v>
          </cell>
          <cell r="C2611" t="str">
            <v>Personal</v>
          </cell>
          <cell r="D2611" t="str">
            <v>DIA</v>
          </cell>
          <cell r="E2611">
            <v>77370</v>
          </cell>
          <cell r="F2611">
            <v>77370</v>
          </cell>
        </row>
        <row r="2612">
          <cell r="A2612" t="str">
            <v>P21</v>
          </cell>
          <cell r="B2612" t="str">
            <v>AYUDANTE PARA DESINFECCION CONTINUA DE ESPACIOS MEDIO - TIEMPO</v>
          </cell>
          <cell r="C2612" t="str">
            <v>Personal</v>
          </cell>
          <cell r="D2612" t="str">
            <v>DIA</v>
          </cell>
          <cell r="E2612">
            <v>28298</v>
          </cell>
          <cell r="F2612">
            <v>28298</v>
          </cell>
        </row>
        <row r="2613">
          <cell r="A2613" t="str">
            <v>P22</v>
          </cell>
          <cell r="B2613" t="str">
            <v>AYUDANTE PARA DESINFECCION CONTINUA DE ESPACIOS MEDIO TIEMPO</v>
          </cell>
          <cell r="C2613" t="str">
            <v>Personal</v>
          </cell>
          <cell r="D2613" t="str">
            <v>DIA</v>
          </cell>
          <cell r="E2613">
            <v>28298</v>
          </cell>
          <cell r="F2613">
            <v>28298</v>
          </cell>
        </row>
        <row r="2614">
          <cell r="A2614" t="str">
            <v>AB1</v>
          </cell>
          <cell r="B2614" t="str">
            <v>ACERO 60.000 PSI (INCLUYE ALAMBRE NEGRO Y FIGURACIÓN )</v>
          </cell>
          <cell r="C2614" t="str">
            <v>Analisis Basico</v>
          </cell>
          <cell r="D2614" t="str">
            <v>KG</v>
          </cell>
          <cell r="E2614">
            <v>5608</v>
          </cell>
          <cell r="F2614">
            <v>5608</v>
          </cell>
        </row>
        <row r="2615">
          <cell r="A2615" t="str">
            <v>AB2</v>
          </cell>
          <cell r="B2615" t="str">
            <v>CONCRETO 1500 psi - 10.5 Mpa</v>
          </cell>
          <cell r="C2615" t="str">
            <v>Analisis Basico</v>
          </cell>
          <cell r="D2615" t="str">
            <v>M3</v>
          </cell>
          <cell r="E2615">
            <v>347282</v>
          </cell>
          <cell r="F2615">
            <v>347282</v>
          </cell>
        </row>
        <row r="2616">
          <cell r="A2616" t="str">
            <v>AB3</v>
          </cell>
          <cell r="B2616" t="str">
            <v>CONCRETO 2000 PSI - 14 MPA</v>
          </cell>
          <cell r="C2616" t="str">
            <v>Analisis Basico</v>
          </cell>
          <cell r="D2616" t="str">
            <v>M3</v>
          </cell>
          <cell r="E2616">
            <v>357970</v>
          </cell>
          <cell r="F2616">
            <v>357970</v>
          </cell>
        </row>
        <row r="2617">
          <cell r="A2617" t="str">
            <v>AB4</v>
          </cell>
          <cell r="B2617" t="str">
            <v>CONCRETO 2500 psi - 17.5 Mpa</v>
          </cell>
          <cell r="C2617" t="str">
            <v>Analisis Basico</v>
          </cell>
          <cell r="D2617" t="str">
            <v>M3</v>
          </cell>
          <cell r="E2617">
            <v>402934</v>
          </cell>
          <cell r="F2617">
            <v>402934</v>
          </cell>
        </row>
        <row r="2618">
          <cell r="A2618" t="str">
            <v>AB5</v>
          </cell>
          <cell r="B2618" t="str">
            <v>CONCRETO 3000 psi - 21 Mpa</v>
          </cell>
          <cell r="C2618" t="str">
            <v>Analisis Basico</v>
          </cell>
          <cell r="D2618" t="str">
            <v>M3</v>
          </cell>
          <cell r="E2618">
            <v>446111</v>
          </cell>
          <cell r="F2618">
            <v>446111</v>
          </cell>
        </row>
        <row r="2619">
          <cell r="A2619" t="str">
            <v>AB6</v>
          </cell>
          <cell r="B2619" t="str">
            <v>CONCRETO 3500 psi - 24.5 Mpa</v>
          </cell>
          <cell r="C2619" t="str">
            <v>Analisis Basico</v>
          </cell>
          <cell r="D2619" t="str">
            <v>M3</v>
          </cell>
          <cell r="E2619">
            <v>486393</v>
          </cell>
          <cell r="F2619">
            <v>486393</v>
          </cell>
        </row>
        <row r="2620">
          <cell r="A2620" t="str">
            <v>AB7</v>
          </cell>
          <cell r="B2620" t="str">
            <v>CONCRETO 4000 psi - 28 Mpa</v>
          </cell>
          <cell r="C2620" t="str">
            <v>Analisis Basico</v>
          </cell>
          <cell r="D2620" t="str">
            <v>M3</v>
          </cell>
          <cell r="E2620">
            <v>501331</v>
          </cell>
          <cell r="F2620">
            <v>501331</v>
          </cell>
        </row>
        <row r="2621">
          <cell r="A2621" t="str">
            <v>AB8</v>
          </cell>
          <cell r="B2621" t="str">
            <v>CONCRETO 1500 psi - 10.5 Mpa Impermeabilizado</v>
          </cell>
          <cell r="C2621" t="str">
            <v>Analisis Basico</v>
          </cell>
          <cell r="D2621" t="str">
            <v>M3</v>
          </cell>
          <cell r="E2621">
            <v>366035</v>
          </cell>
          <cell r="F2621">
            <v>366035</v>
          </cell>
        </row>
        <row r="2622">
          <cell r="A2622" t="str">
            <v>AB9</v>
          </cell>
          <cell r="B2622" t="str">
            <v>CONCRETO 2000 psi - 14 Mpa Impermeabilizado</v>
          </cell>
          <cell r="C2622" t="str">
            <v>Analisis Basico</v>
          </cell>
          <cell r="D2622" t="str">
            <v>M3</v>
          </cell>
          <cell r="E2622">
            <v>376723</v>
          </cell>
          <cell r="F2622">
            <v>376723</v>
          </cell>
        </row>
        <row r="2623">
          <cell r="A2623" t="str">
            <v>AB10</v>
          </cell>
          <cell r="B2623" t="str">
            <v>CONCRETO 2500 psi - 17.5 Mpa Impermeabilizado</v>
          </cell>
          <cell r="C2623" t="str">
            <v>Analisis Basico</v>
          </cell>
          <cell r="D2623" t="str">
            <v>M3</v>
          </cell>
          <cell r="E2623">
            <v>421687</v>
          </cell>
          <cell r="F2623">
            <v>421687</v>
          </cell>
        </row>
        <row r="2624">
          <cell r="A2624" t="str">
            <v>AB11</v>
          </cell>
          <cell r="B2624" t="str">
            <v>CONCRETO 3000 psi - 21 Mpa Impermeabilizado</v>
          </cell>
          <cell r="C2624" t="str">
            <v>Analisis Basico</v>
          </cell>
          <cell r="D2624" t="str">
            <v>M3</v>
          </cell>
          <cell r="E2624">
            <v>464864</v>
          </cell>
          <cell r="F2624">
            <v>464864</v>
          </cell>
        </row>
        <row r="2625">
          <cell r="A2625" t="str">
            <v>AB12</v>
          </cell>
          <cell r="B2625" t="str">
            <v>CONCRETO 3500 psi - 24.5 Mpa Impermeabilizado</v>
          </cell>
          <cell r="C2625" t="str">
            <v>Analisis Basico</v>
          </cell>
          <cell r="D2625" t="str">
            <v>M3</v>
          </cell>
          <cell r="E2625">
            <v>505146</v>
          </cell>
          <cell r="F2625">
            <v>505146</v>
          </cell>
        </row>
        <row r="2626">
          <cell r="A2626" t="str">
            <v>AB13</v>
          </cell>
          <cell r="B2626" t="str">
            <v>CONCRETO 4000 psi - 28 Mpa Impermeabilizado</v>
          </cell>
          <cell r="C2626" t="str">
            <v>Analisis Basico</v>
          </cell>
          <cell r="D2626" t="str">
            <v>M3</v>
          </cell>
          <cell r="E2626">
            <v>520084</v>
          </cell>
          <cell r="F2626">
            <v>520084</v>
          </cell>
        </row>
        <row r="2627">
          <cell r="A2627" t="str">
            <v>AB14</v>
          </cell>
          <cell r="B2627" t="str">
            <v>CONCRETO MR 41 kg/cm2</v>
          </cell>
          <cell r="C2627" t="str">
            <v>Analisis Basico</v>
          </cell>
          <cell r="D2627" t="str">
            <v>M3</v>
          </cell>
          <cell r="E2627">
            <v>452337</v>
          </cell>
          <cell r="F2627">
            <v>452337</v>
          </cell>
        </row>
        <row r="2628">
          <cell r="A2628" t="str">
            <v>AB15</v>
          </cell>
          <cell r="B2628" t="str">
            <v>CONCRETO MR 42 kg/cm2</v>
          </cell>
          <cell r="C2628" t="str">
            <v>Analisis Basico</v>
          </cell>
          <cell r="D2628" t="str">
            <v>M3</v>
          </cell>
          <cell r="E2628">
            <v>459927</v>
          </cell>
          <cell r="F2628">
            <v>459927</v>
          </cell>
        </row>
        <row r="2629">
          <cell r="A2629" t="str">
            <v>AB16</v>
          </cell>
          <cell r="B2629" t="str">
            <v>CONCRETO MR 45 kg/cm2</v>
          </cell>
          <cell r="C2629" t="str">
            <v>Analisis Basico</v>
          </cell>
          <cell r="D2629" t="str">
            <v>M3</v>
          </cell>
          <cell r="E2629">
            <v>471915</v>
          </cell>
          <cell r="F2629">
            <v>471915</v>
          </cell>
        </row>
        <row r="2630">
          <cell r="A2630" t="str">
            <v>AB17</v>
          </cell>
          <cell r="B2630" t="str">
            <v>CONCRETO 5000 psi - 35 Mpa Impermeabilizado</v>
          </cell>
          <cell r="C2630" t="str">
            <v>Analisis Basico</v>
          </cell>
          <cell r="D2630" t="str">
            <v>M3</v>
          </cell>
          <cell r="E2630">
            <v>596234</v>
          </cell>
          <cell r="F2630">
            <v>596234</v>
          </cell>
        </row>
        <row r="2631">
          <cell r="A2631" t="str">
            <v>AB18</v>
          </cell>
          <cell r="B2631" t="str">
            <v>CONCRETO 5000 psi - 35 Mpa</v>
          </cell>
          <cell r="C2631" t="str">
            <v>Analisis Basico</v>
          </cell>
          <cell r="D2631" t="str">
            <v>M3</v>
          </cell>
          <cell r="E2631">
            <v>577481</v>
          </cell>
          <cell r="F2631">
            <v>577481</v>
          </cell>
        </row>
        <row r="2632">
          <cell r="A2632" t="str">
            <v>AB19</v>
          </cell>
          <cell r="B2632" t="str">
            <v>MORTERO 1:2</v>
          </cell>
          <cell r="C2632" t="str">
            <v>Analisis Basico</v>
          </cell>
          <cell r="D2632" t="str">
            <v>M3</v>
          </cell>
          <cell r="E2632">
            <v>585688</v>
          </cell>
          <cell r="F2632">
            <v>585688</v>
          </cell>
        </row>
        <row r="2633">
          <cell r="A2633" t="str">
            <v>AB20</v>
          </cell>
          <cell r="B2633" t="str">
            <v>MORTERO 1:3</v>
          </cell>
          <cell r="C2633" t="str">
            <v>Analisis Basico</v>
          </cell>
          <cell r="D2633" t="str">
            <v>M3</v>
          </cell>
          <cell r="E2633">
            <v>475556</v>
          </cell>
          <cell r="F2633">
            <v>475556</v>
          </cell>
        </row>
        <row r="2634">
          <cell r="A2634" t="str">
            <v>AB21</v>
          </cell>
          <cell r="B2634" t="str">
            <v>MORTERO 1:4</v>
          </cell>
          <cell r="C2634" t="str">
            <v>Analisis Basico</v>
          </cell>
          <cell r="D2634" t="str">
            <v>M3</v>
          </cell>
          <cell r="E2634">
            <v>412071</v>
          </cell>
          <cell r="F2634">
            <v>412071</v>
          </cell>
        </row>
        <row r="2635">
          <cell r="A2635" t="str">
            <v>AB22</v>
          </cell>
          <cell r="B2635" t="str">
            <v>MORTERO 1:5</v>
          </cell>
          <cell r="C2635" t="str">
            <v>Analisis Basico</v>
          </cell>
          <cell r="D2635" t="str">
            <v>M3</v>
          </cell>
          <cell r="E2635">
            <v>367021</v>
          </cell>
          <cell r="F2635">
            <v>367021</v>
          </cell>
        </row>
        <row r="2636">
          <cell r="A2636" t="str">
            <v>AB25</v>
          </cell>
          <cell r="B2636" t="str">
            <v>CONCRETO MR 48 KG/CM2</v>
          </cell>
          <cell r="C2636" t="str">
            <v>Analisis Basico</v>
          </cell>
          <cell r="D2636" t="str">
            <v>M3</v>
          </cell>
          <cell r="E2636">
            <v>523185</v>
          </cell>
          <cell r="F2636">
            <v>523185</v>
          </cell>
        </row>
      </sheetData>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
  <sheetViews>
    <sheetView showGridLines="0" tabSelected="1" view="pageBreakPreview" topLeftCell="A58" zoomScale="80" zoomScaleNormal="86" zoomScaleSheetLayoutView="80" workbookViewId="0">
      <selection activeCell="H66" sqref="H66:K66"/>
    </sheetView>
  </sheetViews>
  <sheetFormatPr baseColWidth="10" defaultColWidth="11.42578125" defaultRowHeight="16.5"/>
  <cols>
    <col min="1" max="2" width="3.42578125" style="3" customWidth="1"/>
    <col min="3" max="3" width="5.140625" style="3" customWidth="1"/>
    <col min="4" max="4" width="10.7109375" style="3" customWidth="1"/>
    <col min="5" max="5" width="9.28515625" style="99" hidden="1" customWidth="1"/>
    <col min="6" max="6" width="9.42578125" style="3" hidden="1" customWidth="1"/>
    <col min="7" max="7" width="73.28515625" style="3" customWidth="1"/>
    <col min="8" max="8" width="8.7109375" style="3" customWidth="1"/>
    <col min="9" max="9" width="10.42578125" style="3" customWidth="1"/>
    <col min="10" max="10" width="15.7109375" style="3" customWidth="1"/>
    <col min="11" max="11" width="23.42578125" style="3" customWidth="1"/>
    <col min="12" max="12" width="3.28515625" style="3" customWidth="1"/>
    <col min="13" max="13" width="2.7109375" style="3" customWidth="1"/>
    <col min="14" max="14" width="25.7109375" style="3" customWidth="1"/>
    <col min="15" max="15" width="4.7109375" style="3" customWidth="1"/>
    <col min="16" max="16" width="24.42578125" style="3" customWidth="1"/>
    <col min="17" max="16384" width="11.42578125" style="3"/>
  </cols>
  <sheetData>
    <row r="1" spans="1:16" ht="17.25" thickBot="1">
      <c r="A1" s="1"/>
      <c r="B1" s="1"/>
      <c r="C1" s="1"/>
      <c r="D1" s="1"/>
      <c r="E1" s="2"/>
      <c r="F1" s="1"/>
      <c r="G1" s="1"/>
      <c r="H1" s="1"/>
      <c r="I1" s="1"/>
      <c r="J1" s="1"/>
      <c r="K1" s="1"/>
      <c r="L1" s="1"/>
      <c r="M1" s="1"/>
    </row>
    <row r="2" spans="1:16" ht="17.25" thickTop="1">
      <c r="A2" s="1"/>
      <c r="B2" s="4"/>
      <c r="C2" s="5"/>
      <c r="D2" s="5"/>
      <c r="E2" s="6"/>
      <c r="F2" s="5"/>
      <c r="G2" s="5"/>
      <c r="H2" s="5"/>
      <c r="I2" s="5"/>
      <c r="J2" s="5"/>
      <c r="K2" s="5"/>
      <c r="L2" s="7"/>
      <c r="M2" s="1"/>
    </row>
    <row r="3" spans="1:16">
      <c r="A3" s="1"/>
      <c r="B3" s="8"/>
      <c r="C3" s="389" t="s">
        <v>0</v>
      </c>
      <c r="D3" s="390" t="s">
        <v>1</v>
      </c>
      <c r="E3" s="389" t="s">
        <v>2</v>
      </c>
      <c r="F3" s="390">
        <v>2</v>
      </c>
      <c r="G3" s="11"/>
      <c r="H3" s="11"/>
      <c r="I3" s="11"/>
      <c r="J3" s="11"/>
      <c r="K3" s="11"/>
      <c r="L3" s="12"/>
      <c r="M3" s="1"/>
    </row>
    <row r="4" spans="1:16">
      <c r="A4" s="1"/>
      <c r="B4" s="8"/>
      <c r="C4" s="512" t="s">
        <v>3</v>
      </c>
      <c r="D4" s="512"/>
      <c r="E4" s="512"/>
      <c r="F4" s="512"/>
      <c r="G4" s="512"/>
      <c r="H4" s="512"/>
      <c r="I4" s="512"/>
      <c r="J4" s="512"/>
      <c r="K4" s="512"/>
      <c r="L4" s="12"/>
      <c r="M4" s="1"/>
    </row>
    <row r="5" spans="1:16">
      <c r="A5" s="1"/>
      <c r="B5" s="8"/>
      <c r="C5" s="513" t="s">
        <v>4</v>
      </c>
      <c r="D5" s="513"/>
      <c r="E5" s="513"/>
      <c r="F5" s="513"/>
      <c r="G5" s="513"/>
      <c r="H5" s="513"/>
      <c r="I5" s="513"/>
      <c r="J5" s="513"/>
      <c r="K5" s="513"/>
      <c r="L5" s="12"/>
      <c r="M5" s="1"/>
    </row>
    <row r="6" spans="1:16">
      <c r="A6" s="13"/>
      <c r="B6" s="14"/>
      <c r="C6" s="514" t="s">
        <v>5</v>
      </c>
      <c r="D6" s="514"/>
      <c r="E6" s="514"/>
      <c r="F6" s="514"/>
      <c r="G6" s="514"/>
      <c r="H6" s="514"/>
      <c r="I6" s="514"/>
      <c r="J6" s="514"/>
      <c r="K6" s="514"/>
      <c r="L6" s="15"/>
      <c r="M6" s="1"/>
    </row>
    <row r="7" spans="1:16" ht="45.75" customHeight="1">
      <c r="A7" s="1"/>
      <c r="B7" s="8"/>
      <c r="C7" s="514"/>
      <c r="D7" s="514"/>
      <c r="E7" s="514"/>
      <c r="F7" s="514"/>
      <c r="G7" s="514"/>
      <c r="H7" s="514"/>
      <c r="I7" s="514"/>
      <c r="J7" s="514"/>
      <c r="K7" s="514"/>
      <c r="L7" s="12"/>
      <c r="M7" s="1"/>
    </row>
    <row r="8" spans="1:16" ht="45.75" customHeight="1" thickBot="1">
      <c r="A8" s="1"/>
      <c r="B8" s="8"/>
      <c r="C8" s="515" t="s">
        <v>6</v>
      </c>
      <c r="D8" s="516"/>
      <c r="E8" s="516"/>
      <c r="F8" s="516"/>
      <c r="G8" s="516"/>
      <c r="H8" s="516"/>
      <c r="I8" s="516"/>
      <c r="J8" s="516"/>
      <c r="K8" s="517"/>
      <c r="L8" s="12"/>
      <c r="M8" s="1"/>
    </row>
    <row r="9" spans="1:16" ht="30" customHeight="1" thickBot="1">
      <c r="A9" s="1"/>
      <c r="B9" s="8"/>
      <c r="C9" s="518"/>
      <c r="D9" s="519"/>
      <c r="E9" s="519"/>
      <c r="F9" s="519"/>
      <c r="G9" s="519"/>
      <c r="H9" s="519"/>
      <c r="I9" s="519"/>
      <c r="J9" s="519"/>
      <c r="K9" s="520"/>
      <c r="L9" s="12"/>
      <c r="M9" s="1"/>
    </row>
    <row r="10" spans="1:16" ht="30" customHeight="1">
      <c r="A10" s="1"/>
      <c r="B10" s="8"/>
      <c r="C10" s="530"/>
      <c r="D10" s="521" t="s">
        <v>7</v>
      </c>
      <c r="E10" s="532" t="s">
        <v>8</v>
      </c>
      <c r="F10" s="532"/>
      <c r="G10" s="530" t="s">
        <v>9</v>
      </c>
      <c r="H10" s="521" t="s">
        <v>10</v>
      </c>
      <c r="I10" s="521" t="s">
        <v>11</v>
      </c>
      <c r="J10" s="523" t="s">
        <v>12</v>
      </c>
      <c r="K10" s="525" t="s">
        <v>13</v>
      </c>
      <c r="L10" s="12"/>
      <c r="M10" s="1"/>
    </row>
    <row r="11" spans="1:16" ht="30" customHeight="1" thickBot="1">
      <c r="A11" s="1"/>
      <c r="B11" s="8"/>
      <c r="C11" s="531"/>
      <c r="D11" s="522"/>
      <c r="E11" s="492" t="s">
        <v>14</v>
      </c>
      <c r="F11" s="492" t="s">
        <v>15</v>
      </c>
      <c r="G11" s="531"/>
      <c r="H11" s="522"/>
      <c r="I11" s="522"/>
      <c r="J11" s="524"/>
      <c r="K11" s="526"/>
      <c r="L11" s="12"/>
      <c r="M11" s="1"/>
    </row>
    <row r="12" spans="1:16" ht="30" customHeight="1" thickBot="1">
      <c r="A12" s="1"/>
      <c r="B12" s="8"/>
      <c r="C12" s="493"/>
      <c r="D12" s="494"/>
      <c r="E12" s="494"/>
      <c r="F12" s="494"/>
      <c r="G12" s="494" t="s">
        <v>16</v>
      </c>
      <c r="H12" s="495"/>
      <c r="I12" s="494"/>
      <c r="J12" s="494"/>
      <c r="K12" s="496"/>
      <c r="L12" s="12"/>
      <c r="M12" s="1"/>
    </row>
    <row r="13" spans="1:16" ht="30" customHeight="1">
      <c r="A13" s="1"/>
      <c r="B13" s="8"/>
      <c r="C13" s="20">
        <v>1</v>
      </c>
      <c r="D13" s="395" t="s">
        <v>285</v>
      </c>
      <c r="E13" s="449"/>
      <c r="F13" s="449"/>
      <c r="G13" s="396" t="s">
        <v>284</v>
      </c>
      <c r="H13" s="395" t="s">
        <v>18</v>
      </c>
      <c r="I13" s="414">
        <f>300*4</f>
        <v>1200</v>
      </c>
      <c r="J13" s="471">
        <f>+APU!J6</f>
        <v>7967</v>
      </c>
      <c r="K13" s="25">
        <f>ROUND(J13*I13,0)</f>
        <v>9560400</v>
      </c>
      <c r="L13" s="12"/>
      <c r="M13" s="1"/>
    </row>
    <row r="14" spans="1:16" ht="23.25" customHeight="1" thickBot="1">
      <c r="A14" s="1"/>
      <c r="B14" s="8"/>
      <c r="C14" s="409"/>
      <c r="D14" s="410"/>
      <c r="E14" s="410"/>
      <c r="F14" s="410"/>
      <c r="G14" s="411"/>
      <c r="H14" s="410"/>
      <c r="I14" s="412"/>
      <c r="J14" s="406"/>
      <c r="K14" s="413">
        <f>SUM(K13)</f>
        <v>9560400</v>
      </c>
      <c r="L14" s="12"/>
      <c r="M14" s="1"/>
    </row>
    <row r="15" spans="1:16" ht="30" customHeight="1" thickBot="1">
      <c r="A15" s="1"/>
      <c r="B15" s="8"/>
      <c r="C15" s="400"/>
      <c r="D15" s="399"/>
      <c r="E15" s="399"/>
      <c r="F15" s="399"/>
      <c r="G15" s="399" t="s">
        <v>248</v>
      </c>
      <c r="H15" s="399"/>
      <c r="I15" s="399"/>
      <c r="J15" s="472"/>
      <c r="K15" s="401"/>
      <c r="L15" s="12"/>
      <c r="M15" s="1"/>
      <c r="P15" s="394"/>
    </row>
    <row r="16" spans="1:16" ht="30" customHeight="1">
      <c r="A16" s="1"/>
      <c r="B16" s="8"/>
      <c r="C16" s="402">
        <v>2</v>
      </c>
      <c r="D16" s="403" t="s">
        <v>247</v>
      </c>
      <c r="E16" s="403"/>
      <c r="F16" s="403"/>
      <c r="G16" s="404" t="s">
        <v>286</v>
      </c>
      <c r="H16" s="403" t="s">
        <v>19</v>
      </c>
      <c r="I16" s="405">
        <v>450</v>
      </c>
      <c r="J16" s="473">
        <f>+APU!J12</f>
        <v>23248</v>
      </c>
      <c r="K16" s="407">
        <f t="shared" ref="K16:K21" si="0">ROUND(J16*I16,0)</f>
        <v>10461600</v>
      </c>
      <c r="L16" s="12"/>
      <c r="M16" s="1"/>
      <c r="P16" s="394">
        <f>300*4.8*0.3</f>
        <v>432</v>
      </c>
    </row>
    <row r="17" spans="1:16" ht="30" customHeight="1">
      <c r="A17" s="1"/>
      <c r="B17" s="8"/>
      <c r="C17" s="26">
        <v>3</v>
      </c>
      <c r="D17" s="34">
        <v>2016</v>
      </c>
      <c r="E17" s="21"/>
      <c r="F17" s="21"/>
      <c r="G17" s="22" t="s">
        <v>333</v>
      </c>
      <c r="H17" s="21" t="s">
        <v>19</v>
      </c>
      <c r="I17" s="23">
        <f>2*3*5</f>
        <v>30</v>
      </c>
      <c r="J17" s="474">
        <f>+APU!J16</f>
        <v>34144</v>
      </c>
      <c r="K17" s="408">
        <f t="shared" si="0"/>
        <v>1024320</v>
      </c>
      <c r="L17" s="12"/>
      <c r="M17" s="1"/>
      <c r="P17" s="394"/>
    </row>
    <row r="18" spans="1:16" ht="30" customHeight="1">
      <c r="A18" s="1"/>
      <c r="B18" s="8"/>
      <c r="C18" s="26">
        <v>4</v>
      </c>
      <c r="D18" s="21" t="s">
        <v>21</v>
      </c>
      <c r="E18" s="21"/>
      <c r="F18" s="21"/>
      <c r="G18" s="22" t="s">
        <v>334</v>
      </c>
      <c r="H18" s="21" t="s">
        <v>19</v>
      </c>
      <c r="I18" s="23">
        <v>30</v>
      </c>
      <c r="J18" s="474">
        <f>+APU!J21</f>
        <v>49660</v>
      </c>
      <c r="K18" s="408">
        <f t="shared" si="0"/>
        <v>1489800</v>
      </c>
      <c r="L18" s="12"/>
      <c r="M18" s="1"/>
      <c r="P18" s="394">
        <f>510*1.25</f>
        <v>637.5</v>
      </c>
    </row>
    <row r="19" spans="1:16" s="415" customFormat="1" ht="30" customHeight="1">
      <c r="B19" s="8"/>
      <c r="C19" s="26">
        <v>5</v>
      </c>
      <c r="D19" s="21" t="s">
        <v>263</v>
      </c>
      <c r="E19" s="252"/>
      <c r="F19" s="252"/>
      <c r="G19" s="22" t="s">
        <v>262</v>
      </c>
      <c r="H19" s="21" t="s">
        <v>19</v>
      </c>
      <c r="I19" s="23">
        <v>20</v>
      </c>
      <c r="J19" s="474">
        <f>+APU!J26</f>
        <v>35646</v>
      </c>
      <c r="K19" s="408">
        <f t="shared" si="0"/>
        <v>712920</v>
      </c>
      <c r="L19" s="12"/>
    </row>
    <row r="20" spans="1:16" s="415" customFormat="1" ht="30" customHeight="1">
      <c r="B20" s="8"/>
      <c r="C20" s="432">
        <v>6</v>
      </c>
      <c r="D20" s="21" t="s">
        <v>31</v>
      </c>
      <c r="E20" s="468"/>
      <c r="F20" s="468"/>
      <c r="G20" s="22" t="s">
        <v>188</v>
      </c>
      <c r="H20" s="433" t="s">
        <v>19</v>
      </c>
      <c r="I20" s="434">
        <v>638</v>
      </c>
      <c r="J20" s="475">
        <f>+APU!J31</f>
        <v>47946</v>
      </c>
      <c r="K20" s="408">
        <f t="shared" si="0"/>
        <v>30589548</v>
      </c>
      <c r="L20" s="12"/>
    </row>
    <row r="21" spans="1:16" s="415" customFormat="1" ht="30" customHeight="1">
      <c r="B21" s="8"/>
      <c r="C21" s="432">
        <v>7</v>
      </c>
      <c r="D21" s="21" t="s">
        <v>327</v>
      </c>
      <c r="E21" s="468"/>
      <c r="F21" s="468"/>
      <c r="G21" s="22" t="s">
        <v>326</v>
      </c>
      <c r="H21" s="433" t="s">
        <v>19</v>
      </c>
      <c r="I21" s="434">
        <v>10</v>
      </c>
      <c r="J21" s="475">
        <f>+APU!J36</f>
        <v>123914</v>
      </c>
      <c r="K21" s="408">
        <f t="shared" si="0"/>
        <v>1239140</v>
      </c>
      <c r="L21" s="12"/>
    </row>
    <row r="22" spans="1:16" ht="25.5" customHeight="1" thickBot="1">
      <c r="A22" s="1"/>
      <c r="B22" s="8"/>
      <c r="C22" s="409" t="s">
        <v>22</v>
      </c>
      <c r="D22" s="410"/>
      <c r="E22" s="410"/>
      <c r="F22" s="410"/>
      <c r="G22" s="411"/>
      <c r="H22" s="410"/>
      <c r="I22" s="412"/>
      <c r="J22" s="406"/>
      <c r="K22" s="413">
        <f>SUM(K16:K21)</f>
        <v>45517328</v>
      </c>
      <c r="L22" s="12"/>
      <c r="M22" s="1"/>
      <c r="P22" s="394"/>
    </row>
    <row r="23" spans="1:16" ht="30" customHeight="1" thickBot="1">
      <c r="A23" s="1"/>
      <c r="B23" s="8"/>
      <c r="C23" s="427"/>
      <c r="D23" s="428"/>
      <c r="E23" s="428"/>
      <c r="F23" s="428"/>
      <c r="G23" s="428" t="s">
        <v>259</v>
      </c>
      <c r="H23" s="428"/>
      <c r="I23" s="428"/>
      <c r="J23" s="476"/>
      <c r="K23" s="429"/>
      <c r="L23" s="12"/>
      <c r="M23" s="1"/>
      <c r="P23" s="394"/>
    </row>
    <row r="24" spans="1:16" ht="30" customHeight="1">
      <c r="A24" s="1"/>
      <c r="B24" s="8"/>
      <c r="C24" s="402">
        <v>8</v>
      </c>
      <c r="D24" s="403" t="s">
        <v>258</v>
      </c>
      <c r="E24" s="403"/>
      <c r="F24" s="403"/>
      <c r="G24" s="404" t="s">
        <v>260</v>
      </c>
      <c r="H24" s="424" t="s">
        <v>18</v>
      </c>
      <c r="I24" s="405">
        <v>25</v>
      </c>
      <c r="J24" s="473">
        <f>+APU!J42</f>
        <v>31108</v>
      </c>
      <c r="K24" s="407">
        <f>ROUND(J24*I24,0)</f>
        <v>777700</v>
      </c>
      <c r="L24" s="12"/>
      <c r="M24" s="1"/>
      <c r="P24" s="394"/>
    </row>
    <row r="25" spans="1:16" ht="30" customHeight="1">
      <c r="A25" s="1"/>
      <c r="B25" s="8"/>
      <c r="C25" s="26">
        <v>9</v>
      </c>
      <c r="D25" s="21" t="s">
        <v>265</v>
      </c>
      <c r="E25" s="21"/>
      <c r="F25" s="21"/>
      <c r="G25" s="22" t="s">
        <v>264</v>
      </c>
      <c r="H25" s="41" t="s">
        <v>19</v>
      </c>
      <c r="I25" s="23">
        <v>5</v>
      </c>
      <c r="J25" s="474">
        <f>+APU!J47</f>
        <v>801781</v>
      </c>
      <c r="K25" s="408">
        <f>ROUND(J25*I25,0)</f>
        <v>4008905</v>
      </c>
      <c r="L25" s="12"/>
      <c r="M25" s="1"/>
      <c r="P25" s="394"/>
    </row>
    <row r="26" spans="1:16" ht="30" customHeight="1">
      <c r="A26" s="1"/>
      <c r="B26" s="8"/>
      <c r="C26" s="432">
        <v>10</v>
      </c>
      <c r="D26" s="21" t="s">
        <v>283</v>
      </c>
      <c r="E26" s="433"/>
      <c r="F26" s="433"/>
      <c r="G26" s="22" t="s">
        <v>282</v>
      </c>
      <c r="H26" s="54" t="s">
        <v>19</v>
      </c>
      <c r="I26" s="434">
        <v>45</v>
      </c>
      <c r="J26" s="474">
        <f>+APU!J55</f>
        <v>572905</v>
      </c>
      <c r="K26" s="408">
        <f>ROUND(J26*I26,0)</f>
        <v>25780725</v>
      </c>
      <c r="L26" s="12"/>
      <c r="M26" s="1"/>
      <c r="P26" s="394">
        <f>1*300*0.15</f>
        <v>45</v>
      </c>
    </row>
    <row r="27" spans="1:16" ht="30" customHeight="1" thickBot="1">
      <c r="A27" s="1"/>
      <c r="B27" s="8"/>
      <c r="C27" s="409" t="s">
        <v>22</v>
      </c>
      <c r="D27" s="410"/>
      <c r="E27" s="410"/>
      <c r="F27" s="411"/>
      <c r="G27" s="410"/>
      <c r="H27" s="412"/>
      <c r="I27" s="406"/>
      <c r="J27" s="477"/>
      <c r="K27" s="413">
        <f>SUM(K24:K26)</f>
        <v>30567330</v>
      </c>
      <c r="L27" s="12"/>
      <c r="M27" s="1"/>
      <c r="P27" s="394"/>
    </row>
    <row r="28" spans="1:16" ht="30" customHeight="1" thickBot="1">
      <c r="A28" s="1"/>
      <c r="B28" s="8"/>
      <c r="C28" s="427"/>
      <c r="D28" s="428"/>
      <c r="E28" s="428"/>
      <c r="F28" s="428"/>
      <c r="G28" s="428" t="s">
        <v>249</v>
      </c>
      <c r="H28" s="428"/>
      <c r="I28" s="428"/>
      <c r="J28" s="476"/>
      <c r="K28" s="429"/>
      <c r="L28" s="12"/>
      <c r="M28" s="1"/>
      <c r="P28" s="394"/>
    </row>
    <row r="29" spans="1:16" ht="30" customHeight="1">
      <c r="A29" s="1"/>
      <c r="B29" s="8"/>
      <c r="C29" s="402">
        <v>11</v>
      </c>
      <c r="D29" s="403" t="s">
        <v>250</v>
      </c>
      <c r="E29" s="403"/>
      <c r="F29" s="403"/>
      <c r="G29" s="404" t="s">
        <v>350</v>
      </c>
      <c r="H29" s="403" t="s">
        <v>19</v>
      </c>
      <c r="I29" s="405">
        <f>(0.15*300*2.8)+90</f>
        <v>216</v>
      </c>
      <c r="J29" s="478">
        <f>+APU!J63</f>
        <v>151046</v>
      </c>
      <c r="K29" s="407">
        <f>ROUND(J29*I29,0)</f>
        <v>32625936</v>
      </c>
      <c r="L29" s="12"/>
      <c r="M29" s="1"/>
      <c r="P29" s="394">
        <f>10*3*3</f>
        <v>90</v>
      </c>
    </row>
    <row r="30" spans="1:16" ht="33" customHeight="1">
      <c r="A30" s="1"/>
      <c r="B30" s="8"/>
      <c r="C30" s="26">
        <v>12</v>
      </c>
      <c r="D30" s="21" t="s">
        <v>276</v>
      </c>
      <c r="E30" s="417"/>
      <c r="F30" s="416"/>
      <c r="G30" s="22" t="s">
        <v>270</v>
      </c>
      <c r="H30" s="21" t="s">
        <v>18</v>
      </c>
      <c r="I30" s="23">
        <v>60</v>
      </c>
      <c r="J30" s="479">
        <f>+APU!J70</f>
        <v>7881</v>
      </c>
      <c r="K30" s="408">
        <f>ROUND(J30*I30,0)</f>
        <v>472860</v>
      </c>
      <c r="L30" s="12"/>
      <c r="M30" s="1"/>
      <c r="P30" s="394"/>
    </row>
    <row r="31" spans="1:16" ht="20.25" customHeight="1">
      <c r="B31" s="8"/>
      <c r="C31" s="26"/>
      <c r="D31" s="21"/>
      <c r="E31" s="21"/>
      <c r="F31" s="21"/>
      <c r="G31" s="22"/>
      <c r="H31" s="21"/>
      <c r="I31" s="23"/>
      <c r="J31" s="24"/>
      <c r="K31" s="408"/>
      <c r="L31" s="36"/>
      <c r="P31" s="394"/>
    </row>
    <row r="32" spans="1:16" ht="24" customHeight="1" thickBot="1">
      <c r="A32" s="1"/>
      <c r="B32" s="8"/>
      <c r="C32" s="409" t="s">
        <v>22</v>
      </c>
      <c r="D32" s="430"/>
      <c r="E32" s="431"/>
      <c r="F32" s="430"/>
      <c r="G32" s="430"/>
      <c r="H32" s="430"/>
      <c r="I32" s="412"/>
      <c r="J32" s="406"/>
      <c r="K32" s="413">
        <f>SUM(K29:K31)</f>
        <v>33098796</v>
      </c>
      <c r="L32" s="12"/>
      <c r="M32" s="1"/>
      <c r="P32" s="394"/>
    </row>
    <row r="33" spans="1:17" ht="22.5" customHeight="1" thickBot="1">
      <c r="A33" s="1"/>
      <c r="B33" s="8"/>
      <c r="C33" s="427"/>
      <c r="D33" s="428"/>
      <c r="E33" s="428"/>
      <c r="F33" s="428"/>
      <c r="G33" s="428" t="s">
        <v>253</v>
      </c>
      <c r="H33" s="428"/>
      <c r="I33" s="428"/>
      <c r="J33" s="476"/>
      <c r="K33" s="429"/>
      <c r="L33" s="12"/>
      <c r="M33" s="1"/>
      <c r="P33" s="394"/>
    </row>
    <row r="34" spans="1:17" ht="45.75" customHeight="1">
      <c r="A34" s="1"/>
      <c r="B34" s="8"/>
      <c r="C34" s="402">
        <v>13</v>
      </c>
      <c r="D34" s="403" t="s">
        <v>252</v>
      </c>
      <c r="E34" s="424"/>
      <c r="F34" s="424"/>
      <c r="G34" s="404" t="s">
        <v>251</v>
      </c>
      <c r="H34" s="424" t="s">
        <v>17</v>
      </c>
      <c r="I34" s="426">
        <v>5</v>
      </c>
      <c r="J34" s="480">
        <f>+APU!J76</f>
        <v>1226078</v>
      </c>
      <c r="K34" s="407">
        <f>ROUND(J34*I34,0)</f>
        <v>6130390</v>
      </c>
      <c r="L34" s="12"/>
      <c r="M34" s="1"/>
      <c r="P34" s="394"/>
    </row>
    <row r="35" spans="1:17" ht="45.75" customHeight="1">
      <c r="A35" s="1"/>
      <c r="B35" s="8"/>
      <c r="C35" s="26">
        <v>14</v>
      </c>
      <c r="D35" s="21" t="s">
        <v>269</v>
      </c>
      <c r="E35" s="417"/>
      <c r="F35" s="416"/>
      <c r="G35" s="22" t="s">
        <v>268</v>
      </c>
      <c r="H35" s="417" t="s">
        <v>17</v>
      </c>
      <c r="I35" s="23">
        <v>10</v>
      </c>
      <c r="J35" s="481">
        <f>+APU!J85</f>
        <v>34970</v>
      </c>
      <c r="K35" s="408">
        <f>ROUND(J35*I35,0)</f>
        <v>349700</v>
      </c>
      <c r="L35" s="12"/>
      <c r="M35" s="1"/>
      <c r="P35" s="394"/>
    </row>
    <row r="36" spans="1:17" ht="39" customHeight="1">
      <c r="A36" s="1"/>
      <c r="B36" s="8"/>
      <c r="C36" s="26">
        <v>15</v>
      </c>
      <c r="D36" s="21" t="s">
        <v>272</v>
      </c>
      <c r="E36" s="417"/>
      <c r="F36" s="416"/>
      <c r="G36" s="22" t="s">
        <v>271</v>
      </c>
      <c r="H36" s="418" t="s">
        <v>19</v>
      </c>
      <c r="I36" s="23">
        <v>3</v>
      </c>
      <c r="J36" s="481">
        <f>+APU!J92</f>
        <v>551773</v>
      </c>
      <c r="K36" s="408">
        <f>ROUND(J36*I36,0)</f>
        <v>1655319</v>
      </c>
      <c r="L36" s="12"/>
      <c r="M36" s="1"/>
      <c r="P36" s="394"/>
    </row>
    <row r="37" spans="1:17" ht="23.25" customHeight="1" thickBot="1">
      <c r="A37" s="1"/>
      <c r="B37" s="8"/>
      <c r="C37" s="409" t="s">
        <v>22</v>
      </c>
      <c r="D37" s="419"/>
      <c r="E37" s="419"/>
      <c r="F37" s="419"/>
      <c r="G37" s="420"/>
      <c r="H37" s="419"/>
      <c r="I37" s="412"/>
      <c r="J37" s="406"/>
      <c r="K37" s="413">
        <f>SUM(K34:K36)</f>
        <v>8135409</v>
      </c>
      <c r="L37" s="12"/>
      <c r="M37" s="1"/>
      <c r="P37" s="394"/>
      <c r="Q37" s="435"/>
    </row>
    <row r="38" spans="1:17" ht="30" customHeight="1" thickBot="1">
      <c r="A38" s="1"/>
      <c r="B38" s="8"/>
      <c r="C38" s="427"/>
      <c r="D38" s="428"/>
      <c r="E38" s="428"/>
      <c r="F38" s="428"/>
      <c r="G38" s="428" t="s">
        <v>253</v>
      </c>
      <c r="H38" s="428"/>
      <c r="I38" s="428"/>
      <c r="J38" s="476"/>
      <c r="K38" s="429"/>
      <c r="L38" s="12"/>
      <c r="M38" s="1"/>
      <c r="P38" s="394"/>
    </row>
    <row r="39" spans="1:17" ht="42" customHeight="1">
      <c r="A39" s="1"/>
      <c r="B39" s="8"/>
      <c r="C39" s="402">
        <v>16</v>
      </c>
      <c r="D39" s="403" t="s">
        <v>254</v>
      </c>
      <c r="E39" s="424"/>
      <c r="F39" s="424"/>
      <c r="G39" s="404" t="s">
        <v>339</v>
      </c>
      <c r="H39" s="424" t="s">
        <v>261</v>
      </c>
      <c r="I39" s="469">
        <v>1</v>
      </c>
      <c r="J39" s="482">
        <f>+APU!J100</f>
        <v>2183659</v>
      </c>
      <c r="K39" s="407">
        <f>ROUND(J39*I39,0)</f>
        <v>2183659</v>
      </c>
      <c r="L39" s="12"/>
      <c r="M39" s="1"/>
      <c r="P39" s="394"/>
    </row>
    <row r="40" spans="1:17" ht="30" customHeight="1" thickBot="1">
      <c r="A40" s="1"/>
      <c r="B40" s="8"/>
      <c r="C40" s="409" t="s">
        <v>22</v>
      </c>
      <c r="D40" s="421"/>
      <c r="E40" s="421"/>
      <c r="F40" s="421"/>
      <c r="G40" s="422"/>
      <c r="H40" s="419"/>
      <c r="I40" s="412"/>
      <c r="J40" s="406"/>
      <c r="K40" s="413">
        <f>SUM(K39:K39)</f>
        <v>2183659</v>
      </c>
      <c r="L40" s="12"/>
      <c r="M40" s="1"/>
      <c r="P40" s="394"/>
    </row>
    <row r="41" spans="1:17" ht="30" customHeight="1" thickBot="1">
      <c r="A41" s="1"/>
      <c r="B41" s="8"/>
      <c r="C41" s="427"/>
      <c r="D41" s="428"/>
      <c r="E41" s="428"/>
      <c r="F41" s="428"/>
      <c r="G41" s="428" t="s">
        <v>257</v>
      </c>
      <c r="H41" s="428"/>
      <c r="I41" s="428"/>
      <c r="J41" s="476"/>
      <c r="K41" s="429"/>
      <c r="L41" s="12"/>
      <c r="M41" s="1"/>
      <c r="P41" s="394"/>
    </row>
    <row r="42" spans="1:17" ht="40.5" customHeight="1">
      <c r="A42" s="1"/>
      <c r="B42" s="8"/>
      <c r="C42" s="402">
        <v>17</v>
      </c>
      <c r="D42" s="403" t="s">
        <v>256</v>
      </c>
      <c r="E42" s="403"/>
      <c r="F42" s="403"/>
      <c r="G42" s="404" t="s">
        <v>255</v>
      </c>
      <c r="H42" s="424" t="s">
        <v>261</v>
      </c>
      <c r="I42" s="405">
        <v>1</v>
      </c>
      <c r="J42" s="473">
        <f>+APU!J114</f>
        <v>691432</v>
      </c>
      <c r="K42" s="407">
        <f>ROUND(J42*I42,0)</f>
        <v>691432</v>
      </c>
      <c r="L42" s="12"/>
      <c r="M42" s="1"/>
      <c r="P42" s="394"/>
    </row>
    <row r="43" spans="1:17" ht="30" customHeight="1">
      <c r="A43" s="1"/>
      <c r="B43" s="8"/>
      <c r="C43" s="26">
        <v>18</v>
      </c>
      <c r="D43" s="21" t="s">
        <v>341</v>
      </c>
      <c r="E43" s="41"/>
      <c r="F43" s="41"/>
      <c r="G43" s="22" t="s">
        <v>342</v>
      </c>
      <c r="H43" s="41" t="s">
        <v>28</v>
      </c>
      <c r="I43" s="23">
        <v>2000</v>
      </c>
      <c r="J43" s="483">
        <f>+APU!J126</f>
        <v>8835</v>
      </c>
      <c r="K43" s="408">
        <f>ROUND(J43*I43,0)</f>
        <v>17670000</v>
      </c>
      <c r="L43" s="12"/>
      <c r="M43" s="1"/>
      <c r="P43" s="394"/>
    </row>
    <row r="44" spans="1:17" ht="30" customHeight="1">
      <c r="A44" s="1"/>
      <c r="B44" s="8"/>
      <c r="C44" s="26">
        <v>19</v>
      </c>
      <c r="D44" s="21" t="s">
        <v>267</v>
      </c>
      <c r="E44" s="41"/>
      <c r="F44" s="41"/>
      <c r="G44" s="22" t="s">
        <v>266</v>
      </c>
      <c r="H44" s="41" t="s">
        <v>19</v>
      </c>
      <c r="I44" s="23">
        <v>15</v>
      </c>
      <c r="J44" s="483">
        <f>+APU!J133</f>
        <v>840554</v>
      </c>
      <c r="K44" s="408">
        <f>ROUND(J44*I44,0)</f>
        <v>12608310</v>
      </c>
      <c r="L44" s="12"/>
      <c r="M44" s="1"/>
      <c r="P44" s="394"/>
    </row>
    <row r="45" spans="1:17" ht="55.5" customHeight="1">
      <c r="A45" s="1"/>
      <c r="B45" s="8"/>
      <c r="C45" s="432">
        <v>20</v>
      </c>
      <c r="D45" s="21" t="s">
        <v>277</v>
      </c>
      <c r="E45" s="41"/>
      <c r="F45" s="41"/>
      <c r="G45" s="22" t="s">
        <v>278</v>
      </c>
      <c r="H45" s="54" t="s">
        <v>28</v>
      </c>
      <c r="I45" s="434">
        <v>1615</v>
      </c>
      <c r="J45" s="474">
        <f>+APU!J139</f>
        <v>8787</v>
      </c>
      <c r="K45" s="408">
        <f>ROUND(J45*I45,0)</f>
        <v>14191005</v>
      </c>
      <c r="L45" s="12"/>
      <c r="M45" s="1"/>
      <c r="P45" s="394">
        <f>300*1.8*2.9914</f>
        <v>1615.356</v>
      </c>
    </row>
    <row r="46" spans="1:17" ht="30" customHeight="1" thickBot="1">
      <c r="A46" s="1"/>
      <c r="B46" s="8"/>
      <c r="C46" s="442" t="s">
        <v>22</v>
      </c>
      <c r="D46" s="54"/>
      <c r="E46" s="54"/>
      <c r="F46" s="54"/>
      <c r="G46" s="55"/>
      <c r="H46" s="54"/>
      <c r="I46" s="434"/>
      <c r="J46" s="443"/>
      <c r="K46" s="444">
        <f>SUM(K42:K45)</f>
        <v>45160747</v>
      </c>
      <c r="L46" s="12"/>
      <c r="M46" s="1"/>
      <c r="P46" s="394">
        <f>500*1.2*0.1</f>
        <v>60</v>
      </c>
    </row>
    <row r="47" spans="1:17" ht="30" customHeight="1" thickBot="1">
      <c r="A47" s="1"/>
      <c r="B47" s="8"/>
      <c r="C47" s="439"/>
      <c r="D47" s="440"/>
      <c r="E47" s="440"/>
      <c r="F47" s="440"/>
      <c r="G47" s="440" t="s">
        <v>275</v>
      </c>
      <c r="H47" s="440"/>
      <c r="I47" s="440"/>
      <c r="J47" s="484"/>
      <c r="K47" s="441"/>
      <c r="L47" s="12"/>
      <c r="M47" s="1"/>
      <c r="P47" s="394"/>
    </row>
    <row r="48" spans="1:17" ht="38.25" customHeight="1">
      <c r="A48" s="1"/>
      <c r="B48" s="8"/>
      <c r="C48" s="20">
        <v>21</v>
      </c>
      <c r="D48" s="395" t="s">
        <v>274</v>
      </c>
      <c r="E48" s="395"/>
      <c r="F48" s="395"/>
      <c r="G48" s="396" t="s">
        <v>273</v>
      </c>
      <c r="H48" s="436" t="s">
        <v>19</v>
      </c>
      <c r="I48" s="414">
        <v>60</v>
      </c>
      <c r="J48" s="471">
        <f>+APU!J146</f>
        <v>871587</v>
      </c>
      <c r="K48" s="25">
        <f>ROUND(J48*I48,0)</f>
        <v>52295220</v>
      </c>
      <c r="L48" s="12"/>
      <c r="M48" s="1"/>
      <c r="P48" s="394"/>
    </row>
    <row r="49" spans="1:16" ht="30" customHeight="1" thickBot="1">
      <c r="A49" s="1"/>
      <c r="B49" s="8"/>
      <c r="C49" s="442" t="s">
        <v>22</v>
      </c>
      <c r="D49" s="437"/>
      <c r="E49" s="437"/>
      <c r="F49" s="437"/>
      <c r="G49" s="55"/>
      <c r="H49" s="54"/>
      <c r="I49" s="434"/>
      <c r="J49" s="438"/>
      <c r="K49" s="444">
        <f>SUM(K48:K48)</f>
        <v>52295220</v>
      </c>
      <c r="L49" s="12"/>
      <c r="M49" s="1"/>
    </row>
    <row r="50" spans="1:16" s="69" customFormat="1" ht="30" customHeight="1" thickBot="1">
      <c r="A50" s="1"/>
      <c r="B50" s="8"/>
      <c r="C50" s="439"/>
      <c r="D50" s="440"/>
      <c r="E50" s="440"/>
      <c r="F50" s="440"/>
      <c r="G50" s="440" t="s">
        <v>279</v>
      </c>
      <c r="H50" s="440"/>
      <c r="I50" s="440"/>
      <c r="J50" s="484"/>
      <c r="K50" s="441"/>
      <c r="L50" s="68"/>
      <c r="M50" s="65"/>
    </row>
    <row r="51" spans="1:16" s="69" customFormat="1" ht="30" customHeight="1">
      <c r="A51" s="1"/>
      <c r="B51" s="8"/>
      <c r="C51" s="20">
        <v>22</v>
      </c>
      <c r="D51" s="395" t="s">
        <v>281</v>
      </c>
      <c r="E51" s="395"/>
      <c r="F51" s="395"/>
      <c r="G51" s="396" t="s">
        <v>280</v>
      </c>
      <c r="H51" s="436" t="s">
        <v>19</v>
      </c>
      <c r="I51" s="414">
        <v>81</v>
      </c>
      <c r="J51" s="471">
        <f>+APU!J155</f>
        <v>952467</v>
      </c>
      <c r="K51" s="25">
        <f>ROUND(J51*I51,0)</f>
        <v>77149827</v>
      </c>
      <c r="L51" s="68"/>
      <c r="M51" s="65"/>
    </row>
    <row r="52" spans="1:16" s="69" customFormat="1" ht="30" customHeight="1">
      <c r="A52" s="1"/>
      <c r="B52" s="8"/>
      <c r="C52" s="20">
        <v>23</v>
      </c>
      <c r="D52" s="395" t="s">
        <v>346</v>
      </c>
      <c r="E52" s="395"/>
      <c r="F52" s="395"/>
      <c r="G52" s="396" t="s">
        <v>347</v>
      </c>
      <c r="H52" s="436" t="s">
        <v>19</v>
      </c>
      <c r="I52" s="414">
        <v>40</v>
      </c>
      <c r="J52" s="471">
        <f>+APU!J168</f>
        <v>122529</v>
      </c>
      <c r="K52" s="25">
        <f>ROUND(J52*I52,0)</f>
        <v>4901160</v>
      </c>
      <c r="L52" s="68"/>
      <c r="M52" s="65"/>
      <c r="P52" s="69">
        <f>1.8*300*0.15</f>
        <v>81</v>
      </c>
    </row>
    <row r="53" spans="1:16" s="69" customFormat="1" ht="30" customHeight="1">
      <c r="A53" s="1"/>
      <c r="B53" s="8"/>
      <c r="C53" s="20">
        <v>24</v>
      </c>
      <c r="D53" s="41" t="s">
        <v>331</v>
      </c>
      <c r="E53" s="41"/>
      <c r="F53" s="41"/>
      <c r="G53" s="42" t="s">
        <v>335</v>
      </c>
      <c r="H53" s="41" t="s">
        <v>332</v>
      </c>
      <c r="I53" s="43">
        <v>1</v>
      </c>
      <c r="J53" s="483">
        <f>+'PROTOCOLO DE BIOSEGURIDAD'!M15</f>
        <v>2588724</v>
      </c>
      <c r="K53" s="25">
        <f>ROUND(J53*I53,0)</f>
        <v>2588724</v>
      </c>
      <c r="L53" s="68"/>
      <c r="M53" s="65"/>
    </row>
    <row r="54" spans="1:16" s="69" customFormat="1" ht="30" customHeight="1" thickBot="1">
      <c r="A54" s="1"/>
      <c r="B54" s="8"/>
      <c r="C54" s="409" t="s">
        <v>22</v>
      </c>
      <c r="D54" s="421"/>
      <c r="E54" s="421"/>
      <c r="F54" s="421"/>
      <c r="G54" s="420"/>
      <c r="H54" s="419"/>
      <c r="I54" s="412"/>
      <c r="J54" s="425"/>
      <c r="K54" s="413">
        <f>SUM(K51:K53)</f>
        <v>84639711</v>
      </c>
      <c r="L54" s="68"/>
      <c r="M54" s="65"/>
    </row>
    <row r="55" spans="1:16" s="69" customFormat="1" ht="30" customHeight="1" thickBot="1">
      <c r="A55" s="65"/>
      <c r="B55" s="8"/>
      <c r="C55" s="527" t="s">
        <v>32</v>
      </c>
      <c r="D55" s="528"/>
      <c r="E55" s="528"/>
      <c r="F55" s="528"/>
      <c r="G55" s="528"/>
      <c r="H55" s="528"/>
      <c r="I55" s="528"/>
      <c r="J55" s="529"/>
      <c r="K55" s="423">
        <f>+K49+K46+K40+K37+K32+K27+K22+K54+K14</f>
        <v>311158600</v>
      </c>
      <c r="L55" s="68"/>
      <c r="M55" s="65"/>
    </row>
    <row r="56" spans="1:16" s="69" customFormat="1" thickBot="1">
      <c r="A56" s="65"/>
      <c r="B56" s="8"/>
      <c r="C56" s="70"/>
      <c r="D56" s="70"/>
      <c r="E56" s="70"/>
      <c r="F56" s="70"/>
      <c r="G56" s="70"/>
      <c r="H56" s="70"/>
      <c r="I56" s="70"/>
      <c r="J56" s="70"/>
      <c r="K56" s="71"/>
      <c r="L56" s="68"/>
      <c r="M56" s="65"/>
    </row>
    <row r="57" spans="1:16" s="69" customFormat="1" ht="20.25" customHeight="1">
      <c r="A57" s="65"/>
      <c r="B57" s="8"/>
      <c r="C57" s="72"/>
      <c r="D57" s="73"/>
      <c r="E57" s="72"/>
      <c r="F57" s="72"/>
      <c r="G57" s="497"/>
      <c r="H57" s="498"/>
      <c r="I57" s="499"/>
      <c r="J57" s="74"/>
      <c r="K57" s="75"/>
      <c r="L57" s="68"/>
      <c r="M57" s="65"/>
    </row>
    <row r="58" spans="1:16" s="69" customFormat="1" ht="27" customHeight="1" thickBot="1">
      <c r="A58" s="65"/>
      <c r="B58" s="8"/>
      <c r="C58" s="72"/>
      <c r="D58" s="76"/>
      <c r="E58" s="76"/>
      <c r="F58" s="76"/>
      <c r="G58" s="77" t="s">
        <v>244</v>
      </c>
      <c r="H58" s="78"/>
      <c r="I58" s="79"/>
      <c r="J58" s="80"/>
      <c r="K58" s="81">
        <f>K55</f>
        <v>311158600</v>
      </c>
      <c r="L58" s="68"/>
      <c r="M58" s="65"/>
    </row>
    <row r="59" spans="1:16" s="69" customFormat="1" ht="22.5" customHeight="1" thickBot="1">
      <c r="A59" s="65"/>
      <c r="B59" s="8"/>
      <c r="C59" s="72"/>
      <c r="D59" s="73"/>
      <c r="E59" s="72"/>
      <c r="F59" s="72"/>
      <c r="G59" s="82" t="s">
        <v>34</v>
      </c>
      <c r="H59" s="83"/>
      <c r="I59" s="84"/>
      <c r="J59" s="85"/>
      <c r="K59" s="67">
        <f>K58</f>
        <v>311158600</v>
      </c>
      <c r="L59" s="68"/>
      <c r="M59" s="65"/>
      <c r="N59" s="67">
        <f>+ROUND(K59/(1+K65),0)</f>
        <v>225248733</v>
      </c>
      <c r="P59" s="67">
        <v>225248733</v>
      </c>
    </row>
    <row r="60" spans="1:16" s="69" customFormat="1" ht="15.75">
      <c r="A60" s="65"/>
      <c r="B60" s="66"/>
      <c r="C60" s="72"/>
      <c r="D60" s="73"/>
      <c r="E60" s="73"/>
      <c r="F60" s="73"/>
      <c r="G60" s="72"/>
      <c r="H60" s="72"/>
      <c r="I60" s="86"/>
      <c r="J60" s="87"/>
      <c r="K60" s="88"/>
      <c r="L60" s="68"/>
      <c r="M60" s="65"/>
    </row>
    <row r="61" spans="1:16" s="69" customFormat="1" ht="46.5" customHeight="1">
      <c r="A61" s="65"/>
      <c r="B61" s="66"/>
      <c r="C61" s="500" t="s">
        <v>355</v>
      </c>
      <c r="D61" s="501"/>
      <c r="E61" s="501"/>
      <c r="F61" s="501"/>
      <c r="G61" s="501"/>
      <c r="H61" s="509" t="s">
        <v>9</v>
      </c>
      <c r="I61" s="510"/>
      <c r="J61" s="511"/>
      <c r="K61" s="91" t="s">
        <v>36</v>
      </c>
      <c r="L61" s="90"/>
      <c r="M61" s="65"/>
      <c r="O61" s="397"/>
    </row>
    <row r="62" spans="1:16" s="69" customFormat="1" ht="45.75" customHeight="1">
      <c r="A62" s="65"/>
      <c r="B62" s="66"/>
      <c r="C62" s="500" t="s">
        <v>37</v>
      </c>
      <c r="D62" s="501"/>
      <c r="E62" s="501"/>
      <c r="F62" s="501"/>
      <c r="G62" s="501"/>
      <c r="H62" s="502" t="s">
        <v>38</v>
      </c>
      <c r="I62" s="502"/>
      <c r="J62" s="91" t="s">
        <v>39</v>
      </c>
      <c r="K62" s="92">
        <f>+AIU!J47</f>
        <v>0.32140000000000002</v>
      </c>
      <c r="L62" s="90"/>
      <c r="M62" s="65"/>
    </row>
    <row r="63" spans="1:16" s="69" customFormat="1" ht="30" customHeight="1">
      <c r="A63" s="65"/>
      <c r="B63" s="66"/>
      <c r="C63" s="500" t="s">
        <v>356</v>
      </c>
      <c r="D63" s="501"/>
      <c r="E63" s="501"/>
      <c r="F63" s="501"/>
      <c r="G63" s="501"/>
      <c r="H63" s="506" t="s">
        <v>41</v>
      </c>
      <c r="I63" s="507"/>
      <c r="J63" s="91" t="s">
        <v>42</v>
      </c>
      <c r="K63" s="92">
        <v>0</v>
      </c>
      <c r="L63" s="90"/>
      <c r="M63" s="65"/>
    </row>
    <row r="64" spans="1:16" s="93" customFormat="1" ht="40.5" customHeight="1">
      <c r="A64" s="65"/>
      <c r="B64" s="66"/>
      <c r="C64" s="500" t="s">
        <v>351</v>
      </c>
      <c r="D64" s="501"/>
      <c r="E64" s="501"/>
      <c r="F64" s="501"/>
      <c r="G64" s="501"/>
      <c r="H64" s="508" t="s">
        <v>44</v>
      </c>
      <c r="I64" s="502"/>
      <c r="J64" s="91" t="s">
        <v>45</v>
      </c>
      <c r="K64" s="92">
        <v>0.06</v>
      </c>
      <c r="L64" s="68"/>
      <c r="M64" s="65"/>
      <c r="P64" s="491"/>
    </row>
    <row r="65" spans="1:13" ht="51" customHeight="1">
      <c r="A65" s="1"/>
      <c r="B65" s="8"/>
      <c r="C65" s="500" t="s">
        <v>352</v>
      </c>
      <c r="D65" s="501"/>
      <c r="E65" s="501"/>
      <c r="F65" s="501"/>
      <c r="G65" s="501"/>
      <c r="H65" s="502" t="s">
        <v>47</v>
      </c>
      <c r="I65" s="502"/>
      <c r="J65" s="91" t="s">
        <v>48</v>
      </c>
      <c r="K65" s="92">
        <f>SUM(K62:K64)</f>
        <v>0.38140000000000002</v>
      </c>
      <c r="L65" s="12"/>
      <c r="M65" s="1"/>
    </row>
    <row r="66" spans="1:13" ht="63" customHeight="1">
      <c r="A66" s="1"/>
      <c r="B66" s="8"/>
      <c r="C66" s="500" t="s">
        <v>357</v>
      </c>
      <c r="D66" s="501"/>
      <c r="E66" s="501"/>
      <c r="F66" s="501"/>
      <c r="G66" s="501"/>
      <c r="H66" s="503"/>
      <c r="I66" s="504"/>
      <c r="J66" s="504"/>
      <c r="K66" s="505"/>
      <c r="L66" s="12"/>
      <c r="M66" s="1"/>
    </row>
    <row r="67" spans="1:13" ht="17.25" thickBot="1">
      <c r="A67" s="1"/>
      <c r="B67" s="94"/>
      <c r="C67" s="95"/>
      <c r="D67" s="95"/>
      <c r="E67" s="96"/>
      <c r="F67" s="95"/>
      <c r="G67" s="97"/>
      <c r="H67" s="95"/>
      <c r="I67" s="95"/>
      <c r="J67" s="95"/>
      <c r="K67" s="95"/>
      <c r="L67" s="98"/>
      <c r="M67" s="1"/>
    </row>
    <row r="68" spans="1:13" ht="17.25" thickTop="1">
      <c r="A68" s="1"/>
      <c r="B68" s="1"/>
      <c r="C68" s="1"/>
      <c r="D68" s="1"/>
      <c r="E68" s="2"/>
      <c r="F68" s="1"/>
      <c r="G68" s="1"/>
      <c r="H68" s="1"/>
      <c r="I68" s="1"/>
      <c r="J68" s="1"/>
      <c r="K68" s="1"/>
      <c r="L68" s="1"/>
      <c r="M68" s="1"/>
    </row>
    <row r="85" spans="7:7">
      <c r="G85" s="3">
        <f>+(2.55+1.6)/2</f>
        <v>2.0750000000000002</v>
      </c>
    </row>
  </sheetData>
  <mergeCells count="27">
    <mergeCell ref="I10:I11"/>
    <mergeCell ref="J10:J11"/>
    <mergeCell ref="K10:K11"/>
    <mergeCell ref="C55:J55"/>
    <mergeCell ref="C10:C11"/>
    <mergeCell ref="D10:D11"/>
    <mergeCell ref="E10:F10"/>
    <mergeCell ref="G10:G11"/>
    <mergeCell ref="H10:H11"/>
    <mergeCell ref="C4:K4"/>
    <mergeCell ref="C5:K5"/>
    <mergeCell ref="C6:K7"/>
    <mergeCell ref="C8:K8"/>
    <mergeCell ref="C9:K9"/>
    <mergeCell ref="G57:I57"/>
    <mergeCell ref="C65:G65"/>
    <mergeCell ref="H65:I65"/>
    <mergeCell ref="C66:G66"/>
    <mergeCell ref="H66:K66"/>
    <mergeCell ref="C62:G62"/>
    <mergeCell ref="H62:I62"/>
    <mergeCell ref="C63:G63"/>
    <mergeCell ref="H63:I63"/>
    <mergeCell ref="C64:G64"/>
    <mergeCell ref="H64:I64"/>
    <mergeCell ref="C61:G61"/>
    <mergeCell ref="H61:J61"/>
  </mergeCells>
  <pageMargins left="0.11811023622047245" right="0.11811023622047245" top="0.15748031496062992" bottom="0.15748031496062992" header="0.31496062992125984" footer="0.31496062992125984"/>
  <pageSetup scale="38"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173"/>
  <sheetViews>
    <sheetView topLeftCell="A142" zoomScale="80" zoomScaleNormal="80" workbookViewId="0">
      <selection activeCell="L182" sqref="L182"/>
    </sheetView>
  </sheetViews>
  <sheetFormatPr baseColWidth="10" defaultRowHeight="12.75"/>
  <cols>
    <col min="1" max="1" width="8.85546875" customWidth="1"/>
    <col min="3" max="3" width="84.5703125" customWidth="1"/>
    <col min="10" max="10" width="16.85546875" customWidth="1"/>
  </cols>
  <sheetData>
    <row r="1" spans="1:10" ht="30.75" customHeight="1" thickBot="1">
      <c r="A1" s="533" t="s">
        <v>50</v>
      </c>
      <c r="B1" s="534"/>
      <c r="C1" s="534"/>
      <c r="D1" s="534"/>
      <c r="E1" s="534"/>
      <c r="F1" s="534"/>
      <c r="G1" s="534"/>
      <c r="H1" s="535"/>
      <c r="I1" s="263"/>
    </row>
    <row r="2" spans="1:10" ht="13.5" thickBot="1">
      <c r="A2" s="249"/>
      <c r="B2" s="249"/>
      <c r="C2" s="249"/>
      <c r="D2" s="249"/>
      <c r="E2" s="249"/>
      <c r="F2" s="249"/>
      <c r="G2" s="249"/>
      <c r="H2" s="249"/>
    </row>
    <row r="3" spans="1:10" ht="13.5" thickBot="1">
      <c r="A3" s="536" t="s">
        <v>16</v>
      </c>
      <c r="B3" s="537"/>
      <c r="C3" s="537"/>
      <c r="D3" s="537"/>
      <c r="E3" s="537"/>
      <c r="F3" s="537"/>
      <c r="G3" s="537"/>
      <c r="H3" s="538"/>
    </row>
    <row r="4" spans="1:10" ht="13.5" thickBot="1">
      <c r="A4" s="250"/>
      <c r="B4" s="251"/>
      <c r="C4" s="251"/>
      <c r="D4" s="251"/>
      <c r="E4" s="251"/>
      <c r="F4" s="251"/>
      <c r="G4" s="251"/>
      <c r="H4" s="251"/>
    </row>
    <row r="5" spans="1:10" ht="47.25" customHeight="1" thickBot="1">
      <c r="A5" s="452" t="s">
        <v>119</v>
      </c>
      <c r="B5" s="453" t="s">
        <v>120</v>
      </c>
      <c r="C5" s="486" t="s">
        <v>121</v>
      </c>
      <c r="D5" s="487" t="s">
        <v>122</v>
      </c>
      <c r="E5" s="487" t="s">
        <v>53</v>
      </c>
      <c r="F5" s="488" t="s">
        <v>123</v>
      </c>
      <c r="G5" s="454" t="s">
        <v>12</v>
      </c>
      <c r="H5" s="455" t="s">
        <v>34</v>
      </c>
      <c r="I5" s="464" t="s">
        <v>54</v>
      </c>
      <c r="J5" s="465" t="s">
        <v>149</v>
      </c>
    </row>
    <row r="6" spans="1:10" ht="15">
      <c r="A6" s="264" t="s">
        <v>285</v>
      </c>
      <c r="B6" s="265" t="s">
        <v>124</v>
      </c>
      <c r="C6" s="415" t="s">
        <v>284</v>
      </c>
      <c r="D6" s="415" t="s">
        <v>125</v>
      </c>
      <c r="E6" s="415" t="s">
        <v>135</v>
      </c>
      <c r="F6" s="449"/>
      <c r="G6" s="267"/>
      <c r="H6" s="268">
        <f>+SUM(H7:H10)</f>
        <v>5767</v>
      </c>
      <c r="I6" s="485">
        <f>1+AIU!J50</f>
        <v>1.3814</v>
      </c>
      <c r="J6" s="270">
        <f>ROUND(H6*I6,0)</f>
        <v>7967</v>
      </c>
    </row>
    <row r="7" spans="1:10" ht="15.75" customHeight="1">
      <c r="A7" s="253" t="s">
        <v>285</v>
      </c>
      <c r="B7" s="254" t="s">
        <v>136</v>
      </c>
      <c r="C7" s="255" t="s">
        <v>137</v>
      </c>
      <c r="D7" s="255" t="s">
        <v>138</v>
      </c>
      <c r="E7" s="255" t="s">
        <v>139</v>
      </c>
      <c r="F7" s="255">
        <v>0.25</v>
      </c>
      <c r="G7" s="256">
        <f>+VLOOKUP(B7,[111]Insumos!$A$2:$F$2700,5,FALSE)</f>
        <v>18395</v>
      </c>
      <c r="H7" s="257">
        <f>+ROUND(F7*G7,0)</f>
        <v>4599</v>
      </c>
    </row>
    <row r="8" spans="1:10">
      <c r="A8" s="253" t="s">
        <v>285</v>
      </c>
      <c r="B8" s="254" t="s">
        <v>140</v>
      </c>
      <c r="C8" s="255" t="s">
        <v>141</v>
      </c>
      <c r="D8" s="255" t="s">
        <v>142</v>
      </c>
      <c r="E8" s="255" t="s">
        <v>143</v>
      </c>
      <c r="F8" s="255">
        <v>1E-3</v>
      </c>
      <c r="G8" s="256">
        <f>+VLOOKUP(B8,[111]Insumos!$A$2:$F$2700,5,FALSE)</f>
        <v>124723</v>
      </c>
      <c r="H8" s="257">
        <f>+ROUND(F8*G8,0)</f>
        <v>125</v>
      </c>
    </row>
    <row r="9" spans="1:10">
      <c r="A9" s="253" t="s">
        <v>285</v>
      </c>
      <c r="B9" s="254" t="s">
        <v>127</v>
      </c>
      <c r="C9" s="255" t="s">
        <v>128</v>
      </c>
      <c r="D9" s="255" t="s">
        <v>129</v>
      </c>
      <c r="E9" s="255" t="s">
        <v>130</v>
      </c>
      <c r="F9" s="255">
        <v>0.25</v>
      </c>
      <c r="G9" s="256">
        <f>+VLOOKUP(B9,[111]Insumos!$A$2:$F$2700,5,FALSE)</f>
        <v>2679</v>
      </c>
      <c r="H9" s="257">
        <f>+ROUND(F9*G9,0)</f>
        <v>670</v>
      </c>
    </row>
    <row r="10" spans="1:10" ht="13.5" thickBot="1">
      <c r="A10" s="258" t="s">
        <v>285</v>
      </c>
      <c r="B10" s="259" t="s">
        <v>144</v>
      </c>
      <c r="C10" s="260" t="s">
        <v>145</v>
      </c>
      <c r="D10" s="260" t="s">
        <v>131</v>
      </c>
      <c r="E10" s="260" t="s">
        <v>130</v>
      </c>
      <c r="F10" s="260">
        <v>0.26600000000000001</v>
      </c>
      <c r="G10" s="261">
        <f>+VLOOKUP(B10,[111]Insumos!$A$2:$F$2700,5,FALSE)</f>
        <v>1402</v>
      </c>
      <c r="H10" s="262">
        <f>+ROUND(F10*G10,0)</f>
        <v>373</v>
      </c>
    </row>
    <row r="11" spans="1:10" ht="13.5" thickBot="1"/>
    <row r="12" spans="1:10" ht="15">
      <c r="A12" s="264" t="s">
        <v>247</v>
      </c>
      <c r="B12" s="456" t="s">
        <v>124</v>
      </c>
      <c r="C12" s="266" t="s">
        <v>286</v>
      </c>
      <c r="D12" s="266" t="s">
        <v>125</v>
      </c>
      <c r="E12" s="266" t="s">
        <v>146</v>
      </c>
      <c r="F12" s="457"/>
      <c r="G12" s="458"/>
      <c r="H12" s="268">
        <f>+SUM(H13:H14)</f>
        <v>16829</v>
      </c>
      <c r="I12" s="269">
        <f>+$I$6</f>
        <v>1.3814</v>
      </c>
      <c r="J12" s="270">
        <f>ROUND(H12*I12,0)</f>
        <v>23248</v>
      </c>
    </row>
    <row r="13" spans="1:10">
      <c r="A13" s="253" t="s">
        <v>247</v>
      </c>
      <c r="B13" s="254" t="s">
        <v>287</v>
      </c>
      <c r="C13" s="255" t="s">
        <v>288</v>
      </c>
      <c r="D13" s="255" t="s">
        <v>138</v>
      </c>
      <c r="E13" s="255" t="s">
        <v>139</v>
      </c>
      <c r="F13" s="255">
        <v>1</v>
      </c>
      <c r="G13" s="256">
        <f>+VLOOKUP(B13,[111]Insumos!$A$2:$F$2700,5,FALSE)</f>
        <v>14150</v>
      </c>
      <c r="H13" s="257">
        <f>+ROUND(F13*G13,0)</f>
        <v>14150</v>
      </c>
    </row>
    <row r="14" spans="1:10" ht="13.5" thickBot="1">
      <c r="A14" s="258" t="s">
        <v>247</v>
      </c>
      <c r="B14" s="259" t="s">
        <v>127</v>
      </c>
      <c r="C14" s="260" t="s">
        <v>128</v>
      </c>
      <c r="D14" s="260" t="s">
        <v>129</v>
      </c>
      <c r="E14" s="260" t="s">
        <v>130</v>
      </c>
      <c r="F14" s="260">
        <v>1</v>
      </c>
      <c r="G14" s="261">
        <f>+VLOOKUP(B14,[111]Insumos!$A$2:$F$2700,5,FALSE)</f>
        <v>2679</v>
      </c>
      <c r="H14" s="262">
        <f>+ROUND(F14*G14,0)</f>
        <v>2679</v>
      </c>
    </row>
    <row r="15" spans="1:10" ht="13.5" thickBot="1"/>
    <row r="16" spans="1:10" ht="15">
      <c r="A16" s="264" t="s">
        <v>20</v>
      </c>
      <c r="B16" s="265" t="s">
        <v>124</v>
      </c>
      <c r="C16" s="266" t="s">
        <v>242</v>
      </c>
      <c r="D16" s="266" t="s">
        <v>125</v>
      </c>
      <c r="E16" s="266" t="s">
        <v>146</v>
      </c>
      <c r="F16" s="266"/>
      <c r="G16" s="267"/>
      <c r="H16" s="268">
        <f>+SUM(H17:H19)</f>
        <v>24717</v>
      </c>
      <c r="I16" s="269">
        <f>+$I$6</f>
        <v>1.3814</v>
      </c>
      <c r="J16" s="270">
        <f>ROUND(H16*I16,0)</f>
        <v>34144</v>
      </c>
    </row>
    <row r="17" spans="1:16384">
      <c r="A17" s="253" t="s">
        <v>20</v>
      </c>
      <c r="B17" s="254" t="s">
        <v>147</v>
      </c>
      <c r="C17" s="255" t="s">
        <v>148</v>
      </c>
      <c r="D17" s="255" t="s">
        <v>138</v>
      </c>
      <c r="E17" s="255" t="s">
        <v>139</v>
      </c>
      <c r="F17" s="255">
        <v>0.54</v>
      </c>
      <c r="G17" s="256">
        <f>+VLOOKUP(B17,[111]Insumos!$A$2:$F$2700,5,FALSE)</f>
        <v>39620</v>
      </c>
      <c r="H17" s="257">
        <f>+ROUND(F17*G17,0)</f>
        <v>21395</v>
      </c>
    </row>
    <row r="18" spans="1:16384">
      <c r="A18" s="253" t="s">
        <v>20</v>
      </c>
      <c r="B18" s="254" t="s">
        <v>336</v>
      </c>
      <c r="C18" s="255" t="s">
        <v>337</v>
      </c>
      <c r="D18" s="255" t="s">
        <v>131</v>
      </c>
      <c r="E18" s="255" t="s">
        <v>146</v>
      </c>
      <c r="F18" s="255">
        <v>1.4999999999999999E-2</v>
      </c>
      <c r="G18" s="256">
        <f>+VLOOKUP(B18,[111]Insumos!$A$2:$F$2700,5,FALSE)</f>
        <v>149975</v>
      </c>
      <c r="H18" s="257">
        <f>+ROUND(F18*G18,0)</f>
        <v>2250</v>
      </c>
    </row>
    <row r="19" spans="1:16384" ht="13.5" thickBot="1">
      <c r="A19" s="258" t="s">
        <v>20</v>
      </c>
      <c r="B19" s="259" t="s">
        <v>127</v>
      </c>
      <c r="C19" s="260" t="s">
        <v>128</v>
      </c>
      <c r="D19" s="260" t="s">
        <v>129</v>
      </c>
      <c r="E19" s="260" t="s">
        <v>130</v>
      </c>
      <c r="F19" s="260">
        <v>0.4</v>
      </c>
      <c r="G19" s="261">
        <f>+VLOOKUP(B19,[111]Insumos!$A$2:$F$2700,5,FALSE)</f>
        <v>2679</v>
      </c>
      <c r="H19" s="262">
        <f>+ROUND(F19*G19,0)</f>
        <v>1072</v>
      </c>
    </row>
    <row r="20" spans="1:16384" ht="13.5" thickBot="1">
      <c r="A20" s="391"/>
      <c r="B20" s="391"/>
      <c r="C20" s="392"/>
      <c r="D20" s="392"/>
      <c r="E20" s="392"/>
      <c r="F20" s="392"/>
      <c r="G20" s="393"/>
      <c r="H20" s="393"/>
    </row>
    <row r="21" spans="1:16384" ht="15">
      <c r="A21" s="264" t="s">
        <v>21</v>
      </c>
      <c r="B21" s="456" t="s">
        <v>124</v>
      </c>
      <c r="C21" s="266" t="s">
        <v>152</v>
      </c>
      <c r="D21" s="266" t="s">
        <v>125</v>
      </c>
      <c r="E21" s="266" t="s">
        <v>146</v>
      </c>
      <c r="F21" s="457"/>
      <c r="G21" s="458"/>
      <c r="H21" s="268">
        <f>+SUM(H22:H24)</f>
        <v>35949</v>
      </c>
      <c r="I21" s="269">
        <f>+$I$6</f>
        <v>1.3814</v>
      </c>
      <c r="J21" s="270">
        <f>ROUND(H21*I21,0)</f>
        <v>49660</v>
      </c>
    </row>
    <row r="22" spans="1:16384">
      <c r="A22" s="253" t="s">
        <v>21</v>
      </c>
      <c r="B22" s="254" t="s">
        <v>147</v>
      </c>
      <c r="C22" s="255" t="s">
        <v>148</v>
      </c>
      <c r="D22" s="255" t="s">
        <v>138</v>
      </c>
      <c r="E22" s="255" t="s">
        <v>139</v>
      </c>
      <c r="F22" s="255">
        <v>0.81</v>
      </c>
      <c r="G22" s="256">
        <f>+VLOOKUP(B22,[111]Insumos!$A$2:$F$2700,5,FALSE)</f>
        <v>39620</v>
      </c>
      <c r="H22" s="257">
        <f>+ROUND(F22*G22,0)</f>
        <v>32092</v>
      </c>
    </row>
    <row r="23" spans="1:16384">
      <c r="A23" s="253" t="s">
        <v>21</v>
      </c>
      <c r="B23" s="254" t="s">
        <v>336</v>
      </c>
      <c r="C23" s="255" t="s">
        <v>337</v>
      </c>
      <c r="D23" s="255" t="s">
        <v>131</v>
      </c>
      <c r="E23" s="255" t="s">
        <v>146</v>
      </c>
      <c r="F23" s="255">
        <v>1.4999999999999999E-2</v>
      </c>
      <c r="G23" s="256">
        <v>149975</v>
      </c>
      <c r="H23" s="257">
        <f>+ROUND(F23*G23,0)</f>
        <v>2250</v>
      </c>
    </row>
    <row r="24" spans="1:16384" ht="13.5" thickBot="1">
      <c r="A24" s="258" t="s">
        <v>21</v>
      </c>
      <c r="B24" s="259" t="s">
        <v>127</v>
      </c>
      <c r="C24" s="260" t="s">
        <v>128</v>
      </c>
      <c r="D24" s="260" t="s">
        <v>129</v>
      </c>
      <c r="E24" s="260" t="s">
        <v>130</v>
      </c>
      <c r="F24" s="260">
        <v>0.6</v>
      </c>
      <c r="G24" s="261">
        <f>+VLOOKUP(B24,[111]Insumos!$A$2:$F$2700,5,FALSE)</f>
        <v>2679</v>
      </c>
      <c r="H24" s="262">
        <f>+ROUND(F24*G24,0)</f>
        <v>1607</v>
      </c>
    </row>
    <row r="25" spans="1:16384" ht="13.5" thickBot="1"/>
    <row r="26" spans="1:16384" ht="15">
      <c r="A26" s="264" t="s">
        <v>263</v>
      </c>
      <c r="B26" s="456" t="s">
        <v>124</v>
      </c>
      <c r="C26" s="266" t="s">
        <v>262</v>
      </c>
      <c r="D26" s="266" t="s">
        <v>125</v>
      </c>
      <c r="E26" s="266" t="s">
        <v>146</v>
      </c>
      <c r="F26" s="457"/>
      <c r="G26" s="458"/>
      <c r="H26" s="268">
        <f>+SUM(H27:H29)</f>
        <v>25804</v>
      </c>
      <c r="I26" s="269">
        <f>+$I$6</f>
        <v>1.3814</v>
      </c>
      <c r="J26" s="270">
        <f>ROUND(H26*I26,0)</f>
        <v>35646</v>
      </c>
    </row>
    <row r="27" spans="1:16384" ht="15">
      <c r="A27" s="253" t="s">
        <v>263</v>
      </c>
      <c r="B27" s="254" t="s">
        <v>150</v>
      </c>
      <c r="C27" s="255" t="s">
        <v>151</v>
      </c>
      <c r="D27" s="255" t="s">
        <v>138</v>
      </c>
      <c r="E27" s="255" t="s">
        <v>139</v>
      </c>
      <c r="F27" s="255">
        <v>0.7</v>
      </c>
      <c r="G27" s="256">
        <f>+VLOOKUP(B27,[111]Insumos!$A$2:$F$2700,5,FALSE)</f>
        <v>32545</v>
      </c>
      <c r="H27" s="257">
        <f>+ROUND(F27*G27,0)</f>
        <v>22782</v>
      </c>
      <c r="I27" s="269"/>
      <c r="J27" s="270"/>
    </row>
    <row r="28" spans="1:16384">
      <c r="A28" s="253" t="s">
        <v>263</v>
      </c>
      <c r="B28" s="254" t="s">
        <v>127</v>
      </c>
      <c r="C28" s="255" t="s">
        <v>128</v>
      </c>
      <c r="D28" s="255" t="s">
        <v>129</v>
      </c>
      <c r="E28" s="255" t="s">
        <v>130</v>
      </c>
      <c r="F28" s="255">
        <v>0.5</v>
      </c>
      <c r="G28" s="256">
        <f>+VLOOKUP(B28,[111]Insumos!$A$2:$F$2700,5,FALSE)</f>
        <v>2679</v>
      </c>
      <c r="H28" s="257">
        <f>+ROUND(F28*G28,0)</f>
        <v>1340</v>
      </c>
    </row>
    <row r="29" spans="1:16384" ht="13.5" thickBot="1">
      <c r="A29" s="258" t="s">
        <v>263</v>
      </c>
      <c r="B29" s="259" t="s">
        <v>144</v>
      </c>
      <c r="C29" s="260" t="s">
        <v>145</v>
      </c>
      <c r="D29" s="260" t="s">
        <v>131</v>
      </c>
      <c r="E29" s="260" t="s">
        <v>130</v>
      </c>
      <c r="F29" s="260">
        <v>1.2</v>
      </c>
      <c r="G29" s="261">
        <f>+VLOOKUP(B29,[111]Insumos!$A$2:$F$2700,5,FALSE)</f>
        <v>1402</v>
      </c>
      <c r="H29" s="262">
        <f>+ROUND(F29*G29,0)</f>
        <v>1682</v>
      </c>
    </row>
    <row r="30" spans="1:16384" ht="13.5" thickBot="1">
      <c r="A30" s="391"/>
      <c r="B30" s="391"/>
      <c r="C30" s="392"/>
      <c r="D30" s="392"/>
      <c r="E30" s="392"/>
      <c r="F30" s="392"/>
      <c r="G30" s="393"/>
      <c r="H30" s="393"/>
    </row>
    <row r="31" spans="1:16384" ht="15">
      <c r="A31" s="264" t="s">
        <v>31</v>
      </c>
      <c r="B31" s="456" t="s">
        <v>124</v>
      </c>
      <c r="C31" s="266" t="s">
        <v>188</v>
      </c>
      <c r="D31" s="266" t="s">
        <v>125</v>
      </c>
      <c r="E31" s="266" t="s">
        <v>146</v>
      </c>
      <c r="F31" s="457"/>
      <c r="G31" s="458"/>
      <c r="H31" s="268">
        <f>+SUM(H32:H34)</f>
        <v>34708</v>
      </c>
      <c r="I31" s="269">
        <f>+$I$6</f>
        <v>1.3814</v>
      </c>
      <c r="J31" s="270">
        <f>ROUND(H31*I31,0)</f>
        <v>47946</v>
      </c>
      <c r="K31" s="415"/>
      <c r="L31" s="415"/>
      <c r="M31" s="415"/>
      <c r="N31" s="446"/>
      <c r="O31" s="451"/>
      <c r="P31" s="448"/>
      <c r="Q31" s="447"/>
      <c r="R31" s="450"/>
      <c r="S31" s="415"/>
      <c r="T31" s="415"/>
      <c r="U31" s="415"/>
      <c r="V31" s="446"/>
      <c r="W31" s="451"/>
      <c r="X31" s="448"/>
      <c r="Y31" s="447"/>
      <c r="Z31" s="450"/>
      <c r="AA31" s="415"/>
      <c r="AB31" s="415"/>
      <c r="AC31" s="415"/>
      <c r="AD31" s="446"/>
      <c r="AE31" s="451"/>
      <c r="AF31" s="448"/>
      <c r="AG31" s="447"/>
      <c r="AH31" s="450"/>
      <c r="AI31" s="415"/>
      <c r="AJ31" s="415"/>
      <c r="AK31" s="415"/>
      <c r="AL31" s="446"/>
      <c r="AM31" s="451"/>
      <c r="AN31" s="448"/>
      <c r="AO31" s="447"/>
      <c r="AP31" s="450"/>
      <c r="AQ31" s="415"/>
      <c r="AR31" s="415"/>
      <c r="AS31" s="415"/>
      <c r="AT31" s="446"/>
      <c r="AU31" s="451"/>
      <c r="AV31" s="448"/>
      <c r="AW31" s="447"/>
      <c r="AX31" s="450"/>
      <c r="AY31" s="415"/>
      <c r="AZ31" s="415"/>
      <c r="BA31" s="415"/>
      <c r="BB31" s="446"/>
      <c r="BC31" s="451"/>
      <c r="BD31" s="448"/>
      <c r="BE31" s="447"/>
      <c r="BF31" s="450"/>
      <c r="BG31" s="415"/>
      <c r="BH31" s="415"/>
      <c r="BI31" s="415"/>
      <c r="BJ31" s="446"/>
      <c r="BK31" s="451"/>
      <c r="BL31" s="448"/>
      <c r="BM31" s="447"/>
      <c r="BN31" s="450"/>
      <c r="BO31" s="415"/>
      <c r="BP31" s="415"/>
      <c r="BQ31" s="415"/>
      <c r="BR31" s="446"/>
      <c r="BS31" s="451"/>
      <c r="BT31" s="448"/>
      <c r="BU31" s="447"/>
      <c r="BV31" s="450"/>
      <c r="BW31" s="415"/>
      <c r="BX31" s="415"/>
      <c r="BY31" s="415"/>
      <c r="BZ31" s="446"/>
      <c r="CA31" s="451"/>
      <c r="CB31" s="448"/>
      <c r="CC31" s="447"/>
      <c r="CD31" s="450"/>
      <c r="CE31" s="415"/>
      <c r="CF31" s="415"/>
      <c r="CG31" s="415"/>
      <c r="CH31" s="446"/>
      <c r="CI31" s="451"/>
      <c r="CJ31" s="448"/>
      <c r="CK31" s="447"/>
      <c r="CL31" s="450"/>
      <c r="CM31" s="415"/>
      <c r="CN31" s="415"/>
      <c r="CO31" s="415"/>
      <c r="CP31" s="446"/>
      <c r="CQ31" s="451"/>
      <c r="CR31" s="448"/>
      <c r="CS31" s="447"/>
      <c r="CT31" s="450"/>
      <c r="CU31" s="415"/>
      <c r="CV31" s="415"/>
      <c r="CW31" s="415"/>
      <c r="CX31" s="446"/>
      <c r="CY31" s="451"/>
      <c r="CZ31" s="448"/>
      <c r="DA31" s="447"/>
      <c r="DB31" s="450"/>
      <c r="DC31" s="415"/>
      <c r="DD31" s="415"/>
      <c r="DE31" s="415"/>
      <c r="DF31" s="446"/>
      <c r="DG31" s="451"/>
      <c r="DH31" s="448"/>
      <c r="DI31" s="447"/>
      <c r="DJ31" s="450"/>
      <c r="DK31" s="415"/>
      <c r="DL31" s="415"/>
      <c r="DM31" s="415"/>
      <c r="DN31" s="446"/>
      <c r="DO31" s="451"/>
      <c r="DP31" s="448"/>
      <c r="DQ31" s="447"/>
      <c r="DR31" s="450"/>
      <c r="DS31" s="415"/>
      <c r="DT31" s="415"/>
      <c r="DU31" s="415"/>
      <c r="DV31" s="446"/>
      <c r="DW31" s="451"/>
      <c r="DX31" s="448"/>
      <c r="DY31" s="447"/>
      <c r="DZ31" s="450"/>
      <c r="EA31" s="415"/>
      <c r="EB31" s="415"/>
      <c r="EC31" s="415"/>
      <c r="ED31" s="446"/>
      <c r="EE31" s="451"/>
      <c r="EF31" s="448"/>
      <c r="EG31" s="447"/>
      <c r="EH31" s="450"/>
      <c r="EI31" s="415"/>
      <c r="EJ31" s="415"/>
      <c r="EK31" s="415"/>
      <c r="EL31" s="446"/>
      <c r="EM31" s="451"/>
      <c r="EN31" s="448"/>
      <c r="EO31" s="447"/>
      <c r="EP31" s="450"/>
      <c r="EQ31" s="415"/>
      <c r="ER31" s="415"/>
      <c r="ES31" s="415"/>
      <c r="ET31" s="446"/>
      <c r="EU31" s="451"/>
      <c r="EV31" s="448"/>
      <c r="EW31" s="447"/>
      <c r="EX31" s="450"/>
      <c r="EY31" s="415"/>
      <c r="EZ31" s="415"/>
      <c r="FA31" s="415"/>
      <c r="FB31" s="446"/>
      <c r="FC31" s="451"/>
      <c r="FD31" s="448"/>
      <c r="FE31" s="447"/>
      <c r="FF31" s="450"/>
      <c r="FG31" s="415"/>
      <c r="FH31" s="415"/>
      <c r="FI31" s="415"/>
      <c r="FJ31" s="446"/>
      <c r="FK31" s="451"/>
      <c r="FL31" s="448"/>
      <c r="FM31" s="447"/>
      <c r="FN31" s="450"/>
      <c r="FO31" s="415"/>
      <c r="FP31" s="415"/>
      <c r="FQ31" s="415"/>
      <c r="FR31" s="446"/>
      <c r="FS31" s="451"/>
      <c r="FT31" s="448"/>
      <c r="FU31" s="447"/>
      <c r="FV31" s="450"/>
      <c r="FW31" s="415"/>
      <c r="FX31" s="415"/>
      <c r="FY31" s="415"/>
      <c r="FZ31" s="446"/>
      <c r="GA31" s="451"/>
      <c r="GB31" s="448"/>
      <c r="GC31" s="447"/>
      <c r="GD31" s="450"/>
      <c r="GE31" s="415"/>
      <c r="GF31" s="415"/>
      <c r="GG31" s="415"/>
      <c r="GH31" s="446"/>
      <c r="GI31" s="451"/>
      <c r="GJ31" s="448"/>
      <c r="GK31" s="447"/>
      <c r="GL31" s="450"/>
      <c r="GM31" s="415"/>
      <c r="GN31" s="415"/>
      <c r="GO31" s="415"/>
      <c r="GP31" s="446"/>
      <c r="GQ31" s="451"/>
      <c r="GR31" s="448"/>
      <c r="GS31" s="447"/>
      <c r="GT31" s="450"/>
      <c r="GU31" s="415"/>
      <c r="GV31" s="415"/>
      <c r="GW31" s="415"/>
      <c r="GX31" s="446"/>
      <c r="GY31" s="451"/>
      <c r="GZ31" s="448"/>
      <c r="HA31" s="447"/>
      <c r="HB31" s="450"/>
      <c r="HC31" s="415"/>
      <c r="HD31" s="415"/>
      <c r="HE31" s="415"/>
      <c r="HF31" s="446"/>
      <c r="HG31" s="451"/>
      <c r="HH31" s="448"/>
      <c r="HI31" s="447"/>
      <c r="HJ31" s="450"/>
      <c r="HK31" s="415"/>
      <c r="HL31" s="415"/>
      <c r="HM31" s="415"/>
      <c r="HN31" s="446"/>
      <c r="HO31" s="451"/>
      <c r="HP31" s="448"/>
      <c r="HQ31" s="447"/>
      <c r="HR31" s="450"/>
      <c r="HS31" s="415"/>
      <c r="HT31" s="415"/>
      <c r="HU31" s="415"/>
      <c r="HV31" s="446"/>
      <c r="HW31" s="451"/>
      <c r="HX31" s="448"/>
      <c r="HY31" s="447"/>
      <c r="HZ31" s="450"/>
      <c r="IA31" s="415"/>
      <c r="IB31" s="415"/>
      <c r="IC31" s="415"/>
      <c r="ID31" s="446"/>
      <c r="IE31" s="451"/>
      <c r="IF31" s="448"/>
      <c r="IG31" s="447"/>
      <c r="IH31" s="450"/>
      <c r="II31" s="415"/>
      <c r="IJ31" s="415"/>
      <c r="IK31" s="415"/>
      <c r="IL31" s="446"/>
      <c r="IM31" s="451"/>
      <c r="IN31" s="448"/>
      <c r="IO31" s="447"/>
      <c r="IP31" s="450"/>
      <c r="IQ31" s="415"/>
      <c r="IR31" s="415"/>
      <c r="IS31" s="415"/>
      <c r="IT31" s="446"/>
      <c r="IU31" s="451"/>
      <c r="IV31" s="448"/>
      <c r="IW31" s="447"/>
      <c r="IX31" s="450"/>
      <c r="IY31" s="415"/>
      <c r="IZ31" s="415"/>
      <c r="JA31" s="415"/>
      <c r="JB31" s="446"/>
      <c r="JC31" s="451"/>
      <c r="JD31" s="448"/>
      <c r="JE31" s="447"/>
      <c r="JF31" s="450"/>
      <c r="JG31" s="415"/>
      <c r="JH31" s="415"/>
      <c r="JI31" s="415"/>
      <c r="JJ31" s="446"/>
      <c r="JK31" s="451"/>
      <c r="JL31" s="448"/>
      <c r="JM31" s="447"/>
      <c r="JN31" s="450"/>
      <c r="JO31" s="415"/>
      <c r="JP31" s="415"/>
      <c r="JQ31" s="415"/>
      <c r="JR31" s="446"/>
      <c r="JS31" s="451"/>
      <c r="JT31" s="448"/>
      <c r="JU31" s="447"/>
      <c r="JV31" s="450"/>
      <c r="JW31" s="415"/>
      <c r="JX31" s="415"/>
      <c r="JY31" s="415"/>
      <c r="JZ31" s="446"/>
      <c r="KA31" s="451"/>
      <c r="KB31" s="448"/>
      <c r="KC31" s="447"/>
      <c r="KD31" s="450"/>
      <c r="KE31" s="415"/>
      <c r="KF31" s="415"/>
      <c r="KG31" s="415"/>
      <c r="KH31" s="446"/>
      <c r="KI31" s="451"/>
      <c r="KJ31" s="448"/>
      <c r="KK31" s="447"/>
      <c r="KL31" s="450"/>
      <c r="KM31" s="415"/>
      <c r="KN31" s="415"/>
      <c r="KO31" s="415"/>
      <c r="KP31" s="446"/>
      <c r="KQ31" s="451"/>
      <c r="KR31" s="448"/>
      <c r="KS31" s="447"/>
      <c r="KT31" s="450"/>
      <c r="KU31" s="415"/>
      <c r="KV31" s="415"/>
      <c r="KW31" s="415"/>
      <c r="KX31" s="446"/>
      <c r="KY31" s="451"/>
      <c r="KZ31" s="448"/>
      <c r="LA31" s="447"/>
      <c r="LB31" s="450"/>
      <c r="LC31" s="415"/>
      <c r="LD31" s="415"/>
      <c r="LE31" s="415"/>
      <c r="LF31" s="446"/>
      <c r="LG31" s="451"/>
      <c r="LH31" s="448"/>
      <c r="LI31" s="447"/>
      <c r="LJ31" s="450"/>
      <c r="LK31" s="415"/>
      <c r="LL31" s="415"/>
      <c r="LM31" s="415"/>
      <c r="LN31" s="446"/>
      <c r="LO31" s="451"/>
      <c r="LP31" s="448"/>
      <c r="LQ31" s="447"/>
      <c r="LR31" s="450"/>
      <c r="LS31" s="415"/>
      <c r="LT31" s="415"/>
      <c r="LU31" s="415"/>
      <c r="LV31" s="446"/>
      <c r="LW31" s="451"/>
      <c r="LX31" s="448"/>
      <c r="LY31" s="447"/>
      <c r="LZ31" s="450"/>
      <c r="MA31" s="415"/>
      <c r="MB31" s="415"/>
      <c r="MC31" s="415"/>
      <c r="MD31" s="446"/>
      <c r="ME31" s="451"/>
      <c r="MF31" s="448"/>
      <c r="MG31" s="447"/>
      <c r="MH31" s="450"/>
      <c r="MI31" s="415"/>
      <c r="MJ31" s="415"/>
      <c r="MK31" s="415"/>
      <c r="ML31" s="446"/>
      <c r="MM31" s="451"/>
      <c r="MN31" s="448"/>
      <c r="MO31" s="447"/>
      <c r="MP31" s="450"/>
      <c r="MQ31" s="415"/>
      <c r="MR31" s="415"/>
      <c r="MS31" s="415"/>
      <c r="MT31" s="446"/>
      <c r="MU31" s="451"/>
      <c r="MV31" s="448"/>
      <c r="MW31" s="447"/>
      <c r="MX31" s="450"/>
      <c r="MY31" s="415"/>
      <c r="MZ31" s="415"/>
      <c r="NA31" s="415"/>
      <c r="NB31" s="446"/>
      <c r="NC31" s="451"/>
      <c r="ND31" s="448"/>
      <c r="NE31" s="447"/>
      <c r="NF31" s="450"/>
      <c r="NG31" s="415"/>
      <c r="NH31" s="415"/>
      <c r="NI31" s="415"/>
      <c r="NJ31" s="446"/>
      <c r="NK31" s="451"/>
      <c r="NL31" s="448"/>
      <c r="NM31" s="447"/>
      <c r="NN31" s="450"/>
      <c r="NO31" s="415"/>
      <c r="NP31" s="415"/>
      <c r="NQ31" s="415"/>
      <c r="NR31" s="446"/>
      <c r="NS31" s="451"/>
      <c r="NT31" s="448"/>
      <c r="NU31" s="447"/>
      <c r="NV31" s="450"/>
      <c r="NW31" s="415"/>
      <c r="NX31" s="415"/>
      <c r="NY31" s="415"/>
      <c r="NZ31" s="446"/>
      <c r="OA31" s="451"/>
      <c r="OB31" s="448"/>
      <c r="OC31" s="447"/>
      <c r="OD31" s="450"/>
      <c r="OE31" s="415"/>
      <c r="OF31" s="415"/>
      <c r="OG31" s="415"/>
      <c r="OH31" s="446"/>
      <c r="OI31" s="451"/>
      <c r="OJ31" s="448"/>
      <c r="OK31" s="447"/>
      <c r="OL31" s="450"/>
      <c r="OM31" s="415"/>
      <c r="ON31" s="415"/>
      <c r="OO31" s="415"/>
      <c r="OP31" s="446"/>
      <c r="OQ31" s="451"/>
      <c r="OR31" s="448"/>
      <c r="OS31" s="447"/>
      <c r="OT31" s="450"/>
      <c r="OU31" s="415"/>
      <c r="OV31" s="415"/>
      <c r="OW31" s="415"/>
      <c r="OX31" s="446"/>
      <c r="OY31" s="451"/>
      <c r="OZ31" s="448"/>
      <c r="PA31" s="447"/>
      <c r="PB31" s="450"/>
      <c r="PC31" s="415"/>
      <c r="PD31" s="415"/>
      <c r="PE31" s="415"/>
      <c r="PF31" s="446"/>
      <c r="PG31" s="451"/>
      <c r="PH31" s="448"/>
      <c r="PI31" s="447"/>
      <c r="PJ31" s="450"/>
      <c r="PK31" s="415"/>
      <c r="PL31" s="415"/>
      <c r="PM31" s="415"/>
      <c r="PN31" s="446"/>
      <c r="PO31" s="451"/>
      <c r="PP31" s="448"/>
      <c r="PQ31" s="447"/>
      <c r="PR31" s="450"/>
      <c r="PS31" s="415"/>
      <c r="PT31" s="415"/>
      <c r="PU31" s="415"/>
      <c r="PV31" s="446"/>
      <c r="PW31" s="451"/>
      <c r="PX31" s="448"/>
      <c r="PY31" s="447"/>
      <c r="PZ31" s="450"/>
      <c r="QA31" s="415"/>
      <c r="QB31" s="415"/>
      <c r="QC31" s="415"/>
      <c r="QD31" s="446"/>
      <c r="QE31" s="451"/>
      <c r="QF31" s="448"/>
      <c r="QG31" s="447"/>
      <c r="QH31" s="450"/>
      <c r="QI31" s="415"/>
      <c r="QJ31" s="415"/>
      <c r="QK31" s="415"/>
      <c r="QL31" s="446"/>
      <c r="QM31" s="451"/>
      <c r="QN31" s="448"/>
      <c r="QO31" s="447"/>
      <c r="QP31" s="450"/>
      <c r="QQ31" s="415"/>
      <c r="QR31" s="415"/>
      <c r="QS31" s="415"/>
      <c r="QT31" s="446"/>
      <c r="QU31" s="451"/>
      <c r="QV31" s="448"/>
      <c r="QW31" s="447"/>
      <c r="QX31" s="450"/>
      <c r="QY31" s="415"/>
      <c r="QZ31" s="415"/>
      <c r="RA31" s="415"/>
      <c r="RB31" s="446"/>
      <c r="RC31" s="451"/>
      <c r="RD31" s="448"/>
      <c r="RE31" s="447"/>
      <c r="RF31" s="450"/>
      <c r="RG31" s="415"/>
      <c r="RH31" s="415"/>
      <c r="RI31" s="415"/>
      <c r="RJ31" s="446"/>
      <c r="RK31" s="451"/>
      <c r="RL31" s="448"/>
      <c r="RM31" s="447"/>
      <c r="RN31" s="450"/>
      <c r="RO31" s="415"/>
      <c r="RP31" s="415"/>
      <c r="RQ31" s="415"/>
      <c r="RR31" s="446"/>
      <c r="RS31" s="451"/>
      <c r="RT31" s="448"/>
      <c r="RU31" s="447"/>
      <c r="RV31" s="450"/>
      <c r="RW31" s="415"/>
      <c r="RX31" s="415"/>
      <c r="RY31" s="415"/>
      <c r="RZ31" s="446"/>
      <c r="SA31" s="451"/>
      <c r="SB31" s="448"/>
      <c r="SC31" s="447"/>
      <c r="SD31" s="450"/>
      <c r="SE31" s="415"/>
      <c r="SF31" s="415"/>
      <c r="SG31" s="415"/>
      <c r="SH31" s="446"/>
      <c r="SI31" s="451"/>
      <c r="SJ31" s="448"/>
      <c r="SK31" s="447"/>
      <c r="SL31" s="450"/>
      <c r="SM31" s="415"/>
      <c r="SN31" s="415"/>
      <c r="SO31" s="415"/>
      <c r="SP31" s="446"/>
      <c r="SQ31" s="451"/>
      <c r="SR31" s="448"/>
      <c r="SS31" s="447"/>
      <c r="ST31" s="450"/>
      <c r="SU31" s="415"/>
      <c r="SV31" s="415"/>
      <c r="SW31" s="415"/>
      <c r="SX31" s="446"/>
      <c r="SY31" s="451"/>
      <c r="SZ31" s="448"/>
      <c r="TA31" s="447"/>
      <c r="TB31" s="450"/>
      <c r="TC31" s="415"/>
      <c r="TD31" s="415"/>
      <c r="TE31" s="415"/>
      <c r="TF31" s="446"/>
      <c r="TG31" s="451"/>
      <c r="TH31" s="448"/>
      <c r="TI31" s="447"/>
      <c r="TJ31" s="450"/>
      <c r="TK31" s="415"/>
      <c r="TL31" s="415"/>
      <c r="TM31" s="415"/>
      <c r="TN31" s="446"/>
      <c r="TO31" s="451"/>
      <c r="TP31" s="448"/>
      <c r="TQ31" s="447"/>
      <c r="TR31" s="450"/>
      <c r="TS31" s="415"/>
      <c r="TT31" s="415"/>
      <c r="TU31" s="415"/>
      <c r="TV31" s="446"/>
      <c r="TW31" s="451"/>
      <c r="TX31" s="448"/>
      <c r="TY31" s="447"/>
      <c r="TZ31" s="450"/>
      <c r="UA31" s="415"/>
      <c r="UB31" s="415"/>
      <c r="UC31" s="415"/>
      <c r="UD31" s="446"/>
      <c r="UE31" s="451"/>
      <c r="UF31" s="448"/>
      <c r="UG31" s="447"/>
      <c r="UH31" s="450"/>
      <c r="UI31" s="415"/>
      <c r="UJ31" s="415"/>
      <c r="UK31" s="415"/>
      <c r="UL31" s="446"/>
      <c r="UM31" s="451"/>
      <c r="UN31" s="448"/>
      <c r="UO31" s="447"/>
      <c r="UP31" s="450"/>
      <c r="UQ31" s="415"/>
      <c r="UR31" s="415"/>
      <c r="US31" s="415"/>
      <c r="UT31" s="446"/>
      <c r="UU31" s="451"/>
      <c r="UV31" s="448"/>
      <c r="UW31" s="447"/>
      <c r="UX31" s="450"/>
      <c r="UY31" s="415"/>
      <c r="UZ31" s="415"/>
      <c r="VA31" s="415"/>
      <c r="VB31" s="446"/>
      <c r="VC31" s="451"/>
      <c r="VD31" s="448"/>
      <c r="VE31" s="447"/>
      <c r="VF31" s="450"/>
      <c r="VG31" s="415"/>
      <c r="VH31" s="415"/>
      <c r="VI31" s="415"/>
      <c r="VJ31" s="446"/>
      <c r="VK31" s="451"/>
      <c r="VL31" s="448"/>
      <c r="VM31" s="447"/>
      <c r="VN31" s="450"/>
      <c r="VO31" s="415"/>
      <c r="VP31" s="415"/>
      <c r="VQ31" s="415"/>
      <c r="VR31" s="446"/>
      <c r="VS31" s="451"/>
      <c r="VT31" s="448"/>
      <c r="VU31" s="447"/>
      <c r="VV31" s="450"/>
      <c r="VW31" s="415"/>
      <c r="VX31" s="415"/>
      <c r="VY31" s="415"/>
      <c r="VZ31" s="446"/>
      <c r="WA31" s="451"/>
      <c r="WB31" s="448"/>
      <c r="WC31" s="447"/>
      <c r="WD31" s="450"/>
      <c r="WE31" s="415"/>
      <c r="WF31" s="415"/>
      <c r="WG31" s="415"/>
      <c r="WH31" s="446"/>
      <c r="WI31" s="451"/>
      <c r="WJ31" s="448"/>
      <c r="WK31" s="447"/>
      <c r="WL31" s="450"/>
      <c r="WM31" s="415"/>
      <c r="WN31" s="415"/>
      <c r="WO31" s="415"/>
      <c r="WP31" s="446"/>
      <c r="WQ31" s="451"/>
      <c r="WR31" s="448"/>
      <c r="WS31" s="447"/>
      <c r="WT31" s="450"/>
      <c r="WU31" s="415"/>
      <c r="WV31" s="415"/>
      <c r="WW31" s="415"/>
      <c r="WX31" s="446"/>
      <c r="WY31" s="451"/>
      <c r="WZ31" s="448"/>
      <c r="XA31" s="447"/>
      <c r="XB31" s="450"/>
      <c r="XC31" s="415"/>
      <c r="XD31" s="415"/>
      <c r="XE31" s="415"/>
      <c r="XF31" s="446"/>
      <c r="XG31" s="451"/>
      <c r="XH31" s="448"/>
      <c r="XI31" s="447"/>
      <c r="XJ31" s="450"/>
      <c r="XK31" s="415"/>
      <c r="XL31" s="415"/>
      <c r="XM31" s="415"/>
      <c r="XN31" s="446"/>
      <c r="XO31" s="451"/>
      <c r="XP31" s="448"/>
      <c r="XQ31" s="447"/>
      <c r="XR31" s="450"/>
      <c r="XS31" s="415"/>
      <c r="XT31" s="415"/>
      <c r="XU31" s="415"/>
      <c r="XV31" s="446"/>
      <c r="XW31" s="451"/>
      <c r="XX31" s="448"/>
      <c r="XY31" s="447"/>
      <c r="XZ31" s="450"/>
      <c r="YA31" s="415"/>
      <c r="YB31" s="415"/>
      <c r="YC31" s="415"/>
      <c r="YD31" s="446"/>
      <c r="YE31" s="451"/>
      <c r="YF31" s="448"/>
      <c r="YG31" s="447"/>
      <c r="YH31" s="450"/>
      <c r="YI31" s="415"/>
      <c r="YJ31" s="415"/>
      <c r="YK31" s="415"/>
      <c r="YL31" s="446"/>
      <c r="YM31" s="451"/>
      <c r="YN31" s="448"/>
      <c r="YO31" s="447"/>
      <c r="YP31" s="450"/>
      <c r="YQ31" s="415"/>
      <c r="YR31" s="415"/>
      <c r="YS31" s="415"/>
      <c r="YT31" s="446"/>
      <c r="YU31" s="451"/>
      <c r="YV31" s="448"/>
      <c r="YW31" s="447"/>
      <c r="YX31" s="450"/>
      <c r="YY31" s="415"/>
      <c r="YZ31" s="415"/>
      <c r="ZA31" s="415"/>
      <c r="ZB31" s="446"/>
      <c r="ZC31" s="451"/>
      <c r="ZD31" s="448"/>
      <c r="ZE31" s="447"/>
      <c r="ZF31" s="450"/>
      <c r="ZG31" s="415"/>
      <c r="ZH31" s="415"/>
      <c r="ZI31" s="415"/>
      <c r="ZJ31" s="446"/>
      <c r="ZK31" s="451"/>
      <c r="ZL31" s="448"/>
      <c r="ZM31" s="447"/>
      <c r="ZN31" s="450"/>
      <c r="ZO31" s="415"/>
      <c r="ZP31" s="415"/>
      <c r="ZQ31" s="415"/>
      <c r="ZR31" s="446"/>
      <c r="ZS31" s="451"/>
      <c r="ZT31" s="448"/>
      <c r="ZU31" s="447"/>
      <c r="ZV31" s="450"/>
      <c r="ZW31" s="415"/>
      <c r="ZX31" s="415"/>
      <c r="ZY31" s="415"/>
      <c r="ZZ31" s="446"/>
      <c r="AAA31" s="451"/>
      <c r="AAB31" s="448"/>
      <c r="AAC31" s="447"/>
      <c r="AAD31" s="450"/>
      <c r="AAE31" s="415"/>
      <c r="AAF31" s="415"/>
      <c r="AAG31" s="415"/>
      <c r="AAH31" s="446"/>
      <c r="AAI31" s="451"/>
      <c r="AAJ31" s="448"/>
      <c r="AAK31" s="447"/>
      <c r="AAL31" s="450"/>
      <c r="AAM31" s="415"/>
      <c r="AAN31" s="415"/>
      <c r="AAO31" s="415"/>
      <c r="AAP31" s="446"/>
      <c r="AAQ31" s="451"/>
      <c r="AAR31" s="448"/>
      <c r="AAS31" s="447"/>
      <c r="AAT31" s="450"/>
      <c r="AAU31" s="415"/>
      <c r="AAV31" s="415"/>
      <c r="AAW31" s="415"/>
      <c r="AAX31" s="446"/>
      <c r="AAY31" s="451"/>
      <c r="AAZ31" s="448"/>
      <c r="ABA31" s="447"/>
      <c r="ABB31" s="450"/>
      <c r="ABC31" s="415"/>
      <c r="ABD31" s="415"/>
      <c r="ABE31" s="415"/>
      <c r="ABF31" s="446"/>
      <c r="ABG31" s="451"/>
      <c r="ABH31" s="448"/>
      <c r="ABI31" s="447"/>
      <c r="ABJ31" s="450"/>
      <c r="ABK31" s="415"/>
      <c r="ABL31" s="415"/>
      <c r="ABM31" s="415"/>
      <c r="ABN31" s="446"/>
      <c r="ABO31" s="451"/>
      <c r="ABP31" s="448"/>
      <c r="ABQ31" s="447"/>
      <c r="ABR31" s="450"/>
      <c r="ABS31" s="415"/>
      <c r="ABT31" s="415"/>
      <c r="ABU31" s="415"/>
      <c r="ABV31" s="446"/>
      <c r="ABW31" s="451"/>
      <c r="ABX31" s="448"/>
      <c r="ABY31" s="447"/>
      <c r="ABZ31" s="450"/>
      <c r="ACA31" s="415"/>
      <c r="ACB31" s="415"/>
      <c r="ACC31" s="415"/>
      <c r="ACD31" s="446"/>
      <c r="ACE31" s="451"/>
      <c r="ACF31" s="448"/>
      <c r="ACG31" s="447"/>
      <c r="ACH31" s="450"/>
      <c r="ACI31" s="415"/>
      <c r="ACJ31" s="415"/>
      <c r="ACK31" s="415"/>
      <c r="ACL31" s="446"/>
      <c r="ACM31" s="451"/>
      <c r="ACN31" s="448"/>
      <c r="ACO31" s="447"/>
      <c r="ACP31" s="450"/>
      <c r="ACQ31" s="415"/>
      <c r="ACR31" s="415"/>
      <c r="ACS31" s="415"/>
      <c r="ACT31" s="446"/>
      <c r="ACU31" s="451"/>
      <c r="ACV31" s="448"/>
      <c r="ACW31" s="447"/>
      <c r="ACX31" s="450"/>
      <c r="ACY31" s="415"/>
      <c r="ACZ31" s="415"/>
      <c r="ADA31" s="415"/>
      <c r="ADB31" s="446"/>
      <c r="ADC31" s="451"/>
      <c r="ADD31" s="448"/>
      <c r="ADE31" s="447"/>
      <c r="ADF31" s="450"/>
      <c r="ADG31" s="415"/>
      <c r="ADH31" s="415"/>
      <c r="ADI31" s="415"/>
      <c r="ADJ31" s="446"/>
      <c r="ADK31" s="451"/>
      <c r="ADL31" s="448"/>
      <c r="ADM31" s="447"/>
      <c r="ADN31" s="450"/>
      <c r="ADO31" s="415"/>
      <c r="ADP31" s="415"/>
      <c r="ADQ31" s="415"/>
      <c r="ADR31" s="446"/>
      <c r="ADS31" s="451"/>
      <c r="ADT31" s="448"/>
      <c r="ADU31" s="447"/>
      <c r="ADV31" s="450"/>
      <c r="ADW31" s="415"/>
      <c r="ADX31" s="415"/>
      <c r="ADY31" s="415"/>
      <c r="ADZ31" s="446"/>
      <c r="AEA31" s="451"/>
      <c r="AEB31" s="448"/>
      <c r="AEC31" s="447"/>
      <c r="AED31" s="450"/>
      <c r="AEE31" s="415"/>
      <c r="AEF31" s="415"/>
      <c r="AEG31" s="415"/>
      <c r="AEH31" s="446"/>
      <c r="AEI31" s="451"/>
      <c r="AEJ31" s="448"/>
      <c r="AEK31" s="447"/>
      <c r="AEL31" s="450"/>
      <c r="AEM31" s="415"/>
      <c r="AEN31" s="415"/>
      <c r="AEO31" s="415"/>
      <c r="AEP31" s="446"/>
      <c r="AEQ31" s="451"/>
      <c r="AER31" s="448"/>
      <c r="AES31" s="447"/>
      <c r="AET31" s="450"/>
      <c r="AEU31" s="415"/>
      <c r="AEV31" s="415"/>
      <c r="AEW31" s="415"/>
      <c r="AEX31" s="446"/>
      <c r="AEY31" s="451"/>
      <c r="AEZ31" s="448"/>
      <c r="AFA31" s="447"/>
      <c r="AFB31" s="450"/>
      <c r="AFC31" s="415"/>
      <c r="AFD31" s="415"/>
      <c r="AFE31" s="415"/>
      <c r="AFF31" s="446"/>
      <c r="AFG31" s="451"/>
      <c r="AFH31" s="448"/>
      <c r="AFI31" s="447"/>
      <c r="AFJ31" s="450"/>
      <c r="AFK31" s="415"/>
      <c r="AFL31" s="415"/>
      <c r="AFM31" s="415"/>
      <c r="AFN31" s="446"/>
      <c r="AFO31" s="451"/>
      <c r="AFP31" s="448"/>
      <c r="AFQ31" s="447"/>
      <c r="AFR31" s="450"/>
      <c r="AFS31" s="415"/>
      <c r="AFT31" s="415"/>
      <c r="AFU31" s="415"/>
      <c r="AFV31" s="446"/>
      <c r="AFW31" s="451"/>
      <c r="AFX31" s="448"/>
      <c r="AFY31" s="447"/>
      <c r="AFZ31" s="450"/>
      <c r="AGA31" s="415"/>
      <c r="AGB31" s="415"/>
      <c r="AGC31" s="415"/>
      <c r="AGD31" s="446"/>
      <c r="AGE31" s="451"/>
      <c r="AGF31" s="448"/>
      <c r="AGG31" s="447"/>
      <c r="AGH31" s="450"/>
      <c r="AGI31" s="415"/>
      <c r="AGJ31" s="415"/>
      <c r="AGK31" s="415"/>
      <c r="AGL31" s="446"/>
      <c r="AGM31" s="451"/>
      <c r="AGN31" s="448"/>
      <c r="AGO31" s="447"/>
      <c r="AGP31" s="450"/>
      <c r="AGQ31" s="415"/>
      <c r="AGR31" s="415"/>
      <c r="AGS31" s="415"/>
      <c r="AGT31" s="446"/>
      <c r="AGU31" s="451"/>
      <c r="AGV31" s="448"/>
      <c r="AGW31" s="447"/>
      <c r="AGX31" s="450"/>
      <c r="AGY31" s="415"/>
      <c r="AGZ31" s="415"/>
      <c r="AHA31" s="415"/>
      <c r="AHB31" s="446"/>
      <c r="AHC31" s="451"/>
      <c r="AHD31" s="448"/>
      <c r="AHE31" s="447"/>
      <c r="AHF31" s="450"/>
      <c r="AHG31" s="415"/>
      <c r="AHH31" s="415"/>
      <c r="AHI31" s="415"/>
      <c r="AHJ31" s="446"/>
      <c r="AHK31" s="451"/>
      <c r="AHL31" s="448"/>
      <c r="AHM31" s="447"/>
      <c r="AHN31" s="450"/>
      <c r="AHO31" s="415"/>
      <c r="AHP31" s="415"/>
      <c r="AHQ31" s="415"/>
      <c r="AHR31" s="446"/>
      <c r="AHS31" s="451"/>
      <c r="AHT31" s="448"/>
      <c r="AHU31" s="447"/>
      <c r="AHV31" s="450"/>
      <c r="AHW31" s="415"/>
      <c r="AHX31" s="415"/>
      <c r="AHY31" s="415"/>
      <c r="AHZ31" s="446"/>
      <c r="AIA31" s="451"/>
      <c r="AIB31" s="448"/>
      <c r="AIC31" s="447"/>
      <c r="AID31" s="450"/>
      <c r="AIE31" s="415"/>
      <c r="AIF31" s="415"/>
      <c r="AIG31" s="415"/>
      <c r="AIH31" s="446"/>
      <c r="AII31" s="451"/>
      <c r="AIJ31" s="448"/>
      <c r="AIK31" s="447"/>
      <c r="AIL31" s="450"/>
      <c r="AIM31" s="415"/>
      <c r="AIN31" s="415"/>
      <c r="AIO31" s="415"/>
      <c r="AIP31" s="446"/>
      <c r="AIQ31" s="451"/>
      <c r="AIR31" s="448"/>
      <c r="AIS31" s="447"/>
      <c r="AIT31" s="450"/>
      <c r="AIU31" s="415"/>
      <c r="AIV31" s="415"/>
      <c r="AIW31" s="415"/>
      <c r="AIX31" s="446"/>
      <c r="AIY31" s="451"/>
      <c r="AIZ31" s="448"/>
      <c r="AJA31" s="447"/>
      <c r="AJB31" s="450"/>
      <c r="AJC31" s="415"/>
      <c r="AJD31" s="415"/>
      <c r="AJE31" s="415"/>
      <c r="AJF31" s="446"/>
      <c r="AJG31" s="451"/>
      <c r="AJH31" s="448"/>
      <c r="AJI31" s="447"/>
      <c r="AJJ31" s="450"/>
      <c r="AJK31" s="415"/>
      <c r="AJL31" s="415"/>
      <c r="AJM31" s="415"/>
      <c r="AJN31" s="446"/>
      <c r="AJO31" s="451"/>
      <c r="AJP31" s="448"/>
      <c r="AJQ31" s="447"/>
      <c r="AJR31" s="450"/>
      <c r="AJS31" s="415"/>
      <c r="AJT31" s="415"/>
      <c r="AJU31" s="415"/>
      <c r="AJV31" s="446"/>
      <c r="AJW31" s="451"/>
      <c r="AJX31" s="448"/>
      <c r="AJY31" s="447"/>
      <c r="AJZ31" s="450"/>
      <c r="AKA31" s="415"/>
      <c r="AKB31" s="415"/>
      <c r="AKC31" s="415"/>
      <c r="AKD31" s="446"/>
      <c r="AKE31" s="451"/>
      <c r="AKF31" s="448"/>
      <c r="AKG31" s="447"/>
      <c r="AKH31" s="450"/>
      <c r="AKI31" s="415"/>
      <c r="AKJ31" s="415"/>
      <c r="AKK31" s="415"/>
      <c r="AKL31" s="446"/>
      <c r="AKM31" s="451"/>
      <c r="AKN31" s="448"/>
      <c r="AKO31" s="447"/>
      <c r="AKP31" s="450"/>
      <c r="AKQ31" s="415"/>
      <c r="AKR31" s="415"/>
      <c r="AKS31" s="415"/>
      <c r="AKT31" s="446"/>
      <c r="AKU31" s="451"/>
      <c r="AKV31" s="448"/>
      <c r="AKW31" s="447"/>
      <c r="AKX31" s="450"/>
      <c r="AKY31" s="415"/>
      <c r="AKZ31" s="415"/>
      <c r="ALA31" s="415"/>
      <c r="ALB31" s="446"/>
      <c r="ALC31" s="451"/>
      <c r="ALD31" s="448"/>
      <c r="ALE31" s="447"/>
      <c r="ALF31" s="450"/>
      <c r="ALG31" s="415"/>
      <c r="ALH31" s="415"/>
      <c r="ALI31" s="415"/>
      <c r="ALJ31" s="446"/>
      <c r="ALK31" s="451"/>
      <c r="ALL31" s="448"/>
      <c r="ALM31" s="447"/>
      <c r="ALN31" s="450"/>
      <c r="ALO31" s="415"/>
      <c r="ALP31" s="415"/>
      <c r="ALQ31" s="415"/>
      <c r="ALR31" s="446"/>
      <c r="ALS31" s="451"/>
      <c r="ALT31" s="448"/>
      <c r="ALU31" s="447"/>
      <c r="ALV31" s="450"/>
      <c r="ALW31" s="415"/>
      <c r="ALX31" s="415"/>
      <c r="ALY31" s="415"/>
      <c r="ALZ31" s="446"/>
      <c r="AMA31" s="451"/>
      <c r="AMB31" s="448"/>
      <c r="AMC31" s="447"/>
      <c r="AMD31" s="450"/>
      <c r="AME31" s="415"/>
      <c r="AMF31" s="415"/>
      <c r="AMG31" s="415"/>
      <c r="AMH31" s="446"/>
      <c r="AMI31" s="451"/>
      <c r="AMJ31" s="448"/>
      <c r="AMK31" s="447"/>
      <c r="AML31" s="450"/>
      <c r="AMM31" s="415"/>
      <c r="AMN31" s="415"/>
      <c r="AMO31" s="415"/>
      <c r="AMP31" s="446"/>
      <c r="AMQ31" s="451"/>
      <c r="AMR31" s="448"/>
      <c r="AMS31" s="447"/>
      <c r="AMT31" s="450"/>
      <c r="AMU31" s="415"/>
      <c r="AMV31" s="415"/>
      <c r="AMW31" s="415"/>
      <c r="AMX31" s="446"/>
      <c r="AMY31" s="451"/>
      <c r="AMZ31" s="448"/>
      <c r="ANA31" s="447"/>
      <c r="ANB31" s="450"/>
      <c r="ANC31" s="415"/>
      <c r="AND31" s="415"/>
      <c r="ANE31" s="415"/>
      <c r="ANF31" s="446"/>
      <c r="ANG31" s="451"/>
      <c r="ANH31" s="448"/>
      <c r="ANI31" s="447"/>
      <c r="ANJ31" s="450"/>
      <c r="ANK31" s="415"/>
      <c r="ANL31" s="415"/>
      <c r="ANM31" s="415"/>
      <c r="ANN31" s="446"/>
      <c r="ANO31" s="451"/>
      <c r="ANP31" s="448"/>
      <c r="ANQ31" s="447"/>
      <c r="ANR31" s="450"/>
      <c r="ANS31" s="415"/>
      <c r="ANT31" s="415"/>
      <c r="ANU31" s="415"/>
      <c r="ANV31" s="446"/>
      <c r="ANW31" s="451"/>
      <c r="ANX31" s="448"/>
      <c r="ANY31" s="447"/>
      <c r="ANZ31" s="450"/>
      <c r="AOA31" s="415"/>
      <c r="AOB31" s="415"/>
      <c r="AOC31" s="415"/>
      <c r="AOD31" s="446"/>
      <c r="AOE31" s="451"/>
      <c r="AOF31" s="448"/>
      <c r="AOG31" s="447"/>
      <c r="AOH31" s="450"/>
      <c r="AOI31" s="415"/>
      <c r="AOJ31" s="415"/>
      <c r="AOK31" s="415"/>
      <c r="AOL31" s="446"/>
      <c r="AOM31" s="451"/>
      <c r="AON31" s="448"/>
      <c r="AOO31" s="447"/>
      <c r="AOP31" s="450"/>
      <c r="AOQ31" s="415"/>
      <c r="AOR31" s="415"/>
      <c r="AOS31" s="415"/>
      <c r="AOT31" s="446"/>
      <c r="AOU31" s="451"/>
      <c r="AOV31" s="448"/>
      <c r="AOW31" s="447"/>
      <c r="AOX31" s="450"/>
      <c r="AOY31" s="415"/>
      <c r="AOZ31" s="415"/>
      <c r="APA31" s="415"/>
      <c r="APB31" s="446"/>
      <c r="APC31" s="451"/>
      <c r="APD31" s="448"/>
      <c r="APE31" s="447"/>
      <c r="APF31" s="450"/>
      <c r="APG31" s="415"/>
      <c r="APH31" s="415"/>
      <c r="API31" s="415"/>
      <c r="APJ31" s="446"/>
      <c r="APK31" s="451"/>
      <c r="APL31" s="448"/>
      <c r="APM31" s="447"/>
      <c r="APN31" s="450"/>
      <c r="APO31" s="415"/>
      <c r="APP31" s="415"/>
      <c r="APQ31" s="415"/>
      <c r="APR31" s="446"/>
      <c r="APS31" s="451"/>
      <c r="APT31" s="448"/>
      <c r="APU31" s="447"/>
      <c r="APV31" s="450"/>
      <c r="APW31" s="415"/>
      <c r="APX31" s="415"/>
      <c r="APY31" s="415"/>
      <c r="APZ31" s="446"/>
      <c r="AQA31" s="451"/>
      <c r="AQB31" s="448"/>
      <c r="AQC31" s="447"/>
      <c r="AQD31" s="450"/>
      <c r="AQE31" s="415"/>
      <c r="AQF31" s="415"/>
      <c r="AQG31" s="415"/>
      <c r="AQH31" s="446"/>
      <c r="AQI31" s="451"/>
      <c r="AQJ31" s="448"/>
      <c r="AQK31" s="447"/>
      <c r="AQL31" s="450"/>
      <c r="AQM31" s="415"/>
      <c r="AQN31" s="415"/>
      <c r="AQO31" s="415"/>
      <c r="AQP31" s="446"/>
      <c r="AQQ31" s="451"/>
      <c r="AQR31" s="448"/>
      <c r="AQS31" s="447"/>
      <c r="AQT31" s="450"/>
      <c r="AQU31" s="415"/>
      <c r="AQV31" s="415"/>
      <c r="AQW31" s="415"/>
      <c r="AQX31" s="446"/>
      <c r="AQY31" s="451"/>
      <c r="AQZ31" s="448"/>
      <c r="ARA31" s="447"/>
      <c r="ARB31" s="450"/>
      <c r="ARC31" s="415"/>
      <c r="ARD31" s="415"/>
      <c r="ARE31" s="415"/>
      <c r="ARF31" s="446"/>
      <c r="ARG31" s="451"/>
      <c r="ARH31" s="448"/>
      <c r="ARI31" s="447"/>
      <c r="ARJ31" s="450"/>
      <c r="ARK31" s="415"/>
      <c r="ARL31" s="415"/>
      <c r="ARM31" s="415"/>
      <c r="ARN31" s="446"/>
      <c r="ARO31" s="451"/>
      <c r="ARP31" s="448"/>
      <c r="ARQ31" s="447"/>
      <c r="ARR31" s="450"/>
      <c r="ARS31" s="415"/>
      <c r="ART31" s="415"/>
      <c r="ARU31" s="415"/>
      <c r="ARV31" s="446"/>
      <c r="ARW31" s="451"/>
      <c r="ARX31" s="448"/>
      <c r="ARY31" s="447"/>
      <c r="ARZ31" s="450"/>
      <c r="ASA31" s="415"/>
      <c r="ASB31" s="415"/>
      <c r="ASC31" s="415"/>
      <c r="ASD31" s="446"/>
      <c r="ASE31" s="451"/>
      <c r="ASF31" s="448"/>
      <c r="ASG31" s="447"/>
      <c r="ASH31" s="450"/>
      <c r="ASI31" s="415"/>
      <c r="ASJ31" s="415"/>
      <c r="ASK31" s="415"/>
      <c r="ASL31" s="446"/>
      <c r="ASM31" s="451"/>
      <c r="ASN31" s="448"/>
      <c r="ASO31" s="447"/>
      <c r="ASP31" s="450"/>
      <c r="ASQ31" s="415"/>
      <c r="ASR31" s="415"/>
      <c r="ASS31" s="415"/>
      <c r="AST31" s="446"/>
      <c r="ASU31" s="451"/>
      <c r="ASV31" s="448"/>
      <c r="ASW31" s="447"/>
      <c r="ASX31" s="450"/>
      <c r="ASY31" s="415"/>
      <c r="ASZ31" s="415"/>
      <c r="ATA31" s="415"/>
      <c r="ATB31" s="446"/>
      <c r="ATC31" s="451"/>
      <c r="ATD31" s="448"/>
      <c r="ATE31" s="447"/>
      <c r="ATF31" s="450"/>
      <c r="ATG31" s="415"/>
      <c r="ATH31" s="415"/>
      <c r="ATI31" s="415"/>
      <c r="ATJ31" s="446"/>
      <c r="ATK31" s="451"/>
      <c r="ATL31" s="448"/>
      <c r="ATM31" s="447"/>
      <c r="ATN31" s="450"/>
      <c r="ATO31" s="415"/>
      <c r="ATP31" s="415"/>
      <c r="ATQ31" s="415"/>
      <c r="ATR31" s="446"/>
      <c r="ATS31" s="451"/>
      <c r="ATT31" s="448"/>
      <c r="ATU31" s="447"/>
      <c r="ATV31" s="450"/>
      <c r="ATW31" s="415"/>
      <c r="ATX31" s="415"/>
      <c r="ATY31" s="415"/>
      <c r="ATZ31" s="446"/>
      <c r="AUA31" s="451"/>
      <c r="AUB31" s="448"/>
      <c r="AUC31" s="447"/>
      <c r="AUD31" s="450"/>
      <c r="AUE31" s="415"/>
      <c r="AUF31" s="415"/>
      <c r="AUG31" s="415"/>
      <c r="AUH31" s="446"/>
      <c r="AUI31" s="451"/>
      <c r="AUJ31" s="448"/>
      <c r="AUK31" s="447"/>
      <c r="AUL31" s="450"/>
      <c r="AUM31" s="415"/>
      <c r="AUN31" s="415"/>
      <c r="AUO31" s="415"/>
      <c r="AUP31" s="446"/>
      <c r="AUQ31" s="451"/>
      <c r="AUR31" s="448"/>
      <c r="AUS31" s="447"/>
      <c r="AUT31" s="450"/>
      <c r="AUU31" s="415"/>
      <c r="AUV31" s="415"/>
      <c r="AUW31" s="415"/>
      <c r="AUX31" s="446"/>
      <c r="AUY31" s="451"/>
      <c r="AUZ31" s="448"/>
      <c r="AVA31" s="447"/>
      <c r="AVB31" s="450"/>
      <c r="AVC31" s="415"/>
      <c r="AVD31" s="415"/>
      <c r="AVE31" s="415"/>
      <c r="AVF31" s="446"/>
      <c r="AVG31" s="451"/>
      <c r="AVH31" s="448"/>
      <c r="AVI31" s="447"/>
      <c r="AVJ31" s="450"/>
      <c r="AVK31" s="415"/>
      <c r="AVL31" s="415"/>
      <c r="AVM31" s="415"/>
      <c r="AVN31" s="446"/>
      <c r="AVO31" s="451"/>
      <c r="AVP31" s="448"/>
      <c r="AVQ31" s="447"/>
      <c r="AVR31" s="450"/>
      <c r="AVS31" s="415"/>
      <c r="AVT31" s="415"/>
      <c r="AVU31" s="415"/>
      <c r="AVV31" s="446"/>
      <c r="AVW31" s="451"/>
      <c r="AVX31" s="448"/>
      <c r="AVY31" s="447"/>
      <c r="AVZ31" s="450"/>
      <c r="AWA31" s="415"/>
      <c r="AWB31" s="415"/>
      <c r="AWC31" s="415"/>
      <c r="AWD31" s="446"/>
      <c r="AWE31" s="451"/>
      <c r="AWF31" s="448"/>
      <c r="AWG31" s="447"/>
      <c r="AWH31" s="450"/>
      <c r="AWI31" s="415"/>
      <c r="AWJ31" s="415"/>
      <c r="AWK31" s="415"/>
      <c r="AWL31" s="446"/>
      <c r="AWM31" s="451"/>
      <c r="AWN31" s="448"/>
      <c r="AWO31" s="447"/>
      <c r="AWP31" s="450"/>
      <c r="AWQ31" s="415"/>
      <c r="AWR31" s="415"/>
      <c r="AWS31" s="415"/>
      <c r="AWT31" s="446"/>
      <c r="AWU31" s="451"/>
      <c r="AWV31" s="448"/>
      <c r="AWW31" s="447"/>
      <c r="AWX31" s="450"/>
      <c r="AWY31" s="415"/>
      <c r="AWZ31" s="415"/>
      <c r="AXA31" s="415"/>
      <c r="AXB31" s="446"/>
      <c r="AXC31" s="451"/>
      <c r="AXD31" s="448"/>
      <c r="AXE31" s="447"/>
      <c r="AXF31" s="450"/>
      <c r="AXG31" s="415"/>
      <c r="AXH31" s="415"/>
      <c r="AXI31" s="415"/>
      <c r="AXJ31" s="446"/>
      <c r="AXK31" s="451"/>
      <c r="AXL31" s="448"/>
      <c r="AXM31" s="447"/>
      <c r="AXN31" s="450"/>
      <c r="AXO31" s="415"/>
      <c r="AXP31" s="415"/>
      <c r="AXQ31" s="415"/>
      <c r="AXR31" s="446"/>
      <c r="AXS31" s="451"/>
      <c r="AXT31" s="448"/>
      <c r="AXU31" s="447"/>
      <c r="AXV31" s="450"/>
      <c r="AXW31" s="415"/>
      <c r="AXX31" s="415"/>
      <c r="AXY31" s="415"/>
      <c r="AXZ31" s="446"/>
      <c r="AYA31" s="451"/>
      <c r="AYB31" s="448"/>
      <c r="AYC31" s="447"/>
      <c r="AYD31" s="450"/>
      <c r="AYE31" s="415"/>
      <c r="AYF31" s="415"/>
      <c r="AYG31" s="415"/>
      <c r="AYH31" s="446"/>
      <c r="AYI31" s="451"/>
      <c r="AYJ31" s="448"/>
      <c r="AYK31" s="447"/>
      <c r="AYL31" s="450"/>
      <c r="AYM31" s="415"/>
      <c r="AYN31" s="415"/>
      <c r="AYO31" s="415"/>
      <c r="AYP31" s="446"/>
      <c r="AYQ31" s="451"/>
      <c r="AYR31" s="448"/>
      <c r="AYS31" s="447"/>
      <c r="AYT31" s="450"/>
      <c r="AYU31" s="415"/>
      <c r="AYV31" s="415"/>
      <c r="AYW31" s="415"/>
      <c r="AYX31" s="446"/>
      <c r="AYY31" s="451"/>
      <c r="AYZ31" s="448"/>
      <c r="AZA31" s="447"/>
      <c r="AZB31" s="450"/>
      <c r="AZC31" s="415"/>
      <c r="AZD31" s="415"/>
      <c r="AZE31" s="415"/>
      <c r="AZF31" s="446"/>
      <c r="AZG31" s="451"/>
      <c r="AZH31" s="448"/>
      <c r="AZI31" s="447"/>
      <c r="AZJ31" s="450"/>
      <c r="AZK31" s="415"/>
      <c r="AZL31" s="415"/>
      <c r="AZM31" s="415"/>
      <c r="AZN31" s="446"/>
      <c r="AZO31" s="451"/>
      <c r="AZP31" s="448"/>
      <c r="AZQ31" s="447"/>
      <c r="AZR31" s="450"/>
      <c r="AZS31" s="415"/>
      <c r="AZT31" s="415"/>
      <c r="AZU31" s="415"/>
      <c r="AZV31" s="446"/>
      <c r="AZW31" s="451"/>
      <c r="AZX31" s="448"/>
      <c r="AZY31" s="447"/>
      <c r="AZZ31" s="450"/>
      <c r="BAA31" s="415"/>
      <c r="BAB31" s="415"/>
      <c r="BAC31" s="415"/>
      <c r="BAD31" s="446"/>
      <c r="BAE31" s="451"/>
      <c r="BAF31" s="448"/>
      <c r="BAG31" s="447"/>
      <c r="BAH31" s="450"/>
      <c r="BAI31" s="415"/>
      <c r="BAJ31" s="415"/>
      <c r="BAK31" s="415"/>
      <c r="BAL31" s="446"/>
      <c r="BAM31" s="451"/>
      <c r="BAN31" s="448"/>
      <c r="BAO31" s="447"/>
      <c r="BAP31" s="450"/>
      <c r="BAQ31" s="415"/>
      <c r="BAR31" s="415"/>
      <c r="BAS31" s="415"/>
      <c r="BAT31" s="446"/>
      <c r="BAU31" s="451"/>
      <c r="BAV31" s="448"/>
      <c r="BAW31" s="447"/>
      <c r="BAX31" s="450"/>
      <c r="BAY31" s="415"/>
      <c r="BAZ31" s="415"/>
      <c r="BBA31" s="415"/>
      <c r="BBB31" s="446"/>
      <c r="BBC31" s="451"/>
      <c r="BBD31" s="448"/>
      <c r="BBE31" s="447"/>
      <c r="BBF31" s="450"/>
      <c r="BBG31" s="415"/>
      <c r="BBH31" s="415"/>
      <c r="BBI31" s="415"/>
      <c r="BBJ31" s="446"/>
      <c r="BBK31" s="451"/>
      <c r="BBL31" s="448"/>
      <c r="BBM31" s="447"/>
      <c r="BBN31" s="450"/>
      <c r="BBO31" s="415"/>
      <c r="BBP31" s="415"/>
      <c r="BBQ31" s="415"/>
      <c r="BBR31" s="446"/>
      <c r="BBS31" s="451"/>
      <c r="BBT31" s="448"/>
      <c r="BBU31" s="447"/>
      <c r="BBV31" s="450"/>
      <c r="BBW31" s="415"/>
      <c r="BBX31" s="415"/>
      <c r="BBY31" s="415"/>
      <c r="BBZ31" s="446"/>
      <c r="BCA31" s="451"/>
      <c r="BCB31" s="448"/>
      <c r="BCC31" s="447"/>
      <c r="BCD31" s="450"/>
      <c r="BCE31" s="415"/>
      <c r="BCF31" s="415"/>
      <c r="BCG31" s="415"/>
      <c r="BCH31" s="446"/>
      <c r="BCI31" s="451"/>
      <c r="BCJ31" s="448"/>
      <c r="BCK31" s="447"/>
      <c r="BCL31" s="450"/>
      <c r="BCM31" s="415"/>
      <c r="BCN31" s="415"/>
      <c r="BCO31" s="415"/>
      <c r="BCP31" s="446"/>
      <c r="BCQ31" s="451"/>
      <c r="BCR31" s="448"/>
      <c r="BCS31" s="447"/>
      <c r="BCT31" s="450"/>
      <c r="BCU31" s="415"/>
      <c r="BCV31" s="415"/>
      <c r="BCW31" s="415"/>
      <c r="BCX31" s="446"/>
      <c r="BCY31" s="451"/>
      <c r="BCZ31" s="448"/>
      <c r="BDA31" s="447"/>
      <c r="BDB31" s="450"/>
      <c r="BDC31" s="415"/>
      <c r="BDD31" s="415"/>
      <c r="BDE31" s="415"/>
      <c r="BDF31" s="446"/>
      <c r="BDG31" s="451"/>
      <c r="BDH31" s="448"/>
      <c r="BDI31" s="447"/>
      <c r="BDJ31" s="450"/>
      <c r="BDK31" s="415"/>
      <c r="BDL31" s="415"/>
      <c r="BDM31" s="415"/>
      <c r="BDN31" s="446"/>
      <c r="BDO31" s="451"/>
      <c r="BDP31" s="448"/>
      <c r="BDQ31" s="447"/>
      <c r="BDR31" s="450"/>
      <c r="BDS31" s="415"/>
      <c r="BDT31" s="415"/>
      <c r="BDU31" s="415"/>
      <c r="BDV31" s="446"/>
      <c r="BDW31" s="451"/>
      <c r="BDX31" s="448"/>
      <c r="BDY31" s="447"/>
      <c r="BDZ31" s="450"/>
      <c r="BEA31" s="415"/>
      <c r="BEB31" s="415"/>
      <c r="BEC31" s="415"/>
      <c r="BED31" s="446"/>
      <c r="BEE31" s="451"/>
      <c r="BEF31" s="448"/>
      <c r="BEG31" s="447"/>
      <c r="BEH31" s="450"/>
      <c r="BEI31" s="415"/>
      <c r="BEJ31" s="415"/>
      <c r="BEK31" s="415"/>
      <c r="BEL31" s="446"/>
      <c r="BEM31" s="451"/>
      <c r="BEN31" s="448"/>
      <c r="BEO31" s="447"/>
      <c r="BEP31" s="450"/>
      <c r="BEQ31" s="415"/>
      <c r="BER31" s="415"/>
      <c r="BES31" s="415"/>
      <c r="BET31" s="446"/>
      <c r="BEU31" s="451"/>
      <c r="BEV31" s="448"/>
      <c r="BEW31" s="447"/>
      <c r="BEX31" s="450"/>
      <c r="BEY31" s="415"/>
      <c r="BEZ31" s="415"/>
      <c r="BFA31" s="415"/>
      <c r="BFB31" s="446"/>
      <c r="BFC31" s="451"/>
      <c r="BFD31" s="448"/>
      <c r="BFE31" s="447"/>
      <c r="BFF31" s="450"/>
      <c r="BFG31" s="415"/>
      <c r="BFH31" s="415"/>
      <c r="BFI31" s="415"/>
      <c r="BFJ31" s="446"/>
      <c r="BFK31" s="451"/>
      <c r="BFL31" s="448"/>
      <c r="BFM31" s="447"/>
      <c r="BFN31" s="450"/>
      <c r="BFO31" s="415"/>
      <c r="BFP31" s="415"/>
      <c r="BFQ31" s="415"/>
      <c r="BFR31" s="446"/>
      <c r="BFS31" s="451"/>
      <c r="BFT31" s="448"/>
      <c r="BFU31" s="447"/>
      <c r="BFV31" s="450"/>
      <c r="BFW31" s="415"/>
      <c r="BFX31" s="415"/>
      <c r="BFY31" s="415"/>
      <c r="BFZ31" s="446"/>
      <c r="BGA31" s="451"/>
      <c r="BGB31" s="448"/>
      <c r="BGC31" s="447"/>
      <c r="BGD31" s="450"/>
      <c r="BGE31" s="415"/>
      <c r="BGF31" s="415"/>
      <c r="BGG31" s="415"/>
      <c r="BGH31" s="446"/>
      <c r="BGI31" s="451"/>
      <c r="BGJ31" s="448"/>
      <c r="BGK31" s="447"/>
      <c r="BGL31" s="450"/>
      <c r="BGM31" s="415"/>
      <c r="BGN31" s="415"/>
      <c r="BGO31" s="415"/>
      <c r="BGP31" s="446"/>
      <c r="BGQ31" s="451"/>
      <c r="BGR31" s="448"/>
      <c r="BGS31" s="447"/>
      <c r="BGT31" s="450"/>
      <c r="BGU31" s="415"/>
      <c r="BGV31" s="415"/>
      <c r="BGW31" s="415"/>
      <c r="BGX31" s="446"/>
      <c r="BGY31" s="451"/>
      <c r="BGZ31" s="448"/>
      <c r="BHA31" s="447"/>
      <c r="BHB31" s="450"/>
      <c r="BHC31" s="415"/>
      <c r="BHD31" s="415"/>
      <c r="BHE31" s="415"/>
      <c r="BHF31" s="446"/>
      <c r="BHG31" s="451"/>
      <c r="BHH31" s="448"/>
      <c r="BHI31" s="447"/>
      <c r="BHJ31" s="450"/>
      <c r="BHK31" s="415"/>
      <c r="BHL31" s="415"/>
      <c r="BHM31" s="415"/>
      <c r="BHN31" s="446"/>
      <c r="BHO31" s="451"/>
      <c r="BHP31" s="448"/>
      <c r="BHQ31" s="447"/>
      <c r="BHR31" s="450"/>
      <c r="BHS31" s="415"/>
      <c r="BHT31" s="415"/>
      <c r="BHU31" s="415"/>
      <c r="BHV31" s="446"/>
      <c r="BHW31" s="451"/>
      <c r="BHX31" s="448"/>
      <c r="BHY31" s="447"/>
      <c r="BHZ31" s="450"/>
      <c r="BIA31" s="415"/>
      <c r="BIB31" s="415"/>
      <c r="BIC31" s="415"/>
      <c r="BID31" s="446"/>
      <c r="BIE31" s="451"/>
      <c r="BIF31" s="448"/>
      <c r="BIG31" s="447"/>
      <c r="BIH31" s="450"/>
      <c r="BII31" s="415"/>
      <c r="BIJ31" s="415"/>
      <c r="BIK31" s="415"/>
      <c r="BIL31" s="446"/>
      <c r="BIM31" s="451"/>
      <c r="BIN31" s="448"/>
      <c r="BIO31" s="447"/>
      <c r="BIP31" s="450"/>
      <c r="BIQ31" s="415"/>
      <c r="BIR31" s="415"/>
      <c r="BIS31" s="415"/>
      <c r="BIT31" s="446"/>
      <c r="BIU31" s="451"/>
      <c r="BIV31" s="448"/>
      <c r="BIW31" s="447"/>
      <c r="BIX31" s="450"/>
      <c r="BIY31" s="415"/>
      <c r="BIZ31" s="415"/>
      <c r="BJA31" s="415"/>
      <c r="BJB31" s="446"/>
      <c r="BJC31" s="451"/>
      <c r="BJD31" s="448"/>
      <c r="BJE31" s="447"/>
      <c r="BJF31" s="450"/>
      <c r="BJG31" s="415"/>
      <c r="BJH31" s="415"/>
      <c r="BJI31" s="415"/>
      <c r="BJJ31" s="446"/>
      <c r="BJK31" s="451"/>
      <c r="BJL31" s="448"/>
      <c r="BJM31" s="447"/>
      <c r="BJN31" s="450"/>
      <c r="BJO31" s="415"/>
      <c r="BJP31" s="415"/>
      <c r="BJQ31" s="415"/>
      <c r="BJR31" s="446"/>
      <c r="BJS31" s="451"/>
      <c r="BJT31" s="448"/>
      <c r="BJU31" s="447"/>
      <c r="BJV31" s="450"/>
      <c r="BJW31" s="415"/>
      <c r="BJX31" s="415"/>
      <c r="BJY31" s="415"/>
      <c r="BJZ31" s="446"/>
      <c r="BKA31" s="451"/>
      <c r="BKB31" s="448"/>
      <c r="BKC31" s="447"/>
      <c r="BKD31" s="450"/>
      <c r="BKE31" s="415"/>
      <c r="BKF31" s="415"/>
      <c r="BKG31" s="415"/>
      <c r="BKH31" s="446"/>
      <c r="BKI31" s="451"/>
      <c r="BKJ31" s="448"/>
      <c r="BKK31" s="447"/>
      <c r="BKL31" s="450"/>
      <c r="BKM31" s="415"/>
      <c r="BKN31" s="415"/>
      <c r="BKO31" s="415"/>
      <c r="BKP31" s="446"/>
      <c r="BKQ31" s="451"/>
      <c r="BKR31" s="448"/>
      <c r="BKS31" s="447"/>
      <c r="BKT31" s="450"/>
      <c r="BKU31" s="415"/>
      <c r="BKV31" s="415"/>
      <c r="BKW31" s="415"/>
      <c r="BKX31" s="446"/>
      <c r="BKY31" s="451"/>
      <c r="BKZ31" s="448"/>
      <c r="BLA31" s="447"/>
      <c r="BLB31" s="450"/>
      <c r="BLC31" s="415"/>
      <c r="BLD31" s="415"/>
      <c r="BLE31" s="415"/>
      <c r="BLF31" s="446"/>
      <c r="BLG31" s="451"/>
      <c r="BLH31" s="448"/>
      <c r="BLI31" s="447"/>
      <c r="BLJ31" s="450"/>
      <c r="BLK31" s="415"/>
      <c r="BLL31" s="415"/>
      <c r="BLM31" s="415"/>
      <c r="BLN31" s="446"/>
      <c r="BLO31" s="451"/>
      <c r="BLP31" s="448"/>
      <c r="BLQ31" s="447"/>
      <c r="BLR31" s="450"/>
      <c r="BLS31" s="415"/>
      <c r="BLT31" s="415"/>
      <c r="BLU31" s="415"/>
      <c r="BLV31" s="446"/>
      <c r="BLW31" s="451"/>
      <c r="BLX31" s="448"/>
      <c r="BLY31" s="447"/>
      <c r="BLZ31" s="450"/>
      <c r="BMA31" s="415"/>
      <c r="BMB31" s="415"/>
      <c r="BMC31" s="415"/>
      <c r="BMD31" s="446"/>
      <c r="BME31" s="451"/>
      <c r="BMF31" s="448"/>
      <c r="BMG31" s="447"/>
      <c r="BMH31" s="450"/>
      <c r="BMI31" s="415"/>
      <c r="BMJ31" s="415"/>
      <c r="BMK31" s="415"/>
      <c r="BML31" s="446"/>
      <c r="BMM31" s="451"/>
      <c r="BMN31" s="448"/>
      <c r="BMO31" s="447"/>
      <c r="BMP31" s="450"/>
      <c r="BMQ31" s="415"/>
      <c r="BMR31" s="415"/>
      <c r="BMS31" s="415"/>
      <c r="BMT31" s="446"/>
      <c r="BMU31" s="451"/>
      <c r="BMV31" s="448"/>
      <c r="BMW31" s="447"/>
      <c r="BMX31" s="450"/>
      <c r="BMY31" s="415"/>
      <c r="BMZ31" s="415"/>
      <c r="BNA31" s="415"/>
      <c r="BNB31" s="446"/>
      <c r="BNC31" s="451"/>
      <c r="BND31" s="448"/>
      <c r="BNE31" s="447"/>
      <c r="BNF31" s="450"/>
      <c r="BNG31" s="415"/>
      <c r="BNH31" s="415"/>
      <c r="BNI31" s="415"/>
      <c r="BNJ31" s="446"/>
      <c r="BNK31" s="451"/>
      <c r="BNL31" s="448"/>
      <c r="BNM31" s="447"/>
      <c r="BNN31" s="450"/>
      <c r="BNO31" s="415"/>
      <c r="BNP31" s="415"/>
      <c r="BNQ31" s="415"/>
      <c r="BNR31" s="446"/>
      <c r="BNS31" s="451"/>
      <c r="BNT31" s="448"/>
      <c r="BNU31" s="447"/>
      <c r="BNV31" s="450"/>
      <c r="BNW31" s="415"/>
      <c r="BNX31" s="415"/>
      <c r="BNY31" s="415"/>
      <c r="BNZ31" s="446"/>
      <c r="BOA31" s="451"/>
      <c r="BOB31" s="448"/>
      <c r="BOC31" s="447"/>
      <c r="BOD31" s="450"/>
      <c r="BOE31" s="415"/>
      <c r="BOF31" s="415"/>
      <c r="BOG31" s="415"/>
      <c r="BOH31" s="446"/>
      <c r="BOI31" s="451"/>
      <c r="BOJ31" s="448"/>
      <c r="BOK31" s="447"/>
      <c r="BOL31" s="450"/>
      <c r="BOM31" s="415"/>
      <c r="BON31" s="415"/>
      <c r="BOO31" s="415"/>
      <c r="BOP31" s="446"/>
      <c r="BOQ31" s="451"/>
      <c r="BOR31" s="448"/>
      <c r="BOS31" s="447"/>
      <c r="BOT31" s="450"/>
      <c r="BOU31" s="415"/>
      <c r="BOV31" s="415"/>
      <c r="BOW31" s="415"/>
      <c r="BOX31" s="446"/>
      <c r="BOY31" s="451"/>
      <c r="BOZ31" s="448"/>
      <c r="BPA31" s="447"/>
      <c r="BPB31" s="450"/>
      <c r="BPC31" s="415"/>
      <c r="BPD31" s="415"/>
      <c r="BPE31" s="415"/>
      <c r="BPF31" s="446"/>
      <c r="BPG31" s="451"/>
      <c r="BPH31" s="448"/>
      <c r="BPI31" s="447"/>
      <c r="BPJ31" s="450"/>
      <c r="BPK31" s="415"/>
      <c r="BPL31" s="415"/>
      <c r="BPM31" s="415"/>
      <c r="BPN31" s="446"/>
      <c r="BPO31" s="451"/>
      <c r="BPP31" s="448"/>
      <c r="BPQ31" s="447"/>
      <c r="BPR31" s="450"/>
      <c r="BPS31" s="415"/>
      <c r="BPT31" s="415"/>
      <c r="BPU31" s="415"/>
      <c r="BPV31" s="446"/>
      <c r="BPW31" s="451"/>
      <c r="BPX31" s="448"/>
      <c r="BPY31" s="447"/>
      <c r="BPZ31" s="450"/>
      <c r="BQA31" s="415"/>
      <c r="BQB31" s="415"/>
      <c r="BQC31" s="415"/>
      <c r="BQD31" s="446"/>
      <c r="BQE31" s="451"/>
      <c r="BQF31" s="448"/>
      <c r="BQG31" s="447"/>
      <c r="BQH31" s="450"/>
      <c r="BQI31" s="415"/>
      <c r="BQJ31" s="415"/>
      <c r="BQK31" s="415"/>
      <c r="BQL31" s="446"/>
      <c r="BQM31" s="451"/>
      <c r="BQN31" s="448"/>
      <c r="BQO31" s="447"/>
      <c r="BQP31" s="450"/>
      <c r="BQQ31" s="415"/>
      <c r="BQR31" s="415"/>
      <c r="BQS31" s="415"/>
      <c r="BQT31" s="446"/>
      <c r="BQU31" s="451"/>
      <c r="BQV31" s="448"/>
      <c r="BQW31" s="447"/>
      <c r="BQX31" s="450"/>
      <c r="BQY31" s="415"/>
      <c r="BQZ31" s="415"/>
      <c r="BRA31" s="415"/>
      <c r="BRB31" s="446"/>
      <c r="BRC31" s="451"/>
      <c r="BRD31" s="448"/>
      <c r="BRE31" s="447"/>
      <c r="BRF31" s="450"/>
      <c r="BRG31" s="415"/>
      <c r="BRH31" s="415"/>
      <c r="BRI31" s="415"/>
      <c r="BRJ31" s="446"/>
      <c r="BRK31" s="451"/>
      <c r="BRL31" s="448"/>
      <c r="BRM31" s="447"/>
      <c r="BRN31" s="450"/>
      <c r="BRO31" s="415"/>
      <c r="BRP31" s="415"/>
      <c r="BRQ31" s="415"/>
      <c r="BRR31" s="446"/>
      <c r="BRS31" s="451"/>
      <c r="BRT31" s="448"/>
      <c r="BRU31" s="447"/>
      <c r="BRV31" s="450"/>
      <c r="BRW31" s="415"/>
      <c r="BRX31" s="415"/>
      <c r="BRY31" s="415"/>
      <c r="BRZ31" s="446"/>
      <c r="BSA31" s="451"/>
      <c r="BSB31" s="448"/>
      <c r="BSC31" s="447"/>
      <c r="BSD31" s="450"/>
      <c r="BSE31" s="415"/>
      <c r="BSF31" s="415"/>
      <c r="BSG31" s="415"/>
      <c r="BSH31" s="446"/>
      <c r="BSI31" s="451"/>
      <c r="BSJ31" s="448"/>
      <c r="BSK31" s="447"/>
      <c r="BSL31" s="450"/>
      <c r="BSM31" s="415"/>
      <c r="BSN31" s="415"/>
      <c r="BSO31" s="415"/>
      <c r="BSP31" s="446"/>
      <c r="BSQ31" s="451"/>
      <c r="BSR31" s="448"/>
      <c r="BSS31" s="447"/>
      <c r="BST31" s="450"/>
      <c r="BSU31" s="415"/>
      <c r="BSV31" s="415"/>
      <c r="BSW31" s="415"/>
      <c r="BSX31" s="446"/>
      <c r="BSY31" s="451"/>
      <c r="BSZ31" s="448"/>
      <c r="BTA31" s="447"/>
      <c r="BTB31" s="450"/>
      <c r="BTC31" s="415"/>
      <c r="BTD31" s="415"/>
      <c r="BTE31" s="415"/>
      <c r="BTF31" s="446"/>
      <c r="BTG31" s="451"/>
      <c r="BTH31" s="448"/>
      <c r="BTI31" s="447"/>
      <c r="BTJ31" s="450"/>
      <c r="BTK31" s="415"/>
      <c r="BTL31" s="415"/>
      <c r="BTM31" s="415"/>
      <c r="BTN31" s="446"/>
      <c r="BTO31" s="451"/>
      <c r="BTP31" s="448"/>
      <c r="BTQ31" s="447"/>
      <c r="BTR31" s="450"/>
      <c r="BTS31" s="415"/>
      <c r="BTT31" s="415"/>
      <c r="BTU31" s="415"/>
      <c r="BTV31" s="446"/>
      <c r="BTW31" s="451"/>
      <c r="BTX31" s="448"/>
      <c r="BTY31" s="447"/>
      <c r="BTZ31" s="450"/>
      <c r="BUA31" s="415"/>
      <c r="BUB31" s="415"/>
      <c r="BUC31" s="415"/>
      <c r="BUD31" s="446"/>
      <c r="BUE31" s="451"/>
      <c r="BUF31" s="448"/>
      <c r="BUG31" s="447"/>
      <c r="BUH31" s="450"/>
      <c r="BUI31" s="415"/>
      <c r="BUJ31" s="415"/>
      <c r="BUK31" s="415"/>
      <c r="BUL31" s="446"/>
      <c r="BUM31" s="451"/>
      <c r="BUN31" s="448"/>
      <c r="BUO31" s="447"/>
      <c r="BUP31" s="450"/>
      <c r="BUQ31" s="415"/>
      <c r="BUR31" s="415"/>
      <c r="BUS31" s="415"/>
      <c r="BUT31" s="446"/>
      <c r="BUU31" s="451"/>
      <c r="BUV31" s="448"/>
      <c r="BUW31" s="447"/>
      <c r="BUX31" s="450"/>
      <c r="BUY31" s="415"/>
      <c r="BUZ31" s="415"/>
      <c r="BVA31" s="415"/>
      <c r="BVB31" s="446"/>
      <c r="BVC31" s="451"/>
      <c r="BVD31" s="448"/>
      <c r="BVE31" s="447"/>
      <c r="BVF31" s="450"/>
      <c r="BVG31" s="415"/>
      <c r="BVH31" s="415"/>
      <c r="BVI31" s="415"/>
      <c r="BVJ31" s="446"/>
      <c r="BVK31" s="451"/>
      <c r="BVL31" s="448"/>
      <c r="BVM31" s="447"/>
      <c r="BVN31" s="450"/>
      <c r="BVO31" s="415"/>
      <c r="BVP31" s="415"/>
      <c r="BVQ31" s="415"/>
      <c r="BVR31" s="446"/>
      <c r="BVS31" s="451"/>
      <c r="BVT31" s="448"/>
      <c r="BVU31" s="447"/>
      <c r="BVV31" s="450"/>
      <c r="BVW31" s="415"/>
      <c r="BVX31" s="415"/>
      <c r="BVY31" s="415"/>
      <c r="BVZ31" s="446"/>
      <c r="BWA31" s="451"/>
      <c r="BWB31" s="448"/>
      <c r="BWC31" s="447"/>
      <c r="BWD31" s="450"/>
      <c r="BWE31" s="415"/>
      <c r="BWF31" s="415"/>
      <c r="BWG31" s="415"/>
      <c r="BWH31" s="446"/>
      <c r="BWI31" s="451"/>
      <c r="BWJ31" s="448"/>
      <c r="BWK31" s="447"/>
      <c r="BWL31" s="450"/>
      <c r="BWM31" s="415"/>
      <c r="BWN31" s="415"/>
      <c r="BWO31" s="415"/>
      <c r="BWP31" s="446"/>
      <c r="BWQ31" s="451"/>
      <c r="BWR31" s="448"/>
      <c r="BWS31" s="447"/>
      <c r="BWT31" s="450"/>
      <c r="BWU31" s="415"/>
      <c r="BWV31" s="415"/>
      <c r="BWW31" s="415"/>
      <c r="BWX31" s="446"/>
      <c r="BWY31" s="451"/>
      <c r="BWZ31" s="448"/>
      <c r="BXA31" s="447"/>
      <c r="BXB31" s="450"/>
      <c r="BXC31" s="415"/>
      <c r="BXD31" s="415"/>
      <c r="BXE31" s="415"/>
      <c r="BXF31" s="446"/>
      <c r="BXG31" s="451"/>
      <c r="BXH31" s="448"/>
      <c r="BXI31" s="447"/>
      <c r="BXJ31" s="450"/>
      <c r="BXK31" s="415"/>
      <c r="BXL31" s="415"/>
      <c r="BXM31" s="415"/>
      <c r="BXN31" s="446"/>
      <c r="BXO31" s="451"/>
      <c r="BXP31" s="448"/>
      <c r="BXQ31" s="447"/>
      <c r="BXR31" s="450"/>
      <c r="BXS31" s="415"/>
      <c r="BXT31" s="415"/>
      <c r="BXU31" s="415"/>
      <c r="BXV31" s="446"/>
      <c r="BXW31" s="451"/>
      <c r="BXX31" s="448"/>
      <c r="BXY31" s="447"/>
      <c r="BXZ31" s="450"/>
      <c r="BYA31" s="415"/>
      <c r="BYB31" s="415"/>
      <c r="BYC31" s="415"/>
      <c r="BYD31" s="446"/>
      <c r="BYE31" s="451"/>
      <c r="BYF31" s="448"/>
      <c r="BYG31" s="447"/>
      <c r="BYH31" s="450"/>
      <c r="BYI31" s="415"/>
      <c r="BYJ31" s="415"/>
      <c r="BYK31" s="415"/>
      <c r="BYL31" s="446"/>
      <c r="BYM31" s="451"/>
      <c r="BYN31" s="448"/>
      <c r="BYO31" s="447"/>
      <c r="BYP31" s="450"/>
      <c r="BYQ31" s="415"/>
      <c r="BYR31" s="415"/>
      <c r="BYS31" s="415"/>
      <c r="BYT31" s="446"/>
      <c r="BYU31" s="451"/>
      <c r="BYV31" s="448"/>
      <c r="BYW31" s="447"/>
      <c r="BYX31" s="450"/>
      <c r="BYY31" s="415"/>
      <c r="BYZ31" s="415"/>
      <c r="BZA31" s="415"/>
      <c r="BZB31" s="446"/>
      <c r="BZC31" s="451"/>
      <c r="BZD31" s="448"/>
      <c r="BZE31" s="447"/>
      <c r="BZF31" s="450"/>
      <c r="BZG31" s="415"/>
      <c r="BZH31" s="415"/>
      <c r="BZI31" s="415"/>
      <c r="BZJ31" s="446"/>
      <c r="BZK31" s="451"/>
      <c r="BZL31" s="448"/>
      <c r="BZM31" s="447"/>
      <c r="BZN31" s="450"/>
      <c r="BZO31" s="415"/>
      <c r="BZP31" s="415"/>
      <c r="BZQ31" s="415"/>
      <c r="BZR31" s="446"/>
      <c r="BZS31" s="451"/>
      <c r="BZT31" s="448"/>
      <c r="BZU31" s="447"/>
      <c r="BZV31" s="450"/>
      <c r="BZW31" s="415"/>
      <c r="BZX31" s="415"/>
      <c r="BZY31" s="415"/>
      <c r="BZZ31" s="446"/>
      <c r="CAA31" s="451"/>
      <c r="CAB31" s="448"/>
      <c r="CAC31" s="447"/>
      <c r="CAD31" s="450"/>
      <c r="CAE31" s="415"/>
      <c r="CAF31" s="415"/>
      <c r="CAG31" s="415"/>
      <c r="CAH31" s="446"/>
      <c r="CAI31" s="451"/>
      <c r="CAJ31" s="448"/>
      <c r="CAK31" s="447"/>
      <c r="CAL31" s="450"/>
      <c r="CAM31" s="415"/>
      <c r="CAN31" s="415"/>
      <c r="CAO31" s="415"/>
      <c r="CAP31" s="446"/>
      <c r="CAQ31" s="451"/>
      <c r="CAR31" s="448"/>
      <c r="CAS31" s="447"/>
      <c r="CAT31" s="450"/>
      <c r="CAU31" s="415"/>
      <c r="CAV31" s="415"/>
      <c r="CAW31" s="415"/>
      <c r="CAX31" s="446"/>
      <c r="CAY31" s="451"/>
      <c r="CAZ31" s="448"/>
      <c r="CBA31" s="447"/>
      <c r="CBB31" s="450"/>
      <c r="CBC31" s="415"/>
      <c r="CBD31" s="415"/>
      <c r="CBE31" s="415"/>
      <c r="CBF31" s="446"/>
      <c r="CBG31" s="451"/>
      <c r="CBH31" s="448"/>
      <c r="CBI31" s="447"/>
      <c r="CBJ31" s="450"/>
      <c r="CBK31" s="415"/>
      <c r="CBL31" s="415"/>
      <c r="CBM31" s="415"/>
      <c r="CBN31" s="446"/>
      <c r="CBO31" s="451"/>
      <c r="CBP31" s="448"/>
      <c r="CBQ31" s="447"/>
      <c r="CBR31" s="450"/>
      <c r="CBS31" s="415"/>
      <c r="CBT31" s="415"/>
      <c r="CBU31" s="415"/>
      <c r="CBV31" s="446"/>
      <c r="CBW31" s="451"/>
      <c r="CBX31" s="448"/>
      <c r="CBY31" s="447"/>
      <c r="CBZ31" s="450"/>
      <c r="CCA31" s="415"/>
      <c r="CCB31" s="415"/>
      <c r="CCC31" s="415"/>
      <c r="CCD31" s="446"/>
      <c r="CCE31" s="451"/>
      <c r="CCF31" s="448"/>
      <c r="CCG31" s="447"/>
      <c r="CCH31" s="450"/>
      <c r="CCI31" s="415"/>
      <c r="CCJ31" s="415"/>
      <c r="CCK31" s="415"/>
      <c r="CCL31" s="446"/>
      <c r="CCM31" s="451"/>
      <c r="CCN31" s="448"/>
      <c r="CCO31" s="447"/>
      <c r="CCP31" s="450"/>
      <c r="CCQ31" s="415"/>
      <c r="CCR31" s="415"/>
      <c r="CCS31" s="415"/>
      <c r="CCT31" s="446"/>
      <c r="CCU31" s="451"/>
      <c r="CCV31" s="448"/>
      <c r="CCW31" s="447"/>
      <c r="CCX31" s="450"/>
      <c r="CCY31" s="415"/>
      <c r="CCZ31" s="415"/>
      <c r="CDA31" s="415"/>
      <c r="CDB31" s="446"/>
      <c r="CDC31" s="451"/>
      <c r="CDD31" s="448"/>
      <c r="CDE31" s="447"/>
      <c r="CDF31" s="450"/>
      <c r="CDG31" s="415"/>
      <c r="CDH31" s="415"/>
      <c r="CDI31" s="415"/>
      <c r="CDJ31" s="446"/>
      <c r="CDK31" s="451"/>
      <c r="CDL31" s="448"/>
      <c r="CDM31" s="447"/>
      <c r="CDN31" s="450"/>
      <c r="CDO31" s="415"/>
      <c r="CDP31" s="415"/>
      <c r="CDQ31" s="415"/>
      <c r="CDR31" s="446"/>
      <c r="CDS31" s="451"/>
      <c r="CDT31" s="448"/>
      <c r="CDU31" s="447"/>
      <c r="CDV31" s="450"/>
      <c r="CDW31" s="415"/>
      <c r="CDX31" s="415"/>
      <c r="CDY31" s="415"/>
      <c r="CDZ31" s="446"/>
      <c r="CEA31" s="451"/>
      <c r="CEB31" s="448"/>
      <c r="CEC31" s="447"/>
      <c r="CED31" s="450"/>
      <c r="CEE31" s="415"/>
      <c r="CEF31" s="415"/>
      <c r="CEG31" s="415"/>
      <c r="CEH31" s="446"/>
      <c r="CEI31" s="451"/>
      <c r="CEJ31" s="448"/>
      <c r="CEK31" s="447"/>
      <c r="CEL31" s="450"/>
      <c r="CEM31" s="415"/>
      <c r="CEN31" s="415"/>
      <c r="CEO31" s="415"/>
      <c r="CEP31" s="446"/>
      <c r="CEQ31" s="451"/>
      <c r="CER31" s="448"/>
      <c r="CES31" s="447"/>
      <c r="CET31" s="450"/>
      <c r="CEU31" s="415"/>
      <c r="CEV31" s="415"/>
      <c r="CEW31" s="415"/>
      <c r="CEX31" s="446"/>
      <c r="CEY31" s="451"/>
      <c r="CEZ31" s="448"/>
      <c r="CFA31" s="447"/>
      <c r="CFB31" s="450"/>
      <c r="CFC31" s="415"/>
      <c r="CFD31" s="415"/>
      <c r="CFE31" s="415"/>
      <c r="CFF31" s="446"/>
      <c r="CFG31" s="451"/>
      <c r="CFH31" s="448"/>
      <c r="CFI31" s="447"/>
      <c r="CFJ31" s="450"/>
      <c r="CFK31" s="415"/>
      <c r="CFL31" s="415"/>
      <c r="CFM31" s="415"/>
      <c r="CFN31" s="446"/>
      <c r="CFO31" s="451"/>
      <c r="CFP31" s="448"/>
      <c r="CFQ31" s="447"/>
      <c r="CFR31" s="450"/>
      <c r="CFS31" s="415"/>
      <c r="CFT31" s="415"/>
      <c r="CFU31" s="415"/>
      <c r="CFV31" s="446"/>
      <c r="CFW31" s="451"/>
      <c r="CFX31" s="448"/>
      <c r="CFY31" s="447"/>
      <c r="CFZ31" s="450"/>
      <c r="CGA31" s="415"/>
      <c r="CGB31" s="415"/>
      <c r="CGC31" s="415"/>
      <c r="CGD31" s="446"/>
      <c r="CGE31" s="451"/>
      <c r="CGF31" s="448"/>
      <c r="CGG31" s="447"/>
      <c r="CGH31" s="450"/>
      <c r="CGI31" s="415"/>
      <c r="CGJ31" s="415"/>
      <c r="CGK31" s="415"/>
      <c r="CGL31" s="446"/>
      <c r="CGM31" s="451"/>
      <c r="CGN31" s="448"/>
      <c r="CGO31" s="447"/>
      <c r="CGP31" s="450"/>
      <c r="CGQ31" s="415"/>
      <c r="CGR31" s="415"/>
      <c r="CGS31" s="415"/>
      <c r="CGT31" s="446"/>
      <c r="CGU31" s="451"/>
      <c r="CGV31" s="448"/>
      <c r="CGW31" s="447"/>
      <c r="CGX31" s="450"/>
      <c r="CGY31" s="415"/>
      <c r="CGZ31" s="415"/>
      <c r="CHA31" s="415"/>
      <c r="CHB31" s="446"/>
      <c r="CHC31" s="451"/>
      <c r="CHD31" s="448"/>
      <c r="CHE31" s="447"/>
      <c r="CHF31" s="450"/>
      <c r="CHG31" s="415"/>
      <c r="CHH31" s="415"/>
      <c r="CHI31" s="415"/>
      <c r="CHJ31" s="446"/>
      <c r="CHK31" s="451"/>
      <c r="CHL31" s="448"/>
      <c r="CHM31" s="447"/>
      <c r="CHN31" s="450"/>
      <c r="CHO31" s="415"/>
      <c r="CHP31" s="415"/>
      <c r="CHQ31" s="415"/>
      <c r="CHR31" s="446"/>
      <c r="CHS31" s="451"/>
      <c r="CHT31" s="448"/>
      <c r="CHU31" s="447"/>
      <c r="CHV31" s="450"/>
      <c r="CHW31" s="415"/>
      <c r="CHX31" s="415"/>
      <c r="CHY31" s="415"/>
      <c r="CHZ31" s="446"/>
      <c r="CIA31" s="451"/>
      <c r="CIB31" s="448"/>
      <c r="CIC31" s="447"/>
      <c r="CID31" s="450"/>
      <c r="CIE31" s="415"/>
      <c r="CIF31" s="415"/>
      <c r="CIG31" s="415"/>
      <c r="CIH31" s="446"/>
      <c r="CII31" s="451"/>
      <c r="CIJ31" s="448"/>
      <c r="CIK31" s="447"/>
      <c r="CIL31" s="450"/>
      <c r="CIM31" s="415"/>
      <c r="CIN31" s="415"/>
      <c r="CIO31" s="415"/>
      <c r="CIP31" s="446"/>
      <c r="CIQ31" s="451"/>
      <c r="CIR31" s="448"/>
      <c r="CIS31" s="447"/>
      <c r="CIT31" s="450"/>
      <c r="CIU31" s="415"/>
      <c r="CIV31" s="415"/>
      <c r="CIW31" s="415"/>
      <c r="CIX31" s="446"/>
      <c r="CIY31" s="451"/>
      <c r="CIZ31" s="448"/>
      <c r="CJA31" s="447"/>
      <c r="CJB31" s="450"/>
      <c r="CJC31" s="415"/>
      <c r="CJD31" s="415"/>
      <c r="CJE31" s="415"/>
      <c r="CJF31" s="446"/>
      <c r="CJG31" s="451"/>
      <c r="CJH31" s="448"/>
      <c r="CJI31" s="447"/>
      <c r="CJJ31" s="450"/>
      <c r="CJK31" s="415"/>
      <c r="CJL31" s="415"/>
      <c r="CJM31" s="415"/>
      <c r="CJN31" s="446"/>
      <c r="CJO31" s="451"/>
      <c r="CJP31" s="448"/>
      <c r="CJQ31" s="447"/>
      <c r="CJR31" s="450"/>
      <c r="CJS31" s="415"/>
      <c r="CJT31" s="415"/>
      <c r="CJU31" s="415"/>
      <c r="CJV31" s="446"/>
      <c r="CJW31" s="451"/>
      <c r="CJX31" s="448"/>
      <c r="CJY31" s="447"/>
      <c r="CJZ31" s="450"/>
      <c r="CKA31" s="415"/>
      <c r="CKB31" s="415"/>
      <c r="CKC31" s="415"/>
      <c r="CKD31" s="446"/>
      <c r="CKE31" s="451"/>
      <c r="CKF31" s="448"/>
      <c r="CKG31" s="447"/>
      <c r="CKH31" s="450"/>
      <c r="CKI31" s="415"/>
      <c r="CKJ31" s="415"/>
      <c r="CKK31" s="415"/>
      <c r="CKL31" s="446"/>
      <c r="CKM31" s="451"/>
      <c r="CKN31" s="448"/>
      <c r="CKO31" s="447"/>
      <c r="CKP31" s="450"/>
      <c r="CKQ31" s="415"/>
      <c r="CKR31" s="415"/>
      <c r="CKS31" s="415"/>
      <c r="CKT31" s="446"/>
      <c r="CKU31" s="451"/>
      <c r="CKV31" s="448"/>
      <c r="CKW31" s="447"/>
      <c r="CKX31" s="450"/>
      <c r="CKY31" s="415"/>
      <c r="CKZ31" s="415"/>
      <c r="CLA31" s="415"/>
      <c r="CLB31" s="446"/>
      <c r="CLC31" s="451"/>
      <c r="CLD31" s="448"/>
      <c r="CLE31" s="447"/>
      <c r="CLF31" s="450"/>
      <c r="CLG31" s="415"/>
      <c r="CLH31" s="415"/>
      <c r="CLI31" s="415"/>
      <c r="CLJ31" s="446"/>
      <c r="CLK31" s="451"/>
      <c r="CLL31" s="448"/>
      <c r="CLM31" s="447"/>
      <c r="CLN31" s="450"/>
      <c r="CLO31" s="415"/>
      <c r="CLP31" s="415"/>
      <c r="CLQ31" s="415"/>
      <c r="CLR31" s="446"/>
      <c r="CLS31" s="451"/>
      <c r="CLT31" s="448"/>
      <c r="CLU31" s="447"/>
      <c r="CLV31" s="450"/>
      <c r="CLW31" s="415"/>
      <c r="CLX31" s="415"/>
      <c r="CLY31" s="415"/>
      <c r="CLZ31" s="446"/>
      <c r="CMA31" s="451"/>
      <c r="CMB31" s="448"/>
      <c r="CMC31" s="447"/>
      <c r="CMD31" s="450"/>
      <c r="CME31" s="415"/>
      <c r="CMF31" s="415"/>
      <c r="CMG31" s="415"/>
      <c r="CMH31" s="446"/>
      <c r="CMI31" s="451"/>
      <c r="CMJ31" s="448"/>
      <c r="CMK31" s="447"/>
      <c r="CML31" s="450"/>
      <c r="CMM31" s="415"/>
      <c r="CMN31" s="415"/>
      <c r="CMO31" s="415"/>
      <c r="CMP31" s="446"/>
      <c r="CMQ31" s="451"/>
      <c r="CMR31" s="448"/>
      <c r="CMS31" s="447"/>
      <c r="CMT31" s="450"/>
      <c r="CMU31" s="415"/>
      <c r="CMV31" s="415"/>
      <c r="CMW31" s="415"/>
      <c r="CMX31" s="446"/>
      <c r="CMY31" s="451"/>
      <c r="CMZ31" s="448"/>
      <c r="CNA31" s="447"/>
      <c r="CNB31" s="450"/>
      <c r="CNC31" s="415"/>
      <c r="CND31" s="415"/>
      <c r="CNE31" s="415"/>
      <c r="CNF31" s="446"/>
      <c r="CNG31" s="451"/>
      <c r="CNH31" s="448"/>
      <c r="CNI31" s="447"/>
      <c r="CNJ31" s="450"/>
      <c r="CNK31" s="415"/>
      <c r="CNL31" s="415"/>
      <c r="CNM31" s="415"/>
      <c r="CNN31" s="446"/>
      <c r="CNO31" s="451"/>
      <c r="CNP31" s="448"/>
      <c r="CNQ31" s="447"/>
      <c r="CNR31" s="450"/>
      <c r="CNS31" s="415"/>
      <c r="CNT31" s="415"/>
      <c r="CNU31" s="415"/>
      <c r="CNV31" s="446"/>
      <c r="CNW31" s="451"/>
      <c r="CNX31" s="448"/>
      <c r="CNY31" s="447"/>
      <c r="CNZ31" s="450"/>
      <c r="COA31" s="415"/>
      <c r="COB31" s="415"/>
      <c r="COC31" s="415"/>
      <c r="COD31" s="446"/>
      <c r="COE31" s="451"/>
      <c r="COF31" s="448"/>
      <c r="COG31" s="447"/>
      <c r="COH31" s="450"/>
      <c r="COI31" s="415"/>
      <c r="COJ31" s="415"/>
      <c r="COK31" s="415"/>
      <c r="COL31" s="446"/>
      <c r="COM31" s="451"/>
      <c r="CON31" s="448"/>
      <c r="COO31" s="447"/>
      <c r="COP31" s="450"/>
      <c r="COQ31" s="415"/>
      <c r="COR31" s="415"/>
      <c r="COS31" s="415"/>
      <c r="COT31" s="446"/>
      <c r="COU31" s="451"/>
      <c r="COV31" s="448"/>
      <c r="COW31" s="447"/>
      <c r="COX31" s="450"/>
      <c r="COY31" s="415"/>
      <c r="COZ31" s="415"/>
      <c r="CPA31" s="415"/>
      <c r="CPB31" s="446"/>
      <c r="CPC31" s="451"/>
      <c r="CPD31" s="448"/>
      <c r="CPE31" s="447"/>
      <c r="CPF31" s="450"/>
      <c r="CPG31" s="415"/>
      <c r="CPH31" s="415"/>
      <c r="CPI31" s="415"/>
      <c r="CPJ31" s="446"/>
      <c r="CPK31" s="451"/>
      <c r="CPL31" s="448"/>
      <c r="CPM31" s="447"/>
      <c r="CPN31" s="450"/>
      <c r="CPO31" s="415"/>
      <c r="CPP31" s="415"/>
      <c r="CPQ31" s="415"/>
      <c r="CPR31" s="446"/>
      <c r="CPS31" s="451"/>
      <c r="CPT31" s="448"/>
      <c r="CPU31" s="447"/>
      <c r="CPV31" s="450"/>
      <c r="CPW31" s="415"/>
      <c r="CPX31" s="415"/>
      <c r="CPY31" s="415"/>
      <c r="CPZ31" s="446"/>
      <c r="CQA31" s="451"/>
      <c r="CQB31" s="448"/>
      <c r="CQC31" s="447"/>
      <c r="CQD31" s="450"/>
      <c r="CQE31" s="415"/>
      <c r="CQF31" s="415"/>
      <c r="CQG31" s="415"/>
      <c r="CQH31" s="446"/>
      <c r="CQI31" s="451"/>
      <c r="CQJ31" s="448"/>
      <c r="CQK31" s="447"/>
      <c r="CQL31" s="450"/>
      <c r="CQM31" s="415"/>
      <c r="CQN31" s="415"/>
      <c r="CQO31" s="415"/>
      <c r="CQP31" s="446"/>
      <c r="CQQ31" s="451"/>
      <c r="CQR31" s="448"/>
      <c r="CQS31" s="447"/>
      <c r="CQT31" s="450"/>
      <c r="CQU31" s="415"/>
      <c r="CQV31" s="415"/>
      <c r="CQW31" s="415"/>
      <c r="CQX31" s="446"/>
      <c r="CQY31" s="451"/>
      <c r="CQZ31" s="448"/>
      <c r="CRA31" s="447"/>
      <c r="CRB31" s="450"/>
      <c r="CRC31" s="415"/>
      <c r="CRD31" s="415"/>
      <c r="CRE31" s="415"/>
      <c r="CRF31" s="446"/>
      <c r="CRG31" s="451"/>
      <c r="CRH31" s="448"/>
      <c r="CRI31" s="447"/>
      <c r="CRJ31" s="450"/>
      <c r="CRK31" s="415"/>
      <c r="CRL31" s="415"/>
      <c r="CRM31" s="415"/>
      <c r="CRN31" s="446"/>
      <c r="CRO31" s="451"/>
      <c r="CRP31" s="448"/>
      <c r="CRQ31" s="447"/>
      <c r="CRR31" s="450"/>
      <c r="CRS31" s="415"/>
      <c r="CRT31" s="415"/>
      <c r="CRU31" s="415"/>
      <c r="CRV31" s="446"/>
      <c r="CRW31" s="451"/>
      <c r="CRX31" s="448"/>
      <c r="CRY31" s="447"/>
      <c r="CRZ31" s="450"/>
      <c r="CSA31" s="415"/>
      <c r="CSB31" s="415"/>
      <c r="CSC31" s="415"/>
      <c r="CSD31" s="446"/>
      <c r="CSE31" s="451"/>
      <c r="CSF31" s="448"/>
      <c r="CSG31" s="447"/>
      <c r="CSH31" s="450"/>
      <c r="CSI31" s="415"/>
      <c r="CSJ31" s="415"/>
      <c r="CSK31" s="415"/>
      <c r="CSL31" s="446"/>
      <c r="CSM31" s="451"/>
      <c r="CSN31" s="448"/>
      <c r="CSO31" s="447"/>
      <c r="CSP31" s="450"/>
      <c r="CSQ31" s="415"/>
      <c r="CSR31" s="415"/>
      <c r="CSS31" s="415"/>
      <c r="CST31" s="446"/>
      <c r="CSU31" s="451"/>
      <c r="CSV31" s="448"/>
      <c r="CSW31" s="447"/>
      <c r="CSX31" s="450"/>
      <c r="CSY31" s="415"/>
      <c r="CSZ31" s="415"/>
      <c r="CTA31" s="415"/>
      <c r="CTB31" s="446"/>
      <c r="CTC31" s="451"/>
      <c r="CTD31" s="448"/>
      <c r="CTE31" s="447"/>
      <c r="CTF31" s="450"/>
      <c r="CTG31" s="415"/>
      <c r="CTH31" s="415"/>
      <c r="CTI31" s="415"/>
      <c r="CTJ31" s="446"/>
      <c r="CTK31" s="451"/>
      <c r="CTL31" s="448"/>
      <c r="CTM31" s="447"/>
      <c r="CTN31" s="450"/>
      <c r="CTO31" s="415"/>
      <c r="CTP31" s="415"/>
      <c r="CTQ31" s="415"/>
      <c r="CTR31" s="446"/>
      <c r="CTS31" s="451"/>
      <c r="CTT31" s="448"/>
      <c r="CTU31" s="447"/>
      <c r="CTV31" s="450"/>
      <c r="CTW31" s="415"/>
      <c r="CTX31" s="415"/>
      <c r="CTY31" s="415"/>
      <c r="CTZ31" s="446"/>
      <c r="CUA31" s="451"/>
      <c r="CUB31" s="448"/>
      <c r="CUC31" s="447"/>
      <c r="CUD31" s="450"/>
      <c r="CUE31" s="415"/>
      <c r="CUF31" s="415"/>
      <c r="CUG31" s="415"/>
      <c r="CUH31" s="446"/>
      <c r="CUI31" s="451"/>
      <c r="CUJ31" s="448"/>
      <c r="CUK31" s="447"/>
      <c r="CUL31" s="450"/>
      <c r="CUM31" s="415"/>
      <c r="CUN31" s="415"/>
      <c r="CUO31" s="415"/>
      <c r="CUP31" s="446"/>
      <c r="CUQ31" s="451"/>
      <c r="CUR31" s="448"/>
      <c r="CUS31" s="447"/>
      <c r="CUT31" s="450"/>
      <c r="CUU31" s="415"/>
      <c r="CUV31" s="415"/>
      <c r="CUW31" s="415"/>
      <c r="CUX31" s="446"/>
      <c r="CUY31" s="451"/>
      <c r="CUZ31" s="448"/>
      <c r="CVA31" s="447"/>
      <c r="CVB31" s="450"/>
      <c r="CVC31" s="415"/>
      <c r="CVD31" s="415"/>
      <c r="CVE31" s="415"/>
      <c r="CVF31" s="446"/>
      <c r="CVG31" s="451"/>
      <c r="CVH31" s="448"/>
      <c r="CVI31" s="447"/>
      <c r="CVJ31" s="450"/>
      <c r="CVK31" s="415"/>
      <c r="CVL31" s="415"/>
      <c r="CVM31" s="415"/>
      <c r="CVN31" s="446"/>
      <c r="CVO31" s="451"/>
      <c r="CVP31" s="448"/>
      <c r="CVQ31" s="447"/>
      <c r="CVR31" s="450"/>
      <c r="CVS31" s="415"/>
      <c r="CVT31" s="415"/>
      <c r="CVU31" s="415"/>
      <c r="CVV31" s="446"/>
      <c r="CVW31" s="451"/>
      <c r="CVX31" s="448"/>
      <c r="CVY31" s="447"/>
      <c r="CVZ31" s="450"/>
      <c r="CWA31" s="415"/>
      <c r="CWB31" s="415"/>
      <c r="CWC31" s="415"/>
      <c r="CWD31" s="446"/>
      <c r="CWE31" s="451"/>
      <c r="CWF31" s="448"/>
      <c r="CWG31" s="447"/>
      <c r="CWH31" s="450"/>
      <c r="CWI31" s="415"/>
      <c r="CWJ31" s="415"/>
      <c r="CWK31" s="415"/>
      <c r="CWL31" s="446"/>
      <c r="CWM31" s="451"/>
      <c r="CWN31" s="448"/>
      <c r="CWO31" s="447"/>
      <c r="CWP31" s="450"/>
      <c r="CWQ31" s="415"/>
      <c r="CWR31" s="415"/>
      <c r="CWS31" s="415"/>
      <c r="CWT31" s="446"/>
      <c r="CWU31" s="451"/>
      <c r="CWV31" s="448"/>
      <c r="CWW31" s="447"/>
      <c r="CWX31" s="450"/>
      <c r="CWY31" s="415"/>
      <c r="CWZ31" s="415"/>
      <c r="CXA31" s="415"/>
      <c r="CXB31" s="446"/>
      <c r="CXC31" s="451"/>
      <c r="CXD31" s="448"/>
      <c r="CXE31" s="447"/>
      <c r="CXF31" s="450"/>
      <c r="CXG31" s="415"/>
      <c r="CXH31" s="415"/>
      <c r="CXI31" s="415"/>
      <c r="CXJ31" s="446"/>
      <c r="CXK31" s="451"/>
      <c r="CXL31" s="448"/>
      <c r="CXM31" s="447"/>
      <c r="CXN31" s="450"/>
      <c r="CXO31" s="415"/>
      <c r="CXP31" s="415"/>
      <c r="CXQ31" s="415"/>
      <c r="CXR31" s="446"/>
      <c r="CXS31" s="451"/>
      <c r="CXT31" s="448"/>
      <c r="CXU31" s="447"/>
      <c r="CXV31" s="450"/>
      <c r="CXW31" s="415"/>
      <c r="CXX31" s="415"/>
      <c r="CXY31" s="415"/>
      <c r="CXZ31" s="446"/>
      <c r="CYA31" s="451"/>
      <c r="CYB31" s="448"/>
      <c r="CYC31" s="447"/>
      <c r="CYD31" s="450"/>
      <c r="CYE31" s="415"/>
      <c r="CYF31" s="415"/>
      <c r="CYG31" s="415"/>
      <c r="CYH31" s="446"/>
      <c r="CYI31" s="451"/>
      <c r="CYJ31" s="448"/>
      <c r="CYK31" s="447"/>
      <c r="CYL31" s="450"/>
      <c r="CYM31" s="415"/>
      <c r="CYN31" s="415"/>
      <c r="CYO31" s="415"/>
      <c r="CYP31" s="446"/>
      <c r="CYQ31" s="451"/>
      <c r="CYR31" s="448"/>
      <c r="CYS31" s="447"/>
      <c r="CYT31" s="450"/>
      <c r="CYU31" s="415"/>
      <c r="CYV31" s="415"/>
      <c r="CYW31" s="415"/>
      <c r="CYX31" s="446"/>
      <c r="CYY31" s="451"/>
      <c r="CYZ31" s="448"/>
      <c r="CZA31" s="447"/>
      <c r="CZB31" s="450"/>
      <c r="CZC31" s="415"/>
      <c r="CZD31" s="415"/>
      <c r="CZE31" s="415"/>
      <c r="CZF31" s="446"/>
      <c r="CZG31" s="451"/>
      <c r="CZH31" s="448"/>
      <c r="CZI31" s="447"/>
      <c r="CZJ31" s="450"/>
      <c r="CZK31" s="415"/>
      <c r="CZL31" s="415"/>
      <c r="CZM31" s="415"/>
      <c r="CZN31" s="446"/>
      <c r="CZO31" s="451"/>
      <c r="CZP31" s="448"/>
      <c r="CZQ31" s="447"/>
      <c r="CZR31" s="450"/>
      <c r="CZS31" s="415"/>
      <c r="CZT31" s="415"/>
      <c r="CZU31" s="415"/>
      <c r="CZV31" s="446"/>
      <c r="CZW31" s="451"/>
      <c r="CZX31" s="448"/>
      <c r="CZY31" s="447"/>
      <c r="CZZ31" s="450"/>
      <c r="DAA31" s="415"/>
      <c r="DAB31" s="415"/>
      <c r="DAC31" s="415"/>
      <c r="DAD31" s="446"/>
      <c r="DAE31" s="451"/>
      <c r="DAF31" s="448"/>
      <c r="DAG31" s="447"/>
      <c r="DAH31" s="450"/>
      <c r="DAI31" s="415"/>
      <c r="DAJ31" s="415"/>
      <c r="DAK31" s="415"/>
      <c r="DAL31" s="446"/>
      <c r="DAM31" s="451"/>
      <c r="DAN31" s="448"/>
      <c r="DAO31" s="447"/>
      <c r="DAP31" s="450"/>
      <c r="DAQ31" s="415"/>
      <c r="DAR31" s="415"/>
      <c r="DAS31" s="415"/>
      <c r="DAT31" s="446"/>
      <c r="DAU31" s="451"/>
      <c r="DAV31" s="448"/>
      <c r="DAW31" s="447"/>
      <c r="DAX31" s="450"/>
      <c r="DAY31" s="415"/>
      <c r="DAZ31" s="415"/>
      <c r="DBA31" s="415"/>
      <c r="DBB31" s="446"/>
      <c r="DBC31" s="451"/>
      <c r="DBD31" s="448"/>
      <c r="DBE31" s="447"/>
      <c r="DBF31" s="450"/>
      <c r="DBG31" s="415"/>
      <c r="DBH31" s="415"/>
      <c r="DBI31" s="415"/>
      <c r="DBJ31" s="446"/>
      <c r="DBK31" s="451"/>
      <c r="DBL31" s="448"/>
      <c r="DBM31" s="447"/>
      <c r="DBN31" s="450"/>
      <c r="DBO31" s="415"/>
      <c r="DBP31" s="415"/>
      <c r="DBQ31" s="415"/>
      <c r="DBR31" s="446"/>
      <c r="DBS31" s="451"/>
      <c r="DBT31" s="448"/>
      <c r="DBU31" s="447"/>
      <c r="DBV31" s="450"/>
      <c r="DBW31" s="415"/>
      <c r="DBX31" s="415"/>
      <c r="DBY31" s="415"/>
      <c r="DBZ31" s="446"/>
      <c r="DCA31" s="451"/>
      <c r="DCB31" s="448"/>
      <c r="DCC31" s="447"/>
      <c r="DCD31" s="450"/>
      <c r="DCE31" s="415"/>
      <c r="DCF31" s="415"/>
      <c r="DCG31" s="415"/>
      <c r="DCH31" s="446"/>
      <c r="DCI31" s="451"/>
      <c r="DCJ31" s="448"/>
      <c r="DCK31" s="447"/>
      <c r="DCL31" s="450"/>
      <c r="DCM31" s="415"/>
      <c r="DCN31" s="415"/>
      <c r="DCO31" s="415"/>
      <c r="DCP31" s="446"/>
      <c r="DCQ31" s="451"/>
      <c r="DCR31" s="448"/>
      <c r="DCS31" s="447"/>
      <c r="DCT31" s="450"/>
      <c r="DCU31" s="415"/>
      <c r="DCV31" s="415"/>
      <c r="DCW31" s="415"/>
      <c r="DCX31" s="446"/>
      <c r="DCY31" s="451"/>
      <c r="DCZ31" s="448"/>
      <c r="DDA31" s="447"/>
      <c r="DDB31" s="450"/>
      <c r="DDC31" s="415"/>
      <c r="DDD31" s="415"/>
      <c r="DDE31" s="415"/>
      <c r="DDF31" s="446"/>
      <c r="DDG31" s="451"/>
      <c r="DDH31" s="448"/>
      <c r="DDI31" s="447"/>
      <c r="DDJ31" s="450"/>
      <c r="DDK31" s="415"/>
      <c r="DDL31" s="415"/>
      <c r="DDM31" s="415"/>
      <c r="DDN31" s="446"/>
      <c r="DDO31" s="451"/>
      <c r="DDP31" s="448"/>
      <c r="DDQ31" s="447"/>
      <c r="DDR31" s="450"/>
      <c r="DDS31" s="415"/>
      <c r="DDT31" s="415"/>
      <c r="DDU31" s="415"/>
      <c r="DDV31" s="446"/>
      <c r="DDW31" s="451"/>
      <c r="DDX31" s="448"/>
      <c r="DDY31" s="447"/>
      <c r="DDZ31" s="450"/>
      <c r="DEA31" s="415"/>
      <c r="DEB31" s="415"/>
      <c r="DEC31" s="415"/>
      <c r="DED31" s="446"/>
      <c r="DEE31" s="451"/>
      <c r="DEF31" s="448"/>
      <c r="DEG31" s="447"/>
      <c r="DEH31" s="450"/>
      <c r="DEI31" s="415"/>
      <c r="DEJ31" s="415"/>
      <c r="DEK31" s="415"/>
      <c r="DEL31" s="446"/>
      <c r="DEM31" s="451"/>
      <c r="DEN31" s="448"/>
      <c r="DEO31" s="447"/>
      <c r="DEP31" s="450"/>
      <c r="DEQ31" s="415"/>
      <c r="DER31" s="415"/>
      <c r="DES31" s="415"/>
      <c r="DET31" s="446"/>
      <c r="DEU31" s="451"/>
      <c r="DEV31" s="448"/>
      <c r="DEW31" s="447"/>
      <c r="DEX31" s="450"/>
      <c r="DEY31" s="415"/>
      <c r="DEZ31" s="415"/>
      <c r="DFA31" s="415"/>
      <c r="DFB31" s="446"/>
      <c r="DFC31" s="451"/>
      <c r="DFD31" s="448"/>
      <c r="DFE31" s="447"/>
      <c r="DFF31" s="450"/>
      <c r="DFG31" s="415"/>
      <c r="DFH31" s="415"/>
      <c r="DFI31" s="415"/>
      <c r="DFJ31" s="446"/>
      <c r="DFK31" s="451"/>
      <c r="DFL31" s="448"/>
      <c r="DFM31" s="447"/>
      <c r="DFN31" s="450"/>
      <c r="DFO31" s="415"/>
      <c r="DFP31" s="415"/>
      <c r="DFQ31" s="415"/>
      <c r="DFR31" s="446"/>
      <c r="DFS31" s="451"/>
      <c r="DFT31" s="448"/>
      <c r="DFU31" s="447"/>
      <c r="DFV31" s="450"/>
      <c r="DFW31" s="415"/>
      <c r="DFX31" s="415"/>
      <c r="DFY31" s="415"/>
      <c r="DFZ31" s="446"/>
      <c r="DGA31" s="451"/>
      <c r="DGB31" s="448"/>
      <c r="DGC31" s="447"/>
      <c r="DGD31" s="450"/>
      <c r="DGE31" s="415"/>
      <c r="DGF31" s="415"/>
      <c r="DGG31" s="415"/>
      <c r="DGH31" s="446"/>
      <c r="DGI31" s="451"/>
      <c r="DGJ31" s="448"/>
      <c r="DGK31" s="447"/>
      <c r="DGL31" s="450"/>
      <c r="DGM31" s="415"/>
      <c r="DGN31" s="415"/>
      <c r="DGO31" s="415"/>
      <c r="DGP31" s="446"/>
      <c r="DGQ31" s="451"/>
      <c r="DGR31" s="448"/>
      <c r="DGS31" s="447"/>
      <c r="DGT31" s="450"/>
      <c r="DGU31" s="415"/>
      <c r="DGV31" s="415"/>
      <c r="DGW31" s="415"/>
      <c r="DGX31" s="446"/>
      <c r="DGY31" s="451"/>
      <c r="DGZ31" s="448"/>
      <c r="DHA31" s="447"/>
      <c r="DHB31" s="450"/>
      <c r="DHC31" s="415"/>
      <c r="DHD31" s="415"/>
      <c r="DHE31" s="415"/>
      <c r="DHF31" s="446"/>
      <c r="DHG31" s="451"/>
      <c r="DHH31" s="448"/>
      <c r="DHI31" s="447"/>
      <c r="DHJ31" s="450"/>
      <c r="DHK31" s="415"/>
      <c r="DHL31" s="415"/>
      <c r="DHM31" s="415"/>
      <c r="DHN31" s="446"/>
      <c r="DHO31" s="451"/>
      <c r="DHP31" s="448"/>
      <c r="DHQ31" s="447"/>
      <c r="DHR31" s="450"/>
      <c r="DHS31" s="415"/>
      <c r="DHT31" s="415"/>
      <c r="DHU31" s="415"/>
      <c r="DHV31" s="446"/>
      <c r="DHW31" s="451"/>
      <c r="DHX31" s="448"/>
      <c r="DHY31" s="447"/>
      <c r="DHZ31" s="450"/>
      <c r="DIA31" s="415"/>
      <c r="DIB31" s="415"/>
      <c r="DIC31" s="415"/>
      <c r="DID31" s="446"/>
      <c r="DIE31" s="451"/>
      <c r="DIF31" s="448"/>
      <c r="DIG31" s="447"/>
      <c r="DIH31" s="450"/>
      <c r="DII31" s="415"/>
      <c r="DIJ31" s="415"/>
      <c r="DIK31" s="415"/>
      <c r="DIL31" s="446"/>
      <c r="DIM31" s="451"/>
      <c r="DIN31" s="448"/>
      <c r="DIO31" s="447"/>
      <c r="DIP31" s="450"/>
      <c r="DIQ31" s="415"/>
      <c r="DIR31" s="415"/>
      <c r="DIS31" s="415"/>
      <c r="DIT31" s="446"/>
      <c r="DIU31" s="451"/>
      <c r="DIV31" s="448"/>
      <c r="DIW31" s="447"/>
      <c r="DIX31" s="450"/>
      <c r="DIY31" s="415"/>
      <c r="DIZ31" s="415"/>
      <c r="DJA31" s="415"/>
      <c r="DJB31" s="446"/>
      <c r="DJC31" s="451"/>
      <c r="DJD31" s="448"/>
      <c r="DJE31" s="447"/>
      <c r="DJF31" s="450"/>
      <c r="DJG31" s="415"/>
      <c r="DJH31" s="415"/>
      <c r="DJI31" s="415"/>
      <c r="DJJ31" s="446"/>
      <c r="DJK31" s="451"/>
      <c r="DJL31" s="448"/>
      <c r="DJM31" s="447"/>
      <c r="DJN31" s="450"/>
      <c r="DJO31" s="415"/>
      <c r="DJP31" s="415"/>
      <c r="DJQ31" s="415"/>
      <c r="DJR31" s="446"/>
      <c r="DJS31" s="451"/>
      <c r="DJT31" s="448"/>
      <c r="DJU31" s="447"/>
      <c r="DJV31" s="450"/>
      <c r="DJW31" s="415"/>
      <c r="DJX31" s="415"/>
      <c r="DJY31" s="415"/>
      <c r="DJZ31" s="446"/>
      <c r="DKA31" s="451"/>
      <c r="DKB31" s="448"/>
      <c r="DKC31" s="447"/>
      <c r="DKD31" s="450"/>
      <c r="DKE31" s="415"/>
      <c r="DKF31" s="415"/>
      <c r="DKG31" s="415"/>
      <c r="DKH31" s="446"/>
      <c r="DKI31" s="451"/>
      <c r="DKJ31" s="448"/>
      <c r="DKK31" s="447"/>
      <c r="DKL31" s="450"/>
      <c r="DKM31" s="415"/>
      <c r="DKN31" s="415"/>
      <c r="DKO31" s="415"/>
      <c r="DKP31" s="446"/>
      <c r="DKQ31" s="451"/>
      <c r="DKR31" s="448"/>
      <c r="DKS31" s="447"/>
      <c r="DKT31" s="450"/>
      <c r="DKU31" s="415"/>
      <c r="DKV31" s="415"/>
      <c r="DKW31" s="415"/>
      <c r="DKX31" s="446"/>
      <c r="DKY31" s="451"/>
      <c r="DKZ31" s="448"/>
      <c r="DLA31" s="447"/>
      <c r="DLB31" s="450"/>
      <c r="DLC31" s="415"/>
      <c r="DLD31" s="415"/>
      <c r="DLE31" s="415"/>
      <c r="DLF31" s="446"/>
      <c r="DLG31" s="451"/>
      <c r="DLH31" s="448"/>
      <c r="DLI31" s="447"/>
      <c r="DLJ31" s="450"/>
      <c r="DLK31" s="415"/>
      <c r="DLL31" s="415"/>
      <c r="DLM31" s="415"/>
      <c r="DLN31" s="446"/>
      <c r="DLO31" s="451"/>
      <c r="DLP31" s="448"/>
      <c r="DLQ31" s="447"/>
      <c r="DLR31" s="450"/>
      <c r="DLS31" s="415"/>
      <c r="DLT31" s="415"/>
      <c r="DLU31" s="415"/>
      <c r="DLV31" s="446"/>
      <c r="DLW31" s="451"/>
      <c r="DLX31" s="448"/>
      <c r="DLY31" s="447"/>
      <c r="DLZ31" s="450"/>
      <c r="DMA31" s="415"/>
      <c r="DMB31" s="415"/>
      <c r="DMC31" s="415"/>
      <c r="DMD31" s="446"/>
      <c r="DME31" s="451"/>
      <c r="DMF31" s="448"/>
      <c r="DMG31" s="447"/>
      <c r="DMH31" s="450"/>
      <c r="DMI31" s="415"/>
      <c r="DMJ31" s="415"/>
      <c r="DMK31" s="415"/>
      <c r="DML31" s="446"/>
      <c r="DMM31" s="451"/>
      <c r="DMN31" s="448"/>
      <c r="DMO31" s="447"/>
      <c r="DMP31" s="450"/>
      <c r="DMQ31" s="415"/>
      <c r="DMR31" s="415"/>
      <c r="DMS31" s="415"/>
      <c r="DMT31" s="446"/>
      <c r="DMU31" s="451"/>
      <c r="DMV31" s="448"/>
      <c r="DMW31" s="447"/>
      <c r="DMX31" s="450"/>
      <c r="DMY31" s="415"/>
      <c r="DMZ31" s="415"/>
      <c r="DNA31" s="415"/>
      <c r="DNB31" s="446"/>
      <c r="DNC31" s="451"/>
      <c r="DND31" s="448"/>
      <c r="DNE31" s="447"/>
      <c r="DNF31" s="450"/>
      <c r="DNG31" s="415"/>
      <c r="DNH31" s="415"/>
      <c r="DNI31" s="415"/>
      <c r="DNJ31" s="446"/>
      <c r="DNK31" s="451"/>
      <c r="DNL31" s="448"/>
      <c r="DNM31" s="447"/>
      <c r="DNN31" s="450"/>
      <c r="DNO31" s="415"/>
      <c r="DNP31" s="415"/>
      <c r="DNQ31" s="415"/>
      <c r="DNR31" s="446"/>
      <c r="DNS31" s="451"/>
      <c r="DNT31" s="448"/>
      <c r="DNU31" s="447"/>
      <c r="DNV31" s="450"/>
      <c r="DNW31" s="415"/>
      <c r="DNX31" s="415"/>
      <c r="DNY31" s="415"/>
      <c r="DNZ31" s="446"/>
      <c r="DOA31" s="451"/>
      <c r="DOB31" s="448"/>
      <c r="DOC31" s="447"/>
      <c r="DOD31" s="450"/>
      <c r="DOE31" s="415"/>
      <c r="DOF31" s="415"/>
      <c r="DOG31" s="415"/>
      <c r="DOH31" s="446"/>
      <c r="DOI31" s="451"/>
      <c r="DOJ31" s="448"/>
      <c r="DOK31" s="447"/>
      <c r="DOL31" s="450"/>
      <c r="DOM31" s="415"/>
      <c r="DON31" s="415"/>
      <c r="DOO31" s="415"/>
      <c r="DOP31" s="446"/>
      <c r="DOQ31" s="451"/>
      <c r="DOR31" s="448"/>
      <c r="DOS31" s="447"/>
      <c r="DOT31" s="450"/>
      <c r="DOU31" s="415"/>
      <c r="DOV31" s="415"/>
      <c r="DOW31" s="415"/>
      <c r="DOX31" s="446"/>
      <c r="DOY31" s="451"/>
      <c r="DOZ31" s="448"/>
      <c r="DPA31" s="447"/>
      <c r="DPB31" s="450"/>
      <c r="DPC31" s="415"/>
      <c r="DPD31" s="415"/>
      <c r="DPE31" s="415"/>
      <c r="DPF31" s="446"/>
      <c r="DPG31" s="451"/>
      <c r="DPH31" s="448"/>
      <c r="DPI31" s="447"/>
      <c r="DPJ31" s="450"/>
      <c r="DPK31" s="415"/>
      <c r="DPL31" s="415"/>
      <c r="DPM31" s="415"/>
      <c r="DPN31" s="446"/>
      <c r="DPO31" s="451"/>
      <c r="DPP31" s="448"/>
      <c r="DPQ31" s="447"/>
      <c r="DPR31" s="450"/>
      <c r="DPS31" s="415"/>
      <c r="DPT31" s="415"/>
      <c r="DPU31" s="415"/>
      <c r="DPV31" s="446"/>
      <c r="DPW31" s="451"/>
      <c r="DPX31" s="448"/>
      <c r="DPY31" s="447"/>
      <c r="DPZ31" s="450"/>
      <c r="DQA31" s="415"/>
      <c r="DQB31" s="415"/>
      <c r="DQC31" s="415"/>
      <c r="DQD31" s="446"/>
      <c r="DQE31" s="451"/>
      <c r="DQF31" s="448"/>
      <c r="DQG31" s="447"/>
      <c r="DQH31" s="450"/>
      <c r="DQI31" s="415"/>
      <c r="DQJ31" s="415"/>
      <c r="DQK31" s="415"/>
      <c r="DQL31" s="446"/>
      <c r="DQM31" s="451"/>
      <c r="DQN31" s="448"/>
      <c r="DQO31" s="447"/>
      <c r="DQP31" s="450"/>
      <c r="DQQ31" s="415"/>
      <c r="DQR31" s="415"/>
      <c r="DQS31" s="415"/>
      <c r="DQT31" s="446"/>
      <c r="DQU31" s="451"/>
      <c r="DQV31" s="448"/>
      <c r="DQW31" s="447"/>
      <c r="DQX31" s="450"/>
      <c r="DQY31" s="415"/>
      <c r="DQZ31" s="415"/>
      <c r="DRA31" s="415"/>
      <c r="DRB31" s="446"/>
      <c r="DRC31" s="451"/>
      <c r="DRD31" s="448"/>
      <c r="DRE31" s="447"/>
      <c r="DRF31" s="450"/>
      <c r="DRG31" s="415"/>
      <c r="DRH31" s="415"/>
      <c r="DRI31" s="415"/>
      <c r="DRJ31" s="446"/>
      <c r="DRK31" s="451"/>
      <c r="DRL31" s="448"/>
      <c r="DRM31" s="447"/>
      <c r="DRN31" s="450"/>
      <c r="DRO31" s="415"/>
      <c r="DRP31" s="415"/>
      <c r="DRQ31" s="415"/>
      <c r="DRR31" s="446"/>
      <c r="DRS31" s="451"/>
      <c r="DRT31" s="448"/>
      <c r="DRU31" s="447"/>
      <c r="DRV31" s="450"/>
      <c r="DRW31" s="415"/>
      <c r="DRX31" s="415"/>
      <c r="DRY31" s="415"/>
      <c r="DRZ31" s="446"/>
      <c r="DSA31" s="451"/>
      <c r="DSB31" s="448"/>
      <c r="DSC31" s="447"/>
      <c r="DSD31" s="450"/>
      <c r="DSE31" s="415"/>
      <c r="DSF31" s="415"/>
      <c r="DSG31" s="415"/>
      <c r="DSH31" s="446"/>
      <c r="DSI31" s="451"/>
      <c r="DSJ31" s="448"/>
      <c r="DSK31" s="447"/>
      <c r="DSL31" s="450"/>
      <c r="DSM31" s="415"/>
      <c r="DSN31" s="415"/>
      <c r="DSO31" s="415"/>
      <c r="DSP31" s="446"/>
      <c r="DSQ31" s="451"/>
      <c r="DSR31" s="448"/>
      <c r="DSS31" s="447"/>
      <c r="DST31" s="450"/>
      <c r="DSU31" s="415"/>
      <c r="DSV31" s="415"/>
      <c r="DSW31" s="415"/>
      <c r="DSX31" s="446"/>
      <c r="DSY31" s="451"/>
      <c r="DSZ31" s="448"/>
      <c r="DTA31" s="447"/>
      <c r="DTB31" s="450"/>
      <c r="DTC31" s="415"/>
      <c r="DTD31" s="415"/>
      <c r="DTE31" s="415"/>
      <c r="DTF31" s="446"/>
      <c r="DTG31" s="451"/>
      <c r="DTH31" s="448"/>
      <c r="DTI31" s="447"/>
      <c r="DTJ31" s="450"/>
      <c r="DTK31" s="415"/>
      <c r="DTL31" s="415"/>
      <c r="DTM31" s="415"/>
      <c r="DTN31" s="446"/>
      <c r="DTO31" s="451"/>
      <c r="DTP31" s="448"/>
      <c r="DTQ31" s="447"/>
      <c r="DTR31" s="450"/>
      <c r="DTS31" s="415"/>
      <c r="DTT31" s="415"/>
      <c r="DTU31" s="415"/>
      <c r="DTV31" s="446"/>
      <c r="DTW31" s="451"/>
      <c r="DTX31" s="448"/>
      <c r="DTY31" s="447"/>
      <c r="DTZ31" s="450"/>
      <c r="DUA31" s="415"/>
      <c r="DUB31" s="415"/>
      <c r="DUC31" s="415"/>
      <c r="DUD31" s="446"/>
      <c r="DUE31" s="451"/>
      <c r="DUF31" s="448"/>
      <c r="DUG31" s="447"/>
      <c r="DUH31" s="450"/>
      <c r="DUI31" s="415"/>
      <c r="DUJ31" s="415"/>
      <c r="DUK31" s="415"/>
      <c r="DUL31" s="446"/>
      <c r="DUM31" s="451"/>
      <c r="DUN31" s="448"/>
      <c r="DUO31" s="447"/>
      <c r="DUP31" s="450"/>
      <c r="DUQ31" s="415"/>
      <c r="DUR31" s="415"/>
      <c r="DUS31" s="415"/>
      <c r="DUT31" s="446"/>
      <c r="DUU31" s="451"/>
      <c r="DUV31" s="448"/>
      <c r="DUW31" s="447"/>
      <c r="DUX31" s="450"/>
      <c r="DUY31" s="415"/>
      <c r="DUZ31" s="415"/>
      <c r="DVA31" s="415"/>
      <c r="DVB31" s="446"/>
      <c r="DVC31" s="451"/>
      <c r="DVD31" s="448"/>
      <c r="DVE31" s="447"/>
      <c r="DVF31" s="450"/>
      <c r="DVG31" s="415"/>
      <c r="DVH31" s="415"/>
      <c r="DVI31" s="415"/>
      <c r="DVJ31" s="446"/>
      <c r="DVK31" s="451"/>
      <c r="DVL31" s="448"/>
      <c r="DVM31" s="447"/>
      <c r="DVN31" s="450"/>
      <c r="DVO31" s="415"/>
      <c r="DVP31" s="415"/>
      <c r="DVQ31" s="415"/>
      <c r="DVR31" s="446"/>
      <c r="DVS31" s="451"/>
      <c r="DVT31" s="448"/>
      <c r="DVU31" s="447"/>
      <c r="DVV31" s="450"/>
      <c r="DVW31" s="415"/>
      <c r="DVX31" s="415"/>
      <c r="DVY31" s="415"/>
      <c r="DVZ31" s="446"/>
      <c r="DWA31" s="451"/>
      <c r="DWB31" s="448"/>
      <c r="DWC31" s="447"/>
      <c r="DWD31" s="450"/>
      <c r="DWE31" s="415"/>
      <c r="DWF31" s="415"/>
      <c r="DWG31" s="415"/>
      <c r="DWH31" s="446"/>
      <c r="DWI31" s="451"/>
      <c r="DWJ31" s="448"/>
      <c r="DWK31" s="447"/>
      <c r="DWL31" s="450"/>
      <c r="DWM31" s="415"/>
      <c r="DWN31" s="415"/>
      <c r="DWO31" s="415"/>
      <c r="DWP31" s="446"/>
      <c r="DWQ31" s="451"/>
      <c r="DWR31" s="448"/>
      <c r="DWS31" s="447"/>
      <c r="DWT31" s="450"/>
      <c r="DWU31" s="415"/>
      <c r="DWV31" s="415"/>
      <c r="DWW31" s="415"/>
      <c r="DWX31" s="446"/>
      <c r="DWY31" s="451"/>
      <c r="DWZ31" s="448"/>
      <c r="DXA31" s="447"/>
      <c r="DXB31" s="450"/>
      <c r="DXC31" s="415"/>
      <c r="DXD31" s="415"/>
      <c r="DXE31" s="415"/>
      <c r="DXF31" s="446"/>
      <c r="DXG31" s="451"/>
      <c r="DXH31" s="448"/>
      <c r="DXI31" s="447"/>
      <c r="DXJ31" s="450"/>
      <c r="DXK31" s="415"/>
      <c r="DXL31" s="415"/>
      <c r="DXM31" s="415"/>
      <c r="DXN31" s="446"/>
      <c r="DXO31" s="451"/>
      <c r="DXP31" s="448"/>
      <c r="DXQ31" s="447"/>
      <c r="DXR31" s="450"/>
      <c r="DXS31" s="415"/>
      <c r="DXT31" s="415"/>
      <c r="DXU31" s="415"/>
      <c r="DXV31" s="446"/>
      <c r="DXW31" s="451"/>
      <c r="DXX31" s="448"/>
      <c r="DXY31" s="447"/>
      <c r="DXZ31" s="450"/>
      <c r="DYA31" s="415"/>
      <c r="DYB31" s="415"/>
      <c r="DYC31" s="415"/>
      <c r="DYD31" s="446"/>
      <c r="DYE31" s="451"/>
      <c r="DYF31" s="448"/>
      <c r="DYG31" s="447"/>
      <c r="DYH31" s="450"/>
      <c r="DYI31" s="415"/>
      <c r="DYJ31" s="415"/>
      <c r="DYK31" s="415"/>
      <c r="DYL31" s="446"/>
      <c r="DYM31" s="451"/>
      <c r="DYN31" s="448"/>
      <c r="DYO31" s="447"/>
      <c r="DYP31" s="450"/>
      <c r="DYQ31" s="415"/>
      <c r="DYR31" s="415"/>
      <c r="DYS31" s="415"/>
      <c r="DYT31" s="446"/>
      <c r="DYU31" s="451"/>
      <c r="DYV31" s="448"/>
      <c r="DYW31" s="447"/>
      <c r="DYX31" s="450"/>
      <c r="DYY31" s="415"/>
      <c r="DYZ31" s="415"/>
      <c r="DZA31" s="415"/>
      <c r="DZB31" s="446"/>
      <c r="DZC31" s="451"/>
      <c r="DZD31" s="448"/>
      <c r="DZE31" s="447"/>
      <c r="DZF31" s="450"/>
      <c r="DZG31" s="415"/>
      <c r="DZH31" s="415"/>
      <c r="DZI31" s="415"/>
      <c r="DZJ31" s="446"/>
      <c r="DZK31" s="451"/>
      <c r="DZL31" s="448"/>
      <c r="DZM31" s="447"/>
      <c r="DZN31" s="450"/>
      <c r="DZO31" s="415"/>
      <c r="DZP31" s="415"/>
      <c r="DZQ31" s="415"/>
      <c r="DZR31" s="446"/>
      <c r="DZS31" s="451"/>
      <c r="DZT31" s="448"/>
      <c r="DZU31" s="447"/>
      <c r="DZV31" s="450"/>
      <c r="DZW31" s="415"/>
      <c r="DZX31" s="415"/>
      <c r="DZY31" s="415"/>
      <c r="DZZ31" s="446"/>
      <c r="EAA31" s="451"/>
      <c r="EAB31" s="448"/>
      <c r="EAC31" s="447"/>
      <c r="EAD31" s="450"/>
      <c r="EAE31" s="415"/>
      <c r="EAF31" s="415"/>
      <c r="EAG31" s="415"/>
      <c r="EAH31" s="446"/>
      <c r="EAI31" s="451"/>
      <c r="EAJ31" s="448"/>
      <c r="EAK31" s="447"/>
      <c r="EAL31" s="450"/>
      <c r="EAM31" s="415"/>
      <c r="EAN31" s="415"/>
      <c r="EAO31" s="415"/>
      <c r="EAP31" s="446"/>
      <c r="EAQ31" s="451"/>
      <c r="EAR31" s="448"/>
      <c r="EAS31" s="447"/>
      <c r="EAT31" s="450"/>
      <c r="EAU31" s="415"/>
      <c r="EAV31" s="415"/>
      <c r="EAW31" s="415"/>
      <c r="EAX31" s="446"/>
      <c r="EAY31" s="451"/>
      <c r="EAZ31" s="448"/>
      <c r="EBA31" s="447"/>
      <c r="EBB31" s="450"/>
      <c r="EBC31" s="415"/>
      <c r="EBD31" s="415"/>
      <c r="EBE31" s="415"/>
      <c r="EBF31" s="446"/>
      <c r="EBG31" s="451"/>
      <c r="EBH31" s="448"/>
      <c r="EBI31" s="447"/>
      <c r="EBJ31" s="450"/>
      <c r="EBK31" s="415"/>
      <c r="EBL31" s="415"/>
      <c r="EBM31" s="415"/>
      <c r="EBN31" s="446"/>
      <c r="EBO31" s="451"/>
      <c r="EBP31" s="448"/>
      <c r="EBQ31" s="447"/>
      <c r="EBR31" s="450"/>
      <c r="EBS31" s="415"/>
      <c r="EBT31" s="415"/>
      <c r="EBU31" s="415"/>
      <c r="EBV31" s="446"/>
      <c r="EBW31" s="451"/>
      <c r="EBX31" s="448"/>
      <c r="EBY31" s="447"/>
      <c r="EBZ31" s="450"/>
      <c r="ECA31" s="415"/>
      <c r="ECB31" s="415"/>
      <c r="ECC31" s="415"/>
      <c r="ECD31" s="446"/>
      <c r="ECE31" s="451"/>
      <c r="ECF31" s="448"/>
      <c r="ECG31" s="447"/>
      <c r="ECH31" s="450"/>
      <c r="ECI31" s="415"/>
      <c r="ECJ31" s="415"/>
      <c r="ECK31" s="415"/>
      <c r="ECL31" s="446"/>
      <c r="ECM31" s="451"/>
      <c r="ECN31" s="448"/>
      <c r="ECO31" s="447"/>
      <c r="ECP31" s="450"/>
      <c r="ECQ31" s="415"/>
      <c r="ECR31" s="415"/>
      <c r="ECS31" s="415"/>
      <c r="ECT31" s="446"/>
      <c r="ECU31" s="451"/>
      <c r="ECV31" s="448"/>
      <c r="ECW31" s="447"/>
      <c r="ECX31" s="450"/>
      <c r="ECY31" s="415"/>
      <c r="ECZ31" s="415"/>
      <c r="EDA31" s="415"/>
      <c r="EDB31" s="446"/>
      <c r="EDC31" s="451"/>
      <c r="EDD31" s="448"/>
      <c r="EDE31" s="447"/>
      <c r="EDF31" s="450"/>
      <c r="EDG31" s="415"/>
      <c r="EDH31" s="415"/>
      <c r="EDI31" s="415"/>
      <c r="EDJ31" s="446"/>
      <c r="EDK31" s="451"/>
      <c r="EDL31" s="448"/>
      <c r="EDM31" s="447"/>
      <c r="EDN31" s="450"/>
      <c r="EDO31" s="415"/>
      <c r="EDP31" s="415"/>
      <c r="EDQ31" s="415"/>
      <c r="EDR31" s="446"/>
      <c r="EDS31" s="451"/>
      <c r="EDT31" s="448"/>
      <c r="EDU31" s="447"/>
      <c r="EDV31" s="450"/>
      <c r="EDW31" s="415"/>
      <c r="EDX31" s="415"/>
      <c r="EDY31" s="415"/>
      <c r="EDZ31" s="446"/>
      <c r="EEA31" s="451"/>
      <c r="EEB31" s="448"/>
      <c r="EEC31" s="447"/>
      <c r="EED31" s="450"/>
      <c r="EEE31" s="415"/>
      <c r="EEF31" s="415"/>
      <c r="EEG31" s="415"/>
      <c r="EEH31" s="446"/>
      <c r="EEI31" s="451"/>
      <c r="EEJ31" s="448"/>
      <c r="EEK31" s="447"/>
      <c r="EEL31" s="450"/>
      <c r="EEM31" s="415"/>
      <c r="EEN31" s="415"/>
      <c r="EEO31" s="415"/>
      <c r="EEP31" s="446"/>
      <c r="EEQ31" s="451"/>
      <c r="EER31" s="448"/>
      <c r="EES31" s="447"/>
      <c r="EET31" s="450"/>
      <c r="EEU31" s="415"/>
      <c r="EEV31" s="415"/>
      <c r="EEW31" s="415"/>
      <c r="EEX31" s="446"/>
      <c r="EEY31" s="451"/>
      <c r="EEZ31" s="448"/>
      <c r="EFA31" s="447"/>
      <c r="EFB31" s="450"/>
      <c r="EFC31" s="415"/>
      <c r="EFD31" s="415"/>
      <c r="EFE31" s="415"/>
      <c r="EFF31" s="446"/>
      <c r="EFG31" s="451"/>
      <c r="EFH31" s="448"/>
      <c r="EFI31" s="447"/>
      <c r="EFJ31" s="450"/>
      <c r="EFK31" s="415"/>
      <c r="EFL31" s="415"/>
      <c r="EFM31" s="415"/>
      <c r="EFN31" s="446"/>
      <c r="EFO31" s="451"/>
      <c r="EFP31" s="448"/>
      <c r="EFQ31" s="447"/>
      <c r="EFR31" s="450"/>
      <c r="EFS31" s="415"/>
      <c r="EFT31" s="415"/>
      <c r="EFU31" s="415"/>
      <c r="EFV31" s="446"/>
      <c r="EFW31" s="451"/>
      <c r="EFX31" s="448"/>
      <c r="EFY31" s="447"/>
      <c r="EFZ31" s="450"/>
      <c r="EGA31" s="415"/>
      <c r="EGB31" s="415"/>
      <c r="EGC31" s="415"/>
      <c r="EGD31" s="446"/>
      <c r="EGE31" s="451"/>
      <c r="EGF31" s="448"/>
      <c r="EGG31" s="447"/>
      <c r="EGH31" s="450"/>
      <c r="EGI31" s="415"/>
      <c r="EGJ31" s="415"/>
      <c r="EGK31" s="415"/>
      <c r="EGL31" s="446"/>
      <c r="EGM31" s="451"/>
      <c r="EGN31" s="448"/>
      <c r="EGO31" s="447"/>
      <c r="EGP31" s="450"/>
      <c r="EGQ31" s="415"/>
      <c r="EGR31" s="415"/>
      <c r="EGS31" s="415"/>
      <c r="EGT31" s="446"/>
      <c r="EGU31" s="451"/>
      <c r="EGV31" s="448"/>
      <c r="EGW31" s="447"/>
      <c r="EGX31" s="450"/>
      <c r="EGY31" s="415"/>
      <c r="EGZ31" s="415"/>
      <c r="EHA31" s="415"/>
      <c r="EHB31" s="446"/>
      <c r="EHC31" s="451"/>
      <c r="EHD31" s="448"/>
      <c r="EHE31" s="447"/>
      <c r="EHF31" s="450"/>
      <c r="EHG31" s="415"/>
      <c r="EHH31" s="415"/>
      <c r="EHI31" s="415"/>
      <c r="EHJ31" s="446"/>
      <c r="EHK31" s="451"/>
      <c r="EHL31" s="448"/>
      <c r="EHM31" s="447"/>
      <c r="EHN31" s="450"/>
      <c r="EHO31" s="415"/>
      <c r="EHP31" s="415"/>
      <c r="EHQ31" s="415"/>
      <c r="EHR31" s="446"/>
      <c r="EHS31" s="451"/>
      <c r="EHT31" s="448"/>
      <c r="EHU31" s="447"/>
      <c r="EHV31" s="450"/>
      <c r="EHW31" s="415"/>
      <c r="EHX31" s="415"/>
      <c r="EHY31" s="415"/>
      <c r="EHZ31" s="446"/>
      <c r="EIA31" s="451"/>
      <c r="EIB31" s="448"/>
      <c r="EIC31" s="447"/>
      <c r="EID31" s="450"/>
      <c r="EIE31" s="415"/>
      <c r="EIF31" s="415"/>
      <c r="EIG31" s="415"/>
      <c r="EIH31" s="446"/>
      <c r="EII31" s="451"/>
      <c r="EIJ31" s="448"/>
      <c r="EIK31" s="447"/>
      <c r="EIL31" s="450"/>
      <c r="EIM31" s="415"/>
      <c r="EIN31" s="415"/>
      <c r="EIO31" s="415"/>
      <c r="EIP31" s="446"/>
      <c r="EIQ31" s="451"/>
      <c r="EIR31" s="448"/>
      <c r="EIS31" s="447"/>
      <c r="EIT31" s="450"/>
      <c r="EIU31" s="415"/>
      <c r="EIV31" s="415"/>
      <c r="EIW31" s="415"/>
      <c r="EIX31" s="446"/>
      <c r="EIY31" s="451"/>
      <c r="EIZ31" s="448"/>
      <c r="EJA31" s="447"/>
      <c r="EJB31" s="450"/>
      <c r="EJC31" s="415"/>
      <c r="EJD31" s="415"/>
      <c r="EJE31" s="415"/>
      <c r="EJF31" s="446"/>
      <c r="EJG31" s="451"/>
      <c r="EJH31" s="448"/>
      <c r="EJI31" s="447"/>
      <c r="EJJ31" s="450"/>
      <c r="EJK31" s="415"/>
      <c r="EJL31" s="415"/>
      <c r="EJM31" s="415"/>
      <c r="EJN31" s="446"/>
      <c r="EJO31" s="451"/>
      <c r="EJP31" s="448"/>
      <c r="EJQ31" s="447"/>
      <c r="EJR31" s="450"/>
      <c r="EJS31" s="415"/>
      <c r="EJT31" s="415"/>
      <c r="EJU31" s="415"/>
      <c r="EJV31" s="446"/>
      <c r="EJW31" s="451"/>
      <c r="EJX31" s="448"/>
      <c r="EJY31" s="447"/>
      <c r="EJZ31" s="450"/>
      <c r="EKA31" s="415"/>
      <c r="EKB31" s="415"/>
      <c r="EKC31" s="415"/>
      <c r="EKD31" s="446"/>
      <c r="EKE31" s="451"/>
      <c r="EKF31" s="448"/>
      <c r="EKG31" s="447"/>
      <c r="EKH31" s="450"/>
      <c r="EKI31" s="415"/>
      <c r="EKJ31" s="415"/>
      <c r="EKK31" s="415"/>
      <c r="EKL31" s="446"/>
      <c r="EKM31" s="451"/>
      <c r="EKN31" s="448"/>
      <c r="EKO31" s="447"/>
      <c r="EKP31" s="450"/>
      <c r="EKQ31" s="415"/>
      <c r="EKR31" s="415"/>
      <c r="EKS31" s="415"/>
      <c r="EKT31" s="446"/>
      <c r="EKU31" s="451"/>
      <c r="EKV31" s="448"/>
      <c r="EKW31" s="447"/>
      <c r="EKX31" s="450"/>
      <c r="EKY31" s="415"/>
      <c r="EKZ31" s="415"/>
      <c r="ELA31" s="415"/>
      <c r="ELB31" s="446"/>
      <c r="ELC31" s="451"/>
      <c r="ELD31" s="448"/>
      <c r="ELE31" s="447"/>
      <c r="ELF31" s="450"/>
      <c r="ELG31" s="415"/>
      <c r="ELH31" s="415"/>
      <c r="ELI31" s="415"/>
      <c r="ELJ31" s="446"/>
      <c r="ELK31" s="451"/>
      <c r="ELL31" s="448"/>
      <c r="ELM31" s="447"/>
      <c r="ELN31" s="450"/>
      <c r="ELO31" s="415"/>
      <c r="ELP31" s="415"/>
      <c r="ELQ31" s="415"/>
      <c r="ELR31" s="446"/>
      <c r="ELS31" s="451"/>
      <c r="ELT31" s="448"/>
      <c r="ELU31" s="447"/>
      <c r="ELV31" s="450"/>
      <c r="ELW31" s="415"/>
      <c r="ELX31" s="415"/>
      <c r="ELY31" s="415"/>
      <c r="ELZ31" s="446"/>
      <c r="EMA31" s="451"/>
      <c r="EMB31" s="448"/>
      <c r="EMC31" s="447"/>
      <c r="EMD31" s="450"/>
      <c r="EME31" s="415"/>
      <c r="EMF31" s="415"/>
      <c r="EMG31" s="415"/>
      <c r="EMH31" s="446"/>
      <c r="EMI31" s="451"/>
      <c r="EMJ31" s="448"/>
      <c r="EMK31" s="447"/>
      <c r="EML31" s="450"/>
      <c r="EMM31" s="415"/>
      <c r="EMN31" s="415"/>
      <c r="EMO31" s="415"/>
      <c r="EMP31" s="446"/>
      <c r="EMQ31" s="451"/>
      <c r="EMR31" s="448"/>
      <c r="EMS31" s="447"/>
      <c r="EMT31" s="450"/>
      <c r="EMU31" s="415"/>
      <c r="EMV31" s="415"/>
      <c r="EMW31" s="415"/>
      <c r="EMX31" s="446"/>
      <c r="EMY31" s="451"/>
      <c r="EMZ31" s="448"/>
      <c r="ENA31" s="447"/>
      <c r="ENB31" s="450"/>
      <c r="ENC31" s="415"/>
      <c r="END31" s="415"/>
      <c r="ENE31" s="415"/>
      <c r="ENF31" s="446"/>
      <c r="ENG31" s="451"/>
      <c r="ENH31" s="448"/>
      <c r="ENI31" s="447"/>
      <c r="ENJ31" s="450"/>
      <c r="ENK31" s="415"/>
      <c r="ENL31" s="415"/>
      <c r="ENM31" s="415"/>
      <c r="ENN31" s="446"/>
      <c r="ENO31" s="451"/>
      <c r="ENP31" s="448"/>
      <c r="ENQ31" s="447"/>
      <c r="ENR31" s="450"/>
      <c r="ENS31" s="415"/>
      <c r="ENT31" s="415"/>
      <c r="ENU31" s="415"/>
      <c r="ENV31" s="446"/>
      <c r="ENW31" s="451"/>
      <c r="ENX31" s="448"/>
      <c r="ENY31" s="447"/>
      <c r="ENZ31" s="450"/>
      <c r="EOA31" s="415"/>
      <c r="EOB31" s="415"/>
      <c r="EOC31" s="415"/>
      <c r="EOD31" s="446"/>
      <c r="EOE31" s="451"/>
      <c r="EOF31" s="448"/>
      <c r="EOG31" s="447"/>
      <c r="EOH31" s="450"/>
      <c r="EOI31" s="415"/>
      <c r="EOJ31" s="415"/>
      <c r="EOK31" s="415"/>
      <c r="EOL31" s="446"/>
      <c r="EOM31" s="451"/>
      <c r="EON31" s="448"/>
      <c r="EOO31" s="447"/>
      <c r="EOP31" s="450"/>
      <c r="EOQ31" s="415"/>
      <c r="EOR31" s="415"/>
      <c r="EOS31" s="415"/>
      <c r="EOT31" s="446"/>
      <c r="EOU31" s="451"/>
      <c r="EOV31" s="448"/>
      <c r="EOW31" s="447"/>
      <c r="EOX31" s="450"/>
      <c r="EOY31" s="415"/>
      <c r="EOZ31" s="415"/>
      <c r="EPA31" s="415"/>
      <c r="EPB31" s="446"/>
      <c r="EPC31" s="451"/>
      <c r="EPD31" s="448"/>
      <c r="EPE31" s="447"/>
      <c r="EPF31" s="450"/>
      <c r="EPG31" s="415"/>
      <c r="EPH31" s="415"/>
      <c r="EPI31" s="415"/>
      <c r="EPJ31" s="446"/>
      <c r="EPK31" s="451"/>
      <c r="EPL31" s="448"/>
      <c r="EPM31" s="447"/>
      <c r="EPN31" s="450"/>
      <c r="EPO31" s="415"/>
      <c r="EPP31" s="415"/>
      <c r="EPQ31" s="415"/>
      <c r="EPR31" s="446"/>
      <c r="EPS31" s="451"/>
      <c r="EPT31" s="448"/>
      <c r="EPU31" s="447"/>
      <c r="EPV31" s="450"/>
      <c r="EPW31" s="415"/>
      <c r="EPX31" s="415"/>
      <c r="EPY31" s="415"/>
      <c r="EPZ31" s="446"/>
      <c r="EQA31" s="451"/>
      <c r="EQB31" s="448"/>
      <c r="EQC31" s="447"/>
      <c r="EQD31" s="450"/>
      <c r="EQE31" s="415"/>
      <c r="EQF31" s="415"/>
      <c r="EQG31" s="415"/>
      <c r="EQH31" s="446"/>
      <c r="EQI31" s="451"/>
      <c r="EQJ31" s="448"/>
      <c r="EQK31" s="447"/>
      <c r="EQL31" s="450"/>
      <c r="EQM31" s="415"/>
      <c r="EQN31" s="415"/>
      <c r="EQO31" s="415"/>
      <c r="EQP31" s="446"/>
      <c r="EQQ31" s="451"/>
      <c r="EQR31" s="448"/>
      <c r="EQS31" s="447"/>
      <c r="EQT31" s="450"/>
      <c r="EQU31" s="415"/>
      <c r="EQV31" s="415"/>
      <c r="EQW31" s="415"/>
      <c r="EQX31" s="446"/>
      <c r="EQY31" s="451"/>
      <c r="EQZ31" s="448"/>
      <c r="ERA31" s="447"/>
      <c r="ERB31" s="450"/>
      <c r="ERC31" s="415"/>
      <c r="ERD31" s="415"/>
      <c r="ERE31" s="415"/>
      <c r="ERF31" s="446"/>
      <c r="ERG31" s="451"/>
      <c r="ERH31" s="448"/>
      <c r="ERI31" s="447"/>
      <c r="ERJ31" s="450"/>
      <c r="ERK31" s="415"/>
      <c r="ERL31" s="415"/>
      <c r="ERM31" s="415"/>
      <c r="ERN31" s="446"/>
      <c r="ERO31" s="451"/>
      <c r="ERP31" s="448"/>
      <c r="ERQ31" s="447"/>
      <c r="ERR31" s="450"/>
      <c r="ERS31" s="415"/>
      <c r="ERT31" s="415"/>
      <c r="ERU31" s="415"/>
      <c r="ERV31" s="446"/>
      <c r="ERW31" s="451"/>
      <c r="ERX31" s="448"/>
      <c r="ERY31" s="447"/>
      <c r="ERZ31" s="450"/>
      <c r="ESA31" s="415"/>
      <c r="ESB31" s="415"/>
      <c r="ESC31" s="415"/>
      <c r="ESD31" s="446"/>
      <c r="ESE31" s="451"/>
      <c r="ESF31" s="448"/>
      <c r="ESG31" s="447"/>
      <c r="ESH31" s="450"/>
      <c r="ESI31" s="415"/>
      <c r="ESJ31" s="415"/>
      <c r="ESK31" s="415"/>
      <c r="ESL31" s="446"/>
      <c r="ESM31" s="451"/>
      <c r="ESN31" s="448"/>
      <c r="ESO31" s="447"/>
      <c r="ESP31" s="450"/>
      <c r="ESQ31" s="415"/>
      <c r="ESR31" s="415"/>
      <c r="ESS31" s="415"/>
      <c r="EST31" s="446"/>
      <c r="ESU31" s="451"/>
      <c r="ESV31" s="448"/>
      <c r="ESW31" s="447"/>
      <c r="ESX31" s="450"/>
      <c r="ESY31" s="415"/>
      <c r="ESZ31" s="415"/>
      <c r="ETA31" s="415"/>
      <c r="ETB31" s="446"/>
      <c r="ETC31" s="451"/>
      <c r="ETD31" s="448"/>
      <c r="ETE31" s="447"/>
      <c r="ETF31" s="450"/>
      <c r="ETG31" s="415"/>
      <c r="ETH31" s="415"/>
      <c r="ETI31" s="415"/>
      <c r="ETJ31" s="446"/>
      <c r="ETK31" s="451"/>
      <c r="ETL31" s="448"/>
      <c r="ETM31" s="447"/>
      <c r="ETN31" s="450"/>
      <c r="ETO31" s="415"/>
      <c r="ETP31" s="415"/>
      <c r="ETQ31" s="415"/>
      <c r="ETR31" s="446"/>
      <c r="ETS31" s="451"/>
      <c r="ETT31" s="448"/>
      <c r="ETU31" s="447"/>
      <c r="ETV31" s="450"/>
      <c r="ETW31" s="415"/>
      <c r="ETX31" s="415"/>
      <c r="ETY31" s="415"/>
      <c r="ETZ31" s="446"/>
      <c r="EUA31" s="451"/>
      <c r="EUB31" s="448"/>
      <c r="EUC31" s="447"/>
      <c r="EUD31" s="450"/>
      <c r="EUE31" s="415"/>
      <c r="EUF31" s="415"/>
      <c r="EUG31" s="415"/>
      <c r="EUH31" s="446"/>
      <c r="EUI31" s="451"/>
      <c r="EUJ31" s="448"/>
      <c r="EUK31" s="447"/>
      <c r="EUL31" s="450"/>
      <c r="EUM31" s="415"/>
      <c r="EUN31" s="415"/>
      <c r="EUO31" s="415"/>
      <c r="EUP31" s="446"/>
      <c r="EUQ31" s="451"/>
      <c r="EUR31" s="448"/>
      <c r="EUS31" s="447"/>
      <c r="EUT31" s="450"/>
      <c r="EUU31" s="415"/>
      <c r="EUV31" s="415"/>
      <c r="EUW31" s="415"/>
      <c r="EUX31" s="446"/>
      <c r="EUY31" s="451"/>
      <c r="EUZ31" s="448"/>
      <c r="EVA31" s="447"/>
      <c r="EVB31" s="450"/>
      <c r="EVC31" s="415"/>
      <c r="EVD31" s="415"/>
      <c r="EVE31" s="415"/>
      <c r="EVF31" s="446"/>
      <c r="EVG31" s="451"/>
      <c r="EVH31" s="448"/>
      <c r="EVI31" s="447"/>
      <c r="EVJ31" s="450"/>
      <c r="EVK31" s="415"/>
      <c r="EVL31" s="415"/>
      <c r="EVM31" s="415"/>
      <c r="EVN31" s="446"/>
      <c r="EVO31" s="451"/>
      <c r="EVP31" s="448"/>
      <c r="EVQ31" s="447"/>
      <c r="EVR31" s="450"/>
      <c r="EVS31" s="415"/>
      <c r="EVT31" s="415"/>
      <c r="EVU31" s="415"/>
      <c r="EVV31" s="446"/>
      <c r="EVW31" s="451"/>
      <c r="EVX31" s="448"/>
      <c r="EVY31" s="447"/>
      <c r="EVZ31" s="450"/>
      <c r="EWA31" s="415"/>
      <c r="EWB31" s="415"/>
      <c r="EWC31" s="415"/>
      <c r="EWD31" s="446"/>
      <c r="EWE31" s="451"/>
      <c r="EWF31" s="448"/>
      <c r="EWG31" s="447"/>
      <c r="EWH31" s="450"/>
      <c r="EWI31" s="415"/>
      <c r="EWJ31" s="415"/>
      <c r="EWK31" s="415"/>
      <c r="EWL31" s="446"/>
      <c r="EWM31" s="451"/>
      <c r="EWN31" s="448"/>
      <c r="EWO31" s="447"/>
      <c r="EWP31" s="450"/>
      <c r="EWQ31" s="415"/>
      <c r="EWR31" s="415"/>
      <c r="EWS31" s="415"/>
      <c r="EWT31" s="446"/>
      <c r="EWU31" s="451"/>
      <c r="EWV31" s="448"/>
      <c r="EWW31" s="447"/>
      <c r="EWX31" s="450"/>
      <c r="EWY31" s="415"/>
      <c r="EWZ31" s="415"/>
      <c r="EXA31" s="415"/>
      <c r="EXB31" s="446"/>
      <c r="EXC31" s="451"/>
      <c r="EXD31" s="448"/>
      <c r="EXE31" s="447"/>
      <c r="EXF31" s="450"/>
      <c r="EXG31" s="415"/>
      <c r="EXH31" s="415"/>
      <c r="EXI31" s="415"/>
      <c r="EXJ31" s="446"/>
      <c r="EXK31" s="451"/>
      <c r="EXL31" s="448"/>
      <c r="EXM31" s="447"/>
      <c r="EXN31" s="450"/>
      <c r="EXO31" s="415"/>
      <c r="EXP31" s="415"/>
      <c r="EXQ31" s="415"/>
      <c r="EXR31" s="446"/>
      <c r="EXS31" s="451"/>
      <c r="EXT31" s="448"/>
      <c r="EXU31" s="447"/>
      <c r="EXV31" s="450"/>
      <c r="EXW31" s="415"/>
      <c r="EXX31" s="415"/>
      <c r="EXY31" s="415"/>
      <c r="EXZ31" s="446"/>
      <c r="EYA31" s="451"/>
      <c r="EYB31" s="448"/>
      <c r="EYC31" s="447"/>
      <c r="EYD31" s="450"/>
      <c r="EYE31" s="415"/>
      <c r="EYF31" s="415"/>
      <c r="EYG31" s="415"/>
      <c r="EYH31" s="446"/>
      <c r="EYI31" s="451"/>
      <c r="EYJ31" s="448"/>
      <c r="EYK31" s="447"/>
      <c r="EYL31" s="450"/>
      <c r="EYM31" s="415"/>
      <c r="EYN31" s="415"/>
      <c r="EYO31" s="415"/>
      <c r="EYP31" s="446"/>
      <c r="EYQ31" s="451"/>
      <c r="EYR31" s="448"/>
      <c r="EYS31" s="447"/>
      <c r="EYT31" s="450"/>
      <c r="EYU31" s="415"/>
      <c r="EYV31" s="415"/>
      <c r="EYW31" s="415"/>
      <c r="EYX31" s="446"/>
      <c r="EYY31" s="451"/>
      <c r="EYZ31" s="448"/>
      <c r="EZA31" s="447"/>
      <c r="EZB31" s="450"/>
      <c r="EZC31" s="415"/>
      <c r="EZD31" s="415"/>
      <c r="EZE31" s="415"/>
      <c r="EZF31" s="446"/>
      <c r="EZG31" s="451"/>
      <c r="EZH31" s="448"/>
      <c r="EZI31" s="447"/>
      <c r="EZJ31" s="450"/>
      <c r="EZK31" s="415"/>
      <c r="EZL31" s="415"/>
      <c r="EZM31" s="415"/>
      <c r="EZN31" s="446"/>
      <c r="EZO31" s="451"/>
      <c r="EZP31" s="448"/>
      <c r="EZQ31" s="447"/>
      <c r="EZR31" s="450"/>
      <c r="EZS31" s="415"/>
      <c r="EZT31" s="415"/>
      <c r="EZU31" s="415"/>
      <c r="EZV31" s="446"/>
      <c r="EZW31" s="451"/>
      <c r="EZX31" s="448"/>
      <c r="EZY31" s="447"/>
      <c r="EZZ31" s="450"/>
      <c r="FAA31" s="415"/>
      <c r="FAB31" s="415"/>
      <c r="FAC31" s="415"/>
      <c r="FAD31" s="446"/>
      <c r="FAE31" s="451"/>
      <c r="FAF31" s="448"/>
      <c r="FAG31" s="447"/>
      <c r="FAH31" s="450"/>
      <c r="FAI31" s="415"/>
      <c r="FAJ31" s="415"/>
      <c r="FAK31" s="415"/>
      <c r="FAL31" s="446"/>
      <c r="FAM31" s="451"/>
      <c r="FAN31" s="448"/>
      <c r="FAO31" s="447"/>
      <c r="FAP31" s="450"/>
      <c r="FAQ31" s="415"/>
      <c r="FAR31" s="415"/>
      <c r="FAS31" s="415"/>
      <c r="FAT31" s="446"/>
      <c r="FAU31" s="451"/>
      <c r="FAV31" s="448"/>
      <c r="FAW31" s="447"/>
      <c r="FAX31" s="450"/>
      <c r="FAY31" s="415"/>
      <c r="FAZ31" s="415"/>
      <c r="FBA31" s="415"/>
      <c r="FBB31" s="446"/>
      <c r="FBC31" s="451"/>
      <c r="FBD31" s="448"/>
      <c r="FBE31" s="447"/>
      <c r="FBF31" s="450"/>
      <c r="FBG31" s="415"/>
      <c r="FBH31" s="415"/>
      <c r="FBI31" s="415"/>
      <c r="FBJ31" s="446"/>
      <c r="FBK31" s="451"/>
      <c r="FBL31" s="448"/>
      <c r="FBM31" s="447"/>
      <c r="FBN31" s="450"/>
      <c r="FBO31" s="415"/>
      <c r="FBP31" s="415"/>
      <c r="FBQ31" s="415"/>
      <c r="FBR31" s="446"/>
      <c r="FBS31" s="451"/>
      <c r="FBT31" s="448"/>
      <c r="FBU31" s="447"/>
      <c r="FBV31" s="450"/>
      <c r="FBW31" s="415"/>
      <c r="FBX31" s="415"/>
      <c r="FBY31" s="415"/>
      <c r="FBZ31" s="446"/>
      <c r="FCA31" s="451"/>
      <c r="FCB31" s="448"/>
      <c r="FCC31" s="447"/>
      <c r="FCD31" s="450"/>
      <c r="FCE31" s="415"/>
      <c r="FCF31" s="415"/>
      <c r="FCG31" s="415"/>
      <c r="FCH31" s="446"/>
      <c r="FCI31" s="451"/>
      <c r="FCJ31" s="448"/>
      <c r="FCK31" s="447"/>
      <c r="FCL31" s="450"/>
      <c r="FCM31" s="415"/>
      <c r="FCN31" s="415"/>
      <c r="FCO31" s="415"/>
      <c r="FCP31" s="446"/>
      <c r="FCQ31" s="451"/>
      <c r="FCR31" s="448"/>
      <c r="FCS31" s="447"/>
      <c r="FCT31" s="450"/>
      <c r="FCU31" s="415"/>
      <c r="FCV31" s="415"/>
      <c r="FCW31" s="415"/>
      <c r="FCX31" s="446"/>
      <c r="FCY31" s="451"/>
      <c r="FCZ31" s="448"/>
      <c r="FDA31" s="447"/>
      <c r="FDB31" s="450"/>
      <c r="FDC31" s="415"/>
      <c r="FDD31" s="415"/>
      <c r="FDE31" s="415"/>
      <c r="FDF31" s="446"/>
      <c r="FDG31" s="451"/>
      <c r="FDH31" s="448"/>
      <c r="FDI31" s="447"/>
      <c r="FDJ31" s="450"/>
      <c r="FDK31" s="415"/>
      <c r="FDL31" s="415"/>
      <c r="FDM31" s="415"/>
      <c r="FDN31" s="446"/>
      <c r="FDO31" s="451"/>
      <c r="FDP31" s="448"/>
      <c r="FDQ31" s="447"/>
      <c r="FDR31" s="450"/>
      <c r="FDS31" s="415"/>
      <c r="FDT31" s="415"/>
      <c r="FDU31" s="415"/>
      <c r="FDV31" s="446"/>
      <c r="FDW31" s="451"/>
      <c r="FDX31" s="448"/>
      <c r="FDY31" s="447"/>
      <c r="FDZ31" s="450"/>
      <c r="FEA31" s="415"/>
      <c r="FEB31" s="415"/>
      <c r="FEC31" s="415"/>
      <c r="FED31" s="446"/>
      <c r="FEE31" s="451"/>
      <c r="FEF31" s="448"/>
      <c r="FEG31" s="447"/>
      <c r="FEH31" s="450"/>
      <c r="FEI31" s="415"/>
      <c r="FEJ31" s="415"/>
      <c r="FEK31" s="415"/>
      <c r="FEL31" s="446"/>
      <c r="FEM31" s="451"/>
      <c r="FEN31" s="448"/>
      <c r="FEO31" s="447"/>
      <c r="FEP31" s="450"/>
      <c r="FEQ31" s="415"/>
      <c r="FER31" s="415"/>
      <c r="FES31" s="415"/>
      <c r="FET31" s="446"/>
      <c r="FEU31" s="451"/>
      <c r="FEV31" s="448"/>
      <c r="FEW31" s="447"/>
      <c r="FEX31" s="450"/>
      <c r="FEY31" s="415"/>
      <c r="FEZ31" s="415"/>
      <c r="FFA31" s="415"/>
      <c r="FFB31" s="446"/>
      <c r="FFC31" s="451"/>
      <c r="FFD31" s="448"/>
      <c r="FFE31" s="447"/>
      <c r="FFF31" s="450"/>
      <c r="FFG31" s="415"/>
      <c r="FFH31" s="415"/>
      <c r="FFI31" s="415"/>
      <c r="FFJ31" s="446"/>
      <c r="FFK31" s="451"/>
      <c r="FFL31" s="448"/>
      <c r="FFM31" s="447"/>
      <c r="FFN31" s="450"/>
      <c r="FFO31" s="415"/>
      <c r="FFP31" s="415"/>
      <c r="FFQ31" s="415"/>
      <c r="FFR31" s="446"/>
      <c r="FFS31" s="451"/>
      <c r="FFT31" s="448"/>
      <c r="FFU31" s="447"/>
      <c r="FFV31" s="450"/>
      <c r="FFW31" s="415"/>
      <c r="FFX31" s="415"/>
      <c r="FFY31" s="415"/>
      <c r="FFZ31" s="446"/>
      <c r="FGA31" s="451"/>
      <c r="FGB31" s="448"/>
      <c r="FGC31" s="447"/>
      <c r="FGD31" s="450"/>
      <c r="FGE31" s="415"/>
      <c r="FGF31" s="415"/>
      <c r="FGG31" s="415"/>
      <c r="FGH31" s="446"/>
      <c r="FGI31" s="451"/>
      <c r="FGJ31" s="448"/>
      <c r="FGK31" s="447"/>
      <c r="FGL31" s="450"/>
      <c r="FGM31" s="415"/>
      <c r="FGN31" s="415"/>
      <c r="FGO31" s="415"/>
      <c r="FGP31" s="446"/>
      <c r="FGQ31" s="451"/>
      <c r="FGR31" s="448"/>
      <c r="FGS31" s="447"/>
      <c r="FGT31" s="450"/>
      <c r="FGU31" s="415"/>
      <c r="FGV31" s="415"/>
      <c r="FGW31" s="415"/>
      <c r="FGX31" s="446"/>
      <c r="FGY31" s="451"/>
      <c r="FGZ31" s="448"/>
      <c r="FHA31" s="447"/>
      <c r="FHB31" s="450"/>
      <c r="FHC31" s="415"/>
      <c r="FHD31" s="415"/>
      <c r="FHE31" s="415"/>
      <c r="FHF31" s="446"/>
      <c r="FHG31" s="451"/>
      <c r="FHH31" s="448"/>
      <c r="FHI31" s="447"/>
      <c r="FHJ31" s="450"/>
      <c r="FHK31" s="415"/>
      <c r="FHL31" s="415"/>
      <c r="FHM31" s="415"/>
      <c r="FHN31" s="446"/>
      <c r="FHO31" s="451"/>
      <c r="FHP31" s="448"/>
      <c r="FHQ31" s="447"/>
      <c r="FHR31" s="450"/>
      <c r="FHS31" s="415"/>
      <c r="FHT31" s="415"/>
      <c r="FHU31" s="415"/>
      <c r="FHV31" s="446"/>
      <c r="FHW31" s="451"/>
      <c r="FHX31" s="448"/>
      <c r="FHY31" s="447"/>
      <c r="FHZ31" s="450"/>
      <c r="FIA31" s="415"/>
      <c r="FIB31" s="415"/>
      <c r="FIC31" s="415"/>
      <c r="FID31" s="446"/>
      <c r="FIE31" s="451"/>
      <c r="FIF31" s="448"/>
      <c r="FIG31" s="447"/>
      <c r="FIH31" s="450"/>
      <c r="FII31" s="415"/>
      <c r="FIJ31" s="415"/>
      <c r="FIK31" s="415"/>
      <c r="FIL31" s="446"/>
      <c r="FIM31" s="451"/>
      <c r="FIN31" s="448"/>
      <c r="FIO31" s="447"/>
      <c r="FIP31" s="450"/>
      <c r="FIQ31" s="415"/>
      <c r="FIR31" s="415"/>
      <c r="FIS31" s="415"/>
      <c r="FIT31" s="446"/>
      <c r="FIU31" s="451"/>
      <c r="FIV31" s="448"/>
      <c r="FIW31" s="447"/>
      <c r="FIX31" s="450"/>
      <c r="FIY31" s="415"/>
      <c r="FIZ31" s="415"/>
      <c r="FJA31" s="415"/>
      <c r="FJB31" s="446"/>
      <c r="FJC31" s="451"/>
      <c r="FJD31" s="448"/>
      <c r="FJE31" s="447"/>
      <c r="FJF31" s="450"/>
      <c r="FJG31" s="415"/>
      <c r="FJH31" s="415"/>
      <c r="FJI31" s="415"/>
      <c r="FJJ31" s="446"/>
      <c r="FJK31" s="451"/>
      <c r="FJL31" s="448"/>
      <c r="FJM31" s="447"/>
      <c r="FJN31" s="450"/>
      <c r="FJO31" s="415"/>
      <c r="FJP31" s="415"/>
      <c r="FJQ31" s="415"/>
      <c r="FJR31" s="446"/>
      <c r="FJS31" s="451"/>
      <c r="FJT31" s="448"/>
      <c r="FJU31" s="447"/>
      <c r="FJV31" s="450"/>
      <c r="FJW31" s="415"/>
      <c r="FJX31" s="415"/>
      <c r="FJY31" s="415"/>
      <c r="FJZ31" s="446"/>
      <c r="FKA31" s="451"/>
      <c r="FKB31" s="448"/>
      <c r="FKC31" s="447"/>
      <c r="FKD31" s="450"/>
      <c r="FKE31" s="415"/>
      <c r="FKF31" s="415"/>
      <c r="FKG31" s="415"/>
      <c r="FKH31" s="446"/>
      <c r="FKI31" s="451"/>
      <c r="FKJ31" s="448"/>
      <c r="FKK31" s="447"/>
      <c r="FKL31" s="450"/>
      <c r="FKM31" s="415"/>
      <c r="FKN31" s="415"/>
      <c r="FKO31" s="415"/>
      <c r="FKP31" s="446"/>
      <c r="FKQ31" s="451"/>
      <c r="FKR31" s="448"/>
      <c r="FKS31" s="447"/>
      <c r="FKT31" s="450"/>
      <c r="FKU31" s="415"/>
      <c r="FKV31" s="415"/>
      <c r="FKW31" s="415"/>
      <c r="FKX31" s="446"/>
      <c r="FKY31" s="451"/>
      <c r="FKZ31" s="448"/>
      <c r="FLA31" s="447"/>
      <c r="FLB31" s="450"/>
      <c r="FLC31" s="415"/>
      <c r="FLD31" s="415"/>
      <c r="FLE31" s="415"/>
      <c r="FLF31" s="446"/>
      <c r="FLG31" s="451"/>
      <c r="FLH31" s="448"/>
      <c r="FLI31" s="447"/>
      <c r="FLJ31" s="450"/>
      <c r="FLK31" s="415"/>
      <c r="FLL31" s="415"/>
      <c r="FLM31" s="415"/>
      <c r="FLN31" s="446"/>
      <c r="FLO31" s="451"/>
      <c r="FLP31" s="448"/>
      <c r="FLQ31" s="447"/>
      <c r="FLR31" s="450"/>
      <c r="FLS31" s="415"/>
      <c r="FLT31" s="415"/>
      <c r="FLU31" s="415"/>
      <c r="FLV31" s="446"/>
      <c r="FLW31" s="451"/>
      <c r="FLX31" s="448"/>
      <c r="FLY31" s="447"/>
      <c r="FLZ31" s="450"/>
      <c r="FMA31" s="415"/>
      <c r="FMB31" s="415"/>
      <c r="FMC31" s="415"/>
      <c r="FMD31" s="446"/>
      <c r="FME31" s="451"/>
      <c r="FMF31" s="448"/>
      <c r="FMG31" s="447"/>
      <c r="FMH31" s="450"/>
      <c r="FMI31" s="415"/>
      <c r="FMJ31" s="415"/>
      <c r="FMK31" s="415"/>
      <c r="FML31" s="446"/>
      <c r="FMM31" s="451"/>
      <c r="FMN31" s="448"/>
      <c r="FMO31" s="447"/>
      <c r="FMP31" s="450"/>
      <c r="FMQ31" s="415"/>
      <c r="FMR31" s="415"/>
      <c r="FMS31" s="415"/>
      <c r="FMT31" s="446"/>
      <c r="FMU31" s="451"/>
      <c r="FMV31" s="448"/>
      <c r="FMW31" s="447"/>
      <c r="FMX31" s="450"/>
      <c r="FMY31" s="415"/>
      <c r="FMZ31" s="415"/>
      <c r="FNA31" s="415"/>
      <c r="FNB31" s="446"/>
      <c r="FNC31" s="451"/>
      <c r="FND31" s="448"/>
      <c r="FNE31" s="447"/>
      <c r="FNF31" s="450"/>
      <c r="FNG31" s="415"/>
      <c r="FNH31" s="415"/>
      <c r="FNI31" s="415"/>
      <c r="FNJ31" s="446"/>
      <c r="FNK31" s="451"/>
      <c r="FNL31" s="448"/>
      <c r="FNM31" s="447"/>
      <c r="FNN31" s="450"/>
      <c r="FNO31" s="415"/>
      <c r="FNP31" s="415"/>
      <c r="FNQ31" s="415"/>
      <c r="FNR31" s="446"/>
      <c r="FNS31" s="451"/>
      <c r="FNT31" s="448"/>
      <c r="FNU31" s="447"/>
      <c r="FNV31" s="450"/>
      <c r="FNW31" s="415"/>
      <c r="FNX31" s="415"/>
      <c r="FNY31" s="415"/>
      <c r="FNZ31" s="446"/>
      <c r="FOA31" s="451"/>
      <c r="FOB31" s="448"/>
      <c r="FOC31" s="447"/>
      <c r="FOD31" s="450"/>
      <c r="FOE31" s="415"/>
      <c r="FOF31" s="415"/>
      <c r="FOG31" s="415"/>
      <c r="FOH31" s="446"/>
      <c r="FOI31" s="451"/>
      <c r="FOJ31" s="448"/>
      <c r="FOK31" s="447"/>
      <c r="FOL31" s="450"/>
      <c r="FOM31" s="415"/>
      <c r="FON31" s="415"/>
      <c r="FOO31" s="415"/>
      <c r="FOP31" s="446"/>
      <c r="FOQ31" s="451"/>
      <c r="FOR31" s="448"/>
      <c r="FOS31" s="447"/>
      <c r="FOT31" s="450"/>
      <c r="FOU31" s="415"/>
      <c r="FOV31" s="415"/>
      <c r="FOW31" s="415"/>
      <c r="FOX31" s="446"/>
      <c r="FOY31" s="451"/>
      <c r="FOZ31" s="448"/>
      <c r="FPA31" s="447"/>
      <c r="FPB31" s="450"/>
      <c r="FPC31" s="415"/>
      <c r="FPD31" s="415"/>
      <c r="FPE31" s="415"/>
      <c r="FPF31" s="446"/>
      <c r="FPG31" s="451"/>
      <c r="FPH31" s="448"/>
      <c r="FPI31" s="447"/>
      <c r="FPJ31" s="450"/>
      <c r="FPK31" s="415"/>
      <c r="FPL31" s="415"/>
      <c r="FPM31" s="415"/>
      <c r="FPN31" s="446"/>
      <c r="FPO31" s="451"/>
      <c r="FPP31" s="448"/>
      <c r="FPQ31" s="447"/>
      <c r="FPR31" s="450"/>
      <c r="FPS31" s="415"/>
      <c r="FPT31" s="415"/>
      <c r="FPU31" s="415"/>
      <c r="FPV31" s="446"/>
      <c r="FPW31" s="451"/>
      <c r="FPX31" s="448"/>
      <c r="FPY31" s="447"/>
      <c r="FPZ31" s="450"/>
      <c r="FQA31" s="415"/>
      <c r="FQB31" s="415"/>
      <c r="FQC31" s="415"/>
      <c r="FQD31" s="446"/>
      <c r="FQE31" s="451"/>
      <c r="FQF31" s="448"/>
      <c r="FQG31" s="447"/>
      <c r="FQH31" s="450"/>
      <c r="FQI31" s="415"/>
      <c r="FQJ31" s="415"/>
      <c r="FQK31" s="415"/>
      <c r="FQL31" s="446"/>
      <c r="FQM31" s="451"/>
      <c r="FQN31" s="448"/>
      <c r="FQO31" s="447"/>
      <c r="FQP31" s="450"/>
      <c r="FQQ31" s="415"/>
      <c r="FQR31" s="415"/>
      <c r="FQS31" s="415"/>
      <c r="FQT31" s="446"/>
      <c r="FQU31" s="451"/>
      <c r="FQV31" s="448"/>
      <c r="FQW31" s="447"/>
      <c r="FQX31" s="450"/>
      <c r="FQY31" s="415"/>
      <c r="FQZ31" s="415"/>
      <c r="FRA31" s="415"/>
      <c r="FRB31" s="446"/>
      <c r="FRC31" s="451"/>
      <c r="FRD31" s="448"/>
      <c r="FRE31" s="447"/>
      <c r="FRF31" s="450"/>
      <c r="FRG31" s="415"/>
      <c r="FRH31" s="415"/>
      <c r="FRI31" s="415"/>
      <c r="FRJ31" s="446"/>
      <c r="FRK31" s="451"/>
      <c r="FRL31" s="448"/>
      <c r="FRM31" s="447"/>
      <c r="FRN31" s="450"/>
      <c r="FRO31" s="415"/>
      <c r="FRP31" s="415"/>
      <c r="FRQ31" s="415"/>
      <c r="FRR31" s="446"/>
      <c r="FRS31" s="451"/>
      <c r="FRT31" s="448"/>
      <c r="FRU31" s="447"/>
      <c r="FRV31" s="450"/>
      <c r="FRW31" s="415"/>
      <c r="FRX31" s="415"/>
      <c r="FRY31" s="415"/>
      <c r="FRZ31" s="446"/>
      <c r="FSA31" s="451"/>
      <c r="FSB31" s="448"/>
      <c r="FSC31" s="447"/>
      <c r="FSD31" s="450"/>
      <c r="FSE31" s="415"/>
      <c r="FSF31" s="415"/>
      <c r="FSG31" s="415"/>
      <c r="FSH31" s="446"/>
      <c r="FSI31" s="451"/>
      <c r="FSJ31" s="448"/>
      <c r="FSK31" s="447"/>
      <c r="FSL31" s="450"/>
      <c r="FSM31" s="415"/>
      <c r="FSN31" s="415"/>
      <c r="FSO31" s="415"/>
      <c r="FSP31" s="446"/>
      <c r="FSQ31" s="451"/>
      <c r="FSR31" s="448"/>
      <c r="FSS31" s="447"/>
      <c r="FST31" s="450"/>
      <c r="FSU31" s="415"/>
      <c r="FSV31" s="415"/>
      <c r="FSW31" s="415"/>
      <c r="FSX31" s="446"/>
      <c r="FSY31" s="451"/>
      <c r="FSZ31" s="448"/>
      <c r="FTA31" s="447"/>
      <c r="FTB31" s="450"/>
      <c r="FTC31" s="415"/>
      <c r="FTD31" s="415"/>
      <c r="FTE31" s="415"/>
      <c r="FTF31" s="446"/>
      <c r="FTG31" s="451"/>
      <c r="FTH31" s="448"/>
      <c r="FTI31" s="447"/>
      <c r="FTJ31" s="450"/>
      <c r="FTK31" s="415"/>
      <c r="FTL31" s="415"/>
      <c r="FTM31" s="415"/>
      <c r="FTN31" s="446"/>
      <c r="FTO31" s="451"/>
      <c r="FTP31" s="448"/>
      <c r="FTQ31" s="447"/>
      <c r="FTR31" s="450"/>
      <c r="FTS31" s="415"/>
      <c r="FTT31" s="415"/>
      <c r="FTU31" s="415"/>
      <c r="FTV31" s="446"/>
      <c r="FTW31" s="451"/>
      <c r="FTX31" s="448"/>
      <c r="FTY31" s="447"/>
      <c r="FTZ31" s="450"/>
      <c r="FUA31" s="415"/>
      <c r="FUB31" s="415"/>
      <c r="FUC31" s="415"/>
      <c r="FUD31" s="446"/>
      <c r="FUE31" s="451"/>
      <c r="FUF31" s="448"/>
      <c r="FUG31" s="447"/>
      <c r="FUH31" s="450"/>
      <c r="FUI31" s="415"/>
      <c r="FUJ31" s="415"/>
      <c r="FUK31" s="415"/>
      <c r="FUL31" s="446"/>
      <c r="FUM31" s="451"/>
      <c r="FUN31" s="448"/>
      <c r="FUO31" s="447"/>
      <c r="FUP31" s="450"/>
      <c r="FUQ31" s="415"/>
      <c r="FUR31" s="415"/>
      <c r="FUS31" s="415"/>
      <c r="FUT31" s="446"/>
      <c r="FUU31" s="451"/>
      <c r="FUV31" s="448"/>
      <c r="FUW31" s="447"/>
      <c r="FUX31" s="450"/>
      <c r="FUY31" s="415"/>
      <c r="FUZ31" s="415"/>
      <c r="FVA31" s="415"/>
      <c r="FVB31" s="446"/>
      <c r="FVC31" s="451"/>
      <c r="FVD31" s="448"/>
      <c r="FVE31" s="447"/>
      <c r="FVF31" s="450"/>
      <c r="FVG31" s="415"/>
      <c r="FVH31" s="415"/>
      <c r="FVI31" s="415"/>
      <c r="FVJ31" s="446"/>
      <c r="FVK31" s="451"/>
      <c r="FVL31" s="448"/>
      <c r="FVM31" s="447"/>
      <c r="FVN31" s="450"/>
      <c r="FVO31" s="415"/>
      <c r="FVP31" s="415"/>
      <c r="FVQ31" s="415"/>
      <c r="FVR31" s="446"/>
      <c r="FVS31" s="451"/>
      <c r="FVT31" s="448"/>
      <c r="FVU31" s="447"/>
      <c r="FVV31" s="450"/>
      <c r="FVW31" s="415"/>
      <c r="FVX31" s="415"/>
      <c r="FVY31" s="415"/>
      <c r="FVZ31" s="446"/>
      <c r="FWA31" s="451"/>
      <c r="FWB31" s="448"/>
      <c r="FWC31" s="447"/>
      <c r="FWD31" s="450"/>
      <c r="FWE31" s="415"/>
      <c r="FWF31" s="415"/>
      <c r="FWG31" s="415"/>
      <c r="FWH31" s="446"/>
      <c r="FWI31" s="451"/>
      <c r="FWJ31" s="448"/>
      <c r="FWK31" s="447"/>
      <c r="FWL31" s="450"/>
      <c r="FWM31" s="415"/>
      <c r="FWN31" s="415"/>
      <c r="FWO31" s="415"/>
      <c r="FWP31" s="446"/>
      <c r="FWQ31" s="451"/>
      <c r="FWR31" s="448"/>
      <c r="FWS31" s="447"/>
      <c r="FWT31" s="450"/>
      <c r="FWU31" s="415"/>
      <c r="FWV31" s="415"/>
      <c r="FWW31" s="415"/>
      <c r="FWX31" s="446"/>
      <c r="FWY31" s="451"/>
      <c r="FWZ31" s="448"/>
      <c r="FXA31" s="447"/>
      <c r="FXB31" s="450"/>
      <c r="FXC31" s="415"/>
      <c r="FXD31" s="415"/>
      <c r="FXE31" s="415"/>
      <c r="FXF31" s="446"/>
      <c r="FXG31" s="451"/>
      <c r="FXH31" s="448"/>
      <c r="FXI31" s="447"/>
      <c r="FXJ31" s="450"/>
      <c r="FXK31" s="415"/>
      <c r="FXL31" s="415"/>
      <c r="FXM31" s="415"/>
      <c r="FXN31" s="446"/>
      <c r="FXO31" s="451"/>
      <c r="FXP31" s="448"/>
      <c r="FXQ31" s="447"/>
      <c r="FXR31" s="450"/>
      <c r="FXS31" s="415"/>
      <c r="FXT31" s="415"/>
      <c r="FXU31" s="415"/>
      <c r="FXV31" s="446"/>
      <c r="FXW31" s="451"/>
      <c r="FXX31" s="448"/>
      <c r="FXY31" s="447"/>
      <c r="FXZ31" s="450"/>
      <c r="FYA31" s="415"/>
      <c r="FYB31" s="415"/>
      <c r="FYC31" s="415"/>
      <c r="FYD31" s="446"/>
      <c r="FYE31" s="451"/>
      <c r="FYF31" s="448"/>
      <c r="FYG31" s="447"/>
      <c r="FYH31" s="450"/>
      <c r="FYI31" s="415"/>
      <c r="FYJ31" s="415"/>
      <c r="FYK31" s="415"/>
      <c r="FYL31" s="446"/>
      <c r="FYM31" s="451"/>
      <c r="FYN31" s="448"/>
      <c r="FYO31" s="447"/>
      <c r="FYP31" s="450"/>
      <c r="FYQ31" s="415"/>
      <c r="FYR31" s="415"/>
      <c r="FYS31" s="415"/>
      <c r="FYT31" s="446"/>
      <c r="FYU31" s="451"/>
      <c r="FYV31" s="448"/>
      <c r="FYW31" s="447"/>
      <c r="FYX31" s="450"/>
      <c r="FYY31" s="415"/>
      <c r="FYZ31" s="415"/>
      <c r="FZA31" s="415"/>
      <c r="FZB31" s="446"/>
      <c r="FZC31" s="451"/>
      <c r="FZD31" s="448"/>
      <c r="FZE31" s="447"/>
      <c r="FZF31" s="450"/>
      <c r="FZG31" s="415"/>
      <c r="FZH31" s="415"/>
      <c r="FZI31" s="415"/>
      <c r="FZJ31" s="446"/>
      <c r="FZK31" s="451"/>
      <c r="FZL31" s="448"/>
      <c r="FZM31" s="447"/>
      <c r="FZN31" s="450"/>
      <c r="FZO31" s="415"/>
      <c r="FZP31" s="415"/>
      <c r="FZQ31" s="415"/>
      <c r="FZR31" s="446"/>
      <c r="FZS31" s="451"/>
      <c r="FZT31" s="448"/>
      <c r="FZU31" s="447"/>
      <c r="FZV31" s="450"/>
      <c r="FZW31" s="415"/>
      <c r="FZX31" s="415"/>
      <c r="FZY31" s="415"/>
      <c r="FZZ31" s="446"/>
      <c r="GAA31" s="451"/>
      <c r="GAB31" s="448"/>
      <c r="GAC31" s="447"/>
      <c r="GAD31" s="450"/>
      <c r="GAE31" s="415"/>
      <c r="GAF31" s="415"/>
      <c r="GAG31" s="415"/>
      <c r="GAH31" s="446"/>
      <c r="GAI31" s="451"/>
      <c r="GAJ31" s="448"/>
      <c r="GAK31" s="447"/>
      <c r="GAL31" s="450"/>
      <c r="GAM31" s="415"/>
      <c r="GAN31" s="415"/>
      <c r="GAO31" s="415"/>
      <c r="GAP31" s="446"/>
      <c r="GAQ31" s="451"/>
      <c r="GAR31" s="448"/>
      <c r="GAS31" s="447"/>
      <c r="GAT31" s="450"/>
      <c r="GAU31" s="415"/>
      <c r="GAV31" s="415"/>
      <c r="GAW31" s="415"/>
      <c r="GAX31" s="446"/>
      <c r="GAY31" s="451"/>
      <c r="GAZ31" s="448"/>
      <c r="GBA31" s="447"/>
      <c r="GBB31" s="450"/>
      <c r="GBC31" s="415"/>
      <c r="GBD31" s="415"/>
      <c r="GBE31" s="415"/>
      <c r="GBF31" s="446"/>
      <c r="GBG31" s="451"/>
      <c r="GBH31" s="448"/>
      <c r="GBI31" s="447"/>
      <c r="GBJ31" s="450"/>
      <c r="GBK31" s="415"/>
      <c r="GBL31" s="415"/>
      <c r="GBM31" s="415"/>
      <c r="GBN31" s="446"/>
      <c r="GBO31" s="451"/>
      <c r="GBP31" s="448"/>
      <c r="GBQ31" s="447"/>
      <c r="GBR31" s="450"/>
      <c r="GBS31" s="415"/>
      <c r="GBT31" s="415"/>
      <c r="GBU31" s="415"/>
      <c r="GBV31" s="446"/>
      <c r="GBW31" s="451"/>
      <c r="GBX31" s="448"/>
      <c r="GBY31" s="447"/>
      <c r="GBZ31" s="450"/>
      <c r="GCA31" s="415"/>
      <c r="GCB31" s="415"/>
      <c r="GCC31" s="415"/>
      <c r="GCD31" s="446"/>
      <c r="GCE31" s="451"/>
      <c r="GCF31" s="448"/>
      <c r="GCG31" s="447"/>
      <c r="GCH31" s="450"/>
      <c r="GCI31" s="415"/>
      <c r="GCJ31" s="415"/>
      <c r="GCK31" s="415"/>
      <c r="GCL31" s="446"/>
      <c r="GCM31" s="451"/>
      <c r="GCN31" s="448"/>
      <c r="GCO31" s="447"/>
      <c r="GCP31" s="450"/>
      <c r="GCQ31" s="415"/>
      <c r="GCR31" s="415"/>
      <c r="GCS31" s="415"/>
      <c r="GCT31" s="446"/>
      <c r="GCU31" s="451"/>
      <c r="GCV31" s="448"/>
      <c r="GCW31" s="447"/>
      <c r="GCX31" s="450"/>
      <c r="GCY31" s="415"/>
      <c r="GCZ31" s="415"/>
      <c r="GDA31" s="415"/>
      <c r="GDB31" s="446"/>
      <c r="GDC31" s="451"/>
      <c r="GDD31" s="448"/>
      <c r="GDE31" s="447"/>
      <c r="GDF31" s="450"/>
      <c r="GDG31" s="415"/>
      <c r="GDH31" s="415"/>
      <c r="GDI31" s="415"/>
      <c r="GDJ31" s="446"/>
      <c r="GDK31" s="451"/>
      <c r="GDL31" s="448"/>
      <c r="GDM31" s="447"/>
      <c r="GDN31" s="450"/>
      <c r="GDO31" s="415"/>
      <c r="GDP31" s="415"/>
      <c r="GDQ31" s="415"/>
      <c r="GDR31" s="446"/>
      <c r="GDS31" s="451"/>
      <c r="GDT31" s="448"/>
      <c r="GDU31" s="447"/>
      <c r="GDV31" s="450"/>
      <c r="GDW31" s="415"/>
      <c r="GDX31" s="415"/>
      <c r="GDY31" s="415"/>
      <c r="GDZ31" s="446"/>
      <c r="GEA31" s="451"/>
      <c r="GEB31" s="448"/>
      <c r="GEC31" s="447"/>
      <c r="GED31" s="450"/>
      <c r="GEE31" s="415"/>
      <c r="GEF31" s="415"/>
      <c r="GEG31" s="415"/>
      <c r="GEH31" s="446"/>
      <c r="GEI31" s="451"/>
      <c r="GEJ31" s="448"/>
      <c r="GEK31" s="447"/>
      <c r="GEL31" s="450"/>
      <c r="GEM31" s="415"/>
      <c r="GEN31" s="415"/>
      <c r="GEO31" s="415"/>
      <c r="GEP31" s="446"/>
      <c r="GEQ31" s="451"/>
      <c r="GER31" s="448"/>
      <c r="GES31" s="447"/>
      <c r="GET31" s="450"/>
      <c r="GEU31" s="415"/>
      <c r="GEV31" s="415"/>
      <c r="GEW31" s="415"/>
      <c r="GEX31" s="446"/>
      <c r="GEY31" s="451"/>
      <c r="GEZ31" s="448"/>
      <c r="GFA31" s="447"/>
      <c r="GFB31" s="450"/>
      <c r="GFC31" s="415"/>
      <c r="GFD31" s="415"/>
      <c r="GFE31" s="415"/>
      <c r="GFF31" s="446"/>
      <c r="GFG31" s="451"/>
      <c r="GFH31" s="448"/>
      <c r="GFI31" s="447"/>
      <c r="GFJ31" s="450"/>
      <c r="GFK31" s="415"/>
      <c r="GFL31" s="415"/>
      <c r="GFM31" s="415"/>
      <c r="GFN31" s="446"/>
      <c r="GFO31" s="451"/>
      <c r="GFP31" s="448"/>
      <c r="GFQ31" s="447"/>
      <c r="GFR31" s="450"/>
      <c r="GFS31" s="415"/>
      <c r="GFT31" s="415"/>
      <c r="GFU31" s="415"/>
      <c r="GFV31" s="446"/>
      <c r="GFW31" s="451"/>
      <c r="GFX31" s="448"/>
      <c r="GFY31" s="447"/>
      <c r="GFZ31" s="450"/>
      <c r="GGA31" s="415"/>
      <c r="GGB31" s="415"/>
      <c r="GGC31" s="415"/>
      <c r="GGD31" s="446"/>
      <c r="GGE31" s="451"/>
      <c r="GGF31" s="448"/>
      <c r="GGG31" s="447"/>
      <c r="GGH31" s="450"/>
      <c r="GGI31" s="415"/>
      <c r="GGJ31" s="415"/>
      <c r="GGK31" s="415"/>
      <c r="GGL31" s="446"/>
      <c r="GGM31" s="451"/>
      <c r="GGN31" s="448"/>
      <c r="GGO31" s="447"/>
      <c r="GGP31" s="450"/>
      <c r="GGQ31" s="415"/>
      <c r="GGR31" s="415"/>
      <c r="GGS31" s="415"/>
      <c r="GGT31" s="446"/>
      <c r="GGU31" s="451"/>
      <c r="GGV31" s="448"/>
      <c r="GGW31" s="447"/>
      <c r="GGX31" s="450"/>
      <c r="GGY31" s="415"/>
      <c r="GGZ31" s="415"/>
      <c r="GHA31" s="415"/>
      <c r="GHB31" s="446"/>
      <c r="GHC31" s="451"/>
      <c r="GHD31" s="448"/>
      <c r="GHE31" s="447"/>
      <c r="GHF31" s="450"/>
      <c r="GHG31" s="415"/>
      <c r="GHH31" s="415"/>
      <c r="GHI31" s="415"/>
      <c r="GHJ31" s="446"/>
      <c r="GHK31" s="451"/>
      <c r="GHL31" s="448"/>
      <c r="GHM31" s="447"/>
      <c r="GHN31" s="450"/>
      <c r="GHO31" s="415"/>
      <c r="GHP31" s="415"/>
      <c r="GHQ31" s="415"/>
      <c r="GHR31" s="446"/>
      <c r="GHS31" s="451"/>
      <c r="GHT31" s="448"/>
      <c r="GHU31" s="447"/>
      <c r="GHV31" s="450"/>
      <c r="GHW31" s="415"/>
      <c r="GHX31" s="415"/>
      <c r="GHY31" s="415"/>
      <c r="GHZ31" s="446"/>
      <c r="GIA31" s="451"/>
      <c r="GIB31" s="448"/>
      <c r="GIC31" s="447"/>
      <c r="GID31" s="450"/>
      <c r="GIE31" s="415"/>
      <c r="GIF31" s="415"/>
      <c r="GIG31" s="415"/>
      <c r="GIH31" s="446"/>
      <c r="GII31" s="451"/>
      <c r="GIJ31" s="448"/>
      <c r="GIK31" s="447"/>
      <c r="GIL31" s="450"/>
      <c r="GIM31" s="415"/>
      <c r="GIN31" s="415"/>
      <c r="GIO31" s="415"/>
      <c r="GIP31" s="446"/>
      <c r="GIQ31" s="451"/>
      <c r="GIR31" s="448"/>
      <c r="GIS31" s="447"/>
      <c r="GIT31" s="450"/>
      <c r="GIU31" s="415"/>
      <c r="GIV31" s="415"/>
      <c r="GIW31" s="415"/>
      <c r="GIX31" s="446"/>
      <c r="GIY31" s="451"/>
      <c r="GIZ31" s="448"/>
      <c r="GJA31" s="447"/>
      <c r="GJB31" s="450"/>
      <c r="GJC31" s="415"/>
      <c r="GJD31" s="415"/>
      <c r="GJE31" s="415"/>
      <c r="GJF31" s="446"/>
      <c r="GJG31" s="451"/>
      <c r="GJH31" s="448"/>
      <c r="GJI31" s="447"/>
      <c r="GJJ31" s="450"/>
      <c r="GJK31" s="415"/>
      <c r="GJL31" s="415"/>
      <c r="GJM31" s="415"/>
      <c r="GJN31" s="446"/>
      <c r="GJO31" s="451"/>
      <c r="GJP31" s="448"/>
      <c r="GJQ31" s="447"/>
      <c r="GJR31" s="450"/>
      <c r="GJS31" s="415"/>
      <c r="GJT31" s="415"/>
      <c r="GJU31" s="415"/>
      <c r="GJV31" s="446"/>
      <c r="GJW31" s="451"/>
      <c r="GJX31" s="448"/>
      <c r="GJY31" s="447"/>
      <c r="GJZ31" s="450"/>
      <c r="GKA31" s="415"/>
      <c r="GKB31" s="415"/>
      <c r="GKC31" s="415"/>
      <c r="GKD31" s="446"/>
      <c r="GKE31" s="451"/>
      <c r="GKF31" s="448"/>
      <c r="GKG31" s="447"/>
      <c r="GKH31" s="450"/>
      <c r="GKI31" s="415"/>
      <c r="GKJ31" s="415"/>
      <c r="GKK31" s="415"/>
      <c r="GKL31" s="446"/>
      <c r="GKM31" s="451"/>
      <c r="GKN31" s="448"/>
      <c r="GKO31" s="447"/>
      <c r="GKP31" s="450"/>
      <c r="GKQ31" s="415"/>
      <c r="GKR31" s="415"/>
      <c r="GKS31" s="415"/>
      <c r="GKT31" s="446"/>
      <c r="GKU31" s="451"/>
      <c r="GKV31" s="448"/>
      <c r="GKW31" s="447"/>
      <c r="GKX31" s="450"/>
      <c r="GKY31" s="415"/>
      <c r="GKZ31" s="415"/>
      <c r="GLA31" s="415"/>
      <c r="GLB31" s="446"/>
      <c r="GLC31" s="451"/>
      <c r="GLD31" s="448"/>
      <c r="GLE31" s="447"/>
      <c r="GLF31" s="450"/>
      <c r="GLG31" s="415"/>
      <c r="GLH31" s="415"/>
      <c r="GLI31" s="415"/>
      <c r="GLJ31" s="446"/>
      <c r="GLK31" s="451"/>
      <c r="GLL31" s="448"/>
      <c r="GLM31" s="447"/>
      <c r="GLN31" s="450"/>
      <c r="GLO31" s="415"/>
      <c r="GLP31" s="415"/>
      <c r="GLQ31" s="415"/>
      <c r="GLR31" s="446"/>
      <c r="GLS31" s="451"/>
      <c r="GLT31" s="448"/>
      <c r="GLU31" s="447"/>
      <c r="GLV31" s="450"/>
      <c r="GLW31" s="415"/>
      <c r="GLX31" s="415"/>
      <c r="GLY31" s="415"/>
      <c r="GLZ31" s="446"/>
      <c r="GMA31" s="451"/>
      <c r="GMB31" s="448"/>
      <c r="GMC31" s="447"/>
      <c r="GMD31" s="450"/>
      <c r="GME31" s="415"/>
      <c r="GMF31" s="415"/>
      <c r="GMG31" s="415"/>
      <c r="GMH31" s="446"/>
      <c r="GMI31" s="451"/>
      <c r="GMJ31" s="448"/>
      <c r="GMK31" s="447"/>
      <c r="GML31" s="450"/>
      <c r="GMM31" s="415"/>
      <c r="GMN31" s="415"/>
      <c r="GMO31" s="415"/>
      <c r="GMP31" s="446"/>
      <c r="GMQ31" s="451"/>
      <c r="GMR31" s="448"/>
      <c r="GMS31" s="447"/>
      <c r="GMT31" s="450"/>
      <c r="GMU31" s="415"/>
      <c r="GMV31" s="415"/>
      <c r="GMW31" s="415"/>
      <c r="GMX31" s="446"/>
      <c r="GMY31" s="451"/>
      <c r="GMZ31" s="448"/>
      <c r="GNA31" s="447"/>
      <c r="GNB31" s="450"/>
      <c r="GNC31" s="415"/>
      <c r="GND31" s="415"/>
      <c r="GNE31" s="415"/>
      <c r="GNF31" s="446"/>
      <c r="GNG31" s="451"/>
      <c r="GNH31" s="448"/>
      <c r="GNI31" s="447"/>
      <c r="GNJ31" s="450"/>
      <c r="GNK31" s="415"/>
      <c r="GNL31" s="415"/>
      <c r="GNM31" s="415"/>
      <c r="GNN31" s="446"/>
      <c r="GNO31" s="451"/>
      <c r="GNP31" s="448"/>
      <c r="GNQ31" s="447"/>
      <c r="GNR31" s="450"/>
      <c r="GNS31" s="415"/>
      <c r="GNT31" s="415"/>
      <c r="GNU31" s="415"/>
      <c r="GNV31" s="446"/>
      <c r="GNW31" s="451"/>
      <c r="GNX31" s="448"/>
      <c r="GNY31" s="447"/>
      <c r="GNZ31" s="450"/>
      <c r="GOA31" s="415"/>
      <c r="GOB31" s="415"/>
      <c r="GOC31" s="415"/>
      <c r="GOD31" s="446"/>
      <c r="GOE31" s="451"/>
      <c r="GOF31" s="448"/>
      <c r="GOG31" s="447"/>
      <c r="GOH31" s="450"/>
      <c r="GOI31" s="415"/>
      <c r="GOJ31" s="415"/>
      <c r="GOK31" s="415"/>
      <c r="GOL31" s="446"/>
      <c r="GOM31" s="451"/>
      <c r="GON31" s="448"/>
      <c r="GOO31" s="447"/>
      <c r="GOP31" s="450"/>
      <c r="GOQ31" s="415"/>
      <c r="GOR31" s="415"/>
      <c r="GOS31" s="415"/>
      <c r="GOT31" s="446"/>
      <c r="GOU31" s="451"/>
      <c r="GOV31" s="448"/>
      <c r="GOW31" s="447"/>
      <c r="GOX31" s="450"/>
      <c r="GOY31" s="415"/>
      <c r="GOZ31" s="415"/>
      <c r="GPA31" s="415"/>
      <c r="GPB31" s="446"/>
      <c r="GPC31" s="451"/>
      <c r="GPD31" s="448"/>
      <c r="GPE31" s="447"/>
      <c r="GPF31" s="450"/>
      <c r="GPG31" s="415"/>
      <c r="GPH31" s="415"/>
      <c r="GPI31" s="415"/>
      <c r="GPJ31" s="446"/>
      <c r="GPK31" s="451"/>
      <c r="GPL31" s="448"/>
      <c r="GPM31" s="447"/>
      <c r="GPN31" s="450"/>
      <c r="GPO31" s="415"/>
      <c r="GPP31" s="415"/>
      <c r="GPQ31" s="415"/>
      <c r="GPR31" s="446"/>
      <c r="GPS31" s="451"/>
      <c r="GPT31" s="448"/>
      <c r="GPU31" s="447"/>
      <c r="GPV31" s="450"/>
      <c r="GPW31" s="415"/>
      <c r="GPX31" s="415"/>
      <c r="GPY31" s="415"/>
      <c r="GPZ31" s="446"/>
      <c r="GQA31" s="451"/>
      <c r="GQB31" s="448"/>
      <c r="GQC31" s="447"/>
      <c r="GQD31" s="450"/>
      <c r="GQE31" s="415"/>
      <c r="GQF31" s="415"/>
      <c r="GQG31" s="415"/>
      <c r="GQH31" s="446"/>
      <c r="GQI31" s="451"/>
      <c r="GQJ31" s="448"/>
      <c r="GQK31" s="447"/>
      <c r="GQL31" s="450"/>
      <c r="GQM31" s="415"/>
      <c r="GQN31" s="415"/>
      <c r="GQO31" s="415"/>
      <c r="GQP31" s="446"/>
      <c r="GQQ31" s="451"/>
      <c r="GQR31" s="448"/>
      <c r="GQS31" s="447"/>
      <c r="GQT31" s="450"/>
      <c r="GQU31" s="415"/>
      <c r="GQV31" s="415"/>
      <c r="GQW31" s="415"/>
      <c r="GQX31" s="446"/>
      <c r="GQY31" s="451"/>
      <c r="GQZ31" s="448"/>
      <c r="GRA31" s="447"/>
      <c r="GRB31" s="450"/>
      <c r="GRC31" s="415"/>
      <c r="GRD31" s="415"/>
      <c r="GRE31" s="415"/>
      <c r="GRF31" s="446"/>
      <c r="GRG31" s="451"/>
      <c r="GRH31" s="448"/>
      <c r="GRI31" s="447"/>
      <c r="GRJ31" s="450"/>
      <c r="GRK31" s="415"/>
      <c r="GRL31" s="415"/>
      <c r="GRM31" s="415"/>
      <c r="GRN31" s="446"/>
      <c r="GRO31" s="451"/>
      <c r="GRP31" s="448"/>
      <c r="GRQ31" s="447"/>
      <c r="GRR31" s="450"/>
      <c r="GRS31" s="415"/>
      <c r="GRT31" s="415"/>
      <c r="GRU31" s="415"/>
      <c r="GRV31" s="446"/>
      <c r="GRW31" s="451"/>
      <c r="GRX31" s="448"/>
      <c r="GRY31" s="447"/>
      <c r="GRZ31" s="450"/>
      <c r="GSA31" s="415"/>
      <c r="GSB31" s="415"/>
      <c r="GSC31" s="415"/>
      <c r="GSD31" s="446"/>
      <c r="GSE31" s="451"/>
      <c r="GSF31" s="448"/>
      <c r="GSG31" s="447"/>
      <c r="GSH31" s="450"/>
      <c r="GSI31" s="415"/>
      <c r="GSJ31" s="415"/>
      <c r="GSK31" s="415"/>
      <c r="GSL31" s="446"/>
      <c r="GSM31" s="451"/>
      <c r="GSN31" s="448"/>
      <c r="GSO31" s="447"/>
      <c r="GSP31" s="450"/>
      <c r="GSQ31" s="415"/>
      <c r="GSR31" s="415"/>
      <c r="GSS31" s="415"/>
      <c r="GST31" s="446"/>
      <c r="GSU31" s="451"/>
      <c r="GSV31" s="448"/>
      <c r="GSW31" s="447"/>
      <c r="GSX31" s="450"/>
      <c r="GSY31" s="415"/>
      <c r="GSZ31" s="415"/>
      <c r="GTA31" s="415"/>
      <c r="GTB31" s="446"/>
      <c r="GTC31" s="451"/>
      <c r="GTD31" s="448"/>
      <c r="GTE31" s="447"/>
      <c r="GTF31" s="450"/>
      <c r="GTG31" s="415"/>
      <c r="GTH31" s="415"/>
      <c r="GTI31" s="415"/>
      <c r="GTJ31" s="446"/>
      <c r="GTK31" s="451"/>
      <c r="GTL31" s="448"/>
      <c r="GTM31" s="447"/>
      <c r="GTN31" s="450"/>
      <c r="GTO31" s="415"/>
      <c r="GTP31" s="415"/>
      <c r="GTQ31" s="415"/>
      <c r="GTR31" s="446"/>
      <c r="GTS31" s="451"/>
      <c r="GTT31" s="448"/>
      <c r="GTU31" s="447"/>
      <c r="GTV31" s="450"/>
      <c r="GTW31" s="415"/>
      <c r="GTX31" s="415"/>
      <c r="GTY31" s="415"/>
      <c r="GTZ31" s="446"/>
      <c r="GUA31" s="451"/>
      <c r="GUB31" s="448"/>
      <c r="GUC31" s="447"/>
      <c r="GUD31" s="450"/>
      <c r="GUE31" s="415"/>
      <c r="GUF31" s="415"/>
      <c r="GUG31" s="415"/>
      <c r="GUH31" s="446"/>
      <c r="GUI31" s="451"/>
      <c r="GUJ31" s="448"/>
      <c r="GUK31" s="447"/>
      <c r="GUL31" s="450"/>
      <c r="GUM31" s="415"/>
      <c r="GUN31" s="415"/>
      <c r="GUO31" s="415"/>
      <c r="GUP31" s="446"/>
      <c r="GUQ31" s="451"/>
      <c r="GUR31" s="448"/>
      <c r="GUS31" s="447"/>
      <c r="GUT31" s="450"/>
      <c r="GUU31" s="415"/>
      <c r="GUV31" s="415"/>
      <c r="GUW31" s="415"/>
      <c r="GUX31" s="446"/>
      <c r="GUY31" s="451"/>
      <c r="GUZ31" s="448"/>
      <c r="GVA31" s="447"/>
      <c r="GVB31" s="450"/>
      <c r="GVC31" s="415"/>
      <c r="GVD31" s="415"/>
      <c r="GVE31" s="415"/>
      <c r="GVF31" s="446"/>
      <c r="GVG31" s="451"/>
      <c r="GVH31" s="448"/>
      <c r="GVI31" s="447"/>
      <c r="GVJ31" s="450"/>
      <c r="GVK31" s="415"/>
      <c r="GVL31" s="415"/>
      <c r="GVM31" s="415"/>
      <c r="GVN31" s="446"/>
      <c r="GVO31" s="451"/>
      <c r="GVP31" s="448"/>
      <c r="GVQ31" s="447"/>
      <c r="GVR31" s="450"/>
      <c r="GVS31" s="415"/>
      <c r="GVT31" s="415"/>
      <c r="GVU31" s="415"/>
      <c r="GVV31" s="446"/>
      <c r="GVW31" s="451"/>
      <c r="GVX31" s="448"/>
      <c r="GVY31" s="447"/>
      <c r="GVZ31" s="450"/>
      <c r="GWA31" s="415"/>
      <c r="GWB31" s="415"/>
      <c r="GWC31" s="415"/>
      <c r="GWD31" s="446"/>
      <c r="GWE31" s="451"/>
      <c r="GWF31" s="448"/>
      <c r="GWG31" s="447"/>
      <c r="GWH31" s="450"/>
      <c r="GWI31" s="415"/>
      <c r="GWJ31" s="415"/>
      <c r="GWK31" s="415"/>
      <c r="GWL31" s="446"/>
      <c r="GWM31" s="451"/>
      <c r="GWN31" s="448"/>
      <c r="GWO31" s="447"/>
      <c r="GWP31" s="450"/>
      <c r="GWQ31" s="415"/>
      <c r="GWR31" s="415"/>
      <c r="GWS31" s="415"/>
      <c r="GWT31" s="446"/>
      <c r="GWU31" s="451"/>
      <c r="GWV31" s="448"/>
      <c r="GWW31" s="447"/>
      <c r="GWX31" s="450"/>
      <c r="GWY31" s="415"/>
      <c r="GWZ31" s="415"/>
      <c r="GXA31" s="415"/>
      <c r="GXB31" s="446"/>
      <c r="GXC31" s="451"/>
      <c r="GXD31" s="448"/>
      <c r="GXE31" s="447"/>
      <c r="GXF31" s="450"/>
      <c r="GXG31" s="415"/>
      <c r="GXH31" s="415"/>
      <c r="GXI31" s="415"/>
      <c r="GXJ31" s="446"/>
      <c r="GXK31" s="451"/>
      <c r="GXL31" s="448"/>
      <c r="GXM31" s="447"/>
      <c r="GXN31" s="450"/>
      <c r="GXO31" s="415"/>
      <c r="GXP31" s="415"/>
      <c r="GXQ31" s="415"/>
      <c r="GXR31" s="446"/>
      <c r="GXS31" s="451"/>
      <c r="GXT31" s="448"/>
      <c r="GXU31" s="447"/>
      <c r="GXV31" s="450"/>
      <c r="GXW31" s="415"/>
      <c r="GXX31" s="415"/>
      <c r="GXY31" s="415"/>
      <c r="GXZ31" s="446"/>
      <c r="GYA31" s="451"/>
      <c r="GYB31" s="448"/>
      <c r="GYC31" s="447"/>
      <c r="GYD31" s="450"/>
      <c r="GYE31" s="415"/>
      <c r="GYF31" s="415"/>
      <c r="GYG31" s="415"/>
      <c r="GYH31" s="446"/>
      <c r="GYI31" s="451"/>
      <c r="GYJ31" s="448"/>
      <c r="GYK31" s="447"/>
      <c r="GYL31" s="450"/>
      <c r="GYM31" s="415"/>
      <c r="GYN31" s="415"/>
      <c r="GYO31" s="415"/>
      <c r="GYP31" s="446"/>
      <c r="GYQ31" s="451"/>
      <c r="GYR31" s="448"/>
      <c r="GYS31" s="447"/>
      <c r="GYT31" s="450"/>
      <c r="GYU31" s="415"/>
      <c r="GYV31" s="415"/>
      <c r="GYW31" s="415"/>
      <c r="GYX31" s="446"/>
      <c r="GYY31" s="451"/>
      <c r="GYZ31" s="448"/>
      <c r="GZA31" s="447"/>
      <c r="GZB31" s="450"/>
      <c r="GZC31" s="415"/>
      <c r="GZD31" s="415"/>
      <c r="GZE31" s="415"/>
      <c r="GZF31" s="446"/>
      <c r="GZG31" s="451"/>
      <c r="GZH31" s="448"/>
      <c r="GZI31" s="447"/>
      <c r="GZJ31" s="450"/>
      <c r="GZK31" s="415"/>
      <c r="GZL31" s="415"/>
      <c r="GZM31" s="415"/>
      <c r="GZN31" s="446"/>
      <c r="GZO31" s="451"/>
      <c r="GZP31" s="448"/>
      <c r="GZQ31" s="447"/>
      <c r="GZR31" s="450"/>
      <c r="GZS31" s="415"/>
      <c r="GZT31" s="415"/>
      <c r="GZU31" s="415"/>
      <c r="GZV31" s="446"/>
      <c r="GZW31" s="451"/>
      <c r="GZX31" s="448"/>
      <c r="GZY31" s="447"/>
      <c r="GZZ31" s="450"/>
      <c r="HAA31" s="415"/>
      <c r="HAB31" s="415"/>
      <c r="HAC31" s="415"/>
      <c r="HAD31" s="446"/>
      <c r="HAE31" s="451"/>
      <c r="HAF31" s="448"/>
      <c r="HAG31" s="447"/>
      <c r="HAH31" s="450"/>
      <c r="HAI31" s="415"/>
      <c r="HAJ31" s="415"/>
      <c r="HAK31" s="415"/>
      <c r="HAL31" s="446"/>
      <c r="HAM31" s="451"/>
      <c r="HAN31" s="448"/>
      <c r="HAO31" s="447"/>
      <c r="HAP31" s="450"/>
      <c r="HAQ31" s="415"/>
      <c r="HAR31" s="415"/>
      <c r="HAS31" s="415"/>
      <c r="HAT31" s="446"/>
      <c r="HAU31" s="451"/>
      <c r="HAV31" s="448"/>
      <c r="HAW31" s="447"/>
      <c r="HAX31" s="450"/>
      <c r="HAY31" s="415"/>
      <c r="HAZ31" s="415"/>
      <c r="HBA31" s="415"/>
      <c r="HBB31" s="446"/>
      <c r="HBC31" s="451"/>
      <c r="HBD31" s="448"/>
      <c r="HBE31" s="447"/>
      <c r="HBF31" s="450"/>
      <c r="HBG31" s="415"/>
      <c r="HBH31" s="415"/>
      <c r="HBI31" s="415"/>
      <c r="HBJ31" s="446"/>
      <c r="HBK31" s="451"/>
      <c r="HBL31" s="448"/>
      <c r="HBM31" s="447"/>
      <c r="HBN31" s="450"/>
      <c r="HBO31" s="415"/>
      <c r="HBP31" s="415"/>
      <c r="HBQ31" s="415"/>
      <c r="HBR31" s="446"/>
      <c r="HBS31" s="451"/>
      <c r="HBT31" s="448"/>
      <c r="HBU31" s="447"/>
      <c r="HBV31" s="450"/>
      <c r="HBW31" s="415"/>
      <c r="HBX31" s="415"/>
      <c r="HBY31" s="415"/>
      <c r="HBZ31" s="446"/>
      <c r="HCA31" s="451"/>
      <c r="HCB31" s="448"/>
      <c r="HCC31" s="447"/>
      <c r="HCD31" s="450"/>
      <c r="HCE31" s="415"/>
      <c r="HCF31" s="415"/>
      <c r="HCG31" s="415"/>
      <c r="HCH31" s="446"/>
      <c r="HCI31" s="451"/>
      <c r="HCJ31" s="448"/>
      <c r="HCK31" s="447"/>
      <c r="HCL31" s="450"/>
      <c r="HCM31" s="415"/>
      <c r="HCN31" s="415"/>
      <c r="HCO31" s="415"/>
      <c r="HCP31" s="446"/>
      <c r="HCQ31" s="451"/>
      <c r="HCR31" s="448"/>
      <c r="HCS31" s="447"/>
      <c r="HCT31" s="450"/>
      <c r="HCU31" s="415"/>
      <c r="HCV31" s="415"/>
      <c r="HCW31" s="415"/>
      <c r="HCX31" s="446"/>
      <c r="HCY31" s="451"/>
      <c r="HCZ31" s="448"/>
      <c r="HDA31" s="447"/>
      <c r="HDB31" s="450"/>
      <c r="HDC31" s="415"/>
      <c r="HDD31" s="415"/>
      <c r="HDE31" s="415"/>
      <c r="HDF31" s="446"/>
      <c r="HDG31" s="451"/>
      <c r="HDH31" s="448"/>
      <c r="HDI31" s="447"/>
      <c r="HDJ31" s="450"/>
      <c r="HDK31" s="415"/>
      <c r="HDL31" s="415"/>
      <c r="HDM31" s="415"/>
      <c r="HDN31" s="446"/>
      <c r="HDO31" s="451"/>
      <c r="HDP31" s="448"/>
      <c r="HDQ31" s="447"/>
      <c r="HDR31" s="450"/>
      <c r="HDS31" s="415"/>
      <c r="HDT31" s="415"/>
      <c r="HDU31" s="415"/>
      <c r="HDV31" s="446"/>
      <c r="HDW31" s="451"/>
      <c r="HDX31" s="448"/>
      <c r="HDY31" s="447"/>
      <c r="HDZ31" s="450"/>
      <c r="HEA31" s="415"/>
      <c r="HEB31" s="415"/>
      <c r="HEC31" s="415"/>
      <c r="HED31" s="446"/>
      <c r="HEE31" s="451"/>
      <c r="HEF31" s="448"/>
      <c r="HEG31" s="447"/>
      <c r="HEH31" s="450"/>
      <c r="HEI31" s="415"/>
      <c r="HEJ31" s="415"/>
      <c r="HEK31" s="415"/>
      <c r="HEL31" s="446"/>
      <c r="HEM31" s="451"/>
      <c r="HEN31" s="448"/>
      <c r="HEO31" s="447"/>
      <c r="HEP31" s="450"/>
      <c r="HEQ31" s="415"/>
      <c r="HER31" s="415"/>
      <c r="HES31" s="415"/>
      <c r="HET31" s="446"/>
      <c r="HEU31" s="451"/>
      <c r="HEV31" s="448"/>
      <c r="HEW31" s="447"/>
      <c r="HEX31" s="450"/>
      <c r="HEY31" s="415"/>
      <c r="HEZ31" s="415"/>
      <c r="HFA31" s="415"/>
      <c r="HFB31" s="446"/>
      <c r="HFC31" s="451"/>
      <c r="HFD31" s="448"/>
      <c r="HFE31" s="447"/>
      <c r="HFF31" s="450"/>
      <c r="HFG31" s="415"/>
      <c r="HFH31" s="415"/>
      <c r="HFI31" s="415"/>
      <c r="HFJ31" s="446"/>
      <c r="HFK31" s="451"/>
      <c r="HFL31" s="448"/>
      <c r="HFM31" s="447"/>
      <c r="HFN31" s="450"/>
      <c r="HFO31" s="415"/>
      <c r="HFP31" s="415"/>
      <c r="HFQ31" s="415"/>
      <c r="HFR31" s="446"/>
      <c r="HFS31" s="451"/>
      <c r="HFT31" s="448"/>
      <c r="HFU31" s="447"/>
      <c r="HFV31" s="450"/>
      <c r="HFW31" s="415"/>
      <c r="HFX31" s="415"/>
      <c r="HFY31" s="415"/>
      <c r="HFZ31" s="446"/>
      <c r="HGA31" s="451"/>
      <c r="HGB31" s="448"/>
      <c r="HGC31" s="447"/>
      <c r="HGD31" s="450"/>
      <c r="HGE31" s="415"/>
      <c r="HGF31" s="415"/>
      <c r="HGG31" s="415"/>
      <c r="HGH31" s="446"/>
      <c r="HGI31" s="451"/>
      <c r="HGJ31" s="448"/>
      <c r="HGK31" s="447"/>
      <c r="HGL31" s="450"/>
      <c r="HGM31" s="415"/>
      <c r="HGN31" s="415"/>
      <c r="HGO31" s="415"/>
      <c r="HGP31" s="446"/>
      <c r="HGQ31" s="451"/>
      <c r="HGR31" s="448"/>
      <c r="HGS31" s="447"/>
      <c r="HGT31" s="450"/>
      <c r="HGU31" s="415"/>
      <c r="HGV31" s="415"/>
      <c r="HGW31" s="415"/>
      <c r="HGX31" s="446"/>
      <c r="HGY31" s="451"/>
      <c r="HGZ31" s="448"/>
      <c r="HHA31" s="447"/>
      <c r="HHB31" s="450"/>
      <c r="HHC31" s="415"/>
      <c r="HHD31" s="415"/>
      <c r="HHE31" s="415"/>
      <c r="HHF31" s="446"/>
      <c r="HHG31" s="451"/>
      <c r="HHH31" s="448"/>
      <c r="HHI31" s="447"/>
      <c r="HHJ31" s="450"/>
      <c r="HHK31" s="415"/>
      <c r="HHL31" s="415"/>
      <c r="HHM31" s="415"/>
      <c r="HHN31" s="446"/>
      <c r="HHO31" s="451"/>
      <c r="HHP31" s="448"/>
      <c r="HHQ31" s="447"/>
      <c r="HHR31" s="450"/>
      <c r="HHS31" s="415"/>
      <c r="HHT31" s="415"/>
      <c r="HHU31" s="415"/>
      <c r="HHV31" s="446"/>
      <c r="HHW31" s="451"/>
      <c r="HHX31" s="448"/>
      <c r="HHY31" s="447"/>
      <c r="HHZ31" s="450"/>
      <c r="HIA31" s="415"/>
      <c r="HIB31" s="415"/>
      <c r="HIC31" s="415"/>
      <c r="HID31" s="446"/>
      <c r="HIE31" s="451"/>
      <c r="HIF31" s="448"/>
      <c r="HIG31" s="447"/>
      <c r="HIH31" s="450"/>
      <c r="HII31" s="415"/>
      <c r="HIJ31" s="415"/>
      <c r="HIK31" s="415"/>
      <c r="HIL31" s="446"/>
      <c r="HIM31" s="451"/>
      <c r="HIN31" s="448"/>
      <c r="HIO31" s="447"/>
      <c r="HIP31" s="450"/>
      <c r="HIQ31" s="415"/>
      <c r="HIR31" s="415"/>
      <c r="HIS31" s="415"/>
      <c r="HIT31" s="446"/>
      <c r="HIU31" s="451"/>
      <c r="HIV31" s="448"/>
      <c r="HIW31" s="447"/>
      <c r="HIX31" s="450"/>
      <c r="HIY31" s="415"/>
      <c r="HIZ31" s="415"/>
      <c r="HJA31" s="415"/>
      <c r="HJB31" s="446"/>
      <c r="HJC31" s="451"/>
      <c r="HJD31" s="448"/>
      <c r="HJE31" s="447"/>
      <c r="HJF31" s="450"/>
      <c r="HJG31" s="415"/>
      <c r="HJH31" s="415"/>
      <c r="HJI31" s="415"/>
      <c r="HJJ31" s="446"/>
      <c r="HJK31" s="451"/>
      <c r="HJL31" s="448"/>
      <c r="HJM31" s="447"/>
      <c r="HJN31" s="450"/>
      <c r="HJO31" s="415"/>
      <c r="HJP31" s="415"/>
      <c r="HJQ31" s="415"/>
      <c r="HJR31" s="446"/>
      <c r="HJS31" s="451"/>
      <c r="HJT31" s="448"/>
      <c r="HJU31" s="447"/>
      <c r="HJV31" s="450"/>
      <c r="HJW31" s="415"/>
      <c r="HJX31" s="415"/>
      <c r="HJY31" s="415"/>
      <c r="HJZ31" s="446"/>
      <c r="HKA31" s="451"/>
      <c r="HKB31" s="448"/>
      <c r="HKC31" s="447"/>
      <c r="HKD31" s="450"/>
      <c r="HKE31" s="415"/>
      <c r="HKF31" s="415"/>
      <c r="HKG31" s="415"/>
      <c r="HKH31" s="446"/>
      <c r="HKI31" s="451"/>
      <c r="HKJ31" s="448"/>
      <c r="HKK31" s="447"/>
      <c r="HKL31" s="450"/>
      <c r="HKM31" s="415"/>
      <c r="HKN31" s="415"/>
      <c r="HKO31" s="415"/>
      <c r="HKP31" s="446"/>
      <c r="HKQ31" s="451"/>
      <c r="HKR31" s="448"/>
      <c r="HKS31" s="447"/>
      <c r="HKT31" s="450"/>
      <c r="HKU31" s="415"/>
      <c r="HKV31" s="415"/>
      <c r="HKW31" s="415"/>
      <c r="HKX31" s="446"/>
      <c r="HKY31" s="451"/>
      <c r="HKZ31" s="448"/>
      <c r="HLA31" s="447"/>
      <c r="HLB31" s="450"/>
      <c r="HLC31" s="415"/>
      <c r="HLD31" s="415"/>
      <c r="HLE31" s="415"/>
      <c r="HLF31" s="446"/>
      <c r="HLG31" s="451"/>
      <c r="HLH31" s="448"/>
      <c r="HLI31" s="447"/>
      <c r="HLJ31" s="450"/>
      <c r="HLK31" s="415"/>
      <c r="HLL31" s="415"/>
      <c r="HLM31" s="415"/>
      <c r="HLN31" s="446"/>
      <c r="HLO31" s="451"/>
      <c r="HLP31" s="448"/>
      <c r="HLQ31" s="447"/>
      <c r="HLR31" s="450"/>
      <c r="HLS31" s="415"/>
      <c r="HLT31" s="415"/>
      <c r="HLU31" s="415"/>
      <c r="HLV31" s="446"/>
      <c r="HLW31" s="451"/>
      <c r="HLX31" s="448"/>
      <c r="HLY31" s="447"/>
      <c r="HLZ31" s="450"/>
      <c r="HMA31" s="415"/>
      <c r="HMB31" s="415"/>
      <c r="HMC31" s="415"/>
      <c r="HMD31" s="446"/>
      <c r="HME31" s="451"/>
      <c r="HMF31" s="448"/>
      <c r="HMG31" s="447"/>
      <c r="HMH31" s="450"/>
      <c r="HMI31" s="415"/>
      <c r="HMJ31" s="415"/>
      <c r="HMK31" s="415"/>
      <c r="HML31" s="446"/>
      <c r="HMM31" s="451"/>
      <c r="HMN31" s="448"/>
      <c r="HMO31" s="447"/>
      <c r="HMP31" s="450"/>
      <c r="HMQ31" s="415"/>
      <c r="HMR31" s="415"/>
      <c r="HMS31" s="415"/>
      <c r="HMT31" s="446"/>
      <c r="HMU31" s="451"/>
      <c r="HMV31" s="448"/>
      <c r="HMW31" s="447"/>
      <c r="HMX31" s="450"/>
      <c r="HMY31" s="415"/>
      <c r="HMZ31" s="415"/>
      <c r="HNA31" s="415"/>
      <c r="HNB31" s="446"/>
      <c r="HNC31" s="451"/>
      <c r="HND31" s="448"/>
      <c r="HNE31" s="447"/>
      <c r="HNF31" s="450"/>
      <c r="HNG31" s="415"/>
      <c r="HNH31" s="415"/>
      <c r="HNI31" s="415"/>
      <c r="HNJ31" s="446"/>
      <c r="HNK31" s="451"/>
      <c r="HNL31" s="448"/>
      <c r="HNM31" s="447"/>
      <c r="HNN31" s="450"/>
      <c r="HNO31" s="415"/>
      <c r="HNP31" s="415"/>
      <c r="HNQ31" s="415"/>
      <c r="HNR31" s="446"/>
      <c r="HNS31" s="451"/>
      <c r="HNT31" s="448"/>
      <c r="HNU31" s="447"/>
      <c r="HNV31" s="450"/>
      <c r="HNW31" s="415"/>
      <c r="HNX31" s="415"/>
      <c r="HNY31" s="415"/>
      <c r="HNZ31" s="446"/>
      <c r="HOA31" s="451"/>
      <c r="HOB31" s="448"/>
      <c r="HOC31" s="447"/>
      <c r="HOD31" s="450"/>
      <c r="HOE31" s="415"/>
      <c r="HOF31" s="415"/>
      <c r="HOG31" s="415"/>
      <c r="HOH31" s="446"/>
      <c r="HOI31" s="451"/>
      <c r="HOJ31" s="448"/>
      <c r="HOK31" s="447"/>
      <c r="HOL31" s="450"/>
      <c r="HOM31" s="415"/>
      <c r="HON31" s="415"/>
      <c r="HOO31" s="415"/>
      <c r="HOP31" s="446"/>
      <c r="HOQ31" s="451"/>
      <c r="HOR31" s="448"/>
      <c r="HOS31" s="447"/>
      <c r="HOT31" s="450"/>
      <c r="HOU31" s="415"/>
      <c r="HOV31" s="415"/>
      <c r="HOW31" s="415"/>
      <c r="HOX31" s="446"/>
      <c r="HOY31" s="451"/>
      <c r="HOZ31" s="448"/>
      <c r="HPA31" s="447"/>
      <c r="HPB31" s="450"/>
      <c r="HPC31" s="415"/>
      <c r="HPD31" s="415"/>
      <c r="HPE31" s="415"/>
      <c r="HPF31" s="446"/>
      <c r="HPG31" s="451"/>
      <c r="HPH31" s="448"/>
      <c r="HPI31" s="447"/>
      <c r="HPJ31" s="450"/>
      <c r="HPK31" s="415"/>
      <c r="HPL31" s="415"/>
      <c r="HPM31" s="415"/>
      <c r="HPN31" s="446"/>
      <c r="HPO31" s="451"/>
      <c r="HPP31" s="448"/>
      <c r="HPQ31" s="447"/>
      <c r="HPR31" s="450"/>
      <c r="HPS31" s="415"/>
      <c r="HPT31" s="415"/>
      <c r="HPU31" s="415"/>
      <c r="HPV31" s="446"/>
      <c r="HPW31" s="451"/>
      <c r="HPX31" s="448"/>
      <c r="HPY31" s="447"/>
      <c r="HPZ31" s="450"/>
      <c r="HQA31" s="415"/>
      <c r="HQB31" s="415"/>
      <c r="HQC31" s="415"/>
      <c r="HQD31" s="446"/>
      <c r="HQE31" s="451"/>
      <c r="HQF31" s="448"/>
      <c r="HQG31" s="447"/>
      <c r="HQH31" s="450"/>
      <c r="HQI31" s="415"/>
      <c r="HQJ31" s="415"/>
      <c r="HQK31" s="415"/>
      <c r="HQL31" s="446"/>
      <c r="HQM31" s="451"/>
      <c r="HQN31" s="448"/>
      <c r="HQO31" s="447"/>
      <c r="HQP31" s="450"/>
      <c r="HQQ31" s="415"/>
      <c r="HQR31" s="415"/>
      <c r="HQS31" s="415"/>
      <c r="HQT31" s="446"/>
      <c r="HQU31" s="451"/>
      <c r="HQV31" s="448"/>
      <c r="HQW31" s="447"/>
      <c r="HQX31" s="450"/>
      <c r="HQY31" s="415"/>
      <c r="HQZ31" s="415"/>
      <c r="HRA31" s="415"/>
      <c r="HRB31" s="446"/>
      <c r="HRC31" s="451"/>
      <c r="HRD31" s="448"/>
      <c r="HRE31" s="447"/>
      <c r="HRF31" s="450"/>
      <c r="HRG31" s="415"/>
      <c r="HRH31" s="415"/>
      <c r="HRI31" s="415"/>
      <c r="HRJ31" s="446"/>
      <c r="HRK31" s="451"/>
      <c r="HRL31" s="448"/>
      <c r="HRM31" s="447"/>
      <c r="HRN31" s="450"/>
      <c r="HRO31" s="415"/>
      <c r="HRP31" s="415"/>
      <c r="HRQ31" s="415"/>
      <c r="HRR31" s="446"/>
      <c r="HRS31" s="451"/>
      <c r="HRT31" s="448"/>
      <c r="HRU31" s="447"/>
      <c r="HRV31" s="450"/>
      <c r="HRW31" s="415"/>
      <c r="HRX31" s="415"/>
      <c r="HRY31" s="415"/>
      <c r="HRZ31" s="446"/>
      <c r="HSA31" s="451"/>
      <c r="HSB31" s="448"/>
      <c r="HSC31" s="447"/>
      <c r="HSD31" s="450"/>
      <c r="HSE31" s="415"/>
      <c r="HSF31" s="415"/>
      <c r="HSG31" s="415"/>
      <c r="HSH31" s="446"/>
      <c r="HSI31" s="451"/>
      <c r="HSJ31" s="448"/>
      <c r="HSK31" s="447"/>
      <c r="HSL31" s="450"/>
      <c r="HSM31" s="415"/>
      <c r="HSN31" s="415"/>
      <c r="HSO31" s="415"/>
      <c r="HSP31" s="446"/>
      <c r="HSQ31" s="451"/>
      <c r="HSR31" s="448"/>
      <c r="HSS31" s="447"/>
      <c r="HST31" s="450"/>
      <c r="HSU31" s="415"/>
      <c r="HSV31" s="415"/>
      <c r="HSW31" s="415"/>
      <c r="HSX31" s="446"/>
      <c r="HSY31" s="451"/>
      <c r="HSZ31" s="448"/>
      <c r="HTA31" s="447"/>
      <c r="HTB31" s="450"/>
      <c r="HTC31" s="415"/>
      <c r="HTD31" s="415"/>
      <c r="HTE31" s="415"/>
      <c r="HTF31" s="446"/>
      <c r="HTG31" s="451"/>
      <c r="HTH31" s="448"/>
      <c r="HTI31" s="447"/>
      <c r="HTJ31" s="450"/>
      <c r="HTK31" s="415"/>
      <c r="HTL31" s="415"/>
      <c r="HTM31" s="415"/>
      <c r="HTN31" s="446"/>
      <c r="HTO31" s="451"/>
      <c r="HTP31" s="448"/>
      <c r="HTQ31" s="447"/>
      <c r="HTR31" s="450"/>
      <c r="HTS31" s="415"/>
      <c r="HTT31" s="415"/>
      <c r="HTU31" s="415"/>
      <c r="HTV31" s="446"/>
      <c r="HTW31" s="451"/>
      <c r="HTX31" s="448"/>
      <c r="HTY31" s="447"/>
      <c r="HTZ31" s="450"/>
      <c r="HUA31" s="415"/>
      <c r="HUB31" s="415"/>
      <c r="HUC31" s="415"/>
      <c r="HUD31" s="446"/>
      <c r="HUE31" s="451"/>
      <c r="HUF31" s="448"/>
      <c r="HUG31" s="447"/>
      <c r="HUH31" s="450"/>
      <c r="HUI31" s="415"/>
      <c r="HUJ31" s="415"/>
      <c r="HUK31" s="415"/>
      <c r="HUL31" s="446"/>
      <c r="HUM31" s="451"/>
      <c r="HUN31" s="448"/>
      <c r="HUO31" s="447"/>
      <c r="HUP31" s="450"/>
      <c r="HUQ31" s="415"/>
      <c r="HUR31" s="415"/>
      <c r="HUS31" s="415"/>
      <c r="HUT31" s="446"/>
      <c r="HUU31" s="451"/>
      <c r="HUV31" s="448"/>
      <c r="HUW31" s="447"/>
      <c r="HUX31" s="450"/>
      <c r="HUY31" s="415"/>
      <c r="HUZ31" s="415"/>
      <c r="HVA31" s="415"/>
      <c r="HVB31" s="446"/>
      <c r="HVC31" s="451"/>
      <c r="HVD31" s="448"/>
      <c r="HVE31" s="447"/>
      <c r="HVF31" s="450"/>
      <c r="HVG31" s="415"/>
      <c r="HVH31" s="415"/>
      <c r="HVI31" s="415"/>
      <c r="HVJ31" s="446"/>
      <c r="HVK31" s="451"/>
      <c r="HVL31" s="448"/>
      <c r="HVM31" s="447"/>
      <c r="HVN31" s="450"/>
      <c r="HVO31" s="415"/>
      <c r="HVP31" s="415"/>
      <c r="HVQ31" s="415"/>
      <c r="HVR31" s="446"/>
      <c r="HVS31" s="451"/>
      <c r="HVT31" s="448"/>
      <c r="HVU31" s="447"/>
      <c r="HVV31" s="450"/>
      <c r="HVW31" s="415"/>
      <c r="HVX31" s="415"/>
      <c r="HVY31" s="415"/>
      <c r="HVZ31" s="446"/>
      <c r="HWA31" s="451"/>
      <c r="HWB31" s="448"/>
      <c r="HWC31" s="447"/>
      <c r="HWD31" s="450"/>
      <c r="HWE31" s="415"/>
      <c r="HWF31" s="415"/>
      <c r="HWG31" s="415"/>
      <c r="HWH31" s="446"/>
      <c r="HWI31" s="451"/>
      <c r="HWJ31" s="448"/>
      <c r="HWK31" s="447"/>
      <c r="HWL31" s="450"/>
      <c r="HWM31" s="415"/>
      <c r="HWN31" s="415"/>
      <c r="HWO31" s="415"/>
      <c r="HWP31" s="446"/>
      <c r="HWQ31" s="451"/>
      <c r="HWR31" s="448"/>
      <c r="HWS31" s="447"/>
      <c r="HWT31" s="450"/>
      <c r="HWU31" s="415"/>
      <c r="HWV31" s="415"/>
      <c r="HWW31" s="415"/>
      <c r="HWX31" s="446"/>
      <c r="HWY31" s="451"/>
      <c r="HWZ31" s="448"/>
      <c r="HXA31" s="447"/>
      <c r="HXB31" s="450"/>
      <c r="HXC31" s="415"/>
      <c r="HXD31" s="415"/>
      <c r="HXE31" s="415"/>
      <c r="HXF31" s="446"/>
      <c r="HXG31" s="451"/>
      <c r="HXH31" s="448"/>
      <c r="HXI31" s="447"/>
      <c r="HXJ31" s="450"/>
      <c r="HXK31" s="415"/>
      <c r="HXL31" s="415"/>
      <c r="HXM31" s="415"/>
      <c r="HXN31" s="446"/>
      <c r="HXO31" s="451"/>
      <c r="HXP31" s="448"/>
      <c r="HXQ31" s="447"/>
      <c r="HXR31" s="450"/>
      <c r="HXS31" s="415"/>
      <c r="HXT31" s="415"/>
      <c r="HXU31" s="415"/>
      <c r="HXV31" s="446"/>
      <c r="HXW31" s="451"/>
      <c r="HXX31" s="448"/>
      <c r="HXY31" s="447"/>
      <c r="HXZ31" s="450"/>
      <c r="HYA31" s="415"/>
      <c r="HYB31" s="415"/>
      <c r="HYC31" s="415"/>
      <c r="HYD31" s="446"/>
      <c r="HYE31" s="451"/>
      <c r="HYF31" s="448"/>
      <c r="HYG31" s="447"/>
      <c r="HYH31" s="450"/>
      <c r="HYI31" s="415"/>
      <c r="HYJ31" s="415"/>
      <c r="HYK31" s="415"/>
      <c r="HYL31" s="446"/>
      <c r="HYM31" s="451"/>
      <c r="HYN31" s="448"/>
      <c r="HYO31" s="447"/>
      <c r="HYP31" s="450"/>
      <c r="HYQ31" s="415"/>
      <c r="HYR31" s="415"/>
      <c r="HYS31" s="415"/>
      <c r="HYT31" s="446"/>
      <c r="HYU31" s="451"/>
      <c r="HYV31" s="448"/>
      <c r="HYW31" s="447"/>
      <c r="HYX31" s="450"/>
      <c r="HYY31" s="415"/>
      <c r="HYZ31" s="415"/>
      <c r="HZA31" s="415"/>
      <c r="HZB31" s="446"/>
      <c r="HZC31" s="451"/>
      <c r="HZD31" s="448"/>
      <c r="HZE31" s="447"/>
      <c r="HZF31" s="450"/>
      <c r="HZG31" s="415"/>
      <c r="HZH31" s="415"/>
      <c r="HZI31" s="415"/>
      <c r="HZJ31" s="446"/>
      <c r="HZK31" s="451"/>
      <c r="HZL31" s="448"/>
      <c r="HZM31" s="447"/>
      <c r="HZN31" s="450"/>
      <c r="HZO31" s="415"/>
      <c r="HZP31" s="415"/>
      <c r="HZQ31" s="415"/>
      <c r="HZR31" s="446"/>
      <c r="HZS31" s="451"/>
      <c r="HZT31" s="448"/>
      <c r="HZU31" s="447"/>
      <c r="HZV31" s="450"/>
      <c r="HZW31" s="415"/>
      <c r="HZX31" s="415"/>
      <c r="HZY31" s="415"/>
      <c r="HZZ31" s="446"/>
      <c r="IAA31" s="451"/>
      <c r="IAB31" s="448"/>
      <c r="IAC31" s="447"/>
      <c r="IAD31" s="450"/>
      <c r="IAE31" s="415"/>
      <c r="IAF31" s="415"/>
      <c r="IAG31" s="415"/>
      <c r="IAH31" s="446"/>
      <c r="IAI31" s="451"/>
      <c r="IAJ31" s="448"/>
      <c r="IAK31" s="447"/>
      <c r="IAL31" s="450"/>
      <c r="IAM31" s="415"/>
      <c r="IAN31" s="415"/>
      <c r="IAO31" s="415"/>
      <c r="IAP31" s="446"/>
      <c r="IAQ31" s="451"/>
      <c r="IAR31" s="448"/>
      <c r="IAS31" s="447"/>
      <c r="IAT31" s="450"/>
      <c r="IAU31" s="415"/>
      <c r="IAV31" s="415"/>
      <c r="IAW31" s="415"/>
      <c r="IAX31" s="446"/>
      <c r="IAY31" s="451"/>
      <c r="IAZ31" s="448"/>
      <c r="IBA31" s="447"/>
      <c r="IBB31" s="450"/>
      <c r="IBC31" s="415"/>
      <c r="IBD31" s="415"/>
      <c r="IBE31" s="415"/>
      <c r="IBF31" s="446"/>
      <c r="IBG31" s="451"/>
      <c r="IBH31" s="448"/>
      <c r="IBI31" s="447"/>
      <c r="IBJ31" s="450"/>
      <c r="IBK31" s="415"/>
      <c r="IBL31" s="415"/>
      <c r="IBM31" s="415"/>
      <c r="IBN31" s="446"/>
      <c r="IBO31" s="451"/>
      <c r="IBP31" s="448"/>
      <c r="IBQ31" s="447"/>
      <c r="IBR31" s="450"/>
      <c r="IBS31" s="415"/>
      <c r="IBT31" s="415"/>
      <c r="IBU31" s="415"/>
      <c r="IBV31" s="446"/>
      <c r="IBW31" s="451"/>
      <c r="IBX31" s="448"/>
      <c r="IBY31" s="447"/>
      <c r="IBZ31" s="450"/>
      <c r="ICA31" s="415"/>
      <c r="ICB31" s="415"/>
      <c r="ICC31" s="415"/>
      <c r="ICD31" s="446"/>
      <c r="ICE31" s="451"/>
      <c r="ICF31" s="448"/>
      <c r="ICG31" s="447"/>
      <c r="ICH31" s="450"/>
      <c r="ICI31" s="415"/>
      <c r="ICJ31" s="415"/>
      <c r="ICK31" s="415"/>
      <c r="ICL31" s="446"/>
      <c r="ICM31" s="451"/>
      <c r="ICN31" s="448"/>
      <c r="ICO31" s="447"/>
      <c r="ICP31" s="450"/>
      <c r="ICQ31" s="415"/>
      <c r="ICR31" s="415"/>
      <c r="ICS31" s="415"/>
      <c r="ICT31" s="446"/>
      <c r="ICU31" s="451"/>
      <c r="ICV31" s="448"/>
      <c r="ICW31" s="447"/>
      <c r="ICX31" s="450"/>
      <c r="ICY31" s="415"/>
      <c r="ICZ31" s="415"/>
      <c r="IDA31" s="415"/>
      <c r="IDB31" s="446"/>
      <c r="IDC31" s="451"/>
      <c r="IDD31" s="448"/>
      <c r="IDE31" s="447"/>
      <c r="IDF31" s="450"/>
      <c r="IDG31" s="415"/>
      <c r="IDH31" s="415"/>
      <c r="IDI31" s="415"/>
      <c r="IDJ31" s="446"/>
      <c r="IDK31" s="451"/>
      <c r="IDL31" s="448"/>
      <c r="IDM31" s="447"/>
      <c r="IDN31" s="450"/>
      <c r="IDO31" s="415"/>
      <c r="IDP31" s="415"/>
      <c r="IDQ31" s="415"/>
      <c r="IDR31" s="446"/>
      <c r="IDS31" s="451"/>
      <c r="IDT31" s="448"/>
      <c r="IDU31" s="447"/>
      <c r="IDV31" s="450"/>
      <c r="IDW31" s="415"/>
      <c r="IDX31" s="415"/>
      <c r="IDY31" s="415"/>
      <c r="IDZ31" s="446"/>
      <c r="IEA31" s="451"/>
      <c r="IEB31" s="448"/>
      <c r="IEC31" s="447"/>
      <c r="IED31" s="450"/>
      <c r="IEE31" s="415"/>
      <c r="IEF31" s="415"/>
      <c r="IEG31" s="415"/>
      <c r="IEH31" s="446"/>
      <c r="IEI31" s="451"/>
      <c r="IEJ31" s="448"/>
      <c r="IEK31" s="447"/>
      <c r="IEL31" s="450"/>
      <c r="IEM31" s="415"/>
      <c r="IEN31" s="415"/>
      <c r="IEO31" s="415"/>
      <c r="IEP31" s="446"/>
      <c r="IEQ31" s="451"/>
      <c r="IER31" s="448"/>
      <c r="IES31" s="447"/>
      <c r="IET31" s="450"/>
      <c r="IEU31" s="415"/>
      <c r="IEV31" s="415"/>
      <c r="IEW31" s="415"/>
      <c r="IEX31" s="446"/>
      <c r="IEY31" s="451"/>
      <c r="IEZ31" s="448"/>
      <c r="IFA31" s="447"/>
      <c r="IFB31" s="450"/>
      <c r="IFC31" s="415"/>
      <c r="IFD31" s="415"/>
      <c r="IFE31" s="415"/>
      <c r="IFF31" s="446"/>
      <c r="IFG31" s="451"/>
      <c r="IFH31" s="448"/>
      <c r="IFI31" s="447"/>
      <c r="IFJ31" s="450"/>
      <c r="IFK31" s="415"/>
      <c r="IFL31" s="415"/>
      <c r="IFM31" s="415"/>
      <c r="IFN31" s="446"/>
      <c r="IFO31" s="451"/>
      <c r="IFP31" s="448"/>
      <c r="IFQ31" s="447"/>
      <c r="IFR31" s="450"/>
      <c r="IFS31" s="415"/>
      <c r="IFT31" s="415"/>
      <c r="IFU31" s="415"/>
      <c r="IFV31" s="446"/>
      <c r="IFW31" s="451"/>
      <c r="IFX31" s="448"/>
      <c r="IFY31" s="447"/>
      <c r="IFZ31" s="450"/>
      <c r="IGA31" s="415"/>
      <c r="IGB31" s="415"/>
      <c r="IGC31" s="415"/>
      <c r="IGD31" s="446"/>
      <c r="IGE31" s="451"/>
      <c r="IGF31" s="448"/>
      <c r="IGG31" s="447"/>
      <c r="IGH31" s="450"/>
      <c r="IGI31" s="415"/>
      <c r="IGJ31" s="415"/>
      <c r="IGK31" s="415"/>
      <c r="IGL31" s="446"/>
      <c r="IGM31" s="451"/>
      <c r="IGN31" s="448"/>
      <c r="IGO31" s="447"/>
      <c r="IGP31" s="450"/>
      <c r="IGQ31" s="415"/>
      <c r="IGR31" s="415"/>
      <c r="IGS31" s="415"/>
      <c r="IGT31" s="446"/>
      <c r="IGU31" s="451"/>
      <c r="IGV31" s="448"/>
      <c r="IGW31" s="447"/>
      <c r="IGX31" s="450"/>
      <c r="IGY31" s="415"/>
      <c r="IGZ31" s="415"/>
      <c r="IHA31" s="415"/>
      <c r="IHB31" s="446"/>
      <c r="IHC31" s="451"/>
      <c r="IHD31" s="448"/>
      <c r="IHE31" s="447"/>
      <c r="IHF31" s="450"/>
      <c r="IHG31" s="415"/>
      <c r="IHH31" s="415"/>
      <c r="IHI31" s="415"/>
      <c r="IHJ31" s="446"/>
      <c r="IHK31" s="451"/>
      <c r="IHL31" s="448"/>
      <c r="IHM31" s="447"/>
      <c r="IHN31" s="450"/>
      <c r="IHO31" s="415"/>
      <c r="IHP31" s="415"/>
      <c r="IHQ31" s="415"/>
      <c r="IHR31" s="446"/>
      <c r="IHS31" s="451"/>
      <c r="IHT31" s="448"/>
      <c r="IHU31" s="447"/>
      <c r="IHV31" s="450"/>
      <c r="IHW31" s="415"/>
      <c r="IHX31" s="415"/>
      <c r="IHY31" s="415"/>
      <c r="IHZ31" s="446"/>
      <c r="IIA31" s="451"/>
      <c r="IIB31" s="448"/>
      <c r="IIC31" s="447"/>
      <c r="IID31" s="450"/>
      <c r="IIE31" s="415"/>
      <c r="IIF31" s="415"/>
      <c r="IIG31" s="415"/>
      <c r="IIH31" s="446"/>
      <c r="III31" s="451"/>
      <c r="IIJ31" s="448"/>
      <c r="IIK31" s="447"/>
      <c r="IIL31" s="450"/>
      <c r="IIM31" s="415"/>
      <c r="IIN31" s="415"/>
      <c r="IIO31" s="415"/>
      <c r="IIP31" s="446"/>
      <c r="IIQ31" s="451"/>
      <c r="IIR31" s="448"/>
      <c r="IIS31" s="447"/>
      <c r="IIT31" s="450"/>
      <c r="IIU31" s="415"/>
      <c r="IIV31" s="415"/>
      <c r="IIW31" s="415"/>
      <c r="IIX31" s="446"/>
      <c r="IIY31" s="451"/>
      <c r="IIZ31" s="448"/>
      <c r="IJA31" s="447"/>
      <c r="IJB31" s="450"/>
      <c r="IJC31" s="415"/>
      <c r="IJD31" s="415"/>
      <c r="IJE31" s="415"/>
      <c r="IJF31" s="446"/>
      <c r="IJG31" s="451"/>
      <c r="IJH31" s="448"/>
      <c r="IJI31" s="447"/>
      <c r="IJJ31" s="450"/>
      <c r="IJK31" s="415"/>
      <c r="IJL31" s="415"/>
      <c r="IJM31" s="415"/>
      <c r="IJN31" s="446"/>
      <c r="IJO31" s="451"/>
      <c r="IJP31" s="448"/>
      <c r="IJQ31" s="447"/>
      <c r="IJR31" s="450"/>
      <c r="IJS31" s="415"/>
      <c r="IJT31" s="415"/>
      <c r="IJU31" s="415"/>
      <c r="IJV31" s="446"/>
      <c r="IJW31" s="451"/>
      <c r="IJX31" s="448"/>
      <c r="IJY31" s="447"/>
      <c r="IJZ31" s="450"/>
      <c r="IKA31" s="415"/>
      <c r="IKB31" s="415"/>
      <c r="IKC31" s="415"/>
      <c r="IKD31" s="446"/>
      <c r="IKE31" s="451"/>
      <c r="IKF31" s="448"/>
      <c r="IKG31" s="447"/>
      <c r="IKH31" s="450"/>
      <c r="IKI31" s="415"/>
      <c r="IKJ31" s="415"/>
      <c r="IKK31" s="415"/>
      <c r="IKL31" s="446"/>
      <c r="IKM31" s="451"/>
      <c r="IKN31" s="448"/>
      <c r="IKO31" s="447"/>
      <c r="IKP31" s="450"/>
      <c r="IKQ31" s="415"/>
      <c r="IKR31" s="415"/>
      <c r="IKS31" s="415"/>
      <c r="IKT31" s="446"/>
      <c r="IKU31" s="451"/>
      <c r="IKV31" s="448"/>
      <c r="IKW31" s="447"/>
      <c r="IKX31" s="450"/>
      <c r="IKY31" s="415"/>
      <c r="IKZ31" s="415"/>
      <c r="ILA31" s="415"/>
      <c r="ILB31" s="446"/>
      <c r="ILC31" s="451"/>
      <c r="ILD31" s="448"/>
      <c r="ILE31" s="447"/>
      <c r="ILF31" s="450"/>
      <c r="ILG31" s="415"/>
      <c r="ILH31" s="415"/>
      <c r="ILI31" s="415"/>
      <c r="ILJ31" s="446"/>
      <c r="ILK31" s="451"/>
      <c r="ILL31" s="448"/>
      <c r="ILM31" s="447"/>
      <c r="ILN31" s="450"/>
      <c r="ILO31" s="415"/>
      <c r="ILP31" s="415"/>
      <c r="ILQ31" s="415"/>
      <c r="ILR31" s="446"/>
      <c r="ILS31" s="451"/>
      <c r="ILT31" s="448"/>
      <c r="ILU31" s="447"/>
      <c r="ILV31" s="450"/>
      <c r="ILW31" s="415"/>
      <c r="ILX31" s="415"/>
      <c r="ILY31" s="415"/>
      <c r="ILZ31" s="446"/>
      <c r="IMA31" s="451"/>
      <c r="IMB31" s="448"/>
      <c r="IMC31" s="447"/>
      <c r="IMD31" s="450"/>
      <c r="IME31" s="415"/>
      <c r="IMF31" s="415"/>
      <c r="IMG31" s="415"/>
      <c r="IMH31" s="446"/>
      <c r="IMI31" s="451"/>
      <c r="IMJ31" s="448"/>
      <c r="IMK31" s="447"/>
      <c r="IML31" s="450"/>
      <c r="IMM31" s="415"/>
      <c r="IMN31" s="415"/>
      <c r="IMO31" s="415"/>
      <c r="IMP31" s="446"/>
      <c r="IMQ31" s="451"/>
      <c r="IMR31" s="448"/>
      <c r="IMS31" s="447"/>
      <c r="IMT31" s="450"/>
      <c r="IMU31" s="415"/>
      <c r="IMV31" s="415"/>
      <c r="IMW31" s="415"/>
      <c r="IMX31" s="446"/>
      <c r="IMY31" s="451"/>
      <c r="IMZ31" s="448"/>
      <c r="INA31" s="447"/>
      <c r="INB31" s="450"/>
      <c r="INC31" s="415"/>
      <c r="IND31" s="415"/>
      <c r="INE31" s="415"/>
      <c r="INF31" s="446"/>
      <c r="ING31" s="451"/>
      <c r="INH31" s="448"/>
      <c r="INI31" s="447"/>
      <c r="INJ31" s="450"/>
      <c r="INK31" s="415"/>
      <c r="INL31" s="415"/>
      <c r="INM31" s="415"/>
      <c r="INN31" s="446"/>
      <c r="INO31" s="451"/>
      <c r="INP31" s="448"/>
      <c r="INQ31" s="447"/>
      <c r="INR31" s="450"/>
      <c r="INS31" s="415"/>
      <c r="INT31" s="415"/>
      <c r="INU31" s="415"/>
      <c r="INV31" s="446"/>
      <c r="INW31" s="451"/>
      <c r="INX31" s="448"/>
      <c r="INY31" s="447"/>
      <c r="INZ31" s="450"/>
      <c r="IOA31" s="415"/>
      <c r="IOB31" s="415"/>
      <c r="IOC31" s="415"/>
      <c r="IOD31" s="446"/>
      <c r="IOE31" s="451"/>
      <c r="IOF31" s="448"/>
      <c r="IOG31" s="447"/>
      <c r="IOH31" s="450"/>
      <c r="IOI31" s="415"/>
      <c r="IOJ31" s="415"/>
      <c r="IOK31" s="415"/>
      <c r="IOL31" s="446"/>
      <c r="IOM31" s="451"/>
      <c r="ION31" s="448"/>
      <c r="IOO31" s="447"/>
      <c r="IOP31" s="450"/>
      <c r="IOQ31" s="415"/>
      <c r="IOR31" s="415"/>
      <c r="IOS31" s="415"/>
      <c r="IOT31" s="446"/>
      <c r="IOU31" s="451"/>
      <c r="IOV31" s="448"/>
      <c r="IOW31" s="447"/>
      <c r="IOX31" s="450"/>
      <c r="IOY31" s="415"/>
      <c r="IOZ31" s="415"/>
      <c r="IPA31" s="415"/>
      <c r="IPB31" s="446"/>
      <c r="IPC31" s="451"/>
      <c r="IPD31" s="448"/>
      <c r="IPE31" s="447"/>
      <c r="IPF31" s="450"/>
      <c r="IPG31" s="415"/>
      <c r="IPH31" s="415"/>
      <c r="IPI31" s="415"/>
      <c r="IPJ31" s="446"/>
      <c r="IPK31" s="451"/>
      <c r="IPL31" s="448"/>
      <c r="IPM31" s="447"/>
      <c r="IPN31" s="450"/>
      <c r="IPO31" s="415"/>
      <c r="IPP31" s="415"/>
      <c r="IPQ31" s="415"/>
      <c r="IPR31" s="446"/>
      <c r="IPS31" s="451"/>
      <c r="IPT31" s="448"/>
      <c r="IPU31" s="447"/>
      <c r="IPV31" s="450"/>
      <c r="IPW31" s="415"/>
      <c r="IPX31" s="415"/>
      <c r="IPY31" s="415"/>
      <c r="IPZ31" s="446"/>
      <c r="IQA31" s="451"/>
      <c r="IQB31" s="448"/>
      <c r="IQC31" s="447"/>
      <c r="IQD31" s="450"/>
      <c r="IQE31" s="415"/>
      <c r="IQF31" s="415"/>
      <c r="IQG31" s="415"/>
      <c r="IQH31" s="446"/>
      <c r="IQI31" s="451"/>
      <c r="IQJ31" s="448"/>
      <c r="IQK31" s="447"/>
      <c r="IQL31" s="450"/>
      <c r="IQM31" s="415"/>
      <c r="IQN31" s="415"/>
      <c r="IQO31" s="415"/>
      <c r="IQP31" s="446"/>
      <c r="IQQ31" s="451"/>
      <c r="IQR31" s="448"/>
      <c r="IQS31" s="447"/>
      <c r="IQT31" s="450"/>
      <c r="IQU31" s="415"/>
      <c r="IQV31" s="415"/>
      <c r="IQW31" s="415"/>
      <c r="IQX31" s="446"/>
      <c r="IQY31" s="451"/>
      <c r="IQZ31" s="448"/>
      <c r="IRA31" s="447"/>
      <c r="IRB31" s="450"/>
      <c r="IRC31" s="415"/>
      <c r="IRD31" s="415"/>
      <c r="IRE31" s="415"/>
      <c r="IRF31" s="446"/>
      <c r="IRG31" s="451"/>
      <c r="IRH31" s="448"/>
      <c r="IRI31" s="447"/>
      <c r="IRJ31" s="450"/>
      <c r="IRK31" s="415"/>
      <c r="IRL31" s="415"/>
      <c r="IRM31" s="415"/>
      <c r="IRN31" s="446"/>
      <c r="IRO31" s="451"/>
      <c r="IRP31" s="448"/>
      <c r="IRQ31" s="447"/>
      <c r="IRR31" s="450"/>
      <c r="IRS31" s="415"/>
      <c r="IRT31" s="415"/>
      <c r="IRU31" s="415"/>
      <c r="IRV31" s="446"/>
      <c r="IRW31" s="451"/>
      <c r="IRX31" s="448"/>
      <c r="IRY31" s="447"/>
      <c r="IRZ31" s="450"/>
      <c r="ISA31" s="415"/>
      <c r="ISB31" s="415"/>
      <c r="ISC31" s="415"/>
      <c r="ISD31" s="446"/>
      <c r="ISE31" s="451"/>
      <c r="ISF31" s="448"/>
      <c r="ISG31" s="447"/>
      <c r="ISH31" s="450"/>
      <c r="ISI31" s="415"/>
      <c r="ISJ31" s="415"/>
      <c r="ISK31" s="415"/>
      <c r="ISL31" s="446"/>
      <c r="ISM31" s="451"/>
      <c r="ISN31" s="448"/>
      <c r="ISO31" s="447"/>
      <c r="ISP31" s="450"/>
      <c r="ISQ31" s="415"/>
      <c r="ISR31" s="415"/>
      <c r="ISS31" s="415"/>
      <c r="IST31" s="446"/>
      <c r="ISU31" s="451"/>
      <c r="ISV31" s="448"/>
      <c r="ISW31" s="447"/>
      <c r="ISX31" s="450"/>
      <c r="ISY31" s="415"/>
      <c r="ISZ31" s="415"/>
      <c r="ITA31" s="415"/>
      <c r="ITB31" s="446"/>
      <c r="ITC31" s="451"/>
      <c r="ITD31" s="448"/>
      <c r="ITE31" s="447"/>
      <c r="ITF31" s="450"/>
      <c r="ITG31" s="415"/>
      <c r="ITH31" s="415"/>
      <c r="ITI31" s="415"/>
      <c r="ITJ31" s="446"/>
      <c r="ITK31" s="451"/>
      <c r="ITL31" s="448"/>
      <c r="ITM31" s="447"/>
      <c r="ITN31" s="450"/>
      <c r="ITO31" s="415"/>
      <c r="ITP31" s="415"/>
      <c r="ITQ31" s="415"/>
      <c r="ITR31" s="446"/>
      <c r="ITS31" s="451"/>
      <c r="ITT31" s="448"/>
      <c r="ITU31" s="447"/>
      <c r="ITV31" s="450"/>
      <c r="ITW31" s="415"/>
      <c r="ITX31" s="415"/>
      <c r="ITY31" s="415"/>
      <c r="ITZ31" s="446"/>
      <c r="IUA31" s="451"/>
      <c r="IUB31" s="448"/>
      <c r="IUC31" s="447"/>
      <c r="IUD31" s="450"/>
      <c r="IUE31" s="415"/>
      <c r="IUF31" s="415"/>
      <c r="IUG31" s="415"/>
      <c r="IUH31" s="446"/>
      <c r="IUI31" s="451"/>
      <c r="IUJ31" s="448"/>
      <c r="IUK31" s="447"/>
      <c r="IUL31" s="450"/>
      <c r="IUM31" s="415"/>
      <c r="IUN31" s="415"/>
      <c r="IUO31" s="415"/>
      <c r="IUP31" s="446"/>
      <c r="IUQ31" s="451"/>
      <c r="IUR31" s="448"/>
      <c r="IUS31" s="447"/>
      <c r="IUT31" s="450"/>
      <c r="IUU31" s="415"/>
      <c r="IUV31" s="415"/>
      <c r="IUW31" s="415"/>
      <c r="IUX31" s="446"/>
      <c r="IUY31" s="451"/>
      <c r="IUZ31" s="448"/>
      <c r="IVA31" s="447"/>
      <c r="IVB31" s="450"/>
      <c r="IVC31" s="415"/>
      <c r="IVD31" s="415"/>
      <c r="IVE31" s="415"/>
      <c r="IVF31" s="446"/>
      <c r="IVG31" s="451"/>
      <c r="IVH31" s="448"/>
      <c r="IVI31" s="447"/>
      <c r="IVJ31" s="450"/>
      <c r="IVK31" s="415"/>
      <c r="IVL31" s="415"/>
      <c r="IVM31" s="415"/>
      <c r="IVN31" s="446"/>
      <c r="IVO31" s="451"/>
      <c r="IVP31" s="448"/>
      <c r="IVQ31" s="447"/>
      <c r="IVR31" s="450"/>
      <c r="IVS31" s="415"/>
      <c r="IVT31" s="415"/>
      <c r="IVU31" s="415"/>
      <c r="IVV31" s="446"/>
      <c r="IVW31" s="451"/>
      <c r="IVX31" s="448"/>
      <c r="IVY31" s="447"/>
      <c r="IVZ31" s="450"/>
      <c r="IWA31" s="415"/>
      <c r="IWB31" s="415"/>
      <c r="IWC31" s="415"/>
      <c r="IWD31" s="446"/>
      <c r="IWE31" s="451"/>
      <c r="IWF31" s="448"/>
      <c r="IWG31" s="447"/>
      <c r="IWH31" s="450"/>
      <c r="IWI31" s="415"/>
      <c r="IWJ31" s="415"/>
      <c r="IWK31" s="415"/>
      <c r="IWL31" s="446"/>
      <c r="IWM31" s="451"/>
      <c r="IWN31" s="448"/>
      <c r="IWO31" s="447"/>
      <c r="IWP31" s="450"/>
      <c r="IWQ31" s="415"/>
      <c r="IWR31" s="415"/>
      <c r="IWS31" s="415"/>
      <c r="IWT31" s="446"/>
      <c r="IWU31" s="451"/>
      <c r="IWV31" s="448"/>
      <c r="IWW31" s="447"/>
      <c r="IWX31" s="450"/>
      <c r="IWY31" s="415"/>
      <c r="IWZ31" s="415"/>
      <c r="IXA31" s="415"/>
      <c r="IXB31" s="446"/>
      <c r="IXC31" s="451"/>
      <c r="IXD31" s="448"/>
      <c r="IXE31" s="447"/>
      <c r="IXF31" s="450"/>
      <c r="IXG31" s="415"/>
      <c r="IXH31" s="415"/>
      <c r="IXI31" s="415"/>
      <c r="IXJ31" s="446"/>
      <c r="IXK31" s="451"/>
      <c r="IXL31" s="448"/>
      <c r="IXM31" s="447"/>
      <c r="IXN31" s="450"/>
      <c r="IXO31" s="415"/>
      <c r="IXP31" s="415"/>
      <c r="IXQ31" s="415"/>
      <c r="IXR31" s="446"/>
      <c r="IXS31" s="451"/>
      <c r="IXT31" s="448"/>
      <c r="IXU31" s="447"/>
      <c r="IXV31" s="450"/>
      <c r="IXW31" s="415"/>
      <c r="IXX31" s="415"/>
      <c r="IXY31" s="415"/>
      <c r="IXZ31" s="446"/>
      <c r="IYA31" s="451"/>
      <c r="IYB31" s="448"/>
      <c r="IYC31" s="447"/>
      <c r="IYD31" s="450"/>
      <c r="IYE31" s="415"/>
      <c r="IYF31" s="415"/>
      <c r="IYG31" s="415"/>
      <c r="IYH31" s="446"/>
      <c r="IYI31" s="451"/>
      <c r="IYJ31" s="448"/>
      <c r="IYK31" s="447"/>
      <c r="IYL31" s="450"/>
      <c r="IYM31" s="415"/>
      <c r="IYN31" s="415"/>
      <c r="IYO31" s="415"/>
      <c r="IYP31" s="446"/>
      <c r="IYQ31" s="451"/>
      <c r="IYR31" s="448"/>
      <c r="IYS31" s="447"/>
      <c r="IYT31" s="450"/>
      <c r="IYU31" s="415"/>
      <c r="IYV31" s="415"/>
      <c r="IYW31" s="415"/>
      <c r="IYX31" s="446"/>
      <c r="IYY31" s="451"/>
      <c r="IYZ31" s="448"/>
      <c r="IZA31" s="447"/>
      <c r="IZB31" s="450"/>
      <c r="IZC31" s="415"/>
      <c r="IZD31" s="415"/>
      <c r="IZE31" s="415"/>
      <c r="IZF31" s="446"/>
      <c r="IZG31" s="451"/>
      <c r="IZH31" s="448"/>
      <c r="IZI31" s="447"/>
      <c r="IZJ31" s="450"/>
      <c r="IZK31" s="415"/>
      <c r="IZL31" s="415"/>
      <c r="IZM31" s="415"/>
      <c r="IZN31" s="446"/>
      <c r="IZO31" s="451"/>
      <c r="IZP31" s="448"/>
      <c r="IZQ31" s="447"/>
      <c r="IZR31" s="450"/>
      <c r="IZS31" s="415"/>
      <c r="IZT31" s="415"/>
      <c r="IZU31" s="415"/>
      <c r="IZV31" s="446"/>
      <c r="IZW31" s="451"/>
      <c r="IZX31" s="448"/>
      <c r="IZY31" s="447"/>
      <c r="IZZ31" s="450"/>
      <c r="JAA31" s="415"/>
      <c r="JAB31" s="415"/>
      <c r="JAC31" s="415"/>
      <c r="JAD31" s="446"/>
      <c r="JAE31" s="451"/>
      <c r="JAF31" s="448"/>
      <c r="JAG31" s="447"/>
      <c r="JAH31" s="450"/>
      <c r="JAI31" s="415"/>
      <c r="JAJ31" s="415"/>
      <c r="JAK31" s="415"/>
      <c r="JAL31" s="446"/>
      <c r="JAM31" s="451"/>
      <c r="JAN31" s="448"/>
      <c r="JAO31" s="447"/>
      <c r="JAP31" s="450"/>
      <c r="JAQ31" s="415"/>
      <c r="JAR31" s="415"/>
      <c r="JAS31" s="415"/>
      <c r="JAT31" s="446"/>
      <c r="JAU31" s="451"/>
      <c r="JAV31" s="448"/>
      <c r="JAW31" s="447"/>
      <c r="JAX31" s="450"/>
      <c r="JAY31" s="415"/>
      <c r="JAZ31" s="415"/>
      <c r="JBA31" s="415"/>
      <c r="JBB31" s="446"/>
      <c r="JBC31" s="451"/>
      <c r="JBD31" s="448"/>
      <c r="JBE31" s="447"/>
      <c r="JBF31" s="450"/>
      <c r="JBG31" s="415"/>
      <c r="JBH31" s="415"/>
      <c r="JBI31" s="415"/>
      <c r="JBJ31" s="446"/>
      <c r="JBK31" s="451"/>
      <c r="JBL31" s="448"/>
      <c r="JBM31" s="447"/>
      <c r="JBN31" s="450"/>
      <c r="JBO31" s="415"/>
      <c r="JBP31" s="415"/>
      <c r="JBQ31" s="415"/>
      <c r="JBR31" s="446"/>
      <c r="JBS31" s="451"/>
      <c r="JBT31" s="448"/>
      <c r="JBU31" s="447"/>
      <c r="JBV31" s="450"/>
      <c r="JBW31" s="415"/>
      <c r="JBX31" s="415"/>
      <c r="JBY31" s="415"/>
      <c r="JBZ31" s="446"/>
      <c r="JCA31" s="451"/>
      <c r="JCB31" s="448"/>
      <c r="JCC31" s="447"/>
      <c r="JCD31" s="450"/>
      <c r="JCE31" s="415"/>
      <c r="JCF31" s="415"/>
      <c r="JCG31" s="415"/>
      <c r="JCH31" s="446"/>
      <c r="JCI31" s="451"/>
      <c r="JCJ31" s="448"/>
      <c r="JCK31" s="447"/>
      <c r="JCL31" s="450"/>
      <c r="JCM31" s="415"/>
      <c r="JCN31" s="415"/>
      <c r="JCO31" s="415"/>
      <c r="JCP31" s="446"/>
      <c r="JCQ31" s="451"/>
      <c r="JCR31" s="448"/>
      <c r="JCS31" s="447"/>
      <c r="JCT31" s="450"/>
      <c r="JCU31" s="415"/>
      <c r="JCV31" s="415"/>
      <c r="JCW31" s="415"/>
      <c r="JCX31" s="446"/>
      <c r="JCY31" s="451"/>
      <c r="JCZ31" s="448"/>
      <c r="JDA31" s="447"/>
      <c r="JDB31" s="450"/>
      <c r="JDC31" s="415"/>
      <c r="JDD31" s="415"/>
      <c r="JDE31" s="415"/>
      <c r="JDF31" s="446"/>
      <c r="JDG31" s="451"/>
      <c r="JDH31" s="448"/>
      <c r="JDI31" s="447"/>
      <c r="JDJ31" s="450"/>
      <c r="JDK31" s="415"/>
      <c r="JDL31" s="415"/>
      <c r="JDM31" s="415"/>
      <c r="JDN31" s="446"/>
      <c r="JDO31" s="451"/>
      <c r="JDP31" s="448"/>
      <c r="JDQ31" s="447"/>
      <c r="JDR31" s="450"/>
      <c r="JDS31" s="415"/>
      <c r="JDT31" s="415"/>
      <c r="JDU31" s="415"/>
      <c r="JDV31" s="446"/>
      <c r="JDW31" s="451"/>
      <c r="JDX31" s="448"/>
      <c r="JDY31" s="447"/>
      <c r="JDZ31" s="450"/>
      <c r="JEA31" s="415"/>
      <c r="JEB31" s="415"/>
      <c r="JEC31" s="415"/>
      <c r="JED31" s="446"/>
      <c r="JEE31" s="451"/>
      <c r="JEF31" s="448"/>
      <c r="JEG31" s="447"/>
      <c r="JEH31" s="450"/>
      <c r="JEI31" s="415"/>
      <c r="JEJ31" s="415"/>
      <c r="JEK31" s="415"/>
      <c r="JEL31" s="446"/>
      <c r="JEM31" s="451"/>
      <c r="JEN31" s="448"/>
      <c r="JEO31" s="447"/>
      <c r="JEP31" s="450"/>
      <c r="JEQ31" s="415"/>
      <c r="JER31" s="415"/>
      <c r="JES31" s="415"/>
      <c r="JET31" s="446"/>
      <c r="JEU31" s="451"/>
      <c r="JEV31" s="448"/>
      <c r="JEW31" s="447"/>
      <c r="JEX31" s="450"/>
      <c r="JEY31" s="415"/>
      <c r="JEZ31" s="415"/>
      <c r="JFA31" s="415"/>
      <c r="JFB31" s="446"/>
      <c r="JFC31" s="451"/>
      <c r="JFD31" s="448"/>
      <c r="JFE31" s="447"/>
      <c r="JFF31" s="450"/>
      <c r="JFG31" s="415"/>
      <c r="JFH31" s="415"/>
      <c r="JFI31" s="415"/>
      <c r="JFJ31" s="446"/>
      <c r="JFK31" s="451"/>
      <c r="JFL31" s="448"/>
      <c r="JFM31" s="447"/>
      <c r="JFN31" s="450"/>
      <c r="JFO31" s="415"/>
      <c r="JFP31" s="415"/>
      <c r="JFQ31" s="415"/>
      <c r="JFR31" s="446"/>
      <c r="JFS31" s="451"/>
      <c r="JFT31" s="448"/>
      <c r="JFU31" s="447"/>
      <c r="JFV31" s="450"/>
      <c r="JFW31" s="415"/>
      <c r="JFX31" s="415"/>
      <c r="JFY31" s="415"/>
      <c r="JFZ31" s="446"/>
      <c r="JGA31" s="451"/>
      <c r="JGB31" s="448"/>
      <c r="JGC31" s="447"/>
      <c r="JGD31" s="450"/>
      <c r="JGE31" s="415"/>
      <c r="JGF31" s="415"/>
      <c r="JGG31" s="415"/>
      <c r="JGH31" s="446"/>
      <c r="JGI31" s="451"/>
      <c r="JGJ31" s="448">
        <v>34708</v>
      </c>
      <c r="JGK31" s="447" t="s">
        <v>31</v>
      </c>
      <c r="JGL31" s="450" t="s">
        <v>124</v>
      </c>
      <c r="JGM31" s="415" t="s">
        <v>188</v>
      </c>
      <c r="JGN31" s="415" t="s">
        <v>125</v>
      </c>
      <c r="JGO31" s="415" t="s">
        <v>146</v>
      </c>
      <c r="JGP31" s="446"/>
      <c r="JGQ31" s="451"/>
      <c r="JGR31" s="448">
        <v>34708</v>
      </c>
      <c r="JGS31" s="447" t="s">
        <v>31</v>
      </c>
      <c r="JGT31" s="450" t="s">
        <v>124</v>
      </c>
      <c r="JGU31" s="415" t="s">
        <v>188</v>
      </c>
      <c r="JGV31" s="415" t="s">
        <v>125</v>
      </c>
      <c r="JGW31" s="415" t="s">
        <v>146</v>
      </c>
      <c r="JGX31" s="446"/>
      <c r="JGY31" s="451"/>
      <c r="JGZ31" s="448">
        <v>34708</v>
      </c>
      <c r="JHA31" s="447" t="s">
        <v>31</v>
      </c>
      <c r="JHB31" s="450" t="s">
        <v>124</v>
      </c>
      <c r="JHC31" s="415" t="s">
        <v>188</v>
      </c>
      <c r="JHD31" s="415" t="s">
        <v>125</v>
      </c>
      <c r="JHE31" s="415" t="s">
        <v>146</v>
      </c>
      <c r="JHF31" s="446"/>
      <c r="JHG31" s="451"/>
      <c r="JHH31" s="448">
        <v>34708</v>
      </c>
      <c r="JHI31" s="447" t="s">
        <v>31</v>
      </c>
      <c r="JHJ31" s="450" t="s">
        <v>124</v>
      </c>
      <c r="JHK31" s="415" t="s">
        <v>188</v>
      </c>
      <c r="JHL31" s="415" t="s">
        <v>125</v>
      </c>
      <c r="JHM31" s="415" t="s">
        <v>146</v>
      </c>
      <c r="JHN31" s="446"/>
      <c r="JHO31" s="451"/>
      <c r="JHP31" s="448">
        <v>34708</v>
      </c>
      <c r="JHQ31" s="447" t="s">
        <v>31</v>
      </c>
      <c r="JHR31" s="450" t="s">
        <v>124</v>
      </c>
      <c r="JHS31" s="415" t="s">
        <v>188</v>
      </c>
      <c r="JHT31" s="415" t="s">
        <v>125</v>
      </c>
      <c r="JHU31" s="415" t="s">
        <v>146</v>
      </c>
      <c r="JHV31" s="446"/>
      <c r="JHW31" s="451"/>
      <c r="JHX31" s="448">
        <v>34708</v>
      </c>
      <c r="JHY31" s="447" t="s">
        <v>31</v>
      </c>
      <c r="JHZ31" s="450" t="s">
        <v>124</v>
      </c>
      <c r="JIA31" s="415" t="s">
        <v>188</v>
      </c>
      <c r="JIB31" s="415" t="s">
        <v>125</v>
      </c>
      <c r="JIC31" s="415" t="s">
        <v>146</v>
      </c>
      <c r="JID31" s="446"/>
      <c r="JIE31" s="451"/>
      <c r="JIF31" s="448">
        <v>34708</v>
      </c>
      <c r="JIG31" s="447" t="s">
        <v>31</v>
      </c>
      <c r="JIH31" s="450" t="s">
        <v>124</v>
      </c>
      <c r="JII31" s="415" t="s">
        <v>188</v>
      </c>
      <c r="JIJ31" s="415" t="s">
        <v>125</v>
      </c>
      <c r="JIK31" s="415" t="s">
        <v>146</v>
      </c>
      <c r="JIL31" s="446"/>
      <c r="JIM31" s="451"/>
      <c r="JIN31" s="448">
        <v>34708</v>
      </c>
      <c r="JIO31" s="447" t="s">
        <v>31</v>
      </c>
      <c r="JIP31" s="450" t="s">
        <v>124</v>
      </c>
      <c r="JIQ31" s="415" t="s">
        <v>188</v>
      </c>
      <c r="JIR31" s="415" t="s">
        <v>125</v>
      </c>
      <c r="JIS31" s="415" t="s">
        <v>146</v>
      </c>
      <c r="JIT31" s="446"/>
      <c r="JIU31" s="451"/>
      <c r="JIV31" s="448">
        <v>34708</v>
      </c>
      <c r="JIW31" s="447" t="s">
        <v>31</v>
      </c>
      <c r="JIX31" s="450" t="s">
        <v>124</v>
      </c>
      <c r="JIY31" s="415" t="s">
        <v>188</v>
      </c>
      <c r="JIZ31" s="415" t="s">
        <v>125</v>
      </c>
      <c r="JJA31" s="415" t="s">
        <v>146</v>
      </c>
      <c r="JJB31" s="446"/>
      <c r="JJC31" s="451"/>
      <c r="JJD31" s="448">
        <v>34708</v>
      </c>
      <c r="JJE31" s="447" t="s">
        <v>31</v>
      </c>
      <c r="JJF31" s="450" t="s">
        <v>124</v>
      </c>
      <c r="JJG31" s="415" t="s">
        <v>188</v>
      </c>
      <c r="JJH31" s="415" t="s">
        <v>125</v>
      </c>
      <c r="JJI31" s="415" t="s">
        <v>146</v>
      </c>
      <c r="JJJ31" s="446"/>
      <c r="JJK31" s="451"/>
      <c r="JJL31" s="448">
        <v>34708</v>
      </c>
      <c r="JJM31" s="447" t="s">
        <v>31</v>
      </c>
      <c r="JJN31" s="450" t="s">
        <v>124</v>
      </c>
      <c r="JJO31" s="415" t="s">
        <v>188</v>
      </c>
      <c r="JJP31" s="415" t="s">
        <v>125</v>
      </c>
      <c r="JJQ31" s="415" t="s">
        <v>146</v>
      </c>
      <c r="JJR31" s="446"/>
      <c r="JJS31" s="451"/>
      <c r="JJT31" s="448">
        <v>34708</v>
      </c>
      <c r="JJU31" s="447" t="s">
        <v>31</v>
      </c>
      <c r="JJV31" s="450" t="s">
        <v>124</v>
      </c>
      <c r="JJW31" s="415" t="s">
        <v>188</v>
      </c>
      <c r="JJX31" s="415" t="s">
        <v>125</v>
      </c>
      <c r="JJY31" s="415" t="s">
        <v>146</v>
      </c>
      <c r="JJZ31" s="446"/>
      <c r="JKA31" s="451"/>
      <c r="JKB31" s="448">
        <v>34708</v>
      </c>
      <c r="JKC31" s="447" t="s">
        <v>31</v>
      </c>
      <c r="JKD31" s="450" t="s">
        <v>124</v>
      </c>
      <c r="JKE31" s="415" t="s">
        <v>188</v>
      </c>
      <c r="JKF31" s="415" t="s">
        <v>125</v>
      </c>
      <c r="JKG31" s="415" t="s">
        <v>146</v>
      </c>
      <c r="JKH31" s="446"/>
      <c r="JKI31" s="451"/>
      <c r="JKJ31" s="448">
        <v>34708</v>
      </c>
      <c r="JKK31" s="447" t="s">
        <v>31</v>
      </c>
      <c r="JKL31" s="450" t="s">
        <v>124</v>
      </c>
      <c r="JKM31" s="415" t="s">
        <v>188</v>
      </c>
      <c r="JKN31" s="415" t="s">
        <v>125</v>
      </c>
      <c r="JKO31" s="415" t="s">
        <v>146</v>
      </c>
      <c r="JKP31" s="446"/>
      <c r="JKQ31" s="451"/>
      <c r="JKR31" s="448">
        <v>34708</v>
      </c>
      <c r="JKS31" s="447" t="s">
        <v>31</v>
      </c>
      <c r="JKT31" s="450" t="s">
        <v>124</v>
      </c>
      <c r="JKU31" s="415" t="s">
        <v>188</v>
      </c>
      <c r="JKV31" s="415" t="s">
        <v>125</v>
      </c>
      <c r="JKW31" s="415" t="s">
        <v>146</v>
      </c>
      <c r="JKX31" s="446"/>
      <c r="JKY31" s="451"/>
      <c r="JKZ31" s="448">
        <v>34708</v>
      </c>
      <c r="JLA31" s="447" t="s">
        <v>31</v>
      </c>
      <c r="JLB31" s="450" t="s">
        <v>124</v>
      </c>
      <c r="JLC31" s="415" t="s">
        <v>188</v>
      </c>
      <c r="JLD31" s="415" t="s">
        <v>125</v>
      </c>
      <c r="JLE31" s="415" t="s">
        <v>146</v>
      </c>
      <c r="JLF31" s="446"/>
      <c r="JLG31" s="451"/>
      <c r="JLH31" s="448">
        <v>34708</v>
      </c>
      <c r="JLI31" s="447" t="s">
        <v>31</v>
      </c>
      <c r="JLJ31" s="450" t="s">
        <v>124</v>
      </c>
      <c r="JLK31" s="415" t="s">
        <v>188</v>
      </c>
      <c r="JLL31" s="415" t="s">
        <v>125</v>
      </c>
      <c r="JLM31" s="415" t="s">
        <v>146</v>
      </c>
      <c r="JLN31" s="446"/>
      <c r="JLO31" s="451"/>
      <c r="JLP31" s="448">
        <v>34708</v>
      </c>
      <c r="JLQ31" s="447" t="s">
        <v>31</v>
      </c>
      <c r="JLR31" s="450" t="s">
        <v>124</v>
      </c>
      <c r="JLS31" s="415" t="s">
        <v>188</v>
      </c>
      <c r="JLT31" s="415" t="s">
        <v>125</v>
      </c>
      <c r="JLU31" s="415" t="s">
        <v>146</v>
      </c>
      <c r="JLV31" s="446"/>
      <c r="JLW31" s="451"/>
      <c r="JLX31" s="448">
        <v>34708</v>
      </c>
      <c r="JLY31" s="447" t="s">
        <v>31</v>
      </c>
      <c r="JLZ31" s="450" t="s">
        <v>124</v>
      </c>
      <c r="JMA31" s="415" t="s">
        <v>188</v>
      </c>
      <c r="JMB31" s="415" t="s">
        <v>125</v>
      </c>
      <c r="JMC31" s="415" t="s">
        <v>146</v>
      </c>
      <c r="JMD31" s="446"/>
      <c r="JME31" s="451"/>
      <c r="JMF31" s="448">
        <v>34708</v>
      </c>
      <c r="JMG31" s="447" t="s">
        <v>31</v>
      </c>
      <c r="JMH31" s="450" t="s">
        <v>124</v>
      </c>
      <c r="JMI31" s="415" t="s">
        <v>188</v>
      </c>
      <c r="JMJ31" s="415" t="s">
        <v>125</v>
      </c>
      <c r="JMK31" s="415" t="s">
        <v>146</v>
      </c>
      <c r="JML31" s="446"/>
      <c r="JMM31" s="451"/>
      <c r="JMN31" s="448">
        <v>34708</v>
      </c>
      <c r="JMO31" s="447" t="s">
        <v>31</v>
      </c>
      <c r="JMP31" s="450" t="s">
        <v>124</v>
      </c>
      <c r="JMQ31" s="415" t="s">
        <v>188</v>
      </c>
      <c r="JMR31" s="415" t="s">
        <v>125</v>
      </c>
      <c r="JMS31" s="415" t="s">
        <v>146</v>
      </c>
      <c r="JMT31" s="446"/>
      <c r="JMU31" s="451"/>
      <c r="JMV31" s="448">
        <v>34708</v>
      </c>
      <c r="JMW31" s="447" t="s">
        <v>31</v>
      </c>
      <c r="JMX31" s="450" t="s">
        <v>124</v>
      </c>
      <c r="JMY31" s="415" t="s">
        <v>188</v>
      </c>
      <c r="JMZ31" s="415" t="s">
        <v>125</v>
      </c>
      <c r="JNA31" s="415" t="s">
        <v>146</v>
      </c>
      <c r="JNB31" s="446"/>
      <c r="JNC31" s="451"/>
      <c r="JND31" s="448">
        <v>34708</v>
      </c>
      <c r="JNE31" s="447" t="s">
        <v>31</v>
      </c>
      <c r="JNF31" s="450" t="s">
        <v>124</v>
      </c>
      <c r="JNG31" s="415" t="s">
        <v>188</v>
      </c>
      <c r="JNH31" s="415" t="s">
        <v>125</v>
      </c>
      <c r="JNI31" s="415" t="s">
        <v>146</v>
      </c>
      <c r="JNJ31" s="446"/>
      <c r="JNK31" s="451"/>
      <c r="JNL31" s="448">
        <v>34708</v>
      </c>
      <c r="JNM31" s="447" t="s">
        <v>31</v>
      </c>
      <c r="JNN31" s="450" t="s">
        <v>124</v>
      </c>
      <c r="JNO31" s="415" t="s">
        <v>188</v>
      </c>
      <c r="JNP31" s="415" t="s">
        <v>125</v>
      </c>
      <c r="JNQ31" s="415" t="s">
        <v>146</v>
      </c>
      <c r="JNR31" s="446"/>
      <c r="JNS31" s="451"/>
      <c r="JNT31" s="448">
        <v>34708</v>
      </c>
      <c r="JNU31" s="447" t="s">
        <v>31</v>
      </c>
      <c r="JNV31" s="450" t="s">
        <v>124</v>
      </c>
      <c r="JNW31" s="415" t="s">
        <v>188</v>
      </c>
      <c r="JNX31" s="415" t="s">
        <v>125</v>
      </c>
      <c r="JNY31" s="415" t="s">
        <v>146</v>
      </c>
      <c r="JNZ31" s="446"/>
      <c r="JOA31" s="451"/>
      <c r="JOB31" s="448">
        <v>34708</v>
      </c>
      <c r="JOC31" s="447" t="s">
        <v>31</v>
      </c>
      <c r="JOD31" s="450" t="s">
        <v>124</v>
      </c>
      <c r="JOE31" s="415" t="s">
        <v>188</v>
      </c>
      <c r="JOF31" s="415" t="s">
        <v>125</v>
      </c>
      <c r="JOG31" s="415" t="s">
        <v>146</v>
      </c>
      <c r="JOH31" s="446"/>
      <c r="JOI31" s="451"/>
      <c r="JOJ31" s="448">
        <v>34708</v>
      </c>
      <c r="JOK31" s="447" t="s">
        <v>31</v>
      </c>
      <c r="JOL31" s="450" t="s">
        <v>124</v>
      </c>
      <c r="JOM31" s="415" t="s">
        <v>188</v>
      </c>
      <c r="JON31" s="415" t="s">
        <v>125</v>
      </c>
      <c r="JOO31" s="415" t="s">
        <v>146</v>
      </c>
      <c r="JOP31" s="446"/>
      <c r="JOQ31" s="451"/>
      <c r="JOR31" s="448">
        <v>34708</v>
      </c>
      <c r="JOS31" s="447" t="s">
        <v>31</v>
      </c>
      <c r="JOT31" s="450" t="s">
        <v>124</v>
      </c>
      <c r="JOU31" s="415" t="s">
        <v>188</v>
      </c>
      <c r="JOV31" s="415" t="s">
        <v>125</v>
      </c>
      <c r="JOW31" s="415" t="s">
        <v>146</v>
      </c>
      <c r="JOX31" s="446"/>
      <c r="JOY31" s="451"/>
      <c r="JOZ31" s="448">
        <v>34708</v>
      </c>
      <c r="JPA31" s="447" t="s">
        <v>31</v>
      </c>
      <c r="JPB31" s="450" t="s">
        <v>124</v>
      </c>
      <c r="JPC31" s="415" t="s">
        <v>188</v>
      </c>
      <c r="JPD31" s="415" t="s">
        <v>125</v>
      </c>
      <c r="JPE31" s="415" t="s">
        <v>146</v>
      </c>
      <c r="JPF31" s="446"/>
      <c r="JPG31" s="451"/>
      <c r="JPH31" s="448">
        <v>34708</v>
      </c>
      <c r="JPI31" s="447" t="s">
        <v>31</v>
      </c>
      <c r="JPJ31" s="450" t="s">
        <v>124</v>
      </c>
      <c r="JPK31" s="415" t="s">
        <v>188</v>
      </c>
      <c r="JPL31" s="415" t="s">
        <v>125</v>
      </c>
      <c r="JPM31" s="415" t="s">
        <v>146</v>
      </c>
      <c r="JPN31" s="446"/>
      <c r="JPO31" s="451"/>
      <c r="JPP31" s="448">
        <v>34708</v>
      </c>
      <c r="JPQ31" s="447" t="s">
        <v>31</v>
      </c>
      <c r="JPR31" s="450" t="s">
        <v>124</v>
      </c>
      <c r="JPS31" s="415" t="s">
        <v>188</v>
      </c>
      <c r="JPT31" s="415" t="s">
        <v>125</v>
      </c>
      <c r="JPU31" s="415" t="s">
        <v>146</v>
      </c>
      <c r="JPV31" s="446"/>
      <c r="JPW31" s="451"/>
      <c r="JPX31" s="448">
        <v>34708</v>
      </c>
      <c r="JPY31" s="447" t="s">
        <v>31</v>
      </c>
      <c r="JPZ31" s="450" t="s">
        <v>124</v>
      </c>
      <c r="JQA31" s="415" t="s">
        <v>188</v>
      </c>
      <c r="JQB31" s="415" t="s">
        <v>125</v>
      </c>
      <c r="JQC31" s="415" t="s">
        <v>146</v>
      </c>
      <c r="JQD31" s="446"/>
      <c r="JQE31" s="451"/>
      <c r="JQF31" s="448">
        <v>34708</v>
      </c>
      <c r="JQG31" s="447" t="s">
        <v>31</v>
      </c>
      <c r="JQH31" s="450" t="s">
        <v>124</v>
      </c>
      <c r="JQI31" s="415" t="s">
        <v>188</v>
      </c>
      <c r="JQJ31" s="415" t="s">
        <v>125</v>
      </c>
      <c r="JQK31" s="415" t="s">
        <v>146</v>
      </c>
      <c r="JQL31" s="446"/>
      <c r="JQM31" s="451"/>
      <c r="JQN31" s="448">
        <v>34708</v>
      </c>
      <c r="JQO31" s="447" t="s">
        <v>31</v>
      </c>
      <c r="JQP31" s="450" t="s">
        <v>124</v>
      </c>
      <c r="JQQ31" s="415" t="s">
        <v>188</v>
      </c>
      <c r="JQR31" s="415" t="s">
        <v>125</v>
      </c>
      <c r="JQS31" s="415" t="s">
        <v>146</v>
      </c>
      <c r="JQT31" s="446"/>
      <c r="JQU31" s="451"/>
      <c r="JQV31" s="448">
        <v>34708</v>
      </c>
      <c r="JQW31" s="447" t="s">
        <v>31</v>
      </c>
      <c r="JQX31" s="450" t="s">
        <v>124</v>
      </c>
      <c r="JQY31" s="415" t="s">
        <v>188</v>
      </c>
      <c r="JQZ31" s="415" t="s">
        <v>125</v>
      </c>
      <c r="JRA31" s="415" t="s">
        <v>146</v>
      </c>
      <c r="JRB31" s="446"/>
      <c r="JRC31" s="451"/>
      <c r="JRD31" s="448">
        <v>34708</v>
      </c>
      <c r="JRE31" s="447" t="s">
        <v>31</v>
      </c>
      <c r="JRF31" s="450" t="s">
        <v>124</v>
      </c>
      <c r="JRG31" s="415" t="s">
        <v>188</v>
      </c>
      <c r="JRH31" s="415" t="s">
        <v>125</v>
      </c>
      <c r="JRI31" s="415" t="s">
        <v>146</v>
      </c>
      <c r="JRJ31" s="446"/>
      <c r="JRK31" s="451"/>
      <c r="JRL31" s="448">
        <v>34708</v>
      </c>
      <c r="JRM31" s="447" t="s">
        <v>31</v>
      </c>
      <c r="JRN31" s="450" t="s">
        <v>124</v>
      </c>
      <c r="JRO31" s="415" t="s">
        <v>188</v>
      </c>
      <c r="JRP31" s="415" t="s">
        <v>125</v>
      </c>
      <c r="JRQ31" s="415" t="s">
        <v>146</v>
      </c>
      <c r="JRR31" s="446"/>
      <c r="JRS31" s="451"/>
      <c r="JRT31" s="448">
        <v>34708</v>
      </c>
      <c r="JRU31" s="447" t="s">
        <v>31</v>
      </c>
      <c r="JRV31" s="450" t="s">
        <v>124</v>
      </c>
      <c r="JRW31" s="415" t="s">
        <v>188</v>
      </c>
      <c r="JRX31" s="415" t="s">
        <v>125</v>
      </c>
      <c r="JRY31" s="415" t="s">
        <v>146</v>
      </c>
      <c r="JRZ31" s="446"/>
      <c r="JSA31" s="451"/>
      <c r="JSB31" s="448">
        <v>34708</v>
      </c>
      <c r="JSC31" s="447" t="s">
        <v>31</v>
      </c>
      <c r="JSD31" s="450" t="s">
        <v>124</v>
      </c>
      <c r="JSE31" s="415" t="s">
        <v>188</v>
      </c>
      <c r="JSF31" s="415" t="s">
        <v>125</v>
      </c>
      <c r="JSG31" s="415" t="s">
        <v>146</v>
      </c>
      <c r="JSH31" s="446"/>
      <c r="JSI31" s="451"/>
      <c r="JSJ31" s="448">
        <v>34708</v>
      </c>
      <c r="JSK31" s="447" t="s">
        <v>31</v>
      </c>
      <c r="JSL31" s="450" t="s">
        <v>124</v>
      </c>
      <c r="JSM31" s="415" t="s">
        <v>188</v>
      </c>
      <c r="JSN31" s="415" t="s">
        <v>125</v>
      </c>
      <c r="JSO31" s="415" t="s">
        <v>146</v>
      </c>
      <c r="JSP31" s="446"/>
      <c r="JSQ31" s="451"/>
      <c r="JSR31" s="448">
        <v>34708</v>
      </c>
      <c r="JSS31" s="447" t="s">
        <v>31</v>
      </c>
      <c r="JST31" s="450" t="s">
        <v>124</v>
      </c>
      <c r="JSU31" s="415" t="s">
        <v>188</v>
      </c>
      <c r="JSV31" s="415" t="s">
        <v>125</v>
      </c>
      <c r="JSW31" s="415" t="s">
        <v>146</v>
      </c>
      <c r="JSX31" s="446"/>
      <c r="JSY31" s="451"/>
      <c r="JSZ31" s="448">
        <v>34708</v>
      </c>
      <c r="JTA31" s="447" t="s">
        <v>31</v>
      </c>
      <c r="JTB31" s="450" t="s">
        <v>124</v>
      </c>
      <c r="JTC31" s="415" t="s">
        <v>188</v>
      </c>
      <c r="JTD31" s="415" t="s">
        <v>125</v>
      </c>
      <c r="JTE31" s="415" t="s">
        <v>146</v>
      </c>
      <c r="JTF31" s="446"/>
      <c r="JTG31" s="451"/>
      <c r="JTH31" s="448">
        <v>34708</v>
      </c>
      <c r="JTI31" s="447" t="s">
        <v>31</v>
      </c>
      <c r="JTJ31" s="450" t="s">
        <v>124</v>
      </c>
      <c r="JTK31" s="415" t="s">
        <v>188</v>
      </c>
      <c r="JTL31" s="415" t="s">
        <v>125</v>
      </c>
      <c r="JTM31" s="415" t="s">
        <v>146</v>
      </c>
      <c r="JTN31" s="446"/>
      <c r="JTO31" s="451"/>
      <c r="JTP31" s="448">
        <v>34708</v>
      </c>
      <c r="JTQ31" s="447" t="s">
        <v>31</v>
      </c>
      <c r="JTR31" s="450" t="s">
        <v>124</v>
      </c>
      <c r="JTS31" s="415" t="s">
        <v>188</v>
      </c>
      <c r="JTT31" s="415" t="s">
        <v>125</v>
      </c>
      <c r="JTU31" s="415" t="s">
        <v>146</v>
      </c>
      <c r="JTV31" s="446"/>
      <c r="JTW31" s="451"/>
      <c r="JTX31" s="448">
        <v>34708</v>
      </c>
      <c r="JTY31" s="447" t="s">
        <v>31</v>
      </c>
      <c r="JTZ31" s="450" t="s">
        <v>124</v>
      </c>
      <c r="JUA31" s="415" t="s">
        <v>188</v>
      </c>
      <c r="JUB31" s="415" t="s">
        <v>125</v>
      </c>
      <c r="JUC31" s="415" t="s">
        <v>146</v>
      </c>
      <c r="JUD31" s="446"/>
      <c r="JUE31" s="451"/>
      <c r="JUF31" s="448">
        <v>34708</v>
      </c>
      <c r="JUG31" s="447" t="s">
        <v>31</v>
      </c>
      <c r="JUH31" s="450" t="s">
        <v>124</v>
      </c>
      <c r="JUI31" s="415" t="s">
        <v>188</v>
      </c>
      <c r="JUJ31" s="415" t="s">
        <v>125</v>
      </c>
      <c r="JUK31" s="415" t="s">
        <v>146</v>
      </c>
      <c r="JUL31" s="446"/>
      <c r="JUM31" s="451"/>
      <c r="JUN31" s="448">
        <v>34708</v>
      </c>
      <c r="JUO31" s="447" t="s">
        <v>31</v>
      </c>
      <c r="JUP31" s="450" t="s">
        <v>124</v>
      </c>
      <c r="JUQ31" s="415" t="s">
        <v>188</v>
      </c>
      <c r="JUR31" s="415" t="s">
        <v>125</v>
      </c>
      <c r="JUS31" s="415" t="s">
        <v>146</v>
      </c>
      <c r="JUT31" s="446"/>
      <c r="JUU31" s="451"/>
      <c r="JUV31" s="448">
        <v>34708</v>
      </c>
      <c r="JUW31" s="447" t="s">
        <v>31</v>
      </c>
      <c r="JUX31" s="450" t="s">
        <v>124</v>
      </c>
      <c r="JUY31" s="415" t="s">
        <v>188</v>
      </c>
      <c r="JUZ31" s="415" t="s">
        <v>125</v>
      </c>
      <c r="JVA31" s="415" t="s">
        <v>146</v>
      </c>
      <c r="JVB31" s="446"/>
      <c r="JVC31" s="451"/>
      <c r="JVD31" s="448">
        <v>34708</v>
      </c>
      <c r="JVE31" s="447" t="s">
        <v>31</v>
      </c>
      <c r="JVF31" s="450" t="s">
        <v>124</v>
      </c>
      <c r="JVG31" s="415" t="s">
        <v>188</v>
      </c>
      <c r="JVH31" s="415" t="s">
        <v>125</v>
      </c>
      <c r="JVI31" s="415" t="s">
        <v>146</v>
      </c>
      <c r="JVJ31" s="446"/>
      <c r="JVK31" s="451"/>
      <c r="JVL31" s="448">
        <v>34708</v>
      </c>
      <c r="JVM31" s="447" t="s">
        <v>31</v>
      </c>
      <c r="JVN31" s="450" t="s">
        <v>124</v>
      </c>
      <c r="JVO31" s="415" t="s">
        <v>188</v>
      </c>
      <c r="JVP31" s="415" t="s">
        <v>125</v>
      </c>
      <c r="JVQ31" s="415" t="s">
        <v>146</v>
      </c>
      <c r="JVR31" s="446"/>
      <c r="JVS31" s="451"/>
      <c r="JVT31" s="448">
        <v>34708</v>
      </c>
      <c r="JVU31" s="447" t="s">
        <v>31</v>
      </c>
      <c r="JVV31" s="450" t="s">
        <v>124</v>
      </c>
      <c r="JVW31" s="415" t="s">
        <v>188</v>
      </c>
      <c r="JVX31" s="415" t="s">
        <v>125</v>
      </c>
      <c r="JVY31" s="415" t="s">
        <v>146</v>
      </c>
      <c r="JVZ31" s="446"/>
      <c r="JWA31" s="451"/>
      <c r="JWB31" s="448">
        <v>34708</v>
      </c>
      <c r="JWC31" s="447" t="s">
        <v>31</v>
      </c>
      <c r="JWD31" s="450" t="s">
        <v>124</v>
      </c>
      <c r="JWE31" s="415" t="s">
        <v>188</v>
      </c>
      <c r="JWF31" s="415" t="s">
        <v>125</v>
      </c>
      <c r="JWG31" s="415" t="s">
        <v>146</v>
      </c>
      <c r="JWH31" s="446"/>
      <c r="JWI31" s="451"/>
      <c r="JWJ31" s="448">
        <v>34708</v>
      </c>
      <c r="JWK31" s="447" t="s">
        <v>31</v>
      </c>
      <c r="JWL31" s="450" t="s">
        <v>124</v>
      </c>
      <c r="JWM31" s="415" t="s">
        <v>188</v>
      </c>
      <c r="JWN31" s="415" t="s">
        <v>125</v>
      </c>
      <c r="JWO31" s="415" t="s">
        <v>146</v>
      </c>
      <c r="JWP31" s="446"/>
      <c r="JWQ31" s="451"/>
      <c r="JWR31" s="448">
        <v>34708</v>
      </c>
      <c r="JWS31" s="447" t="s">
        <v>31</v>
      </c>
      <c r="JWT31" s="450" t="s">
        <v>124</v>
      </c>
      <c r="JWU31" s="415" t="s">
        <v>188</v>
      </c>
      <c r="JWV31" s="415" t="s">
        <v>125</v>
      </c>
      <c r="JWW31" s="415" t="s">
        <v>146</v>
      </c>
      <c r="JWX31" s="446"/>
      <c r="JWY31" s="451"/>
      <c r="JWZ31" s="448">
        <v>34708</v>
      </c>
      <c r="JXA31" s="447" t="s">
        <v>31</v>
      </c>
      <c r="JXB31" s="450" t="s">
        <v>124</v>
      </c>
      <c r="JXC31" s="415" t="s">
        <v>188</v>
      </c>
      <c r="JXD31" s="415" t="s">
        <v>125</v>
      </c>
      <c r="JXE31" s="415" t="s">
        <v>146</v>
      </c>
      <c r="JXF31" s="446"/>
      <c r="JXG31" s="451"/>
      <c r="JXH31" s="448">
        <v>34708</v>
      </c>
      <c r="JXI31" s="447" t="s">
        <v>31</v>
      </c>
      <c r="JXJ31" s="450" t="s">
        <v>124</v>
      </c>
      <c r="JXK31" s="415" t="s">
        <v>188</v>
      </c>
      <c r="JXL31" s="415" t="s">
        <v>125</v>
      </c>
      <c r="JXM31" s="415" t="s">
        <v>146</v>
      </c>
      <c r="JXN31" s="446"/>
      <c r="JXO31" s="451"/>
      <c r="JXP31" s="448">
        <v>34708</v>
      </c>
      <c r="JXQ31" s="447" t="s">
        <v>31</v>
      </c>
      <c r="JXR31" s="450" t="s">
        <v>124</v>
      </c>
      <c r="JXS31" s="415" t="s">
        <v>188</v>
      </c>
      <c r="JXT31" s="415" t="s">
        <v>125</v>
      </c>
      <c r="JXU31" s="415" t="s">
        <v>146</v>
      </c>
      <c r="JXV31" s="446"/>
      <c r="JXW31" s="451"/>
      <c r="JXX31" s="448">
        <v>34708</v>
      </c>
      <c r="JXY31" s="447" t="s">
        <v>31</v>
      </c>
      <c r="JXZ31" s="450" t="s">
        <v>124</v>
      </c>
      <c r="JYA31" s="415" t="s">
        <v>188</v>
      </c>
      <c r="JYB31" s="415" t="s">
        <v>125</v>
      </c>
      <c r="JYC31" s="415" t="s">
        <v>146</v>
      </c>
      <c r="JYD31" s="446"/>
      <c r="JYE31" s="451"/>
      <c r="JYF31" s="448">
        <v>34708</v>
      </c>
      <c r="JYG31" s="447" t="s">
        <v>31</v>
      </c>
      <c r="JYH31" s="450" t="s">
        <v>124</v>
      </c>
      <c r="JYI31" s="415" t="s">
        <v>188</v>
      </c>
      <c r="JYJ31" s="415" t="s">
        <v>125</v>
      </c>
      <c r="JYK31" s="415" t="s">
        <v>146</v>
      </c>
      <c r="JYL31" s="446"/>
      <c r="JYM31" s="451"/>
      <c r="JYN31" s="448">
        <v>34708</v>
      </c>
      <c r="JYO31" s="447" t="s">
        <v>31</v>
      </c>
      <c r="JYP31" s="450" t="s">
        <v>124</v>
      </c>
      <c r="JYQ31" s="415" t="s">
        <v>188</v>
      </c>
      <c r="JYR31" s="415" t="s">
        <v>125</v>
      </c>
      <c r="JYS31" s="415" t="s">
        <v>146</v>
      </c>
      <c r="JYT31" s="446"/>
      <c r="JYU31" s="451"/>
      <c r="JYV31" s="448">
        <v>34708</v>
      </c>
      <c r="JYW31" s="447" t="s">
        <v>31</v>
      </c>
      <c r="JYX31" s="450" t="s">
        <v>124</v>
      </c>
      <c r="JYY31" s="415" t="s">
        <v>188</v>
      </c>
      <c r="JYZ31" s="415" t="s">
        <v>125</v>
      </c>
      <c r="JZA31" s="415" t="s">
        <v>146</v>
      </c>
      <c r="JZB31" s="446"/>
      <c r="JZC31" s="451"/>
      <c r="JZD31" s="448">
        <v>34708</v>
      </c>
      <c r="JZE31" s="447" t="s">
        <v>31</v>
      </c>
      <c r="JZF31" s="450" t="s">
        <v>124</v>
      </c>
      <c r="JZG31" s="415" t="s">
        <v>188</v>
      </c>
      <c r="JZH31" s="415" t="s">
        <v>125</v>
      </c>
      <c r="JZI31" s="415" t="s">
        <v>146</v>
      </c>
      <c r="JZJ31" s="446"/>
      <c r="JZK31" s="451"/>
      <c r="JZL31" s="448">
        <v>34708</v>
      </c>
      <c r="JZM31" s="447" t="s">
        <v>31</v>
      </c>
      <c r="JZN31" s="450" t="s">
        <v>124</v>
      </c>
      <c r="JZO31" s="415" t="s">
        <v>188</v>
      </c>
      <c r="JZP31" s="415" t="s">
        <v>125</v>
      </c>
      <c r="JZQ31" s="415" t="s">
        <v>146</v>
      </c>
      <c r="JZR31" s="446"/>
      <c r="JZS31" s="451"/>
      <c r="JZT31" s="448">
        <v>34708</v>
      </c>
      <c r="JZU31" s="447" t="s">
        <v>31</v>
      </c>
      <c r="JZV31" s="450" t="s">
        <v>124</v>
      </c>
      <c r="JZW31" s="415" t="s">
        <v>188</v>
      </c>
      <c r="JZX31" s="415" t="s">
        <v>125</v>
      </c>
      <c r="JZY31" s="415" t="s">
        <v>146</v>
      </c>
      <c r="JZZ31" s="446"/>
      <c r="KAA31" s="451"/>
      <c r="KAB31" s="448">
        <v>34708</v>
      </c>
      <c r="KAC31" s="447" t="s">
        <v>31</v>
      </c>
      <c r="KAD31" s="450" t="s">
        <v>124</v>
      </c>
      <c r="KAE31" s="415" t="s">
        <v>188</v>
      </c>
      <c r="KAF31" s="415" t="s">
        <v>125</v>
      </c>
      <c r="KAG31" s="415" t="s">
        <v>146</v>
      </c>
      <c r="KAH31" s="446"/>
      <c r="KAI31" s="451"/>
      <c r="KAJ31" s="448">
        <v>34708</v>
      </c>
      <c r="KAK31" s="447" t="s">
        <v>31</v>
      </c>
      <c r="KAL31" s="450" t="s">
        <v>124</v>
      </c>
      <c r="KAM31" s="415" t="s">
        <v>188</v>
      </c>
      <c r="KAN31" s="415" t="s">
        <v>125</v>
      </c>
      <c r="KAO31" s="415" t="s">
        <v>146</v>
      </c>
      <c r="KAP31" s="446"/>
      <c r="KAQ31" s="451"/>
      <c r="KAR31" s="448">
        <v>34708</v>
      </c>
      <c r="KAS31" s="447" t="s">
        <v>31</v>
      </c>
      <c r="KAT31" s="450" t="s">
        <v>124</v>
      </c>
      <c r="KAU31" s="415" t="s">
        <v>188</v>
      </c>
      <c r="KAV31" s="415" t="s">
        <v>125</v>
      </c>
      <c r="KAW31" s="415" t="s">
        <v>146</v>
      </c>
      <c r="KAX31" s="446"/>
      <c r="KAY31" s="451"/>
      <c r="KAZ31" s="448">
        <v>34708</v>
      </c>
      <c r="KBA31" s="447" t="s">
        <v>31</v>
      </c>
      <c r="KBB31" s="450" t="s">
        <v>124</v>
      </c>
      <c r="KBC31" s="415" t="s">
        <v>188</v>
      </c>
      <c r="KBD31" s="415" t="s">
        <v>125</v>
      </c>
      <c r="KBE31" s="415" t="s">
        <v>146</v>
      </c>
      <c r="KBF31" s="446"/>
      <c r="KBG31" s="451"/>
      <c r="KBH31" s="448">
        <v>34708</v>
      </c>
      <c r="KBI31" s="447" t="s">
        <v>31</v>
      </c>
      <c r="KBJ31" s="450" t="s">
        <v>124</v>
      </c>
      <c r="KBK31" s="415" t="s">
        <v>188</v>
      </c>
      <c r="KBL31" s="415" t="s">
        <v>125</v>
      </c>
      <c r="KBM31" s="415" t="s">
        <v>146</v>
      </c>
      <c r="KBN31" s="446"/>
      <c r="KBO31" s="451"/>
      <c r="KBP31" s="448">
        <v>34708</v>
      </c>
      <c r="KBQ31" s="447" t="s">
        <v>31</v>
      </c>
      <c r="KBR31" s="450" t="s">
        <v>124</v>
      </c>
      <c r="KBS31" s="415" t="s">
        <v>188</v>
      </c>
      <c r="KBT31" s="415" t="s">
        <v>125</v>
      </c>
      <c r="KBU31" s="415" t="s">
        <v>146</v>
      </c>
      <c r="KBV31" s="446"/>
      <c r="KBW31" s="451"/>
      <c r="KBX31" s="448">
        <v>34708</v>
      </c>
      <c r="KBY31" s="447" t="s">
        <v>31</v>
      </c>
      <c r="KBZ31" s="450" t="s">
        <v>124</v>
      </c>
      <c r="KCA31" s="415" t="s">
        <v>188</v>
      </c>
      <c r="KCB31" s="415" t="s">
        <v>125</v>
      </c>
      <c r="KCC31" s="415" t="s">
        <v>146</v>
      </c>
      <c r="KCD31" s="446"/>
      <c r="KCE31" s="451"/>
      <c r="KCF31" s="448">
        <v>34708</v>
      </c>
      <c r="KCG31" s="447" t="s">
        <v>31</v>
      </c>
      <c r="KCH31" s="450" t="s">
        <v>124</v>
      </c>
      <c r="KCI31" s="415" t="s">
        <v>188</v>
      </c>
      <c r="KCJ31" s="415" t="s">
        <v>125</v>
      </c>
      <c r="KCK31" s="415" t="s">
        <v>146</v>
      </c>
      <c r="KCL31" s="446"/>
      <c r="KCM31" s="451"/>
      <c r="KCN31" s="448">
        <v>34708</v>
      </c>
      <c r="KCO31" s="447" t="s">
        <v>31</v>
      </c>
      <c r="KCP31" s="450" t="s">
        <v>124</v>
      </c>
      <c r="KCQ31" s="415" t="s">
        <v>188</v>
      </c>
      <c r="KCR31" s="415" t="s">
        <v>125</v>
      </c>
      <c r="KCS31" s="415" t="s">
        <v>146</v>
      </c>
      <c r="KCT31" s="446"/>
      <c r="KCU31" s="451"/>
      <c r="KCV31" s="448">
        <v>34708</v>
      </c>
      <c r="KCW31" s="447" t="s">
        <v>31</v>
      </c>
      <c r="KCX31" s="450" t="s">
        <v>124</v>
      </c>
      <c r="KCY31" s="415" t="s">
        <v>188</v>
      </c>
      <c r="KCZ31" s="415" t="s">
        <v>125</v>
      </c>
      <c r="KDA31" s="415" t="s">
        <v>146</v>
      </c>
      <c r="KDB31" s="446"/>
      <c r="KDC31" s="451"/>
      <c r="KDD31" s="448">
        <v>34708</v>
      </c>
      <c r="KDE31" s="447" t="s">
        <v>31</v>
      </c>
      <c r="KDF31" s="450" t="s">
        <v>124</v>
      </c>
      <c r="KDG31" s="415" t="s">
        <v>188</v>
      </c>
      <c r="KDH31" s="415" t="s">
        <v>125</v>
      </c>
      <c r="KDI31" s="415" t="s">
        <v>146</v>
      </c>
      <c r="KDJ31" s="446"/>
      <c r="KDK31" s="451"/>
      <c r="KDL31" s="448">
        <v>34708</v>
      </c>
      <c r="KDM31" s="447" t="s">
        <v>31</v>
      </c>
      <c r="KDN31" s="450" t="s">
        <v>124</v>
      </c>
      <c r="KDO31" s="415" t="s">
        <v>188</v>
      </c>
      <c r="KDP31" s="415" t="s">
        <v>125</v>
      </c>
      <c r="KDQ31" s="415" t="s">
        <v>146</v>
      </c>
      <c r="KDR31" s="446"/>
      <c r="KDS31" s="451"/>
      <c r="KDT31" s="448">
        <v>34708</v>
      </c>
      <c r="KDU31" s="447" t="s">
        <v>31</v>
      </c>
      <c r="KDV31" s="450" t="s">
        <v>124</v>
      </c>
      <c r="KDW31" s="415" t="s">
        <v>188</v>
      </c>
      <c r="KDX31" s="415" t="s">
        <v>125</v>
      </c>
      <c r="KDY31" s="415" t="s">
        <v>146</v>
      </c>
      <c r="KDZ31" s="446"/>
      <c r="KEA31" s="451"/>
      <c r="KEB31" s="448">
        <v>34708</v>
      </c>
      <c r="KEC31" s="447" t="s">
        <v>31</v>
      </c>
      <c r="KED31" s="450" t="s">
        <v>124</v>
      </c>
      <c r="KEE31" s="415" t="s">
        <v>188</v>
      </c>
      <c r="KEF31" s="415" t="s">
        <v>125</v>
      </c>
      <c r="KEG31" s="415" t="s">
        <v>146</v>
      </c>
      <c r="KEH31" s="446"/>
      <c r="KEI31" s="451"/>
      <c r="KEJ31" s="448">
        <v>34708</v>
      </c>
      <c r="KEK31" s="447" t="s">
        <v>31</v>
      </c>
      <c r="KEL31" s="450" t="s">
        <v>124</v>
      </c>
      <c r="KEM31" s="415" t="s">
        <v>188</v>
      </c>
      <c r="KEN31" s="415" t="s">
        <v>125</v>
      </c>
      <c r="KEO31" s="415" t="s">
        <v>146</v>
      </c>
      <c r="KEP31" s="446"/>
      <c r="KEQ31" s="451"/>
      <c r="KER31" s="448">
        <v>34708</v>
      </c>
      <c r="KES31" s="447" t="s">
        <v>31</v>
      </c>
      <c r="KET31" s="450" t="s">
        <v>124</v>
      </c>
      <c r="KEU31" s="415" t="s">
        <v>188</v>
      </c>
      <c r="KEV31" s="415" t="s">
        <v>125</v>
      </c>
      <c r="KEW31" s="415" t="s">
        <v>146</v>
      </c>
      <c r="KEX31" s="446"/>
      <c r="KEY31" s="451"/>
      <c r="KEZ31" s="448">
        <v>34708</v>
      </c>
      <c r="KFA31" s="447" t="s">
        <v>31</v>
      </c>
      <c r="KFB31" s="450" t="s">
        <v>124</v>
      </c>
      <c r="KFC31" s="415" t="s">
        <v>188</v>
      </c>
      <c r="KFD31" s="415" t="s">
        <v>125</v>
      </c>
      <c r="KFE31" s="415" t="s">
        <v>146</v>
      </c>
      <c r="KFF31" s="446"/>
      <c r="KFG31" s="451"/>
      <c r="KFH31" s="448">
        <v>34708</v>
      </c>
      <c r="KFI31" s="447" t="s">
        <v>31</v>
      </c>
      <c r="KFJ31" s="450" t="s">
        <v>124</v>
      </c>
      <c r="KFK31" s="415" t="s">
        <v>188</v>
      </c>
      <c r="KFL31" s="415" t="s">
        <v>125</v>
      </c>
      <c r="KFM31" s="415" t="s">
        <v>146</v>
      </c>
      <c r="KFN31" s="446"/>
      <c r="KFO31" s="451"/>
      <c r="KFP31" s="448">
        <v>34708</v>
      </c>
      <c r="KFQ31" s="447" t="s">
        <v>31</v>
      </c>
      <c r="KFR31" s="450" t="s">
        <v>124</v>
      </c>
      <c r="KFS31" s="415" t="s">
        <v>188</v>
      </c>
      <c r="KFT31" s="415" t="s">
        <v>125</v>
      </c>
      <c r="KFU31" s="415" t="s">
        <v>146</v>
      </c>
      <c r="KFV31" s="446"/>
      <c r="KFW31" s="451"/>
      <c r="KFX31" s="448">
        <v>34708</v>
      </c>
      <c r="KFY31" s="447" t="s">
        <v>31</v>
      </c>
      <c r="KFZ31" s="450" t="s">
        <v>124</v>
      </c>
      <c r="KGA31" s="415" t="s">
        <v>188</v>
      </c>
      <c r="KGB31" s="415" t="s">
        <v>125</v>
      </c>
      <c r="KGC31" s="415" t="s">
        <v>146</v>
      </c>
      <c r="KGD31" s="446"/>
      <c r="KGE31" s="451"/>
      <c r="KGF31" s="448">
        <v>34708</v>
      </c>
      <c r="KGG31" s="447" t="s">
        <v>31</v>
      </c>
      <c r="KGH31" s="450" t="s">
        <v>124</v>
      </c>
      <c r="KGI31" s="415" t="s">
        <v>188</v>
      </c>
      <c r="KGJ31" s="415" t="s">
        <v>125</v>
      </c>
      <c r="KGK31" s="415" t="s">
        <v>146</v>
      </c>
      <c r="KGL31" s="446"/>
      <c r="KGM31" s="451"/>
      <c r="KGN31" s="448">
        <v>34708</v>
      </c>
      <c r="KGO31" s="447" t="s">
        <v>31</v>
      </c>
      <c r="KGP31" s="450" t="s">
        <v>124</v>
      </c>
      <c r="KGQ31" s="415" t="s">
        <v>188</v>
      </c>
      <c r="KGR31" s="415" t="s">
        <v>125</v>
      </c>
      <c r="KGS31" s="415" t="s">
        <v>146</v>
      </c>
      <c r="KGT31" s="446"/>
      <c r="KGU31" s="451"/>
      <c r="KGV31" s="448">
        <v>34708</v>
      </c>
      <c r="KGW31" s="447" t="s">
        <v>31</v>
      </c>
      <c r="KGX31" s="450" t="s">
        <v>124</v>
      </c>
      <c r="KGY31" s="415" t="s">
        <v>188</v>
      </c>
      <c r="KGZ31" s="415" t="s">
        <v>125</v>
      </c>
      <c r="KHA31" s="415" t="s">
        <v>146</v>
      </c>
      <c r="KHB31" s="446"/>
      <c r="KHC31" s="451"/>
      <c r="KHD31" s="448">
        <v>34708</v>
      </c>
      <c r="KHE31" s="447" t="s">
        <v>31</v>
      </c>
      <c r="KHF31" s="450" t="s">
        <v>124</v>
      </c>
      <c r="KHG31" s="415" t="s">
        <v>188</v>
      </c>
      <c r="KHH31" s="415" t="s">
        <v>125</v>
      </c>
      <c r="KHI31" s="415" t="s">
        <v>146</v>
      </c>
      <c r="KHJ31" s="446"/>
      <c r="KHK31" s="451"/>
      <c r="KHL31" s="448">
        <v>34708</v>
      </c>
      <c r="KHM31" s="447" t="s">
        <v>31</v>
      </c>
      <c r="KHN31" s="450" t="s">
        <v>124</v>
      </c>
      <c r="KHO31" s="415" t="s">
        <v>188</v>
      </c>
      <c r="KHP31" s="415" t="s">
        <v>125</v>
      </c>
      <c r="KHQ31" s="415" t="s">
        <v>146</v>
      </c>
      <c r="KHR31" s="446"/>
      <c r="KHS31" s="451"/>
      <c r="KHT31" s="448">
        <v>34708</v>
      </c>
      <c r="KHU31" s="447" t="s">
        <v>31</v>
      </c>
      <c r="KHV31" s="450" t="s">
        <v>124</v>
      </c>
      <c r="KHW31" s="415" t="s">
        <v>188</v>
      </c>
      <c r="KHX31" s="415" t="s">
        <v>125</v>
      </c>
      <c r="KHY31" s="415" t="s">
        <v>146</v>
      </c>
      <c r="KHZ31" s="446"/>
      <c r="KIA31" s="451"/>
      <c r="KIB31" s="448">
        <v>34708</v>
      </c>
      <c r="KIC31" s="447" t="s">
        <v>31</v>
      </c>
      <c r="KID31" s="450" t="s">
        <v>124</v>
      </c>
      <c r="KIE31" s="415" t="s">
        <v>188</v>
      </c>
      <c r="KIF31" s="415" t="s">
        <v>125</v>
      </c>
      <c r="KIG31" s="415" t="s">
        <v>146</v>
      </c>
      <c r="KIH31" s="446"/>
      <c r="KII31" s="451"/>
      <c r="KIJ31" s="448">
        <v>34708</v>
      </c>
      <c r="KIK31" s="447" t="s">
        <v>31</v>
      </c>
      <c r="KIL31" s="450" t="s">
        <v>124</v>
      </c>
      <c r="KIM31" s="415" t="s">
        <v>188</v>
      </c>
      <c r="KIN31" s="415" t="s">
        <v>125</v>
      </c>
      <c r="KIO31" s="415" t="s">
        <v>146</v>
      </c>
      <c r="KIP31" s="446"/>
      <c r="KIQ31" s="451"/>
      <c r="KIR31" s="448">
        <v>34708</v>
      </c>
      <c r="KIS31" s="447" t="s">
        <v>31</v>
      </c>
      <c r="KIT31" s="450" t="s">
        <v>124</v>
      </c>
      <c r="KIU31" s="415" t="s">
        <v>188</v>
      </c>
      <c r="KIV31" s="415" t="s">
        <v>125</v>
      </c>
      <c r="KIW31" s="415" t="s">
        <v>146</v>
      </c>
      <c r="KIX31" s="446"/>
      <c r="KIY31" s="451"/>
      <c r="KIZ31" s="448">
        <v>34708</v>
      </c>
      <c r="KJA31" s="447" t="s">
        <v>31</v>
      </c>
      <c r="KJB31" s="450" t="s">
        <v>124</v>
      </c>
      <c r="KJC31" s="415" t="s">
        <v>188</v>
      </c>
      <c r="KJD31" s="415" t="s">
        <v>125</v>
      </c>
      <c r="KJE31" s="415" t="s">
        <v>146</v>
      </c>
      <c r="KJF31" s="446"/>
      <c r="KJG31" s="451"/>
      <c r="KJH31" s="448">
        <v>34708</v>
      </c>
      <c r="KJI31" s="447" t="s">
        <v>31</v>
      </c>
      <c r="KJJ31" s="450" t="s">
        <v>124</v>
      </c>
      <c r="KJK31" s="415" t="s">
        <v>188</v>
      </c>
      <c r="KJL31" s="415" t="s">
        <v>125</v>
      </c>
      <c r="KJM31" s="415" t="s">
        <v>146</v>
      </c>
      <c r="KJN31" s="446"/>
      <c r="KJO31" s="451"/>
      <c r="KJP31" s="448">
        <v>34708</v>
      </c>
      <c r="KJQ31" s="447" t="s">
        <v>31</v>
      </c>
      <c r="KJR31" s="450" t="s">
        <v>124</v>
      </c>
      <c r="KJS31" s="415" t="s">
        <v>188</v>
      </c>
      <c r="KJT31" s="415" t="s">
        <v>125</v>
      </c>
      <c r="KJU31" s="415" t="s">
        <v>146</v>
      </c>
      <c r="KJV31" s="446"/>
      <c r="KJW31" s="451"/>
      <c r="KJX31" s="448">
        <v>34708</v>
      </c>
      <c r="KJY31" s="447" t="s">
        <v>31</v>
      </c>
      <c r="KJZ31" s="450" t="s">
        <v>124</v>
      </c>
      <c r="KKA31" s="415" t="s">
        <v>188</v>
      </c>
      <c r="KKB31" s="415" t="s">
        <v>125</v>
      </c>
      <c r="KKC31" s="415" t="s">
        <v>146</v>
      </c>
      <c r="KKD31" s="446"/>
      <c r="KKE31" s="451"/>
      <c r="KKF31" s="448">
        <v>34708</v>
      </c>
      <c r="KKG31" s="447" t="s">
        <v>31</v>
      </c>
      <c r="KKH31" s="450" t="s">
        <v>124</v>
      </c>
      <c r="KKI31" s="415" t="s">
        <v>188</v>
      </c>
      <c r="KKJ31" s="415" t="s">
        <v>125</v>
      </c>
      <c r="KKK31" s="415" t="s">
        <v>146</v>
      </c>
      <c r="KKL31" s="446"/>
      <c r="KKM31" s="451"/>
      <c r="KKN31" s="448">
        <v>34708</v>
      </c>
      <c r="KKO31" s="447" t="s">
        <v>31</v>
      </c>
      <c r="KKP31" s="450" t="s">
        <v>124</v>
      </c>
      <c r="KKQ31" s="415" t="s">
        <v>188</v>
      </c>
      <c r="KKR31" s="415" t="s">
        <v>125</v>
      </c>
      <c r="KKS31" s="415" t="s">
        <v>146</v>
      </c>
      <c r="KKT31" s="446"/>
      <c r="KKU31" s="451"/>
      <c r="KKV31" s="448">
        <v>34708</v>
      </c>
      <c r="KKW31" s="447" t="s">
        <v>31</v>
      </c>
      <c r="KKX31" s="450" t="s">
        <v>124</v>
      </c>
      <c r="KKY31" s="415" t="s">
        <v>188</v>
      </c>
      <c r="KKZ31" s="415" t="s">
        <v>125</v>
      </c>
      <c r="KLA31" s="415" t="s">
        <v>146</v>
      </c>
      <c r="KLB31" s="446"/>
      <c r="KLC31" s="451"/>
      <c r="KLD31" s="448">
        <v>34708</v>
      </c>
      <c r="KLE31" s="447" t="s">
        <v>31</v>
      </c>
      <c r="KLF31" s="450" t="s">
        <v>124</v>
      </c>
      <c r="KLG31" s="415" t="s">
        <v>188</v>
      </c>
      <c r="KLH31" s="415" t="s">
        <v>125</v>
      </c>
      <c r="KLI31" s="415" t="s">
        <v>146</v>
      </c>
      <c r="KLJ31" s="446"/>
      <c r="KLK31" s="451"/>
      <c r="KLL31" s="448">
        <v>34708</v>
      </c>
      <c r="KLM31" s="447" t="s">
        <v>31</v>
      </c>
      <c r="KLN31" s="450" t="s">
        <v>124</v>
      </c>
      <c r="KLO31" s="415" t="s">
        <v>188</v>
      </c>
      <c r="KLP31" s="415" t="s">
        <v>125</v>
      </c>
      <c r="KLQ31" s="415" t="s">
        <v>146</v>
      </c>
      <c r="KLR31" s="446"/>
      <c r="KLS31" s="451"/>
      <c r="KLT31" s="448">
        <v>34708</v>
      </c>
      <c r="KLU31" s="447" t="s">
        <v>31</v>
      </c>
      <c r="KLV31" s="450" t="s">
        <v>124</v>
      </c>
      <c r="KLW31" s="415" t="s">
        <v>188</v>
      </c>
      <c r="KLX31" s="415" t="s">
        <v>125</v>
      </c>
      <c r="KLY31" s="415" t="s">
        <v>146</v>
      </c>
      <c r="KLZ31" s="446"/>
      <c r="KMA31" s="451"/>
      <c r="KMB31" s="448">
        <v>34708</v>
      </c>
      <c r="KMC31" s="447" t="s">
        <v>31</v>
      </c>
      <c r="KMD31" s="450" t="s">
        <v>124</v>
      </c>
      <c r="KME31" s="415" t="s">
        <v>188</v>
      </c>
      <c r="KMF31" s="415" t="s">
        <v>125</v>
      </c>
      <c r="KMG31" s="415" t="s">
        <v>146</v>
      </c>
      <c r="KMH31" s="446"/>
      <c r="KMI31" s="451"/>
      <c r="KMJ31" s="448">
        <v>34708</v>
      </c>
      <c r="KMK31" s="447" t="s">
        <v>31</v>
      </c>
      <c r="KML31" s="450" t="s">
        <v>124</v>
      </c>
      <c r="KMM31" s="415" t="s">
        <v>188</v>
      </c>
      <c r="KMN31" s="415" t="s">
        <v>125</v>
      </c>
      <c r="KMO31" s="415" t="s">
        <v>146</v>
      </c>
      <c r="KMP31" s="446"/>
      <c r="KMQ31" s="451"/>
      <c r="KMR31" s="448">
        <v>34708</v>
      </c>
      <c r="KMS31" s="447" t="s">
        <v>31</v>
      </c>
      <c r="KMT31" s="450" t="s">
        <v>124</v>
      </c>
      <c r="KMU31" s="415" t="s">
        <v>188</v>
      </c>
      <c r="KMV31" s="415" t="s">
        <v>125</v>
      </c>
      <c r="KMW31" s="415" t="s">
        <v>146</v>
      </c>
      <c r="KMX31" s="446"/>
      <c r="KMY31" s="451"/>
      <c r="KMZ31" s="448">
        <v>34708</v>
      </c>
      <c r="KNA31" s="447" t="s">
        <v>31</v>
      </c>
      <c r="KNB31" s="450" t="s">
        <v>124</v>
      </c>
      <c r="KNC31" s="415" t="s">
        <v>188</v>
      </c>
      <c r="KND31" s="415" t="s">
        <v>125</v>
      </c>
      <c r="KNE31" s="415" t="s">
        <v>146</v>
      </c>
      <c r="KNF31" s="446"/>
      <c r="KNG31" s="451"/>
      <c r="KNH31" s="448">
        <v>34708</v>
      </c>
      <c r="KNI31" s="447" t="s">
        <v>31</v>
      </c>
      <c r="KNJ31" s="450" t="s">
        <v>124</v>
      </c>
      <c r="KNK31" s="415" t="s">
        <v>188</v>
      </c>
      <c r="KNL31" s="415" t="s">
        <v>125</v>
      </c>
      <c r="KNM31" s="415" t="s">
        <v>146</v>
      </c>
      <c r="KNN31" s="446"/>
      <c r="KNO31" s="451"/>
      <c r="KNP31" s="448">
        <v>34708</v>
      </c>
      <c r="KNQ31" s="447" t="s">
        <v>31</v>
      </c>
      <c r="KNR31" s="450" t="s">
        <v>124</v>
      </c>
      <c r="KNS31" s="415" t="s">
        <v>188</v>
      </c>
      <c r="KNT31" s="415" t="s">
        <v>125</v>
      </c>
      <c r="KNU31" s="415" t="s">
        <v>146</v>
      </c>
      <c r="KNV31" s="446"/>
      <c r="KNW31" s="451"/>
      <c r="KNX31" s="448">
        <v>34708</v>
      </c>
      <c r="KNY31" s="447" t="s">
        <v>31</v>
      </c>
      <c r="KNZ31" s="450" t="s">
        <v>124</v>
      </c>
      <c r="KOA31" s="415" t="s">
        <v>188</v>
      </c>
      <c r="KOB31" s="415" t="s">
        <v>125</v>
      </c>
      <c r="KOC31" s="415" t="s">
        <v>146</v>
      </c>
      <c r="KOD31" s="446"/>
      <c r="KOE31" s="451"/>
      <c r="KOF31" s="448">
        <v>34708</v>
      </c>
      <c r="KOG31" s="447" t="s">
        <v>31</v>
      </c>
      <c r="KOH31" s="450" t="s">
        <v>124</v>
      </c>
      <c r="KOI31" s="415" t="s">
        <v>188</v>
      </c>
      <c r="KOJ31" s="415" t="s">
        <v>125</v>
      </c>
      <c r="KOK31" s="415" t="s">
        <v>146</v>
      </c>
      <c r="KOL31" s="446"/>
      <c r="KOM31" s="451"/>
      <c r="KON31" s="448">
        <v>34708</v>
      </c>
      <c r="KOO31" s="447" t="s">
        <v>31</v>
      </c>
      <c r="KOP31" s="450" t="s">
        <v>124</v>
      </c>
      <c r="KOQ31" s="415" t="s">
        <v>188</v>
      </c>
      <c r="KOR31" s="415" t="s">
        <v>125</v>
      </c>
      <c r="KOS31" s="415" t="s">
        <v>146</v>
      </c>
      <c r="KOT31" s="446"/>
      <c r="KOU31" s="451"/>
      <c r="KOV31" s="448">
        <v>34708</v>
      </c>
      <c r="KOW31" s="447" t="s">
        <v>31</v>
      </c>
      <c r="KOX31" s="450" t="s">
        <v>124</v>
      </c>
      <c r="KOY31" s="415" t="s">
        <v>188</v>
      </c>
      <c r="KOZ31" s="415" t="s">
        <v>125</v>
      </c>
      <c r="KPA31" s="415" t="s">
        <v>146</v>
      </c>
      <c r="KPB31" s="446"/>
      <c r="KPC31" s="451"/>
      <c r="KPD31" s="448">
        <v>34708</v>
      </c>
      <c r="KPE31" s="447" t="s">
        <v>31</v>
      </c>
      <c r="KPF31" s="450" t="s">
        <v>124</v>
      </c>
      <c r="KPG31" s="415" t="s">
        <v>188</v>
      </c>
      <c r="KPH31" s="415" t="s">
        <v>125</v>
      </c>
      <c r="KPI31" s="415" t="s">
        <v>146</v>
      </c>
      <c r="KPJ31" s="446"/>
      <c r="KPK31" s="451"/>
      <c r="KPL31" s="448">
        <v>34708</v>
      </c>
      <c r="KPM31" s="447" t="s">
        <v>31</v>
      </c>
      <c r="KPN31" s="450" t="s">
        <v>124</v>
      </c>
      <c r="KPO31" s="415" t="s">
        <v>188</v>
      </c>
      <c r="KPP31" s="415" t="s">
        <v>125</v>
      </c>
      <c r="KPQ31" s="415" t="s">
        <v>146</v>
      </c>
      <c r="KPR31" s="446"/>
      <c r="KPS31" s="451"/>
      <c r="KPT31" s="448">
        <v>34708</v>
      </c>
      <c r="KPU31" s="447" t="s">
        <v>31</v>
      </c>
      <c r="KPV31" s="450" t="s">
        <v>124</v>
      </c>
      <c r="KPW31" s="415" t="s">
        <v>188</v>
      </c>
      <c r="KPX31" s="415" t="s">
        <v>125</v>
      </c>
      <c r="KPY31" s="415" t="s">
        <v>146</v>
      </c>
      <c r="KPZ31" s="446"/>
      <c r="KQA31" s="451"/>
      <c r="KQB31" s="448">
        <v>34708</v>
      </c>
      <c r="KQC31" s="447" t="s">
        <v>31</v>
      </c>
      <c r="KQD31" s="450" t="s">
        <v>124</v>
      </c>
      <c r="KQE31" s="415" t="s">
        <v>188</v>
      </c>
      <c r="KQF31" s="415" t="s">
        <v>125</v>
      </c>
      <c r="KQG31" s="415" t="s">
        <v>146</v>
      </c>
      <c r="KQH31" s="446"/>
      <c r="KQI31" s="451"/>
      <c r="KQJ31" s="448">
        <v>34708</v>
      </c>
      <c r="KQK31" s="447" t="s">
        <v>31</v>
      </c>
      <c r="KQL31" s="450" t="s">
        <v>124</v>
      </c>
      <c r="KQM31" s="415" t="s">
        <v>188</v>
      </c>
      <c r="KQN31" s="415" t="s">
        <v>125</v>
      </c>
      <c r="KQO31" s="415" t="s">
        <v>146</v>
      </c>
      <c r="KQP31" s="446"/>
      <c r="KQQ31" s="451"/>
      <c r="KQR31" s="448">
        <v>34708</v>
      </c>
      <c r="KQS31" s="447" t="s">
        <v>31</v>
      </c>
      <c r="KQT31" s="450" t="s">
        <v>124</v>
      </c>
      <c r="KQU31" s="415" t="s">
        <v>188</v>
      </c>
      <c r="KQV31" s="415" t="s">
        <v>125</v>
      </c>
      <c r="KQW31" s="415" t="s">
        <v>146</v>
      </c>
      <c r="KQX31" s="446"/>
      <c r="KQY31" s="451"/>
      <c r="KQZ31" s="448">
        <v>34708</v>
      </c>
      <c r="KRA31" s="447" t="s">
        <v>31</v>
      </c>
      <c r="KRB31" s="450" t="s">
        <v>124</v>
      </c>
      <c r="KRC31" s="415" t="s">
        <v>188</v>
      </c>
      <c r="KRD31" s="415" t="s">
        <v>125</v>
      </c>
      <c r="KRE31" s="415" t="s">
        <v>146</v>
      </c>
      <c r="KRF31" s="446"/>
      <c r="KRG31" s="451"/>
      <c r="KRH31" s="448">
        <v>34708</v>
      </c>
      <c r="KRI31" s="447" t="s">
        <v>31</v>
      </c>
      <c r="KRJ31" s="450" t="s">
        <v>124</v>
      </c>
      <c r="KRK31" s="415" t="s">
        <v>188</v>
      </c>
      <c r="KRL31" s="415" t="s">
        <v>125</v>
      </c>
      <c r="KRM31" s="415" t="s">
        <v>146</v>
      </c>
      <c r="KRN31" s="446"/>
      <c r="KRO31" s="451"/>
      <c r="KRP31" s="448">
        <v>34708</v>
      </c>
      <c r="KRQ31" s="447" t="s">
        <v>31</v>
      </c>
      <c r="KRR31" s="450" t="s">
        <v>124</v>
      </c>
      <c r="KRS31" s="415" t="s">
        <v>188</v>
      </c>
      <c r="KRT31" s="415" t="s">
        <v>125</v>
      </c>
      <c r="KRU31" s="415" t="s">
        <v>146</v>
      </c>
      <c r="KRV31" s="446"/>
      <c r="KRW31" s="451"/>
      <c r="KRX31" s="448">
        <v>34708</v>
      </c>
      <c r="KRY31" s="447" t="s">
        <v>31</v>
      </c>
      <c r="KRZ31" s="450" t="s">
        <v>124</v>
      </c>
      <c r="KSA31" s="415" t="s">
        <v>188</v>
      </c>
      <c r="KSB31" s="415" t="s">
        <v>125</v>
      </c>
      <c r="KSC31" s="415" t="s">
        <v>146</v>
      </c>
      <c r="KSD31" s="446"/>
      <c r="KSE31" s="451"/>
      <c r="KSF31" s="448">
        <v>34708</v>
      </c>
      <c r="KSG31" s="447" t="s">
        <v>31</v>
      </c>
      <c r="KSH31" s="450" t="s">
        <v>124</v>
      </c>
      <c r="KSI31" s="415" t="s">
        <v>188</v>
      </c>
      <c r="KSJ31" s="415" t="s">
        <v>125</v>
      </c>
      <c r="KSK31" s="415" t="s">
        <v>146</v>
      </c>
      <c r="KSL31" s="446"/>
      <c r="KSM31" s="451"/>
      <c r="KSN31" s="448">
        <v>34708</v>
      </c>
      <c r="KSO31" s="447" t="s">
        <v>31</v>
      </c>
      <c r="KSP31" s="450" t="s">
        <v>124</v>
      </c>
      <c r="KSQ31" s="415" t="s">
        <v>188</v>
      </c>
      <c r="KSR31" s="415" t="s">
        <v>125</v>
      </c>
      <c r="KSS31" s="415" t="s">
        <v>146</v>
      </c>
      <c r="KST31" s="446"/>
      <c r="KSU31" s="451"/>
      <c r="KSV31" s="448">
        <v>34708</v>
      </c>
      <c r="KSW31" s="447" t="s">
        <v>31</v>
      </c>
      <c r="KSX31" s="450" t="s">
        <v>124</v>
      </c>
      <c r="KSY31" s="415" t="s">
        <v>188</v>
      </c>
      <c r="KSZ31" s="415" t="s">
        <v>125</v>
      </c>
      <c r="KTA31" s="415" t="s">
        <v>146</v>
      </c>
      <c r="KTB31" s="446"/>
      <c r="KTC31" s="451"/>
      <c r="KTD31" s="448">
        <v>34708</v>
      </c>
      <c r="KTE31" s="447" t="s">
        <v>31</v>
      </c>
      <c r="KTF31" s="450" t="s">
        <v>124</v>
      </c>
      <c r="KTG31" s="415" t="s">
        <v>188</v>
      </c>
      <c r="KTH31" s="415" t="s">
        <v>125</v>
      </c>
      <c r="KTI31" s="415" t="s">
        <v>146</v>
      </c>
      <c r="KTJ31" s="446"/>
      <c r="KTK31" s="451"/>
      <c r="KTL31" s="448">
        <v>34708</v>
      </c>
      <c r="KTM31" s="447" t="s">
        <v>31</v>
      </c>
      <c r="KTN31" s="450" t="s">
        <v>124</v>
      </c>
      <c r="KTO31" s="415" t="s">
        <v>188</v>
      </c>
      <c r="KTP31" s="415" t="s">
        <v>125</v>
      </c>
      <c r="KTQ31" s="415" t="s">
        <v>146</v>
      </c>
      <c r="KTR31" s="446"/>
      <c r="KTS31" s="451"/>
      <c r="KTT31" s="448">
        <v>34708</v>
      </c>
      <c r="KTU31" s="447" t="s">
        <v>31</v>
      </c>
      <c r="KTV31" s="450" t="s">
        <v>124</v>
      </c>
      <c r="KTW31" s="415" t="s">
        <v>188</v>
      </c>
      <c r="KTX31" s="415" t="s">
        <v>125</v>
      </c>
      <c r="KTY31" s="415" t="s">
        <v>146</v>
      </c>
      <c r="KTZ31" s="446"/>
      <c r="KUA31" s="451"/>
      <c r="KUB31" s="448">
        <v>34708</v>
      </c>
      <c r="KUC31" s="447" t="s">
        <v>31</v>
      </c>
      <c r="KUD31" s="450" t="s">
        <v>124</v>
      </c>
      <c r="KUE31" s="415" t="s">
        <v>188</v>
      </c>
      <c r="KUF31" s="415" t="s">
        <v>125</v>
      </c>
      <c r="KUG31" s="415" t="s">
        <v>146</v>
      </c>
      <c r="KUH31" s="446"/>
      <c r="KUI31" s="451"/>
      <c r="KUJ31" s="448">
        <v>34708</v>
      </c>
      <c r="KUK31" s="447" t="s">
        <v>31</v>
      </c>
      <c r="KUL31" s="450" t="s">
        <v>124</v>
      </c>
      <c r="KUM31" s="415" t="s">
        <v>188</v>
      </c>
      <c r="KUN31" s="415" t="s">
        <v>125</v>
      </c>
      <c r="KUO31" s="415" t="s">
        <v>146</v>
      </c>
      <c r="KUP31" s="446"/>
      <c r="KUQ31" s="451"/>
      <c r="KUR31" s="448">
        <v>34708</v>
      </c>
      <c r="KUS31" s="447" t="s">
        <v>31</v>
      </c>
      <c r="KUT31" s="450" t="s">
        <v>124</v>
      </c>
      <c r="KUU31" s="415" t="s">
        <v>188</v>
      </c>
      <c r="KUV31" s="415" t="s">
        <v>125</v>
      </c>
      <c r="KUW31" s="415" t="s">
        <v>146</v>
      </c>
      <c r="KUX31" s="446"/>
      <c r="KUY31" s="451"/>
      <c r="KUZ31" s="448">
        <v>34708</v>
      </c>
      <c r="KVA31" s="447" t="s">
        <v>31</v>
      </c>
      <c r="KVB31" s="450" t="s">
        <v>124</v>
      </c>
      <c r="KVC31" s="415" t="s">
        <v>188</v>
      </c>
      <c r="KVD31" s="415" t="s">
        <v>125</v>
      </c>
      <c r="KVE31" s="415" t="s">
        <v>146</v>
      </c>
      <c r="KVF31" s="446"/>
      <c r="KVG31" s="451"/>
      <c r="KVH31" s="448">
        <v>34708</v>
      </c>
      <c r="KVI31" s="447" t="s">
        <v>31</v>
      </c>
      <c r="KVJ31" s="450" t="s">
        <v>124</v>
      </c>
      <c r="KVK31" s="415" t="s">
        <v>188</v>
      </c>
      <c r="KVL31" s="415" t="s">
        <v>125</v>
      </c>
      <c r="KVM31" s="415" t="s">
        <v>146</v>
      </c>
      <c r="KVN31" s="446"/>
      <c r="KVO31" s="451"/>
      <c r="KVP31" s="448">
        <v>34708</v>
      </c>
      <c r="KVQ31" s="447" t="s">
        <v>31</v>
      </c>
      <c r="KVR31" s="450" t="s">
        <v>124</v>
      </c>
      <c r="KVS31" s="415" t="s">
        <v>188</v>
      </c>
      <c r="KVT31" s="415" t="s">
        <v>125</v>
      </c>
      <c r="KVU31" s="415" t="s">
        <v>146</v>
      </c>
      <c r="KVV31" s="446"/>
      <c r="KVW31" s="451"/>
      <c r="KVX31" s="448">
        <v>34708</v>
      </c>
      <c r="KVY31" s="447" t="s">
        <v>31</v>
      </c>
      <c r="KVZ31" s="450" t="s">
        <v>124</v>
      </c>
      <c r="KWA31" s="415" t="s">
        <v>188</v>
      </c>
      <c r="KWB31" s="415" t="s">
        <v>125</v>
      </c>
      <c r="KWC31" s="415" t="s">
        <v>146</v>
      </c>
      <c r="KWD31" s="446"/>
      <c r="KWE31" s="451"/>
      <c r="KWF31" s="448">
        <v>34708</v>
      </c>
      <c r="KWG31" s="447" t="s">
        <v>31</v>
      </c>
      <c r="KWH31" s="450" t="s">
        <v>124</v>
      </c>
      <c r="KWI31" s="415" t="s">
        <v>188</v>
      </c>
      <c r="KWJ31" s="415" t="s">
        <v>125</v>
      </c>
      <c r="KWK31" s="415" t="s">
        <v>146</v>
      </c>
      <c r="KWL31" s="446"/>
      <c r="KWM31" s="451"/>
      <c r="KWN31" s="448">
        <v>34708</v>
      </c>
      <c r="KWO31" s="447" t="s">
        <v>31</v>
      </c>
      <c r="KWP31" s="450" t="s">
        <v>124</v>
      </c>
      <c r="KWQ31" s="415" t="s">
        <v>188</v>
      </c>
      <c r="KWR31" s="415" t="s">
        <v>125</v>
      </c>
      <c r="KWS31" s="415" t="s">
        <v>146</v>
      </c>
      <c r="KWT31" s="446"/>
      <c r="KWU31" s="451"/>
      <c r="KWV31" s="448">
        <v>34708</v>
      </c>
      <c r="KWW31" s="447" t="s">
        <v>31</v>
      </c>
      <c r="KWX31" s="450" t="s">
        <v>124</v>
      </c>
      <c r="KWY31" s="415" t="s">
        <v>188</v>
      </c>
      <c r="KWZ31" s="415" t="s">
        <v>125</v>
      </c>
      <c r="KXA31" s="415" t="s">
        <v>146</v>
      </c>
      <c r="KXB31" s="446"/>
      <c r="KXC31" s="451"/>
      <c r="KXD31" s="448">
        <v>34708</v>
      </c>
      <c r="KXE31" s="447" t="s">
        <v>31</v>
      </c>
      <c r="KXF31" s="450" t="s">
        <v>124</v>
      </c>
      <c r="KXG31" s="415" t="s">
        <v>188</v>
      </c>
      <c r="KXH31" s="415" t="s">
        <v>125</v>
      </c>
      <c r="KXI31" s="415" t="s">
        <v>146</v>
      </c>
      <c r="KXJ31" s="446"/>
      <c r="KXK31" s="451"/>
      <c r="KXL31" s="448">
        <v>34708</v>
      </c>
      <c r="KXM31" s="447" t="s">
        <v>31</v>
      </c>
      <c r="KXN31" s="450" t="s">
        <v>124</v>
      </c>
      <c r="KXO31" s="415" t="s">
        <v>188</v>
      </c>
      <c r="KXP31" s="415" t="s">
        <v>125</v>
      </c>
      <c r="KXQ31" s="415" t="s">
        <v>146</v>
      </c>
      <c r="KXR31" s="446"/>
      <c r="KXS31" s="451"/>
      <c r="KXT31" s="448">
        <v>34708</v>
      </c>
      <c r="KXU31" s="447" t="s">
        <v>31</v>
      </c>
      <c r="KXV31" s="450" t="s">
        <v>124</v>
      </c>
      <c r="KXW31" s="415" t="s">
        <v>188</v>
      </c>
      <c r="KXX31" s="415" t="s">
        <v>125</v>
      </c>
      <c r="KXY31" s="415" t="s">
        <v>146</v>
      </c>
      <c r="KXZ31" s="446"/>
      <c r="KYA31" s="451"/>
      <c r="KYB31" s="448">
        <v>34708</v>
      </c>
      <c r="KYC31" s="447" t="s">
        <v>31</v>
      </c>
      <c r="KYD31" s="450" t="s">
        <v>124</v>
      </c>
      <c r="KYE31" s="415" t="s">
        <v>188</v>
      </c>
      <c r="KYF31" s="415" t="s">
        <v>125</v>
      </c>
      <c r="KYG31" s="415" t="s">
        <v>146</v>
      </c>
      <c r="KYH31" s="446"/>
      <c r="KYI31" s="451"/>
      <c r="KYJ31" s="448">
        <v>34708</v>
      </c>
      <c r="KYK31" s="447" t="s">
        <v>31</v>
      </c>
      <c r="KYL31" s="450" t="s">
        <v>124</v>
      </c>
      <c r="KYM31" s="415" t="s">
        <v>188</v>
      </c>
      <c r="KYN31" s="415" t="s">
        <v>125</v>
      </c>
      <c r="KYO31" s="415" t="s">
        <v>146</v>
      </c>
      <c r="KYP31" s="446"/>
      <c r="KYQ31" s="451"/>
      <c r="KYR31" s="448">
        <v>34708</v>
      </c>
      <c r="KYS31" s="447" t="s">
        <v>31</v>
      </c>
      <c r="KYT31" s="450" t="s">
        <v>124</v>
      </c>
      <c r="KYU31" s="415" t="s">
        <v>188</v>
      </c>
      <c r="KYV31" s="415" t="s">
        <v>125</v>
      </c>
      <c r="KYW31" s="415" t="s">
        <v>146</v>
      </c>
      <c r="KYX31" s="446"/>
      <c r="KYY31" s="451"/>
      <c r="KYZ31" s="448">
        <v>34708</v>
      </c>
      <c r="KZA31" s="447" t="s">
        <v>31</v>
      </c>
      <c r="KZB31" s="450" t="s">
        <v>124</v>
      </c>
      <c r="KZC31" s="415" t="s">
        <v>188</v>
      </c>
      <c r="KZD31" s="415" t="s">
        <v>125</v>
      </c>
      <c r="KZE31" s="415" t="s">
        <v>146</v>
      </c>
      <c r="KZF31" s="446"/>
      <c r="KZG31" s="451"/>
      <c r="KZH31" s="448">
        <v>34708</v>
      </c>
      <c r="KZI31" s="447" t="s">
        <v>31</v>
      </c>
      <c r="KZJ31" s="450" t="s">
        <v>124</v>
      </c>
      <c r="KZK31" s="415" t="s">
        <v>188</v>
      </c>
      <c r="KZL31" s="415" t="s">
        <v>125</v>
      </c>
      <c r="KZM31" s="415" t="s">
        <v>146</v>
      </c>
      <c r="KZN31" s="446"/>
      <c r="KZO31" s="451"/>
      <c r="KZP31" s="448">
        <v>34708</v>
      </c>
      <c r="KZQ31" s="447" t="s">
        <v>31</v>
      </c>
      <c r="KZR31" s="450" t="s">
        <v>124</v>
      </c>
      <c r="KZS31" s="415" t="s">
        <v>188</v>
      </c>
      <c r="KZT31" s="415" t="s">
        <v>125</v>
      </c>
      <c r="KZU31" s="415" t="s">
        <v>146</v>
      </c>
      <c r="KZV31" s="446"/>
      <c r="KZW31" s="451"/>
      <c r="KZX31" s="448">
        <v>34708</v>
      </c>
      <c r="KZY31" s="447" t="s">
        <v>31</v>
      </c>
      <c r="KZZ31" s="450" t="s">
        <v>124</v>
      </c>
      <c r="LAA31" s="415" t="s">
        <v>188</v>
      </c>
      <c r="LAB31" s="415" t="s">
        <v>125</v>
      </c>
      <c r="LAC31" s="415" t="s">
        <v>146</v>
      </c>
      <c r="LAD31" s="446"/>
      <c r="LAE31" s="451"/>
      <c r="LAF31" s="448">
        <v>34708</v>
      </c>
      <c r="LAG31" s="447" t="s">
        <v>31</v>
      </c>
      <c r="LAH31" s="450" t="s">
        <v>124</v>
      </c>
      <c r="LAI31" s="415" t="s">
        <v>188</v>
      </c>
      <c r="LAJ31" s="415" t="s">
        <v>125</v>
      </c>
      <c r="LAK31" s="415" t="s">
        <v>146</v>
      </c>
      <c r="LAL31" s="446"/>
      <c r="LAM31" s="451"/>
      <c r="LAN31" s="448">
        <v>34708</v>
      </c>
      <c r="LAO31" s="447" t="s">
        <v>31</v>
      </c>
      <c r="LAP31" s="450" t="s">
        <v>124</v>
      </c>
      <c r="LAQ31" s="415" t="s">
        <v>188</v>
      </c>
      <c r="LAR31" s="415" t="s">
        <v>125</v>
      </c>
      <c r="LAS31" s="415" t="s">
        <v>146</v>
      </c>
      <c r="LAT31" s="446"/>
      <c r="LAU31" s="451"/>
      <c r="LAV31" s="448">
        <v>34708</v>
      </c>
      <c r="LAW31" s="447" t="s">
        <v>31</v>
      </c>
      <c r="LAX31" s="450" t="s">
        <v>124</v>
      </c>
      <c r="LAY31" s="415" t="s">
        <v>188</v>
      </c>
      <c r="LAZ31" s="415" t="s">
        <v>125</v>
      </c>
      <c r="LBA31" s="415" t="s">
        <v>146</v>
      </c>
      <c r="LBB31" s="446"/>
      <c r="LBC31" s="451"/>
      <c r="LBD31" s="448">
        <v>34708</v>
      </c>
      <c r="LBE31" s="447" t="s">
        <v>31</v>
      </c>
      <c r="LBF31" s="450" t="s">
        <v>124</v>
      </c>
      <c r="LBG31" s="415" t="s">
        <v>188</v>
      </c>
      <c r="LBH31" s="415" t="s">
        <v>125</v>
      </c>
      <c r="LBI31" s="415" t="s">
        <v>146</v>
      </c>
      <c r="LBJ31" s="446"/>
      <c r="LBK31" s="451"/>
      <c r="LBL31" s="448">
        <v>34708</v>
      </c>
      <c r="LBM31" s="447" t="s">
        <v>31</v>
      </c>
      <c r="LBN31" s="450" t="s">
        <v>124</v>
      </c>
      <c r="LBO31" s="415" t="s">
        <v>188</v>
      </c>
      <c r="LBP31" s="415" t="s">
        <v>125</v>
      </c>
      <c r="LBQ31" s="415" t="s">
        <v>146</v>
      </c>
      <c r="LBR31" s="446"/>
      <c r="LBS31" s="451"/>
      <c r="LBT31" s="448">
        <v>34708</v>
      </c>
      <c r="LBU31" s="447" t="s">
        <v>31</v>
      </c>
      <c r="LBV31" s="450" t="s">
        <v>124</v>
      </c>
      <c r="LBW31" s="415" t="s">
        <v>188</v>
      </c>
      <c r="LBX31" s="415" t="s">
        <v>125</v>
      </c>
      <c r="LBY31" s="415" t="s">
        <v>146</v>
      </c>
      <c r="LBZ31" s="446"/>
      <c r="LCA31" s="451"/>
      <c r="LCB31" s="448">
        <v>34708</v>
      </c>
      <c r="LCC31" s="447" t="s">
        <v>31</v>
      </c>
      <c r="LCD31" s="450" t="s">
        <v>124</v>
      </c>
      <c r="LCE31" s="415" t="s">
        <v>188</v>
      </c>
      <c r="LCF31" s="415" t="s">
        <v>125</v>
      </c>
      <c r="LCG31" s="415" t="s">
        <v>146</v>
      </c>
      <c r="LCH31" s="446"/>
      <c r="LCI31" s="451"/>
      <c r="LCJ31" s="448">
        <v>34708</v>
      </c>
      <c r="LCK31" s="447" t="s">
        <v>31</v>
      </c>
      <c r="LCL31" s="450" t="s">
        <v>124</v>
      </c>
      <c r="LCM31" s="415" t="s">
        <v>188</v>
      </c>
      <c r="LCN31" s="415" t="s">
        <v>125</v>
      </c>
      <c r="LCO31" s="415" t="s">
        <v>146</v>
      </c>
      <c r="LCP31" s="446"/>
      <c r="LCQ31" s="451"/>
      <c r="LCR31" s="448">
        <v>34708</v>
      </c>
      <c r="LCS31" s="447" t="s">
        <v>31</v>
      </c>
      <c r="LCT31" s="450" t="s">
        <v>124</v>
      </c>
      <c r="LCU31" s="415" t="s">
        <v>188</v>
      </c>
      <c r="LCV31" s="415" t="s">
        <v>125</v>
      </c>
      <c r="LCW31" s="415" t="s">
        <v>146</v>
      </c>
      <c r="LCX31" s="446"/>
      <c r="LCY31" s="451"/>
      <c r="LCZ31" s="448">
        <v>34708</v>
      </c>
      <c r="LDA31" s="447" t="s">
        <v>31</v>
      </c>
      <c r="LDB31" s="450" t="s">
        <v>124</v>
      </c>
      <c r="LDC31" s="415" t="s">
        <v>188</v>
      </c>
      <c r="LDD31" s="415" t="s">
        <v>125</v>
      </c>
      <c r="LDE31" s="415" t="s">
        <v>146</v>
      </c>
      <c r="LDF31" s="446"/>
      <c r="LDG31" s="451"/>
      <c r="LDH31" s="448">
        <v>34708</v>
      </c>
      <c r="LDI31" s="447" t="s">
        <v>31</v>
      </c>
      <c r="LDJ31" s="450" t="s">
        <v>124</v>
      </c>
      <c r="LDK31" s="415" t="s">
        <v>188</v>
      </c>
      <c r="LDL31" s="415" t="s">
        <v>125</v>
      </c>
      <c r="LDM31" s="415" t="s">
        <v>146</v>
      </c>
      <c r="LDN31" s="446"/>
      <c r="LDO31" s="451"/>
      <c r="LDP31" s="448">
        <v>34708</v>
      </c>
      <c r="LDQ31" s="447" t="s">
        <v>31</v>
      </c>
      <c r="LDR31" s="450" t="s">
        <v>124</v>
      </c>
      <c r="LDS31" s="415" t="s">
        <v>188</v>
      </c>
      <c r="LDT31" s="415" t="s">
        <v>125</v>
      </c>
      <c r="LDU31" s="415" t="s">
        <v>146</v>
      </c>
      <c r="LDV31" s="446"/>
      <c r="LDW31" s="451"/>
      <c r="LDX31" s="448">
        <v>34708</v>
      </c>
      <c r="LDY31" s="447" t="s">
        <v>31</v>
      </c>
      <c r="LDZ31" s="450" t="s">
        <v>124</v>
      </c>
      <c r="LEA31" s="415" t="s">
        <v>188</v>
      </c>
      <c r="LEB31" s="415" t="s">
        <v>125</v>
      </c>
      <c r="LEC31" s="415" t="s">
        <v>146</v>
      </c>
      <c r="LED31" s="446"/>
      <c r="LEE31" s="451"/>
      <c r="LEF31" s="448">
        <v>34708</v>
      </c>
      <c r="LEG31" s="447" t="s">
        <v>31</v>
      </c>
      <c r="LEH31" s="450" t="s">
        <v>124</v>
      </c>
      <c r="LEI31" s="415" t="s">
        <v>188</v>
      </c>
      <c r="LEJ31" s="415" t="s">
        <v>125</v>
      </c>
      <c r="LEK31" s="415" t="s">
        <v>146</v>
      </c>
      <c r="LEL31" s="446"/>
      <c r="LEM31" s="451"/>
      <c r="LEN31" s="448">
        <v>34708</v>
      </c>
      <c r="LEO31" s="447" t="s">
        <v>31</v>
      </c>
      <c r="LEP31" s="450" t="s">
        <v>124</v>
      </c>
      <c r="LEQ31" s="415" t="s">
        <v>188</v>
      </c>
      <c r="LER31" s="415" t="s">
        <v>125</v>
      </c>
      <c r="LES31" s="415" t="s">
        <v>146</v>
      </c>
      <c r="LET31" s="446"/>
      <c r="LEU31" s="451"/>
      <c r="LEV31" s="448">
        <v>34708</v>
      </c>
      <c r="LEW31" s="447" t="s">
        <v>31</v>
      </c>
      <c r="LEX31" s="450" t="s">
        <v>124</v>
      </c>
      <c r="LEY31" s="415" t="s">
        <v>188</v>
      </c>
      <c r="LEZ31" s="415" t="s">
        <v>125</v>
      </c>
      <c r="LFA31" s="415" t="s">
        <v>146</v>
      </c>
      <c r="LFB31" s="446"/>
      <c r="LFC31" s="451"/>
      <c r="LFD31" s="448">
        <v>34708</v>
      </c>
      <c r="LFE31" s="447" t="s">
        <v>31</v>
      </c>
      <c r="LFF31" s="450" t="s">
        <v>124</v>
      </c>
      <c r="LFG31" s="415" t="s">
        <v>188</v>
      </c>
      <c r="LFH31" s="415" t="s">
        <v>125</v>
      </c>
      <c r="LFI31" s="415" t="s">
        <v>146</v>
      </c>
      <c r="LFJ31" s="446"/>
      <c r="LFK31" s="451"/>
      <c r="LFL31" s="448">
        <v>34708</v>
      </c>
      <c r="LFM31" s="447" t="s">
        <v>31</v>
      </c>
      <c r="LFN31" s="450" t="s">
        <v>124</v>
      </c>
      <c r="LFO31" s="415" t="s">
        <v>188</v>
      </c>
      <c r="LFP31" s="415" t="s">
        <v>125</v>
      </c>
      <c r="LFQ31" s="415" t="s">
        <v>146</v>
      </c>
      <c r="LFR31" s="446"/>
      <c r="LFS31" s="451"/>
      <c r="LFT31" s="448">
        <v>34708</v>
      </c>
      <c r="LFU31" s="447" t="s">
        <v>31</v>
      </c>
      <c r="LFV31" s="450" t="s">
        <v>124</v>
      </c>
      <c r="LFW31" s="415" t="s">
        <v>188</v>
      </c>
      <c r="LFX31" s="415" t="s">
        <v>125</v>
      </c>
      <c r="LFY31" s="415" t="s">
        <v>146</v>
      </c>
      <c r="LFZ31" s="446"/>
      <c r="LGA31" s="451"/>
      <c r="LGB31" s="448">
        <v>34708</v>
      </c>
      <c r="LGC31" s="447" t="s">
        <v>31</v>
      </c>
      <c r="LGD31" s="450" t="s">
        <v>124</v>
      </c>
      <c r="LGE31" s="415" t="s">
        <v>188</v>
      </c>
      <c r="LGF31" s="415" t="s">
        <v>125</v>
      </c>
      <c r="LGG31" s="415" t="s">
        <v>146</v>
      </c>
      <c r="LGH31" s="446"/>
      <c r="LGI31" s="451"/>
      <c r="LGJ31" s="448">
        <v>34708</v>
      </c>
      <c r="LGK31" s="447" t="s">
        <v>31</v>
      </c>
      <c r="LGL31" s="450" t="s">
        <v>124</v>
      </c>
      <c r="LGM31" s="415" t="s">
        <v>188</v>
      </c>
      <c r="LGN31" s="415" t="s">
        <v>125</v>
      </c>
      <c r="LGO31" s="415" t="s">
        <v>146</v>
      </c>
      <c r="LGP31" s="446"/>
      <c r="LGQ31" s="451"/>
      <c r="LGR31" s="448">
        <v>34708</v>
      </c>
      <c r="LGS31" s="447" t="s">
        <v>31</v>
      </c>
      <c r="LGT31" s="450" t="s">
        <v>124</v>
      </c>
      <c r="LGU31" s="415" t="s">
        <v>188</v>
      </c>
      <c r="LGV31" s="415" t="s">
        <v>125</v>
      </c>
      <c r="LGW31" s="415" t="s">
        <v>146</v>
      </c>
      <c r="LGX31" s="446"/>
      <c r="LGY31" s="451"/>
      <c r="LGZ31" s="448">
        <v>34708</v>
      </c>
      <c r="LHA31" s="447" t="s">
        <v>31</v>
      </c>
      <c r="LHB31" s="450" t="s">
        <v>124</v>
      </c>
      <c r="LHC31" s="415" t="s">
        <v>188</v>
      </c>
      <c r="LHD31" s="415" t="s">
        <v>125</v>
      </c>
      <c r="LHE31" s="415" t="s">
        <v>146</v>
      </c>
      <c r="LHF31" s="446"/>
      <c r="LHG31" s="451"/>
      <c r="LHH31" s="448">
        <v>34708</v>
      </c>
      <c r="LHI31" s="447" t="s">
        <v>31</v>
      </c>
      <c r="LHJ31" s="450" t="s">
        <v>124</v>
      </c>
      <c r="LHK31" s="415" t="s">
        <v>188</v>
      </c>
      <c r="LHL31" s="415" t="s">
        <v>125</v>
      </c>
      <c r="LHM31" s="415" t="s">
        <v>146</v>
      </c>
      <c r="LHN31" s="446"/>
      <c r="LHO31" s="451"/>
      <c r="LHP31" s="448">
        <v>34708</v>
      </c>
      <c r="LHQ31" s="447" t="s">
        <v>31</v>
      </c>
      <c r="LHR31" s="450" t="s">
        <v>124</v>
      </c>
      <c r="LHS31" s="415" t="s">
        <v>188</v>
      </c>
      <c r="LHT31" s="415" t="s">
        <v>125</v>
      </c>
      <c r="LHU31" s="415" t="s">
        <v>146</v>
      </c>
      <c r="LHV31" s="446"/>
      <c r="LHW31" s="451"/>
      <c r="LHX31" s="448">
        <v>34708</v>
      </c>
      <c r="LHY31" s="447" t="s">
        <v>31</v>
      </c>
      <c r="LHZ31" s="450" t="s">
        <v>124</v>
      </c>
      <c r="LIA31" s="415" t="s">
        <v>188</v>
      </c>
      <c r="LIB31" s="415" t="s">
        <v>125</v>
      </c>
      <c r="LIC31" s="415" t="s">
        <v>146</v>
      </c>
      <c r="LID31" s="446"/>
      <c r="LIE31" s="451"/>
      <c r="LIF31" s="448">
        <v>34708</v>
      </c>
      <c r="LIG31" s="447" t="s">
        <v>31</v>
      </c>
      <c r="LIH31" s="450" t="s">
        <v>124</v>
      </c>
      <c r="LII31" s="415" t="s">
        <v>188</v>
      </c>
      <c r="LIJ31" s="415" t="s">
        <v>125</v>
      </c>
      <c r="LIK31" s="415" t="s">
        <v>146</v>
      </c>
      <c r="LIL31" s="446"/>
      <c r="LIM31" s="451"/>
      <c r="LIN31" s="448">
        <v>34708</v>
      </c>
      <c r="LIO31" s="447" t="s">
        <v>31</v>
      </c>
      <c r="LIP31" s="450" t="s">
        <v>124</v>
      </c>
      <c r="LIQ31" s="415" t="s">
        <v>188</v>
      </c>
      <c r="LIR31" s="415" t="s">
        <v>125</v>
      </c>
      <c r="LIS31" s="415" t="s">
        <v>146</v>
      </c>
      <c r="LIT31" s="446"/>
      <c r="LIU31" s="451"/>
      <c r="LIV31" s="448">
        <v>34708</v>
      </c>
      <c r="LIW31" s="447" t="s">
        <v>31</v>
      </c>
      <c r="LIX31" s="450" t="s">
        <v>124</v>
      </c>
      <c r="LIY31" s="415" t="s">
        <v>188</v>
      </c>
      <c r="LIZ31" s="415" t="s">
        <v>125</v>
      </c>
      <c r="LJA31" s="415" t="s">
        <v>146</v>
      </c>
      <c r="LJB31" s="446"/>
      <c r="LJC31" s="451"/>
      <c r="LJD31" s="448">
        <v>34708</v>
      </c>
      <c r="LJE31" s="447" t="s">
        <v>31</v>
      </c>
      <c r="LJF31" s="450" t="s">
        <v>124</v>
      </c>
      <c r="LJG31" s="415" t="s">
        <v>188</v>
      </c>
      <c r="LJH31" s="415" t="s">
        <v>125</v>
      </c>
      <c r="LJI31" s="415" t="s">
        <v>146</v>
      </c>
      <c r="LJJ31" s="446"/>
      <c r="LJK31" s="451"/>
      <c r="LJL31" s="448">
        <v>34708</v>
      </c>
      <c r="LJM31" s="447" t="s">
        <v>31</v>
      </c>
      <c r="LJN31" s="450" t="s">
        <v>124</v>
      </c>
      <c r="LJO31" s="415" t="s">
        <v>188</v>
      </c>
      <c r="LJP31" s="415" t="s">
        <v>125</v>
      </c>
      <c r="LJQ31" s="415" t="s">
        <v>146</v>
      </c>
      <c r="LJR31" s="446"/>
      <c r="LJS31" s="451"/>
      <c r="LJT31" s="448">
        <v>34708</v>
      </c>
      <c r="LJU31" s="447" t="s">
        <v>31</v>
      </c>
      <c r="LJV31" s="450" t="s">
        <v>124</v>
      </c>
      <c r="LJW31" s="415" t="s">
        <v>188</v>
      </c>
      <c r="LJX31" s="415" t="s">
        <v>125</v>
      </c>
      <c r="LJY31" s="415" t="s">
        <v>146</v>
      </c>
      <c r="LJZ31" s="446"/>
      <c r="LKA31" s="451"/>
      <c r="LKB31" s="448">
        <v>34708</v>
      </c>
      <c r="LKC31" s="447" t="s">
        <v>31</v>
      </c>
      <c r="LKD31" s="450" t="s">
        <v>124</v>
      </c>
      <c r="LKE31" s="415" t="s">
        <v>188</v>
      </c>
      <c r="LKF31" s="415" t="s">
        <v>125</v>
      </c>
      <c r="LKG31" s="415" t="s">
        <v>146</v>
      </c>
      <c r="LKH31" s="446"/>
      <c r="LKI31" s="451"/>
      <c r="LKJ31" s="448">
        <v>34708</v>
      </c>
      <c r="LKK31" s="447" t="s">
        <v>31</v>
      </c>
      <c r="LKL31" s="450" t="s">
        <v>124</v>
      </c>
      <c r="LKM31" s="415" t="s">
        <v>188</v>
      </c>
      <c r="LKN31" s="415" t="s">
        <v>125</v>
      </c>
      <c r="LKO31" s="415" t="s">
        <v>146</v>
      </c>
      <c r="LKP31" s="446"/>
      <c r="LKQ31" s="451"/>
      <c r="LKR31" s="448">
        <v>34708</v>
      </c>
      <c r="LKS31" s="447" t="s">
        <v>31</v>
      </c>
      <c r="LKT31" s="450" t="s">
        <v>124</v>
      </c>
      <c r="LKU31" s="415" t="s">
        <v>188</v>
      </c>
      <c r="LKV31" s="415" t="s">
        <v>125</v>
      </c>
      <c r="LKW31" s="415" t="s">
        <v>146</v>
      </c>
      <c r="LKX31" s="446"/>
      <c r="LKY31" s="451"/>
      <c r="LKZ31" s="448">
        <v>34708</v>
      </c>
      <c r="LLA31" s="447" t="s">
        <v>31</v>
      </c>
      <c r="LLB31" s="450" t="s">
        <v>124</v>
      </c>
      <c r="LLC31" s="415" t="s">
        <v>188</v>
      </c>
      <c r="LLD31" s="415" t="s">
        <v>125</v>
      </c>
      <c r="LLE31" s="415" t="s">
        <v>146</v>
      </c>
      <c r="LLF31" s="446"/>
      <c r="LLG31" s="451"/>
      <c r="LLH31" s="448">
        <v>34708</v>
      </c>
      <c r="LLI31" s="447" t="s">
        <v>31</v>
      </c>
      <c r="LLJ31" s="450" t="s">
        <v>124</v>
      </c>
      <c r="LLK31" s="415" t="s">
        <v>188</v>
      </c>
      <c r="LLL31" s="415" t="s">
        <v>125</v>
      </c>
      <c r="LLM31" s="415" t="s">
        <v>146</v>
      </c>
      <c r="LLN31" s="446"/>
      <c r="LLO31" s="451"/>
      <c r="LLP31" s="448">
        <v>34708</v>
      </c>
      <c r="LLQ31" s="447" t="s">
        <v>31</v>
      </c>
      <c r="LLR31" s="450" t="s">
        <v>124</v>
      </c>
      <c r="LLS31" s="415" t="s">
        <v>188</v>
      </c>
      <c r="LLT31" s="415" t="s">
        <v>125</v>
      </c>
      <c r="LLU31" s="415" t="s">
        <v>146</v>
      </c>
      <c r="LLV31" s="446"/>
      <c r="LLW31" s="451"/>
      <c r="LLX31" s="448">
        <v>34708</v>
      </c>
      <c r="LLY31" s="447" t="s">
        <v>31</v>
      </c>
      <c r="LLZ31" s="450" t="s">
        <v>124</v>
      </c>
      <c r="LMA31" s="415" t="s">
        <v>188</v>
      </c>
      <c r="LMB31" s="415" t="s">
        <v>125</v>
      </c>
      <c r="LMC31" s="415" t="s">
        <v>146</v>
      </c>
      <c r="LMD31" s="446"/>
      <c r="LME31" s="451"/>
      <c r="LMF31" s="448">
        <v>34708</v>
      </c>
      <c r="LMG31" s="447" t="s">
        <v>31</v>
      </c>
      <c r="LMH31" s="450" t="s">
        <v>124</v>
      </c>
      <c r="LMI31" s="415" t="s">
        <v>188</v>
      </c>
      <c r="LMJ31" s="415" t="s">
        <v>125</v>
      </c>
      <c r="LMK31" s="415" t="s">
        <v>146</v>
      </c>
      <c r="LML31" s="446"/>
      <c r="LMM31" s="451"/>
      <c r="LMN31" s="448">
        <v>34708</v>
      </c>
      <c r="LMO31" s="447" t="s">
        <v>31</v>
      </c>
      <c r="LMP31" s="450" t="s">
        <v>124</v>
      </c>
      <c r="LMQ31" s="415" t="s">
        <v>188</v>
      </c>
      <c r="LMR31" s="415" t="s">
        <v>125</v>
      </c>
      <c r="LMS31" s="415" t="s">
        <v>146</v>
      </c>
      <c r="LMT31" s="446"/>
      <c r="LMU31" s="451"/>
      <c r="LMV31" s="448">
        <v>34708</v>
      </c>
      <c r="LMW31" s="447" t="s">
        <v>31</v>
      </c>
      <c r="LMX31" s="450" t="s">
        <v>124</v>
      </c>
      <c r="LMY31" s="415" t="s">
        <v>188</v>
      </c>
      <c r="LMZ31" s="415" t="s">
        <v>125</v>
      </c>
      <c r="LNA31" s="415" t="s">
        <v>146</v>
      </c>
      <c r="LNB31" s="446"/>
      <c r="LNC31" s="451"/>
      <c r="LND31" s="448">
        <v>34708</v>
      </c>
      <c r="LNE31" s="447" t="s">
        <v>31</v>
      </c>
      <c r="LNF31" s="450" t="s">
        <v>124</v>
      </c>
      <c r="LNG31" s="415" t="s">
        <v>188</v>
      </c>
      <c r="LNH31" s="415" t="s">
        <v>125</v>
      </c>
      <c r="LNI31" s="415" t="s">
        <v>146</v>
      </c>
      <c r="LNJ31" s="446"/>
      <c r="LNK31" s="451"/>
      <c r="LNL31" s="448">
        <v>34708</v>
      </c>
      <c r="LNM31" s="447" t="s">
        <v>31</v>
      </c>
      <c r="LNN31" s="450" t="s">
        <v>124</v>
      </c>
      <c r="LNO31" s="415" t="s">
        <v>188</v>
      </c>
      <c r="LNP31" s="415" t="s">
        <v>125</v>
      </c>
      <c r="LNQ31" s="415" t="s">
        <v>146</v>
      </c>
      <c r="LNR31" s="446"/>
      <c r="LNS31" s="451"/>
      <c r="LNT31" s="448">
        <v>34708</v>
      </c>
      <c r="LNU31" s="447" t="s">
        <v>31</v>
      </c>
      <c r="LNV31" s="450" t="s">
        <v>124</v>
      </c>
      <c r="LNW31" s="415" t="s">
        <v>188</v>
      </c>
      <c r="LNX31" s="415" t="s">
        <v>125</v>
      </c>
      <c r="LNY31" s="415" t="s">
        <v>146</v>
      </c>
      <c r="LNZ31" s="446"/>
      <c r="LOA31" s="451"/>
      <c r="LOB31" s="448">
        <v>34708</v>
      </c>
      <c r="LOC31" s="447" t="s">
        <v>31</v>
      </c>
      <c r="LOD31" s="450" t="s">
        <v>124</v>
      </c>
      <c r="LOE31" s="415" t="s">
        <v>188</v>
      </c>
      <c r="LOF31" s="415" t="s">
        <v>125</v>
      </c>
      <c r="LOG31" s="415" t="s">
        <v>146</v>
      </c>
      <c r="LOH31" s="446"/>
      <c r="LOI31" s="451"/>
      <c r="LOJ31" s="448">
        <v>34708</v>
      </c>
      <c r="LOK31" s="447" t="s">
        <v>31</v>
      </c>
      <c r="LOL31" s="450" t="s">
        <v>124</v>
      </c>
      <c r="LOM31" s="415" t="s">
        <v>188</v>
      </c>
      <c r="LON31" s="415" t="s">
        <v>125</v>
      </c>
      <c r="LOO31" s="415" t="s">
        <v>146</v>
      </c>
      <c r="LOP31" s="446"/>
      <c r="LOQ31" s="451"/>
      <c r="LOR31" s="448">
        <v>34708</v>
      </c>
      <c r="LOS31" s="447" t="s">
        <v>31</v>
      </c>
      <c r="LOT31" s="450" t="s">
        <v>124</v>
      </c>
      <c r="LOU31" s="415" t="s">
        <v>188</v>
      </c>
      <c r="LOV31" s="415" t="s">
        <v>125</v>
      </c>
      <c r="LOW31" s="415" t="s">
        <v>146</v>
      </c>
      <c r="LOX31" s="446"/>
      <c r="LOY31" s="451"/>
      <c r="LOZ31" s="448">
        <v>34708</v>
      </c>
      <c r="LPA31" s="447" t="s">
        <v>31</v>
      </c>
      <c r="LPB31" s="450" t="s">
        <v>124</v>
      </c>
      <c r="LPC31" s="415" t="s">
        <v>188</v>
      </c>
      <c r="LPD31" s="415" t="s">
        <v>125</v>
      </c>
      <c r="LPE31" s="415" t="s">
        <v>146</v>
      </c>
      <c r="LPF31" s="446"/>
      <c r="LPG31" s="451"/>
      <c r="LPH31" s="448">
        <v>34708</v>
      </c>
      <c r="LPI31" s="447" t="s">
        <v>31</v>
      </c>
      <c r="LPJ31" s="450" t="s">
        <v>124</v>
      </c>
      <c r="LPK31" s="415" t="s">
        <v>188</v>
      </c>
      <c r="LPL31" s="415" t="s">
        <v>125</v>
      </c>
      <c r="LPM31" s="415" t="s">
        <v>146</v>
      </c>
      <c r="LPN31" s="446"/>
      <c r="LPO31" s="451"/>
      <c r="LPP31" s="448">
        <v>34708</v>
      </c>
      <c r="LPQ31" s="447" t="s">
        <v>31</v>
      </c>
      <c r="LPR31" s="450" t="s">
        <v>124</v>
      </c>
      <c r="LPS31" s="415" t="s">
        <v>188</v>
      </c>
      <c r="LPT31" s="415" t="s">
        <v>125</v>
      </c>
      <c r="LPU31" s="415" t="s">
        <v>146</v>
      </c>
      <c r="LPV31" s="446"/>
      <c r="LPW31" s="451"/>
      <c r="LPX31" s="448">
        <v>34708</v>
      </c>
      <c r="LPY31" s="447" t="s">
        <v>31</v>
      </c>
      <c r="LPZ31" s="450" t="s">
        <v>124</v>
      </c>
      <c r="LQA31" s="415" t="s">
        <v>188</v>
      </c>
      <c r="LQB31" s="415" t="s">
        <v>125</v>
      </c>
      <c r="LQC31" s="415" t="s">
        <v>146</v>
      </c>
      <c r="LQD31" s="446"/>
      <c r="LQE31" s="451"/>
      <c r="LQF31" s="448">
        <v>34708</v>
      </c>
      <c r="LQG31" s="447" t="s">
        <v>31</v>
      </c>
      <c r="LQH31" s="450" t="s">
        <v>124</v>
      </c>
      <c r="LQI31" s="415" t="s">
        <v>188</v>
      </c>
      <c r="LQJ31" s="415" t="s">
        <v>125</v>
      </c>
      <c r="LQK31" s="415" t="s">
        <v>146</v>
      </c>
      <c r="LQL31" s="446"/>
      <c r="LQM31" s="451"/>
      <c r="LQN31" s="448">
        <v>34708</v>
      </c>
      <c r="LQO31" s="447" t="s">
        <v>31</v>
      </c>
      <c r="LQP31" s="450" t="s">
        <v>124</v>
      </c>
      <c r="LQQ31" s="415" t="s">
        <v>188</v>
      </c>
      <c r="LQR31" s="415" t="s">
        <v>125</v>
      </c>
      <c r="LQS31" s="415" t="s">
        <v>146</v>
      </c>
      <c r="LQT31" s="446"/>
      <c r="LQU31" s="451"/>
      <c r="LQV31" s="448">
        <v>34708</v>
      </c>
      <c r="LQW31" s="447" t="s">
        <v>31</v>
      </c>
      <c r="LQX31" s="450" t="s">
        <v>124</v>
      </c>
      <c r="LQY31" s="415" t="s">
        <v>188</v>
      </c>
      <c r="LQZ31" s="415" t="s">
        <v>125</v>
      </c>
      <c r="LRA31" s="415" t="s">
        <v>146</v>
      </c>
      <c r="LRB31" s="446"/>
      <c r="LRC31" s="451"/>
      <c r="LRD31" s="448">
        <v>34708</v>
      </c>
      <c r="LRE31" s="447" t="s">
        <v>31</v>
      </c>
      <c r="LRF31" s="450" t="s">
        <v>124</v>
      </c>
      <c r="LRG31" s="415" t="s">
        <v>188</v>
      </c>
      <c r="LRH31" s="415" t="s">
        <v>125</v>
      </c>
      <c r="LRI31" s="415" t="s">
        <v>146</v>
      </c>
      <c r="LRJ31" s="446"/>
      <c r="LRK31" s="451"/>
      <c r="LRL31" s="448">
        <v>34708</v>
      </c>
      <c r="LRM31" s="447" t="s">
        <v>31</v>
      </c>
      <c r="LRN31" s="450" t="s">
        <v>124</v>
      </c>
      <c r="LRO31" s="415" t="s">
        <v>188</v>
      </c>
      <c r="LRP31" s="415" t="s">
        <v>125</v>
      </c>
      <c r="LRQ31" s="415" t="s">
        <v>146</v>
      </c>
      <c r="LRR31" s="446"/>
      <c r="LRS31" s="451"/>
      <c r="LRT31" s="448">
        <v>34708</v>
      </c>
      <c r="LRU31" s="447" t="s">
        <v>31</v>
      </c>
      <c r="LRV31" s="450" t="s">
        <v>124</v>
      </c>
      <c r="LRW31" s="415" t="s">
        <v>188</v>
      </c>
      <c r="LRX31" s="415" t="s">
        <v>125</v>
      </c>
      <c r="LRY31" s="415" t="s">
        <v>146</v>
      </c>
      <c r="LRZ31" s="446"/>
      <c r="LSA31" s="451"/>
      <c r="LSB31" s="448">
        <v>34708</v>
      </c>
      <c r="LSC31" s="447" t="s">
        <v>31</v>
      </c>
      <c r="LSD31" s="450" t="s">
        <v>124</v>
      </c>
      <c r="LSE31" s="415" t="s">
        <v>188</v>
      </c>
      <c r="LSF31" s="415" t="s">
        <v>125</v>
      </c>
      <c r="LSG31" s="415" t="s">
        <v>146</v>
      </c>
      <c r="LSH31" s="446"/>
      <c r="LSI31" s="451"/>
      <c r="LSJ31" s="448">
        <v>34708</v>
      </c>
      <c r="LSK31" s="447" t="s">
        <v>31</v>
      </c>
      <c r="LSL31" s="450" t="s">
        <v>124</v>
      </c>
      <c r="LSM31" s="415" t="s">
        <v>188</v>
      </c>
      <c r="LSN31" s="415" t="s">
        <v>125</v>
      </c>
      <c r="LSO31" s="415" t="s">
        <v>146</v>
      </c>
      <c r="LSP31" s="446"/>
      <c r="LSQ31" s="451"/>
      <c r="LSR31" s="448">
        <v>34708</v>
      </c>
      <c r="LSS31" s="447" t="s">
        <v>31</v>
      </c>
      <c r="LST31" s="450" t="s">
        <v>124</v>
      </c>
      <c r="LSU31" s="415" t="s">
        <v>188</v>
      </c>
      <c r="LSV31" s="415" t="s">
        <v>125</v>
      </c>
      <c r="LSW31" s="415" t="s">
        <v>146</v>
      </c>
      <c r="LSX31" s="446"/>
      <c r="LSY31" s="451"/>
      <c r="LSZ31" s="448">
        <v>34708</v>
      </c>
      <c r="LTA31" s="447" t="s">
        <v>31</v>
      </c>
      <c r="LTB31" s="450" t="s">
        <v>124</v>
      </c>
      <c r="LTC31" s="415" t="s">
        <v>188</v>
      </c>
      <c r="LTD31" s="415" t="s">
        <v>125</v>
      </c>
      <c r="LTE31" s="415" t="s">
        <v>146</v>
      </c>
      <c r="LTF31" s="446"/>
      <c r="LTG31" s="451"/>
      <c r="LTH31" s="448">
        <v>34708</v>
      </c>
      <c r="LTI31" s="447" t="s">
        <v>31</v>
      </c>
      <c r="LTJ31" s="450" t="s">
        <v>124</v>
      </c>
      <c r="LTK31" s="415" t="s">
        <v>188</v>
      </c>
      <c r="LTL31" s="415" t="s">
        <v>125</v>
      </c>
      <c r="LTM31" s="415" t="s">
        <v>146</v>
      </c>
      <c r="LTN31" s="446"/>
      <c r="LTO31" s="451"/>
      <c r="LTP31" s="448">
        <v>34708</v>
      </c>
      <c r="LTQ31" s="447" t="s">
        <v>31</v>
      </c>
      <c r="LTR31" s="450" t="s">
        <v>124</v>
      </c>
      <c r="LTS31" s="415" t="s">
        <v>188</v>
      </c>
      <c r="LTT31" s="415" t="s">
        <v>125</v>
      </c>
      <c r="LTU31" s="415" t="s">
        <v>146</v>
      </c>
      <c r="LTV31" s="446"/>
      <c r="LTW31" s="451"/>
      <c r="LTX31" s="448">
        <v>34708</v>
      </c>
      <c r="LTY31" s="447" t="s">
        <v>31</v>
      </c>
      <c r="LTZ31" s="450" t="s">
        <v>124</v>
      </c>
      <c r="LUA31" s="415" t="s">
        <v>188</v>
      </c>
      <c r="LUB31" s="415" t="s">
        <v>125</v>
      </c>
      <c r="LUC31" s="415" t="s">
        <v>146</v>
      </c>
      <c r="LUD31" s="446"/>
      <c r="LUE31" s="451"/>
      <c r="LUF31" s="448">
        <v>34708</v>
      </c>
      <c r="LUG31" s="447" t="s">
        <v>31</v>
      </c>
      <c r="LUH31" s="450" t="s">
        <v>124</v>
      </c>
      <c r="LUI31" s="415" t="s">
        <v>188</v>
      </c>
      <c r="LUJ31" s="415" t="s">
        <v>125</v>
      </c>
      <c r="LUK31" s="415" t="s">
        <v>146</v>
      </c>
      <c r="LUL31" s="446"/>
      <c r="LUM31" s="451"/>
      <c r="LUN31" s="448">
        <v>34708</v>
      </c>
      <c r="LUO31" s="447" t="s">
        <v>31</v>
      </c>
      <c r="LUP31" s="450" t="s">
        <v>124</v>
      </c>
      <c r="LUQ31" s="415" t="s">
        <v>188</v>
      </c>
      <c r="LUR31" s="415" t="s">
        <v>125</v>
      </c>
      <c r="LUS31" s="415" t="s">
        <v>146</v>
      </c>
      <c r="LUT31" s="446"/>
      <c r="LUU31" s="451"/>
      <c r="LUV31" s="448">
        <v>34708</v>
      </c>
      <c r="LUW31" s="447" t="s">
        <v>31</v>
      </c>
      <c r="LUX31" s="450" t="s">
        <v>124</v>
      </c>
      <c r="LUY31" s="415" t="s">
        <v>188</v>
      </c>
      <c r="LUZ31" s="415" t="s">
        <v>125</v>
      </c>
      <c r="LVA31" s="415" t="s">
        <v>146</v>
      </c>
      <c r="LVB31" s="446"/>
      <c r="LVC31" s="451"/>
      <c r="LVD31" s="448">
        <v>34708</v>
      </c>
      <c r="LVE31" s="447" t="s">
        <v>31</v>
      </c>
      <c r="LVF31" s="450" t="s">
        <v>124</v>
      </c>
      <c r="LVG31" s="415" t="s">
        <v>188</v>
      </c>
      <c r="LVH31" s="415" t="s">
        <v>125</v>
      </c>
      <c r="LVI31" s="415" t="s">
        <v>146</v>
      </c>
      <c r="LVJ31" s="446"/>
      <c r="LVK31" s="451"/>
      <c r="LVL31" s="448">
        <v>34708</v>
      </c>
      <c r="LVM31" s="447" t="s">
        <v>31</v>
      </c>
      <c r="LVN31" s="450" t="s">
        <v>124</v>
      </c>
      <c r="LVO31" s="415" t="s">
        <v>188</v>
      </c>
      <c r="LVP31" s="415" t="s">
        <v>125</v>
      </c>
      <c r="LVQ31" s="415" t="s">
        <v>146</v>
      </c>
      <c r="LVR31" s="446"/>
      <c r="LVS31" s="451"/>
      <c r="LVT31" s="448">
        <v>34708</v>
      </c>
      <c r="LVU31" s="447" t="s">
        <v>31</v>
      </c>
      <c r="LVV31" s="450" t="s">
        <v>124</v>
      </c>
      <c r="LVW31" s="415" t="s">
        <v>188</v>
      </c>
      <c r="LVX31" s="415" t="s">
        <v>125</v>
      </c>
      <c r="LVY31" s="415" t="s">
        <v>146</v>
      </c>
      <c r="LVZ31" s="446"/>
      <c r="LWA31" s="451"/>
      <c r="LWB31" s="448">
        <v>34708</v>
      </c>
      <c r="LWC31" s="447" t="s">
        <v>31</v>
      </c>
      <c r="LWD31" s="450" t="s">
        <v>124</v>
      </c>
      <c r="LWE31" s="415" t="s">
        <v>188</v>
      </c>
      <c r="LWF31" s="415" t="s">
        <v>125</v>
      </c>
      <c r="LWG31" s="415" t="s">
        <v>146</v>
      </c>
      <c r="LWH31" s="446"/>
      <c r="LWI31" s="451"/>
      <c r="LWJ31" s="448">
        <v>34708</v>
      </c>
      <c r="LWK31" s="447" t="s">
        <v>31</v>
      </c>
      <c r="LWL31" s="450" t="s">
        <v>124</v>
      </c>
      <c r="LWM31" s="415" t="s">
        <v>188</v>
      </c>
      <c r="LWN31" s="415" t="s">
        <v>125</v>
      </c>
      <c r="LWO31" s="415" t="s">
        <v>146</v>
      </c>
      <c r="LWP31" s="446"/>
      <c r="LWQ31" s="451"/>
      <c r="LWR31" s="448">
        <v>34708</v>
      </c>
      <c r="LWS31" s="447" t="s">
        <v>31</v>
      </c>
      <c r="LWT31" s="450" t="s">
        <v>124</v>
      </c>
      <c r="LWU31" s="415" t="s">
        <v>188</v>
      </c>
      <c r="LWV31" s="415" t="s">
        <v>125</v>
      </c>
      <c r="LWW31" s="415" t="s">
        <v>146</v>
      </c>
      <c r="LWX31" s="446"/>
      <c r="LWY31" s="451"/>
      <c r="LWZ31" s="448">
        <v>34708</v>
      </c>
      <c r="LXA31" s="447" t="s">
        <v>31</v>
      </c>
      <c r="LXB31" s="450" t="s">
        <v>124</v>
      </c>
      <c r="LXC31" s="415" t="s">
        <v>188</v>
      </c>
      <c r="LXD31" s="415" t="s">
        <v>125</v>
      </c>
      <c r="LXE31" s="415" t="s">
        <v>146</v>
      </c>
      <c r="LXF31" s="446"/>
      <c r="LXG31" s="451"/>
      <c r="LXH31" s="448">
        <v>34708</v>
      </c>
      <c r="LXI31" s="447" t="s">
        <v>31</v>
      </c>
      <c r="LXJ31" s="450" t="s">
        <v>124</v>
      </c>
      <c r="LXK31" s="415" t="s">
        <v>188</v>
      </c>
      <c r="LXL31" s="415" t="s">
        <v>125</v>
      </c>
      <c r="LXM31" s="415" t="s">
        <v>146</v>
      </c>
      <c r="LXN31" s="446"/>
      <c r="LXO31" s="451"/>
      <c r="LXP31" s="448">
        <v>34708</v>
      </c>
      <c r="LXQ31" s="447" t="s">
        <v>31</v>
      </c>
      <c r="LXR31" s="450" t="s">
        <v>124</v>
      </c>
      <c r="LXS31" s="415" t="s">
        <v>188</v>
      </c>
      <c r="LXT31" s="415" t="s">
        <v>125</v>
      </c>
      <c r="LXU31" s="415" t="s">
        <v>146</v>
      </c>
      <c r="LXV31" s="446"/>
      <c r="LXW31" s="451"/>
      <c r="LXX31" s="448">
        <v>34708</v>
      </c>
      <c r="LXY31" s="447" t="s">
        <v>31</v>
      </c>
      <c r="LXZ31" s="450" t="s">
        <v>124</v>
      </c>
      <c r="LYA31" s="415" t="s">
        <v>188</v>
      </c>
      <c r="LYB31" s="415" t="s">
        <v>125</v>
      </c>
      <c r="LYC31" s="415" t="s">
        <v>146</v>
      </c>
      <c r="LYD31" s="446"/>
      <c r="LYE31" s="451"/>
      <c r="LYF31" s="448">
        <v>34708</v>
      </c>
      <c r="LYG31" s="447" t="s">
        <v>31</v>
      </c>
      <c r="LYH31" s="450" t="s">
        <v>124</v>
      </c>
      <c r="LYI31" s="415" t="s">
        <v>188</v>
      </c>
      <c r="LYJ31" s="415" t="s">
        <v>125</v>
      </c>
      <c r="LYK31" s="415" t="s">
        <v>146</v>
      </c>
      <c r="LYL31" s="446"/>
      <c r="LYM31" s="451"/>
      <c r="LYN31" s="448">
        <v>34708</v>
      </c>
      <c r="LYO31" s="447" t="s">
        <v>31</v>
      </c>
      <c r="LYP31" s="450" t="s">
        <v>124</v>
      </c>
      <c r="LYQ31" s="415" t="s">
        <v>188</v>
      </c>
      <c r="LYR31" s="415" t="s">
        <v>125</v>
      </c>
      <c r="LYS31" s="415" t="s">
        <v>146</v>
      </c>
      <c r="LYT31" s="446"/>
      <c r="LYU31" s="451"/>
      <c r="LYV31" s="448">
        <v>34708</v>
      </c>
      <c r="LYW31" s="447" t="s">
        <v>31</v>
      </c>
      <c r="LYX31" s="450" t="s">
        <v>124</v>
      </c>
      <c r="LYY31" s="415" t="s">
        <v>188</v>
      </c>
      <c r="LYZ31" s="415" t="s">
        <v>125</v>
      </c>
      <c r="LZA31" s="415" t="s">
        <v>146</v>
      </c>
      <c r="LZB31" s="446"/>
      <c r="LZC31" s="451"/>
      <c r="LZD31" s="448">
        <v>34708</v>
      </c>
      <c r="LZE31" s="447" t="s">
        <v>31</v>
      </c>
      <c r="LZF31" s="450" t="s">
        <v>124</v>
      </c>
      <c r="LZG31" s="415" t="s">
        <v>188</v>
      </c>
      <c r="LZH31" s="415" t="s">
        <v>125</v>
      </c>
      <c r="LZI31" s="415" t="s">
        <v>146</v>
      </c>
      <c r="LZJ31" s="446"/>
      <c r="LZK31" s="451"/>
      <c r="LZL31" s="448">
        <v>34708</v>
      </c>
      <c r="LZM31" s="447" t="s">
        <v>31</v>
      </c>
      <c r="LZN31" s="450" t="s">
        <v>124</v>
      </c>
      <c r="LZO31" s="415" t="s">
        <v>188</v>
      </c>
      <c r="LZP31" s="415" t="s">
        <v>125</v>
      </c>
      <c r="LZQ31" s="415" t="s">
        <v>146</v>
      </c>
      <c r="LZR31" s="446"/>
      <c r="LZS31" s="451"/>
      <c r="LZT31" s="448">
        <v>34708</v>
      </c>
      <c r="LZU31" s="447" t="s">
        <v>31</v>
      </c>
      <c r="LZV31" s="450" t="s">
        <v>124</v>
      </c>
      <c r="LZW31" s="415" t="s">
        <v>188</v>
      </c>
      <c r="LZX31" s="415" t="s">
        <v>125</v>
      </c>
      <c r="LZY31" s="415" t="s">
        <v>146</v>
      </c>
      <c r="LZZ31" s="446"/>
      <c r="MAA31" s="451"/>
      <c r="MAB31" s="448">
        <v>34708</v>
      </c>
      <c r="MAC31" s="447" t="s">
        <v>31</v>
      </c>
      <c r="MAD31" s="450" t="s">
        <v>124</v>
      </c>
      <c r="MAE31" s="415" t="s">
        <v>188</v>
      </c>
      <c r="MAF31" s="415" t="s">
        <v>125</v>
      </c>
      <c r="MAG31" s="415" t="s">
        <v>146</v>
      </c>
      <c r="MAH31" s="446"/>
      <c r="MAI31" s="451"/>
      <c r="MAJ31" s="448">
        <v>34708</v>
      </c>
      <c r="MAK31" s="447" t="s">
        <v>31</v>
      </c>
      <c r="MAL31" s="450" t="s">
        <v>124</v>
      </c>
      <c r="MAM31" s="415" t="s">
        <v>188</v>
      </c>
      <c r="MAN31" s="415" t="s">
        <v>125</v>
      </c>
      <c r="MAO31" s="415" t="s">
        <v>146</v>
      </c>
      <c r="MAP31" s="446"/>
      <c r="MAQ31" s="451"/>
      <c r="MAR31" s="448">
        <v>34708</v>
      </c>
      <c r="MAS31" s="447" t="s">
        <v>31</v>
      </c>
      <c r="MAT31" s="450" t="s">
        <v>124</v>
      </c>
      <c r="MAU31" s="415" t="s">
        <v>188</v>
      </c>
      <c r="MAV31" s="415" t="s">
        <v>125</v>
      </c>
      <c r="MAW31" s="415" t="s">
        <v>146</v>
      </c>
      <c r="MAX31" s="446"/>
      <c r="MAY31" s="451"/>
      <c r="MAZ31" s="448">
        <v>34708</v>
      </c>
      <c r="MBA31" s="447" t="s">
        <v>31</v>
      </c>
      <c r="MBB31" s="450" t="s">
        <v>124</v>
      </c>
      <c r="MBC31" s="415" t="s">
        <v>188</v>
      </c>
      <c r="MBD31" s="415" t="s">
        <v>125</v>
      </c>
      <c r="MBE31" s="415" t="s">
        <v>146</v>
      </c>
      <c r="MBF31" s="446"/>
      <c r="MBG31" s="451"/>
      <c r="MBH31" s="448">
        <v>34708</v>
      </c>
      <c r="MBI31" s="447" t="s">
        <v>31</v>
      </c>
      <c r="MBJ31" s="450" t="s">
        <v>124</v>
      </c>
      <c r="MBK31" s="415" t="s">
        <v>188</v>
      </c>
      <c r="MBL31" s="415" t="s">
        <v>125</v>
      </c>
      <c r="MBM31" s="415" t="s">
        <v>146</v>
      </c>
      <c r="MBN31" s="446"/>
      <c r="MBO31" s="451"/>
      <c r="MBP31" s="448">
        <v>34708</v>
      </c>
      <c r="MBQ31" s="447" t="s">
        <v>31</v>
      </c>
      <c r="MBR31" s="450" t="s">
        <v>124</v>
      </c>
      <c r="MBS31" s="415" t="s">
        <v>188</v>
      </c>
      <c r="MBT31" s="415" t="s">
        <v>125</v>
      </c>
      <c r="MBU31" s="415" t="s">
        <v>146</v>
      </c>
      <c r="MBV31" s="446"/>
      <c r="MBW31" s="451"/>
      <c r="MBX31" s="448">
        <v>34708</v>
      </c>
      <c r="MBY31" s="447" t="s">
        <v>31</v>
      </c>
      <c r="MBZ31" s="450" t="s">
        <v>124</v>
      </c>
      <c r="MCA31" s="415" t="s">
        <v>188</v>
      </c>
      <c r="MCB31" s="415" t="s">
        <v>125</v>
      </c>
      <c r="MCC31" s="415" t="s">
        <v>146</v>
      </c>
      <c r="MCD31" s="446"/>
      <c r="MCE31" s="451"/>
      <c r="MCF31" s="448">
        <v>34708</v>
      </c>
      <c r="MCG31" s="447" t="s">
        <v>31</v>
      </c>
      <c r="MCH31" s="450" t="s">
        <v>124</v>
      </c>
      <c r="MCI31" s="415" t="s">
        <v>188</v>
      </c>
      <c r="MCJ31" s="415" t="s">
        <v>125</v>
      </c>
      <c r="MCK31" s="415" t="s">
        <v>146</v>
      </c>
      <c r="MCL31" s="446"/>
      <c r="MCM31" s="451"/>
      <c r="MCN31" s="448">
        <v>34708</v>
      </c>
      <c r="MCO31" s="447" t="s">
        <v>31</v>
      </c>
      <c r="MCP31" s="450" t="s">
        <v>124</v>
      </c>
      <c r="MCQ31" s="415" t="s">
        <v>188</v>
      </c>
      <c r="MCR31" s="415" t="s">
        <v>125</v>
      </c>
      <c r="MCS31" s="415" t="s">
        <v>146</v>
      </c>
      <c r="MCT31" s="446"/>
      <c r="MCU31" s="451"/>
      <c r="MCV31" s="448">
        <v>34708</v>
      </c>
      <c r="MCW31" s="447" t="s">
        <v>31</v>
      </c>
      <c r="MCX31" s="450" t="s">
        <v>124</v>
      </c>
      <c r="MCY31" s="415" t="s">
        <v>188</v>
      </c>
      <c r="MCZ31" s="415" t="s">
        <v>125</v>
      </c>
      <c r="MDA31" s="415" t="s">
        <v>146</v>
      </c>
      <c r="MDB31" s="446"/>
      <c r="MDC31" s="451"/>
      <c r="MDD31" s="448">
        <v>34708</v>
      </c>
      <c r="MDE31" s="447" t="s">
        <v>31</v>
      </c>
      <c r="MDF31" s="450" t="s">
        <v>124</v>
      </c>
      <c r="MDG31" s="415" t="s">
        <v>188</v>
      </c>
      <c r="MDH31" s="415" t="s">
        <v>125</v>
      </c>
      <c r="MDI31" s="415" t="s">
        <v>146</v>
      </c>
      <c r="MDJ31" s="446"/>
      <c r="MDK31" s="451"/>
      <c r="MDL31" s="448">
        <v>34708</v>
      </c>
      <c r="MDM31" s="447" t="s">
        <v>31</v>
      </c>
      <c r="MDN31" s="450" t="s">
        <v>124</v>
      </c>
      <c r="MDO31" s="415" t="s">
        <v>188</v>
      </c>
      <c r="MDP31" s="415" t="s">
        <v>125</v>
      </c>
      <c r="MDQ31" s="415" t="s">
        <v>146</v>
      </c>
      <c r="MDR31" s="446"/>
      <c r="MDS31" s="451"/>
      <c r="MDT31" s="448">
        <v>34708</v>
      </c>
      <c r="MDU31" s="447" t="s">
        <v>31</v>
      </c>
      <c r="MDV31" s="450" t="s">
        <v>124</v>
      </c>
      <c r="MDW31" s="415" t="s">
        <v>188</v>
      </c>
      <c r="MDX31" s="415" t="s">
        <v>125</v>
      </c>
      <c r="MDY31" s="415" t="s">
        <v>146</v>
      </c>
      <c r="MDZ31" s="446"/>
      <c r="MEA31" s="451"/>
      <c r="MEB31" s="448">
        <v>34708</v>
      </c>
      <c r="MEC31" s="447" t="s">
        <v>31</v>
      </c>
      <c r="MED31" s="450" t="s">
        <v>124</v>
      </c>
      <c r="MEE31" s="415" t="s">
        <v>188</v>
      </c>
      <c r="MEF31" s="415" t="s">
        <v>125</v>
      </c>
      <c r="MEG31" s="415" t="s">
        <v>146</v>
      </c>
      <c r="MEH31" s="446"/>
      <c r="MEI31" s="451"/>
      <c r="MEJ31" s="448">
        <v>34708</v>
      </c>
      <c r="MEK31" s="447" t="s">
        <v>31</v>
      </c>
      <c r="MEL31" s="450" t="s">
        <v>124</v>
      </c>
      <c r="MEM31" s="415" t="s">
        <v>188</v>
      </c>
      <c r="MEN31" s="415" t="s">
        <v>125</v>
      </c>
      <c r="MEO31" s="415" t="s">
        <v>146</v>
      </c>
      <c r="MEP31" s="446"/>
      <c r="MEQ31" s="451"/>
      <c r="MER31" s="448">
        <v>34708</v>
      </c>
      <c r="MES31" s="447" t="s">
        <v>31</v>
      </c>
      <c r="MET31" s="450" t="s">
        <v>124</v>
      </c>
      <c r="MEU31" s="415" t="s">
        <v>188</v>
      </c>
      <c r="MEV31" s="415" t="s">
        <v>125</v>
      </c>
      <c r="MEW31" s="415" t="s">
        <v>146</v>
      </c>
      <c r="MEX31" s="446"/>
      <c r="MEY31" s="451"/>
      <c r="MEZ31" s="448">
        <v>34708</v>
      </c>
      <c r="MFA31" s="447" t="s">
        <v>31</v>
      </c>
      <c r="MFB31" s="450" t="s">
        <v>124</v>
      </c>
      <c r="MFC31" s="415" t="s">
        <v>188</v>
      </c>
      <c r="MFD31" s="415" t="s">
        <v>125</v>
      </c>
      <c r="MFE31" s="415" t="s">
        <v>146</v>
      </c>
      <c r="MFF31" s="446"/>
      <c r="MFG31" s="451"/>
      <c r="MFH31" s="448">
        <v>34708</v>
      </c>
      <c r="MFI31" s="447" t="s">
        <v>31</v>
      </c>
      <c r="MFJ31" s="450" t="s">
        <v>124</v>
      </c>
      <c r="MFK31" s="415" t="s">
        <v>188</v>
      </c>
      <c r="MFL31" s="415" t="s">
        <v>125</v>
      </c>
      <c r="MFM31" s="415" t="s">
        <v>146</v>
      </c>
      <c r="MFN31" s="446"/>
      <c r="MFO31" s="451"/>
      <c r="MFP31" s="448">
        <v>34708</v>
      </c>
      <c r="MFQ31" s="447" t="s">
        <v>31</v>
      </c>
      <c r="MFR31" s="450" t="s">
        <v>124</v>
      </c>
      <c r="MFS31" s="415" t="s">
        <v>188</v>
      </c>
      <c r="MFT31" s="415" t="s">
        <v>125</v>
      </c>
      <c r="MFU31" s="415" t="s">
        <v>146</v>
      </c>
      <c r="MFV31" s="446"/>
      <c r="MFW31" s="451"/>
      <c r="MFX31" s="448">
        <v>34708</v>
      </c>
      <c r="MFY31" s="447" t="s">
        <v>31</v>
      </c>
      <c r="MFZ31" s="450" t="s">
        <v>124</v>
      </c>
      <c r="MGA31" s="415" t="s">
        <v>188</v>
      </c>
      <c r="MGB31" s="415" t="s">
        <v>125</v>
      </c>
      <c r="MGC31" s="415" t="s">
        <v>146</v>
      </c>
      <c r="MGD31" s="446"/>
      <c r="MGE31" s="451"/>
      <c r="MGF31" s="448">
        <v>34708</v>
      </c>
      <c r="MGG31" s="447" t="s">
        <v>31</v>
      </c>
      <c r="MGH31" s="450" t="s">
        <v>124</v>
      </c>
      <c r="MGI31" s="415" t="s">
        <v>188</v>
      </c>
      <c r="MGJ31" s="415" t="s">
        <v>125</v>
      </c>
      <c r="MGK31" s="415" t="s">
        <v>146</v>
      </c>
      <c r="MGL31" s="446"/>
      <c r="MGM31" s="451"/>
      <c r="MGN31" s="448">
        <v>34708</v>
      </c>
      <c r="MGO31" s="447" t="s">
        <v>31</v>
      </c>
      <c r="MGP31" s="450" t="s">
        <v>124</v>
      </c>
      <c r="MGQ31" s="415" t="s">
        <v>188</v>
      </c>
      <c r="MGR31" s="415" t="s">
        <v>125</v>
      </c>
      <c r="MGS31" s="415" t="s">
        <v>146</v>
      </c>
      <c r="MGT31" s="446"/>
      <c r="MGU31" s="451"/>
      <c r="MGV31" s="448">
        <v>34708</v>
      </c>
      <c r="MGW31" s="447" t="s">
        <v>31</v>
      </c>
      <c r="MGX31" s="450" t="s">
        <v>124</v>
      </c>
      <c r="MGY31" s="415" t="s">
        <v>188</v>
      </c>
      <c r="MGZ31" s="415" t="s">
        <v>125</v>
      </c>
      <c r="MHA31" s="415" t="s">
        <v>146</v>
      </c>
      <c r="MHB31" s="446"/>
      <c r="MHC31" s="451"/>
      <c r="MHD31" s="448">
        <v>34708</v>
      </c>
      <c r="MHE31" s="447" t="s">
        <v>31</v>
      </c>
      <c r="MHF31" s="450" t="s">
        <v>124</v>
      </c>
      <c r="MHG31" s="415" t="s">
        <v>188</v>
      </c>
      <c r="MHH31" s="415" t="s">
        <v>125</v>
      </c>
      <c r="MHI31" s="415" t="s">
        <v>146</v>
      </c>
      <c r="MHJ31" s="446"/>
      <c r="MHK31" s="451"/>
      <c r="MHL31" s="448">
        <v>34708</v>
      </c>
      <c r="MHM31" s="447" t="s">
        <v>31</v>
      </c>
      <c r="MHN31" s="450" t="s">
        <v>124</v>
      </c>
      <c r="MHO31" s="415" t="s">
        <v>188</v>
      </c>
      <c r="MHP31" s="415" t="s">
        <v>125</v>
      </c>
      <c r="MHQ31" s="415" t="s">
        <v>146</v>
      </c>
      <c r="MHR31" s="446"/>
      <c r="MHS31" s="451"/>
      <c r="MHT31" s="448">
        <v>34708</v>
      </c>
      <c r="MHU31" s="447" t="s">
        <v>31</v>
      </c>
      <c r="MHV31" s="450" t="s">
        <v>124</v>
      </c>
      <c r="MHW31" s="415" t="s">
        <v>188</v>
      </c>
      <c r="MHX31" s="415" t="s">
        <v>125</v>
      </c>
      <c r="MHY31" s="415" t="s">
        <v>146</v>
      </c>
      <c r="MHZ31" s="446"/>
      <c r="MIA31" s="451"/>
      <c r="MIB31" s="448">
        <v>34708</v>
      </c>
      <c r="MIC31" s="447" t="s">
        <v>31</v>
      </c>
      <c r="MID31" s="450" t="s">
        <v>124</v>
      </c>
      <c r="MIE31" s="415" t="s">
        <v>188</v>
      </c>
      <c r="MIF31" s="415" t="s">
        <v>125</v>
      </c>
      <c r="MIG31" s="415" t="s">
        <v>146</v>
      </c>
      <c r="MIH31" s="446"/>
      <c r="MII31" s="451"/>
      <c r="MIJ31" s="448">
        <v>34708</v>
      </c>
      <c r="MIK31" s="447" t="s">
        <v>31</v>
      </c>
      <c r="MIL31" s="450" t="s">
        <v>124</v>
      </c>
      <c r="MIM31" s="415" t="s">
        <v>188</v>
      </c>
      <c r="MIN31" s="415" t="s">
        <v>125</v>
      </c>
      <c r="MIO31" s="415" t="s">
        <v>146</v>
      </c>
      <c r="MIP31" s="446"/>
      <c r="MIQ31" s="451"/>
      <c r="MIR31" s="448">
        <v>34708</v>
      </c>
      <c r="MIS31" s="447" t="s">
        <v>31</v>
      </c>
      <c r="MIT31" s="450" t="s">
        <v>124</v>
      </c>
      <c r="MIU31" s="415" t="s">
        <v>188</v>
      </c>
      <c r="MIV31" s="415" t="s">
        <v>125</v>
      </c>
      <c r="MIW31" s="415" t="s">
        <v>146</v>
      </c>
      <c r="MIX31" s="446"/>
      <c r="MIY31" s="451"/>
      <c r="MIZ31" s="448">
        <v>34708</v>
      </c>
      <c r="MJA31" s="447" t="s">
        <v>31</v>
      </c>
      <c r="MJB31" s="450" t="s">
        <v>124</v>
      </c>
      <c r="MJC31" s="415" t="s">
        <v>188</v>
      </c>
      <c r="MJD31" s="415" t="s">
        <v>125</v>
      </c>
      <c r="MJE31" s="415" t="s">
        <v>146</v>
      </c>
      <c r="MJF31" s="446"/>
      <c r="MJG31" s="451"/>
      <c r="MJH31" s="448">
        <v>34708</v>
      </c>
      <c r="MJI31" s="447" t="s">
        <v>31</v>
      </c>
      <c r="MJJ31" s="450" t="s">
        <v>124</v>
      </c>
      <c r="MJK31" s="415" t="s">
        <v>188</v>
      </c>
      <c r="MJL31" s="415" t="s">
        <v>125</v>
      </c>
      <c r="MJM31" s="415" t="s">
        <v>146</v>
      </c>
      <c r="MJN31" s="446"/>
      <c r="MJO31" s="451"/>
      <c r="MJP31" s="448">
        <v>34708</v>
      </c>
      <c r="MJQ31" s="447" t="s">
        <v>31</v>
      </c>
      <c r="MJR31" s="450" t="s">
        <v>124</v>
      </c>
      <c r="MJS31" s="415" t="s">
        <v>188</v>
      </c>
      <c r="MJT31" s="415" t="s">
        <v>125</v>
      </c>
      <c r="MJU31" s="415" t="s">
        <v>146</v>
      </c>
      <c r="MJV31" s="446"/>
      <c r="MJW31" s="451"/>
      <c r="MJX31" s="448">
        <v>34708</v>
      </c>
      <c r="MJY31" s="447" t="s">
        <v>31</v>
      </c>
      <c r="MJZ31" s="450" t="s">
        <v>124</v>
      </c>
      <c r="MKA31" s="415" t="s">
        <v>188</v>
      </c>
      <c r="MKB31" s="415" t="s">
        <v>125</v>
      </c>
      <c r="MKC31" s="415" t="s">
        <v>146</v>
      </c>
      <c r="MKD31" s="446"/>
      <c r="MKE31" s="451"/>
      <c r="MKF31" s="448">
        <v>34708</v>
      </c>
      <c r="MKG31" s="447" t="s">
        <v>31</v>
      </c>
      <c r="MKH31" s="450" t="s">
        <v>124</v>
      </c>
      <c r="MKI31" s="415" t="s">
        <v>188</v>
      </c>
      <c r="MKJ31" s="415" t="s">
        <v>125</v>
      </c>
      <c r="MKK31" s="415" t="s">
        <v>146</v>
      </c>
      <c r="MKL31" s="446"/>
      <c r="MKM31" s="451"/>
      <c r="MKN31" s="448">
        <v>34708</v>
      </c>
      <c r="MKO31" s="447" t="s">
        <v>31</v>
      </c>
      <c r="MKP31" s="450" t="s">
        <v>124</v>
      </c>
      <c r="MKQ31" s="415" t="s">
        <v>188</v>
      </c>
      <c r="MKR31" s="415" t="s">
        <v>125</v>
      </c>
      <c r="MKS31" s="415" t="s">
        <v>146</v>
      </c>
      <c r="MKT31" s="446"/>
      <c r="MKU31" s="451"/>
      <c r="MKV31" s="448">
        <v>34708</v>
      </c>
      <c r="MKW31" s="447" t="s">
        <v>31</v>
      </c>
      <c r="MKX31" s="450" t="s">
        <v>124</v>
      </c>
      <c r="MKY31" s="415" t="s">
        <v>188</v>
      </c>
      <c r="MKZ31" s="415" t="s">
        <v>125</v>
      </c>
      <c r="MLA31" s="415" t="s">
        <v>146</v>
      </c>
      <c r="MLB31" s="446"/>
      <c r="MLC31" s="451"/>
      <c r="MLD31" s="448">
        <v>34708</v>
      </c>
      <c r="MLE31" s="447" t="s">
        <v>31</v>
      </c>
      <c r="MLF31" s="450" t="s">
        <v>124</v>
      </c>
      <c r="MLG31" s="415" t="s">
        <v>188</v>
      </c>
      <c r="MLH31" s="415" t="s">
        <v>125</v>
      </c>
      <c r="MLI31" s="415" t="s">
        <v>146</v>
      </c>
      <c r="MLJ31" s="446"/>
      <c r="MLK31" s="451"/>
      <c r="MLL31" s="448">
        <v>34708</v>
      </c>
      <c r="MLM31" s="447" t="s">
        <v>31</v>
      </c>
      <c r="MLN31" s="450" t="s">
        <v>124</v>
      </c>
      <c r="MLO31" s="415" t="s">
        <v>188</v>
      </c>
      <c r="MLP31" s="415" t="s">
        <v>125</v>
      </c>
      <c r="MLQ31" s="415" t="s">
        <v>146</v>
      </c>
      <c r="MLR31" s="446"/>
      <c r="MLS31" s="451"/>
      <c r="MLT31" s="448">
        <v>34708</v>
      </c>
      <c r="MLU31" s="447" t="s">
        <v>31</v>
      </c>
      <c r="MLV31" s="450" t="s">
        <v>124</v>
      </c>
      <c r="MLW31" s="415" t="s">
        <v>188</v>
      </c>
      <c r="MLX31" s="415" t="s">
        <v>125</v>
      </c>
      <c r="MLY31" s="415" t="s">
        <v>146</v>
      </c>
      <c r="MLZ31" s="446"/>
      <c r="MMA31" s="451"/>
      <c r="MMB31" s="448">
        <v>34708</v>
      </c>
      <c r="MMC31" s="447" t="s">
        <v>31</v>
      </c>
      <c r="MMD31" s="450" t="s">
        <v>124</v>
      </c>
      <c r="MME31" s="415" t="s">
        <v>188</v>
      </c>
      <c r="MMF31" s="415" t="s">
        <v>125</v>
      </c>
      <c r="MMG31" s="415" t="s">
        <v>146</v>
      </c>
      <c r="MMH31" s="446"/>
      <c r="MMI31" s="451"/>
      <c r="MMJ31" s="448">
        <v>34708</v>
      </c>
      <c r="MMK31" s="447" t="s">
        <v>31</v>
      </c>
      <c r="MML31" s="450" t="s">
        <v>124</v>
      </c>
      <c r="MMM31" s="415" t="s">
        <v>188</v>
      </c>
      <c r="MMN31" s="415" t="s">
        <v>125</v>
      </c>
      <c r="MMO31" s="415" t="s">
        <v>146</v>
      </c>
      <c r="MMP31" s="446"/>
      <c r="MMQ31" s="451"/>
      <c r="MMR31" s="448">
        <v>34708</v>
      </c>
      <c r="MMS31" s="447" t="s">
        <v>31</v>
      </c>
      <c r="MMT31" s="450" t="s">
        <v>124</v>
      </c>
      <c r="MMU31" s="415" t="s">
        <v>188</v>
      </c>
      <c r="MMV31" s="415" t="s">
        <v>125</v>
      </c>
      <c r="MMW31" s="415" t="s">
        <v>146</v>
      </c>
      <c r="MMX31" s="446"/>
      <c r="MMY31" s="451"/>
      <c r="MMZ31" s="448">
        <v>34708</v>
      </c>
      <c r="MNA31" s="447" t="s">
        <v>31</v>
      </c>
      <c r="MNB31" s="450" t="s">
        <v>124</v>
      </c>
      <c r="MNC31" s="415" t="s">
        <v>188</v>
      </c>
      <c r="MND31" s="415" t="s">
        <v>125</v>
      </c>
      <c r="MNE31" s="415" t="s">
        <v>146</v>
      </c>
      <c r="MNF31" s="446"/>
      <c r="MNG31" s="451"/>
      <c r="MNH31" s="448">
        <v>34708</v>
      </c>
      <c r="MNI31" s="447" t="s">
        <v>31</v>
      </c>
      <c r="MNJ31" s="450" t="s">
        <v>124</v>
      </c>
      <c r="MNK31" s="415" t="s">
        <v>188</v>
      </c>
      <c r="MNL31" s="415" t="s">
        <v>125</v>
      </c>
      <c r="MNM31" s="415" t="s">
        <v>146</v>
      </c>
      <c r="MNN31" s="446"/>
      <c r="MNO31" s="451"/>
      <c r="MNP31" s="448">
        <v>34708</v>
      </c>
      <c r="MNQ31" s="447" t="s">
        <v>31</v>
      </c>
      <c r="MNR31" s="450" t="s">
        <v>124</v>
      </c>
      <c r="MNS31" s="415" t="s">
        <v>188</v>
      </c>
      <c r="MNT31" s="415" t="s">
        <v>125</v>
      </c>
      <c r="MNU31" s="415" t="s">
        <v>146</v>
      </c>
      <c r="MNV31" s="446"/>
      <c r="MNW31" s="451"/>
      <c r="MNX31" s="448">
        <v>34708</v>
      </c>
      <c r="MNY31" s="447" t="s">
        <v>31</v>
      </c>
      <c r="MNZ31" s="450" t="s">
        <v>124</v>
      </c>
      <c r="MOA31" s="415" t="s">
        <v>188</v>
      </c>
      <c r="MOB31" s="415" t="s">
        <v>125</v>
      </c>
      <c r="MOC31" s="415" t="s">
        <v>146</v>
      </c>
      <c r="MOD31" s="446"/>
      <c r="MOE31" s="451"/>
      <c r="MOF31" s="448">
        <v>34708</v>
      </c>
      <c r="MOG31" s="447" t="s">
        <v>31</v>
      </c>
      <c r="MOH31" s="450" t="s">
        <v>124</v>
      </c>
      <c r="MOI31" s="415" t="s">
        <v>188</v>
      </c>
      <c r="MOJ31" s="415" t="s">
        <v>125</v>
      </c>
      <c r="MOK31" s="415" t="s">
        <v>146</v>
      </c>
      <c r="MOL31" s="446"/>
      <c r="MOM31" s="451"/>
      <c r="MON31" s="448">
        <v>34708</v>
      </c>
      <c r="MOO31" s="447" t="s">
        <v>31</v>
      </c>
      <c r="MOP31" s="450" t="s">
        <v>124</v>
      </c>
      <c r="MOQ31" s="415" t="s">
        <v>188</v>
      </c>
      <c r="MOR31" s="415" t="s">
        <v>125</v>
      </c>
      <c r="MOS31" s="415" t="s">
        <v>146</v>
      </c>
      <c r="MOT31" s="446"/>
      <c r="MOU31" s="451"/>
      <c r="MOV31" s="448">
        <v>34708</v>
      </c>
      <c r="MOW31" s="447" t="s">
        <v>31</v>
      </c>
      <c r="MOX31" s="450" t="s">
        <v>124</v>
      </c>
      <c r="MOY31" s="415" t="s">
        <v>188</v>
      </c>
      <c r="MOZ31" s="415" t="s">
        <v>125</v>
      </c>
      <c r="MPA31" s="415" t="s">
        <v>146</v>
      </c>
      <c r="MPB31" s="446"/>
      <c r="MPC31" s="451"/>
      <c r="MPD31" s="448">
        <v>34708</v>
      </c>
      <c r="MPE31" s="447" t="s">
        <v>31</v>
      </c>
      <c r="MPF31" s="450" t="s">
        <v>124</v>
      </c>
      <c r="MPG31" s="415" t="s">
        <v>188</v>
      </c>
      <c r="MPH31" s="415" t="s">
        <v>125</v>
      </c>
      <c r="MPI31" s="415" t="s">
        <v>146</v>
      </c>
      <c r="MPJ31" s="446"/>
      <c r="MPK31" s="451"/>
      <c r="MPL31" s="448">
        <v>34708</v>
      </c>
      <c r="MPM31" s="447" t="s">
        <v>31</v>
      </c>
      <c r="MPN31" s="450" t="s">
        <v>124</v>
      </c>
      <c r="MPO31" s="415" t="s">
        <v>188</v>
      </c>
      <c r="MPP31" s="415" t="s">
        <v>125</v>
      </c>
      <c r="MPQ31" s="415" t="s">
        <v>146</v>
      </c>
      <c r="MPR31" s="446"/>
      <c r="MPS31" s="451"/>
      <c r="MPT31" s="448">
        <v>34708</v>
      </c>
      <c r="MPU31" s="447" t="s">
        <v>31</v>
      </c>
      <c r="MPV31" s="450" t="s">
        <v>124</v>
      </c>
      <c r="MPW31" s="415" t="s">
        <v>188</v>
      </c>
      <c r="MPX31" s="415" t="s">
        <v>125</v>
      </c>
      <c r="MPY31" s="415" t="s">
        <v>146</v>
      </c>
      <c r="MPZ31" s="446"/>
      <c r="MQA31" s="451"/>
      <c r="MQB31" s="448">
        <v>34708</v>
      </c>
      <c r="MQC31" s="447" t="s">
        <v>31</v>
      </c>
      <c r="MQD31" s="450" t="s">
        <v>124</v>
      </c>
      <c r="MQE31" s="415" t="s">
        <v>188</v>
      </c>
      <c r="MQF31" s="415" t="s">
        <v>125</v>
      </c>
      <c r="MQG31" s="415" t="s">
        <v>146</v>
      </c>
      <c r="MQH31" s="446"/>
      <c r="MQI31" s="451"/>
      <c r="MQJ31" s="448">
        <v>34708</v>
      </c>
      <c r="MQK31" s="447" t="s">
        <v>31</v>
      </c>
      <c r="MQL31" s="450" t="s">
        <v>124</v>
      </c>
      <c r="MQM31" s="415" t="s">
        <v>188</v>
      </c>
      <c r="MQN31" s="415" t="s">
        <v>125</v>
      </c>
      <c r="MQO31" s="415" t="s">
        <v>146</v>
      </c>
      <c r="MQP31" s="446"/>
      <c r="MQQ31" s="451"/>
      <c r="MQR31" s="448">
        <v>34708</v>
      </c>
      <c r="MQS31" s="447" t="s">
        <v>31</v>
      </c>
      <c r="MQT31" s="450" t="s">
        <v>124</v>
      </c>
      <c r="MQU31" s="415" t="s">
        <v>188</v>
      </c>
      <c r="MQV31" s="415" t="s">
        <v>125</v>
      </c>
      <c r="MQW31" s="415" t="s">
        <v>146</v>
      </c>
      <c r="MQX31" s="446"/>
      <c r="MQY31" s="451"/>
      <c r="MQZ31" s="448">
        <v>34708</v>
      </c>
      <c r="MRA31" s="447" t="s">
        <v>31</v>
      </c>
      <c r="MRB31" s="450" t="s">
        <v>124</v>
      </c>
      <c r="MRC31" s="415" t="s">
        <v>188</v>
      </c>
      <c r="MRD31" s="415" t="s">
        <v>125</v>
      </c>
      <c r="MRE31" s="415" t="s">
        <v>146</v>
      </c>
      <c r="MRF31" s="446"/>
      <c r="MRG31" s="451"/>
      <c r="MRH31" s="448">
        <v>34708</v>
      </c>
      <c r="MRI31" s="447" t="s">
        <v>31</v>
      </c>
      <c r="MRJ31" s="450" t="s">
        <v>124</v>
      </c>
      <c r="MRK31" s="415" t="s">
        <v>188</v>
      </c>
      <c r="MRL31" s="415" t="s">
        <v>125</v>
      </c>
      <c r="MRM31" s="415" t="s">
        <v>146</v>
      </c>
      <c r="MRN31" s="446"/>
      <c r="MRO31" s="451"/>
      <c r="MRP31" s="448">
        <v>34708</v>
      </c>
      <c r="MRQ31" s="447" t="s">
        <v>31</v>
      </c>
      <c r="MRR31" s="450" t="s">
        <v>124</v>
      </c>
      <c r="MRS31" s="415" t="s">
        <v>188</v>
      </c>
      <c r="MRT31" s="415" t="s">
        <v>125</v>
      </c>
      <c r="MRU31" s="415" t="s">
        <v>146</v>
      </c>
      <c r="MRV31" s="446"/>
      <c r="MRW31" s="451"/>
      <c r="MRX31" s="448">
        <v>34708</v>
      </c>
      <c r="MRY31" s="447" t="s">
        <v>31</v>
      </c>
      <c r="MRZ31" s="450" t="s">
        <v>124</v>
      </c>
      <c r="MSA31" s="415" t="s">
        <v>188</v>
      </c>
      <c r="MSB31" s="415" t="s">
        <v>125</v>
      </c>
      <c r="MSC31" s="415" t="s">
        <v>146</v>
      </c>
      <c r="MSD31" s="446"/>
      <c r="MSE31" s="451"/>
      <c r="MSF31" s="448">
        <v>34708</v>
      </c>
      <c r="MSG31" s="447" t="s">
        <v>31</v>
      </c>
      <c r="MSH31" s="450" t="s">
        <v>124</v>
      </c>
      <c r="MSI31" s="415" t="s">
        <v>188</v>
      </c>
      <c r="MSJ31" s="415" t="s">
        <v>125</v>
      </c>
      <c r="MSK31" s="415" t="s">
        <v>146</v>
      </c>
      <c r="MSL31" s="446"/>
      <c r="MSM31" s="451"/>
      <c r="MSN31" s="448">
        <v>34708</v>
      </c>
      <c r="MSO31" s="447" t="s">
        <v>31</v>
      </c>
      <c r="MSP31" s="450" t="s">
        <v>124</v>
      </c>
      <c r="MSQ31" s="415" t="s">
        <v>188</v>
      </c>
      <c r="MSR31" s="415" t="s">
        <v>125</v>
      </c>
      <c r="MSS31" s="415" t="s">
        <v>146</v>
      </c>
      <c r="MST31" s="446"/>
      <c r="MSU31" s="451"/>
      <c r="MSV31" s="448">
        <v>34708</v>
      </c>
      <c r="MSW31" s="447" t="s">
        <v>31</v>
      </c>
      <c r="MSX31" s="450" t="s">
        <v>124</v>
      </c>
      <c r="MSY31" s="415" t="s">
        <v>188</v>
      </c>
      <c r="MSZ31" s="415" t="s">
        <v>125</v>
      </c>
      <c r="MTA31" s="415" t="s">
        <v>146</v>
      </c>
      <c r="MTB31" s="446"/>
      <c r="MTC31" s="451"/>
      <c r="MTD31" s="448">
        <v>34708</v>
      </c>
      <c r="MTE31" s="447" t="s">
        <v>31</v>
      </c>
      <c r="MTF31" s="450" t="s">
        <v>124</v>
      </c>
      <c r="MTG31" s="415" t="s">
        <v>188</v>
      </c>
      <c r="MTH31" s="415" t="s">
        <v>125</v>
      </c>
      <c r="MTI31" s="415" t="s">
        <v>146</v>
      </c>
      <c r="MTJ31" s="446"/>
      <c r="MTK31" s="451"/>
      <c r="MTL31" s="448">
        <v>34708</v>
      </c>
      <c r="MTM31" s="447" t="s">
        <v>31</v>
      </c>
      <c r="MTN31" s="450" t="s">
        <v>124</v>
      </c>
      <c r="MTO31" s="415" t="s">
        <v>188</v>
      </c>
      <c r="MTP31" s="415" t="s">
        <v>125</v>
      </c>
      <c r="MTQ31" s="415" t="s">
        <v>146</v>
      </c>
      <c r="MTR31" s="446"/>
      <c r="MTS31" s="451"/>
      <c r="MTT31" s="448">
        <v>34708</v>
      </c>
      <c r="MTU31" s="447" t="s">
        <v>31</v>
      </c>
      <c r="MTV31" s="450" t="s">
        <v>124</v>
      </c>
      <c r="MTW31" s="415" t="s">
        <v>188</v>
      </c>
      <c r="MTX31" s="415" t="s">
        <v>125</v>
      </c>
      <c r="MTY31" s="415" t="s">
        <v>146</v>
      </c>
      <c r="MTZ31" s="446"/>
      <c r="MUA31" s="451"/>
      <c r="MUB31" s="448">
        <v>34708</v>
      </c>
      <c r="MUC31" s="447" t="s">
        <v>31</v>
      </c>
      <c r="MUD31" s="450" t="s">
        <v>124</v>
      </c>
      <c r="MUE31" s="415" t="s">
        <v>188</v>
      </c>
      <c r="MUF31" s="415" t="s">
        <v>125</v>
      </c>
      <c r="MUG31" s="415" t="s">
        <v>146</v>
      </c>
      <c r="MUH31" s="446"/>
      <c r="MUI31" s="451"/>
      <c r="MUJ31" s="448">
        <v>34708</v>
      </c>
      <c r="MUK31" s="447" t="s">
        <v>31</v>
      </c>
      <c r="MUL31" s="450" t="s">
        <v>124</v>
      </c>
      <c r="MUM31" s="415" t="s">
        <v>188</v>
      </c>
      <c r="MUN31" s="415" t="s">
        <v>125</v>
      </c>
      <c r="MUO31" s="415" t="s">
        <v>146</v>
      </c>
      <c r="MUP31" s="446"/>
      <c r="MUQ31" s="451"/>
      <c r="MUR31" s="448">
        <v>34708</v>
      </c>
      <c r="MUS31" s="447" t="s">
        <v>31</v>
      </c>
      <c r="MUT31" s="450" t="s">
        <v>124</v>
      </c>
      <c r="MUU31" s="415" t="s">
        <v>188</v>
      </c>
      <c r="MUV31" s="415" t="s">
        <v>125</v>
      </c>
      <c r="MUW31" s="415" t="s">
        <v>146</v>
      </c>
      <c r="MUX31" s="446"/>
      <c r="MUY31" s="451"/>
      <c r="MUZ31" s="448">
        <v>34708</v>
      </c>
      <c r="MVA31" s="447" t="s">
        <v>31</v>
      </c>
      <c r="MVB31" s="450" t="s">
        <v>124</v>
      </c>
      <c r="MVC31" s="415" t="s">
        <v>188</v>
      </c>
      <c r="MVD31" s="415" t="s">
        <v>125</v>
      </c>
      <c r="MVE31" s="415" t="s">
        <v>146</v>
      </c>
      <c r="MVF31" s="446"/>
      <c r="MVG31" s="451"/>
      <c r="MVH31" s="448">
        <v>34708</v>
      </c>
      <c r="MVI31" s="447" t="s">
        <v>31</v>
      </c>
      <c r="MVJ31" s="450" t="s">
        <v>124</v>
      </c>
      <c r="MVK31" s="415" t="s">
        <v>188</v>
      </c>
      <c r="MVL31" s="415" t="s">
        <v>125</v>
      </c>
      <c r="MVM31" s="415" t="s">
        <v>146</v>
      </c>
      <c r="MVN31" s="446"/>
      <c r="MVO31" s="451"/>
      <c r="MVP31" s="448">
        <v>34708</v>
      </c>
      <c r="MVQ31" s="447" t="s">
        <v>31</v>
      </c>
      <c r="MVR31" s="450" t="s">
        <v>124</v>
      </c>
      <c r="MVS31" s="415" t="s">
        <v>188</v>
      </c>
      <c r="MVT31" s="415" t="s">
        <v>125</v>
      </c>
      <c r="MVU31" s="415" t="s">
        <v>146</v>
      </c>
      <c r="MVV31" s="446"/>
      <c r="MVW31" s="451"/>
      <c r="MVX31" s="448">
        <v>34708</v>
      </c>
      <c r="MVY31" s="447" t="s">
        <v>31</v>
      </c>
      <c r="MVZ31" s="450" t="s">
        <v>124</v>
      </c>
      <c r="MWA31" s="415" t="s">
        <v>188</v>
      </c>
      <c r="MWB31" s="415" t="s">
        <v>125</v>
      </c>
      <c r="MWC31" s="415" t="s">
        <v>146</v>
      </c>
      <c r="MWD31" s="446"/>
      <c r="MWE31" s="451"/>
      <c r="MWF31" s="448">
        <v>34708</v>
      </c>
      <c r="MWG31" s="447" t="s">
        <v>31</v>
      </c>
      <c r="MWH31" s="450" t="s">
        <v>124</v>
      </c>
      <c r="MWI31" s="415" t="s">
        <v>188</v>
      </c>
      <c r="MWJ31" s="415" t="s">
        <v>125</v>
      </c>
      <c r="MWK31" s="415" t="s">
        <v>146</v>
      </c>
      <c r="MWL31" s="446"/>
      <c r="MWM31" s="451"/>
      <c r="MWN31" s="448">
        <v>34708</v>
      </c>
      <c r="MWO31" s="447" t="s">
        <v>31</v>
      </c>
      <c r="MWP31" s="450" t="s">
        <v>124</v>
      </c>
      <c r="MWQ31" s="415" t="s">
        <v>188</v>
      </c>
      <c r="MWR31" s="415" t="s">
        <v>125</v>
      </c>
      <c r="MWS31" s="415" t="s">
        <v>146</v>
      </c>
      <c r="MWT31" s="446"/>
      <c r="MWU31" s="451"/>
      <c r="MWV31" s="448">
        <v>34708</v>
      </c>
      <c r="MWW31" s="447" t="s">
        <v>31</v>
      </c>
      <c r="MWX31" s="450" t="s">
        <v>124</v>
      </c>
      <c r="MWY31" s="415" t="s">
        <v>188</v>
      </c>
      <c r="MWZ31" s="415" t="s">
        <v>125</v>
      </c>
      <c r="MXA31" s="415" t="s">
        <v>146</v>
      </c>
      <c r="MXB31" s="446"/>
      <c r="MXC31" s="451"/>
      <c r="MXD31" s="448">
        <v>34708</v>
      </c>
      <c r="MXE31" s="447" t="s">
        <v>31</v>
      </c>
      <c r="MXF31" s="450" t="s">
        <v>124</v>
      </c>
      <c r="MXG31" s="415" t="s">
        <v>188</v>
      </c>
      <c r="MXH31" s="415" t="s">
        <v>125</v>
      </c>
      <c r="MXI31" s="415" t="s">
        <v>146</v>
      </c>
      <c r="MXJ31" s="446"/>
      <c r="MXK31" s="451"/>
      <c r="MXL31" s="448">
        <v>34708</v>
      </c>
      <c r="MXM31" s="447" t="s">
        <v>31</v>
      </c>
      <c r="MXN31" s="450" t="s">
        <v>124</v>
      </c>
      <c r="MXO31" s="415" t="s">
        <v>188</v>
      </c>
      <c r="MXP31" s="415" t="s">
        <v>125</v>
      </c>
      <c r="MXQ31" s="415" t="s">
        <v>146</v>
      </c>
      <c r="MXR31" s="446"/>
      <c r="MXS31" s="451"/>
      <c r="MXT31" s="448">
        <v>34708</v>
      </c>
      <c r="MXU31" s="447" t="s">
        <v>31</v>
      </c>
      <c r="MXV31" s="450" t="s">
        <v>124</v>
      </c>
      <c r="MXW31" s="415" t="s">
        <v>188</v>
      </c>
      <c r="MXX31" s="415" t="s">
        <v>125</v>
      </c>
      <c r="MXY31" s="415" t="s">
        <v>146</v>
      </c>
      <c r="MXZ31" s="446"/>
      <c r="MYA31" s="451"/>
      <c r="MYB31" s="448">
        <v>34708</v>
      </c>
      <c r="MYC31" s="447" t="s">
        <v>31</v>
      </c>
      <c r="MYD31" s="450" t="s">
        <v>124</v>
      </c>
      <c r="MYE31" s="415" t="s">
        <v>188</v>
      </c>
      <c r="MYF31" s="415" t="s">
        <v>125</v>
      </c>
      <c r="MYG31" s="415" t="s">
        <v>146</v>
      </c>
      <c r="MYH31" s="446"/>
      <c r="MYI31" s="451"/>
      <c r="MYJ31" s="448">
        <v>34708</v>
      </c>
      <c r="MYK31" s="447" t="s">
        <v>31</v>
      </c>
      <c r="MYL31" s="450" t="s">
        <v>124</v>
      </c>
      <c r="MYM31" s="415" t="s">
        <v>188</v>
      </c>
      <c r="MYN31" s="415" t="s">
        <v>125</v>
      </c>
      <c r="MYO31" s="415" t="s">
        <v>146</v>
      </c>
      <c r="MYP31" s="446"/>
      <c r="MYQ31" s="451"/>
      <c r="MYR31" s="448">
        <v>34708</v>
      </c>
      <c r="MYS31" s="447" t="s">
        <v>31</v>
      </c>
      <c r="MYT31" s="450" t="s">
        <v>124</v>
      </c>
      <c r="MYU31" s="415" t="s">
        <v>188</v>
      </c>
      <c r="MYV31" s="415" t="s">
        <v>125</v>
      </c>
      <c r="MYW31" s="415" t="s">
        <v>146</v>
      </c>
      <c r="MYX31" s="446"/>
      <c r="MYY31" s="451"/>
      <c r="MYZ31" s="448">
        <v>34708</v>
      </c>
      <c r="MZA31" s="447" t="s">
        <v>31</v>
      </c>
      <c r="MZB31" s="450" t="s">
        <v>124</v>
      </c>
      <c r="MZC31" s="415" t="s">
        <v>188</v>
      </c>
      <c r="MZD31" s="415" t="s">
        <v>125</v>
      </c>
      <c r="MZE31" s="415" t="s">
        <v>146</v>
      </c>
      <c r="MZF31" s="446"/>
      <c r="MZG31" s="451"/>
      <c r="MZH31" s="448">
        <v>34708</v>
      </c>
      <c r="MZI31" s="447" t="s">
        <v>31</v>
      </c>
      <c r="MZJ31" s="450" t="s">
        <v>124</v>
      </c>
      <c r="MZK31" s="415" t="s">
        <v>188</v>
      </c>
      <c r="MZL31" s="415" t="s">
        <v>125</v>
      </c>
      <c r="MZM31" s="415" t="s">
        <v>146</v>
      </c>
      <c r="MZN31" s="446"/>
      <c r="MZO31" s="451"/>
      <c r="MZP31" s="448">
        <v>34708</v>
      </c>
      <c r="MZQ31" s="447" t="s">
        <v>31</v>
      </c>
      <c r="MZR31" s="450" t="s">
        <v>124</v>
      </c>
      <c r="MZS31" s="415" t="s">
        <v>188</v>
      </c>
      <c r="MZT31" s="415" t="s">
        <v>125</v>
      </c>
      <c r="MZU31" s="415" t="s">
        <v>146</v>
      </c>
      <c r="MZV31" s="446"/>
      <c r="MZW31" s="451"/>
      <c r="MZX31" s="448">
        <v>34708</v>
      </c>
      <c r="MZY31" s="447" t="s">
        <v>31</v>
      </c>
      <c r="MZZ31" s="450" t="s">
        <v>124</v>
      </c>
      <c r="NAA31" s="415" t="s">
        <v>188</v>
      </c>
      <c r="NAB31" s="415" t="s">
        <v>125</v>
      </c>
      <c r="NAC31" s="415" t="s">
        <v>146</v>
      </c>
      <c r="NAD31" s="446"/>
      <c r="NAE31" s="451"/>
      <c r="NAF31" s="448">
        <v>34708</v>
      </c>
      <c r="NAG31" s="447" t="s">
        <v>31</v>
      </c>
      <c r="NAH31" s="450" t="s">
        <v>124</v>
      </c>
      <c r="NAI31" s="415" t="s">
        <v>188</v>
      </c>
      <c r="NAJ31" s="415" t="s">
        <v>125</v>
      </c>
      <c r="NAK31" s="415" t="s">
        <v>146</v>
      </c>
      <c r="NAL31" s="446"/>
      <c r="NAM31" s="451"/>
      <c r="NAN31" s="448">
        <v>34708</v>
      </c>
      <c r="NAO31" s="447" t="s">
        <v>31</v>
      </c>
      <c r="NAP31" s="450" t="s">
        <v>124</v>
      </c>
      <c r="NAQ31" s="415" t="s">
        <v>188</v>
      </c>
      <c r="NAR31" s="415" t="s">
        <v>125</v>
      </c>
      <c r="NAS31" s="415" t="s">
        <v>146</v>
      </c>
      <c r="NAT31" s="446"/>
      <c r="NAU31" s="451"/>
      <c r="NAV31" s="448">
        <v>34708</v>
      </c>
      <c r="NAW31" s="447" t="s">
        <v>31</v>
      </c>
      <c r="NAX31" s="450" t="s">
        <v>124</v>
      </c>
      <c r="NAY31" s="415" t="s">
        <v>188</v>
      </c>
      <c r="NAZ31" s="415" t="s">
        <v>125</v>
      </c>
      <c r="NBA31" s="415" t="s">
        <v>146</v>
      </c>
      <c r="NBB31" s="446"/>
      <c r="NBC31" s="451"/>
      <c r="NBD31" s="448">
        <v>34708</v>
      </c>
      <c r="NBE31" s="447" t="s">
        <v>31</v>
      </c>
      <c r="NBF31" s="450" t="s">
        <v>124</v>
      </c>
      <c r="NBG31" s="415" t="s">
        <v>188</v>
      </c>
      <c r="NBH31" s="415" t="s">
        <v>125</v>
      </c>
      <c r="NBI31" s="415" t="s">
        <v>146</v>
      </c>
      <c r="NBJ31" s="446"/>
      <c r="NBK31" s="451"/>
      <c r="NBL31" s="448">
        <v>34708</v>
      </c>
      <c r="NBM31" s="447" t="s">
        <v>31</v>
      </c>
      <c r="NBN31" s="450" t="s">
        <v>124</v>
      </c>
      <c r="NBO31" s="415" t="s">
        <v>188</v>
      </c>
      <c r="NBP31" s="415" t="s">
        <v>125</v>
      </c>
      <c r="NBQ31" s="415" t="s">
        <v>146</v>
      </c>
      <c r="NBR31" s="446"/>
      <c r="NBS31" s="451"/>
      <c r="NBT31" s="448">
        <v>34708</v>
      </c>
      <c r="NBU31" s="447" t="s">
        <v>31</v>
      </c>
      <c r="NBV31" s="450" t="s">
        <v>124</v>
      </c>
      <c r="NBW31" s="415" t="s">
        <v>188</v>
      </c>
      <c r="NBX31" s="415" t="s">
        <v>125</v>
      </c>
      <c r="NBY31" s="415" t="s">
        <v>146</v>
      </c>
      <c r="NBZ31" s="446"/>
      <c r="NCA31" s="451"/>
      <c r="NCB31" s="448">
        <v>34708</v>
      </c>
      <c r="NCC31" s="447" t="s">
        <v>31</v>
      </c>
      <c r="NCD31" s="450" t="s">
        <v>124</v>
      </c>
      <c r="NCE31" s="415" t="s">
        <v>188</v>
      </c>
      <c r="NCF31" s="415" t="s">
        <v>125</v>
      </c>
      <c r="NCG31" s="415" t="s">
        <v>146</v>
      </c>
      <c r="NCH31" s="446"/>
      <c r="NCI31" s="451"/>
      <c r="NCJ31" s="448">
        <v>34708</v>
      </c>
      <c r="NCK31" s="447" t="s">
        <v>31</v>
      </c>
      <c r="NCL31" s="450" t="s">
        <v>124</v>
      </c>
      <c r="NCM31" s="415" t="s">
        <v>188</v>
      </c>
      <c r="NCN31" s="415" t="s">
        <v>125</v>
      </c>
      <c r="NCO31" s="415" t="s">
        <v>146</v>
      </c>
      <c r="NCP31" s="446"/>
      <c r="NCQ31" s="451"/>
      <c r="NCR31" s="448">
        <v>34708</v>
      </c>
      <c r="NCS31" s="447" t="s">
        <v>31</v>
      </c>
      <c r="NCT31" s="450" t="s">
        <v>124</v>
      </c>
      <c r="NCU31" s="415" t="s">
        <v>188</v>
      </c>
      <c r="NCV31" s="415" t="s">
        <v>125</v>
      </c>
      <c r="NCW31" s="415" t="s">
        <v>146</v>
      </c>
      <c r="NCX31" s="446"/>
      <c r="NCY31" s="451"/>
      <c r="NCZ31" s="448">
        <v>34708</v>
      </c>
      <c r="NDA31" s="447" t="s">
        <v>31</v>
      </c>
      <c r="NDB31" s="450" t="s">
        <v>124</v>
      </c>
      <c r="NDC31" s="415" t="s">
        <v>188</v>
      </c>
      <c r="NDD31" s="415" t="s">
        <v>125</v>
      </c>
      <c r="NDE31" s="415" t="s">
        <v>146</v>
      </c>
      <c r="NDF31" s="446"/>
      <c r="NDG31" s="451"/>
      <c r="NDH31" s="448">
        <v>34708</v>
      </c>
      <c r="NDI31" s="447" t="s">
        <v>31</v>
      </c>
      <c r="NDJ31" s="450" t="s">
        <v>124</v>
      </c>
      <c r="NDK31" s="415" t="s">
        <v>188</v>
      </c>
      <c r="NDL31" s="415" t="s">
        <v>125</v>
      </c>
      <c r="NDM31" s="415" t="s">
        <v>146</v>
      </c>
      <c r="NDN31" s="446"/>
      <c r="NDO31" s="451"/>
      <c r="NDP31" s="448">
        <v>34708</v>
      </c>
      <c r="NDQ31" s="447" t="s">
        <v>31</v>
      </c>
      <c r="NDR31" s="450" t="s">
        <v>124</v>
      </c>
      <c r="NDS31" s="415" t="s">
        <v>188</v>
      </c>
      <c r="NDT31" s="415" t="s">
        <v>125</v>
      </c>
      <c r="NDU31" s="415" t="s">
        <v>146</v>
      </c>
      <c r="NDV31" s="446"/>
      <c r="NDW31" s="451"/>
      <c r="NDX31" s="448">
        <v>34708</v>
      </c>
      <c r="NDY31" s="447" t="s">
        <v>31</v>
      </c>
      <c r="NDZ31" s="450" t="s">
        <v>124</v>
      </c>
      <c r="NEA31" s="415" t="s">
        <v>188</v>
      </c>
      <c r="NEB31" s="415" t="s">
        <v>125</v>
      </c>
      <c r="NEC31" s="415" t="s">
        <v>146</v>
      </c>
      <c r="NED31" s="446"/>
      <c r="NEE31" s="451"/>
      <c r="NEF31" s="448">
        <v>34708</v>
      </c>
      <c r="NEG31" s="447" t="s">
        <v>31</v>
      </c>
      <c r="NEH31" s="450" t="s">
        <v>124</v>
      </c>
      <c r="NEI31" s="415" t="s">
        <v>188</v>
      </c>
      <c r="NEJ31" s="415" t="s">
        <v>125</v>
      </c>
      <c r="NEK31" s="415" t="s">
        <v>146</v>
      </c>
      <c r="NEL31" s="446"/>
      <c r="NEM31" s="451"/>
      <c r="NEN31" s="448">
        <v>34708</v>
      </c>
      <c r="NEO31" s="447" t="s">
        <v>31</v>
      </c>
      <c r="NEP31" s="450" t="s">
        <v>124</v>
      </c>
      <c r="NEQ31" s="415" t="s">
        <v>188</v>
      </c>
      <c r="NER31" s="415" t="s">
        <v>125</v>
      </c>
      <c r="NES31" s="415" t="s">
        <v>146</v>
      </c>
      <c r="NET31" s="446"/>
      <c r="NEU31" s="451"/>
      <c r="NEV31" s="448">
        <v>34708</v>
      </c>
      <c r="NEW31" s="447" t="s">
        <v>31</v>
      </c>
      <c r="NEX31" s="450" t="s">
        <v>124</v>
      </c>
      <c r="NEY31" s="415" t="s">
        <v>188</v>
      </c>
      <c r="NEZ31" s="415" t="s">
        <v>125</v>
      </c>
      <c r="NFA31" s="415" t="s">
        <v>146</v>
      </c>
      <c r="NFB31" s="446"/>
      <c r="NFC31" s="451"/>
      <c r="NFD31" s="448">
        <v>34708</v>
      </c>
      <c r="NFE31" s="447" t="s">
        <v>31</v>
      </c>
      <c r="NFF31" s="450" t="s">
        <v>124</v>
      </c>
      <c r="NFG31" s="415" t="s">
        <v>188</v>
      </c>
      <c r="NFH31" s="415" t="s">
        <v>125</v>
      </c>
      <c r="NFI31" s="415" t="s">
        <v>146</v>
      </c>
      <c r="NFJ31" s="446"/>
      <c r="NFK31" s="451"/>
      <c r="NFL31" s="448">
        <v>34708</v>
      </c>
      <c r="NFM31" s="447" t="s">
        <v>31</v>
      </c>
      <c r="NFN31" s="450" t="s">
        <v>124</v>
      </c>
      <c r="NFO31" s="415" t="s">
        <v>188</v>
      </c>
      <c r="NFP31" s="415" t="s">
        <v>125</v>
      </c>
      <c r="NFQ31" s="415" t="s">
        <v>146</v>
      </c>
      <c r="NFR31" s="446"/>
      <c r="NFS31" s="451"/>
      <c r="NFT31" s="448">
        <v>34708</v>
      </c>
      <c r="NFU31" s="447" t="s">
        <v>31</v>
      </c>
      <c r="NFV31" s="450" t="s">
        <v>124</v>
      </c>
      <c r="NFW31" s="415" t="s">
        <v>188</v>
      </c>
      <c r="NFX31" s="415" t="s">
        <v>125</v>
      </c>
      <c r="NFY31" s="415" t="s">
        <v>146</v>
      </c>
      <c r="NFZ31" s="446"/>
      <c r="NGA31" s="451"/>
      <c r="NGB31" s="448">
        <v>34708</v>
      </c>
      <c r="NGC31" s="447" t="s">
        <v>31</v>
      </c>
      <c r="NGD31" s="450" t="s">
        <v>124</v>
      </c>
      <c r="NGE31" s="415" t="s">
        <v>188</v>
      </c>
      <c r="NGF31" s="415" t="s">
        <v>125</v>
      </c>
      <c r="NGG31" s="415" t="s">
        <v>146</v>
      </c>
      <c r="NGH31" s="446"/>
      <c r="NGI31" s="451"/>
      <c r="NGJ31" s="448">
        <v>34708</v>
      </c>
      <c r="NGK31" s="447" t="s">
        <v>31</v>
      </c>
      <c r="NGL31" s="450" t="s">
        <v>124</v>
      </c>
      <c r="NGM31" s="415" t="s">
        <v>188</v>
      </c>
      <c r="NGN31" s="415" t="s">
        <v>125</v>
      </c>
      <c r="NGO31" s="415" t="s">
        <v>146</v>
      </c>
      <c r="NGP31" s="446"/>
      <c r="NGQ31" s="451"/>
      <c r="NGR31" s="448">
        <v>34708</v>
      </c>
      <c r="NGS31" s="447" t="s">
        <v>31</v>
      </c>
      <c r="NGT31" s="450" t="s">
        <v>124</v>
      </c>
      <c r="NGU31" s="415" t="s">
        <v>188</v>
      </c>
      <c r="NGV31" s="415" t="s">
        <v>125</v>
      </c>
      <c r="NGW31" s="415" t="s">
        <v>146</v>
      </c>
      <c r="NGX31" s="446"/>
      <c r="NGY31" s="451"/>
      <c r="NGZ31" s="448">
        <v>34708</v>
      </c>
      <c r="NHA31" s="447" t="s">
        <v>31</v>
      </c>
      <c r="NHB31" s="450" t="s">
        <v>124</v>
      </c>
      <c r="NHC31" s="415" t="s">
        <v>188</v>
      </c>
      <c r="NHD31" s="415" t="s">
        <v>125</v>
      </c>
      <c r="NHE31" s="415" t="s">
        <v>146</v>
      </c>
      <c r="NHF31" s="446"/>
      <c r="NHG31" s="451"/>
      <c r="NHH31" s="448">
        <v>34708</v>
      </c>
      <c r="NHI31" s="447" t="s">
        <v>31</v>
      </c>
      <c r="NHJ31" s="450" t="s">
        <v>124</v>
      </c>
      <c r="NHK31" s="415" t="s">
        <v>188</v>
      </c>
      <c r="NHL31" s="415" t="s">
        <v>125</v>
      </c>
      <c r="NHM31" s="415" t="s">
        <v>146</v>
      </c>
      <c r="NHN31" s="446"/>
      <c r="NHO31" s="451"/>
      <c r="NHP31" s="448">
        <v>34708</v>
      </c>
      <c r="NHQ31" s="447" t="s">
        <v>31</v>
      </c>
      <c r="NHR31" s="450" t="s">
        <v>124</v>
      </c>
      <c r="NHS31" s="415" t="s">
        <v>188</v>
      </c>
      <c r="NHT31" s="415" t="s">
        <v>125</v>
      </c>
      <c r="NHU31" s="415" t="s">
        <v>146</v>
      </c>
      <c r="NHV31" s="446"/>
      <c r="NHW31" s="451"/>
      <c r="NHX31" s="448">
        <v>34708</v>
      </c>
      <c r="NHY31" s="447" t="s">
        <v>31</v>
      </c>
      <c r="NHZ31" s="450" t="s">
        <v>124</v>
      </c>
      <c r="NIA31" s="415" t="s">
        <v>188</v>
      </c>
      <c r="NIB31" s="415" t="s">
        <v>125</v>
      </c>
      <c r="NIC31" s="415" t="s">
        <v>146</v>
      </c>
      <c r="NID31" s="446"/>
      <c r="NIE31" s="451"/>
      <c r="NIF31" s="448">
        <v>34708</v>
      </c>
      <c r="NIG31" s="447" t="s">
        <v>31</v>
      </c>
      <c r="NIH31" s="450" t="s">
        <v>124</v>
      </c>
      <c r="NII31" s="415" t="s">
        <v>188</v>
      </c>
      <c r="NIJ31" s="415" t="s">
        <v>125</v>
      </c>
      <c r="NIK31" s="415" t="s">
        <v>146</v>
      </c>
      <c r="NIL31" s="446"/>
      <c r="NIM31" s="451"/>
      <c r="NIN31" s="448">
        <v>34708</v>
      </c>
      <c r="NIO31" s="447" t="s">
        <v>31</v>
      </c>
      <c r="NIP31" s="450" t="s">
        <v>124</v>
      </c>
      <c r="NIQ31" s="415" t="s">
        <v>188</v>
      </c>
      <c r="NIR31" s="415" t="s">
        <v>125</v>
      </c>
      <c r="NIS31" s="415" t="s">
        <v>146</v>
      </c>
      <c r="NIT31" s="446"/>
      <c r="NIU31" s="451"/>
      <c r="NIV31" s="448">
        <v>34708</v>
      </c>
      <c r="NIW31" s="447" t="s">
        <v>31</v>
      </c>
      <c r="NIX31" s="450" t="s">
        <v>124</v>
      </c>
      <c r="NIY31" s="415" t="s">
        <v>188</v>
      </c>
      <c r="NIZ31" s="415" t="s">
        <v>125</v>
      </c>
      <c r="NJA31" s="415" t="s">
        <v>146</v>
      </c>
      <c r="NJB31" s="446"/>
      <c r="NJC31" s="451"/>
      <c r="NJD31" s="448">
        <v>34708</v>
      </c>
      <c r="NJE31" s="447" t="s">
        <v>31</v>
      </c>
      <c r="NJF31" s="450" t="s">
        <v>124</v>
      </c>
      <c r="NJG31" s="415" t="s">
        <v>188</v>
      </c>
      <c r="NJH31" s="415" t="s">
        <v>125</v>
      </c>
      <c r="NJI31" s="415" t="s">
        <v>146</v>
      </c>
      <c r="NJJ31" s="446"/>
      <c r="NJK31" s="451"/>
      <c r="NJL31" s="448">
        <v>34708</v>
      </c>
      <c r="NJM31" s="447" t="s">
        <v>31</v>
      </c>
      <c r="NJN31" s="450" t="s">
        <v>124</v>
      </c>
      <c r="NJO31" s="415" t="s">
        <v>188</v>
      </c>
      <c r="NJP31" s="415" t="s">
        <v>125</v>
      </c>
      <c r="NJQ31" s="415" t="s">
        <v>146</v>
      </c>
      <c r="NJR31" s="446"/>
      <c r="NJS31" s="451"/>
      <c r="NJT31" s="448">
        <v>34708</v>
      </c>
      <c r="NJU31" s="447" t="s">
        <v>31</v>
      </c>
      <c r="NJV31" s="450" t="s">
        <v>124</v>
      </c>
      <c r="NJW31" s="415" t="s">
        <v>188</v>
      </c>
      <c r="NJX31" s="415" t="s">
        <v>125</v>
      </c>
      <c r="NJY31" s="415" t="s">
        <v>146</v>
      </c>
      <c r="NJZ31" s="446"/>
      <c r="NKA31" s="451"/>
      <c r="NKB31" s="448">
        <v>34708</v>
      </c>
      <c r="NKC31" s="447" t="s">
        <v>31</v>
      </c>
      <c r="NKD31" s="450" t="s">
        <v>124</v>
      </c>
      <c r="NKE31" s="415" t="s">
        <v>188</v>
      </c>
      <c r="NKF31" s="415" t="s">
        <v>125</v>
      </c>
      <c r="NKG31" s="415" t="s">
        <v>146</v>
      </c>
      <c r="NKH31" s="446"/>
      <c r="NKI31" s="451"/>
      <c r="NKJ31" s="448">
        <v>34708</v>
      </c>
      <c r="NKK31" s="447" t="s">
        <v>31</v>
      </c>
      <c r="NKL31" s="450" t="s">
        <v>124</v>
      </c>
      <c r="NKM31" s="415" t="s">
        <v>188</v>
      </c>
      <c r="NKN31" s="415" t="s">
        <v>125</v>
      </c>
      <c r="NKO31" s="415" t="s">
        <v>146</v>
      </c>
      <c r="NKP31" s="446"/>
      <c r="NKQ31" s="451"/>
      <c r="NKR31" s="448">
        <v>34708</v>
      </c>
      <c r="NKS31" s="447" t="s">
        <v>31</v>
      </c>
      <c r="NKT31" s="450" t="s">
        <v>124</v>
      </c>
      <c r="NKU31" s="415" t="s">
        <v>188</v>
      </c>
      <c r="NKV31" s="415" t="s">
        <v>125</v>
      </c>
      <c r="NKW31" s="415" t="s">
        <v>146</v>
      </c>
      <c r="NKX31" s="446"/>
      <c r="NKY31" s="451"/>
      <c r="NKZ31" s="448">
        <v>34708</v>
      </c>
      <c r="NLA31" s="447" t="s">
        <v>31</v>
      </c>
      <c r="NLB31" s="450" t="s">
        <v>124</v>
      </c>
      <c r="NLC31" s="415" t="s">
        <v>188</v>
      </c>
      <c r="NLD31" s="415" t="s">
        <v>125</v>
      </c>
      <c r="NLE31" s="415" t="s">
        <v>146</v>
      </c>
      <c r="NLF31" s="446"/>
      <c r="NLG31" s="451"/>
      <c r="NLH31" s="448">
        <v>34708</v>
      </c>
      <c r="NLI31" s="447" t="s">
        <v>31</v>
      </c>
      <c r="NLJ31" s="450" t="s">
        <v>124</v>
      </c>
      <c r="NLK31" s="415" t="s">
        <v>188</v>
      </c>
      <c r="NLL31" s="415" t="s">
        <v>125</v>
      </c>
      <c r="NLM31" s="415" t="s">
        <v>146</v>
      </c>
      <c r="NLN31" s="446"/>
      <c r="NLO31" s="451"/>
      <c r="NLP31" s="448">
        <v>34708</v>
      </c>
      <c r="NLQ31" s="447" t="s">
        <v>31</v>
      </c>
      <c r="NLR31" s="450" t="s">
        <v>124</v>
      </c>
      <c r="NLS31" s="415" t="s">
        <v>188</v>
      </c>
      <c r="NLT31" s="415" t="s">
        <v>125</v>
      </c>
      <c r="NLU31" s="415" t="s">
        <v>146</v>
      </c>
      <c r="NLV31" s="446"/>
      <c r="NLW31" s="451"/>
      <c r="NLX31" s="448">
        <v>34708</v>
      </c>
      <c r="NLY31" s="447" t="s">
        <v>31</v>
      </c>
      <c r="NLZ31" s="450" t="s">
        <v>124</v>
      </c>
      <c r="NMA31" s="415" t="s">
        <v>188</v>
      </c>
      <c r="NMB31" s="415" t="s">
        <v>125</v>
      </c>
      <c r="NMC31" s="415" t="s">
        <v>146</v>
      </c>
      <c r="NMD31" s="446"/>
      <c r="NME31" s="451"/>
      <c r="NMF31" s="448">
        <v>34708</v>
      </c>
      <c r="NMG31" s="447" t="s">
        <v>31</v>
      </c>
      <c r="NMH31" s="450" t="s">
        <v>124</v>
      </c>
      <c r="NMI31" s="415" t="s">
        <v>188</v>
      </c>
      <c r="NMJ31" s="415" t="s">
        <v>125</v>
      </c>
      <c r="NMK31" s="415" t="s">
        <v>146</v>
      </c>
      <c r="NML31" s="446"/>
      <c r="NMM31" s="451"/>
      <c r="NMN31" s="448">
        <v>34708</v>
      </c>
      <c r="NMO31" s="447" t="s">
        <v>31</v>
      </c>
      <c r="NMP31" s="450" t="s">
        <v>124</v>
      </c>
      <c r="NMQ31" s="415" t="s">
        <v>188</v>
      </c>
      <c r="NMR31" s="415" t="s">
        <v>125</v>
      </c>
      <c r="NMS31" s="415" t="s">
        <v>146</v>
      </c>
      <c r="NMT31" s="446"/>
      <c r="NMU31" s="451"/>
      <c r="NMV31" s="448">
        <v>34708</v>
      </c>
      <c r="NMW31" s="447" t="s">
        <v>31</v>
      </c>
      <c r="NMX31" s="450" t="s">
        <v>124</v>
      </c>
      <c r="NMY31" s="415" t="s">
        <v>188</v>
      </c>
      <c r="NMZ31" s="415" t="s">
        <v>125</v>
      </c>
      <c r="NNA31" s="415" t="s">
        <v>146</v>
      </c>
      <c r="NNB31" s="446"/>
      <c r="NNC31" s="451"/>
      <c r="NND31" s="448">
        <v>34708</v>
      </c>
      <c r="NNE31" s="447" t="s">
        <v>31</v>
      </c>
      <c r="NNF31" s="450" t="s">
        <v>124</v>
      </c>
      <c r="NNG31" s="415" t="s">
        <v>188</v>
      </c>
      <c r="NNH31" s="415" t="s">
        <v>125</v>
      </c>
      <c r="NNI31" s="415" t="s">
        <v>146</v>
      </c>
      <c r="NNJ31" s="446"/>
      <c r="NNK31" s="451"/>
      <c r="NNL31" s="448">
        <v>34708</v>
      </c>
      <c r="NNM31" s="447" t="s">
        <v>31</v>
      </c>
      <c r="NNN31" s="450" t="s">
        <v>124</v>
      </c>
      <c r="NNO31" s="415" t="s">
        <v>188</v>
      </c>
      <c r="NNP31" s="415" t="s">
        <v>125</v>
      </c>
      <c r="NNQ31" s="415" t="s">
        <v>146</v>
      </c>
      <c r="NNR31" s="446"/>
      <c r="NNS31" s="451"/>
      <c r="NNT31" s="448">
        <v>34708</v>
      </c>
      <c r="NNU31" s="447" t="s">
        <v>31</v>
      </c>
      <c r="NNV31" s="450" t="s">
        <v>124</v>
      </c>
      <c r="NNW31" s="415" t="s">
        <v>188</v>
      </c>
      <c r="NNX31" s="415" t="s">
        <v>125</v>
      </c>
      <c r="NNY31" s="415" t="s">
        <v>146</v>
      </c>
      <c r="NNZ31" s="446"/>
      <c r="NOA31" s="451"/>
      <c r="NOB31" s="448">
        <v>34708</v>
      </c>
      <c r="NOC31" s="447" t="s">
        <v>31</v>
      </c>
      <c r="NOD31" s="450" t="s">
        <v>124</v>
      </c>
      <c r="NOE31" s="415" t="s">
        <v>188</v>
      </c>
      <c r="NOF31" s="415" t="s">
        <v>125</v>
      </c>
      <c r="NOG31" s="415" t="s">
        <v>146</v>
      </c>
      <c r="NOH31" s="446"/>
      <c r="NOI31" s="451"/>
      <c r="NOJ31" s="448">
        <v>34708</v>
      </c>
      <c r="NOK31" s="447" t="s">
        <v>31</v>
      </c>
      <c r="NOL31" s="450" t="s">
        <v>124</v>
      </c>
      <c r="NOM31" s="415" t="s">
        <v>188</v>
      </c>
      <c r="NON31" s="415" t="s">
        <v>125</v>
      </c>
      <c r="NOO31" s="415" t="s">
        <v>146</v>
      </c>
      <c r="NOP31" s="446"/>
      <c r="NOQ31" s="451"/>
      <c r="NOR31" s="448">
        <v>34708</v>
      </c>
      <c r="NOS31" s="447" t="s">
        <v>31</v>
      </c>
      <c r="NOT31" s="450" t="s">
        <v>124</v>
      </c>
      <c r="NOU31" s="415" t="s">
        <v>188</v>
      </c>
      <c r="NOV31" s="415" t="s">
        <v>125</v>
      </c>
      <c r="NOW31" s="415" t="s">
        <v>146</v>
      </c>
      <c r="NOX31" s="446"/>
      <c r="NOY31" s="451"/>
      <c r="NOZ31" s="448">
        <v>34708</v>
      </c>
      <c r="NPA31" s="447" t="s">
        <v>31</v>
      </c>
      <c r="NPB31" s="450" t="s">
        <v>124</v>
      </c>
      <c r="NPC31" s="415" t="s">
        <v>188</v>
      </c>
      <c r="NPD31" s="415" t="s">
        <v>125</v>
      </c>
      <c r="NPE31" s="415" t="s">
        <v>146</v>
      </c>
      <c r="NPF31" s="446"/>
      <c r="NPG31" s="451"/>
      <c r="NPH31" s="448">
        <v>34708</v>
      </c>
      <c r="NPI31" s="447" t="s">
        <v>31</v>
      </c>
      <c r="NPJ31" s="450" t="s">
        <v>124</v>
      </c>
      <c r="NPK31" s="415" t="s">
        <v>188</v>
      </c>
      <c r="NPL31" s="415" t="s">
        <v>125</v>
      </c>
      <c r="NPM31" s="415" t="s">
        <v>146</v>
      </c>
      <c r="NPN31" s="446"/>
      <c r="NPO31" s="451"/>
      <c r="NPP31" s="448">
        <v>34708</v>
      </c>
      <c r="NPQ31" s="447" t="s">
        <v>31</v>
      </c>
      <c r="NPR31" s="450" t="s">
        <v>124</v>
      </c>
      <c r="NPS31" s="415" t="s">
        <v>188</v>
      </c>
      <c r="NPT31" s="415" t="s">
        <v>125</v>
      </c>
      <c r="NPU31" s="415" t="s">
        <v>146</v>
      </c>
      <c r="NPV31" s="446"/>
      <c r="NPW31" s="451"/>
      <c r="NPX31" s="448">
        <v>34708</v>
      </c>
      <c r="NPY31" s="447" t="s">
        <v>31</v>
      </c>
      <c r="NPZ31" s="450" t="s">
        <v>124</v>
      </c>
      <c r="NQA31" s="415" t="s">
        <v>188</v>
      </c>
      <c r="NQB31" s="415" t="s">
        <v>125</v>
      </c>
      <c r="NQC31" s="415" t="s">
        <v>146</v>
      </c>
      <c r="NQD31" s="446"/>
      <c r="NQE31" s="451"/>
      <c r="NQF31" s="448">
        <v>34708</v>
      </c>
      <c r="NQG31" s="447" t="s">
        <v>31</v>
      </c>
      <c r="NQH31" s="450" t="s">
        <v>124</v>
      </c>
      <c r="NQI31" s="415" t="s">
        <v>188</v>
      </c>
      <c r="NQJ31" s="415" t="s">
        <v>125</v>
      </c>
      <c r="NQK31" s="415" t="s">
        <v>146</v>
      </c>
      <c r="NQL31" s="446"/>
      <c r="NQM31" s="451"/>
      <c r="NQN31" s="448">
        <v>34708</v>
      </c>
      <c r="NQO31" s="447" t="s">
        <v>31</v>
      </c>
      <c r="NQP31" s="450" t="s">
        <v>124</v>
      </c>
      <c r="NQQ31" s="415" t="s">
        <v>188</v>
      </c>
      <c r="NQR31" s="415" t="s">
        <v>125</v>
      </c>
      <c r="NQS31" s="415" t="s">
        <v>146</v>
      </c>
      <c r="NQT31" s="446"/>
      <c r="NQU31" s="451"/>
      <c r="NQV31" s="448">
        <v>34708</v>
      </c>
      <c r="NQW31" s="447" t="s">
        <v>31</v>
      </c>
      <c r="NQX31" s="450" t="s">
        <v>124</v>
      </c>
      <c r="NQY31" s="415" t="s">
        <v>188</v>
      </c>
      <c r="NQZ31" s="415" t="s">
        <v>125</v>
      </c>
      <c r="NRA31" s="415" t="s">
        <v>146</v>
      </c>
      <c r="NRB31" s="446"/>
      <c r="NRC31" s="451"/>
      <c r="NRD31" s="448">
        <v>34708</v>
      </c>
      <c r="NRE31" s="447" t="s">
        <v>31</v>
      </c>
      <c r="NRF31" s="450" t="s">
        <v>124</v>
      </c>
      <c r="NRG31" s="415" t="s">
        <v>188</v>
      </c>
      <c r="NRH31" s="415" t="s">
        <v>125</v>
      </c>
      <c r="NRI31" s="415" t="s">
        <v>146</v>
      </c>
      <c r="NRJ31" s="446"/>
      <c r="NRK31" s="451"/>
      <c r="NRL31" s="448">
        <v>34708</v>
      </c>
      <c r="NRM31" s="447" t="s">
        <v>31</v>
      </c>
      <c r="NRN31" s="450" t="s">
        <v>124</v>
      </c>
      <c r="NRO31" s="415" t="s">
        <v>188</v>
      </c>
      <c r="NRP31" s="415" t="s">
        <v>125</v>
      </c>
      <c r="NRQ31" s="415" t="s">
        <v>146</v>
      </c>
      <c r="NRR31" s="446"/>
      <c r="NRS31" s="451"/>
      <c r="NRT31" s="448">
        <v>34708</v>
      </c>
      <c r="NRU31" s="447" t="s">
        <v>31</v>
      </c>
      <c r="NRV31" s="450" t="s">
        <v>124</v>
      </c>
      <c r="NRW31" s="415" t="s">
        <v>188</v>
      </c>
      <c r="NRX31" s="415" t="s">
        <v>125</v>
      </c>
      <c r="NRY31" s="415" t="s">
        <v>146</v>
      </c>
      <c r="NRZ31" s="446"/>
      <c r="NSA31" s="451"/>
      <c r="NSB31" s="448">
        <v>34708</v>
      </c>
      <c r="NSC31" s="447" t="s">
        <v>31</v>
      </c>
      <c r="NSD31" s="450" t="s">
        <v>124</v>
      </c>
      <c r="NSE31" s="415" t="s">
        <v>188</v>
      </c>
      <c r="NSF31" s="415" t="s">
        <v>125</v>
      </c>
      <c r="NSG31" s="415" t="s">
        <v>146</v>
      </c>
      <c r="NSH31" s="446"/>
      <c r="NSI31" s="451"/>
      <c r="NSJ31" s="448">
        <v>34708</v>
      </c>
      <c r="NSK31" s="447" t="s">
        <v>31</v>
      </c>
      <c r="NSL31" s="450" t="s">
        <v>124</v>
      </c>
      <c r="NSM31" s="415" t="s">
        <v>188</v>
      </c>
      <c r="NSN31" s="415" t="s">
        <v>125</v>
      </c>
      <c r="NSO31" s="415" t="s">
        <v>146</v>
      </c>
      <c r="NSP31" s="446"/>
      <c r="NSQ31" s="451"/>
      <c r="NSR31" s="448">
        <v>34708</v>
      </c>
      <c r="NSS31" s="447" t="s">
        <v>31</v>
      </c>
      <c r="NST31" s="450" t="s">
        <v>124</v>
      </c>
      <c r="NSU31" s="415" t="s">
        <v>188</v>
      </c>
      <c r="NSV31" s="415" t="s">
        <v>125</v>
      </c>
      <c r="NSW31" s="415" t="s">
        <v>146</v>
      </c>
      <c r="NSX31" s="446"/>
      <c r="NSY31" s="451"/>
      <c r="NSZ31" s="448">
        <v>34708</v>
      </c>
      <c r="NTA31" s="447" t="s">
        <v>31</v>
      </c>
      <c r="NTB31" s="450" t="s">
        <v>124</v>
      </c>
      <c r="NTC31" s="415" t="s">
        <v>188</v>
      </c>
      <c r="NTD31" s="415" t="s">
        <v>125</v>
      </c>
      <c r="NTE31" s="415" t="s">
        <v>146</v>
      </c>
      <c r="NTF31" s="446"/>
      <c r="NTG31" s="451"/>
      <c r="NTH31" s="448">
        <v>34708</v>
      </c>
      <c r="NTI31" s="447" t="s">
        <v>31</v>
      </c>
      <c r="NTJ31" s="450" t="s">
        <v>124</v>
      </c>
      <c r="NTK31" s="415" t="s">
        <v>188</v>
      </c>
      <c r="NTL31" s="415" t="s">
        <v>125</v>
      </c>
      <c r="NTM31" s="415" t="s">
        <v>146</v>
      </c>
      <c r="NTN31" s="446"/>
      <c r="NTO31" s="451"/>
      <c r="NTP31" s="448">
        <v>34708</v>
      </c>
      <c r="NTQ31" s="447" t="s">
        <v>31</v>
      </c>
      <c r="NTR31" s="450" t="s">
        <v>124</v>
      </c>
      <c r="NTS31" s="415" t="s">
        <v>188</v>
      </c>
      <c r="NTT31" s="415" t="s">
        <v>125</v>
      </c>
      <c r="NTU31" s="415" t="s">
        <v>146</v>
      </c>
      <c r="NTV31" s="446"/>
      <c r="NTW31" s="451"/>
      <c r="NTX31" s="448">
        <v>34708</v>
      </c>
      <c r="NTY31" s="447" t="s">
        <v>31</v>
      </c>
      <c r="NTZ31" s="450" t="s">
        <v>124</v>
      </c>
      <c r="NUA31" s="415" t="s">
        <v>188</v>
      </c>
      <c r="NUB31" s="415" t="s">
        <v>125</v>
      </c>
      <c r="NUC31" s="415" t="s">
        <v>146</v>
      </c>
      <c r="NUD31" s="446"/>
      <c r="NUE31" s="451"/>
      <c r="NUF31" s="448">
        <v>34708</v>
      </c>
      <c r="NUG31" s="447" t="s">
        <v>31</v>
      </c>
      <c r="NUH31" s="450" t="s">
        <v>124</v>
      </c>
      <c r="NUI31" s="415" t="s">
        <v>188</v>
      </c>
      <c r="NUJ31" s="415" t="s">
        <v>125</v>
      </c>
      <c r="NUK31" s="415" t="s">
        <v>146</v>
      </c>
      <c r="NUL31" s="446"/>
      <c r="NUM31" s="451"/>
      <c r="NUN31" s="448">
        <v>34708</v>
      </c>
      <c r="NUO31" s="447" t="s">
        <v>31</v>
      </c>
      <c r="NUP31" s="450" t="s">
        <v>124</v>
      </c>
      <c r="NUQ31" s="415" t="s">
        <v>188</v>
      </c>
      <c r="NUR31" s="415" t="s">
        <v>125</v>
      </c>
      <c r="NUS31" s="415" t="s">
        <v>146</v>
      </c>
      <c r="NUT31" s="446"/>
      <c r="NUU31" s="451"/>
      <c r="NUV31" s="448">
        <v>34708</v>
      </c>
      <c r="NUW31" s="447" t="s">
        <v>31</v>
      </c>
      <c r="NUX31" s="450" t="s">
        <v>124</v>
      </c>
      <c r="NUY31" s="415" t="s">
        <v>188</v>
      </c>
      <c r="NUZ31" s="415" t="s">
        <v>125</v>
      </c>
      <c r="NVA31" s="415" t="s">
        <v>146</v>
      </c>
      <c r="NVB31" s="446"/>
      <c r="NVC31" s="451"/>
      <c r="NVD31" s="448">
        <v>34708</v>
      </c>
      <c r="NVE31" s="447" t="s">
        <v>31</v>
      </c>
      <c r="NVF31" s="450" t="s">
        <v>124</v>
      </c>
      <c r="NVG31" s="415" t="s">
        <v>188</v>
      </c>
      <c r="NVH31" s="415" t="s">
        <v>125</v>
      </c>
      <c r="NVI31" s="415" t="s">
        <v>146</v>
      </c>
      <c r="NVJ31" s="446"/>
      <c r="NVK31" s="451"/>
      <c r="NVL31" s="448">
        <v>34708</v>
      </c>
      <c r="NVM31" s="447" t="s">
        <v>31</v>
      </c>
      <c r="NVN31" s="450" t="s">
        <v>124</v>
      </c>
      <c r="NVO31" s="415" t="s">
        <v>188</v>
      </c>
      <c r="NVP31" s="415" t="s">
        <v>125</v>
      </c>
      <c r="NVQ31" s="415" t="s">
        <v>146</v>
      </c>
      <c r="NVR31" s="446"/>
      <c r="NVS31" s="451"/>
      <c r="NVT31" s="448">
        <v>34708</v>
      </c>
      <c r="NVU31" s="447" t="s">
        <v>31</v>
      </c>
      <c r="NVV31" s="450" t="s">
        <v>124</v>
      </c>
      <c r="NVW31" s="415" t="s">
        <v>188</v>
      </c>
      <c r="NVX31" s="415" t="s">
        <v>125</v>
      </c>
      <c r="NVY31" s="415" t="s">
        <v>146</v>
      </c>
      <c r="NVZ31" s="446"/>
      <c r="NWA31" s="451"/>
      <c r="NWB31" s="448">
        <v>34708</v>
      </c>
      <c r="NWC31" s="447" t="s">
        <v>31</v>
      </c>
      <c r="NWD31" s="450" t="s">
        <v>124</v>
      </c>
      <c r="NWE31" s="415" t="s">
        <v>188</v>
      </c>
      <c r="NWF31" s="415" t="s">
        <v>125</v>
      </c>
      <c r="NWG31" s="415" t="s">
        <v>146</v>
      </c>
      <c r="NWH31" s="446"/>
      <c r="NWI31" s="451"/>
      <c r="NWJ31" s="448">
        <v>34708</v>
      </c>
      <c r="NWK31" s="447" t="s">
        <v>31</v>
      </c>
      <c r="NWL31" s="450" t="s">
        <v>124</v>
      </c>
      <c r="NWM31" s="415" t="s">
        <v>188</v>
      </c>
      <c r="NWN31" s="415" t="s">
        <v>125</v>
      </c>
      <c r="NWO31" s="415" t="s">
        <v>146</v>
      </c>
      <c r="NWP31" s="446"/>
      <c r="NWQ31" s="451"/>
      <c r="NWR31" s="448">
        <v>34708</v>
      </c>
      <c r="NWS31" s="447" t="s">
        <v>31</v>
      </c>
      <c r="NWT31" s="450" t="s">
        <v>124</v>
      </c>
      <c r="NWU31" s="415" t="s">
        <v>188</v>
      </c>
      <c r="NWV31" s="415" t="s">
        <v>125</v>
      </c>
      <c r="NWW31" s="415" t="s">
        <v>146</v>
      </c>
      <c r="NWX31" s="446"/>
      <c r="NWY31" s="451"/>
      <c r="NWZ31" s="448">
        <v>34708</v>
      </c>
      <c r="NXA31" s="447" t="s">
        <v>31</v>
      </c>
      <c r="NXB31" s="450" t="s">
        <v>124</v>
      </c>
      <c r="NXC31" s="415" t="s">
        <v>188</v>
      </c>
      <c r="NXD31" s="415" t="s">
        <v>125</v>
      </c>
      <c r="NXE31" s="415" t="s">
        <v>146</v>
      </c>
      <c r="NXF31" s="446"/>
      <c r="NXG31" s="451"/>
      <c r="NXH31" s="448">
        <v>34708</v>
      </c>
      <c r="NXI31" s="447" t="s">
        <v>31</v>
      </c>
      <c r="NXJ31" s="450" t="s">
        <v>124</v>
      </c>
      <c r="NXK31" s="415" t="s">
        <v>188</v>
      </c>
      <c r="NXL31" s="415" t="s">
        <v>125</v>
      </c>
      <c r="NXM31" s="415" t="s">
        <v>146</v>
      </c>
      <c r="NXN31" s="446"/>
      <c r="NXO31" s="451"/>
      <c r="NXP31" s="448">
        <v>34708</v>
      </c>
      <c r="NXQ31" s="447" t="s">
        <v>31</v>
      </c>
      <c r="NXR31" s="450" t="s">
        <v>124</v>
      </c>
      <c r="NXS31" s="415" t="s">
        <v>188</v>
      </c>
      <c r="NXT31" s="415" t="s">
        <v>125</v>
      </c>
      <c r="NXU31" s="415" t="s">
        <v>146</v>
      </c>
      <c r="NXV31" s="446"/>
      <c r="NXW31" s="451"/>
      <c r="NXX31" s="448">
        <v>34708</v>
      </c>
      <c r="NXY31" s="447" t="s">
        <v>31</v>
      </c>
      <c r="NXZ31" s="450" t="s">
        <v>124</v>
      </c>
      <c r="NYA31" s="415" t="s">
        <v>188</v>
      </c>
      <c r="NYB31" s="415" t="s">
        <v>125</v>
      </c>
      <c r="NYC31" s="415" t="s">
        <v>146</v>
      </c>
      <c r="NYD31" s="446"/>
      <c r="NYE31" s="451"/>
      <c r="NYF31" s="448">
        <v>34708</v>
      </c>
      <c r="NYG31" s="447" t="s">
        <v>31</v>
      </c>
      <c r="NYH31" s="450" t="s">
        <v>124</v>
      </c>
      <c r="NYI31" s="415" t="s">
        <v>188</v>
      </c>
      <c r="NYJ31" s="415" t="s">
        <v>125</v>
      </c>
      <c r="NYK31" s="415" t="s">
        <v>146</v>
      </c>
      <c r="NYL31" s="446"/>
      <c r="NYM31" s="451"/>
      <c r="NYN31" s="448">
        <v>34708</v>
      </c>
      <c r="NYO31" s="447" t="s">
        <v>31</v>
      </c>
      <c r="NYP31" s="450" t="s">
        <v>124</v>
      </c>
      <c r="NYQ31" s="415" t="s">
        <v>188</v>
      </c>
      <c r="NYR31" s="415" t="s">
        <v>125</v>
      </c>
      <c r="NYS31" s="415" t="s">
        <v>146</v>
      </c>
      <c r="NYT31" s="446"/>
      <c r="NYU31" s="451"/>
      <c r="NYV31" s="448">
        <v>34708</v>
      </c>
      <c r="NYW31" s="447" t="s">
        <v>31</v>
      </c>
      <c r="NYX31" s="450" t="s">
        <v>124</v>
      </c>
      <c r="NYY31" s="415" t="s">
        <v>188</v>
      </c>
      <c r="NYZ31" s="415" t="s">
        <v>125</v>
      </c>
      <c r="NZA31" s="415" t="s">
        <v>146</v>
      </c>
      <c r="NZB31" s="446"/>
      <c r="NZC31" s="451"/>
      <c r="NZD31" s="448">
        <v>34708</v>
      </c>
      <c r="NZE31" s="447" t="s">
        <v>31</v>
      </c>
      <c r="NZF31" s="450" t="s">
        <v>124</v>
      </c>
      <c r="NZG31" s="415" t="s">
        <v>188</v>
      </c>
      <c r="NZH31" s="415" t="s">
        <v>125</v>
      </c>
      <c r="NZI31" s="415" t="s">
        <v>146</v>
      </c>
      <c r="NZJ31" s="446"/>
      <c r="NZK31" s="451"/>
      <c r="NZL31" s="448">
        <v>34708</v>
      </c>
      <c r="NZM31" s="447" t="s">
        <v>31</v>
      </c>
      <c r="NZN31" s="450" t="s">
        <v>124</v>
      </c>
      <c r="NZO31" s="415" t="s">
        <v>188</v>
      </c>
      <c r="NZP31" s="415" t="s">
        <v>125</v>
      </c>
      <c r="NZQ31" s="415" t="s">
        <v>146</v>
      </c>
      <c r="NZR31" s="446"/>
      <c r="NZS31" s="451"/>
      <c r="NZT31" s="448">
        <v>34708</v>
      </c>
      <c r="NZU31" s="447" t="s">
        <v>31</v>
      </c>
      <c r="NZV31" s="450" t="s">
        <v>124</v>
      </c>
      <c r="NZW31" s="415" t="s">
        <v>188</v>
      </c>
      <c r="NZX31" s="415" t="s">
        <v>125</v>
      </c>
      <c r="NZY31" s="415" t="s">
        <v>146</v>
      </c>
      <c r="NZZ31" s="446"/>
      <c r="OAA31" s="451"/>
      <c r="OAB31" s="448">
        <v>34708</v>
      </c>
      <c r="OAC31" s="447" t="s">
        <v>31</v>
      </c>
      <c r="OAD31" s="450" t="s">
        <v>124</v>
      </c>
      <c r="OAE31" s="415" t="s">
        <v>188</v>
      </c>
      <c r="OAF31" s="415" t="s">
        <v>125</v>
      </c>
      <c r="OAG31" s="415" t="s">
        <v>146</v>
      </c>
      <c r="OAH31" s="446"/>
      <c r="OAI31" s="451"/>
      <c r="OAJ31" s="448">
        <v>34708</v>
      </c>
      <c r="OAK31" s="447" t="s">
        <v>31</v>
      </c>
      <c r="OAL31" s="450" t="s">
        <v>124</v>
      </c>
      <c r="OAM31" s="415" t="s">
        <v>188</v>
      </c>
      <c r="OAN31" s="415" t="s">
        <v>125</v>
      </c>
      <c r="OAO31" s="415" t="s">
        <v>146</v>
      </c>
      <c r="OAP31" s="446"/>
      <c r="OAQ31" s="451"/>
      <c r="OAR31" s="448">
        <v>34708</v>
      </c>
      <c r="OAS31" s="447" t="s">
        <v>31</v>
      </c>
      <c r="OAT31" s="450" t="s">
        <v>124</v>
      </c>
      <c r="OAU31" s="415" t="s">
        <v>188</v>
      </c>
      <c r="OAV31" s="415" t="s">
        <v>125</v>
      </c>
      <c r="OAW31" s="415" t="s">
        <v>146</v>
      </c>
      <c r="OAX31" s="446"/>
      <c r="OAY31" s="451"/>
      <c r="OAZ31" s="448">
        <v>34708</v>
      </c>
      <c r="OBA31" s="447" t="s">
        <v>31</v>
      </c>
      <c r="OBB31" s="450" t="s">
        <v>124</v>
      </c>
      <c r="OBC31" s="415" t="s">
        <v>188</v>
      </c>
      <c r="OBD31" s="415" t="s">
        <v>125</v>
      </c>
      <c r="OBE31" s="415" t="s">
        <v>146</v>
      </c>
      <c r="OBF31" s="446"/>
      <c r="OBG31" s="451"/>
      <c r="OBH31" s="448">
        <v>34708</v>
      </c>
      <c r="OBI31" s="447" t="s">
        <v>31</v>
      </c>
      <c r="OBJ31" s="450" t="s">
        <v>124</v>
      </c>
      <c r="OBK31" s="415" t="s">
        <v>188</v>
      </c>
      <c r="OBL31" s="415" t="s">
        <v>125</v>
      </c>
      <c r="OBM31" s="415" t="s">
        <v>146</v>
      </c>
      <c r="OBN31" s="446"/>
      <c r="OBO31" s="451"/>
      <c r="OBP31" s="448">
        <v>34708</v>
      </c>
      <c r="OBQ31" s="447" t="s">
        <v>31</v>
      </c>
      <c r="OBR31" s="450" t="s">
        <v>124</v>
      </c>
      <c r="OBS31" s="415" t="s">
        <v>188</v>
      </c>
      <c r="OBT31" s="415" t="s">
        <v>125</v>
      </c>
      <c r="OBU31" s="415" t="s">
        <v>146</v>
      </c>
      <c r="OBV31" s="446"/>
      <c r="OBW31" s="451"/>
      <c r="OBX31" s="448">
        <v>34708</v>
      </c>
      <c r="OBY31" s="447" t="s">
        <v>31</v>
      </c>
      <c r="OBZ31" s="450" t="s">
        <v>124</v>
      </c>
      <c r="OCA31" s="415" t="s">
        <v>188</v>
      </c>
      <c r="OCB31" s="415" t="s">
        <v>125</v>
      </c>
      <c r="OCC31" s="415" t="s">
        <v>146</v>
      </c>
      <c r="OCD31" s="446"/>
      <c r="OCE31" s="451"/>
      <c r="OCF31" s="448">
        <v>34708</v>
      </c>
      <c r="OCG31" s="447" t="s">
        <v>31</v>
      </c>
      <c r="OCH31" s="450" t="s">
        <v>124</v>
      </c>
      <c r="OCI31" s="415" t="s">
        <v>188</v>
      </c>
      <c r="OCJ31" s="415" t="s">
        <v>125</v>
      </c>
      <c r="OCK31" s="415" t="s">
        <v>146</v>
      </c>
      <c r="OCL31" s="446"/>
      <c r="OCM31" s="451"/>
      <c r="OCN31" s="448">
        <v>34708</v>
      </c>
      <c r="OCO31" s="447" t="s">
        <v>31</v>
      </c>
      <c r="OCP31" s="450" t="s">
        <v>124</v>
      </c>
      <c r="OCQ31" s="415" t="s">
        <v>188</v>
      </c>
      <c r="OCR31" s="415" t="s">
        <v>125</v>
      </c>
      <c r="OCS31" s="415" t="s">
        <v>146</v>
      </c>
      <c r="OCT31" s="446"/>
      <c r="OCU31" s="451"/>
      <c r="OCV31" s="448">
        <v>34708</v>
      </c>
      <c r="OCW31" s="447" t="s">
        <v>31</v>
      </c>
      <c r="OCX31" s="450" t="s">
        <v>124</v>
      </c>
      <c r="OCY31" s="415" t="s">
        <v>188</v>
      </c>
      <c r="OCZ31" s="415" t="s">
        <v>125</v>
      </c>
      <c r="ODA31" s="415" t="s">
        <v>146</v>
      </c>
      <c r="ODB31" s="446"/>
      <c r="ODC31" s="451"/>
      <c r="ODD31" s="448">
        <v>34708</v>
      </c>
      <c r="ODE31" s="447" t="s">
        <v>31</v>
      </c>
      <c r="ODF31" s="450" t="s">
        <v>124</v>
      </c>
      <c r="ODG31" s="415" t="s">
        <v>188</v>
      </c>
      <c r="ODH31" s="415" t="s">
        <v>125</v>
      </c>
      <c r="ODI31" s="415" t="s">
        <v>146</v>
      </c>
      <c r="ODJ31" s="446"/>
      <c r="ODK31" s="451"/>
      <c r="ODL31" s="448">
        <v>34708</v>
      </c>
      <c r="ODM31" s="447" t="s">
        <v>31</v>
      </c>
      <c r="ODN31" s="450" t="s">
        <v>124</v>
      </c>
      <c r="ODO31" s="415" t="s">
        <v>188</v>
      </c>
      <c r="ODP31" s="415" t="s">
        <v>125</v>
      </c>
      <c r="ODQ31" s="415" t="s">
        <v>146</v>
      </c>
      <c r="ODR31" s="446"/>
      <c r="ODS31" s="451"/>
      <c r="ODT31" s="448">
        <v>34708</v>
      </c>
      <c r="ODU31" s="447" t="s">
        <v>31</v>
      </c>
      <c r="ODV31" s="450" t="s">
        <v>124</v>
      </c>
      <c r="ODW31" s="415" t="s">
        <v>188</v>
      </c>
      <c r="ODX31" s="415" t="s">
        <v>125</v>
      </c>
      <c r="ODY31" s="415" t="s">
        <v>146</v>
      </c>
      <c r="ODZ31" s="446"/>
      <c r="OEA31" s="451"/>
      <c r="OEB31" s="448">
        <v>34708</v>
      </c>
      <c r="OEC31" s="447" t="s">
        <v>31</v>
      </c>
      <c r="OED31" s="450" t="s">
        <v>124</v>
      </c>
      <c r="OEE31" s="415" t="s">
        <v>188</v>
      </c>
      <c r="OEF31" s="415" t="s">
        <v>125</v>
      </c>
      <c r="OEG31" s="415" t="s">
        <v>146</v>
      </c>
      <c r="OEH31" s="446"/>
      <c r="OEI31" s="451"/>
      <c r="OEJ31" s="448">
        <v>34708</v>
      </c>
      <c r="OEK31" s="447" t="s">
        <v>31</v>
      </c>
      <c r="OEL31" s="450" t="s">
        <v>124</v>
      </c>
      <c r="OEM31" s="415" t="s">
        <v>188</v>
      </c>
      <c r="OEN31" s="415" t="s">
        <v>125</v>
      </c>
      <c r="OEO31" s="415" t="s">
        <v>146</v>
      </c>
      <c r="OEP31" s="446"/>
      <c r="OEQ31" s="451"/>
      <c r="OER31" s="448">
        <v>34708</v>
      </c>
      <c r="OES31" s="447" t="s">
        <v>31</v>
      </c>
      <c r="OET31" s="450" t="s">
        <v>124</v>
      </c>
      <c r="OEU31" s="415" t="s">
        <v>188</v>
      </c>
      <c r="OEV31" s="415" t="s">
        <v>125</v>
      </c>
      <c r="OEW31" s="415" t="s">
        <v>146</v>
      </c>
      <c r="OEX31" s="446"/>
      <c r="OEY31" s="451"/>
      <c r="OEZ31" s="448">
        <v>34708</v>
      </c>
      <c r="OFA31" s="447" t="s">
        <v>31</v>
      </c>
      <c r="OFB31" s="450" t="s">
        <v>124</v>
      </c>
      <c r="OFC31" s="415" t="s">
        <v>188</v>
      </c>
      <c r="OFD31" s="415" t="s">
        <v>125</v>
      </c>
      <c r="OFE31" s="415" t="s">
        <v>146</v>
      </c>
      <c r="OFF31" s="446"/>
      <c r="OFG31" s="451"/>
      <c r="OFH31" s="448">
        <v>34708</v>
      </c>
      <c r="OFI31" s="447" t="s">
        <v>31</v>
      </c>
      <c r="OFJ31" s="450" t="s">
        <v>124</v>
      </c>
      <c r="OFK31" s="415" t="s">
        <v>188</v>
      </c>
      <c r="OFL31" s="415" t="s">
        <v>125</v>
      </c>
      <c r="OFM31" s="415" t="s">
        <v>146</v>
      </c>
      <c r="OFN31" s="446"/>
      <c r="OFO31" s="451"/>
      <c r="OFP31" s="448">
        <v>34708</v>
      </c>
      <c r="OFQ31" s="447" t="s">
        <v>31</v>
      </c>
      <c r="OFR31" s="450" t="s">
        <v>124</v>
      </c>
      <c r="OFS31" s="415" t="s">
        <v>188</v>
      </c>
      <c r="OFT31" s="415" t="s">
        <v>125</v>
      </c>
      <c r="OFU31" s="415" t="s">
        <v>146</v>
      </c>
      <c r="OFV31" s="446"/>
      <c r="OFW31" s="451"/>
      <c r="OFX31" s="448">
        <v>34708</v>
      </c>
      <c r="OFY31" s="447" t="s">
        <v>31</v>
      </c>
      <c r="OFZ31" s="450" t="s">
        <v>124</v>
      </c>
      <c r="OGA31" s="415" t="s">
        <v>188</v>
      </c>
      <c r="OGB31" s="415" t="s">
        <v>125</v>
      </c>
      <c r="OGC31" s="415" t="s">
        <v>146</v>
      </c>
      <c r="OGD31" s="446"/>
      <c r="OGE31" s="451"/>
      <c r="OGF31" s="448">
        <v>34708</v>
      </c>
      <c r="OGG31" s="447" t="s">
        <v>31</v>
      </c>
      <c r="OGH31" s="450" t="s">
        <v>124</v>
      </c>
      <c r="OGI31" s="415" t="s">
        <v>188</v>
      </c>
      <c r="OGJ31" s="415" t="s">
        <v>125</v>
      </c>
      <c r="OGK31" s="415" t="s">
        <v>146</v>
      </c>
      <c r="OGL31" s="446"/>
      <c r="OGM31" s="451"/>
      <c r="OGN31" s="448">
        <v>34708</v>
      </c>
      <c r="OGO31" s="447" t="s">
        <v>31</v>
      </c>
      <c r="OGP31" s="450" t="s">
        <v>124</v>
      </c>
      <c r="OGQ31" s="415" t="s">
        <v>188</v>
      </c>
      <c r="OGR31" s="415" t="s">
        <v>125</v>
      </c>
      <c r="OGS31" s="415" t="s">
        <v>146</v>
      </c>
      <c r="OGT31" s="446"/>
      <c r="OGU31" s="451"/>
      <c r="OGV31" s="448">
        <v>34708</v>
      </c>
      <c r="OGW31" s="447" t="s">
        <v>31</v>
      </c>
      <c r="OGX31" s="450" t="s">
        <v>124</v>
      </c>
      <c r="OGY31" s="415" t="s">
        <v>188</v>
      </c>
      <c r="OGZ31" s="415" t="s">
        <v>125</v>
      </c>
      <c r="OHA31" s="415" t="s">
        <v>146</v>
      </c>
      <c r="OHB31" s="446"/>
      <c r="OHC31" s="451"/>
      <c r="OHD31" s="448">
        <v>34708</v>
      </c>
      <c r="OHE31" s="447" t="s">
        <v>31</v>
      </c>
      <c r="OHF31" s="450" t="s">
        <v>124</v>
      </c>
      <c r="OHG31" s="415" t="s">
        <v>188</v>
      </c>
      <c r="OHH31" s="415" t="s">
        <v>125</v>
      </c>
      <c r="OHI31" s="415" t="s">
        <v>146</v>
      </c>
      <c r="OHJ31" s="446"/>
      <c r="OHK31" s="451"/>
      <c r="OHL31" s="448">
        <v>34708</v>
      </c>
      <c r="OHM31" s="447" t="s">
        <v>31</v>
      </c>
      <c r="OHN31" s="450" t="s">
        <v>124</v>
      </c>
      <c r="OHO31" s="415" t="s">
        <v>188</v>
      </c>
      <c r="OHP31" s="415" t="s">
        <v>125</v>
      </c>
      <c r="OHQ31" s="415" t="s">
        <v>146</v>
      </c>
      <c r="OHR31" s="446"/>
      <c r="OHS31" s="451"/>
      <c r="OHT31" s="448">
        <v>34708</v>
      </c>
      <c r="OHU31" s="447" t="s">
        <v>31</v>
      </c>
      <c r="OHV31" s="450" t="s">
        <v>124</v>
      </c>
      <c r="OHW31" s="415" t="s">
        <v>188</v>
      </c>
      <c r="OHX31" s="415" t="s">
        <v>125</v>
      </c>
      <c r="OHY31" s="415" t="s">
        <v>146</v>
      </c>
      <c r="OHZ31" s="446"/>
      <c r="OIA31" s="451"/>
      <c r="OIB31" s="448">
        <v>34708</v>
      </c>
      <c r="OIC31" s="447" t="s">
        <v>31</v>
      </c>
      <c r="OID31" s="450" t="s">
        <v>124</v>
      </c>
      <c r="OIE31" s="415" t="s">
        <v>188</v>
      </c>
      <c r="OIF31" s="415" t="s">
        <v>125</v>
      </c>
      <c r="OIG31" s="415" t="s">
        <v>146</v>
      </c>
      <c r="OIH31" s="446"/>
      <c r="OII31" s="451"/>
      <c r="OIJ31" s="448">
        <v>34708</v>
      </c>
      <c r="OIK31" s="447" t="s">
        <v>31</v>
      </c>
      <c r="OIL31" s="450" t="s">
        <v>124</v>
      </c>
      <c r="OIM31" s="415" t="s">
        <v>188</v>
      </c>
      <c r="OIN31" s="415" t="s">
        <v>125</v>
      </c>
      <c r="OIO31" s="415" t="s">
        <v>146</v>
      </c>
      <c r="OIP31" s="446"/>
      <c r="OIQ31" s="451"/>
      <c r="OIR31" s="448">
        <v>34708</v>
      </c>
      <c r="OIS31" s="447" t="s">
        <v>31</v>
      </c>
      <c r="OIT31" s="450" t="s">
        <v>124</v>
      </c>
      <c r="OIU31" s="415" t="s">
        <v>188</v>
      </c>
      <c r="OIV31" s="415" t="s">
        <v>125</v>
      </c>
      <c r="OIW31" s="415" t="s">
        <v>146</v>
      </c>
      <c r="OIX31" s="446"/>
      <c r="OIY31" s="451"/>
      <c r="OIZ31" s="448">
        <v>34708</v>
      </c>
      <c r="OJA31" s="447" t="s">
        <v>31</v>
      </c>
      <c r="OJB31" s="450" t="s">
        <v>124</v>
      </c>
      <c r="OJC31" s="415" t="s">
        <v>188</v>
      </c>
      <c r="OJD31" s="415" t="s">
        <v>125</v>
      </c>
      <c r="OJE31" s="415" t="s">
        <v>146</v>
      </c>
      <c r="OJF31" s="446"/>
      <c r="OJG31" s="451"/>
      <c r="OJH31" s="448">
        <v>34708</v>
      </c>
      <c r="OJI31" s="447" t="s">
        <v>31</v>
      </c>
      <c r="OJJ31" s="450" t="s">
        <v>124</v>
      </c>
      <c r="OJK31" s="415" t="s">
        <v>188</v>
      </c>
      <c r="OJL31" s="415" t="s">
        <v>125</v>
      </c>
      <c r="OJM31" s="415" t="s">
        <v>146</v>
      </c>
      <c r="OJN31" s="446"/>
      <c r="OJO31" s="451"/>
      <c r="OJP31" s="448">
        <v>34708</v>
      </c>
      <c r="OJQ31" s="447" t="s">
        <v>31</v>
      </c>
      <c r="OJR31" s="450" t="s">
        <v>124</v>
      </c>
      <c r="OJS31" s="415" t="s">
        <v>188</v>
      </c>
      <c r="OJT31" s="415" t="s">
        <v>125</v>
      </c>
      <c r="OJU31" s="415" t="s">
        <v>146</v>
      </c>
      <c r="OJV31" s="446"/>
      <c r="OJW31" s="451"/>
      <c r="OJX31" s="448">
        <v>34708</v>
      </c>
      <c r="OJY31" s="447" t="s">
        <v>31</v>
      </c>
      <c r="OJZ31" s="450" t="s">
        <v>124</v>
      </c>
      <c r="OKA31" s="415" t="s">
        <v>188</v>
      </c>
      <c r="OKB31" s="415" t="s">
        <v>125</v>
      </c>
      <c r="OKC31" s="415" t="s">
        <v>146</v>
      </c>
      <c r="OKD31" s="446"/>
      <c r="OKE31" s="451"/>
      <c r="OKF31" s="448">
        <v>34708</v>
      </c>
      <c r="OKG31" s="447" t="s">
        <v>31</v>
      </c>
      <c r="OKH31" s="450" t="s">
        <v>124</v>
      </c>
      <c r="OKI31" s="415" t="s">
        <v>188</v>
      </c>
      <c r="OKJ31" s="415" t="s">
        <v>125</v>
      </c>
      <c r="OKK31" s="415" t="s">
        <v>146</v>
      </c>
      <c r="OKL31" s="446"/>
      <c r="OKM31" s="451"/>
      <c r="OKN31" s="448">
        <v>34708</v>
      </c>
      <c r="OKO31" s="447" t="s">
        <v>31</v>
      </c>
      <c r="OKP31" s="450" t="s">
        <v>124</v>
      </c>
      <c r="OKQ31" s="415" t="s">
        <v>188</v>
      </c>
      <c r="OKR31" s="415" t="s">
        <v>125</v>
      </c>
      <c r="OKS31" s="415" t="s">
        <v>146</v>
      </c>
      <c r="OKT31" s="446"/>
      <c r="OKU31" s="451"/>
      <c r="OKV31" s="448">
        <v>34708</v>
      </c>
      <c r="OKW31" s="447" t="s">
        <v>31</v>
      </c>
      <c r="OKX31" s="450" t="s">
        <v>124</v>
      </c>
      <c r="OKY31" s="415" t="s">
        <v>188</v>
      </c>
      <c r="OKZ31" s="415" t="s">
        <v>125</v>
      </c>
      <c r="OLA31" s="415" t="s">
        <v>146</v>
      </c>
      <c r="OLB31" s="446"/>
      <c r="OLC31" s="451"/>
      <c r="OLD31" s="448">
        <v>34708</v>
      </c>
      <c r="OLE31" s="447" t="s">
        <v>31</v>
      </c>
      <c r="OLF31" s="450" t="s">
        <v>124</v>
      </c>
      <c r="OLG31" s="415" t="s">
        <v>188</v>
      </c>
      <c r="OLH31" s="415" t="s">
        <v>125</v>
      </c>
      <c r="OLI31" s="415" t="s">
        <v>146</v>
      </c>
      <c r="OLJ31" s="446"/>
      <c r="OLK31" s="451"/>
      <c r="OLL31" s="448">
        <v>34708</v>
      </c>
      <c r="OLM31" s="447" t="s">
        <v>31</v>
      </c>
      <c r="OLN31" s="450" t="s">
        <v>124</v>
      </c>
      <c r="OLO31" s="415" t="s">
        <v>188</v>
      </c>
      <c r="OLP31" s="415" t="s">
        <v>125</v>
      </c>
      <c r="OLQ31" s="415" t="s">
        <v>146</v>
      </c>
      <c r="OLR31" s="446"/>
      <c r="OLS31" s="451"/>
      <c r="OLT31" s="448">
        <v>34708</v>
      </c>
      <c r="OLU31" s="447" t="s">
        <v>31</v>
      </c>
      <c r="OLV31" s="450" t="s">
        <v>124</v>
      </c>
      <c r="OLW31" s="415" t="s">
        <v>188</v>
      </c>
      <c r="OLX31" s="415" t="s">
        <v>125</v>
      </c>
      <c r="OLY31" s="415" t="s">
        <v>146</v>
      </c>
      <c r="OLZ31" s="446"/>
      <c r="OMA31" s="451"/>
      <c r="OMB31" s="448">
        <v>34708</v>
      </c>
      <c r="OMC31" s="447" t="s">
        <v>31</v>
      </c>
      <c r="OMD31" s="450" t="s">
        <v>124</v>
      </c>
      <c r="OME31" s="415" t="s">
        <v>188</v>
      </c>
      <c r="OMF31" s="415" t="s">
        <v>125</v>
      </c>
      <c r="OMG31" s="415" t="s">
        <v>146</v>
      </c>
      <c r="OMH31" s="446"/>
      <c r="OMI31" s="451"/>
      <c r="OMJ31" s="448">
        <v>34708</v>
      </c>
      <c r="OMK31" s="447" t="s">
        <v>31</v>
      </c>
      <c r="OML31" s="450" t="s">
        <v>124</v>
      </c>
      <c r="OMM31" s="415" t="s">
        <v>188</v>
      </c>
      <c r="OMN31" s="415" t="s">
        <v>125</v>
      </c>
      <c r="OMO31" s="415" t="s">
        <v>146</v>
      </c>
      <c r="OMP31" s="446"/>
      <c r="OMQ31" s="451"/>
      <c r="OMR31" s="448">
        <v>34708</v>
      </c>
      <c r="OMS31" s="447" t="s">
        <v>31</v>
      </c>
      <c r="OMT31" s="450" t="s">
        <v>124</v>
      </c>
      <c r="OMU31" s="415" t="s">
        <v>188</v>
      </c>
      <c r="OMV31" s="415" t="s">
        <v>125</v>
      </c>
      <c r="OMW31" s="415" t="s">
        <v>146</v>
      </c>
      <c r="OMX31" s="446"/>
      <c r="OMY31" s="451"/>
      <c r="OMZ31" s="448">
        <v>34708</v>
      </c>
      <c r="ONA31" s="447" t="s">
        <v>31</v>
      </c>
      <c r="ONB31" s="450" t="s">
        <v>124</v>
      </c>
      <c r="ONC31" s="415" t="s">
        <v>188</v>
      </c>
      <c r="OND31" s="415" t="s">
        <v>125</v>
      </c>
      <c r="ONE31" s="415" t="s">
        <v>146</v>
      </c>
      <c r="ONF31" s="446"/>
      <c r="ONG31" s="451"/>
      <c r="ONH31" s="448">
        <v>34708</v>
      </c>
      <c r="ONI31" s="447" t="s">
        <v>31</v>
      </c>
      <c r="ONJ31" s="450" t="s">
        <v>124</v>
      </c>
      <c r="ONK31" s="415" t="s">
        <v>188</v>
      </c>
      <c r="ONL31" s="415" t="s">
        <v>125</v>
      </c>
      <c r="ONM31" s="415" t="s">
        <v>146</v>
      </c>
      <c r="ONN31" s="446"/>
      <c r="ONO31" s="451"/>
      <c r="ONP31" s="448">
        <v>34708</v>
      </c>
      <c r="ONQ31" s="447" t="s">
        <v>31</v>
      </c>
      <c r="ONR31" s="450" t="s">
        <v>124</v>
      </c>
      <c r="ONS31" s="415" t="s">
        <v>188</v>
      </c>
      <c r="ONT31" s="415" t="s">
        <v>125</v>
      </c>
      <c r="ONU31" s="415" t="s">
        <v>146</v>
      </c>
      <c r="ONV31" s="446"/>
      <c r="ONW31" s="451"/>
      <c r="ONX31" s="448">
        <v>34708</v>
      </c>
      <c r="ONY31" s="447" t="s">
        <v>31</v>
      </c>
      <c r="ONZ31" s="450" t="s">
        <v>124</v>
      </c>
      <c r="OOA31" s="415" t="s">
        <v>188</v>
      </c>
      <c r="OOB31" s="415" t="s">
        <v>125</v>
      </c>
      <c r="OOC31" s="415" t="s">
        <v>146</v>
      </c>
      <c r="OOD31" s="446"/>
      <c r="OOE31" s="451"/>
      <c r="OOF31" s="448">
        <v>34708</v>
      </c>
      <c r="OOG31" s="447" t="s">
        <v>31</v>
      </c>
      <c r="OOH31" s="450" t="s">
        <v>124</v>
      </c>
      <c r="OOI31" s="415" t="s">
        <v>188</v>
      </c>
      <c r="OOJ31" s="415" t="s">
        <v>125</v>
      </c>
      <c r="OOK31" s="415" t="s">
        <v>146</v>
      </c>
      <c r="OOL31" s="446"/>
      <c r="OOM31" s="451"/>
      <c r="OON31" s="448">
        <v>34708</v>
      </c>
      <c r="OOO31" s="447" t="s">
        <v>31</v>
      </c>
      <c r="OOP31" s="450" t="s">
        <v>124</v>
      </c>
      <c r="OOQ31" s="415" t="s">
        <v>188</v>
      </c>
      <c r="OOR31" s="415" t="s">
        <v>125</v>
      </c>
      <c r="OOS31" s="415" t="s">
        <v>146</v>
      </c>
      <c r="OOT31" s="446"/>
      <c r="OOU31" s="451"/>
      <c r="OOV31" s="448">
        <v>34708</v>
      </c>
      <c r="OOW31" s="447" t="s">
        <v>31</v>
      </c>
      <c r="OOX31" s="450" t="s">
        <v>124</v>
      </c>
      <c r="OOY31" s="415" t="s">
        <v>188</v>
      </c>
      <c r="OOZ31" s="415" t="s">
        <v>125</v>
      </c>
      <c r="OPA31" s="415" t="s">
        <v>146</v>
      </c>
      <c r="OPB31" s="446"/>
      <c r="OPC31" s="451"/>
      <c r="OPD31" s="448">
        <v>34708</v>
      </c>
      <c r="OPE31" s="447" t="s">
        <v>31</v>
      </c>
      <c r="OPF31" s="450" t="s">
        <v>124</v>
      </c>
      <c r="OPG31" s="415" t="s">
        <v>188</v>
      </c>
      <c r="OPH31" s="415" t="s">
        <v>125</v>
      </c>
      <c r="OPI31" s="415" t="s">
        <v>146</v>
      </c>
      <c r="OPJ31" s="446"/>
      <c r="OPK31" s="451"/>
      <c r="OPL31" s="448">
        <v>34708</v>
      </c>
      <c r="OPM31" s="447" t="s">
        <v>31</v>
      </c>
      <c r="OPN31" s="450" t="s">
        <v>124</v>
      </c>
      <c r="OPO31" s="415" t="s">
        <v>188</v>
      </c>
      <c r="OPP31" s="415" t="s">
        <v>125</v>
      </c>
      <c r="OPQ31" s="415" t="s">
        <v>146</v>
      </c>
      <c r="OPR31" s="446"/>
      <c r="OPS31" s="451"/>
      <c r="OPT31" s="448">
        <v>34708</v>
      </c>
      <c r="OPU31" s="447" t="s">
        <v>31</v>
      </c>
      <c r="OPV31" s="450" t="s">
        <v>124</v>
      </c>
      <c r="OPW31" s="415" t="s">
        <v>188</v>
      </c>
      <c r="OPX31" s="415" t="s">
        <v>125</v>
      </c>
      <c r="OPY31" s="415" t="s">
        <v>146</v>
      </c>
      <c r="OPZ31" s="446"/>
      <c r="OQA31" s="451"/>
      <c r="OQB31" s="448">
        <v>34708</v>
      </c>
      <c r="OQC31" s="447" t="s">
        <v>31</v>
      </c>
      <c r="OQD31" s="450" t="s">
        <v>124</v>
      </c>
      <c r="OQE31" s="415" t="s">
        <v>188</v>
      </c>
      <c r="OQF31" s="415" t="s">
        <v>125</v>
      </c>
      <c r="OQG31" s="415" t="s">
        <v>146</v>
      </c>
      <c r="OQH31" s="446"/>
      <c r="OQI31" s="451"/>
      <c r="OQJ31" s="448">
        <v>34708</v>
      </c>
      <c r="OQK31" s="447" t="s">
        <v>31</v>
      </c>
      <c r="OQL31" s="450" t="s">
        <v>124</v>
      </c>
      <c r="OQM31" s="415" t="s">
        <v>188</v>
      </c>
      <c r="OQN31" s="415" t="s">
        <v>125</v>
      </c>
      <c r="OQO31" s="415" t="s">
        <v>146</v>
      </c>
      <c r="OQP31" s="446"/>
      <c r="OQQ31" s="451"/>
      <c r="OQR31" s="448">
        <v>34708</v>
      </c>
      <c r="OQS31" s="447" t="s">
        <v>31</v>
      </c>
      <c r="OQT31" s="450" t="s">
        <v>124</v>
      </c>
      <c r="OQU31" s="415" t="s">
        <v>188</v>
      </c>
      <c r="OQV31" s="415" t="s">
        <v>125</v>
      </c>
      <c r="OQW31" s="415" t="s">
        <v>146</v>
      </c>
      <c r="OQX31" s="446"/>
      <c r="OQY31" s="451"/>
      <c r="OQZ31" s="448">
        <v>34708</v>
      </c>
      <c r="ORA31" s="447" t="s">
        <v>31</v>
      </c>
      <c r="ORB31" s="450" t="s">
        <v>124</v>
      </c>
      <c r="ORC31" s="415" t="s">
        <v>188</v>
      </c>
      <c r="ORD31" s="415" t="s">
        <v>125</v>
      </c>
      <c r="ORE31" s="415" t="s">
        <v>146</v>
      </c>
      <c r="ORF31" s="446"/>
      <c r="ORG31" s="451"/>
      <c r="ORH31" s="448">
        <v>34708</v>
      </c>
      <c r="ORI31" s="447" t="s">
        <v>31</v>
      </c>
      <c r="ORJ31" s="450" t="s">
        <v>124</v>
      </c>
      <c r="ORK31" s="415" t="s">
        <v>188</v>
      </c>
      <c r="ORL31" s="415" t="s">
        <v>125</v>
      </c>
      <c r="ORM31" s="415" t="s">
        <v>146</v>
      </c>
      <c r="ORN31" s="446"/>
      <c r="ORO31" s="451"/>
      <c r="ORP31" s="448">
        <v>34708</v>
      </c>
      <c r="ORQ31" s="447" t="s">
        <v>31</v>
      </c>
      <c r="ORR31" s="450" t="s">
        <v>124</v>
      </c>
      <c r="ORS31" s="415" t="s">
        <v>188</v>
      </c>
      <c r="ORT31" s="415" t="s">
        <v>125</v>
      </c>
      <c r="ORU31" s="415" t="s">
        <v>146</v>
      </c>
      <c r="ORV31" s="446"/>
      <c r="ORW31" s="451"/>
      <c r="ORX31" s="448">
        <v>34708</v>
      </c>
      <c r="ORY31" s="447" t="s">
        <v>31</v>
      </c>
      <c r="ORZ31" s="450" t="s">
        <v>124</v>
      </c>
      <c r="OSA31" s="415" t="s">
        <v>188</v>
      </c>
      <c r="OSB31" s="415" t="s">
        <v>125</v>
      </c>
      <c r="OSC31" s="415" t="s">
        <v>146</v>
      </c>
      <c r="OSD31" s="446"/>
      <c r="OSE31" s="451"/>
      <c r="OSF31" s="448">
        <v>34708</v>
      </c>
      <c r="OSG31" s="447" t="s">
        <v>31</v>
      </c>
      <c r="OSH31" s="450" t="s">
        <v>124</v>
      </c>
      <c r="OSI31" s="415" t="s">
        <v>188</v>
      </c>
      <c r="OSJ31" s="415" t="s">
        <v>125</v>
      </c>
      <c r="OSK31" s="415" t="s">
        <v>146</v>
      </c>
      <c r="OSL31" s="446"/>
      <c r="OSM31" s="451"/>
      <c r="OSN31" s="448">
        <v>34708</v>
      </c>
      <c r="OSO31" s="447" t="s">
        <v>31</v>
      </c>
      <c r="OSP31" s="450" t="s">
        <v>124</v>
      </c>
      <c r="OSQ31" s="415" t="s">
        <v>188</v>
      </c>
      <c r="OSR31" s="415" t="s">
        <v>125</v>
      </c>
      <c r="OSS31" s="415" t="s">
        <v>146</v>
      </c>
      <c r="OST31" s="446"/>
      <c r="OSU31" s="451"/>
      <c r="OSV31" s="448">
        <v>34708</v>
      </c>
      <c r="OSW31" s="447" t="s">
        <v>31</v>
      </c>
      <c r="OSX31" s="450" t="s">
        <v>124</v>
      </c>
      <c r="OSY31" s="415" t="s">
        <v>188</v>
      </c>
      <c r="OSZ31" s="415" t="s">
        <v>125</v>
      </c>
      <c r="OTA31" s="415" t="s">
        <v>146</v>
      </c>
      <c r="OTB31" s="446"/>
      <c r="OTC31" s="451"/>
      <c r="OTD31" s="448">
        <v>34708</v>
      </c>
      <c r="OTE31" s="447" t="s">
        <v>31</v>
      </c>
      <c r="OTF31" s="450" t="s">
        <v>124</v>
      </c>
      <c r="OTG31" s="415" t="s">
        <v>188</v>
      </c>
      <c r="OTH31" s="415" t="s">
        <v>125</v>
      </c>
      <c r="OTI31" s="415" t="s">
        <v>146</v>
      </c>
      <c r="OTJ31" s="446"/>
      <c r="OTK31" s="451"/>
      <c r="OTL31" s="448">
        <v>34708</v>
      </c>
      <c r="OTM31" s="447" t="s">
        <v>31</v>
      </c>
      <c r="OTN31" s="450" t="s">
        <v>124</v>
      </c>
      <c r="OTO31" s="415" t="s">
        <v>188</v>
      </c>
      <c r="OTP31" s="415" t="s">
        <v>125</v>
      </c>
      <c r="OTQ31" s="415" t="s">
        <v>146</v>
      </c>
      <c r="OTR31" s="446"/>
      <c r="OTS31" s="451"/>
      <c r="OTT31" s="448">
        <v>34708</v>
      </c>
      <c r="OTU31" s="447" t="s">
        <v>31</v>
      </c>
      <c r="OTV31" s="450" t="s">
        <v>124</v>
      </c>
      <c r="OTW31" s="415" t="s">
        <v>188</v>
      </c>
      <c r="OTX31" s="415" t="s">
        <v>125</v>
      </c>
      <c r="OTY31" s="415" t="s">
        <v>146</v>
      </c>
      <c r="OTZ31" s="446"/>
      <c r="OUA31" s="451"/>
      <c r="OUB31" s="448">
        <v>34708</v>
      </c>
      <c r="OUC31" s="447" t="s">
        <v>31</v>
      </c>
      <c r="OUD31" s="450" t="s">
        <v>124</v>
      </c>
      <c r="OUE31" s="415" t="s">
        <v>188</v>
      </c>
      <c r="OUF31" s="415" t="s">
        <v>125</v>
      </c>
      <c r="OUG31" s="415" t="s">
        <v>146</v>
      </c>
      <c r="OUH31" s="446"/>
      <c r="OUI31" s="451"/>
      <c r="OUJ31" s="448">
        <v>34708</v>
      </c>
      <c r="OUK31" s="447" t="s">
        <v>31</v>
      </c>
      <c r="OUL31" s="450" t="s">
        <v>124</v>
      </c>
      <c r="OUM31" s="415" t="s">
        <v>188</v>
      </c>
      <c r="OUN31" s="415" t="s">
        <v>125</v>
      </c>
      <c r="OUO31" s="415" t="s">
        <v>146</v>
      </c>
      <c r="OUP31" s="446"/>
      <c r="OUQ31" s="451"/>
      <c r="OUR31" s="448">
        <v>34708</v>
      </c>
      <c r="OUS31" s="447" t="s">
        <v>31</v>
      </c>
      <c r="OUT31" s="450" t="s">
        <v>124</v>
      </c>
      <c r="OUU31" s="415" t="s">
        <v>188</v>
      </c>
      <c r="OUV31" s="415" t="s">
        <v>125</v>
      </c>
      <c r="OUW31" s="415" t="s">
        <v>146</v>
      </c>
      <c r="OUX31" s="446"/>
      <c r="OUY31" s="451"/>
      <c r="OUZ31" s="448">
        <v>34708</v>
      </c>
      <c r="OVA31" s="447" t="s">
        <v>31</v>
      </c>
      <c r="OVB31" s="450" t="s">
        <v>124</v>
      </c>
      <c r="OVC31" s="415" t="s">
        <v>188</v>
      </c>
      <c r="OVD31" s="415" t="s">
        <v>125</v>
      </c>
      <c r="OVE31" s="415" t="s">
        <v>146</v>
      </c>
      <c r="OVF31" s="446"/>
      <c r="OVG31" s="451"/>
      <c r="OVH31" s="448">
        <v>34708</v>
      </c>
      <c r="OVI31" s="447" t="s">
        <v>31</v>
      </c>
      <c r="OVJ31" s="450" t="s">
        <v>124</v>
      </c>
      <c r="OVK31" s="415" t="s">
        <v>188</v>
      </c>
      <c r="OVL31" s="415" t="s">
        <v>125</v>
      </c>
      <c r="OVM31" s="415" t="s">
        <v>146</v>
      </c>
      <c r="OVN31" s="446"/>
      <c r="OVO31" s="451"/>
      <c r="OVP31" s="448">
        <v>34708</v>
      </c>
      <c r="OVQ31" s="447" t="s">
        <v>31</v>
      </c>
      <c r="OVR31" s="450" t="s">
        <v>124</v>
      </c>
      <c r="OVS31" s="415" t="s">
        <v>188</v>
      </c>
      <c r="OVT31" s="415" t="s">
        <v>125</v>
      </c>
      <c r="OVU31" s="415" t="s">
        <v>146</v>
      </c>
      <c r="OVV31" s="446"/>
      <c r="OVW31" s="451"/>
      <c r="OVX31" s="448">
        <v>34708</v>
      </c>
      <c r="OVY31" s="447" t="s">
        <v>31</v>
      </c>
      <c r="OVZ31" s="450" t="s">
        <v>124</v>
      </c>
      <c r="OWA31" s="415" t="s">
        <v>188</v>
      </c>
      <c r="OWB31" s="415" t="s">
        <v>125</v>
      </c>
      <c r="OWC31" s="415" t="s">
        <v>146</v>
      </c>
      <c r="OWD31" s="446"/>
      <c r="OWE31" s="451"/>
      <c r="OWF31" s="448">
        <v>34708</v>
      </c>
      <c r="OWG31" s="447" t="s">
        <v>31</v>
      </c>
      <c r="OWH31" s="450" t="s">
        <v>124</v>
      </c>
      <c r="OWI31" s="415" t="s">
        <v>188</v>
      </c>
      <c r="OWJ31" s="415" t="s">
        <v>125</v>
      </c>
      <c r="OWK31" s="415" t="s">
        <v>146</v>
      </c>
      <c r="OWL31" s="446"/>
      <c r="OWM31" s="451"/>
      <c r="OWN31" s="448">
        <v>34708</v>
      </c>
      <c r="OWO31" s="447" t="s">
        <v>31</v>
      </c>
      <c r="OWP31" s="450" t="s">
        <v>124</v>
      </c>
      <c r="OWQ31" s="415" t="s">
        <v>188</v>
      </c>
      <c r="OWR31" s="415" t="s">
        <v>125</v>
      </c>
      <c r="OWS31" s="415" t="s">
        <v>146</v>
      </c>
      <c r="OWT31" s="446"/>
      <c r="OWU31" s="451"/>
      <c r="OWV31" s="448">
        <v>34708</v>
      </c>
      <c r="OWW31" s="447" t="s">
        <v>31</v>
      </c>
      <c r="OWX31" s="450" t="s">
        <v>124</v>
      </c>
      <c r="OWY31" s="415" t="s">
        <v>188</v>
      </c>
      <c r="OWZ31" s="415" t="s">
        <v>125</v>
      </c>
      <c r="OXA31" s="415" t="s">
        <v>146</v>
      </c>
      <c r="OXB31" s="446"/>
      <c r="OXC31" s="451"/>
      <c r="OXD31" s="448">
        <v>34708</v>
      </c>
      <c r="OXE31" s="447" t="s">
        <v>31</v>
      </c>
      <c r="OXF31" s="450" t="s">
        <v>124</v>
      </c>
      <c r="OXG31" s="415" t="s">
        <v>188</v>
      </c>
      <c r="OXH31" s="415" t="s">
        <v>125</v>
      </c>
      <c r="OXI31" s="415" t="s">
        <v>146</v>
      </c>
      <c r="OXJ31" s="446"/>
      <c r="OXK31" s="451"/>
      <c r="OXL31" s="448">
        <v>34708</v>
      </c>
      <c r="OXM31" s="447" t="s">
        <v>31</v>
      </c>
      <c r="OXN31" s="450" t="s">
        <v>124</v>
      </c>
      <c r="OXO31" s="415" t="s">
        <v>188</v>
      </c>
      <c r="OXP31" s="415" t="s">
        <v>125</v>
      </c>
      <c r="OXQ31" s="415" t="s">
        <v>146</v>
      </c>
      <c r="OXR31" s="446"/>
      <c r="OXS31" s="451"/>
      <c r="OXT31" s="448">
        <v>34708</v>
      </c>
      <c r="OXU31" s="447" t="s">
        <v>31</v>
      </c>
      <c r="OXV31" s="450" t="s">
        <v>124</v>
      </c>
      <c r="OXW31" s="415" t="s">
        <v>188</v>
      </c>
      <c r="OXX31" s="415" t="s">
        <v>125</v>
      </c>
      <c r="OXY31" s="415" t="s">
        <v>146</v>
      </c>
      <c r="OXZ31" s="446"/>
      <c r="OYA31" s="451"/>
      <c r="OYB31" s="448">
        <v>34708</v>
      </c>
      <c r="OYC31" s="447" t="s">
        <v>31</v>
      </c>
      <c r="OYD31" s="450" t="s">
        <v>124</v>
      </c>
      <c r="OYE31" s="415" t="s">
        <v>188</v>
      </c>
      <c r="OYF31" s="415" t="s">
        <v>125</v>
      </c>
      <c r="OYG31" s="415" t="s">
        <v>146</v>
      </c>
      <c r="OYH31" s="446"/>
      <c r="OYI31" s="451"/>
      <c r="OYJ31" s="448">
        <v>34708</v>
      </c>
      <c r="OYK31" s="447" t="s">
        <v>31</v>
      </c>
      <c r="OYL31" s="450" t="s">
        <v>124</v>
      </c>
      <c r="OYM31" s="415" t="s">
        <v>188</v>
      </c>
      <c r="OYN31" s="415" t="s">
        <v>125</v>
      </c>
      <c r="OYO31" s="415" t="s">
        <v>146</v>
      </c>
      <c r="OYP31" s="446"/>
      <c r="OYQ31" s="451"/>
      <c r="OYR31" s="448">
        <v>34708</v>
      </c>
      <c r="OYS31" s="447" t="s">
        <v>31</v>
      </c>
      <c r="OYT31" s="450" t="s">
        <v>124</v>
      </c>
      <c r="OYU31" s="415" t="s">
        <v>188</v>
      </c>
      <c r="OYV31" s="415" t="s">
        <v>125</v>
      </c>
      <c r="OYW31" s="415" t="s">
        <v>146</v>
      </c>
      <c r="OYX31" s="446"/>
      <c r="OYY31" s="451"/>
      <c r="OYZ31" s="448">
        <v>34708</v>
      </c>
      <c r="OZA31" s="447" t="s">
        <v>31</v>
      </c>
      <c r="OZB31" s="450" t="s">
        <v>124</v>
      </c>
      <c r="OZC31" s="415" t="s">
        <v>188</v>
      </c>
      <c r="OZD31" s="415" t="s">
        <v>125</v>
      </c>
      <c r="OZE31" s="415" t="s">
        <v>146</v>
      </c>
      <c r="OZF31" s="446"/>
      <c r="OZG31" s="451"/>
      <c r="OZH31" s="448">
        <v>34708</v>
      </c>
      <c r="OZI31" s="447" t="s">
        <v>31</v>
      </c>
      <c r="OZJ31" s="450" t="s">
        <v>124</v>
      </c>
      <c r="OZK31" s="415" t="s">
        <v>188</v>
      </c>
      <c r="OZL31" s="415" t="s">
        <v>125</v>
      </c>
      <c r="OZM31" s="415" t="s">
        <v>146</v>
      </c>
      <c r="OZN31" s="446"/>
      <c r="OZO31" s="451"/>
      <c r="OZP31" s="448">
        <v>34708</v>
      </c>
      <c r="OZQ31" s="447" t="s">
        <v>31</v>
      </c>
      <c r="OZR31" s="450" t="s">
        <v>124</v>
      </c>
      <c r="OZS31" s="415" t="s">
        <v>188</v>
      </c>
      <c r="OZT31" s="415" t="s">
        <v>125</v>
      </c>
      <c r="OZU31" s="415" t="s">
        <v>146</v>
      </c>
      <c r="OZV31" s="446"/>
      <c r="OZW31" s="451"/>
      <c r="OZX31" s="448">
        <v>34708</v>
      </c>
      <c r="OZY31" s="447" t="s">
        <v>31</v>
      </c>
      <c r="OZZ31" s="450" t="s">
        <v>124</v>
      </c>
      <c r="PAA31" s="415" t="s">
        <v>188</v>
      </c>
      <c r="PAB31" s="415" t="s">
        <v>125</v>
      </c>
      <c r="PAC31" s="415" t="s">
        <v>146</v>
      </c>
      <c r="PAD31" s="446"/>
      <c r="PAE31" s="451"/>
      <c r="PAF31" s="448">
        <v>34708</v>
      </c>
      <c r="PAG31" s="447" t="s">
        <v>31</v>
      </c>
      <c r="PAH31" s="450" t="s">
        <v>124</v>
      </c>
      <c r="PAI31" s="415" t="s">
        <v>188</v>
      </c>
      <c r="PAJ31" s="415" t="s">
        <v>125</v>
      </c>
      <c r="PAK31" s="415" t="s">
        <v>146</v>
      </c>
      <c r="PAL31" s="446"/>
      <c r="PAM31" s="451"/>
      <c r="PAN31" s="448">
        <v>34708</v>
      </c>
      <c r="PAO31" s="447" t="s">
        <v>31</v>
      </c>
      <c r="PAP31" s="450" t="s">
        <v>124</v>
      </c>
      <c r="PAQ31" s="415" t="s">
        <v>188</v>
      </c>
      <c r="PAR31" s="415" t="s">
        <v>125</v>
      </c>
      <c r="PAS31" s="415" t="s">
        <v>146</v>
      </c>
      <c r="PAT31" s="446"/>
      <c r="PAU31" s="451"/>
      <c r="PAV31" s="448">
        <v>34708</v>
      </c>
      <c r="PAW31" s="447" t="s">
        <v>31</v>
      </c>
      <c r="PAX31" s="450" t="s">
        <v>124</v>
      </c>
      <c r="PAY31" s="415" t="s">
        <v>188</v>
      </c>
      <c r="PAZ31" s="415" t="s">
        <v>125</v>
      </c>
      <c r="PBA31" s="415" t="s">
        <v>146</v>
      </c>
      <c r="PBB31" s="446"/>
      <c r="PBC31" s="451"/>
      <c r="PBD31" s="448">
        <v>34708</v>
      </c>
      <c r="PBE31" s="447" t="s">
        <v>31</v>
      </c>
      <c r="PBF31" s="450" t="s">
        <v>124</v>
      </c>
      <c r="PBG31" s="415" t="s">
        <v>188</v>
      </c>
      <c r="PBH31" s="415" t="s">
        <v>125</v>
      </c>
      <c r="PBI31" s="415" t="s">
        <v>146</v>
      </c>
      <c r="PBJ31" s="446"/>
      <c r="PBK31" s="451"/>
      <c r="PBL31" s="448">
        <v>34708</v>
      </c>
      <c r="PBM31" s="447" t="s">
        <v>31</v>
      </c>
      <c r="PBN31" s="450" t="s">
        <v>124</v>
      </c>
      <c r="PBO31" s="415" t="s">
        <v>188</v>
      </c>
      <c r="PBP31" s="415" t="s">
        <v>125</v>
      </c>
      <c r="PBQ31" s="415" t="s">
        <v>146</v>
      </c>
      <c r="PBR31" s="446"/>
      <c r="PBS31" s="451"/>
      <c r="PBT31" s="448">
        <v>34708</v>
      </c>
      <c r="PBU31" s="447" t="s">
        <v>31</v>
      </c>
      <c r="PBV31" s="450" t="s">
        <v>124</v>
      </c>
      <c r="PBW31" s="415" t="s">
        <v>188</v>
      </c>
      <c r="PBX31" s="415" t="s">
        <v>125</v>
      </c>
      <c r="PBY31" s="415" t="s">
        <v>146</v>
      </c>
      <c r="PBZ31" s="446"/>
      <c r="PCA31" s="451"/>
      <c r="PCB31" s="448">
        <v>34708</v>
      </c>
      <c r="PCC31" s="447" t="s">
        <v>31</v>
      </c>
      <c r="PCD31" s="450" t="s">
        <v>124</v>
      </c>
      <c r="PCE31" s="415" t="s">
        <v>188</v>
      </c>
      <c r="PCF31" s="415" t="s">
        <v>125</v>
      </c>
      <c r="PCG31" s="415" t="s">
        <v>146</v>
      </c>
      <c r="PCH31" s="446"/>
      <c r="PCI31" s="451"/>
      <c r="PCJ31" s="448">
        <v>34708</v>
      </c>
      <c r="PCK31" s="447" t="s">
        <v>31</v>
      </c>
      <c r="PCL31" s="450" t="s">
        <v>124</v>
      </c>
      <c r="PCM31" s="415" t="s">
        <v>188</v>
      </c>
      <c r="PCN31" s="415" t="s">
        <v>125</v>
      </c>
      <c r="PCO31" s="415" t="s">
        <v>146</v>
      </c>
      <c r="PCP31" s="446"/>
      <c r="PCQ31" s="451"/>
      <c r="PCR31" s="448">
        <v>34708</v>
      </c>
      <c r="PCS31" s="447" t="s">
        <v>31</v>
      </c>
      <c r="PCT31" s="450" t="s">
        <v>124</v>
      </c>
      <c r="PCU31" s="415" t="s">
        <v>188</v>
      </c>
      <c r="PCV31" s="415" t="s">
        <v>125</v>
      </c>
      <c r="PCW31" s="415" t="s">
        <v>146</v>
      </c>
      <c r="PCX31" s="446"/>
      <c r="PCY31" s="451"/>
      <c r="PCZ31" s="448">
        <v>34708</v>
      </c>
      <c r="PDA31" s="447" t="s">
        <v>31</v>
      </c>
      <c r="PDB31" s="450" t="s">
        <v>124</v>
      </c>
      <c r="PDC31" s="415" t="s">
        <v>188</v>
      </c>
      <c r="PDD31" s="415" t="s">
        <v>125</v>
      </c>
      <c r="PDE31" s="415" t="s">
        <v>146</v>
      </c>
      <c r="PDF31" s="446"/>
      <c r="PDG31" s="451"/>
      <c r="PDH31" s="448">
        <v>34708</v>
      </c>
      <c r="PDI31" s="447" t="s">
        <v>31</v>
      </c>
      <c r="PDJ31" s="450" t="s">
        <v>124</v>
      </c>
      <c r="PDK31" s="415" t="s">
        <v>188</v>
      </c>
      <c r="PDL31" s="415" t="s">
        <v>125</v>
      </c>
      <c r="PDM31" s="415" t="s">
        <v>146</v>
      </c>
      <c r="PDN31" s="446"/>
      <c r="PDO31" s="451"/>
      <c r="PDP31" s="448">
        <v>34708</v>
      </c>
      <c r="PDQ31" s="447" t="s">
        <v>31</v>
      </c>
      <c r="PDR31" s="450" t="s">
        <v>124</v>
      </c>
      <c r="PDS31" s="415" t="s">
        <v>188</v>
      </c>
      <c r="PDT31" s="415" t="s">
        <v>125</v>
      </c>
      <c r="PDU31" s="415" t="s">
        <v>146</v>
      </c>
      <c r="PDV31" s="446"/>
      <c r="PDW31" s="451"/>
      <c r="PDX31" s="448">
        <v>34708</v>
      </c>
      <c r="PDY31" s="447" t="s">
        <v>31</v>
      </c>
      <c r="PDZ31" s="450" t="s">
        <v>124</v>
      </c>
      <c r="PEA31" s="415" t="s">
        <v>188</v>
      </c>
      <c r="PEB31" s="415" t="s">
        <v>125</v>
      </c>
      <c r="PEC31" s="415" t="s">
        <v>146</v>
      </c>
      <c r="PED31" s="446"/>
      <c r="PEE31" s="451"/>
      <c r="PEF31" s="448">
        <v>34708</v>
      </c>
      <c r="PEG31" s="447" t="s">
        <v>31</v>
      </c>
      <c r="PEH31" s="450" t="s">
        <v>124</v>
      </c>
      <c r="PEI31" s="415" t="s">
        <v>188</v>
      </c>
      <c r="PEJ31" s="415" t="s">
        <v>125</v>
      </c>
      <c r="PEK31" s="415" t="s">
        <v>146</v>
      </c>
      <c r="PEL31" s="446"/>
      <c r="PEM31" s="451"/>
      <c r="PEN31" s="448">
        <v>34708</v>
      </c>
      <c r="PEO31" s="447" t="s">
        <v>31</v>
      </c>
      <c r="PEP31" s="450" t="s">
        <v>124</v>
      </c>
      <c r="PEQ31" s="415" t="s">
        <v>188</v>
      </c>
      <c r="PER31" s="415" t="s">
        <v>125</v>
      </c>
      <c r="PES31" s="415" t="s">
        <v>146</v>
      </c>
      <c r="PET31" s="446"/>
      <c r="PEU31" s="451"/>
      <c r="PEV31" s="448">
        <v>34708</v>
      </c>
      <c r="PEW31" s="447" t="s">
        <v>31</v>
      </c>
      <c r="PEX31" s="450" t="s">
        <v>124</v>
      </c>
      <c r="PEY31" s="415" t="s">
        <v>188</v>
      </c>
      <c r="PEZ31" s="415" t="s">
        <v>125</v>
      </c>
      <c r="PFA31" s="415" t="s">
        <v>146</v>
      </c>
      <c r="PFB31" s="446"/>
      <c r="PFC31" s="451"/>
      <c r="PFD31" s="448">
        <v>34708</v>
      </c>
      <c r="PFE31" s="447" t="s">
        <v>31</v>
      </c>
      <c r="PFF31" s="450" t="s">
        <v>124</v>
      </c>
      <c r="PFG31" s="415" t="s">
        <v>188</v>
      </c>
      <c r="PFH31" s="415" t="s">
        <v>125</v>
      </c>
      <c r="PFI31" s="415" t="s">
        <v>146</v>
      </c>
      <c r="PFJ31" s="446"/>
      <c r="PFK31" s="451"/>
      <c r="PFL31" s="448">
        <v>34708</v>
      </c>
      <c r="PFM31" s="447" t="s">
        <v>31</v>
      </c>
      <c r="PFN31" s="450" t="s">
        <v>124</v>
      </c>
      <c r="PFO31" s="415" t="s">
        <v>188</v>
      </c>
      <c r="PFP31" s="415" t="s">
        <v>125</v>
      </c>
      <c r="PFQ31" s="415" t="s">
        <v>146</v>
      </c>
      <c r="PFR31" s="446"/>
      <c r="PFS31" s="451"/>
      <c r="PFT31" s="448">
        <v>34708</v>
      </c>
      <c r="PFU31" s="447" t="s">
        <v>31</v>
      </c>
      <c r="PFV31" s="450" t="s">
        <v>124</v>
      </c>
      <c r="PFW31" s="415" t="s">
        <v>188</v>
      </c>
      <c r="PFX31" s="415" t="s">
        <v>125</v>
      </c>
      <c r="PFY31" s="415" t="s">
        <v>146</v>
      </c>
      <c r="PFZ31" s="446"/>
      <c r="PGA31" s="451"/>
      <c r="PGB31" s="448">
        <v>34708</v>
      </c>
      <c r="PGC31" s="447" t="s">
        <v>31</v>
      </c>
      <c r="PGD31" s="450" t="s">
        <v>124</v>
      </c>
      <c r="PGE31" s="415" t="s">
        <v>188</v>
      </c>
      <c r="PGF31" s="415" t="s">
        <v>125</v>
      </c>
      <c r="PGG31" s="415" t="s">
        <v>146</v>
      </c>
      <c r="PGH31" s="446"/>
      <c r="PGI31" s="451"/>
      <c r="PGJ31" s="448">
        <v>34708</v>
      </c>
      <c r="PGK31" s="447" t="s">
        <v>31</v>
      </c>
      <c r="PGL31" s="450" t="s">
        <v>124</v>
      </c>
      <c r="PGM31" s="415" t="s">
        <v>188</v>
      </c>
      <c r="PGN31" s="415" t="s">
        <v>125</v>
      </c>
      <c r="PGO31" s="415" t="s">
        <v>146</v>
      </c>
      <c r="PGP31" s="446"/>
      <c r="PGQ31" s="451"/>
      <c r="PGR31" s="448">
        <v>34708</v>
      </c>
      <c r="PGS31" s="447" t="s">
        <v>31</v>
      </c>
      <c r="PGT31" s="450" t="s">
        <v>124</v>
      </c>
      <c r="PGU31" s="415" t="s">
        <v>188</v>
      </c>
      <c r="PGV31" s="415" t="s">
        <v>125</v>
      </c>
      <c r="PGW31" s="415" t="s">
        <v>146</v>
      </c>
      <c r="PGX31" s="446"/>
      <c r="PGY31" s="451"/>
      <c r="PGZ31" s="448">
        <v>34708</v>
      </c>
      <c r="PHA31" s="447" t="s">
        <v>31</v>
      </c>
      <c r="PHB31" s="450" t="s">
        <v>124</v>
      </c>
      <c r="PHC31" s="415" t="s">
        <v>188</v>
      </c>
      <c r="PHD31" s="415" t="s">
        <v>125</v>
      </c>
      <c r="PHE31" s="415" t="s">
        <v>146</v>
      </c>
      <c r="PHF31" s="446"/>
      <c r="PHG31" s="451"/>
      <c r="PHH31" s="448">
        <v>34708</v>
      </c>
      <c r="PHI31" s="447" t="s">
        <v>31</v>
      </c>
      <c r="PHJ31" s="450" t="s">
        <v>124</v>
      </c>
      <c r="PHK31" s="415" t="s">
        <v>188</v>
      </c>
      <c r="PHL31" s="415" t="s">
        <v>125</v>
      </c>
      <c r="PHM31" s="415" t="s">
        <v>146</v>
      </c>
      <c r="PHN31" s="446"/>
      <c r="PHO31" s="451"/>
      <c r="PHP31" s="448">
        <v>34708</v>
      </c>
      <c r="PHQ31" s="447" t="s">
        <v>31</v>
      </c>
      <c r="PHR31" s="450" t="s">
        <v>124</v>
      </c>
      <c r="PHS31" s="415" t="s">
        <v>188</v>
      </c>
      <c r="PHT31" s="415" t="s">
        <v>125</v>
      </c>
      <c r="PHU31" s="415" t="s">
        <v>146</v>
      </c>
      <c r="PHV31" s="446"/>
      <c r="PHW31" s="451"/>
      <c r="PHX31" s="448">
        <v>34708</v>
      </c>
      <c r="PHY31" s="447" t="s">
        <v>31</v>
      </c>
      <c r="PHZ31" s="450" t="s">
        <v>124</v>
      </c>
      <c r="PIA31" s="415" t="s">
        <v>188</v>
      </c>
      <c r="PIB31" s="415" t="s">
        <v>125</v>
      </c>
      <c r="PIC31" s="415" t="s">
        <v>146</v>
      </c>
      <c r="PID31" s="446"/>
      <c r="PIE31" s="451"/>
      <c r="PIF31" s="448">
        <v>34708</v>
      </c>
      <c r="PIG31" s="447" t="s">
        <v>31</v>
      </c>
      <c r="PIH31" s="450" t="s">
        <v>124</v>
      </c>
      <c r="PII31" s="415" t="s">
        <v>188</v>
      </c>
      <c r="PIJ31" s="415" t="s">
        <v>125</v>
      </c>
      <c r="PIK31" s="415" t="s">
        <v>146</v>
      </c>
      <c r="PIL31" s="446"/>
      <c r="PIM31" s="451"/>
      <c r="PIN31" s="448">
        <v>34708</v>
      </c>
      <c r="PIO31" s="447" t="s">
        <v>31</v>
      </c>
      <c r="PIP31" s="450" t="s">
        <v>124</v>
      </c>
      <c r="PIQ31" s="415" t="s">
        <v>188</v>
      </c>
      <c r="PIR31" s="415" t="s">
        <v>125</v>
      </c>
      <c r="PIS31" s="415" t="s">
        <v>146</v>
      </c>
      <c r="PIT31" s="446"/>
      <c r="PIU31" s="451"/>
      <c r="PIV31" s="448">
        <v>34708</v>
      </c>
      <c r="PIW31" s="447" t="s">
        <v>31</v>
      </c>
      <c r="PIX31" s="450" t="s">
        <v>124</v>
      </c>
      <c r="PIY31" s="415" t="s">
        <v>188</v>
      </c>
      <c r="PIZ31" s="415" t="s">
        <v>125</v>
      </c>
      <c r="PJA31" s="415" t="s">
        <v>146</v>
      </c>
      <c r="PJB31" s="446"/>
      <c r="PJC31" s="451"/>
      <c r="PJD31" s="448">
        <v>34708</v>
      </c>
      <c r="PJE31" s="447" t="s">
        <v>31</v>
      </c>
      <c r="PJF31" s="450" t="s">
        <v>124</v>
      </c>
      <c r="PJG31" s="415" t="s">
        <v>188</v>
      </c>
      <c r="PJH31" s="415" t="s">
        <v>125</v>
      </c>
      <c r="PJI31" s="415" t="s">
        <v>146</v>
      </c>
      <c r="PJJ31" s="446"/>
      <c r="PJK31" s="451"/>
      <c r="PJL31" s="448">
        <v>34708</v>
      </c>
      <c r="PJM31" s="447" t="s">
        <v>31</v>
      </c>
      <c r="PJN31" s="450" t="s">
        <v>124</v>
      </c>
      <c r="PJO31" s="415" t="s">
        <v>188</v>
      </c>
      <c r="PJP31" s="415" t="s">
        <v>125</v>
      </c>
      <c r="PJQ31" s="415" t="s">
        <v>146</v>
      </c>
      <c r="PJR31" s="446"/>
      <c r="PJS31" s="451"/>
      <c r="PJT31" s="448">
        <v>34708</v>
      </c>
      <c r="PJU31" s="447" t="s">
        <v>31</v>
      </c>
      <c r="PJV31" s="450" t="s">
        <v>124</v>
      </c>
      <c r="PJW31" s="415" t="s">
        <v>188</v>
      </c>
      <c r="PJX31" s="415" t="s">
        <v>125</v>
      </c>
      <c r="PJY31" s="415" t="s">
        <v>146</v>
      </c>
      <c r="PJZ31" s="446"/>
      <c r="PKA31" s="451"/>
      <c r="PKB31" s="448">
        <v>34708</v>
      </c>
      <c r="PKC31" s="447" t="s">
        <v>31</v>
      </c>
      <c r="PKD31" s="450" t="s">
        <v>124</v>
      </c>
      <c r="PKE31" s="415" t="s">
        <v>188</v>
      </c>
      <c r="PKF31" s="415" t="s">
        <v>125</v>
      </c>
      <c r="PKG31" s="415" t="s">
        <v>146</v>
      </c>
      <c r="PKH31" s="446"/>
      <c r="PKI31" s="451"/>
      <c r="PKJ31" s="448">
        <v>34708</v>
      </c>
      <c r="PKK31" s="447" t="s">
        <v>31</v>
      </c>
      <c r="PKL31" s="450" t="s">
        <v>124</v>
      </c>
      <c r="PKM31" s="415" t="s">
        <v>188</v>
      </c>
      <c r="PKN31" s="415" t="s">
        <v>125</v>
      </c>
      <c r="PKO31" s="415" t="s">
        <v>146</v>
      </c>
      <c r="PKP31" s="446"/>
      <c r="PKQ31" s="451"/>
      <c r="PKR31" s="448">
        <v>34708</v>
      </c>
      <c r="PKS31" s="447" t="s">
        <v>31</v>
      </c>
      <c r="PKT31" s="450" t="s">
        <v>124</v>
      </c>
      <c r="PKU31" s="415" t="s">
        <v>188</v>
      </c>
      <c r="PKV31" s="415" t="s">
        <v>125</v>
      </c>
      <c r="PKW31" s="415" t="s">
        <v>146</v>
      </c>
      <c r="PKX31" s="446"/>
      <c r="PKY31" s="451"/>
      <c r="PKZ31" s="448">
        <v>34708</v>
      </c>
      <c r="PLA31" s="447" t="s">
        <v>31</v>
      </c>
      <c r="PLB31" s="450" t="s">
        <v>124</v>
      </c>
      <c r="PLC31" s="415" t="s">
        <v>188</v>
      </c>
      <c r="PLD31" s="415" t="s">
        <v>125</v>
      </c>
      <c r="PLE31" s="415" t="s">
        <v>146</v>
      </c>
      <c r="PLF31" s="446"/>
      <c r="PLG31" s="451"/>
      <c r="PLH31" s="448">
        <v>34708</v>
      </c>
      <c r="PLI31" s="447" t="s">
        <v>31</v>
      </c>
      <c r="PLJ31" s="450" t="s">
        <v>124</v>
      </c>
      <c r="PLK31" s="415" t="s">
        <v>188</v>
      </c>
      <c r="PLL31" s="415" t="s">
        <v>125</v>
      </c>
      <c r="PLM31" s="415" t="s">
        <v>146</v>
      </c>
      <c r="PLN31" s="446"/>
      <c r="PLO31" s="451"/>
      <c r="PLP31" s="448">
        <v>34708</v>
      </c>
      <c r="PLQ31" s="447" t="s">
        <v>31</v>
      </c>
      <c r="PLR31" s="450" t="s">
        <v>124</v>
      </c>
      <c r="PLS31" s="415" t="s">
        <v>188</v>
      </c>
      <c r="PLT31" s="415" t="s">
        <v>125</v>
      </c>
      <c r="PLU31" s="415" t="s">
        <v>146</v>
      </c>
      <c r="PLV31" s="446"/>
      <c r="PLW31" s="451"/>
      <c r="PLX31" s="448">
        <v>34708</v>
      </c>
      <c r="PLY31" s="447" t="s">
        <v>31</v>
      </c>
      <c r="PLZ31" s="450" t="s">
        <v>124</v>
      </c>
      <c r="PMA31" s="415" t="s">
        <v>188</v>
      </c>
      <c r="PMB31" s="415" t="s">
        <v>125</v>
      </c>
      <c r="PMC31" s="415" t="s">
        <v>146</v>
      </c>
      <c r="PMD31" s="446"/>
      <c r="PME31" s="451"/>
      <c r="PMF31" s="448">
        <v>34708</v>
      </c>
      <c r="PMG31" s="447" t="s">
        <v>31</v>
      </c>
      <c r="PMH31" s="450" t="s">
        <v>124</v>
      </c>
      <c r="PMI31" s="415" t="s">
        <v>188</v>
      </c>
      <c r="PMJ31" s="415" t="s">
        <v>125</v>
      </c>
      <c r="PMK31" s="415" t="s">
        <v>146</v>
      </c>
      <c r="PML31" s="446"/>
      <c r="PMM31" s="451"/>
      <c r="PMN31" s="448">
        <v>34708</v>
      </c>
      <c r="PMO31" s="447" t="s">
        <v>31</v>
      </c>
      <c r="PMP31" s="450" t="s">
        <v>124</v>
      </c>
      <c r="PMQ31" s="415" t="s">
        <v>188</v>
      </c>
      <c r="PMR31" s="415" t="s">
        <v>125</v>
      </c>
      <c r="PMS31" s="415" t="s">
        <v>146</v>
      </c>
      <c r="PMT31" s="446"/>
      <c r="PMU31" s="451"/>
      <c r="PMV31" s="448">
        <v>34708</v>
      </c>
      <c r="PMW31" s="447" t="s">
        <v>31</v>
      </c>
      <c r="PMX31" s="450" t="s">
        <v>124</v>
      </c>
      <c r="PMY31" s="415" t="s">
        <v>188</v>
      </c>
      <c r="PMZ31" s="415" t="s">
        <v>125</v>
      </c>
      <c r="PNA31" s="415" t="s">
        <v>146</v>
      </c>
      <c r="PNB31" s="446"/>
      <c r="PNC31" s="451"/>
      <c r="PND31" s="448">
        <v>34708</v>
      </c>
      <c r="PNE31" s="447" t="s">
        <v>31</v>
      </c>
      <c r="PNF31" s="450" t="s">
        <v>124</v>
      </c>
      <c r="PNG31" s="415" t="s">
        <v>188</v>
      </c>
      <c r="PNH31" s="415" t="s">
        <v>125</v>
      </c>
      <c r="PNI31" s="415" t="s">
        <v>146</v>
      </c>
      <c r="PNJ31" s="446"/>
      <c r="PNK31" s="451"/>
      <c r="PNL31" s="448">
        <v>34708</v>
      </c>
      <c r="PNM31" s="447" t="s">
        <v>31</v>
      </c>
      <c r="PNN31" s="450" t="s">
        <v>124</v>
      </c>
      <c r="PNO31" s="415" t="s">
        <v>188</v>
      </c>
      <c r="PNP31" s="415" t="s">
        <v>125</v>
      </c>
      <c r="PNQ31" s="415" t="s">
        <v>146</v>
      </c>
      <c r="PNR31" s="446"/>
      <c r="PNS31" s="451"/>
      <c r="PNT31" s="448">
        <v>34708</v>
      </c>
      <c r="PNU31" s="447" t="s">
        <v>31</v>
      </c>
      <c r="PNV31" s="450" t="s">
        <v>124</v>
      </c>
      <c r="PNW31" s="415" t="s">
        <v>188</v>
      </c>
      <c r="PNX31" s="415" t="s">
        <v>125</v>
      </c>
      <c r="PNY31" s="415" t="s">
        <v>146</v>
      </c>
      <c r="PNZ31" s="446"/>
      <c r="POA31" s="451"/>
      <c r="POB31" s="448">
        <v>34708</v>
      </c>
      <c r="POC31" s="447" t="s">
        <v>31</v>
      </c>
      <c r="POD31" s="450" t="s">
        <v>124</v>
      </c>
      <c r="POE31" s="415" t="s">
        <v>188</v>
      </c>
      <c r="POF31" s="415" t="s">
        <v>125</v>
      </c>
      <c r="POG31" s="415" t="s">
        <v>146</v>
      </c>
      <c r="POH31" s="446"/>
      <c r="POI31" s="451"/>
      <c r="POJ31" s="448">
        <v>34708</v>
      </c>
      <c r="POK31" s="447" t="s">
        <v>31</v>
      </c>
      <c r="POL31" s="450" t="s">
        <v>124</v>
      </c>
      <c r="POM31" s="415" t="s">
        <v>188</v>
      </c>
      <c r="PON31" s="415" t="s">
        <v>125</v>
      </c>
      <c r="POO31" s="415" t="s">
        <v>146</v>
      </c>
      <c r="POP31" s="446"/>
      <c r="POQ31" s="451"/>
      <c r="POR31" s="448">
        <v>34708</v>
      </c>
      <c r="POS31" s="447" t="s">
        <v>31</v>
      </c>
      <c r="POT31" s="450" t="s">
        <v>124</v>
      </c>
      <c r="POU31" s="415" t="s">
        <v>188</v>
      </c>
      <c r="POV31" s="415" t="s">
        <v>125</v>
      </c>
      <c r="POW31" s="415" t="s">
        <v>146</v>
      </c>
      <c r="POX31" s="446"/>
      <c r="POY31" s="451"/>
      <c r="POZ31" s="448">
        <v>34708</v>
      </c>
      <c r="PPA31" s="447" t="s">
        <v>31</v>
      </c>
      <c r="PPB31" s="450" t="s">
        <v>124</v>
      </c>
      <c r="PPC31" s="415" t="s">
        <v>188</v>
      </c>
      <c r="PPD31" s="415" t="s">
        <v>125</v>
      </c>
      <c r="PPE31" s="415" t="s">
        <v>146</v>
      </c>
      <c r="PPF31" s="446"/>
      <c r="PPG31" s="451"/>
      <c r="PPH31" s="448">
        <v>34708</v>
      </c>
      <c r="PPI31" s="447" t="s">
        <v>31</v>
      </c>
      <c r="PPJ31" s="450" t="s">
        <v>124</v>
      </c>
      <c r="PPK31" s="415" t="s">
        <v>188</v>
      </c>
      <c r="PPL31" s="415" t="s">
        <v>125</v>
      </c>
      <c r="PPM31" s="415" t="s">
        <v>146</v>
      </c>
      <c r="PPN31" s="446"/>
      <c r="PPO31" s="451"/>
      <c r="PPP31" s="448">
        <v>34708</v>
      </c>
      <c r="PPQ31" s="447" t="s">
        <v>31</v>
      </c>
      <c r="PPR31" s="450" t="s">
        <v>124</v>
      </c>
      <c r="PPS31" s="415" t="s">
        <v>188</v>
      </c>
      <c r="PPT31" s="415" t="s">
        <v>125</v>
      </c>
      <c r="PPU31" s="415" t="s">
        <v>146</v>
      </c>
      <c r="PPV31" s="446"/>
      <c r="PPW31" s="451"/>
      <c r="PPX31" s="448">
        <v>34708</v>
      </c>
      <c r="PPY31" s="447" t="s">
        <v>31</v>
      </c>
      <c r="PPZ31" s="450" t="s">
        <v>124</v>
      </c>
      <c r="PQA31" s="415" t="s">
        <v>188</v>
      </c>
      <c r="PQB31" s="415" t="s">
        <v>125</v>
      </c>
      <c r="PQC31" s="415" t="s">
        <v>146</v>
      </c>
      <c r="PQD31" s="446"/>
      <c r="PQE31" s="451"/>
      <c r="PQF31" s="448">
        <v>34708</v>
      </c>
      <c r="PQG31" s="447" t="s">
        <v>31</v>
      </c>
      <c r="PQH31" s="450" t="s">
        <v>124</v>
      </c>
      <c r="PQI31" s="415" t="s">
        <v>188</v>
      </c>
      <c r="PQJ31" s="415" t="s">
        <v>125</v>
      </c>
      <c r="PQK31" s="415" t="s">
        <v>146</v>
      </c>
      <c r="PQL31" s="446"/>
      <c r="PQM31" s="451"/>
      <c r="PQN31" s="448">
        <v>34708</v>
      </c>
      <c r="PQO31" s="447" t="s">
        <v>31</v>
      </c>
      <c r="PQP31" s="450" t="s">
        <v>124</v>
      </c>
      <c r="PQQ31" s="415" t="s">
        <v>188</v>
      </c>
      <c r="PQR31" s="415" t="s">
        <v>125</v>
      </c>
      <c r="PQS31" s="415" t="s">
        <v>146</v>
      </c>
      <c r="PQT31" s="446"/>
      <c r="PQU31" s="451"/>
      <c r="PQV31" s="448">
        <v>34708</v>
      </c>
      <c r="PQW31" s="447" t="s">
        <v>31</v>
      </c>
      <c r="PQX31" s="450" t="s">
        <v>124</v>
      </c>
      <c r="PQY31" s="415" t="s">
        <v>188</v>
      </c>
      <c r="PQZ31" s="415" t="s">
        <v>125</v>
      </c>
      <c r="PRA31" s="415" t="s">
        <v>146</v>
      </c>
      <c r="PRB31" s="446"/>
      <c r="PRC31" s="451"/>
      <c r="PRD31" s="448">
        <v>34708</v>
      </c>
      <c r="PRE31" s="447" t="s">
        <v>31</v>
      </c>
      <c r="PRF31" s="450" t="s">
        <v>124</v>
      </c>
      <c r="PRG31" s="415" t="s">
        <v>188</v>
      </c>
      <c r="PRH31" s="415" t="s">
        <v>125</v>
      </c>
      <c r="PRI31" s="415" t="s">
        <v>146</v>
      </c>
      <c r="PRJ31" s="446"/>
      <c r="PRK31" s="451"/>
      <c r="PRL31" s="448">
        <v>34708</v>
      </c>
      <c r="PRM31" s="447" t="s">
        <v>31</v>
      </c>
      <c r="PRN31" s="450" t="s">
        <v>124</v>
      </c>
      <c r="PRO31" s="415" t="s">
        <v>188</v>
      </c>
      <c r="PRP31" s="415" t="s">
        <v>125</v>
      </c>
      <c r="PRQ31" s="415" t="s">
        <v>146</v>
      </c>
      <c r="PRR31" s="446"/>
      <c r="PRS31" s="451"/>
      <c r="PRT31" s="448">
        <v>34708</v>
      </c>
      <c r="PRU31" s="447" t="s">
        <v>31</v>
      </c>
      <c r="PRV31" s="450" t="s">
        <v>124</v>
      </c>
      <c r="PRW31" s="415" t="s">
        <v>188</v>
      </c>
      <c r="PRX31" s="415" t="s">
        <v>125</v>
      </c>
      <c r="PRY31" s="415" t="s">
        <v>146</v>
      </c>
      <c r="PRZ31" s="446"/>
      <c r="PSA31" s="451"/>
      <c r="PSB31" s="448">
        <v>34708</v>
      </c>
      <c r="PSC31" s="447" t="s">
        <v>31</v>
      </c>
      <c r="PSD31" s="450" t="s">
        <v>124</v>
      </c>
      <c r="PSE31" s="415" t="s">
        <v>188</v>
      </c>
      <c r="PSF31" s="415" t="s">
        <v>125</v>
      </c>
      <c r="PSG31" s="415" t="s">
        <v>146</v>
      </c>
      <c r="PSH31" s="446"/>
      <c r="PSI31" s="451"/>
      <c r="PSJ31" s="448">
        <v>34708</v>
      </c>
      <c r="PSK31" s="447" t="s">
        <v>31</v>
      </c>
      <c r="PSL31" s="450" t="s">
        <v>124</v>
      </c>
      <c r="PSM31" s="415" t="s">
        <v>188</v>
      </c>
      <c r="PSN31" s="415" t="s">
        <v>125</v>
      </c>
      <c r="PSO31" s="415" t="s">
        <v>146</v>
      </c>
      <c r="PSP31" s="446"/>
      <c r="PSQ31" s="451"/>
      <c r="PSR31" s="448">
        <v>34708</v>
      </c>
      <c r="PSS31" s="447" t="s">
        <v>31</v>
      </c>
      <c r="PST31" s="450" t="s">
        <v>124</v>
      </c>
      <c r="PSU31" s="415" t="s">
        <v>188</v>
      </c>
      <c r="PSV31" s="415" t="s">
        <v>125</v>
      </c>
      <c r="PSW31" s="415" t="s">
        <v>146</v>
      </c>
      <c r="PSX31" s="446"/>
      <c r="PSY31" s="451"/>
      <c r="PSZ31" s="448">
        <v>34708</v>
      </c>
      <c r="PTA31" s="447" t="s">
        <v>31</v>
      </c>
      <c r="PTB31" s="450" t="s">
        <v>124</v>
      </c>
      <c r="PTC31" s="415" t="s">
        <v>188</v>
      </c>
      <c r="PTD31" s="415" t="s">
        <v>125</v>
      </c>
      <c r="PTE31" s="415" t="s">
        <v>146</v>
      </c>
      <c r="PTF31" s="446"/>
      <c r="PTG31" s="451"/>
      <c r="PTH31" s="448">
        <v>34708</v>
      </c>
      <c r="PTI31" s="447" t="s">
        <v>31</v>
      </c>
      <c r="PTJ31" s="450" t="s">
        <v>124</v>
      </c>
      <c r="PTK31" s="415" t="s">
        <v>188</v>
      </c>
      <c r="PTL31" s="415" t="s">
        <v>125</v>
      </c>
      <c r="PTM31" s="415" t="s">
        <v>146</v>
      </c>
      <c r="PTN31" s="446"/>
      <c r="PTO31" s="451"/>
      <c r="PTP31" s="448">
        <v>34708</v>
      </c>
      <c r="PTQ31" s="447" t="s">
        <v>31</v>
      </c>
      <c r="PTR31" s="450" t="s">
        <v>124</v>
      </c>
      <c r="PTS31" s="415" t="s">
        <v>188</v>
      </c>
      <c r="PTT31" s="415" t="s">
        <v>125</v>
      </c>
      <c r="PTU31" s="415" t="s">
        <v>146</v>
      </c>
      <c r="PTV31" s="446"/>
      <c r="PTW31" s="451"/>
      <c r="PTX31" s="448">
        <v>34708</v>
      </c>
      <c r="PTY31" s="447" t="s">
        <v>31</v>
      </c>
      <c r="PTZ31" s="450" t="s">
        <v>124</v>
      </c>
      <c r="PUA31" s="415" t="s">
        <v>188</v>
      </c>
      <c r="PUB31" s="415" t="s">
        <v>125</v>
      </c>
      <c r="PUC31" s="415" t="s">
        <v>146</v>
      </c>
      <c r="PUD31" s="446"/>
      <c r="PUE31" s="451"/>
      <c r="PUF31" s="448">
        <v>34708</v>
      </c>
      <c r="PUG31" s="447" t="s">
        <v>31</v>
      </c>
      <c r="PUH31" s="450" t="s">
        <v>124</v>
      </c>
      <c r="PUI31" s="415" t="s">
        <v>188</v>
      </c>
      <c r="PUJ31" s="415" t="s">
        <v>125</v>
      </c>
      <c r="PUK31" s="415" t="s">
        <v>146</v>
      </c>
      <c r="PUL31" s="446"/>
      <c r="PUM31" s="451"/>
      <c r="PUN31" s="448">
        <v>34708</v>
      </c>
      <c r="PUO31" s="447" t="s">
        <v>31</v>
      </c>
      <c r="PUP31" s="450" t="s">
        <v>124</v>
      </c>
      <c r="PUQ31" s="415" t="s">
        <v>188</v>
      </c>
      <c r="PUR31" s="415" t="s">
        <v>125</v>
      </c>
      <c r="PUS31" s="415" t="s">
        <v>146</v>
      </c>
      <c r="PUT31" s="446"/>
      <c r="PUU31" s="451"/>
      <c r="PUV31" s="448">
        <v>34708</v>
      </c>
      <c r="PUW31" s="447" t="s">
        <v>31</v>
      </c>
      <c r="PUX31" s="450" t="s">
        <v>124</v>
      </c>
      <c r="PUY31" s="415" t="s">
        <v>188</v>
      </c>
      <c r="PUZ31" s="415" t="s">
        <v>125</v>
      </c>
      <c r="PVA31" s="415" t="s">
        <v>146</v>
      </c>
      <c r="PVB31" s="446"/>
      <c r="PVC31" s="451"/>
      <c r="PVD31" s="448">
        <v>34708</v>
      </c>
      <c r="PVE31" s="447" t="s">
        <v>31</v>
      </c>
      <c r="PVF31" s="450" t="s">
        <v>124</v>
      </c>
      <c r="PVG31" s="415" t="s">
        <v>188</v>
      </c>
      <c r="PVH31" s="415" t="s">
        <v>125</v>
      </c>
      <c r="PVI31" s="415" t="s">
        <v>146</v>
      </c>
      <c r="PVJ31" s="446"/>
      <c r="PVK31" s="451"/>
      <c r="PVL31" s="448">
        <v>34708</v>
      </c>
      <c r="PVM31" s="447" t="s">
        <v>31</v>
      </c>
      <c r="PVN31" s="450" t="s">
        <v>124</v>
      </c>
      <c r="PVO31" s="415" t="s">
        <v>188</v>
      </c>
      <c r="PVP31" s="415" t="s">
        <v>125</v>
      </c>
      <c r="PVQ31" s="415" t="s">
        <v>146</v>
      </c>
      <c r="PVR31" s="446"/>
      <c r="PVS31" s="451"/>
      <c r="PVT31" s="448">
        <v>34708</v>
      </c>
      <c r="PVU31" s="447" t="s">
        <v>31</v>
      </c>
      <c r="PVV31" s="450" t="s">
        <v>124</v>
      </c>
      <c r="PVW31" s="415" t="s">
        <v>188</v>
      </c>
      <c r="PVX31" s="415" t="s">
        <v>125</v>
      </c>
      <c r="PVY31" s="415" t="s">
        <v>146</v>
      </c>
      <c r="PVZ31" s="446"/>
      <c r="PWA31" s="451"/>
      <c r="PWB31" s="448">
        <v>34708</v>
      </c>
      <c r="PWC31" s="447" t="s">
        <v>31</v>
      </c>
      <c r="PWD31" s="450" t="s">
        <v>124</v>
      </c>
      <c r="PWE31" s="415" t="s">
        <v>188</v>
      </c>
      <c r="PWF31" s="415" t="s">
        <v>125</v>
      </c>
      <c r="PWG31" s="415" t="s">
        <v>146</v>
      </c>
      <c r="PWH31" s="446"/>
      <c r="PWI31" s="451"/>
      <c r="PWJ31" s="448">
        <v>34708</v>
      </c>
      <c r="PWK31" s="447" t="s">
        <v>31</v>
      </c>
      <c r="PWL31" s="450" t="s">
        <v>124</v>
      </c>
      <c r="PWM31" s="415" t="s">
        <v>188</v>
      </c>
      <c r="PWN31" s="415" t="s">
        <v>125</v>
      </c>
      <c r="PWO31" s="415" t="s">
        <v>146</v>
      </c>
      <c r="PWP31" s="446"/>
      <c r="PWQ31" s="451"/>
      <c r="PWR31" s="448">
        <v>34708</v>
      </c>
      <c r="PWS31" s="447" t="s">
        <v>31</v>
      </c>
      <c r="PWT31" s="450" t="s">
        <v>124</v>
      </c>
      <c r="PWU31" s="415" t="s">
        <v>188</v>
      </c>
      <c r="PWV31" s="415" t="s">
        <v>125</v>
      </c>
      <c r="PWW31" s="415" t="s">
        <v>146</v>
      </c>
      <c r="PWX31" s="446"/>
      <c r="PWY31" s="451"/>
      <c r="PWZ31" s="448">
        <v>34708</v>
      </c>
      <c r="PXA31" s="447" t="s">
        <v>31</v>
      </c>
      <c r="PXB31" s="450" t="s">
        <v>124</v>
      </c>
      <c r="PXC31" s="415" t="s">
        <v>188</v>
      </c>
      <c r="PXD31" s="415" t="s">
        <v>125</v>
      </c>
      <c r="PXE31" s="415" t="s">
        <v>146</v>
      </c>
      <c r="PXF31" s="446"/>
      <c r="PXG31" s="451"/>
      <c r="PXH31" s="448">
        <v>34708</v>
      </c>
      <c r="PXI31" s="447" t="s">
        <v>31</v>
      </c>
      <c r="PXJ31" s="450" t="s">
        <v>124</v>
      </c>
      <c r="PXK31" s="415" t="s">
        <v>188</v>
      </c>
      <c r="PXL31" s="415" t="s">
        <v>125</v>
      </c>
      <c r="PXM31" s="415" t="s">
        <v>146</v>
      </c>
      <c r="PXN31" s="446"/>
      <c r="PXO31" s="451"/>
      <c r="PXP31" s="448">
        <v>34708</v>
      </c>
      <c r="PXQ31" s="447" t="s">
        <v>31</v>
      </c>
      <c r="PXR31" s="450" t="s">
        <v>124</v>
      </c>
      <c r="PXS31" s="415" t="s">
        <v>188</v>
      </c>
      <c r="PXT31" s="415" t="s">
        <v>125</v>
      </c>
      <c r="PXU31" s="415" t="s">
        <v>146</v>
      </c>
      <c r="PXV31" s="446"/>
      <c r="PXW31" s="451"/>
      <c r="PXX31" s="448">
        <v>34708</v>
      </c>
      <c r="PXY31" s="447" t="s">
        <v>31</v>
      </c>
      <c r="PXZ31" s="450" t="s">
        <v>124</v>
      </c>
      <c r="PYA31" s="415" t="s">
        <v>188</v>
      </c>
      <c r="PYB31" s="415" t="s">
        <v>125</v>
      </c>
      <c r="PYC31" s="415" t="s">
        <v>146</v>
      </c>
      <c r="PYD31" s="446"/>
      <c r="PYE31" s="451"/>
      <c r="PYF31" s="448">
        <v>34708</v>
      </c>
      <c r="PYG31" s="447" t="s">
        <v>31</v>
      </c>
      <c r="PYH31" s="450" t="s">
        <v>124</v>
      </c>
      <c r="PYI31" s="415" t="s">
        <v>188</v>
      </c>
      <c r="PYJ31" s="415" t="s">
        <v>125</v>
      </c>
      <c r="PYK31" s="415" t="s">
        <v>146</v>
      </c>
      <c r="PYL31" s="446"/>
      <c r="PYM31" s="451"/>
      <c r="PYN31" s="448">
        <v>34708</v>
      </c>
      <c r="PYO31" s="447" t="s">
        <v>31</v>
      </c>
      <c r="PYP31" s="450" t="s">
        <v>124</v>
      </c>
      <c r="PYQ31" s="415" t="s">
        <v>188</v>
      </c>
      <c r="PYR31" s="415" t="s">
        <v>125</v>
      </c>
      <c r="PYS31" s="415" t="s">
        <v>146</v>
      </c>
      <c r="PYT31" s="446"/>
      <c r="PYU31" s="451"/>
      <c r="PYV31" s="448">
        <v>34708</v>
      </c>
      <c r="PYW31" s="447" t="s">
        <v>31</v>
      </c>
      <c r="PYX31" s="450" t="s">
        <v>124</v>
      </c>
      <c r="PYY31" s="415" t="s">
        <v>188</v>
      </c>
      <c r="PYZ31" s="415" t="s">
        <v>125</v>
      </c>
      <c r="PZA31" s="415" t="s">
        <v>146</v>
      </c>
      <c r="PZB31" s="446"/>
      <c r="PZC31" s="451"/>
      <c r="PZD31" s="448">
        <v>34708</v>
      </c>
      <c r="PZE31" s="447" t="s">
        <v>31</v>
      </c>
      <c r="PZF31" s="450" t="s">
        <v>124</v>
      </c>
      <c r="PZG31" s="415" t="s">
        <v>188</v>
      </c>
      <c r="PZH31" s="415" t="s">
        <v>125</v>
      </c>
      <c r="PZI31" s="415" t="s">
        <v>146</v>
      </c>
      <c r="PZJ31" s="446"/>
      <c r="PZK31" s="451"/>
      <c r="PZL31" s="448">
        <v>34708</v>
      </c>
      <c r="PZM31" s="447" t="s">
        <v>31</v>
      </c>
      <c r="PZN31" s="450" t="s">
        <v>124</v>
      </c>
      <c r="PZO31" s="415" t="s">
        <v>188</v>
      </c>
      <c r="PZP31" s="415" t="s">
        <v>125</v>
      </c>
      <c r="PZQ31" s="415" t="s">
        <v>146</v>
      </c>
      <c r="PZR31" s="446"/>
      <c r="PZS31" s="451"/>
      <c r="PZT31" s="448">
        <v>34708</v>
      </c>
      <c r="PZU31" s="447" t="s">
        <v>31</v>
      </c>
      <c r="PZV31" s="450" t="s">
        <v>124</v>
      </c>
      <c r="PZW31" s="415" t="s">
        <v>188</v>
      </c>
      <c r="PZX31" s="415" t="s">
        <v>125</v>
      </c>
      <c r="PZY31" s="415" t="s">
        <v>146</v>
      </c>
      <c r="PZZ31" s="446"/>
      <c r="QAA31" s="451"/>
      <c r="QAB31" s="448">
        <v>34708</v>
      </c>
      <c r="QAC31" s="447" t="s">
        <v>31</v>
      </c>
      <c r="QAD31" s="450" t="s">
        <v>124</v>
      </c>
      <c r="QAE31" s="415" t="s">
        <v>188</v>
      </c>
      <c r="QAF31" s="415" t="s">
        <v>125</v>
      </c>
      <c r="QAG31" s="415" t="s">
        <v>146</v>
      </c>
      <c r="QAH31" s="446"/>
      <c r="QAI31" s="451"/>
      <c r="QAJ31" s="448">
        <v>34708</v>
      </c>
      <c r="QAK31" s="447" t="s">
        <v>31</v>
      </c>
      <c r="QAL31" s="450" t="s">
        <v>124</v>
      </c>
      <c r="QAM31" s="415" t="s">
        <v>188</v>
      </c>
      <c r="QAN31" s="415" t="s">
        <v>125</v>
      </c>
      <c r="QAO31" s="415" t="s">
        <v>146</v>
      </c>
      <c r="QAP31" s="446"/>
      <c r="QAQ31" s="451"/>
      <c r="QAR31" s="448">
        <v>34708</v>
      </c>
      <c r="QAS31" s="447" t="s">
        <v>31</v>
      </c>
      <c r="QAT31" s="450" t="s">
        <v>124</v>
      </c>
      <c r="QAU31" s="415" t="s">
        <v>188</v>
      </c>
      <c r="QAV31" s="415" t="s">
        <v>125</v>
      </c>
      <c r="QAW31" s="415" t="s">
        <v>146</v>
      </c>
      <c r="QAX31" s="446"/>
      <c r="QAY31" s="451"/>
      <c r="QAZ31" s="448">
        <v>34708</v>
      </c>
      <c r="QBA31" s="447" t="s">
        <v>31</v>
      </c>
      <c r="QBB31" s="450" t="s">
        <v>124</v>
      </c>
      <c r="QBC31" s="415" t="s">
        <v>188</v>
      </c>
      <c r="QBD31" s="415" t="s">
        <v>125</v>
      </c>
      <c r="QBE31" s="415" t="s">
        <v>146</v>
      </c>
      <c r="QBF31" s="446"/>
      <c r="QBG31" s="451"/>
      <c r="QBH31" s="448">
        <v>34708</v>
      </c>
      <c r="QBI31" s="447" t="s">
        <v>31</v>
      </c>
      <c r="QBJ31" s="450" t="s">
        <v>124</v>
      </c>
      <c r="QBK31" s="415" t="s">
        <v>188</v>
      </c>
      <c r="QBL31" s="415" t="s">
        <v>125</v>
      </c>
      <c r="QBM31" s="415" t="s">
        <v>146</v>
      </c>
      <c r="QBN31" s="446"/>
      <c r="QBO31" s="451"/>
      <c r="QBP31" s="448">
        <v>34708</v>
      </c>
      <c r="QBQ31" s="447" t="s">
        <v>31</v>
      </c>
      <c r="QBR31" s="450" t="s">
        <v>124</v>
      </c>
      <c r="QBS31" s="415" t="s">
        <v>188</v>
      </c>
      <c r="QBT31" s="415" t="s">
        <v>125</v>
      </c>
      <c r="QBU31" s="415" t="s">
        <v>146</v>
      </c>
      <c r="QBV31" s="446"/>
      <c r="QBW31" s="451"/>
      <c r="QBX31" s="448">
        <v>34708</v>
      </c>
      <c r="QBY31" s="447" t="s">
        <v>31</v>
      </c>
      <c r="QBZ31" s="450" t="s">
        <v>124</v>
      </c>
      <c r="QCA31" s="415" t="s">
        <v>188</v>
      </c>
      <c r="QCB31" s="415" t="s">
        <v>125</v>
      </c>
      <c r="QCC31" s="415" t="s">
        <v>146</v>
      </c>
      <c r="QCD31" s="446"/>
      <c r="QCE31" s="451"/>
      <c r="QCF31" s="448">
        <v>34708</v>
      </c>
      <c r="QCG31" s="447" t="s">
        <v>31</v>
      </c>
      <c r="QCH31" s="450" t="s">
        <v>124</v>
      </c>
      <c r="QCI31" s="415" t="s">
        <v>188</v>
      </c>
      <c r="QCJ31" s="415" t="s">
        <v>125</v>
      </c>
      <c r="QCK31" s="415" t="s">
        <v>146</v>
      </c>
      <c r="QCL31" s="446"/>
      <c r="QCM31" s="451"/>
      <c r="QCN31" s="448">
        <v>34708</v>
      </c>
      <c r="QCO31" s="447" t="s">
        <v>31</v>
      </c>
      <c r="QCP31" s="450" t="s">
        <v>124</v>
      </c>
      <c r="QCQ31" s="415" t="s">
        <v>188</v>
      </c>
      <c r="QCR31" s="415" t="s">
        <v>125</v>
      </c>
      <c r="QCS31" s="415" t="s">
        <v>146</v>
      </c>
      <c r="QCT31" s="446"/>
      <c r="QCU31" s="451"/>
      <c r="QCV31" s="448">
        <v>34708</v>
      </c>
      <c r="QCW31" s="447" t="s">
        <v>31</v>
      </c>
      <c r="QCX31" s="450" t="s">
        <v>124</v>
      </c>
      <c r="QCY31" s="415" t="s">
        <v>188</v>
      </c>
      <c r="QCZ31" s="415" t="s">
        <v>125</v>
      </c>
      <c r="QDA31" s="415" t="s">
        <v>146</v>
      </c>
      <c r="QDB31" s="446"/>
      <c r="QDC31" s="451"/>
      <c r="QDD31" s="448">
        <v>34708</v>
      </c>
      <c r="QDE31" s="447" t="s">
        <v>31</v>
      </c>
      <c r="QDF31" s="450" t="s">
        <v>124</v>
      </c>
      <c r="QDG31" s="415" t="s">
        <v>188</v>
      </c>
      <c r="QDH31" s="415" t="s">
        <v>125</v>
      </c>
      <c r="QDI31" s="415" t="s">
        <v>146</v>
      </c>
      <c r="QDJ31" s="446"/>
      <c r="QDK31" s="451"/>
      <c r="QDL31" s="448">
        <v>34708</v>
      </c>
      <c r="QDM31" s="447" t="s">
        <v>31</v>
      </c>
      <c r="QDN31" s="450" t="s">
        <v>124</v>
      </c>
      <c r="QDO31" s="415" t="s">
        <v>188</v>
      </c>
      <c r="QDP31" s="415" t="s">
        <v>125</v>
      </c>
      <c r="QDQ31" s="415" t="s">
        <v>146</v>
      </c>
      <c r="QDR31" s="446"/>
      <c r="QDS31" s="451"/>
      <c r="QDT31" s="448">
        <v>34708</v>
      </c>
      <c r="QDU31" s="447" t="s">
        <v>31</v>
      </c>
      <c r="QDV31" s="450" t="s">
        <v>124</v>
      </c>
      <c r="QDW31" s="415" t="s">
        <v>188</v>
      </c>
      <c r="QDX31" s="415" t="s">
        <v>125</v>
      </c>
      <c r="QDY31" s="415" t="s">
        <v>146</v>
      </c>
      <c r="QDZ31" s="446"/>
      <c r="QEA31" s="451"/>
      <c r="QEB31" s="448">
        <v>34708</v>
      </c>
      <c r="QEC31" s="447" t="s">
        <v>31</v>
      </c>
      <c r="QED31" s="450" t="s">
        <v>124</v>
      </c>
      <c r="QEE31" s="415" t="s">
        <v>188</v>
      </c>
      <c r="QEF31" s="415" t="s">
        <v>125</v>
      </c>
      <c r="QEG31" s="415" t="s">
        <v>146</v>
      </c>
      <c r="QEH31" s="446"/>
      <c r="QEI31" s="451"/>
      <c r="QEJ31" s="448">
        <v>34708</v>
      </c>
      <c r="QEK31" s="447" t="s">
        <v>31</v>
      </c>
      <c r="QEL31" s="450" t="s">
        <v>124</v>
      </c>
      <c r="QEM31" s="415" t="s">
        <v>188</v>
      </c>
      <c r="QEN31" s="415" t="s">
        <v>125</v>
      </c>
      <c r="QEO31" s="415" t="s">
        <v>146</v>
      </c>
      <c r="QEP31" s="446"/>
      <c r="QEQ31" s="451"/>
      <c r="QER31" s="448">
        <v>34708</v>
      </c>
      <c r="QES31" s="447" t="s">
        <v>31</v>
      </c>
      <c r="QET31" s="450" t="s">
        <v>124</v>
      </c>
      <c r="QEU31" s="415" t="s">
        <v>188</v>
      </c>
      <c r="QEV31" s="415" t="s">
        <v>125</v>
      </c>
      <c r="QEW31" s="415" t="s">
        <v>146</v>
      </c>
      <c r="QEX31" s="446"/>
      <c r="QEY31" s="451"/>
      <c r="QEZ31" s="448">
        <v>34708</v>
      </c>
      <c r="QFA31" s="447" t="s">
        <v>31</v>
      </c>
      <c r="QFB31" s="450" t="s">
        <v>124</v>
      </c>
      <c r="QFC31" s="415" t="s">
        <v>188</v>
      </c>
      <c r="QFD31" s="415" t="s">
        <v>125</v>
      </c>
      <c r="QFE31" s="415" t="s">
        <v>146</v>
      </c>
      <c r="QFF31" s="446"/>
      <c r="QFG31" s="451"/>
      <c r="QFH31" s="448">
        <v>34708</v>
      </c>
      <c r="QFI31" s="447" t="s">
        <v>31</v>
      </c>
      <c r="QFJ31" s="450" t="s">
        <v>124</v>
      </c>
      <c r="QFK31" s="415" t="s">
        <v>188</v>
      </c>
      <c r="QFL31" s="415" t="s">
        <v>125</v>
      </c>
      <c r="QFM31" s="415" t="s">
        <v>146</v>
      </c>
      <c r="QFN31" s="446"/>
      <c r="QFO31" s="451"/>
      <c r="QFP31" s="448">
        <v>34708</v>
      </c>
      <c r="QFQ31" s="447" t="s">
        <v>31</v>
      </c>
      <c r="QFR31" s="450" t="s">
        <v>124</v>
      </c>
      <c r="QFS31" s="415" t="s">
        <v>188</v>
      </c>
      <c r="QFT31" s="415" t="s">
        <v>125</v>
      </c>
      <c r="QFU31" s="415" t="s">
        <v>146</v>
      </c>
      <c r="QFV31" s="446"/>
      <c r="QFW31" s="451"/>
      <c r="QFX31" s="448">
        <v>34708</v>
      </c>
      <c r="QFY31" s="447" t="s">
        <v>31</v>
      </c>
      <c r="QFZ31" s="450" t="s">
        <v>124</v>
      </c>
      <c r="QGA31" s="415" t="s">
        <v>188</v>
      </c>
      <c r="QGB31" s="415" t="s">
        <v>125</v>
      </c>
      <c r="QGC31" s="415" t="s">
        <v>146</v>
      </c>
      <c r="QGD31" s="446"/>
      <c r="QGE31" s="451"/>
      <c r="QGF31" s="448">
        <v>34708</v>
      </c>
      <c r="QGG31" s="447" t="s">
        <v>31</v>
      </c>
      <c r="QGH31" s="450" t="s">
        <v>124</v>
      </c>
      <c r="QGI31" s="415" t="s">
        <v>188</v>
      </c>
      <c r="QGJ31" s="415" t="s">
        <v>125</v>
      </c>
      <c r="QGK31" s="415" t="s">
        <v>146</v>
      </c>
      <c r="QGL31" s="446"/>
      <c r="QGM31" s="451"/>
      <c r="QGN31" s="448">
        <v>34708</v>
      </c>
      <c r="QGO31" s="447" t="s">
        <v>31</v>
      </c>
      <c r="QGP31" s="450" t="s">
        <v>124</v>
      </c>
      <c r="QGQ31" s="415" t="s">
        <v>188</v>
      </c>
      <c r="QGR31" s="415" t="s">
        <v>125</v>
      </c>
      <c r="QGS31" s="415" t="s">
        <v>146</v>
      </c>
      <c r="QGT31" s="446"/>
      <c r="QGU31" s="451"/>
      <c r="QGV31" s="448">
        <v>34708</v>
      </c>
      <c r="QGW31" s="447" t="s">
        <v>31</v>
      </c>
      <c r="QGX31" s="450" t="s">
        <v>124</v>
      </c>
      <c r="QGY31" s="415" t="s">
        <v>188</v>
      </c>
      <c r="QGZ31" s="415" t="s">
        <v>125</v>
      </c>
      <c r="QHA31" s="415" t="s">
        <v>146</v>
      </c>
      <c r="QHB31" s="446"/>
      <c r="QHC31" s="451"/>
      <c r="QHD31" s="448">
        <v>34708</v>
      </c>
      <c r="QHE31" s="447" t="s">
        <v>31</v>
      </c>
      <c r="QHF31" s="450" t="s">
        <v>124</v>
      </c>
      <c r="QHG31" s="415" t="s">
        <v>188</v>
      </c>
      <c r="QHH31" s="415" t="s">
        <v>125</v>
      </c>
      <c r="QHI31" s="415" t="s">
        <v>146</v>
      </c>
      <c r="QHJ31" s="446"/>
      <c r="QHK31" s="451"/>
      <c r="QHL31" s="448">
        <v>34708</v>
      </c>
      <c r="QHM31" s="447" t="s">
        <v>31</v>
      </c>
      <c r="QHN31" s="450" t="s">
        <v>124</v>
      </c>
      <c r="QHO31" s="415" t="s">
        <v>188</v>
      </c>
      <c r="QHP31" s="415" t="s">
        <v>125</v>
      </c>
      <c r="QHQ31" s="415" t="s">
        <v>146</v>
      </c>
      <c r="QHR31" s="446"/>
      <c r="QHS31" s="451"/>
      <c r="QHT31" s="448">
        <v>34708</v>
      </c>
      <c r="QHU31" s="447" t="s">
        <v>31</v>
      </c>
      <c r="QHV31" s="450" t="s">
        <v>124</v>
      </c>
      <c r="QHW31" s="415" t="s">
        <v>188</v>
      </c>
      <c r="QHX31" s="415" t="s">
        <v>125</v>
      </c>
      <c r="QHY31" s="415" t="s">
        <v>146</v>
      </c>
      <c r="QHZ31" s="446"/>
      <c r="QIA31" s="451"/>
      <c r="QIB31" s="448">
        <v>34708</v>
      </c>
      <c r="QIC31" s="447" t="s">
        <v>31</v>
      </c>
      <c r="QID31" s="450" t="s">
        <v>124</v>
      </c>
      <c r="QIE31" s="415" t="s">
        <v>188</v>
      </c>
      <c r="QIF31" s="415" t="s">
        <v>125</v>
      </c>
      <c r="QIG31" s="415" t="s">
        <v>146</v>
      </c>
      <c r="QIH31" s="446"/>
      <c r="QII31" s="451"/>
      <c r="QIJ31" s="448">
        <v>34708</v>
      </c>
      <c r="QIK31" s="447" t="s">
        <v>31</v>
      </c>
      <c r="QIL31" s="450" t="s">
        <v>124</v>
      </c>
      <c r="QIM31" s="415" t="s">
        <v>188</v>
      </c>
      <c r="QIN31" s="415" t="s">
        <v>125</v>
      </c>
      <c r="QIO31" s="415" t="s">
        <v>146</v>
      </c>
      <c r="QIP31" s="446"/>
      <c r="QIQ31" s="451"/>
      <c r="QIR31" s="448">
        <v>34708</v>
      </c>
      <c r="QIS31" s="447" t="s">
        <v>31</v>
      </c>
      <c r="QIT31" s="450" t="s">
        <v>124</v>
      </c>
      <c r="QIU31" s="415" t="s">
        <v>188</v>
      </c>
      <c r="QIV31" s="415" t="s">
        <v>125</v>
      </c>
      <c r="QIW31" s="415" t="s">
        <v>146</v>
      </c>
      <c r="QIX31" s="446"/>
      <c r="QIY31" s="451"/>
      <c r="QIZ31" s="448">
        <v>34708</v>
      </c>
      <c r="QJA31" s="447" t="s">
        <v>31</v>
      </c>
      <c r="QJB31" s="450" t="s">
        <v>124</v>
      </c>
      <c r="QJC31" s="415" t="s">
        <v>188</v>
      </c>
      <c r="QJD31" s="415" t="s">
        <v>125</v>
      </c>
      <c r="QJE31" s="415" t="s">
        <v>146</v>
      </c>
      <c r="QJF31" s="446"/>
      <c r="QJG31" s="451"/>
      <c r="QJH31" s="448">
        <v>34708</v>
      </c>
      <c r="QJI31" s="447" t="s">
        <v>31</v>
      </c>
      <c r="QJJ31" s="450" t="s">
        <v>124</v>
      </c>
      <c r="QJK31" s="415" t="s">
        <v>188</v>
      </c>
      <c r="QJL31" s="415" t="s">
        <v>125</v>
      </c>
      <c r="QJM31" s="415" t="s">
        <v>146</v>
      </c>
      <c r="QJN31" s="446"/>
      <c r="QJO31" s="451"/>
      <c r="QJP31" s="448">
        <v>34708</v>
      </c>
      <c r="QJQ31" s="447" t="s">
        <v>31</v>
      </c>
      <c r="QJR31" s="450" t="s">
        <v>124</v>
      </c>
      <c r="QJS31" s="415" t="s">
        <v>188</v>
      </c>
      <c r="QJT31" s="415" t="s">
        <v>125</v>
      </c>
      <c r="QJU31" s="415" t="s">
        <v>146</v>
      </c>
      <c r="QJV31" s="446"/>
      <c r="QJW31" s="451"/>
      <c r="QJX31" s="448">
        <v>34708</v>
      </c>
      <c r="QJY31" s="447" t="s">
        <v>31</v>
      </c>
      <c r="QJZ31" s="450" t="s">
        <v>124</v>
      </c>
      <c r="QKA31" s="415" t="s">
        <v>188</v>
      </c>
      <c r="QKB31" s="415" t="s">
        <v>125</v>
      </c>
      <c r="QKC31" s="415" t="s">
        <v>146</v>
      </c>
      <c r="QKD31" s="446"/>
      <c r="QKE31" s="451"/>
      <c r="QKF31" s="448">
        <v>34708</v>
      </c>
      <c r="QKG31" s="447" t="s">
        <v>31</v>
      </c>
      <c r="QKH31" s="450" t="s">
        <v>124</v>
      </c>
      <c r="QKI31" s="415" t="s">
        <v>188</v>
      </c>
      <c r="QKJ31" s="415" t="s">
        <v>125</v>
      </c>
      <c r="QKK31" s="415" t="s">
        <v>146</v>
      </c>
      <c r="QKL31" s="446"/>
      <c r="QKM31" s="451"/>
      <c r="QKN31" s="448">
        <v>34708</v>
      </c>
      <c r="QKO31" s="447" t="s">
        <v>31</v>
      </c>
      <c r="QKP31" s="450" t="s">
        <v>124</v>
      </c>
      <c r="QKQ31" s="415" t="s">
        <v>188</v>
      </c>
      <c r="QKR31" s="415" t="s">
        <v>125</v>
      </c>
      <c r="QKS31" s="415" t="s">
        <v>146</v>
      </c>
      <c r="QKT31" s="446"/>
      <c r="QKU31" s="451"/>
      <c r="QKV31" s="448">
        <v>34708</v>
      </c>
      <c r="QKW31" s="447" t="s">
        <v>31</v>
      </c>
      <c r="QKX31" s="450" t="s">
        <v>124</v>
      </c>
      <c r="QKY31" s="415" t="s">
        <v>188</v>
      </c>
      <c r="QKZ31" s="415" t="s">
        <v>125</v>
      </c>
      <c r="QLA31" s="415" t="s">
        <v>146</v>
      </c>
      <c r="QLB31" s="446"/>
      <c r="QLC31" s="451"/>
      <c r="QLD31" s="448">
        <v>34708</v>
      </c>
      <c r="QLE31" s="447" t="s">
        <v>31</v>
      </c>
      <c r="QLF31" s="450" t="s">
        <v>124</v>
      </c>
      <c r="QLG31" s="415" t="s">
        <v>188</v>
      </c>
      <c r="QLH31" s="415" t="s">
        <v>125</v>
      </c>
      <c r="QLI31" s="415" t="s">
        <v>146</v>
      </c>
      <c r="QLJ31" s="446"/>
      <c r="QLK31" s="451"/>
      <c r="QLL31" s="448">
        <v>34708</v>
      </c>
      <c r="QLM31" s="447" t="s">
        <v>31</v>
      </c>
      <c r="QLN31" s="450" t="s">
        <v>124</v>
      </c>
      <c r="QLO31" s="415" t="s">
        <v>188</v>
      </c>
      <c r="QLP31" s="415" t="s">
        <v>125</v>
      </c>
      <c r="QLQ31" s="415" t="s">
        <v>146</v>
      </c>
      <c r="QLR31" s="446"/>
      <c r="QLS31" s="451"/>
      <c r="QLT31" s="448">
        <v>34708</v>
      </c>
      <c r="QLU31" s="447" t="s">
        <v>31</v>
      </c>
      <c r="QLV31" s="450" t="s">
        <v>124</v>
      </c>
      <c r="QLW31" s="415" t="s">
        <v>188</v>
      </c>
      <c r="QLX31" s="415" t="s">
        <v>125</v>
      </c>
      <c r="QLY31" s="415" t="s">
        <v>146</v>
      </c>
      <c r="QLZ31" s="446"/>
      <c r="QMA31" s="451"/>
      <c r="QMB31" s="448">
        <v>34708</v>
      </c>
      <c r="QMC31" s="447" t="s">
        <v>31</v>
      </c>
      <c r="QMD31" s="450" t="s">
        <v>124</v>
      </c>
      <c r="QME31" s="415" t="s">
        <v>188</v>
      </c>
      <c r="QMF31" s="415" t="s">
        <v>125</v>
      </c>
      <c r="QMG31" s="415" t="s">
        <v>146</v>
      </c>
      <c r="QMH31" s="446"/>
      <c r="QMI31" s="451"/>
      <c r="QMJ31" s="448">
        <v>34708</v>
      </c>
      <c r="QMK31" s="447" t="s">
        <v>31</v>
      </c>
      <c r="QML31" s="450" t="s">
        <v>124</v>
      </c>
      <c r="QMM31" s="415" t="s">
        <v>188</v>
      </c>
      <c r="QMN31" s="415" t="s">
        <v>125</v>
      </c>
      <c r="QMO31" s="415" t="s">
        <v>146</v>
      </c>
      <c r="QMP31" s="446"/>
      <c r="QMQ31" s="451"/>
      <c r="QMR31" s="448">
        <v>34708</v>
      </c>
      <c r="QMS31" s="447" t="s">
        <v>31</v>
      </c>
      <c r="QMT31" s="450" t="s">
        <v>124</v>
      </c>
      <c r="QMU31" s="415" t="s">
        <v>188</v>
      </c>
      <c r="QMV31" s="415" t="s">
        <v>125</v>
      </c>
      <c r="QMW31" s="415" t="s">
        <v>146</v>
      </c>
      <c r="QMX31" s="446"/>
      <c r="QMY31" s="451"/>
      <c r="QMZ31" s="448">
        <v>34708</v>
      </c>
      <c r="QNA31" s="447" t="s">
        <v>31</v>
      </c>
      <c r="QNB31" s="450" t="s">
        <v>124</v>
      </c>
      <c r="QNC31" s="415" t="s">
        <v>188</v>
      </c>
      <c r="QND31" s="415" t="s">
        <v>125</v>
      </c>
      <c r="QNE31" s="415" t="s">
        <v>146</v>
      </c>
      <c r="QNF31" s="446"/>
      <c r="QNG31" s="451"/>
      <c r="QNH31" s="448">
        <v>34708</v>
      </c>
      <c r="QNI31" s="447" t="s">
        <v>31</v>
      </c>
      <c r="QNJ31" s="450" t="s">
        <v>124</v>
      </c>
      <c r="QNK31" s="415" t="s">
        <v>188</v>
      </c>
      <c r="QNL31" s="415" t="s">
        <v>125</v>
      </c>
      <c r="QNM31" s="415" t="s">
        <v>146</v>
      </c>
      <c r="QNN31" s="446"/>
      <c r="QNO31" s="451"/>
      <c r="QNP31" s="448">
        <v>34708</v>
      </c>
      <c r="QNQ31" s="447" t="s">
        <v>31</v>
      </c>
      <c r="QNR31" s="450" t="s">
        <v>124</v>
      </c>
      <c r="QNS31" s="415" t="s">
        <v>188</v>
      </c>
      <c r="QNT31" s="415" t="s">
        <v>125</v>
      </c>
      <c r="QNU31" s="415" t="s">
        <v>146</v>
      </c>
      <c r="QNV31" s="446"/>
      <c r="QNW31" s="451"/>
      <c r="QNX31" s="448">
        <v>34708</v>
      </c>
      <c r="QNY31" s="447" t="s">
        <v>31</v>
      </c>
      <c r="QNZ31" s="450" t="s">
        <v>124</v>
      </c>
      <c r="QOA31" s="415" t="s">
        <v>188</v>
      </c>
      <c r="QOB31" s="415" t="s">
        <v>125</v>
      </c>
      <c r="QOC31" s="415" t="s">
        <v>146</v>
      </c>
      <c r="QOD31" s="446"/>
      <c r="QOE31" s="451"/>
      <c r="QOF31" s="448">
        <v>34708</v>
      </c>
      <c r="QOG31" s="447" t="s">
        <v>31</v>
      </c>
      <c r="QOH31" s="450" t="s">
        <v>124</v>
      </c>
      <c r="QOI31" s="415" t="s">
        <v>188</v>
      </c>
      <c r="QOJ31" s="415" t="s">
        <v>125</v>
      </c>
      <c r="QOK31" s="415" t="s">
        <v>146</v>
      </c>
      <c r="QOL31" s="446"/>
      <c r="QOM31" s="451"/>
      <c r="QON31" s="448">
        <v>34708</v>
      </c>
      <c r="QOO31" s="447" t="s">
        <v>31</v>
      </c>
      <c r="QOP31" s="450" t="s">
        <v>124</v>
      </c>
      <c r="QOQ31" s="415" t="s">
        <v>188</v>
      </c>
      <c r="QOR31" s="415" t="s">
        <v>125</v>
      </c>
      <c r="QOS31" s="415" t="s">
        <v>146</v>
      </c>
      <c r="QOT31" s="446"/>
      <c r="QOU31" s="451"/>
      <c r="QOV31" s="448">
        <v>34708</v>
      </c>
      <c r="QOW31" s="447" t="s">
        <v>31</v>
      </c>
      <c r="QOX31" s="450" t="s">
        <v>124</v>
      </c>
      <c r="QOY31" s="415" t="s">
        <v>188</v>
      </c>
      <c r="QOZ31" s="415" t="s">
        <v>125</v>
      </c>
      <c r="QPA31" s="415" t="s">
        <v>146</v>
      </c>
      <c r="QPB31" s="446"/>
      <c r="QPC31" s="451"/>
      <c r="QPD31" s="448">
        <v>34708</v>
      </c>
      <c r="QPE31" s="447" t="s">
        <v>31</v>
      </c>
      <c r="QPF31" s="450" t="s">
        <v>124</v>
      </c>
      <c r="QPG31" s="415" t="s">
        <v>188</v>
      </c>
      <c r="QPH31" s="415" t="s">
        <v>125</v>
      </c>
      <c r="QPI31" s="415" t="s">
        <v>146</v>
      </c>
      <c r="QPJ31" s="446"/>
      <c r="QPK31" s="451"/>
      <c r="QPL31" s="448">
        <v>34708</v>
      </c>
      <c r="QPM31" s="447" t="s">
        <v>31</v>
      </c>
      <c r="QPN31" s="450" t="s">
        <v>124</v>
      </c>
      <c r="QPO31" s="415" t="s">
        <v>188</v>
      </c>
      <c r="QPP31" s="415" t="s">
        <v>125</v>
      </c>
      <c r="QPQ31" s="415" t="s">
        <v>146</v>
      </c>
      <c r="QPR31" s="446"/>
      <c r="QPS31" s="451"/>
      <c r="QPT31" s="448">
        <v>34708</v>
      </c>
      <c r="QPU31" s="447" t="s">
        <v>31</v>
      </c>
      <c r="QPV31" s="450" t="s">
        <v>124</v>
      </c>
      <c r="QPW31" s="415" t="s">
        <v>188</v>
      </c>
      <c r="QPX31" s="415" t="s">
        <v>125</v>
      </c>
      <c r="QPY31" s="415" t="s">
        <v>146</v>
      </c>
      <c r="QPZ31" s="446"/>
      <c r="QQA31" s="451"/>
      <c r="QQB31" s="448">
        <v>34708</v>
      </c>
      <c r="QQC31" s="447" t="s">
        <v>31</v>
      </c>
      <c r="QQD31" s="450" t="s">
        <v>124</v>
      </c>
      <c r="QQE31" s="415" t="s">
        <v>188</v>
      </c>
      <c r="QQF31" s="415" t="s">
        <v>125</v>
      </c>
      <c r="QQG31" s="415" t="s">
        <v>146</v>
      </c>
      <c r="QQH31" s="446"/>
      <c r="QQI31" s="451"/>
      <c r="QQJ31" s="448">
        <v>34708</v>
      </c>
      <c r="QQK31" s="447" t="s">
        <v>31</v>
      </c>
      <c r="QQL31" s="450" t="s">
        <v>124</v>
      </c>
      <c r="QQM31" s="415" t="s">
        <v>188</v>
      </c>
      <c r="QQN31" s="415" t="s">
        <v>125</v>
      </c>
      <c r="QQO31" s="415" t="s">
        <v>146</v>
      </c>
      <c r="QQP31" s="446"/>
      <c r="QQQ31" s="451"/>
      <c r="QQR31" s="448">
        <v>34708</v>
      </c>
      <c r="QQS31" s="447" t="s">
        <v>31</v>
      </c>
      <c r="QQT31" s="450" t="s">
        <v>124</v>
      </c>
      <c r="QQU31" s="415" t="s">
        <v>188</v>
      </c>
      <c r="QQV31" s="415" t="s">
        <v>125</v>
      </c>
      <c r="QQW31" s="415" t="s">
        <v>146</v>
      </c>
      <c r="QQX31" s="446"/>
      <c r="QQY31" s="451"/>
      <c r="QQZ31" s="448">
        <v>34708</v>
      </c>
      <c r="QRA31" s="447" t="s">
        <v>31</v>
      </c>
      <c r="QRB31" s="450" t="s">
        <v>124</v>
      </c>
      <c r="QRC31" s="415" t="s">
        <v>188</v>
      </c>
      <c r="QRD31" s="415" t="s">
        <v>125</v>
      </c>
      <c r="QRE31" s="415" t="s">
        <v>146</v>
      </c>
      <c r="QRF31" s="446"/>
      <c r="QRG31" s="451"/>
      <c r="QRH31" s="448">
        <v>34708</v>
      </c>
      <c r="QRI31" s="447" t="s">
        <v>31</v>
      </c>
      <c r="QRJ31" s="450" t="s">
        <v>124</v>
      </c>
      <c r="QRK31" s="415" t="s">
        <v>188</v>
      </c>
      <c r="QRL31" s="415" t="s">
        <v>125</v>
      </c>
      <c r="QRM31" s="415" t="s">
        <v>146</v>
      </c>
      <c r="QRN31" s="446"/>
      <c r="QRO31" s="451"/>
      <c r="QRP31" s="448">
        <v>34708</v>
      </c>
      <c r="QRQ31" s="447" t="s">
        <v>31</v>
      </c>
      <c r="QRR31" s="450" t="s">
        <v>124</v>
      </c>
      <c r="QRS31" s="415" t="s">
        <v>188</v>
      </c>
      <c r="QRT31" s="415" t="s">
        <v>125</v>
      </c>
      <c r="QRU31" s="415" t="s">
        <v>146</v>
      </c>
      <c r="QRV31" s="446"/>
      <c r="QRW31" s="451"/>
      <c r="QRX31" s="448">
        <v>34708</v>
      </c>
      <c r="QRY31" s="447" t="s">
        <v>31</v>
      </c>
      <c r="QRZ31" s="450" t="s">
        <v>124</v>
      </c>
      <c r="QSA31" s="415" t="s">
        <v>188</v>
      </c>
      <c r="QSB31" s="415" t="s">
        <v>125</v>
      </c>
      <c r="QSC31" s="415" t="s">
        <v>146</v>
      </c>
      <c r="QSD31" s="446"/>
      <c r="QSE31" s="451"/>
      <c r="QSF31" s="448">
        <v>34708</v>
      </c>
      <c r="QSG31" s="447" t="s">
        <v>31</v>
      </c>
      <c r="QSH31" s="450" t="s">
        <v>124</v>
      </c>
      <c r="QSI31" s="415" t="s">
        <v>188</v>
      </c>
      <c r="QSJ31" s="415" t="s">
        <v>125</v>
      </c>
      <c r="QSK31" s="415" t="s">
        <v>146</v>
      </c>
      <c r="QSL31" s="446"/>
      <c r="QSM31" s="451"/>
      <c r="QSN31" s="448">
        <v>34708</v>
      </c>
      <c r="QSO31" s="447" t="s">
        <v>31</v>
      </c>
      <c r="QSP31" s="450" t="s">
        <v>124</v>
      </c>
      <c r="QSQ31" s="415" t="s">
        <v>188</v>
      </c>
      <c r="QSR31" s="415" t="s">
        <v>125</v>
      </c>
      <c r="QSS31" s="415" t="s">
        <v>146</v>
      </c>
      <c r="QST31" s="446"/>
      <c r="QSU31" s="451"/>
      <c r="QSV31" s="448">
        <v>34708</v>
      </c>
      <c r="QSW31" s="447" t="s">
        <v>31</v>
      </c>
      <c r="QSX31" s="450" t="s">
        <v>124</v>
      </c>
      <c r="QSY31" s="415" t="s">
        <v>188</v>
      </c>
      <c r="QSZ31" s="415" t="s">
        <v>125</v>
      </c>
      <c r="QTA31" s="415" t="s">
        <v>146</v>
      </c>
      <c r="QTB31" s="446"/>
      <c r="QTC31" s="451"/>
      <c r="QTD31" s="448">
        <v>34708</v>
      </c>
      <c r="QTE31" s="447" t="s">
        <v>31</v>
      </c>
      <c r="QTF31" s="450" t="s">
        <v>124</v>
      </c>
      <c r="QTG31" s="415" t="s">
        <v>188</v>
      </c>
      <c r="QTH31" s="415" t="s">
        <v>125</v>
      </c>
      <c r="QTI31" s="415" t="s">
        <v>146</v>
      </c>
      <c r="QTJ31" s="446"/>
      <c r="QTK31" s="451"/>
      <c r="QTL31" s="448">
        <v>34708</v>
      </c>
      <c r="QTM31" s="447" t="s">
        <v>31</v>
      </c>
      <c r="QTN31" s="450" t="s">
        <v>124</v>
      </c>
      <c r="QTO31" s="415" t="s">
        <v>188</v>
      </c>
      <c r="QTP31" s="415" t="s">
        <v>125</v>
      </c>
      <c r="QTQ31" s="415" t="s">
        <v>146</v>
      </c>
      <c r="QTR31" s="446"/>
      <c r="QTS31" s="451"/>
      <c r="QTT31" s="448">
        <v>34708</v>
      </c>
      <c r="QTU31" s="447" t="s">
        <v>31</v>
      </c>
      <c r="QTV31" s="450" t="s">
        <v>124</v>
      </c>
      <c r="QTW31" s="415" t="s">
        <v>188</v>
      </c>
      <c r="QTX31" s="415" t="s">
        <v>125</v>
      </c>
      <c r="QTY31" s="415" t="s">
        <v>146</v>
      </c>
      <c r="QTZ31" s="446"/>
      <c r="QUA31" s="451"/>
      <c r="QUB31" s="448">
        <v>34708</v>
      </c>
      <c r="QUC31" s="447" t="s">
        <v>31</v>
      </c>
      <c r="QUD31" s="450" t="s">
        <v>124</v>
      </c>
      <c r="QUE31" s="415" t="s">
        <v>188</v>
      </c>
      <c r="QUF31" s="415" t="s">
        <v>125</v>
      </c>
      <c r="QUG31" s="415" t="s">
        <v>146</v>
      </c>
      <c r="QUH31" s="446"/>
      <c r="QUI31" s="451"/>
      <c r="QUJ31" s="448">
        <v>34708</v>
      </c>
      <c r="QUK31" s="447" t="s">
        <v>31</v>
      </c>
      <c r="QUL31" s="450" t="s">
        <v>124</v>
      </c>
      <c r="QUM31" s="415" t="s">
        <v>188</v>
      </c>
      <c r="QUN31" s="415" t="s">
        <v>125</v>
      </c>
      <c r="QUO31" s="415" t="s">
        <v>146</v>
      </c>
      <c r="QUP31" s="446"/>
      <c r="QUQ31" s="451"/>
      <c r="QUR31" s="448">
        <v>34708</v>
      </c>
      <c r="QUS31" s="447" t="s">
        <v>31</v>
      </c>
      <c r="QUT31" s="450" t="s">
        <v>124</v>
      </c>
      <c r="QUU31" s="415" t="s">
        <v>188</v>
      </c>
      <c r="QUV31" s="415" t="s">
        <v>125</v>
      </c>
      <c r="QUW31" s="415" t="s">
        <v>146</v>
      </c>
      <c r="QUX31" s="446"/>
      <c r="QUY31" s="451"/>
      <c r="QUZ31" s="448">
        <v>34708</v>
      </c>
      <c r="QVA31" s="447" t="s">
        <v>31</v>
      </c>
      <c r="QVB31" s="450" t="s">
        <v>124</v>
      </c>
      <c r="QVC31" s="415" t="s">
        <v>188</v>
      </c>
      <c r="QVD31" s="415" t="s">
        <v>125</v>
      </c>
      <c r="QVE31" s="415" t="s">
        <v>146</v>
      </c>
      <c r="QVF31" s="446"/>
      <c r="QVG31" s="451"/>
      <c r="QVH31" s="448">
        <v>34708</v>
      </c>
      <c r="QVI31" s="447" t="s">
        <v>31</v>
      </c>
      <c r="QVJ31" s="450" t="s">
        <v>124</v>
      </c>
      <c r="QVK31" s="415" t="s">
        <v>188</v>
      </c>
      <c r="QVL31" s="415" t="s">
        <v>125</v>
      </c>
      <c r="QVM31" s="415" t="s">
        <v>146</v>
      </c>
      <c r="QVN31" s="446"/>
      <c r="QVO31" s="451"/>
      <c r="QVP31" s="448">
        <v>34708</v>
      </c>
      <c r="QVQ31" s="447" t="s">
        <v>31</v>
      </c>
      <c r="QVR31" s="450" t="s">
        <v>124</v>
      </c>
      <c r="QVS31" s="415" t="s">
        <v>188</v>
      </c>
      <c r="QVT31" s="415" t="s">
        <v>125</v>
      </c>
      <c r="QVU31" s="415" t="s">
        <v>146</v>
      </c>
      <c r="QVV31" s="446"/>
      <c r="QVW31" s="451"/>
      <c r="QVX31" s="448">
        <v>34708</v>
      </c>
      <c r="QVY31" s="447" t="s">
        <v>31</v>
      </c>
      <c r="QVZ31" s="450" t="s">
        <v>124</v>
      </c>
      <c r="QWA31" s="415" t="s">
        <v>188</v>
      </c>
      <c r="QWB31" s="415" t="s">
        <v>125</v>
      </c>
      <c r="QWC31" s="415" t="s">
        <v>146</v>
      </c>
      <c r="QWD31" s="446"/>
      <c r="QWE31" s="451"/>
      <c r="QWF31" s="448">
        <v>34708</v>
      </c>
      <c r="QWG31" s="447" t="s">
        <v>31</v>
      </c>
      <c r="QWH31" s="450" t="s">
        <v>124</v>
      </c>
      <c r="QWI31" s="415" t="s">
        <v>188</v>
      </c>
      <c r="QWJ31" s="415" t="s">
        <v>125</v>
      </c>
      <c r="QWK31" s="415" t="s">
        <v>146</v>
      </c>
      <c r="QWL31" s="446"/>
      <c r="QWM31" s="451"/>
      <c r="QWN31" s="448">
        <v>34708</v>
      </c>
      <c r="QWO31" s="447" t="s">
        <v>31</v>
      </c>
      <c r="QWP31" s="450" t="s">
        <v>124</v>
      </c>
      <c r="QWQ31" s="415" t="s">
        <v>188</v>
      </c>
      <c r="QWR31" s="415" t="s">
        <v>125</v>
      </c>
      <c r="QWS31" s="415" t="s">
        <v>146</v>
      </c>
      <c r="QWT31" s="446"/>
      <c r="QWU31" s="451"/>
      <c r="QWV31" s="448">
        <v>34708</v>
      </c>
      <c r="QWW31" s="447" t="s">
        <v>31</v>
      </c>
      <c r="QWX31" s="450" t="s">
        <v>124</v>
      </c>
      <c r="QWY31" s="415" t="s">
        <v>188</v>
      </c>
      <c r="QWZ31" s="415" t="s">
        <v>125</v>
      </c>
      <c r="QXA31" s="415" t="s">
        <v>146</v>
      </c>
      <c r="QXB31" s="446"/>
      <c r="QXC31" s="451"/>
      <c r="QXD31" s="448">
        <v>34708</v>
      </c>
      <c r="QXE31" s="447" t="s">
        <v>31</v>
      </c>
      <c r="QXF31" s="450" t="s">
        <v>124</v>
      </c>
      <c r="QXG31" s="415" t="s">
        <v>188</v>
      </c>
      <c r="QXH31" s="415" t="s">
        <v>125</v>
      </c>
      <c r="QXI31" s="415" t="s">
        <v>146</v>
      </c>
      <c r="QXJ31" s="446"/>
      <c r="QXK31" s="451"/>
      <c r="QXL31" s="448">
        <v>34708</v>
      </c>
      <c r="QXM31" s="447" t="s">
        <v>31</v>
      </c>
      <c r="QXN31" s="450" t="s">
        <v>124</v>
      </c>
      <c r="QXO31" s="415" t="s">
        <v>188</v>
      </c>
      <c r="QXP31" s="415" t="s">
        <v>125</v>
      </c>
      <c r="QXQ31" s="415" t="s">
        <v>146</v>
      </c>
      <c r="QXR31" s="446"/>
      <c r="QXS31" s="451"/>
      <c r="QXT31" s="448">
        <v>34708</v>
      </c>
      <c r="QXU31" s="447" t="s">
        <v>31</v>
      </c>
      <c r="QXV31" s="450" t="s">
        <v>124</v>
      </c>
      <c r="QXW31" s="415" t="s">
        <v>188</v>
      </c>
      <c r="QXX31" s="415" t="s">
        <v>125</v>
      </c>
      <c r="QXY31" s="415" t="s">
        <v>146</v>
      </c>
      <c r="QXZ31" s="446"/>
      <c r="QYA31" s="451"/>
      <c r="QYB31" s="448">
        <v>34708</v>
      </c>
      <c r="QYC31" s="447" t="s">
        <v>31</v>
      </c>
      <c r="QYD31" s="450" t="s">
        <v>124</v>
      </c>
      <c r="QYE31" s="415" t="s">
        <v>188</v>
      </c>
      <c r="QYF31" s="415" t="s">
        <v>125</v>
      </c>
      <c r="QYG31" s="415" t="s">
        <v>146</v>
      </c>
      <c r="QYH31" s="446"/>
      <c r="QYI31" s="451"/>
      <c r="QYJ31" s="448">
        <v>34708</v>
      </c>
      <c r="QYK31" s="447" t="s">
        <v>31</v>
      </c>
      <c r="QYL31" s="450" t="s">
        <v>124</v>
      </c>
      <c r="QYM31" s="415" t="s">
        <v>188</v>
      </c>
      <c r="QYN31" s="415" t="s">
        <v>125</v>
      </c>
      <c r="QYO31" s="415" t="s">
        <v>146</v>
      </c>
      <c r="QYP31" s="446"/>
      <c r="QYQ31" s="451"/>
      <c r="QYR31" s="448">
        <v>34708</v>
      </c>
      <c r="QYS31" s="447" t="s">
        <v>31</v>
      </c>
      <c r="QYT31" s="450" t="s">
        <v>124</v>
      </c>
      <c r="QYU31" s="415" t="s">
        <v>188</v>
      </c>
      <c r="QYV31" s="415" t="s">
        <v>125</v>
      </c>
      <c r="QYW31" s="415" t="s">
        <v>146</v>
      </c>
      <c r="QYX31" s="446"/>
      <c r="QYY31" s="451"/>
      <c r="QYZ31" s="448">
        <v>34708</v>
      </c>
      <c r="QZA31" s="447" t="s">
        <v>31</v>
      </c>
      <c r="QZB31" s="450" t="s">
        <v>124</v>
      </c>
      <c r="QZC31" s="415" t="s">
        <v>188</v>
      </c>
      <c r="QZD31" s="415" t="s">
        <v>125</v>
      </c>
      <c r="QZE31" s="415" t="s">
        <v>146</v>
      </c>
      <c r="QZF31" s="446"/>
      <c r="QZG31" s="451"/>
      <c r="QZH31" s="448">
        <v>34708</v>
      </c>
      <c r="QZI31" s="447" t="s">
        <v>31</v>
      </c>
      <c r="QZJ31" s="450" t="s">
        <v>124</v>
      </c>
      <c r="QZK31" s="415" t="s">
        <v>188</v>
      </c>
      <c r="QZL31" s="415" t="s">
        <v>125</v>
      </c>
      <c r="QZM31" s="415" t="s">
        <v>146</v>
      </c>
      <c r="QZN31" s="446"/>
      <c r="QZO31" s="451"/>
      <c r="QZP31" s="448">
        <v>34708</v>
      </c>
      <c r="QZQ31" s="447" t="s">
        <v>31</v>
      </c>
      <c r="QZR31" s="450" t="s">
        <v>124</v>
      </c>
      <c r="QZS31" s="415" t="s">
        <v>188</v>
      </c>
      <c r="QZT31" s="415" t="s">
        <v>125</v>
      </c>
      <c r="QZU31" s="415" t="s">
        <v>146</v>
      </c>
      <c r="QZV31" s="446"/>
      <c r="QZW31" s="451"/>
      <c r="QZX31" s="448">
        <v>34708</v>
      </c>
      <c r="QZY31" s="447" t="s">
        <v>31</v>
      </c>
      <c r="QZZ31" s="450" t="s">
        <v>124</v>
      </c>
      <c r="RAA31" s="415" t="s">
        <v>188</v>
      </c>
      <c r="RAB31" s="415" t="s">
        <v>125</v>
      </c>
      <c r="RAC31" s="415" t="s">
        <v>146</v>
      </c>
      <c r="RAD31" s="446"/>
      <c r="RAE31" s="451"/>
      <c r="RAF31" s="448">
        <v>34708</v>
      </c>
      <c r="RAG31" s="447" t="s">
        <v>31</v>
      </c>
      <c r="RAH31" s="450" t="s">
        <v>124</v>
      </c>
      <c r="RAI31" s="415" t="s">
        <v>188</v>
      </c>
      <c r="RAJ31" s="415" t="s">
        <v>125</v>
      </c>
      <c r="RAK31" s="415" t="s">
        <v>146</v>
      </c>
      <c r="RAL31" s="446"/>
      <c r="RAM31" s="451"/>
      <c r="RAN31" s="448">
        <v>34708</v>
      </c>
      <c r="RAO31" s="447" t="s">
        <v>31</v>
      </c>
      <c r="RAP31" s="450" t="s">
        <v>124</v>
      </c>
      <c r="RAQ31" s="415" t="s">
        <v>188</v>
      </c>
      <c r="RAR31" s="415" t="s">
        <v>125</v>
      </c>
      <c r="RAS31" s="415" t="s">
        <v>146</v>
      </c>
      <c r="RAT31" s="446"/>
      <c r="RAU31" s="451"/>
      <c r="RAV31" s="448">
        <v>34708</v>
      </c>
      <c r="RAW31" s="447" t="s">
        <v>31</v>
      </c>
      <c r="RAX31" s="450" t="s">
        <v>124</v>
      </c>
      <c r="RAY31" s="415" t="s">
        <v>188</v>
      </c>
      <c r="RAZ31" s="415" t="s">
        <v>125</v>
      </c>
      <c r="RBA31" s="415" t="s">
        <v>146</v>
      </c>
      <c r="RBB31" s="446"/>
      <c r="RBC31" s="451"/>
      <c r="RBD31" s="448">
        <v>34708</v>
      </c>
      <c r="RBE31" s="447" t="s">
        <v>31</v>
      </c>
      <c r="RBF31" s="450" t="s">
        <v>124</v>
      </c>
      <c r="RBG31" s="415" t="s">
        <v>188</v>
      </c>
      <c r="RBH31" s="415" t="s">
        <v>125</v>
      </c>
      <c r="RBI31" s="415" t="s">
        <v>146</v>
      </c>
      <c r="RBJ31" s="446"/>
      <c r="RBK31" s="451"/>
      <c r="RBL31" s="448">
        <v>34708</v>
      </c>
      <c r="RBM31" s="447" t="s">
        <v>31</v>
      </c>
      <c r="RBN31" s="450" t="s">
        <v>124</v>
      </c>
      <c r="RBO31" s="415" t="s">
        <v>188</v>
      </c>
      <c r="RBP31" s="415" t="s">
        <v>125</v>
      </c>
      <c r="RBQ31" s="415" t="s">
        <v>146</v>
      </c>
      <c r="RBR31" s="446"/>
      <c r="RBS31" s="451"/>
      <c r="RBT31" s="448">
        <v>34708</v>
      </c>
      <c r="RBU31" s="447" t="s">
        <v>31</v>
      </c>
      <c r="RBV31" s="450" t="s">
        <v>124</v>
      </c>
      <c r="RBW31" s="415" t="s">
        <v>188</v>
      </c>
      <c r="RBX31" s="415" t="s">
        <v>125</v>
      </c>
      <c r="RBY31" s="415" t="s">
        <v>146</v>
      </c>
      <c r="RBZ31" s="446"/>
      <c r="RCA31" s="451"/>
      <c r="RCB31" s="448">
        <v>34708</v>
      </c>
      <c r="RCC31" s="447" t="s">
        <v>31</v>
      </c>
      <c r="RCD31" s="450" t="s">
        <v>124</v>
      </c>
      <c r="RCE31" s="415" t="s">
        <v>188</v>
      </c>
      <c r="RCF31" s="415" t="s">
        <v>125</v>
      </c>
      <c r="RCG31" s="415" t="s">
        <v>146</v>
      </c>
      <c r="RCH31" s="446"/>
      <c r="RCI31" s="451"/>
      <c r="RCJ31" s="448">
        <v>34708</v>
      </c>
      <c r="RCK31" s="447" t="s">
        <v>31</v>
      </c>
      <c r="RCL31" s="450" t="s">
        <v>124</v>
      </c>
      <c r="RCM31" s="415" t="s">
        <v>188</v>
      </c>
      <c r="RCN31" s="415" t="s">
        <v>125</v>
      </c>
      <c r="RCO31" s="415" t="s">
        <v>146</v>
      </c>
      <c r="RCP31" s="446"/>
      <c r="RCQ31" s="451"/>
      <c r="RCR31" s="448">
        <v>34708</v>
      </c>
      <c r="RCS31" s="447" t="s">
        <v>31</v>
      </c>
      <c r="RCT31" s="450" t="s">
        <v>124</v>
      </c>
      <c r="RCU31" s="415" t="s">
        <v>188</v>
      </c>
      <c r="RCV31" s="415" t="s">
        <v>125</v>
      </c>
      <c r="RCW31" s="415" t="s">
        <v>146</v>
      </c>
      <c r="RCX31" s="446"/>
      <c r="RCY31" s="451"/>
      <c r="RCZ31" s="448">
        <v>34708</v>
      </c>
      <c r="RDA31" s="447" t="s">
        <v>31</v>
      </c>
      <c r="RDB31" s="450" t="s">
        <v>124</v>
      </c>
      <c r="RDC31" s="415" t="s">
        <v>188</v>
      </c>
      <c r="RDD31" s="415" t="s">
        <v>125</v>
      </c>
      <c r="RDE31" s="415" t="s">
        <v>146</v>
      </c>
      <c r="RDF31" s="446"/>
      <c r="RDG31" s="451"/>
      <c r="RDH31" s="448">
        <v>34708</v>
      </c>
      <c r="RDI31" s="447" t="s">
        <v>31</v>
      </c>
      <c r="RDJ31" s="450" t="s">
        <v>124</v>
      </c>
      <c r="RDK31" s="415" t="s">
        <v>188</v>
      </c>
      <c r="RDL31" s="415" t="s">
        <v>125</v>
      </c>
      <c r="RDM31" s="415" t="s">
        <v>146</v>
      </c>
      <c r="RDN31" s="446"/>
      <c r="RDO31" s="451"/>
      <c r="RDP31" s="448">
        <v>34708</v>
      </c>
      <c r="RDQ31" s="447" t="s">
        <v>31</v>
      </c>
      <c r="RDR31" s="450" t="s">
        <v>124</v>
      </c>
      <c r="RDS31" s="415" t="s">
        <v>188</v>
      </c>
      <c r="RDT31" s="415" t="s">
        <v>125</v>
      </c>
      <c r="RDU31" s="415" t="s">
        <v>146</v>
      </c>
      <c r="RDV31" s="446"/>
      <c r="RDW31" s="451"/>
      <c r="RDX31" s="448">
        <v>34708</v>
      </c>
      <c r="RDY31" s="447" t="s">
        <v>31</v>
      </c>
      <c r="RDZ31" s="450" t="s">
        <v>124</v>
      </c>
      <c r="REA31" s="415" t="s">
        <v>188</v>
      </c>
      <c r="REB31" s="415" t="s">
        <v>125</v>
      </c>
      <c r="REC31" s="415" t="s">
        <v>146</v>
      </c>
      <c r="RED31" s="446"/>
      <c r="REE31" s="451"/>
      <c r="REF31" s="448">
        <v>34708</v>
      </c>
      <c r="REG31" s="447" t="s">
        <v>31</v>
      </c>
      <c r="REH31" s="450" t="s">
        <v>124</v>
      </c>
      <c r="REI31" s="415" t="s">
        <v>188</v>
      </c>
      <c r="REJ31" s="415" t="s">
        <v>125</v>
      </c>
      <c r="REK31" s="415" t="s">
        <v>146</v>
      </c>
      <c r="REL31" s="446"/>
      <c r="REM31" s="451"/>
      <c r="REN31" s="448">
        <v>34708</v>
      </c>
      <c r="REO31" s="447" t="s">
        <v>31</v>
      </c>
      <c r="REP31" s="450" t="s">
        <v>124</v>
      </c>
      <c r="REQ31" s="415" t="s">
        <v>188</v>
      </c>
      <c r="RER31" s="415" t="s">
        <v>125</v>
      </c>
      <c r="RES31" s="415" t="s">
        <v>146</v>
      </c>
      <c r="RET31" s="446"/>
      <c r="REU31" s="451"/>
      <c r="REV31" s="448">
        <v>34708</v>
      </c>
      <c r="REW31" s="447" t="s">
        <v>31</v>
      </c>
      <c r="REX31" s="450" t="s">
        <v>124</v>
      </c>
      <c r="REY31" s="415" t="s">
        <v>188</v>
      </c>
      <c r="REZ31" s="415" t="s">
        <v>125</v>
      </c>
      <c r="RFA31" s="415" t="s">
        <v>146</v>
      </c>
      <c r="RFB31" s="446"/>
      <c r="RFC31" s="451"/>
      <c r="RFD31" s="448">
        <v>34708</v>
      </c>
      <c r="RFE31" s="447" t="s">
        <v>31</v>
      </c>
      <c r="RFF31" s="450" t="s">
        <v>124</v>
      </c>
      <c r="RFG31" s="415" t="s">
        <v>188</v>
      </c>
      <c r="RFH31" s="415" t="s">
        <v>125</v>
      </c>
      <c r="RFI31" s="415" t="s">
        <v>146</v>
      </c>
      <c r="RFJ31" s="446"/>
      <c r="RFK31" s="451"/>
      <c r="RFL31" s="448">
        <v>34708</v>
      </c>
      <c r="RFM31" s="447" t="s">
        <v>31</v>
      </c>
      <c r="RFN31" s="450" t="s">
        <v>124</v>
      </c>
      <c r="RFO31" s="415" t="s">
        <v>188</v>
      </c>
      <c r="RFP31" s="415" t="s">
        <v>125</v>
      </c>
      <c r="RFQ31" s="415" t="s">
        <v>146</v>
      </c>
      <c r="RFR31" s="446"/>
      <c r="RFS31" s="451"/>
      <c r="RFT31" s="448">
        <v>34708</v>
      </c>
      <c r="RFU31" s="447" t="s">
        <v>31</v>
      </c>
      <c r="RFV31" s="450" t="s">
        <v>124</v>
      </c>
      <c r="RFW31" s="415" t="s">
        <v>188</v>
      </c>
      <c r="RFX31" s="415" t="s">
        <v>125</v>
      </c>
      <c r="RFY31" s="415" t="s">
        <v>146</v>
      </c>
      <c r="RFZ31" s="446"/>
      <c r="RGA31" s="451"/>
      <c r="RGB31" s="448">
        <v>34708</v>
      </c>
      <c r="RGC31" s="447" t="s">
        <v>31</v>
      </c>
      <c r="RGD31" s="450" t="s">
        <v>124</v>
      </c>
      <c r="RGE31" s="415" t="s">
        <v>188</v>
      </c>
      <c r="RGF31" s="415" t="s">
        <v>125</v>
      </c>
      <c r="RGG31" s="415" t="s">
        <v>146</v>
      </c>
      <c r="RGH31" s="446"/>
      <c r="RGI31" s="451"/>
      <c r="RGJ31" s="448">
        <v>34708</v>
      </c>
      <c r="RGK31" s="447" t="s">
        <v>31</v>
      </c>
      <c r="RGL31" s="450" t="s">
        <v>124</v>
      </c>
      <c r="RGM31" s="415" t="s">
        <v>188</v>
      </c>
      <c r="RGN31" s="415" t="s">
        <v>125</v>
      </c>
      <c r="RGO31" s="415" t="s">
        <v>146</v>
      </c>
      <c r="RGP31" s="446"/>
      <c r="RGQ31" s="451"/>
      <c r="RGR31" s="448">
        <v>34708</v>
      </c>
      <c r="RGS31" s="447" t="s">
        <v>31</v>
      </c>
      <c r="RGT31" s="450" t="s">
        <v>124</v>
      </c>
      <c r="RGU31" s="415" t="s">
        <v>188</v>
      </c>
      <c r="RGV31" s="415" t="s">
        <v>125</v>
      </c>
      <c r="RGW31" s="415" t="s">
        <v>146</v>
      </c>
      <c r="RGX31" s="446"/>
      <c r="RGY31" s="451"/>
      <c r="RGZ31" s="448">
        <v>34708</v>
      </c>
      <c r="RHA31" s="447" t="s">
        <v>31</v>
      </c>
      <c r="RHB31" s="450" t="s">
        <v>124</v>
      </c>
      <c r="RHC31" s="415" t="s">
        <v>188</v>
      </c>
      <c r="RHD31" s="415" t="s">
        <v>125</v>
      </c>
      <c r="RHE31" s="415" t="s">
        <v>146</v>
      </c>
      <c r="RHF31" s="446"/>
      <c r="RHG31" s="451"/>
      <c r="RHH31" s="448">
        <v>34708</v>
      </c>
      <c r="RHI31" s="447" t="s">
        <v>31</v>
      </c>
      <c r="RHJ31" s="450" t="s">
        <v>124</v>
      </c>
      <c r="RHK31" s="415" t="s">
        <v>188</v>
      </c>
      <c r="RHL31" s="415" t="s">
        <v>125</v>
      </c>
      <c r="RHM31" s="415" t="s">
        <v>146</v>
      </c>
      <c r="RHN31" s="446"/>
      <c r="RHO31" s="451"/>
      <c r="RHP31" s="448">
        <v>34708</v>
      </c>
      <c r="RHQ31" s="447" t="s">
        <v>31</v>
      </c>
      <c r="RHR31" s="450" t="s">
        <v>124</v>
      </c>
      <c r="RHS31" s="415" t="s">
        <v>188</v>
      </c>
      <c r="RHT31" s="415" t="s">
        <v>125</v>
      </c>
      <c r="RHU31" s="415" t="s">
        <v>146</v>
      </c>
      <c r="RHV31" s="446"/>
      <c r="RHW31" s="451"/>
      <c r="RHX31" s="448">
        <v>34708</v>
      </c>
      <c r="RHY31" s="447" t="s">
        <v>31</v>
      </c>
      <c r="RHZ31" s="450" t="s">
        <v>124</v>
      </c>
      <c r="RIA31" s="415" t="s">
        <v>188</v>
      </c>
      <c r="RIB31" s="415" t="s">
        <v>125</v>
      </c>
      <c r="RIC31" s="415" t="s">
        <v>146</v>
      </c>
      <c r="RID31" s="446"/>
      <c r="RIE31" s="451"/>
      <c r="RIF31" s="448">
        <v>34708</v>
      </c>
      <c r="RIG31" s="447" t="s">
        <v>31</v>
      </c>
      <c r="RIH31" s="450" t="s">
        <v>124</v>
      </c>
      <c r="RII31" s="415" t="s">
        <v>188</v>
      </c>
      <c r="RIJ31" s="415" t="s">
        <v>125</v>
      </c>
      <c r="RIK31" s="415" t="s">
        <v>146</v>
      </c>
      <c r="RIL31" s="446"/>
      <c r="RIM31" s="451"/>
      <c r="RIN31" s="448">
        <v>34708</v>
      </c>
      <c r="RIO31" s="447" t="s">
        <v>31</v>
      </c>
      <c r="RIP31" s="450" t="s">
        <v>124</v>
      </c>
      <c r="RIQ31" s="415" t="s">
        <v>188</v>
      </c>
      <c r="RIR31" s="415" t="s">
        <v>125</v>
      </c>
      <c r="RIS31" s="415" t="s">
        <v>146</v>
      </c>
      <c r="RIT31" s="446"/>
      <c r="RIU31" s="451"/>
      <c r="RIV31" s="448">
        <v>34708</v>
      </c>
      <c r="RIW31" s="447" t="s">
        <v>31</v>
      </c>
      <c r="RIX31" s="450" t="s">
        <v>124</v>
      </c>
      <c r="RIY31" s="415" t="s">
        <v>188</v>
      </c>
      <c r="RIZ31" s="415" t="s">
        <v>125</v>
      </c>
      <c r="RJA31" s="415" t="s">
        <v>146</v>
      </c>
      <c r="RJB31" s="446"/>
      <c r="RJC31" s="451"/>
      <c r="RJD31" s="448">
        <v>34708</v>
      </c>
      <c r="RJE31" s="447" t="s">
        <v>31</v>
      </c>
      <c r="RJF31" s="450" t="s">
        <v>124</v>
      </c>
      <c r="RJG31" s="415" t="s">
        <v>188</v>
      </c>
      <c r="RJH31" s="415" t="s">
        <v>125</v>
      </c>
      <c r="RJI31" s="415" t="s">
        <v>146</v>
      </c>
      <c r="RJJ31" s="446"/>
      <c r="RJK31" s="451"/>
      <c r="RJL31" s="448">
        <v>34708</v>
      </c>
      <c r="RJM31" s="447" t="s">
        <v>31</v>
      </c>
      <c r="RJN31" s="450" t="s">
        <v>124</v>
      </c>
      <c r="RJO31" s="415" t="s">
        <v>188</v>
      </c>
      <c r="RJP31" s="415" t="s">
        <v>125</v>
      </c>
      <c r="RJQ31" s="415" t="s">
        <v>146</v>
      </c>
      <c r="RJR31" s="446"/>
      <c r="RJS31" s="451"/>
      <c r="RJT31" s="448">
        <v>34708</v>
      </c>
      <c r="RJU31" s="447" t="s">
        <v>31</v>
      </c>
      <c r="RJV31" s="450" t="s">
        <v>124</v>
      </c>
      <c r="RJW31" s="415" t="s">
        <v>188</v>
      </c>
      <c r="RJX31" s="415" t="s">
        <v>125</v>
      </c>
      <c r="RJY31" s="415" t="s">
        <v>146</v>
      </c>
      <c r="RJZ31" s="446"/>
      <c r="RKA31" s="451"/>
      <c r="RKB31" s="448">
        <v>34708</v>
      </c>
      <c r="RKC31" s="447" t="s">
        <v>31</v>
      </c>
      <c r="RKD31" s="450" t="s">
        <v>124</v>
      </c>
      <c r="RKE31" s="415" t="s">
        <v>188</v>
      </c>
      <c r="RKF31" s="415" t="s">
        <v>125</v>
      </c>
      <c r="RKG31" s="415" t="s">
        <v>146</v>
      </c>
      <c r="RKH31" s="446"/>
      <c r="RKI31" s="451"/>
      <c r="RKJ31" s="448">
        <v>34708</v>
      </c>
      <c r="RKK31" s="447" t="s">
        <v>31</v>
      </c>
      <c r="RKL31" s="450" t="s">
        <v>124</v>
      </c>
      <c r="RKM31" s="415" t="s">
        <v>188</v>
      </c>
      <c r="RKN31" s="415" t="s">
        <v>125</v>
      </c>
      <c r="RKO31" s="415" t="s">
        <v>146</v>
      </c>
      <c r="RKP31" s="446"/>
      <c r="RKQ31" s="451"/>
      <c r="RKR31" s="448">
        <v>34708</v>
      </c>
      <c r="RKS31" s="447" t="s">
        <v>31</v>
      </c>
      <c r="RKT31" s="450" t="s">
        <v>124</v>
      </c>
      <c r="RKU31" s="415" t="s">
        <v>188</v>
      </c>
      <c r="RKV31" s="415" t="s">
        <v>125</v>
      </c>
      <c r="RKW31" s="415" t="s">
        <v>146</v>
      </c>
      <c r="RKX31" s="446"/>
      <c r="RKY31" s="451"/>
      <c r="RKZ31" s="448">
        <v>34708</v>
      </c>
      <c r="RLA31" s="447" t="s">
        <v>31</v>
      </c>
      <c r="RLB31" s="450" t="s">
        <v>124</v>
      </c>
      <c r="RLC31" s="415" t="s">
        <v>188</v>
      </c>
      <c r="RLD31" s="415" t="s">
        <v>125</v>
      </c>
      <c r="RLE31" s="415" t="s">
        <v>146</v>
      </c>
      <c r="RLF31" s="446"/>
      <c r="RLG31" s="451"/>
      <c r="RLH31" s="448">
        <v>34708</v>
      </c>
      <c r="RLI31" s="447" t="s">
        <v>31</v>
      </c>
      <c r="RLJ31" s="450" t="s">
        <v>124</v>
      </c>
      <c r="RLK31" s="415" t="s">
        <v>188</v>
      </c>
      <c r="RLL31" s="415" t="s">
        <v>125</v>
      </c>
      <c r="RLM31" s="415" t="s">
        <v>146</v>
      </c>
      <c r="RLN31" s="446"/>
      <c r="RLO31" s="451"/>
      <c r="RLP31" s="448">
        <v>34708</v>
      </c>
      <c r="RLQ31" s="447" t="s">
        <v>31</v>
      </c>
      <c r="RLR31" s="450" t="s">
        <v>124</v>
      </c>
      <c r="RLS31" s="415" t="s">
        <v>188</v>
      </c>
      <c r="RLT31" s="415" t="s">
        <v>125</v>
      </c>
      <c r="RLU31" s="415" t="s">
        <v>146</v>
      </c>
      <c r="RLV31" s="446"/>
      <c r="RLW31" s="451"/>
      <c r="RLX31" s="448">
        <v>34708</v>
      </c>
      <c r="RLY31" s="447" t="s">
        <v>31</v>
      </c>
      <c r="RLZ31" s="450" t="s">
        <v>124</v>
      </c>
      <c r="RMA31" s="415" t="s">
        <v>188</v>
      </c>
      <c r="RMB31" s="415" t="s">
        <v>125</v>
      </c>
      <c r="RMC31" s="415" t="s">
        <v>146</v>
      </c>
      <c r="RMD31" s="446"/>
      <c r="RME31" s="451"/>
      <c r="RMF31" s="448">
        <v>34708</v>
      </c>
      <c r="RMG31" s="447" t="s">
        <v>31</v>
      </c>
      <c r="RMH31" s="450" t="s">
        <v>124</v>
      </c>
      <c r="RMI31" s="415" t="s">
        <v>188</v>
      </c>
      <c r="RMJ31" s="415" t="s">
        <v>125</v>
      </c>
      <c r="RMK31" s="415" t="s">
        <v>146</v>
      </c>
      <c r="RML31" s="446"/>
      <c r="RMM31" s="451"/>
      <c r="RMN31" s="448">
        <v>34708</v>
      </c>
      <c r="RMO31" s="447" t="s">
        <v>31</v>
      </c>
      <c r="RMP31" s="450" t="s">
        <v>124</v>
      </c>
      <c r="RMQ31" s="415" t="s">
        <v>188</v>
      </c>
      <c r="RMR31" s="415" t="s">
        <v>125</v>
      </c>
      <c r="RMS31" s="415" t="s">
        <v>146</v>
      </c>
      <c r="RMT31" s="446"/>
      <c r="RMU31" s="451"/>
      <c r="RMV31" s="448">
        <v>34708</v>
      </c>
      <c r="RMW31" s="447" t="s">
        <v>31</v>
      </c>
      <c r="RMX31" s="450" t="s">
        <v>124</v>
      </c>
      <c r="RMY31" s="415" t="s">
        <v>188</v>
      </c>
      <c r="RMZ31" s="415" t="s">
        <v>125</v>
      </c>
      <c r="RNA31" s="415" t="s">
        <v>146</v>
      </c>
      <c r="RNB31" s="446"/>
      <c r="RNC31" s="451"/>
      <c r="RND31" s="448">
        <v>34708</v>
      </c>
      <c r="RNE31" s="447" t="s">
        <v>31</v>
      </c>
      <c r="RNF31" s="450" t="s">
        <v>124</v>
      </c>
      <c r="RNG31" s="415" t="s">
        <v>188</v>
      </c>
      <c r="RNH31" s="415" t="s">
        <v>125</v>
      </c>
      <c r="RNI31" s="415" t="s">
        <v>146</v>
      </c>
      <c r="RNJ31" s="446"/>
      <c r="RNK31" s="451"/>
      <c r="RNL31" s="448">
        <v>34708</v>
      </c>
      <c r="RNM31" s="447" t="s">
        <v>31</v>
      </c>
      <c r="RNN31" s="450" t="s">
        <v>124</v>
      </c>
      <c r="RNO31" s="415" t="s">
        <v>188</v>
      </c>
      <c r="RNP31" s="415" t="s">
        <v>125</v>
      </c>
      <c r="RNQ31" s="415" t="s">
        <v>146</v>
      </c>
      <c r="RNR31" s="446"/>
      <c r="RNS31" s="451"/>
      <c r="RNT31" s="448">
        <v>34708</v>
      </c>
      <c r="RNU31" s="447" t="s">
        <v>31</v>
      </c>
      <c r="RNV31" s="450" t="s">
        <v>124</v>
      </c>
      <c r="RNW31" s="415" t="s">
        <v>188</v>
      </c>
      <c r="RNX31" s="415" t="s">
        <v>125</v>
      </c>
      <c r="RNY31" s="415" t="s">
        <v>146</v>
      </c>
      <c r="RNZ31" s="446"/>
      <c r="ROA31" s="451"/>
      <c r="ROB31" s="448">
        <v>34708</v>
      </c>
      <c r="ROC31" s="447" t="s">
        <v>31</v>
      </c>
      <c r="ROD31" s="450" t="s">
        <v>124</v>
      </c>
      <c r="ROE31" s="415" t="s">
        <v>188</v>
      </c>
      <c r="ROF31" s="415" t="s">
        <v>125</v>
      </c>
      <c r="ROG31" s="415" t="s">
        <v>146</v>
      </c>
      <c r="ROH31" s="446"/>
      <c r="ROI31" s="451"/>
      <c r="ROJ31" s="448">
        <v>34708</v>
      </c>
      <c r="ROK31" s="447" t="s">
        <v>31</v>
      </c>
      <c r="ROL31" s="450" t="s">
        <v>124</v>
      </c>
      <c r="ROM31" s="415" t="s">
        <v>188</v>
      </c>
      <c r="RON31" s="415" t="s">
        <v>125</v>
      </c>
      <c r="ROO31" s="415" t="s">
        <v>146</v>
      </c>
      <c r="ROP31" s="446"/>
      <c r="ROQ31" s="451"/>
      <c r="ROR31" s="448">
        <v>34708</v>
      </c>
      <c r="ROS31" s="447" t="s">
        <v>31</v>
      </c>
      <c r="ROT31" s="450" t="s">
        <v>124</v>
      </c>
      <c r="ROU31" s="415" t="s">
        <v>188</v>
      </c>
      <c r="ROV31" s="415" t="s">
        <v>125</v>
      </c>
      <c r="ROW31" s="415" t="s">
        <v>146</v>
      </c>
      <c r="ROX31" s="446"/>
      <c r="ROY31" s="451"/>
      <c r="ROZ31" s="448">
        <v>34708</v>
      </c>
      <c r="RPA31" s="447" t="s">
        <v>31</v>
      </c>
      <c r="RPB31" s="450" t="s">
        <v>124</v>
      </c>
      <c r="RPC31" s="415" t="s">
        <v>188</v>
      </c>
      <c r="RPD31" s="415" t="s">
        <v>125</v>
      </c>
      <c r="RPE31" s="415" t="s">
        <v>146</v>
      </c>
      <c r="RPF31" s="446"/>
      <c r="RPG31" s="451"/>
      <c r="RPH31" s="448">
        <v>34708</v>
      </c>
      <c r="RPI31" s="447" t="s">
        <v>31</v>
      </c>
      <c r="RPJ31" s="450" t="s">
        <v>124</v>
      </c>
      <c r="RPK31" s="415" t="s">
        <v>188</v>
      </c>
      <c r="RPL31" s="415" t="s">
        <v>125</v>
      </c>
      <c r="RPM31" s="415" t="s">
        <v>146</v>
      </c>
      <c r="RPN31" s="446"/>
      <c r="RPO31" s="451"/>
      <c r="RPP31" s="448">
        <v>34708</v>
      </c>
      <c r="RPQ31" s="447" t="s">
        <v>31</v>
      </c>
      <c r="RPR31" s="450" t="s">
        <v>124</v>
      </c>
      <c r="RPS31" s="415" t="s">
        <v>188</v>
      </c>
      <c r="RPT31" s="415" t="s">
        <v>125</v>
      </c>
      <c r="RPU31" s="415" t="s">
        <v>146</v>
      </c>
      <c r="RPV31" s="446"/>
      <c r="RPW31" s="451"/>
      <c r="RPX31" s="448">
        <v>34708</v>
      </c>
      <c r="RPY31" s="447" t="s">
        <v>31</v>
      </c>
      <c r="RPZ31" s="450" t="s">
        <v>124</v>
      </c>
      <c r="RQA31" s="415" t="s">
        <v>188</v>
      </c>
      <c r="RQB31" s="415" t="s">
        <v>125</v>
      </c>
      <c r="RQC31" s="415" t="s">
        <v>146</v>
      </c>
      <c r="RQD31" s="446"/>
      <c r="RQE31" s="451"/>
      <c r="RQF31" s="448">
        <v>34708</v>
      </c>
      <c r="RQG31" s="447" t="s">
        <v>31</v>
      </c>
      <c r="RQH31" s="450" t="s">
        <v>124</v>
      </c>
      <c r="RQI31" s="415" t="s">
        <v>188</v>
      </c>
      <c r="RQJ31" s="415" t="s">
        <v>125</v>
      </c>
      <c r="RQK31" s="415" t="s">
        <v>146</v>
      </c>
      <c r="RQL31" s="446"/>
      <c r="RQM31" s="451"/>
      <c r="RQN31" s="448">
        <v>34708</v>
      </c>
      <c r="RQO31" s="447" t="s">
        <v>31</v>
      </c>
      <c r="RQP31" s="450" t="s">
        <v>124</v>
      </c>
      <c r="RQQ31" s="415" t="s">
        <v>188</v>
      </c>
      <c r="RQR31" s="415" t="s">
        <v>125</v>
      </c>
      <c r="RQS31" s="415" t="s">
        <v>146</v>
      </c>
      <c r="RQT31" s="446"/>
      <c r="RQU31" s="451"/>
      <c r="RQV31" s="448">
        <v>34708</v>
      </c>
      <c r="RQW31" s="447" t="s">
        <v>31</v>
      </c>
      <c r="RQX31" s="450" t="s">
        <v>124</v>
      </c>
      <c r="RQY31" s="415" t="s">
        <v>188</v>
      </c>
      <c r="RQZ31" s="415" t="s">
        <v>125</v>
      </c>
      <c r="RRA31" s="415" t="s">
        <v>146</v>
      </c>
      <c r="RRB31" s="446"/>
      <c r="RRC31" s="451"/>
      <c r="RRD31" s="448">
        <v>34708</v>
      </c>
      <c r="RRE31" s="447" t="s">
        <v>31</v>
      </c>
      <c r="RRF31" s="450" t="s">
        <v>124</v>
      </c>
      <c r="RRG31" s="415" t="s">
        <v>188</v>
      </c>
      <c r="RRH31" s="415" t="s">
        <v>125</v>
      </c>
      <c r="RRI31" s="415" t="s">
        <v>146</v>
      </c>
      <c r="RRJ31" s="446"/>
      <c r="RRK31" s="451"/>
      <c r="RRL31" s="448">
        <v>34708</v>
      </c>
      <c r="RRM31" s="447" t="s">
        <v>31</v>
      </c>
      <c r="RRN31" s="450" t="s">
        <v>124</v>
      </c>
      <c r="RRO31" s="415" t="s">
        <v>188</v>
      </c>
      <c r="RRP31" s="415" t="s">
        <v>125</v>
      </c>
      <c r="RRQ31" s="415" t="s">
        <v>146</v>
      </c>
      <c r="RRR31" s="446"/>
      <c r="RRS31" s="451"/>
      <c r="RRT31" s="448">
        <v>34708</v>
      </c>
      <c r="RRU31" s="447" t="s">
        <v>31</v>
      </c>
      <c r="RRV31" s="450" t="s">
        <v>124</v>
      </c>
      <c r="RRW31" s="415" t="s">
        <v>188</v>
      </c>
      <c r="RRX31" s="415" t="s">
        <v>125</v>
      </c>
      <c r="RRY31" s="415" t="s">
        <v>146</v>
      </c>
      <c r="RRZ31" s="446"/>
      <c r="RSA31" s="451"/>
      <c r="RSB31" s="448">
        <v>34708</v>
      </c>
      <c r="RSC31" s="447" t="s">
        <v>31</v>
      </c>
      <c r="RSD31" s="450" t="s">
        <v>124</v>
      </c>
      <c r="RSE31" s="415" t="s">
        <v>188</v>
      </c>
      <c r="RSF31" s="415" t="s">
        <v>125</v>
      </c>
      <c r="RSG31" s="415" t="s">
        <v>146</v>
      </c>
      <c r="RSH31" s="446"/>
      <c r="RSI31" s="451"/>
      <c r="RSJ31" s="448">
        <v>34708</v>
      </c>
      <c r="RSK31" s="447" t="s">
        <v>31</v>
      </c>
      <c r="RSL31" s="450" t="s">
        <v>124</v>
      </c>
      <c r="RSM31" s="415" t="s">
        <v>188</v>
      </c>
      <c r="RSN31" s="415" t="s">
        <v>125</v>
      </c>
      <c r="RSO31" s="415" t="s">
        <v>146</v>
      </c>
      <c r="RSP31" s="446"/>
      <c r="RSQ31" s="451"/>
      <c r="RSR31" s="448">
        <v>34708</v>
      </c>
      <c r="RSS31" s="447" t="s">
        <v>31</v>
      </c>
      <c r="RST31" s="450" t="s">
        <v>124</v>
      </c>
      <c r="RSU31" s="415" t="s">
        <v>188</v>
      </c>
      <c r="RSV31" s="415" t="s">
        <v>125</v>
      </c>
      <c r="RSW31" s="415" t="s">
        <v>146</v>
      </c>
      <c r="RSX31" s="446"/>
      <c r="RSY31" s="451"/>
      <c r="RSZ31" s="448">
        <v>34708</v>
      </c>
      <c r="RTA31" s="447" t="s">
        <v>31</v>
      </c>
      <c r="RTB31" s="450" t="s">
        <v>124</v>
      </c>
      <c r="RTC31" s="415" t="s">
        <v>188</v>
      </c>
      <c r="RTD31" s="415" t="s">
        <v>125</v>
      </c>
      <c r="RTE31" s="415" t="s">
        <v>146</v>
      </c>
      <c r="RTF31" s="446"/>
      <c r="RTG31" s="451"/>
      <c r="RTH31" s="448">
        <v>34708</v>
      </c>
      <c r="RTI31" s="447" t="s">
        <v>31</v>
      </c>
      <c r="RTJ31" s="450" t="s">
        <v>124</v>
      </c>
      <c r="RTK31" s="415" t="s">
        <v>188</v>
      </c>
      <c r="RTL31" s="415" t="s">
        <v>125</v>
      </c>
      <c r="RTM31" s="415" t="s">
        <v>146</v>
      </c>
      <c r="RTN31" s="446"/>
      <c r="RTO31" s="451"/>
      <c r="RTP31" s="448">
        <v>34708</v>
      </c>
      <c r="RTQ31" s="447" t="s">
        <v>31</v>
      </c>
      <c r="RTR31" s="450" t="s">
        <v>124</v>
      </c>
      <c r="RTS31" s="415" t="s">
        <v>188</v>
      </c>
      <c r="RTT31" s="415" t="s">
        <v>125</v>
      </c>
      <c r="RTU31" s="415" t="s">
        <v>146</v>
      </c>
      <c r="RTV31" s="446"/>
      <c r="RTW31" s="451"/>
      <c r="RTX31" s="448">
        <v>34708</v>
      </c>
      <c r="RTY31" s="447" t="s">
        <v>31</v>
      </c>
      <c r="RTZ31" s="450" t="s">
        <v>124</v>
      </c>
      <c r="RUA31" s="415" t="s">
        <v>188</v>
      </c>
      <c r="RUB31" s="415" t="s">
        <v>125</v>
      </c>
      <c r="RUC31" s="415" t="s">
        <v>146</v>
      </c>
      <c r="RUD31" s="446"/>
      <c r="RUE31" s="451"/>
      <c r="RUF31" s="448">
        <v>34708</v>
      </c>
      <c r="RUG31" s="447" t="s">
        <v>31</v>
      </c>
      <c r="RUH31" s="450" t="s">
        <v>124</v>
      </c>
      <c r="RUI31" s="415" t="s">
        <v>188</v>
      </c>
      <c r="RUJ31" s="415" t="s">
        <v>125</v>
      </c>
      <c r="RUK31" s="415" t="s">
        <v>146</v>
      </c>
      <c r="RUL31" s="446"/>
      <c r="RUM31" s="451"/>
      <c r="RUN31" s="448">
        <v>34708</v>
      </c>
      <c r="RUO31" s="447" t="s">
        <v>31</v>
      </c>
      <c r="RUP31" s="450" t="s">
        <v>124</v>
      </c>
      <c r="RUQ31" s="415" t="s">
        <v>188</v>
      </c>
      <c r="RUR31" s="415" t="s">
        <v>125</v>
      </c>
      <c r="RUS31" s="415" t="s">
        <v>146</v>
      </c>
      <c r="RUT31" s="446"/>
      <c r="RUU31" s="451"/>
      <c r="RUV31" s="448">
        <v>34708</v>
      </c>
      <c r="RUW31" s="447" t="s">
        <v>31</v>
      </c>
      <c r="RUX31" s="450" t="s">
        <v>124</v>
      </c>
      <c r="RUY31" s="415" t="s">
        <v>188</v>
      </c>
      <c r="RUZ31" s="415" t="s">
        <v>125</v>
      </c>
      <c r="RVA31" s="415" t="s">
        <v>146</v>
      </c>
      <c r="RVB31" s="446"/>
      <c r="RVC31" s="451"/>
      <c r="RVD31" s="448">
        <v>34708</v>
      </c>
      <c r="RVE31" s="447" t="s">
        <v>31</v>
      </c>
      <c r="RVF31" s="450" t="s">
        <v>124</v>
      </c>
      <c r="RVG31" s="415" t="s">
        <v>188</v>
      </c>
      <c r="RVH31" s="415" t="s">
        <v>125</v>
      </c>
      <c r="RVI31" s="415" t="s">
        <v>146</v>
      </c>
      <c r="RVJ31" s="446"/>
      <c r="RVK31" s="451"/>
      <c r="RVL31" s="448">
        <v>34708</v>
      </c>
      <c r="RVM31" s="447" t="s">
        <v>31</v>
      </c>
      <c r="RVN31" s="450" t="s">
        <v>124</v>
      </c>
      <c r="RVO31" s="415" t="s">
        <v>188</v>
      </c>
      <c r="RVP31" s="415" t="s">
        <v>125</v>
      </c>
      <c r="RVQ31" s="415" t="s">
        <v>146</v>
      </c>
      <c r="RVR31" s="446"/>
      <c r="RVS31" s="451"/>
      <c r="RVT31" s="448">
        <v>34708</v>
      </c>
      <c r="RVU31" s="447" t="s">
        <v>31</v>
      </c>
      <c r="RVV31" s="450" t="s">
        <v>124</v>
      </c>
      <c r="RVW31" s="415" t="s">
        <v>188</v>
      </c>
      <c r="RVX31" s="415" t="s">
        <v>125</v>
      </c>
      <c r="RVY31" s="415" t="s">
        <v>146</v>
      </c>
      <c r="RVZ31" s="446"/>
      <c r="RWA31" s="451"/>
      <c r="RWB31" s="448">
        <v>34708</v>
      </c>
      <c r="RWC31" s="447" t="s">
        <v>31</v>
      </c>
      <c r="RWD31" s="450" t="s">
        <v>124</v>
      </c>
      <c r="RWE31" s="415" t="s">
        <v>188</v>
      </c>
      <c r="RWF31" s="415" t="s">
        <v>125</v>
      </c>
      <c r="RWG31" s="415" t="s">
        <v>146</v>
      </c>
      <c r="RWH31" s="446"/>
      <c r="RWI31" s="451"/>
      <c r="RWJ31" s="448">
        <v>34708</v>
      </c>
      <c r="RWK31" s="447" t="s">
        <v>31</v>
      </c>
      <c r="RWL31" s="450" t="s">
        <v>124</v>
      </c>
      <c r="RWM31" s="415" t="s">
        <v>188</v>
      </c>
      <c r="RWN31" s="415" t="s">
        <v>125</v>
      </c>
      <c r="RWO31" s="415" t="s">
        <v>146</v>
      </c>
      <c r="RWP31" s="446"/>
      <c r="RWQ31" s="451"/>
      <c r="RWR31" s="448">
        <v>34708</v>
      </c>
      <c r="RWS31" s="447" t="s">
        <v>31</v>
      </c>
      <c r="RWT31" s="450" t="s">
        <v>124</v>
      </c>
      <c r="RWU31" s="415" t="s">
        <v>188</v>
      </c>
      <c r="RWV31" s="415" t="s">
        <v>125</v>
      </c>
      <c r="RWW31" s="415" t="s">
        <v>146</v>
      </c>
      <c r="RWX31" s="446"/>
      <c r="RWY31" s="451"/>
      <c r="RWZ31" s="448">
        <v>34708</v>
      </c>
      <c r="RXA31" s="447" t="s">
        <v>31</v>
      </c>
      <c r="RXB31" s="450" t="s">
        <v>124</v>
      </c>
      <c r="RXC31" s="415" t="s">
        <v>188</v>
      </c>
      <c r="RXD31" s="415" t="s">
        <v>125</v>
      </c>
      <c r="RXE31" s="415" t="s">
        <v>146</v>
      </c>
      <c r="RXF31" s="446"/>
      <c r="RXG31" s="451"/>
      <c r="RXH31" s="448">
        <v>34708</v>
      </c>
      <c r="RXI31" s="447" t="s">
        <v>31</v>
      </c>
      <c r="RXJ31" s="450" t="s">
        <v>124</v>
      </c>
      <c r="RXK31" s="415" t="s">
        <v>188</v>
      </c>
      <c r="RXL31" s="415" t="s">
        <v>125</v>
      </c>
      <c r="RXM31" s="415" t="s">
        <v>146</v>
      </c>
      <c r="RXN31" s="446"/>
      <c r="RXO31" s="451"/>
      <c r="RXP31" s="448">
        <v>34708</v>
      </c>
      <c r="RXQ31" s="447" t="s">
        <v>31</v>
      </c>
      <c r="RXR31" s="450" t="s">
        <v>124</v>
      </c>
      <c r="RXS31" s="415" t="s">
        <v>188</v>
      </c>
      <c r="RXT31" s="415" t="s">
        <v>125</v>
      </c>
      <c r="RXU31" s="415" t="s">
        <v>146</v>
      </c>
      <c r="RXV31" s="446"/>
      <c r="RXW31" s="451"/>
      <c r="RXX31" s="448">
        <v>34708</v>
      </c>
      <c r="RXY31" s="447" t="s">
        <v>31</v>
      </c>
      <c r="RXZ31" s="450" t="s">
        <v>124</v>
      </c>
      <c r="RYA31" s="415" t="s">
        <v>188</v>
      </c>
      <c r="RYB31" s="415" t="s">
        <v>125</v>
      </c>
      <c r="RYC31" s="415" t="s">
        <v>146</v>
      </c>
      <c r="RYD31" s="446"/>
      <c r="RYE31" s="451"/>
      <c r="RYF31" s="448">
        <v>34708</v>
      </c>
      <c r="RYG31" s="447" t="s">
        <v>31</v>
      </c>
      <c r="RYH31" s="450" t="s">
        <v>124</v>
      </c>
      <c r="RYI31" s="415" t="s">
        <v>188</v>
      </c>
      <c r="RYJ31" s="415" t="s">
        <v>125</v>
      </c>
      <c r="RYK31" s="415" t="s">
        <v>146</v>
      </c>
      <c r="RYL31" s="446"/>
      <c r="RYM31" s="451"/>
      <c r="RYN31" s="448">
        <v>34708</v>
      </c>
      <c r="RYO31" s="447" t="s">
        <v>31</v>
      </c>
      <c r="RYP31" s="450" t="s">
        <v>124</v>
      </c>
      <c r="RYQ31" s="415" t="s">
        <v>188</v>
      </c>
      <c r="RYR31" s="415" t="s">
        <v>125</v>
      </c>
      <c r="RYS31" s="415" t="s">
        <v>146</v>
      </c>
      <c r="RYT31" s="446"/>
      <c r="RYU31" s="451"/>
      <c r="RYV31" s="448">
        <v>34708</v>
      </c>
      <c r="RYW31" s="447" t="s">
        <v>31</v>
      </c>
      <c r="RYX31" s="450" t="s">
        <v>124</v>
      </c>
      <c r="RYY31" s="415" t="s">
        <v>188</v>
      </c>
      <c r="RYZ31" s="415" t="s">
        <v>125</v>
      </c>
      <c r="RZA31" s="415" t="s">
        <v>146</v>
      </c>
      <c r="RZB31" s="446"/>
      <c r="RZC31" s="451"/>
      <c r="RZD31" s="448">
        <v>34708</v>
      </c>
      <c r="RZE31" s="447" t="s">
        <v>31</v>
      </c>
      <c r="RZF31" s="450" t="s">
        <v>124</v>
      </c>
      <c r="RZG31" s="415" t="s">
        <v>188</v>
      </c>
      <c r="RZH31" s="415" t="s">
        <v>125</v>
      </c>
      <c r="RZI31" s="415" t="s">
        <v>146</v>
      </c>
      <c r="RZJ31" s="446"/>
      <c r="RZK31" s="451"/>
      <c r="RZL31" s="448">
        <v>34708</v>
      </c>
      <c r="RZM31" s="447" t="s">
        <v>31</v>
      </c>
      <c r="RZN31" s="450" t="s">
        <v>124</v>
      </c>
      <c r="RZO31" s="415" t="s">
        <v>188</v>
      </c>
      <c r="RZP31" s="415" t="s">
        <v>125</v>
      </c>
      <c r="RZQ31" s="415" t="s">
        <v>146</v>
      </c>
      <c r="RZR31" s="446"/>
      <c r="RZS31" s="451"/>
      <c r="RZT31" s="448">
        <v>34708</v>
      </c>
      <c r="RZU31" s="447" t="s">
        <v>31</v>
      </c>
      <c r="RZV31" s="450" t="s">
        <v>124</v>
      </c>
      <c r="RZW31" s="415" t="s">
        <v>188</v>
      </c>
      <c r="RZX31" s="415" t="s">
        <v>125</v>
      </c>
      <c r="RZY31" s="415" t="s">
        <v>146</v>
      </c>
      <c r="RZZ31" s="446"/>
      <c r="SAA31" s="451"/>
      <c r="SAB31" s="448">
        <v>34708</v>
      </c>
      <c r="SAC31" s="447" t="s">
        <v>31</v>
      </c>
      <c r="SAD31" s="450" t="s">
        <v>124</v>
      </c>
      <c r="SAE31" s="415" t="s">
        <v>188</v>
      </c>
      <c r="SAF31" s="415" t="s">
        <v>125</v>
      </c>
      <c r="SAG31" s="415" t="s">
        <v>146</v>
      </c>
      <c r="SAH31" s="446"/>
      <c r="SAI31" s="451"/>
      <c r="SAJ31" s="448">
        <v>34708</v>
      </c>
      <c r="SAK31" s="447" t="s">
        <v>31</v>
      </c>
      <c r="SAL31" s="450" t="s">
        <v>124</v>
      </c>
      <c r="SAM31" s="415" t="s">
        <v>188</v>
      </c>
      <c r="SAN31" s="415" t="s">
        <v>125</v>
      </c>
      <c r="SAO31" s="415" t="s">
        <v>146</v>
      </c>
      <c r="SAP31" s="446"/>
      <c r="SAQ31" s="451"/>
      <c r="SAR31" s="448">
        <v>34708</v>
      </c>
      <c r="SAS31" s="447" t="s">
        <v>31</v>
      </c>
      <c r="SAT31" s="450" t="s">
        <v>124</v>
      </c>
      <c r="SAU31" s="415" t="s">
        <v>188</v>
      </c>
      <c r="SAV31" s="415" t="s">
        <v>125</v>
      </c>
      <c r="SAW31" s="415" t="s">
        <v>146</v>
      </c>
      <c r="SAX31" s="446"/>
      <c r="SAY31" s="451"/>
      <c r="SAZ31" s="448">
        <v>34708</v>
      </c>
      <c r="SBA31" s="447" t="s">
        <v>31</v>
      </c>
      <c r="SBB31" s="450" t="s">
        <v>124</v>
      </c>
      <c r="SBC31" s="415" t="s">
        <v>188</v>
      </c>
      <c r="SBD31" s="415" t="s">
        <v>125</v>
      </c>
      <c r="SBE31" s="415" t="s">
        <v>146</v>
      </c>
      <c r="SBF31" s="446"/>
      <c r="SBG31" s="451"/>
      <c r="SBH31" s="448">
        <v>34708</v>
      </c>
      <c r="SBI31" s="447" t="s">
        <v>31</v>
      </c>
      <c r="SBJ31" s="450" t="s">
        <v>124</v>
      </c>
      <c r="SBK31" s="415" t="s">
        <v>188</v>
      </c>
      <c r="SBL31" s="415" t="s">
        <v>125</v>
      </c>
      <c r="SBM31" s="415" t="s">
        <v>146</v>
      </c>
      <c r="SBN31" s="446"/>
      <c r="SBO31" s="451"/>
      <c r="SBP31" s="448">
        <v>34708</v>
      </c>
      <c r="SBQ31" s="447" t="s">
        <v>31</v>
      </c>
      <c r="SBR31" s="450" t="s">
        <v>124</v>
      </c>
      <c r="SBS31" s="415" t="s">
        <v>188</v>
      </c>
      <c r="SBT31" s="415" t="s">
        <v>125</v>
      </c>
      <c r="SBU31" s="415" t="s">
        <v>146</v>
      </c>
      <c r="SBV31" s="446"/>
      <c r="SBW31" s="451"/>
      <c r="SBX31" s="448">
        <v>34708</v>
      </c>
      <c r="SBY31" s="447" t="s">
        <v>31</v>
      </c>
      <c r="SBZ31" s="450" t="s">
        <v>124</v>
      </c>
      <c r="SCA31" s="415" t="s">
        <v>188</v>
      </c>
      <c r="SCB31" s="415" t="s">
        <v>125</v>
      </c>
      <c r="SCC31" s="415" t="s">
        <v>146</v>
      </c>
      <c r="SCD31" s="446"/>
      <c r="SCE31" s="451"/>
      <c r="SCF31" s="448">
        <v>34708</v>
      </c>
      <c r="SCG31" s="447" t="s">
        <v>31</v>
      </c>
      <c r="SCH31" s="450" t="s">
        <v>124</v>
      </c>
      <c r="SCI31" s="415" t="s">
        <v>188</v>
      </c>
      <c r="SCJ31" s="415" t="s">
        <v>125</v>
      </c>
      <c r="SCK31" s="415" t="s">
        <v>146</v>
      </c>
      <c r="SCL31" s="446"/>
      <c r="SCM31" s="451"/>
      <c r="SCN31" s="448">
        <v>34708</v>
      </c>
      <c r="SCO31" s="447" t="s">
        <v>31</v>
      </c>
      <c r="SCP31" s="450" t="s">
        <v>124</v>
      </c>
      <c r="SCQ31" s="415" t="s">
        <v>188</v>
      </c>
      <c r="SCR31" s="415" t="s">
        <v>125</v>
      </c>
      <c r="SCS31" s="415" t="s">
        <v>146</v>
      </c>
      <c r="SCT31" s="446"/>
      <c r="SCU31" s="451"/>
      <c r="SCV31" s="448">
        <v>34708</v>
      </c>
      <c r="SCW31" s="447" t="s">
        <v>31</v>
      </c>
      <c r="SCX31" s="450" t="s">
        <v>124</v>
      </c>
      <c r="SCY31" s="415" t="s">
        <v>188</v>
      </c>
      <c r="SCZ31" s="415" t="s">
        <v>125</v>
      </c>
      <c r="SDA31" s="415" t="s">
        <v>146</v>
      </c>
      <c r="SDB31" s="446"/>
      <c r="SDC31" s="451"/>
      <c r="SDD31" s="448">
        <v>34708</v>
      </c>
      <c r="SDE31" s="447" t="s">
        <v>31</v>
      </c>
      <c r="SDF31" s="450" t="s">
        <v>124</v>
      </c>
      <c r="SDG31" s="415" t="s">
        <v>188</v>
      </c>
      <c r="SDH31" s="415" t="s">
        <v>125</v>
      </c>
      <c r="SDI31" s="415" t="s">
        <v>146</v>
      </c>
      <c r="SDJ31" s="446"/>
      <c r="SDK31" s="451"/>
      <c r="SDL31" s="448">
        <v>34708</v>
      </c>
      <c r="SDM31" s="447" t="s">
        <v>31</v>
      </c>
      <c r="SDN31" s="450" t="s">
        <v>124</v>
      </c>
      <c r="SDO31" s="415" t="s">
        <v>188</v>
      </c>
      <c r="SDP31" s="415" t="s">
        <v>125</v>
      </c>
      <c r="SDQ31" s="415" t="s">
        <v>146</v>
      </c>
      <c r="SDR31" s="446"/>
      <c r="SDS31" s="451"/>
      <c r="SDT31" s="448">
        <v>34708</v>
      </c>
      <c r="SDU31" s="447" t="s">
        <v>31</v>
      </c>
      <c r="SDV31" s="450" t="s">
        <v>124</v>
      </c>
      <c r="SDW31" s="415" t="s">
        <v>188</v>
      </c>
      <c r="SDX31" s="415" t="s">
        <v>125</v>
      </c>
      <c r="SDY31" s="415" t="s">
        <v>146</v>
      </c>
      <c r="SDZ31" s="446"/>
      <c r="SEA31" s="451"/>
      <c r="SEB31" s="448">
        <v>34708</v>
      </c>
      <c r="SEC31" s="447" t="s">
        <v>31</v>
      </c>
      <c r="SED31" s="450" t="s">
        <v>124</v>
      </c>
      <c r="SEE31" s="415" t="s">
        <v>188</v>
      </c>
      <c r="SEF31" s="415" t="s">
        <v>125</v>
      </c>
      <c r="SEG31" s="415" t="s">
        <v>146</v>
      </c>
      <c r="SEH31" s="446"/>
      <c r="SEI31" s="451"/>
      <c r="SEJ31" s="448">
        <v>34708</v>
      </c>
      <c r="SEK31" s="447" t="s">
        <v>31</v>
      </c>
      <c r="SEL31" s="450" t="s">
        <v>124</v>
      </c>
      <c r="SEM31" s="415" t="s">
        <v>188</v>
      </c>
      <c r="SEN31" s="415" t="s">
        <v>125</v>
      </c>
      <c r="SEO31" s="415" t="s">
        <v>146</v>
      </c>
      <c r="SEP31" s="446"/>
      <c r="SEQ31" s="451"/>
      <c r="SER31" s="448">
        <v>34708</v>
      </c>
      <c r="SES31" s="447" t="s">
        <v>31</v>
      </c>
      <c r="SET31" s="450" t="s">
        <v>124</v>
      </c>
      <c r="SEU31" s="415" t="s">
        <v>188</v>
      </c>
      <c r="SEV31" s="415" t="s">
        <v>125</v>
      </c>
      <c r="SEW31" s="415" t="s">
        <v>146</v>
      </c>
      <c r="SEX31" s="446"/>
      <c r="SEY31" s="451"/>
      <c r="SEZ31" s="448">
        <v>34708</v>
      </c>
      <c r="SFA31" s="447" t="s">
        <v>31</v>
      </c>
      <c r="SFB31" s="450" t="s">
        <v>124</v>
      </c>
      <c r="SFC31" s="415" t="s">
        <v>188</v>
      </c>
      <c r="SFD31" s="415" t="s">
        <v>125</v>
      </c>
      <c r="SFE31" s="415" t="s">
        <v>146</v>
      </c>
      <c r="SFF31" s="446"/>
      <c r="SFG31" s="451"/>
      <c r="SFH31" s="448">
        <v>34708</v>
      </c>
      <c r="SFI31" s="447" t="s">
        <v>31</v>
      </c>
      <c r="SFJ31" s="450" t="s">
        <v>124</v>
      </c>
      <c r="SFK31" s="415" t="s">
        <v>188</v>
      </c>
      <c r="SFL31" s="415" t="s">
        <v>125</v>
      </c>
      <c r="SFM31" s="415" t="s">
        <v>146</v>
      </c>
      <c r="SFN31" s="446"/>
      <c r="SFO31" s="451"/>
      <c r="SFP31" s="448">
        <v>34708</v>
      </c>
      <c r="SFQ31" s="447" t="s">
        <v>31</v>
      </c>
      <c r="SFR31" s="450" t="s">
        <v>124</v>
      </c>
      <c r="SFS31" s="415" t="s">
        <v>188</v>
      </c>
      <c r="SFT31" s="415" t="s">
        <v>125</v>
      </c>
      <c r="SFU31" s="415" t="s">
        <v>146</v>
      </c>
      <c r="SFV31" s="446"/>
      <c r="SFW31" s="451"/>
      <c r="SFX31" s="448">
        <v>34708</v>
      </c>
      <c r="SFY31" s="447" t="s">
        <v>31</v>
      </c>
      <c r="SFZ31" s="450" t="s">
        <v>124</v>
      </c>
      <c r="SGA31" s="415" t="s">
        <v>188</v>
      </c>
      <c r="SGB31" s="415" t="s">
        <v>125</v>
      </c>
      <c r="SGC31" s="415" t="s">
        <v>146</v>
      </c>
      <c r="SGD31" s="446"/>
      <c r="SGE31" s="451"/>
      <c r="SGF31" s="448">
        <v>34708</v>
      </c>
      <c r="SGG31" s="447" t="s">
        <v>31</v>
      </c>
      <c r="SGH31" s="450" t="s">
        <v>124</v>
      </c>
      <c r="SGI31" s="415" t="s">
        <v>188</v>
      </c>
      <c r="SGJ31" s="415" t="s">
        <v>125</v>
      </c>
      <c r="SGK31" s="415" t="s">
        <v>146</v>
      </c>
      <c r="SGL31" s="446"/>
      <c r="SGM31" s="451"/>
      <c r="SGN31" s="448">
        <v>34708</v>
      </c>
      <c r="SGO31" s="447" t="s">
        <v>31</v>
      </c>
      <c r="SGP31" s="450" t="s">
        <v>124</v>
      </c>
      <c r="SGQ31" s="415" t="s">
        <v>188</v>
      </c>
      <c r="SGR31" s="415" t="s">
        <v>125</v>
      </c>
      <c r="SGS31" s="415" t="s">
        <v>146</v>
      </c>
      <c r="SGT31" s="446"/>
      <c r="SGU31" s="451"/>
      <c r="SGV31" s="448">
        <v>34708</v>
      </c>
      <c r="SGW31" s="447" t="s">
        <v>31</v>
      </c>
      <c r="SGX31" s="450" t="s">
        <v>124</v>
      </c>
      <c r="SGY31" s="415" t="s">
        <v>188</v>
      </c>
      <c r="SGZ31" s="415" t="s">
        <v>125</v>
      </c>
      <c r="SHA31" s="415" t="s">
        <v>146</v>
      </c>
      <c r="SHB31" s="446"/>
      <c r="SHC31" s="451"/>
      <c r="SHD31" s="448">
        <v>34708</v>
      </c>
      <c r="SHE31" s="447" t="s">
        <v>31</v>
      </c>
      <c r="SHF31" s="450" t="s">
        <v>124</v>
      </c>
      <c r="SHG31" s="415" t="s">
        <v>188</v>
      </c>
      <c r="SHH31" s="415" t="s">
        <v>125</v>
      </c>
      <c r="SHI31" s="415" t="s">
        <v>146</v>
      </c>
      <c r="SHJ31" s="446"/>
      <c r="SHK31" s="451"/>
      <c r="SHL31" s="448">
        <v>34708</v>
      </c>
      <c r="SHM31" s="447" t="s">
        <v>31</v>
      </c>
      <c r="SHN31" s="450" t="s">
        <v>124</v>
      </c>
      <c r="SHO31" s="415" t="s">
        <v>188</v>
      </c>
      <c r="SHP31" s="415" t="s">
        <v>125</v>
      </c>
      <c r="SHQ31" s="415" t="s">
        <v>146</v>
      </c>
      <c r="SHR31" s="446"/>
      <c r="SHS31" s="451"/>
      <c r="SHT31" s="448">
        <v>34708</v>
      </c>
      <c r="SHU31" s="447" t="s">
        <v>31</v>
      </c>
      <c r="SHV31" s="450" t="s">
        <v>124</v>
      </c>
      <c r="SHW31" s="415" t="s">
        <v>188</v>
      </c>
      <c r="SHX31" s="415" t="s">
        <v>125</v>
      </c>
      <c r="SHY31" s="415" t="s">
        <v>146</v>
      </c>
      <c r="SHZ31" s="446"/>
      <c r="SIA31" s="451"/>
      <c r="SIB31" s="448">
        <v>34708</v>
      </c>
      <c r="SIC31" s="447" t="s">
        <v>31</v>
      </c>
      <c r="SID31" s="450" t="s">
        <v>124</v>
      </c>
      <c r="SIE31" s="415" t="s">
        <v>188</v>
      </c>
      <c r="SIF31" s="415" t="s">
        <v>125</v>
      </c>
      <c r="SIG31" s="415" t="s">
        <v>146</v>
      </c>
      <c r="SIH31" s="446"/>
      <c r="SII31" s="451"/>
      <c r="SIJ31" s="448">
        <v>34708</v>
      </c>
      <c r="SIK31" s="447" t="s">
        <v>31</v>
      </c>
      <c r="SIL31" s="450" t="s">
        <v>124</v>
      </c>
      <c r="SIM31" s="415" t="s">
        <v>188</v>
      </c>
      <c r="SIN31" s="415" t="s">
        <v>125</v>
      </c>
      <c r="SIO31" s="415" t="s">
        <v>146</v>
      </c>
      <c r="SIP31" s="446"/>
      <c r="SIQ31" s="451"/>
      <c r="SIR31" s="448">
        <v>34708</v>
      </c>
      <c r="SIS31" s="447" t="s">
        <v>31</v>
      </c>
      <c r="SIT31" s="450" t="s">
        <v>124</v>
      </c>
      <c r="SIU31" s="415" t="s">
        <v>188</v>
      </c>
      <c r="SIV31" s="415" t="s">
        <v>125</v>
      </c>
      <c r="SIW31" s="415" t="s">
        <v>146</v>
      </c>
      <c r="SIX31" s="446"/>
      <c r="SIY31" s="451"/>
      <c r="SIZ31" s="448">
        <v>34708</v>
      </c>
      <c r="SJA31" s="447" t="s">
        <v>31</v>
      </c>
      <c r="SJB31" s="450" t="s">
        <v>124</v>
      </c>
      <c r="SJC31" s="415" t="s">
        <v>188</v>
      </c>
      <c r="SJD31" s="415" t="s">
        <v>125</v>
      </c>
      <c r="SJE31" s="415" t="s">
        <v>146</v>
      </c>
      <c r="SJF31" s="446"/>
      <c r="SJG31" s="451"/>
      <c r="SJH31" s="448">
        <v>34708</v>
      </c>
      <c r="SJI31" s="447" t="s">
        <v>31</v>
      </c>
      <c r="SJJ31" s="450" t="s">
        <v>124</v>
      </c>
      <c r="SJK31" s="415" t="s">
        <v>188</v>
      </c>
      <c r="SJL31" s="415" t="s">
        <v>125</v>
      </c>
      <c r="SJM31" s="415" t="s">
        <v>146</v>
      </c>
      <c r="SJN31" s="446"/>
      <c r="SJO31" s="451"/>
      <c r="SJP31" s="448">
        <v>34708</v>
      </c>
      <c r="SJQ31" s="447" t="s">
        <v>31</v>
      </c>
      <c r="SJR31" s="450" t="s">
        <v>124</v>
      </c>
      <c r="SJS31" s="415" t="s">
        <v>188</v>
      </c>
      <c r="SJT31" s="415" t="s">
        <v>125</v>
      </c>
      <c r="SJU31" s="415" t="s">
        <v>146</v>
      </c>
      <c r="SJV31" s="446"/>
      <c r="SJW31" s="451"/>
      <c r="SJX31" s="448">
        <v>34708</v>
      </c>
      <c r="SJY31" s="447" t="s">
        <v>31</v>
      </c>
      <c r="SJZ31" s="450" t="s">
        <v>124</v>
      </c>
      <c r="SKA31" s="415" t="s">
        <v>188</v>
      </c>
      <c r="SKB31" s="415" t="s">
        <v>125</v>
      </c>
      <c r="SKC31" s="415" t="s">
        <v>146</v>
      </c>
      <c r="SKD31" s="446"/>
      <c r="SKE31" s="451"/>
      <c r="SKF31" s="448">
        <v>34708</v>
      </c>
      <c r="SKG31" s="447" t="s">
        <v>31</v>
      </c>
      <c r="SKH31" s="450" t="s">
        <v>124</v>
      </c>
      <c r="SKI31" s="415" t="s">
        <v>188</v>
      </c>
      <c r="SKJ31" s="415" t="s">
        <v>125</v>
      </c>
      <c r="SKK31" s="415" t="s">
        <v>146</v>
      </c>
      <c r="SKL31" s="446"/>
      <c r="SKM31" s="451"/>
      <c r="SKN31" s="448">
        <v>34708</v>
      </c>
      <c r="SKO31" s="447" t="s">
        <v>31</v>
      </c>
      <c r="SKP31" s="450" t="s">
        <v>124</v>
      </c>
      <c r="SKQ31" s="415" t="s">
        <v>188</v>
      </c>
      <c r="SKR31" s="415" t="s">
        <v>125</v>
      </c>
      <c r="SKS31" s="415" t="s">
        <v>146</v>
      </c>
      <c r="SKT31" s="446"/>
      <c r="SKU31" s="451"/>
      <c r="SKV31" s="448">
        <v>34708</v>
      </c>
      <c r="SKW31" s="447" t="s">
        <v>31</v>
      </c>
      <c r="SKX31" s="450" t="s">
        <v>124</v>
      </c>
      <c r="SKY31" s="415" t="s">
        <v>188</v>
      </c>
      <c r="SKZ31" s="415" t="s">
        <v>125</v>
      </c>
      <c r="SLA31" s="415" t="s">
        <v>146</v>
      </c>
      <c r="SLB31" s="446"/>
      <c r="SLC31" s="451"/>
      <c r="SLD31" s="448">
        <v>34708</v>
      </c>
      <c r="SLE31" s="447" t="s">
        <v>31</v>
      </c>
      <c r="SLF31" s="450" t="s">
        <v>124</v>
      </c>
      <c r="SLG31" s="415" t="s">
        <v>188</v>
      </c>
      <c r="SLH31" s="415" t="s">
        <v>125</v>
      </c>
      <c r="SLI31" s="415" t="s">
        <v>146</v>
      </c>
      <c r="SLJ31" s="446"/>
      <c r="SLK31" s="451"/>
      <c r="SLL31" s="448">
        <v>34708</v>
      </c>
      <c r="SLM31" s="447" t="s">
        <v>31</v>
      </c>
      <c r="SLN31" s="450" t="s">
        <v>124</v>
      </c>
      <c r="SLO31" s="415" t="s">
        <v>188</v>
      </c>
      <c r="SLP31" s="415" t="s">
        <v>125</v>
      </c>
      <c r="SLQ31" s="415" t="s">
        <v>146</v>
      </c>
      <c r="SLR31" s="446"/>
      <c r="SLS31" s="451"/>
      <c r="SLT31" s="448">
        <v>34708</v>
      </c>
      <c r="SLU31" s="447" t="s">
        <v>31</v>
      </c>
      <c r="SLV31" s="450" t="s">
        <v>124</v>
      </c>
      <c r="SLW31" s="415" t="s">
        <v>188</v>
      </c>
      <c r="SLX31" s="415" t="s">
        <v>125</v>
      </c>
      <c r="SLY31" s="415" t="s">
        <v>146</v>
      </c>
      <c r="SLZ31" s="446"/>
      <c r="SMA31" s="451"/>
      <c r="SMB31" s="448">
        <v>34708</v>
      </c>
      <c r="SMC31" s="447" t="s">
        <v>31</v>
      </c>
      <c r="SMD31" s="450" t="s">
        <v>124</v>
      </c>
      <c r="SME31" s="415" t="s">
        <v>188</v>
      </c>
      <c r="SMF31" s="415" t="s">
        <v>125</v>
      </c>
      <c r="SMG31" s="415" t="s">
        <v>146</v>
      </c>
      <c r="SMH31" s="446"/>
      <c r="SMI31" s="451"/>
      <c r="SMJ31" s="448">
        <v>34708</v>
      </c>
      <c r="SMK31" s="447" t="s">
        <v>31</v>
      </c>
      <c r="SML31" s="450" t="s">
        <v>124</v>
      </c>
      <c r="SMM31" s="415" t="s">
        <v>188</v>
      </c>
      <c r="SMN31" s="415" t="s">
        <v>125</v>
      </c>
      <c r="SMO31" s="415" t="s">
        <v>146</v>
      </c>
      <c r="SMP31" s="446"/>
      <c r="SMQ31" s="451"/>
      <c r="SMR31" s="448">
        <v>34708</v>
      </c>
      <c r="SMS31" s="447" t="s">
        <v>31</v>
      </c>
      <c r="SMT31" s="450" t="s">
        <v>124</v>
      </c>
      <c r="SMU31" s="415" t="s">
        <v>188</v>
      </c>
      <c r="SMV31" s="415" t="s">
        <v>125</v>
      </c>
      <c r="SMW31" s="415" t="s">
        <v>146</v>
      </c>
      <c r="SMX31" s="446"/>
      <c r="SMY31" s="451"/>
      <c r="SMZ31" s="448">
        <v>34708</v>
      </c>
      <c r="SNA31" s="447" t="s">
        <v>31</v>
      </c>
      <c r="SNB31" s="450" t="s">
        <v>124</v>
      </c>
      <c r="SNC31" s="415" t="s">
        <v>188</v>
      </c>
      <c r="SND31" s="415" t="s">
        <v>125</v>
      </c>
      <c r="SNE31" s="415" t="s">
        <v>146</v>
      </c>
      <c r="SNF31" s="446"/>
      <c r="SNG31" s="451"/>
      <c r="SNH31" s="448">
        <v>34708</v>
      </c>
      <c r="SNI31" s="447" t="s">
        <v>31</v>
      </c>
      <c r="SNJ31" s="450" t="s">
        <v>124</v>
      </c>
      <c r="SNK31" s="415" t="s">
        <v>188</v>
      </c>
      <c r="SNL31" s="415" t="s">
        <v>125</v>
      </c>
      <c r="SNM31" s="415" t="s">
        <v>146</v>
      </c>
      <c r="SNN31" s="446"/>
      <c r="SNO31" s="451"/>
      <c r="SNP31" s="448">
        <v>34708</v>
      </c>
      <c r="SNQ31" s="447" t="s">
        <v>31</v>
      </c>
      <c r="SNR31" s="450" t="s">
        <v>124</v>
      </c>
      <c r="SNS31" s="415" t="s">
        <v>188</v>
      </c>
      <c r="SNT31" s="415" t="s">
        <v>125</v>
      </c>
      <c r="SNU31" s="415" t="s">
        <v>146</v>
      </c>
      <c r="SNV31" s="446"/>
      <c r="SNW31" s="451"/>
      <c r="SNX31" s="448">
        <v>34708</v>
      </c>
      <c r="SNY31" s="447" t="s">
        <v>31</v>
      </c>
      <c r="SNZ31" s="450" t="s">
        <v>124</v>
      </c>
      <c r="SOA31" s="415" t="s">
        <v>188</v>
      </c>
      <c r="SOB31" s="415" t="s">
        <v>125</v>
      </c>
      <c r="SOC31" s="415" t="s">
        <v>146</v>
      </c>
      <c r="SOD31" s="446"/>
      <c r="SOE31" s="451"/>
      <c r="SOF31" s="448">
        <v>34708</v>
      </c>
      <c r="SOG31" s="447" t="s">
        <v>31</v>
      </c>
      <c r="SOH31" s="450" t="s">
        <v>124</v>
      </c>
      <c r="SOI31" s="415" t="s">
        <v>188</v>
      </c>
      <c r="SOJ31" s="415" t="s">
        <v>125</v>
      </c>
      <c r="SOK31" s="415" t="s">
        <v>146</v>
      </c>
      <c r="SOL31" s="446"/>
      <c r="SOM31" s="451"/>
      <c r="SON31" s="448">
        <v>34708</v>
      </c>
      <c r="SOO31" s="447" t="s">
        <v>31</v>
      </c>
      <c r="SOP31" s="450" t="s">
        <v>124</v>
      </c>
      <c r="SOQ31" s="415" t="s">
        <v>188</v>
      </c>
      <c r="SOR31" s="415" t="s">
        <v>125</v>
      </c>
      <c r="SOS31" s="415" t="s">
        <v>146</v>
      </c>
      <c r="SOT31" s="446"/>
      <c r="SOU31" s="451"/>
      <c r="SOV31" s="448">
        <v>34708</v>
      </c>
      <c r="SOW31" s="447" t="s">
        <v>31</v>
      </c>
      <c r="SOX31" s="450" t="s">
        <v>124</v>
      </c>
      <c r="SOY31" s="415" t="s">
        <v>188</v>
      </c>
      <c r="SOZ31" s="415" t="s">
        <v>125</v>
      </c>
      <c r="SPA31" s="415" t="s">
        <v>146</v>
      </c>
      <c r="SPB31" s="446"/>
      <c r="SPC31" s="451"/>
      <c r="SPD31" s="448">
        <v>34708</v>
      </c>
      <c r="SPE31" s="447" t="s">
        <v>31</v>
      </c>
      <c r="SPF31" s="450" t="s">
        <v>124</v>
      </c>
      <c r="SPG31" s="415" t="s">
        <v>188</v>
      </c>
      <c r="SPH31" s="415" t="s">
        <v>125</v>
      </c>
      <c r="SPI31" s="415" t="s">
        <v>146</v>
      </c>
      <c r="SPJ31" s="446"/>
      <c r="SPK31" s="451"/>
      <c r="SPL31" s="448">
        <v>34708</v>
      </c>
      <c r="SPM31" s="447" t="s">
        <v>31</v>
      </c>
      <c r="SPN31" s="450" t="s">
        <v>124</v>
      </c>
      <c r="SPO31" s="415" t="s">
        <v>188</v>
      </c>
      <c r="SPP31" s="415" t="s">
        <v>125</v>
      </c>
      <c r="SPQ31" s="415" t="s">
        <v>146</v>
      </c>
      <c r="SPR31" s="446"/>
      <c r="SPS31" s="451"/>
      <c r="SPT31" s="448">
        <v>34708</v>
      </c>
      <c r="SPU31" s="447" t="s">
        <v>31</v>
      </c>
      <c r="SPV31" s="450" t="s">
        <v>124</v>
      </c>
      <c r="SPW31" s="415" t="s">
        <v>188</v>
      </c>
      <c r="SPX31" s="415" t="s">
        <v>125</v>
      </c>
      <c r="SPY31" s="415" t="s">
        <v>146</v>
      </c>
      <c r="SPZ31" s="446"/>
      <c r="SQA31" s="451"/>
      <c r="SQB31" s="448">
        <v>34708</v>
      </c>
      <c r="SQC31" s="447" t="s">
        <v>31</v>
      </c>
      <c r="SQD31" s="450" t="s">
        <v>124</v>
      </c>
      <c r="SQE31" s="415" t="s">
        <v>188</v>
      </c>
      <c r="SQF31" s="415" t="s">
        <v>125</v>
      </c>
      <c r="SQG31" s="415" t="s">
        <v>146</v>
      </c>
      <c r="SQH31" s="446"/>
      <c r="SQI31" s="451"/>
      <c r="SQJ31" s="448">
        <v>34708</v>
      </c>
      <c r="SQK31" s="447" t="s">
        <v>31</v>
      </c>
      <c r="SQL31" s="450" t="s">
        <v>124</v>
      </c>
      <c r="SQM31" s="415" t="s">
        <v>188</v>
      </c>
      <c r="SQN31" s="415" t="s">
        <v>125</v>
      </c>
      <c r="SQO31" s="415" t="s">
        <v>146</v>
      </c>
      <c r="SQP31" s="446"/>
      <c r="SQQ31" s="451"/>
      <c r="SQR31" s="448">
        <v>34708</v>
      </c>
      <c r="SQS31" s="447" t="s">
        <v>31</v>
      </c>
      <c r="SQT31" s="450" t="s">
        <v>124</v>
      </c>
      <c r="SQU31" s="415" t="s">
        <v>188</v>
      </c>
      <c r="SQV31" s="415" t="s">
        <v>125</v>
      </c>
      <c r="SQW31" s="415" t="s">
        <v>146</v>
      </c>
      <c r="SQX31" s="446"/>
      <c r="SQY31" s="451"/>
      <c r="SQZ31" s="448">
        <v>34708</v>
      </c>
      <c r="SRA31" s="447" t="s">
        <v>31</v>
      </c>
      <c r="SRB31" s="450" t="s">
        <v>124</v>
      </c>
      <c r="SRC31" s="415" t="s">
        <v>188</v>
      </c>
      <c r="SRD31" s="415" t="s">
        <v>125</v>
      </c>
      <c r="SRE31" s="415" t="s">
        <v>146</v>
      </c>
      <c r="SRF31" s="446"/>
      <c r="SRG31" s="451"/>
      <c r="SRH31" s="448">
        <v>34708</v>
      </c>
      <c r="SRI31" s="447" t="s">
        <v>31</v>
      </c>
      <c r="SRJ31" s="450" t="s">
        <v>124</v>
      </c>
      <c r="SRK31" s="415" t="s">
        <v>188</v>
      </c>
      <c r="SRL31" s="415" t="s">
        <v>125</v>
      </c>
      <c r="SRM31" s="415" t="s">
        <v>146</v>
      </c>
      <c r="SRN31" s="446"/>
      <c r="SRO31" s="451"/>
      <c r="SRP31" s="448">
        <v>34708</v>
      </c>
      <c r="SRQ31" s="447" t="s">
        <v>31</v>
      </c>
      <c r="SRR31" s="450" t="s">
        <v>124</v>
      </c>
      <c r="SRS31" s="415" t="s">
        <v>188</v>
      </c>
      <c r="SRT31" s="415" t="s">
        <v>125</v>
      </c>
      <c r="SRU31" s="415" t="s">
        <v>146</v>
      </c>
      <c r="SRV31" s="446"/>
      <c r="SRW31" s="451"/>
      <c r="SRX31" s="448">
        <v>34708</v>
      </c>
      <c r="SRY31" s="447" t="s">
        <v>31</v>
      </c>
      <c r="SRZ31" s="450" t="s">
        <v>124</v>
      </c>
      <c r="SSA31" s="415" t="s">
        <v>188</v>
      </c>
      <c r="SSB31" s="415" t="s">
        <v>125</v>
      </c>
      <c r="SSC31" s="415" t="s">
        <v>146</v>
      </c>
      <c r="SSD31" s="446"/>
      <c r="SSE31" s="451"/>
      <c r="SSF31" s="448">
        <v>34708</v>
      </c>
      <c r="SSG31" s="447" t="s">
        <v>31</v>
      </c>
      <c r="SSH31" s="450" t="s">
        <v>124</v>
      </c>
      <c r="SSI31" s="415" t="s">
        <v>188</v>
      </c>
      <c r="SSJ31" s="415" t="s">
        <v>125</v>
      </c>
      <c r="SSK31" s="415" t="s">
        <v>146</v>
      </c>
      <c r="SSL31" s="446"/>
      <c r="SSM31" s="451"/>
      <c r="SSN31" s="448">
        <v>34708</v>
      </c>
      <c r="SSO31" s="447" t="s">
        <v>31</v>
      </c>
      <c r="SSP31" s="450" t="s">
        <v>124</v>
      </c>
      <c r="SSQ31" s="415" t="s">
        <v>188</v>
      </c>
      <c r="SSR31" s="415" t="s">
        <v>125</v>
      </c>
      <c r="SSS31" s="415" t="s">
        <v>146</v>
      </c>
      <c r="SST31" s="446"/>
      <c r="SSU31" s="451"/>
      <c r="SSV31" s="448">
        <v>34708</v>
      </c>
      <c r="SSW31" s="447" t="s">
        <v>31</v>
      </c>
      <c r="SSX31" s="450" t="s">
        <v>124</v>
      </c>
      <c r="SSY31" s="415" t="s">
        <v>188</v>
      </c>
      <c r="SSZ31" s="415" t="s">
        <v>125</v>
      </c>
      <c r="STA31" s="415" t="s">
        <v>146</v>
      </c>
      <c r="STB31" s="446"/>
      <c r="STC31" s="451"/>
      <c r="STD31" s="448">
        <v>34708</v>
      </c>
      <c r="STE31" s="447" t="s">
        <v>31</v>
      </c>
      <c r="STF31" s="450" t="s">
        <v>124</v>
      </c>
      <c r="STG31" s="415" t="s">
        <v>188</v>
      </c>
      <c r="STH31" s="415" t="s">
        <v>125</v>
      </c>
      <c r="STI31" s="415" t="s">
        <v>146</v>
      </c>
      <c r="STJ31" s="446"/>
      <c r="STK31" s="451"/>
      <c r="STL31" s="448">
        <v>34708</v>
      </c>
      <c r="STM31" s="447" t="s">
        <v>31</v>
      </c>
      <c r="STN31" s="450" t="s">
        <v>124</v>
      </c>
      <c r="STO31" s="415" t="s">
        <v>188</v>
      </c>
      <c r="STP31" s="415" t="s">
        <v>125</v>
      </c>
      <c r="STQ31" s="415" t="s">
        <v>146</v>
      </c>
      <c r="STR31" s="446"/>
      <c r="STS31" s="451"/>
      <c r="STT31" s="448">
        <v>34708</v>
      </c>
      <c r="STU31" s="447" t="s">
        <v>31</v>
      </c>
      <c r="STV31" s="450" t="s">
        <v>124</v>
      </c>
      <c r="STW31" s="415" t="s">
        <v>188</v>
      </c>
      <c r="STX31" s="415" t="s">
        <v>125</v>
      </c>
      <c r="STY31" s="415" t="s">
        <v>146</v>
      </c>
      <c r="STZ31" s="446"/>
      <c r="SUA31" s="451"/>
      <c r="SUB31" s="448">
        <v>34708</v>
      </c>
      <c r="SUC31" s="447" t="s">
        <v>31</v>
      </c>
      <c r="SUD31" s="450" t="s">
        <v>124</v>
      </c>
      <c r="SUE31" s="415" t="s">
        <v>188</v>
      </c>
      <c r="SUF31" s="415" t="s">
        <v>125</v>
      </c>
      <c r="SUG31" s="415" t="s">
        <v>146</v>
      </c>
      <c r="SUH31" s="446"/>
      <c r="SUI31" s="451"/>
      <c r="SUJ31" s="448">
        <v>34708</v>
      </c>
      <c r="SUK31" s="447" t="s">
        <v>31</v>
      </c>
      <c r="SUL31" s="450" t="s">
        <v>124</v>
      </c>
      <c r="SUM31" s="415" t="s">
        <v>188</v>
      </c>
      <c r="SUN31" s="415" t="s">
        <v>125</v>
      </c>
      <c r="SUO31" s="415" t="s">
        <v>146</v>
      </c>
      <c r="SUP31" s="446"/>
      <c r="SUQ31" s="451"/>
      <c r="SUR31" s="448">
        <v>34708</v>
      </c>
      <c r="SUS31" s="447" t="s">
        <v>31</v>
      </c>
      <c r="SUT31" s="450" t="s">
        <v>124</v>
      </c>
      <c r="SUU31" s="415" t="s">
        <v>188</v>
      </c>
      <c r="SUV31" s="415" t="s">
        <v>125</v>
      </c>
      <c r="SUW31" s="415" t="s">
        <v>146</v>
      </c>
      <c r="SUX31" s="446"/>
      <c r="SUY31" s="451"/>
      <c r="SUZ31" s="448">
        <v>34708</v>
      </c>
      <c r="SVA31" s="447" t="s">
        <v>31</v>
      </c>
      <c r="SVB31" s="450" t="s">
        <v>124</v>
      </c>
      <c r="SVC31" s="415" t="s">
        <v>188</v>
      </c>
      <c r="SVD31" s="415" t="s">
        <v>125</v>
      </c>
      <c r="SVE31" s="415" t="s">
        <v>146</v>
      </c>
      <c r="SVF31" s="446"/>
      <c r="SVG31" s="451"/>
      <c r="SVH31" s="448">
        <v>34708</v>
      </c>
      <c r="SVI31" s="447" t="s">
        <v>31</v>
      </c>
      <c r="SVJ31" s="450" t="s">
        <v>124</v>
      </c>
      <c r="SVK31" s="415" t="s">
        <v>188</v>
      </c>
      <c r="SVL31" s="415" t="s">
        <v>125</v>
      </c>
      <c r="SVM31" s="415" t="s">
        <v>146</v>
      </c>
      <c r="SVN31" s="446"/>
      <c r="SVO31" s="451"/>
      <c r="SVP31" s="448">
        <v>34708</v>
      </c>
      <c r="SVQ31" s="447" t="s">
        <v>31</v>
      </c>
      <c r="SVR31" s="450" t="s">
        <v>124</v>
      </c>
      <c r="SVS31" s="415" t="s">
        <v>188</v>
      </c>
      <c r="SVT31" s="415" t="s">
        <v>125</v>
      </c>
      <c r="SVU31" s="415" t="s">
        <v>146</v>
      </c>
      <c r="SVV31" s="446"/>
      <c r="SVW31" s="451"/>
      <c r="SVX31" s="448">
        <v>34708</v>
      </c>
      <c r="SVY31" s="447" t="s">
        <v>31</v>
      </c>
      <c r="SVZ31" s="450" t="s">
        <v>124</v>
      </c>
      <c r="SWA31" s="415" t="s">
        <v>188</v>
      </c>
      <c r="SWB31" s="415" t="s">
        <v>125</v>
      </c>
      <c r="SWC31" s="415" t="s">
        <v>146</v>
      </c>
      <c r="SWD31" s="446"/>
      <c r="SWE31" s="451"/>
      <c r="SWF31" s="448">
        <v>34708</v>
      </c>
      <c r="SWG31" s="447" t="s">
        <v>31</v>
      </c>
      <c r="SWH31" s="450" t="s">
        <v>124</v>
      </c>
      <c r="SWI31" s="415" t="s">
        <v>188</v>
      </c>
      <c r="SWJ31" s="415" t="s">
        <v>125</v>
      </c>
      <c r="SWK31" s="415" t="s">
        <v>146</v>
      </c>
      <c r="SWL31" s="446"/>
      <c r="SWM31" s="451"/>
      <c r="SWN31" s="448">
        <v>34708</v>
      </c>
      <c r="SWO31" s="447" t="s">
        <v>31</v>
      </c>
      <c r="SWP31" s="450" t="s">
        <v>124</v>
      </c>
      <c r="SWQ31" s="415" t="s">
        <v>188</v>
      </c>
      <c r="SWR31" s="415" t="s">
        <v>125</v>
      </c>
      <c r="SWS31" s="415" t="s">
        <v>146</v>
      </c>
      <c r="SWT31" s="446"/>
      <c r="SWU31" s="451"/>
      <c r="SWV31" s="448">
        <v>34708</v>
      </c>
      <c r="SWW31" s="447" t="s">
        <v>31</v>
      </c>
      <c r="SWX31" s="450" t="s">
        <v>124</v>
      </c>
      <c r="SWY31" s="415" t="s">
        <v>188</v>
      </c>
      <c r="SWZ31" s="415" t="s">
        <v>125</v>
      </c>
      <c r="SXA31" s="415" t="s">
        <v>146</v>
      </c>
      <c r="SXB31" s="446"/>
      <c r="SXC31" s="451"/>
      <c r="SXD31" s="448">
        <v>34708</v>
      </c>
      <c r="SXE31" s="447" t="s">
        <v>31</v>
      </c>
      <c r="SXF31" s="450" t="s">
        <v>124</v>
      </c>
      <c r="SXG31" s="415" t="s">
        <v>188</v>
      </c>
      <c r="SXH31" s="415" t="s">
        <v>125</v>
      </c>
      <c r="SXI31" s="415" t="s">
        <v>146</v>
      </c>
      <c r="SXJ31" s="446"/>
      <c r="SXK31" s="451"/>
      <c r="SXL31" s="448">
        <v>34708</v>
      </c>
      <c r="SXM31" s="447" t="s">
        <v>31</v>
      </c>
      <c r="SXN31" s="450" t="s">
        <v>124</v>
      </c>
      <c r="SXO31" s="415" t="s">
        <v>188</v>
      </c>
      <c r="SXP31" s="415" t="s">
        <v>125</v>
      </c>
      <c r="SXQ31" s="415" t="s">
        <v>146</v>
      </c>
      <c r="SXR31" s="446"/>
      <c r="SXS31" s="451"/>
      <c r="SXT31" s="448">
        <v>34708</v>
      </c>
      <c r="SXU31" s="447" t="s">
        <v>31</v>
      </c>
      <c r="SXV31" s="450" t="s">
        <v>124</v>
      </c>
      <c r="SXW31" s="415" t="s">
        <v>188</v>
      </c>
      <c r="SXX31" s="415" t="s">
        <v>125</v>
      </c>
      <c r="SXY31" s="415" t="s">
        <v>146</v>
      </c>
      <c r="SXZ31" s="446"/>
      <c r="SYA31" s="451"/>
      <c r="SYB31" s="448">
        <v>34708</v>
      </c>
      <c r="SYC31" s="447" t="s">
        <v>31</v>
      </c>
      <c r="SYD31" s="450" t="s">
        <v>124</v>
      </c>
      <c r="SYE31" s="415" t="s">
        <v>188</v>
      </c>
      <c r="SYF31" s="415" t="s">
        <v>125</v>
      </c>
      <c r="SYG31" s="415" t="s">
        <v>146</v>
      </c>
      <c r="SYH31" s="446"/>
      <c r="SYI31" s="451"/>
      <c r="SYJ31" s="448">
        <v>34708</v>
      </c>
      <c r="SYK31" s="447" t="s">
        <v>31</v>
      </c>
      <c r="SYL31" s="450" t="s">
        <v>124</v>
      </c>
      <c r="SYM31" s="415" t="s">
        <v>188</v>
      </c>
      <c r="SYN31" s="415" t="s">
        <v>125</v>
      </c>
      <c r="SYO31" s="415" t="s">
        <v>146</v>
      </c>
      <c r="SYP31" s="446"/>
      <c r="SYQ31" s="451"/>
      <c r="SYR31" s="448">
        <v>34708</v>
      </c>
      <c r="SYS31" s="447" t="s">
        <v>31</v>
      </c>
      <c r="SYT31" s="450" t="s">
        <v>124</v>
      </c>
      <c r="SYU31" s="415" t="s">
        <v>188</v>
      </c>
      <c r="SYV31" s="415" t="s">
        <v>125</v>
      </c>
      <c r="SYW31" s="415" t="s">
        <v>146</v>
      </c>
      <c r="SYX31" s="446"/>
      <c r="SYY31" s="451"/>
      <c r="SYZ31" s="448">
        <v>34708</v>
      </c>
      <c r="SZA31" s="447" t="s">
        <v>31</v>
      </c>
      <c r="SZB31" s="450" t="s">
        <v>124</v>
      </c>
      <c r="SZC31" s="415" t="s">
        <v>188</v>
      </c>
      <c r="SZD31" s="415" t="s">
        <v>125</v>
      </c>
      <c r="SZE31" s="415" t="s">
        <v>146</v>
      </c>
      <c r="SZF31" s="446"/>
      <c r="SZG31" s="451"/>
      <c r="SZH31" s="448">
        <v>34708</v>
      </c>
      <c r="SZI31" s="447" t="s">
        <v>31</v>
      </c>
      <c r="SZJ31" s="450" t="s">
        <v>124</v>
      </c>
      <c r="SZK31" s="415" t="s">
        <v>188</v>
      </c>
      <c r="SZL31" s="415" t="s">
        <v>125</v>
      </c>
      <c r="SZM31" s="415" t="s">
        <v>146</v>
      </c>
      <c r="SZN31" s="446"/>
      <c r="SZO31" s="451"/>
      <c r="SZP31" s="448">
        <v>34708</v>
      </c>
      <c r="SZQ31" s="447" t="s">
        <v>31</v>
      </c>
      <c r="SZR31" s="450" t="s">
        <v>124</v>
      </c>
      <c r="SZS31" s="415" t="s">
        <v>188</v>
      </c>
      <c r="SZT31" s="415" t="s">
        <v>125</v>
      </c>
      <c r="SZU31" s="415" t="s">
        <v>146</v>
      </c>
      <c r="SZV31" s="446"/>
      <c r="SZW31" s="451"/>
      <c r="SZX31" s="448">
        <v>34708</v>
      </c>
      <c r="SZY31" s="447" t="s">
        <v>31</v>
      </c>
      <c r="SZZ31" s="450" t="s">
        <v>124</v>
      </c>
      <c r="TAA31" s="415" t="s">
        <v>188</v>
      </c>
      <c r="TAB31" s="415" t="s">
        <v>125</v>
      </c>
      <c r="TAC31" s="415" t="s">
        <v>146</v>
      </c>
      <c r="TAD31" s="446"/>
      <c r="TAE31" s="451"/>
      <c r="TAF31" s="448">
        <v>34708</v>
      </c>
      <c r="TAG31" s="447" t="s">
        <v>31</v>
      </c>
      <c r="TAH31" s="450" t="s">
        <v>124</v>
      </c>
      <c r="TAI31" s="415" t="s">
        <v>188</v>
      </c>
      <c r="TAJ31" s="415" t="s">
        <v>125</v>
      </c>
      <c r="TAK31" s="415" t="s">
        <v>146</v>
      </c>
      <c r="TAL31" s="446"/>
      <c r="TAM31" s="451"/>
      <c r="TAN31" s="448">
        <v>34708</v>
      </c>
      <c r="TAO31" s="447" t="s">
        <v>31</v>
      </c>
      <c r="TAP31" s="450" t="s">
        <v>124</v>
      </c>
      <c r="TAQ31" s="415" t="s">
        <v>188</v>
      </c>
      <c r="TAR31" s="415" t="s">
        <v>125</v>
      </c>
      <c r="TAS31" s="415" t="s">
        <v>146</v>
      </c>
      <c r="TAT31" s="446"/>
      <c r="TAU31" s="451"/>
      <c r="TAV31" s="448">
        <v>34708</v>
      </c>
      <c r="TAW31" s="447" t="s">
        <v>31</v>
      </c>
      <c r="TAX31" s="450" t="s">
        <v>124</v>
      </c>
      <c r="TAY31" s="415" t="s">
        <v>188</v>
      </c>
      <c r="TAZ31" s="415" t="s">
        <v>125</v>
      </c>
      <c r="TBA31" s="415" t="s">
        <v>146</v>
      </c>
      <c r="TBB31" s="446"/>
      <c r="TBC31" s="451"/>
      <c r="TBD31" s="448">
        <v>34708</v>
      </c>
      <c r="TBE31" s="447" t="s">
        <v>31</v>
      </c>
      <c r="TBF31" s="450" t="s">
        <v>124</v>
      </c>
      <c r="TBG31" s="415" t="s">
        <v>188</v>
      </c>
      <c r="TBH31" s="415" t="s">
        <v>125</v>
      </c>
      <c r="TBI31" s="415" t="s">
        <v>146</v>
      </c>
      <c r="TBJ31" s="446"/>
      <c r="TBK31" s="451"/>
      <c r="TBL31" s="448">
        <v>34708</v>
      </c>
      <c r="TBM31" s="447" t="s">
        <v>31</v>
      </c>
      <c r="TBN31" s="450" t="s">
        <v>124</v>
      </c>
      <c r="TBO31" s="415" t="s">
        <v>188</v>
      </c>
      <c r="TBP31" s="415" t="s">
        <v>125</v>
      </c>
      <c r="TBQ31" s="415" t="s">
        <v>146</v>
      </c>
      <c r="TBR31" s="446"/>
      <c r="TBS31" s="451"/>
      <c r="TBT31" s="448">
        <v>34708</v>
      </c>
      <c r="TBU31" s="447" t="s">
        <v>31</v>
      </c>
      <c r="TBV31" s="450" t="s">
        <v>124</v>
      </c>
      <c r="TBW31" s="415" t="s">
        <v>188</v>
      </c>
      <c r="TBX31" s="415" t="s">
        <v>125</v>
      </c>
      <c r="TBY31" s="415" t="s">
        <v>146</v>
      </c>
      <c r="TBZ31" s="446"/>
      <c r="TCA31" s="451"/>
      <c r="TCB31" s="448">
        <v>34708</v>
      </c>
      <c r="TCC31" s="447" t="s">
        <v>31</v>
      </c>
      <c r="TCD31" s="450" t="s">
        <v>124</v>
      </c>
      <c r="TCE31" s="415" t="s">
        <v>188</v>
      </c>
      <c r="TCF31" s="415" t="s">
        <v>125</v>
      </c>
      <c r="TCG31" s="415" t="s">
        <v>146</v>
      </c>
      <c r="TCH31" s="446"/>
      <c r="TCI31" s="451"/>
      <c r="TCJ31" s="448">
        <v>34708</v>
      </c>
      <c r="TCK31" s="447" t="s">
        <v>31</v>
      </c>
      <c r="TCL31" s="450" t="s">
        <v>124</v>
      </c>
      <c r="TCM31" s="415" t="s">
        <v>188</v>
      </c>
      <c r="TCN31" s="415" t="s">
        <v>125</v>
      </c>
      <c r="TCO31" s="415" t="s">
        <v>146</v>
      </c>
      <c r="TCP31" s="446"/>
      <c r="TCQ31" s="451"/>
      <c r="TCR31" s="448">
        <v>34708</v>
      </c>
      <c r="TCS31" s="447" t="s">
        <v>31</v>
      </c>
      <c r="TCT31" s="450" t="s">
        <v>124</v>
      </c>
      <c r="TCU31" s="415" t="s">
        <v>188</v>
      </c>
      <c r="TCV31" s="415" t="s">
        <v>125</v>
      </c>
      <c r="TCW31" s="415" t="s">
        <v>146</v>
      </c>
      <c r="TCX31" s="446"/>
      <c r="TCY31" s="451"/>
      <c r="TCZ31" s="448">
        <v>34708</v>
      </c>
      <c r="TDA31" s="447" t="s">
        <v>31</v>
      </c>
      <c r="TDB31" s="450" t="s">
        <v>124</v>
      </c>
      <c r="TDC31" s="415" t="s">
        <v>188</v>
      </c>
      <c r="TDD31" s="415" t="s">
        <v>125</v>
      </c>
      <c r="TDE31" s="415" t="s">
        <v>146</v>
      </c>
      <c r="TDF31" s="446"/>
      <c r="TDG31" s="451"/>
      <c r="TDH31" s="448">
        <v>34708</v>
      </c>
      <c r="TDI31" s="447" t="s">
        <v>31</v>
      </c>
      <c r="TDJ31" s="450" t="s">
        <v>124</v>
      </c>
      <c r="TDK31" s="415" t="s">
        <v>188</v>
      </c>
      <c r="TDL31" s="415" t="s">
        <v>125</v>
      </c>
      <c r="TDM31" s="415" t="s">
        <v>146</v>
      </c>
      <c r="TDN31" s="446"/>
      <c r="TDO31" s="451"/>
      <c r="TDP31" s="448">
        <v>34708</v>
      </c>
      <c r="TDQ31" s="447" t="s">
        <v>31</v>
      </c>
      <c r="TDR31" s="450" t="s">
        <v>124</v>
      </c>
      <c r="TDS31" s="415" t="s">
        <v>188</v>
      </c>
      <c r="TDT31" s="415" t="s">
        <v>125</v>
      </c>
      <c r="TDU31" s="415" t="s">
        <v>146</v>
      </c>
      <c r="TDV31" s="446"/>
      <c r="TDW31" s="451"/>
      <c r="TDX31" s="448">
        <v>34708</v>
      </c>
      <c r="TDY31" s="447" t="s">
        <v>31</v>
      </c>
      <c r="TDZ31" s="450" t="s">
        <v>124</v>
      </c>
      <c r="TEA31" s="415" t="s">
        <v>188</v>
      </c>
      <c r="TEB31" s="415" t="s">
        <v>125</v>
      </c>
      <c r="TEC31" s="415" t="s">
        <v>146</v>
      </c>
      <c r="TED31" s="446"/>
      <c r="TEE31" s="451"/>
      <c r="TEF31" s="448">
        <v>34708</v>
      </c>
      <c r="TEG31" s="447" t="s">
        <v>31</v>
      </c>
      <c r="TEH31" s="450" t="s">
        <v>124</v>
      </c>
      <c r="TEI31" s="415" t="s">
        <v>188</v>
      </c>
      <c r="TEJ31" s="415" t="s">
        <v>125</v>
      </c>
      <c r="TEK31" s="415" t="s">
        <v>146</v>
      </c>
      <c r="TEL31" s="446"/>
      <c r="TEM31" s="451"/>
      <c r="TEN31" s="448">
        <v>34708</v>
      </c>
      <c r="TEO31" s="447" t="s">
        <v>31</v>
      </c>
      <c r="TEP31" s="450" t="s">
        <v>124</v>
      </c>
      <c r="TEQ31" s="415" t="s">
        <v>188</v>
      </c>
      <c r="TER31" s="415" t="s">
        <v>125</v>
      </c>
      <c r="TES31" s="415" t="s">
        <v>146</v>
      </c>
      <c r="TET31" s="446"/>
      <c r="TEU31" s="451"/>
      <c r="TEV31" s="448">
        <v>34708</v>
      </c>
      <c r="TEW31" s="447" t="s">
        <v>31</v>
      </c>
      <c r="TEX31" s="450" t="s">
        <v>124</v>
      </c>
      <c r="TEY31" s="415" t="s">
        <v>188</v>
      </c>
      <c r="TEZ31" s="415" t="s">
        <v>125</v>
      </c>
      <c r="TFA31" s="415" t="s">
        <v>146</v>
      </c>
      <c r="TFB31" s="446"/>
      <c r="TFC31" s="451"/>
      <c r="TFD31" s="448">
        <v>34708</v>
      </c>
      <c r="TFE31" s="447" t="s">
        <v>31</v>
      </c>
      <c r="TFF31" s="450" t="s">
        <v>124</v>
      </c>
      <c r="TFG31" s="415" t="s">
        <v>188</v>
      </c>
      <c r="TFH31" s="415" t="s">
        <v>125</v>
      </c>
      <c r="TFI31" s="415" t="s">
        <v>146</v>
      </c>
      <c r="TFJ31" s="446"/>
      <c r="TFK31" s="451"/>
      <c r="TFL31" s="448">
        <v>34708</v>
      </c>
      <c r="TFM31" s="447" t="s">
        <v>31</v>
      </c>
      <c r="TFN31" s="450" t="s">
        <v>124</v>
      </c>
      <c r="TFO31" s="415" t="s">
        <v>188</v>
      </c>
      <c r="TFP31" s="415" t="s">
        <v>125</v>
      </c>
      <c r="TFQ31" s="415" t="s">
        <v>146</v>
      </c>
      <c r="TFR31" s="446"/>
      <c r="TFS31" s="451"/>
      <c r="TFT31" s="448">
        <v>34708</v>
      </c>
      <c r="TFU31" s="447" t="s">
        <v>31</v>
      </c>
      <c r="TFV31" s="450" t="s">
        <v>124</v>
      </c>
      <c r="TFW31" s="415" t="s">
        <v>188</v>
      </c>
      <c r="TFX31" s="415" t="s">
        <v>125</v>
      </c>
      <c r="TFY31" s="415" t="s">
        <v>146</v>
      </c>
      <c r="TFZ31" s="446"/>
      <c r="TGA31" s="451"/>
      <c r="TGB31" s="448">
        <v>34708</v>
      </c>
      <c r="TGC31" s="447" t="s">
        <v>31</v>
      </c>
      <c r="TGD31" s="450" t="s">
        <v>124</v>
      </c>
      <c r="TGE31" s="415" t="s">
        <v>188</v>
      </c>
      <c r="TGF31" s="415" t="s">
        <v>125</v>
      </c>
      <c r="TGG31" s="415" t="s">
        <v>146</v>
      </c>
      <c r="TGH31" s="446"/>
      <c r="TGI31" s="451"/>
      <c r="TGJ31" s="448">
        <v>34708</v>
      </c>
      <c r="TGK31" s="447" t="s">
        <v>31</v>
      </c>
      <c r="TGL31" s="450" t="s">
        <v>124</v>
      </c>
      <c r="TGM31" s="415" t="s">
        <v>188</v>
      </c>
      <c r="TGN31" s="415" t="s">
        <v>125</v>
      </c>
      <c r="TGO31" s="415" t="s">
        <v>146</v>
      </c>
      <c r="TGP31" s="446"/>
      <c r="TGQ31" s="451"/>
      <c r="TGR31" s="448">
        <v>34708</v>
      </c>
      <c r="TGS31" s="447" t="s">
        <v>31</v>
      </c>
      <c r="TGT31" s="450" t="s">
        <v>124</v>
      </c>
      <c r="TGU31" s="415" t="s">
        <v>188</v>
      </c>
      <c r="TGV31" s="415" t="s">
        <v>125</v>
      </c>
      <c r="TGW31" s="415" t="s">
        <v>146</v>
      </c>
      <c r="TGX31" s="446"/>
      <c r="TGY31" s="451"/>
      <c r="TGZ31" s="448">
        <v>34708</v>
      </c>
      <c r="THA31" s="447" t="s">
        <v>31</v>
      </c>
      <c r="THB31" s="450" t="s">
        <v>124</v>
      </c>
      <c r="THC31" s="415" t="s">
        <v>188</v>
      </c>
      <c r="THD31" s="415" t="s">
        <v>125</v>
      </c>
      <c r="THE31" s="415" t="s">
        <v>146</v>
      </c>
      <c r="THF31" s="446"/>
      <c r="THG31" s="451"/>
      <c r="THH31" s="448">
        <v>34708</v>
      </c>
      <c r="THI31" s="447" t="s">
        <v>31</v>
      </c>
      <c r="THJ31" s="450" t="s">
        <v>124</v>
      </c>
      <c r="THK31" s="415" t="s">
        <v>188</v>
      </c>
      <c r="THL31" s="415" t="s">
        <v>125</v>
      </c>
      <c r="THM31" s="415" t="s">
        <v>146</v>
      </c>
      <c r="THN31" s="446"/>
      <c r="THO31" s="451"/>
      <c r="THP31" s="448">
        <v>34708</v>
      </c>
      <c r="THQ31" s="447" t="s">
        <v>31</v>
      </c>
      <c r="THR31" s="450" t="s">
        <v>124</v>
      </c>
      <c r="THS31" s="415" t="s">
        <v>188</v>
      </c>
      <c r="THT31" s="415" t="s">
        <v>125</v>
      </c>
      <c r="THU31" s="415" t="s">
        <v>146</v>
      </c>
      <c r="THV31" s="446"/>
      <c r="THW31" s="451"/>
      <c r="THX31" s="448">
        <v>34708</v>
      </c>
      <c r="THY31" s="447" t="s">
        <v>31</v>
      </c>
      <c r="THZ31" s="450" t="s">
        <v>124</v>
      </c>
      <c r="TIA31" s="415" t="s">
        <v>188</v>
      </c>
      <c r="TIB31" s="415" t="s">
        <v>125</v>
      </c>
      <c r="TIC31" s="415" t="s">
        <v>146</v>
      </c>
      <c r="TID31" s="446"/>
      <c r="TIE31" s="451"/>
      <c r="TIF31" s="448">
        <v>34708</v>
      </c>
      <c r="TIG31" s="447" t="s">
        <v>31</v>
      </c>
      <c r="TIH31" s="450" t="s">
        <v>124</v>
      </c>
      <c r="TII31" s="415" t="s">
        <v>188</v>
      </c>
      <c r="TIJ31" s="415" t="s">
        <v>125</v>
      </c>
      <c r="TIK31" s="415" t="s">
        <v>146</v>
      </c>
      <c r="TIL31" s="446"/>
      <c r="TIM31" s="451"/>
      <c r="TIN31" s="448">
        <v>34708</v>
      </c>
      <c r="TIO31" s="447" t="s">
        <v>31</v>
      </c>
      <c r="TIP31" s="450" t="s">
        <v>124</v>
      </c>
      <c r="TIQ31" s="415" t="s">
        <v>188</v>
      </c>
      <c r="TIR31" s="415" t="s">
        <v>125</v>
      </c>
      <c r="TIS31" s="415" t="s">
        <v>146</v>
      </c>
      <c r="TIT31" s="446"/>
      <c r="TIU31" s="451"/>
      <c r="TIV31" s="448">
        <v>34708</v>
      </c>
      <c r="TIW31" s="447" t="s">
        <v>31</v>
      </c>
      <c r="TIX31" s="450" t="s">
        <v>124</v>
      </c>
      <c r="TIY31" s="415" t="s">
        <v>188</v>
      </c>
      <c r="TIZ31" s="415" t="s">
        <v>125</v>
      </c>
      <c r="TJA31" s="415" t="s">
        <v>146</v>
      </c>
      <c r="TJB31" s="446"/>
      <c r="TJC31" s="451"/>
      <c r="TJD31" s="448">
        <v>34708</v>
      </c>
      <c r="TJE31" s="447" t="s">
        <v>31</v>
      </c>
      <c r="TJF31" s="450" t="s">
        <v>124</v>
      </c>
      <c r="TJG31" s="415" t="s">
        <v>188</v>
      </c>
      <c r="TJH31" s="415" t="s">
        <v>125</v>
      </c>
      <c r="TJI31" s="415" t="s">
        <v>146</v>
      </c>
      <c r="TJJ31" s="446"/>
      <c r="TJK31" s="451"/>
      <c r="TJL31" s="448">
        <v>34708</v>
      </c>
      <c r="TJM31" s="447" t="s">
        <v>31</v>
      </c>
      <c r="TJN31" s="450" t="s">
        <v>124</v>
      </c>
      <c r="TJO31" s="415" t="s">
        <v>188</v>
      </c>
      <c r="TJP31" s="415" t="s">
        <v>125</v>
      </c>
      <c r="TJQ31" s="415" t="s">
        <v>146</v>
      </c>
      <c r="TJR31" s="446"/>
      <c r="TJS31" s="451"/>
      <c r="TJT31" s="448">
        <v>34708</v>
      </c>
      <c r="TJU31" s="447" t="s">
        <v>31</v>
      </c>
      <c r="TJV31" s="450" t="s">
        <v>124</v>
      </c>
      <c r="TJW31" s="415" t="s">
        <v>188</v>
      </c>
      <c r="TJX31" s="415" t="s">
        <v>125</v>
      </c>
      <c r="TJY31" s="415" t="s">
        <v>146</v>
      </c>
      <c r="TJZ31" s="446"/>
      <c r="TKA31" s="451"/>
      <c r="TKB31" s="448">
        <v>34708</v>
      </c>
      <c r="TKC31" s="447" t="s">
        <v>31</v>
      </c>
      <c r="TKD31" s="450" t="s">
        <v>124</v>
      </c>
      <c r="TKE31" s="415" t="s">
        <v>188</v>
      </c>
      <c r="TKF31" s="415" t="s">
        <v>125</v>
      </c>
      <c r="TKG31" s="415" t="s">
        <v>146</v>
      </c>
      <c r="TKH31" s="446"/>
      <c r="TKI31" s="451"/>
      <c r="TKJ31" s="448">
        <v>34708</v>
      </c>
      <c r="TKK31" s="447" t="s">
        <v>31</v>
      </c>
      <c r="TKL31" s="450" t="s">
        <v>124</v>
      </c>
      <c r="TKM31" s="415" t="s">
        <v>188</v>
      </c>
      <c r="TKN31" s="415" t="s">
        <v>125</v>
      </c>
      <c r="TKO31" s="415" t="s">
        <v>146</v>
      </c>
      <c r="TKP31" s="446"/>
      <c r="TKQ31" s="451"/>
      <c r="TKR31" s="448">
        <v>34708</v>
      </c>
      <c r="TKS31" s="447" t="s">
        <v>31</v>
      </c>
      <c r="TKT31" s="450" t="s">
        <v>124</v>
      </c>
      <c r="TKU31" s="415" t="s">
        <v>188</v>
      </c>
      <c r="TKV31" s="415" t="s">
        <v>125</v>
      </c>
      <c r="TKW31" s="415" t="s">
        <v>146</v>
      </c>
      <c r="TKX31" s="446"/>
      <c r="TKY31" s="451"/>
      <c r="TKZ31" s="448">
        <v>34708</v>
      </c>
      <c r="TLA31" s="447" t="s">
        <v>31</v>
      </c>
      <c r="TLB31" s="450" t="s">
        <v>124</v>
      </c>
      <c r="TLC31" s="415" t="s">
        <v>188</v>
      </c>
      <c r="TLD31" s="415" t="s">
        <v>125</v>
      </c>
      <c r="TLE31" s="415" t="s">
        <v>146</v>
      </c>
      <c r="TLF31" s="446"/>
      <c r="TLG31" s="451"/>
      <c r="TLH31" s="448">
        <v>34708</v>
      </c>
      <c r="TLI31" s="447" t="s">
        <v>31</v>
      </c>
      <c r="TLJ31" s="450" t="s">
        <v>124</v>
      </c>
      <c r="TLK31" s="415" t="s">
        <v>188</v>
      </c>
      <c r="TLL31" s="415" t="s">
        <v>125</v>
      </c>
      <c r="TLM31" s="415" t="s">
        <v>146</v>
      </c>
      <c r="TLN31" s="446"/>
      <c r="TLO31" s="451"/>
      <c r="TLP31" s="448">
        <v>34708</v>
      </c>
      <c r="TLQ31" s="447" t="s">
        <v>31</v>
      </c>
      <c r="TLR31" s="450" t="s">
        <v>124</v>
      </c>
      <c r="TLS31" s="415" t="s">
        <v>188</v>
      </c>
      <c r="TLT31" s="415" t="s">
        <v>125</v>
      </c>
      <c r="TLU31" s="415" t="s">
        <v>146</v>
      </c>
      <c r="TLV31" s="446"/>
      <c r="TLW31" s="451"/>
      <c r="TLX31" s="448">
        <v>34708</v>
      </c>
      <c r="TLY31" s="447" t="s">
        <v>31</v>
      </c>
      <c r="TLZ31" s="450" t="s">
        <v>124</v>
      </c>
      <c r="TMA31" s="415" t="s">
        <v>188</v>
      </c>
      <c r="TMB31" s="415" t="s">
        <v>125</v>
      </c>
      <c r="TMC31" s="415" t="s">
        <v>146</v>
      </c>
      <c r="TMD31" s="446"/>
      <c r="TME31" s="451"/>
      <c r="TMF31" s="448">
        <v>34708</v>
      </c>
      <c r="TMG31" s="447" t="s">
        <v>31</v>
      </c>
      <c r="TMH31" s="450" t="s">
        <v>124</v>
      </c>
      <c r="TMI31" s="415" t="s">
        <v>188</v>
      </c>
      <c r="TMJ31" s="415" t="s">
        <v>125</v>
      </c>
      <c r="TMK31" s="415" t="s">
        <v>146</v>
      </c>
      <c r="TML31" s="446"/>
      <c r="TMM31" s="451"/>
      <c r="TMN31" s="448">
        <v>34708</v>
      </c>
      <c r="TMO31" s="447" t="s">
        <v>31</v>
      </c>
      <c r="TMP31" s="450" t="s">
        <v>124</v>
      </c>
      <c r="TMQ31" s="415" t="s">
        <v>188</v>
      </c>
      <c r="TMR31" s="415" t="s">
        <v>125</v>
      </c>
      <c r="TMS31" s="415" t="s">
        <v>146</v>
      </c>
      <c r="TMT31" s="446"/>
      <c r="TMU31" s="451"/>
      <c r="TMV31" s="448">
        <v>34708</v>
      </c>
      <c r="TMW31" s="447" t="s">
        <v>31</v>
      </c>
      <c r="TMX31" s="450" t="s">
        <v>124</v>
      </c>
      <c r="TMY31" s="415" t="s">
        <v>188</v>
      </c>
      <c r="TMZ31" s="415" t="s">
        <v>125</v>
      </c>
      <c r="TNA31" s="415" t="s">
        <v>146</v>
      </c>
      <c r="TNB31" s="446"/>
      <c r="TNC31" s="451"/>
      <c r="TND31" s="448">
        <v>34708</v>
      </c>
      <c r="TNE31" s="447" t="s">
        <v>31</v>
      </c>
      <c r="TNF31" s="450" t="s">
        <v>124</v>
      </c>
      <c r="TNG31" s="415" t="s">
        <v>188</v>
      </c>
      <c r="TNH31" s="415" t="s">
        <v>125</v>
      </c>
      <c r="TNI31" s="415" t="s">
        <v>146</v>
      </c>
      <c r="TNJ31" s="446"/>
      <c r="TNK31" s="451"/>
      <c r="TNL31" s="448">
        <v>34708</v>
      </c>
      <c r="TNM31" s="447" t="s">
        <v>31</v>
      </c>
      <c r="TNN31" s="450" t="s">
        <v>124</v>
      </c>
      <c r="TNO31" s="415" t="s">
        <v>188</v>
      </c>
      <c r="TNP31" s="415" t="s">
        <v>125</v>
      </c>
      <c r="TNQ31" s="415" t="s">
        <v>146</v>
      </c>
      <c r="TNR31" s="446"/>
      <c r="TNS31" s="451"/>
      <c r="TNT31" s="448">
        <v>34708</v>
      </c>
      <c r="TNU31" s="447" t="s">
        <v>31</v>
      </c>
      <c r="TNV31" s="450" t="s">
        <v>124</v>
      </c>
      <c r="TNW31" s="415" t="s">
        <v>188</v>
      </c>
      <c r="TNX31" s="415" t="s">
        <v>125</v>
      </c>
      <c r="TNY31" s="415" t="s">
        <v>146</v>
      </c>
      <c r="TNZ31" s="446"/>
      <c r="TOA31" s="451"/>
      <c r="TOB31" s="448">
        <v>34708</v>
      </c>
      <c r="TOC31" s="447" t="s">
        <v>31</v>
      </c>
      <c r="TOD31" s="450" t="s">
        <v>124</v>
      </c>
      <c r="TOE31" s="415" t="s">
        <v>188</v>
      </c>
      <c r="TOF31" s="415" t="s">
        <v>125</v>
      </c>
      <c r="TOG31" s="415" t="s">
        <v>146</v>
      </c>
      <c r="TOH31" s="446"/>
      <c r="TOI31" s="451"/>
      <c r="TOJ31" s="448">
        <v>34708</v>
      </c>
      <c r="TOK31" s="447" t="s">
        <v>31</v>
      </c>
      <c r="TOL31" s="450" t="s">
        <v>124</v>
      </c>
      <c r="TOM31" s="415" t="s">
        <v>188</v>
      </c>
      <c r="TON31" s="415" t="s">
        <v>125</v>
      </c>
      <c r="TOO31" s="415" t="s">
        <v>146</v>
      </c>
      <c r="TOP31" s="446"/>
      <c r="TOQ31" s="451"/>
      <c r="TOR31" s="448">
        <v>34708</v>
      </c>
      <c r="TOS31" s="447" t="s">
        <v>31</v>
      </c>
      <c r="TOT31" s="450" t="s">
        <v>124</v>
      </c>
      <c r="TOU31" s="415" t="s">
        <v>188</v>
      </c>
      <c r="TOV31" s="415" t="s">
        <v>125</v>
      </c>
      <c r="TOW31" s="415" t="s">
        <v>146</v>
      </c>
      <c r="TOX31" s="446"/>
      <c r="TOY31" s="451"/>
      <c r="TOZ31" s="448">
        <v>34708</v>
      </c>
      <c r="TPA31" s="447" t="s">
        <v>31</v>
      </c>
      <c r="TPB31" s="450" t="s">
        <v>124</v>
      </c>
      <c r="TPC31" s="415" t="s">
        <v>188</v>
      </c>
      <c r="TPD31" s="415" t="s">
        <v>125</v>
      </c>
      <c r="TPE31" s="415" t="s">
        <v>146</v>
      </c>
      <c r="TPF31" s="446"/>
      <c r="TPG31" s="451"/>
      <c r="TPH31" s="448">
        <v>34708</v>
      </c>
      <c r="TPI31" s="447" t="s">
        <v>31</v>
      </c>
      <c r="TPJ31" s="450" t="s">
        <v>124</v>
      </c>
      <c r="TPK31" s="415" t="s">
        <v>188</v>
      </c>
      <c r="TPL31" s="415" t="s">
        <v>125</v>
      </c>
      <c r="TPM31" s="415" t="s">
        <v>146</v>
      </c>
      <c r="TPN31" s="446"/>
      <c r="TPO31" s="451"/>
      <c r="TPP31" s="448">
        <v>34708</v>
      </c>
      <c r="TPQ31" s="447" t="s">
        <v>31</v>
      </c>
      <c r="TPR31" s="450" t="s">
        <v>124</v>
      </c>
      <c r="TPS31" s="415" t="s">
        <v>188</v>
      </c>
      <c r="TPT31" s="415" t="s">
        <v>125</v>
      </c>
      <c r="TPU31" s="415" t="s">
        <v>146</v>
      </c>
      <c r="TPV31" s="446"/>
      <c r="TPW31" s="451"/>
      <c r="TPX31" s="448">
        <v>34708</v>
      </c>
      <c r="TPY31" s="447" t="s">
        <v>31</v>
      </c>
      <c r="TPZ31" s="450" t="s">
        <v>124</v>
      </c>
      <c r="TQA31" s="415" t="s">
        <v>188</v>
      </c>
      <c r="TQB31" s="415" t="s">
        <v>125</v>
      </c>
      <c r="TQC31" s="415" t="s">
        <v>146</v>
      </c>
      <c r="TQD31" s="446"/>
      <c r="TQE31" s="451"/>
      <c r="TQF31" s="448">
        <v>34708</v>
      </c>
      <c r="TQG31" s="447" t="s">
        <v>31</v>
      </c>
      <c r="TQH31" s="450" t="s">
        <v>124</v>
      </c>
      <c r="TQI31" s="415" t="s">
        <v>188</v>
      </c>
      <c r="TQJ31" s="415" t="s">
        <v>125</v>
      </c>
      <c r="TQK31" s="415" t="s">
        <v>146</v>
      </c>
      <c r="TQL31" s="446"/>
      <c r="TQM31" s="451"/>
      <c r="TQN31" s="448">
        <v>34708</v>
      </c>
      <c r="TQO31" s="447" t="s">
        <v>31</v>
      </c>
      <c r="TQP31" s="450" t="s">
        <v>124</v>
      </c>
      <c r="TQQ31" s="415" t="s">
        <v>188</v>
      </c>
      <c r="TQR31" s="415" t="s">
        <v>125</v>
      </c>
      <c r="TQS31" s="415" t="s">
        <v>146</v>
      </c>
      <c r="TQT31" s="446"/>
      <c r="TQU31" s="451"/>
      <c r="TQV31" s="448">
        <v>34708</v>
      </c>
      <c r="TQW31" s="447" t="s">
        <v>31</v>
      </c>
      <c r="TQX31" s="450" t="s">
        <v>124</v>
      </c>
      <c r="TQY31" s="415" t="s">
        <v>188</v>
      </c>
      <c r="TQZ31" s="415" t="s">
        <v>125</v>
      </c>
      <c r="TRA31" s="415" t="s">
        <v>146</v>
      </c>
      <c r="TRB31" s="446"/>
      <c r="TRC31" s="451"/>
      <c r="TRD31" s="448">
        <v>34708</v>
      </c>
      <c r="TRE31" s="447" t="s">
        <v>31</v>
      </c>
      <c r="TRF31" s="450" t="s">
        <v>124</v>
      </c>
      <c r="TRG31" s="415" t="s">
        <v>188</v>
      </c>
      <c r="TRH31" s="415" t="s">
        <v>125</v>
      </c>
      <c r="TRI31" s="415" t="s">
        <v>146</v>
      </c>
      <c r="TRJ31" s="446"/>
      <c r="TRK31" s="451"/>
      <c r="TRL31" s="448">
        <v>34708</v>
      </c>
      <c r="TRM31" s="447" t="s">
        <v>31</v>
      </c>
      <c r="TRN31" s="450" t="s">
        <v>124</v>
      </c>
      <c r="TRO31" s="415" t="s">
        <v>188</v>
      </c>
      <c r="TRP31" s="415" t="s">
        <v>125</v>
      </c>
      <c r="TRQ31" s="415" t="s">
        <v>146</v>
      </c>
      <c r="TRR31" s="446"/>
      <c r="TRS31" s="451"/>
      <c r="TRT31" s="448">
        <v>34708</v>
      </c>
      <c r="TRU31" s="447" t="s">
        <v>31</v>
      </c>
      <c r="TRV31" s="450" t="s">
        <v>124</v>
      </c>
      <c r="TRW31" s="415" t="s">
        <v>188</v>
      </c>
      <c r="TRX31" s="415" t="s">
        <v>125</v>
      </c>
      <c r="TRY31" s="415" t="s">
        <v>146</v>
      </c>
      <c r="TRZ31" s="446"/>
      <c r="TSA31" s="451"/>
      <c r="TSB31" s="448">
        <v>34708</v>
      </c>
      <c r="TSC31" s="447" t="s">
        <v>31</v>
      </c>
      <c r="TSD31" s="450" t="s">
        <v>124</v>
      </c>
      <c r="TSE31" s="415" t="s">
        <v>188</v>
      </c>
      <c r="TSF31" s="415" t="s">
        <v>125</v>
      </c>
      <c r="TSG31" s="415" t="s">
        <v>146</v>
      </c>
      <c r="TSH31" s="446"/>
      <c r="TSI31" s="451"/>
      <c r="TSJ31" s="448">
        <v>34708</v>
      </c>
      <c r="TSK31" s="447" t="s">
        <v>31</v>
      </c>
      <c r="TSL31" s="450" t="s">
        <v>124</v>
      </c>
      <c r="TSM31" s="415" t="s">
        <v>188</v>
      </c>
      <c r="TSN31" s="415" t="s">
        <v>125</v>
      </c>
      <c r="TSO31" s="415" t="s">
        <v>146</v>
      </c>
      <c r="TSP31" s="446"/>
      <c r="TSQ31" s="451"/>
      <c r="TSR31" s="448">
        <v>34708</v>
      </c>
      <c r="TSS31" s="447" t="s">
        <v>31</v>
      </c>
      <c r="TST31" s="450" t="s">
        <v>124</v>
      </c>
      <c r="TSU31" s="415" t="s">
        <v>188</v>
      </c>
      <c r="TSV31" s="415" t="s">
        <v>125</v>
      </c>
      <c r="TSW31" s="415" t="s">
        <v>146</v>
      </c>
      <c r="TSX31" s="446"/>
      <c r="TSY31" s="451"/>
      <c r="TSZ31" s="448">
        <v>34708</v>
      </c>
      <c r="TTA31" s="447" t="s">
        <v>31</v>
      </c>
      <c r="TTB31" s="450" t="s">
        <v>124</v>
      </c>
      <c r="TTC31" s="415" t="s">
        <v>188</v>
      </c>
      <c r="TTD31" s="415" t="s">
        <v>125</v>
      </c>
      <c r="TTE31" s="415" t="s">
        <v>146</v>
      </c>
      <c r="TTF31" s="446"/>
      <c r="TTG31" s="451"/>
      <c r="TTH31" s="448">
        <v>34708</v>
      </c>
      <c r="TTI31" s="447" t="s">
        <v>31</v>
      </c>
      <c r="TTJ31" s="450" t="s">
        <v>124</v>
      </c>
      <c r="TTK31" s="415" t="s">
        <v>188</v>
      </c>
      <c r="TTL31" s="415" t="s">
        <v>125</v>
      </c>
      <c r="TTM31" s="415" t="s">
        <v>146</v>
      </c>
      <c r="TTN31" s="446"/>
      <c r="TTO31" s="451"/>
      <c r="TTP31" s="448">
        <v>34708</v>
      </c>
      <c r="TTQ31" s="447" t="s">
        <v>31</v>
      </c>
      <c r="TTR31" s="450" t="s">
        <v>124</v>
      </c>
      <c r="TTS31" s="415" t="s">
        <v>188</v>
      </c>
      <c r="TTT31" s="415" t="s">
        <v>125</v>
      </c>
      <c r="TTU31" s="415" t="s">
        <v>146</v>
      </c>
      <c r="TTV31" s="446"/>
      <c r="TTW31" s="451"/>
      <c r="TTX31" s="448">
        <v>34708</v>
      </c>
      <c r="TTY31" s="447" t="s">
        <v>31</v>
      </c>
      <c r="TTZ31" s="450" t="s">
        <v>124</v>
      </c>
      <c r="TUA31" s="415" t="s">
        <v>188</v>
      </c>
      <c r="TUB31" s="415" t="s">
        <v>125</v>
      </c>
      <c r="TUC31" s="415" t="s">
        <v>146</v>
      </c>
      <c r="TUD31" s="446"/>
      <c r="TUE31" s="451"/>
      <c r="TUF31" s="448">
        <v>34708</v>
      </c>
      <c r="TUG31" s="447" t="s">
        <v>31</v>
      </c>
      <c r="TUH31" s="450" t="s">
        <v>124</v>
      </c>
      <c r="TUI31" s="415" t="s">
        <v>188</v>
      </c>
      <c r="TUJ31" s="415" t="s">
        <v>125</v>
      </c>
      <c r="TUK31" s="415" t="s">
        <v>146</v>
      </c>
      <c r="TUL31" s="446"/>
      <c r="TUM31" s="451"/>
      <c r="TUN31" s="448">
        <v>34708</v>
      </c>
      <c r="TUO31" s="447" t="s">
        <v>31</v>
      </c>
      <c r="TUP31" s="450" t="s">
        <v>124</v>
      </c>
      <c r="TUQ31" s="415" t="s">
        <v>188</v>
      </c>
      <c r="TUR31" s="415" t="s">
        <v>125</v>
      </c>
      <c r="TUS31" s="415" t="s">
        <v>146</v>
      </c>
      <c r="TUT31" s="446"/>
      <c r="TUU31" s="451"/>
      <c r="TUV31" s="448">
        <v>34708</v>
      </c>
      <c r="TUW31" s="447" t="s">
        <v>31</v>
      </c>
      <c r="TUX31" s="450" t="s">
        <v>124</v>
      </c>
      <c r="TUY31" s="415" t="s">
        <v>188</v>
      </c>
      <c r="TUZ31" s="415" t="s">
        <v>125</v>
      </c>
      <c r="TVA31" s="415" t="s">
        <v>146</v>
      </c>
      <c r="TVB31" s="446"/>
      <c r="TVC31" s="451"/>
      <c r="TVD31" s="448">
        <v>34708</v>
      </c>
      <c r="TVE31" s="447" t="s">
        <v>31</v>
      </c>
      <c r="TVF31" s="450" t="s">
        <v>124</v>
      </c>
      <c r="TVG31" s="415" t="s">
        <v>188</v>
      </c>
      <c r="TVH31" s="415" t="s">
        <v>125</v>
      </c>
      <c r="TVI31" s="415" t="s">
        <v>146</v>
      </c>
      <c r="TVJ31" s="446"/>
      <c r="TVK31" s="451"/>
      <c r="TVL31" s="448">
        <v>34708</v>
      </c>
      <c r="TVM31" s="447" t="s">
        <v>31</v>
      </c>
      <c r="TVN31" s="450" t="s">
        <v>124</v>
      </c>
      <c r="TVO31" s="415" t="s">
        <v>188</v>
      </c>
      <c r="TVP31" s="415" t="s">
        <v>125</v>
      </c>
      <c r="TVQ31" s="415" t="s">
        <v>146</v>
      </c>
      <c r="TVR31" s="446"/>
      <c r="TVS31" s="451"/>
      <c r="TVT31" s="448">
        <v>34708</v>
      </c>
      <c r="TVU31" s="447" t="s">
        <v>31</v>
      </c>
      <c r="TVV31" s="450" t="s">
        <v>124</v>
      </c>
      <c r="TVW31" s="415" t="s">
        <v>188</v>
      </c>
      <c r="TVX31" s="415" t="s">
        <v>125</v>
      </c>
      <c r="TVY31" s="415" t="s">
        <v>146</v>
      </c>
      <c r="TVZ31" s="446"/>
      <c r="TWA31" s="451"/>
      <c r="TWB31" s="448">
        <v>34708</v>
      </c>
      <c r="TWC31" s="447" t="s">
        <v>31</v>
      </c>
      <c r="TWD31" s="450" t="s">
        <v>124</v>
      </c>
      <c r="TWE31" s="415" t="s">
        <v>188</v>
      </c>
      <c r="TWF31" s="415" t="s">
        <v>125</v>
      </c>
      <c r="TWG31" s="415" t="s">
        <v>146</v>
      </c>
      <c r="TWH31" s="446"/>
      <c r="TWI31" s="451"/>
      <c r="TWJ31" s="448">
        <v>34708</v>
      </c>
      <c r="TWK31" s="447" t="s">
        <v>31</v>
      </c>
      <c r="TWL31" s="450" t="s">
        <v>124</v>
      </c>
      <c r="TWM31" s="415" t="s">
        <v>188</v>
      </c>
      <c r="TWN31" s="415" t="s">
        <v>125</v>
      </c>
      <c r="TWO31" s="415" t="s">
        <v>146</v>
      </c>
      <c r="TWP31" s="446"/>
      <c r="TWQ31" s="451"/>
      <c r="TWR31" s="448">
        <v>34708</v>
      </c>
      <c r="TWS31" s="447" t="s">
        <v>31</v>
      </c>
      <c r="TWT31" s="450" t="s">
        <v>124</v>
      </c>
      <c r="TWU31" s="415" t="s">
        <v>188</v>
      </c>
      <c r="TWV31" s="415" t="s">
        <v>125</v>
      </c>
      <c r="TWW31" s="415" t="s">
        <v>146</v>
      </c>
      <c r="TWX31" s="446"/>
      <c r="TWY31" s="451"/>
      <c r="TWZ31" s="448">
        <v>34708</v>
      </c>
      <c r="TXA31" s="447" t="s">
        <v>31</v>
      </c>
      <c r="TXB31" s="450" t="s">
        <v>124</v>
      </c>
      <c r="TXC31" s="415" t="s">
        <v>188</v>
      </c>
      <c r="TXD31" s="415" t="s">
        <v>125</v>
      </c>
      <c r="TXE31" s="415" t="s">
        <v>146</v>
      </c>
      <c r="TXF31" s="446"/>
      <c r="TXG31" s="451"/>
      <c r="TXH31" s="448">
        <v>34708</v>
      </c>
      <c r="TXI31" s="447" t="s">
        <v>31</v>
      </c>
      <c r="TXJ31" s="450" t="s">
        <v>124</v>
      </c>
      <c r="TXK31" s="415" t="s">
        <v>188</v>
      </c>
      <c r="TXL31" s="415" t="s">
        <v>125</v>
      </c>
      <c r="TXM31" s="415" t="s">
        <v>146</v>
      </c>
      <c r="TXN31" s="446"/>
      <c r="TXO31" s="451"/>
      <c r="TXP31" s="448">
        <v>34708</v>
      </c>
      <c r="TXQ31" s="447" t="s">
        <v>31</v>
      </c>
      <c r="TXR31" s="450" t="s">
        <v>124</v>
      </c>
      <c r="TXS31" s="415" t="s">
        <v>188</v>
      </c>
      <c r="TXT31" s="415" t="s">
        <v>125</v>
      </c>
      <c r="TXU31" s="415" t="s">
        <v>146</v>
      </c>
      <c r="TXV31" s="446"/>
      <c r="TXW31" s="451"/>
      <c r="TXX31" s="448">
        <v>34708</v>
      </c>
      <c r="TXY31" s="447" t="s">
        <v>31</v>
      </c>
      <c r="TXZ31" s="450" t="s">
        <v>124</v>
      </c>
      <c r="TYA31" s="415" t="s">
        <v>188</v>
      </c>
      <c r="TYB31" s="415" t="s">
        <v>125</v>
      </c>
      <c r="TYC31" s="415" t="s">
        <v>146</v>
      </c>
      <c r="TYD31" s="446"/>
      <c r="TYE31" s="451"/>
      <c r="TYF31" s="448">
        <v>34708</v>
      </c>
      <c r="TYG31" s="447" t="s">
        <v>31</v>
      </c>
      <c r="TYH31" s="450" t="s">
        <v>124</v>
      </c>
      <c r="TYI31" s="415" t="s">
        <v>188</v>
      </c>
      <c r="TYJ31" s="415" t="s">
        <v>125</v>
      </c>
      <c r="TYK31" s="415" t="s">
        <v>146</v>
      </c>
      <c r="TYL31" s="446"/>
      <c r="TYM31" s="451"/>
      <c r="TYN31" s="448">
        <v>34708</v>
      </c>
      <c r="TYO31" s="447" t="s">
        <v>31</v>
      </c>
      <c r="TYP31" s="450" t="s">
        <v>124</v>
      </c>
      <c r="TYQ31" s="415" t="s">
        <v>188</v>
      </c>
      <c r="TYR31" s="415" t="s">
        <v>125</v>
      </c>
      <c r="TYS31" s="415" t="s">
        <v>146</v>
      </c>
      <c r="TYT31" s="446"/>
      <c r="TYU31" s="451"/>
      <c r="TYV31" s="448">
        <v>34708</v>
      </c>
      <c r="TYW31" s="447" t="s">
        <v>31</v>
      </c>
      <c r="TYX31" s="450" t="s">
        <v>124</v>
      </c>
      <c r="TYY31" s="415" t="s">
        <v>188</v>
      </c>
      <c r="TYZ31" s="415" t="s">
        <v>125</v>
      </c>
      <c r="TZA31" s="415" t="s">
        <v>146</v>
      </c>
      <c r="TZB31" s="446"/>
      <c r="TZC31" s="451"/>
      <c r="TZD31" s="448">
        <v>34708</v>
      </c>
      <c r="TZE31" s="447" t="s">
        <v>31</v>
      </c>
      <c r="TZF31" s="450" t="s">
        <v>124</v>
      </c>
      <c r="TZG31" s="415" t="s">
        <v>188</v>
      </c>
      <c r="TZH31" s="415" t="s">
        <v>125</v>
      </c>
      <c r="TZI31" s="415" t="s">
        <v>146</v>
      </c>
      <c r="TZJ31" s="446"/>
      <c r="TZK31" s="451"/>
      <c r="TZL31" s="448">
        <v>34708</v>
      </c>
      <c r="TZM31" s="447" t="s">
        <v>31</v>
      </c>
      <c r="TZN31" s="450" t="s">
        <v>124</v>
      </c>
      <c r="TZO31" s="415" t="s">
        <v>188</v>
      </c>
      <c r="TZP31" s="415" t="s">
        <v>125</v>
      </c>
      <c r="TZQ31" s="415" t="s">
        <v>146</v>
      </c>
      <c r="TZR31" s="446"/>
      <c r="TZS31" s="451"/>
      <c r="TZT31" s="448">
        <v>34708</v>
      </c>
      <c r="TZU31" s="447" t="s">
        <v>31</v>
      </c>
      <c r="TZV31" s="450" t="s">
        <v>124</v>
      </c>
      <c r="TZW31" s="415" t="s">
        <v>188</v>
      </c>
      <c r="TZX31" s="415" t="s">
        <v>125</v>
      </c>
      <c r="TZY31" s="415" t="s">
        <v>146</v>
      </c>
      <c r="TZZ31" s="446"/>
      <c r="UAA31" s="451"/>
      <c r="UAB31" s="448">
        <v>34708</v>
      </c>
      <c r="UAC31" s="447" t="s">
        <v>31</v>
      </c>
      <c r="UAD31" s="450" t="s">
        <v>124</v>
      </c>
      <c r="UAE31" s="415" t="s">
        <v>188</v>
      </c>
      <c r="UAF31" s="415" t="s">
        <v>125</v>
      </c>
      <c r="UAG31" s="415" t="s">
        <v>146</v>
      </c>
      <c r="UAH31" s="446"/>
      <c r="UAI31" s="451"/>
      <c r="UAJ31" s="448">
        <v>34708</v>
      </c>
      <c r="UAK31" s="447" t="s">
        <v>31</v>
      </c>
      <c r="UAL31" s="450" t="s">
        <v>124</v>
      </c>
      <c r="UAM31" s="415" t="s">
        <v>188</v>
      </c>
      <c r="UAN31" s="415" t="s">
        <v>125</v>
      </c>
      <c r="UAO31" s="415" t="s">
        <v>146</v>
      </c>
      <c r="UAP31" s="446"/>
      <c r="UAQ31" s="451"/>
      <c r="UAR31" s="448">
        <v>34708</v>
      </c>
      <c r="UAS31" s="447" t="s">
        <v>31</v>
      </c>
      <c r="UAT31" s="450" t="s">
        <v>124</v>
      </c>
      <c r="UAU31" s="415" t="s">
        <v>188</v>
      </c>
      <c r="UAV31" s="415" t="s">
        <v>125</v>
      </c>
      <c r="UAW31" s="415" t="s">
        <v>146</v>
      </c>
      <c r="UAX31" s="446"/>
      <c r="UAY31" s="451"/>
      <c r="UAZ31" s="448">
        <v>34708</v>
      </c>
      <c r="UBA31" s="447" t="s">
        <v>31</v>
      </c>
      <c r="UBB31" s="450" t="s">
        <v>124</v>
      </c>
      <c r="UBC31" s="415" t="s">
        <v>188</v>
      </c>
      <c r="UBD31" s="415" t="s">
        <v>125</v>
      </c>
      <c r="UBE31" s="415" t="s">
        <v>146</v>
      </c>
      <c r="UBF31" s="446"/>
      <c r="UBG31" s="451"/>
      <c r="UBH31" s="448">
        <v>34708</v>
      </c>
      <c r="UBI31" s="447" t="s">
        <v>31</v>
      </c>
      <c r="UBJ31" s="450" t="s">
        <v>124</v>
      </c>
      <c r="UBK31" s="415" t="s">
        <v>188</v>
      </c>
      <c r="UBL31" s="415" t="s">
        <v>125</v>
      </c>
      <c r="UBM31" s="415" t="s">
        <v>146</v>
      </c>
      <c r="UBN31" s="446"/>
      <c r="UBO31" s="451"/>
      <c r="UBP31" s="448">
        <v>34708</v>
      </c>
      <c r="UBQ31" s="447" t="s">
        <v>31</v>
      </c>
      <c r="UBR31" s="450" t="s">
        <v>124</v>
      </c>
      <c r="UBS31" s="415" t="s">
        <v>188</v>
      </c>
      <c r="UBT31" s="415" t="s">
        <v>125</v>
      </c>
      <c r="UBU31" s="415" t="s">
        <v>146</v>
      </c>
      <c r="UBV31" s="446"/>
      <c r="UBW31" s="451"/>
      <c r="UBX31" s="448">
        <v>34708</v>
      </c>
      <c r="UBY31" s="447" t="s">
        <v>31</v>
      </c>
      <c r="UBZ31" s="450" t="s">
        <v>124</v>
      </c>
      <c r="UCA31" s="415" t="s">
        <v>188</v>
      </c>
      <c r="UCB31" s="415" t="s">
        <v>125</v>
      </c>
      <c r="UCC31" s="415" t="s">
        <v>146</v>
      </c>
      <c r="UCD31" s="446"/>
      <c r="UCE31" s="451"/>
      <c r="UCF31" s="448">
        <v>34708</v>
      </c>
      <c r="UCG31" s="447" t="s">
        <v>31</v>
      </c>
      <c r="UCH31" s="450" t="s">
        <v>124</v>
      </c>
      <c r="UCI31" s="415" t="s">
        <v>188</v>
      </c>
      <c r="UCJ31" s="415" t="s">
        <v>125</v>
      </c>
      <c r="UCK31" s="415" t="s">
        <v>146</v>
      </c>
      <c r="UCL31" s="446"/>
      <c r="UCM31" s="451"/>
      <c r="UCN31" s="448">
        <v>34708</v>
      </c>
      <c r="UCO31" s="447" t="s">
        <v>31</v>
      </c>
      <c r="UCP31" s="450" t="s">
        <v>124</v>
      </c>
      <c r="UCQ31" s="415" t="s">
        <v>188</v>
      </c>
      <c r="UCR31" s="415" t="s">
        <v>125</v>
      </c>
      <c r="UCS31" s="415" t="s">
        <v>146</v>
      </c>
      <c r="UCT31" s="446"/>
      <c r="UCU31" s="451"/>
      <c r="UCV31" s="448">
        <v>34708</v>
      </c>
      <c r="UCW31" s="447" t="s">
        <v>31</v>
      </c>
      <c r="UCX31" s="450" t="s">
        <v>124</v>
      </c>
      <c r="UCY31" s="415" t="s">
        <v>188</v>
      </c>
      <c r="UCZ31" s="415" t="s">
        <v>125</v>
      </c>
      <c r="UDA31" s="415" t="s">
        <v>146</v>
      </c>
      <c r="UDB31" s="446"/>
      <c r="UDC31" s="451"/>
      <c r="UDD31" s="448">
        <v>34708</v>
      </c>
      <c r="UDE31" s="447" t="s">
        <v>31</v>
      </c>
      <c r="UDF31" s="450" t="s">
        <v>124</v>
      </c>
      <c r="UDG31" s="415" t="s">
        <v>188</v>
      </c>
      <c r="UDH31" s="415" t="s">
        <v>125</v>
      </c>
      <c r="UDI31" s="415" t="s">
        <v>146</v>
      </c>
      <c r="UDJ31" s="446"/>
      <c r="UDK31" s="451"/>
      <c r="UDL31" s="448">
        <v>34708</v>
      </c>
      <c r="UDM31" s="447" t="s">
        <v>31</v>
      </c>
      <c r="UDN31" s="450" t="s">
        <v>124</v>
      </c>
      <c r="UDO31" s="415" t="s">
        <v>188</v>
      </c>
      <c r="UDP31" s="415" t="s">
        <v>125</v>
      </c>
      <c r="UDQ31" s="415" t="s">
        <v>146</v>
      </c>
      <c r="UDR31" s="446"/>
      <c r="UDS31" s="451"/>
      <c r="UDT31" s="448">
        <v>34708</v>
      </c>
      <c r="UDU31" s="447" t="s">
        <v>31</v>
      </c>
      <c r="UDV31" s="450" t="s">
        <v>124</v>
      </c>
      <c r="UDW31" s="415" t="s">
        <v>188</v>
      </c>
      <c r="UDX31" s="415" t="s">
        <v>125</v>
      </c>
      <c r="UDY31" s="415" t="s">
        <v>146</v>
      </c>
      <c r="UDZ31" s="446"/>
      <c r="UEA31" s="451"/>
      <c r="UEB31" s="448">
        <v>34708</v>
      </c>
      <c r="UEC31" s="447" t="s">
        <v>31</v>
      </c>
      <c r="UED31" s="450" t="s">
        <v>124</v>
      </c>
      <c r="UEE31" s="415" t="s">
        <v>188</v>
      </c>
      <c r="UEF31" s="415" t="s">
        <v>125</v>
      </c>
      <c r="UEG31" s="415" t="s">
        <v>146</v>
      </c>
      <c r="UEH31" s="446"/>
      <c r="UEI31" s="451"/>
      <c r="UEJ31" s="448">
        <v>34708</v>
      </c>
      <c r="UEK31" s="447" t="s">
        <v>31</v>
      </c>
      <c r="UEL31" s="450" t="s">
        <v>124</v>
      </c>
      <c r="UEM31" s="415" t="s">
        <v>188</v>
      </c>
      <c r="UEN31" s="415" t="s">
        <v>125</v>
      </c>
      <c r="UEO31" s="415" t="s">
        <v>146</v>
      </c>
      <c r="UEP31" s="446"/>
      <c r="UEQ31" s="451"/>
      <c r="UER31" s="448">
        <v>34708</v>
      </c>
      <c r="UES31" s="447" t="s">
        <v>31</v>
      </c>
      <c r="UET31" s="450" t="s">
        <v>124</v>
      </c>
      <c r="UEU31" s="415" t="s">
        <v>188</v>
      </c>
      <c r="UEV31" s="415" t="s">
        <v>125</v>
      </c>
      <c r="UEW31" s="415" t="s">
        <v>146</v>
      </c>
      <c r="UEX31" s="446"/>
      <c r="UEY31" s="451"/>
      <c r="UEZ31" s="448">
        <v>34708</v>
      </c>
      <c r="UFA31" s="447" t="s">
        <v>31</v>
      </c>
      <c r="UFB31" s="450" t="s">
        <v>124</v>
      </c>
      <c r="UFC31" s="415" t="s">
        <v>188</v>
      </c>
      <c r="UFD31" s="415" t="s">
        <v>125</v>
      </c>
      <c r="UFE31" s="415" t="s">
        <v>146</v>
      </c>
      <c r="UFF31" s="446"/>
      <c r="UFG31" s="451"/>
      <c r="UFH31" s="448">
        <v>34708</v>
      </c>
      <c r="UFI31" s="447" t="s">
        <v>31</v>
      </c>
      <c r="UFJ31" s="450" t="s">
        <v>124</v>
      </c>
      <c r="UFK31" s="415" t="s">
        <v>188</v>
      </c>
      <c r="UFL31" s="415" t="s">
        <v>125</v>
      </c>
      <c r="UFM31" s="415" t="s">
        <v>146</v>
      </c>
      <c r="UFN31" s="446"/>
      <c r="UFO31" s="451"/>
      <c r="UFP31" s="448">
        <v>34708</v>
      </c>
      <c r="UFQ31" s="447" t="s">
        <v>31</v>
      </c>
      <c r="UFR31" s="450" t="s">
        <v>124</v>
      </c>
      <c r="UFS31" s="415" t="s">
        <v>188</v>
      </c>
      <c r="UFT31" s="415" t="s">
        <v>125</v>
      </c>
      <c r="UFU31" s="415" t="s">
        <v>146</v>
      </c>
      <c r="UFV31" s="446"/>
      <c r="UFW31" s="451"/>
      <c r="UFX31" s="448">
        <v>34708</v>
      </c>
      <c r="UFY31" s="447" t="s">
        <v>31</v>
      </c>
      <c r="UFZ31" s="450" t="s">
        <v>124</v>
      </c>
      <c r="UGA31" s="415" t="s">
        <v>188</v>
      </c>
      <c r="UGB31" s="415" t="s">
        <v>125</v>
      </c>
      <c r="UGC31" s="415" t="s">
        <v>146</v>
      </c>
      <c r="UGD31" s="446"/>
      <c r="UGE31" s="451"/>
      <c r="UGF31" s="448">
        <v>34708</v>
      </c>
      <c r="UGG31" s="447" t="s">
        <v>31</v>
      </c>
      <c r="UGH31" s="450" t="s">
        <v>124</v>
      </c>
      <c r="UGI31" s="415" t="s">
        <v>188</v>
      </c>
      <c r="UGJ31" s="415" t="s">
        <v>125</v>
      </c>
      <c r="UGK31" s="415" t="s">
        <v>146</v>
      </c>
      <c r="UGL31" s="446"/>
      <c r="UGM31" s="451"/>
      <c r="UGN31" s="448">
        <v>34708</v>
      </c>
      <c r="UGO31" s="447" t="s">
        <v>31</v>
      </c>
      <c r="UGP31" s="450" t="s">
        <v>124</v>
      </c>
      <c r="UGQ31" s="415" t="s">
        <v>188</v>
      </c>
      <c r="UGR31" s="415" t="s">
        <v>125</v>
      </c>
      <c r="UGS31" s="415" t="s">
        <v>146</v>
      </c>
      <c r="UGT31" s="446"/>
      <c r="UGU31" s="451"/>
      <c r="UGV31" s="448">
        <v>34708</v>
      </c>
      <c r="UGW31" s="447" t="s">
        <v>31</v>
      </c>
      <c r="UGX31" s="450" t="s">
        <v>124</v>
      </c>
      <c r="UGY31" s="415" t="s">
        <v>188</v>
      </c>
      <c r="UGZ31" s="415" t="s">
        <v>125</v>
      </c>
      <c r="UHA31" s="415" t="s">
        <v>146</v>
      </c>
      <c r="UHB31" s="446"/>
      <c r="UHC31" s="451"/>
      <c r="UHD31" s="448">
        <v>34708</v>
      </c>
      <c r="UHE31" s="447" t="s">
        <v>31</v>
      </c>
      <c r="UHF31" s="450" t="s">
        <v>124</v>
      </c>
      <c r="UHG31" s="415" t="s">
        <v>188</v>
      </c>
      <c r="UHH31" s="415" t="s">
        <v>125</v>
      </c>
      <c r="UHI31" s="415" t="s">
        <v>146</v>
      </c>
      <c r="UHJ31" s="446"/>
      <c r="UHK31" s="451"/>
      <c r="UHL31" s="448">
        <v>34708</v>
      </c>
      <c r="UHM31" s="447" t="s">
        <v>31</v>
      </c>
      <c r="UHN31" s="450" t="s">
        <v>124</v>
      </c>
      <c r="UHO31" s="415" t="s">
        <v>188</v>
      </c>
      <c r="UHP31" s="415" t="s">
        <v>125</v>
      </c>
      <c r="UHQ31" s="415" t="s">
        <v>146</v>
      </c>
      <c r="UHR31" s="446"/>
      <c r="UHS31" s="451"/>
      <c r="UHT31" s="448">
        <v>34708</v>
      </c>
      <c r="UHU31" s="447" t="s">
        <v>31</v>
      </c>
      <c r="UHV31" s="450" t="s">
        <v>124</v>
      </c>
      <c r="UHW31" s="415" t="s">
        <v>188</v>
      </c>
      <c r="UHX31" s="415" t="s">
        <v>125</v>
      </c>
      <c r="UHY31" s="415" t="s">
        <v>146</v>
      </c>
      <c r="UHZ31" s="446"/>
      <c r="UIA31" s="451"/>
      <c r="UIB31" s="448">
        <v>34708</v>
      </c>
      <c r="UIC31" s="447" t="s">
        <v>31</v>
      </c>
      <c r="UID31" s="450" t="s">
        <v>124</v>
      </c>
      <c r="UIE31" s="415" t="s">
        <v>188</v>
      </c>
      <c r="UIF31" s="415" t="s">
        <v>125</v>
      </c>
      <c r="UIG31" s="415" t="s">
        <v>146</v>
      </c>
      <c r="UIH31" s="446"/>
      <c r="UII31" s="451"/>
      <c r="UIJ31" s="448">
        <v>34708</v>
      </c>
      <c r="UIK31" s="447" t="s">
        <v>31</v>
      </c>
      <c r="UIL31" s="450" t="s">
        <v>124</v>
      </c>
      <c r="UIM31" s="415" t="s">
        <v>188</v>
      </c>
      <c r="UIN31" s="415" t="s">
        <v>125</v>
      </c>
      <c r="UIO31" s="415" t="s">
        <v>146</v>
      </c>
      <c r="UIP31" s="446"/>
      <c r="UIQ31" s="451"/>
      <c r="UIR31" s="448">
        <v>34708</v>
      </c>
      <c r="UIS31" s="447" t="s">
        <v>31</v>
      </c>
      <c r="UIT31" s="450" t="s">
        <v>124</v>
      </c>
      <c r="UIU31" s="415" t="s">
        <v>188</v>
      </c>
      <c r="UIV31" s="415" t="s">
        <v>125</v>
      </c>
      <c r="UIW31" s="415" t="s">
        <v>146</v>
      </c>
      <c r="UIX31" s="446"/>
      <c r="UIY31" s="451"/>
      <c r="UIZ31" s="448">
        <v>34708</v>
      </c>
      <c r="UJA31" s="447" t="s">
        <v>31</v>
      </c>
      <c r="UJB31" s="450" t="s">
        <v>124</v>
      </c>
      <c r="UJC31" s="415" t="s">
        <v>188</v>
      </c>
      <c r="UJD31" s="415" t="s">
        <v>125</v>
      </c>
      <c r="UJE31" s="415" t="s">
        <v>146</v>
      </c>
      <c r="UJF31" s="446"/>
      <c r="UJG31" s="451"/>
      <c r="UJH31" s="448">
        <v>34708</v>
      </c>
      <c r="UJI31" s="447" t="s">
        <v>31</v>
      </c>
      <c r="UJJ31" s="450" t="s">
        <v>124</v>
      </c>
      <c r="UJK31" s="415" t="s">
        <v>188</v>
      </c>
      <c r="UJL31" s="415" t="s">
        <v>125</v>
      </c>
      <c r="UJM31" s="415" t="s">
        <v>146</v>
      </c>
      <c r="UJN31" s="446"/>
      <c r="UJO31" s="451"/>
      <c r="UJP31" s="448">
        <v>34708</v>
      </c>
      <c r="UJQ31" s="447" t="s">
        <v>31</v>
      </c>
      <c r="UJR31" s="450" t="s">
        <v>124</v>
      </c>
      <c r="UJS31" s="415" t="s">
        <v>188</v>
      </c>
      <c r="UJT31" s="415" t="s">
        <v>125</v>
      </c>
      <c r="UJU31" s="415" t="s">
        <v>146</v>
      </c>
      <c r="UJV31" s="446"/>
      <c r="UJW31" s="451"/>
      <c r="UJX31" s="448">
        <v>34708</v>
      </c>
      <c r="UJY31" s="447" t="s">
        <v>31</v>
      </c>
      <c r="UJZ31" s="450" t="s">
        <v>124</v>
      </c>
      <c r="UKA31" s="415" t="s">
        <v>188</v>
      </c>
      <c r="UKB31" s="415" t="s">
        <v>125</v>
      </c>
      <c r="UKC31" s="415" t="s">
        <v>146</v>
      </c>
      <c r="UKD31" s="446"/>
      <c r="UKE31" s="451"/>
      <c r="UKF31" s="448">
        <v>34708</v>
      </c>
      <c r="UKG31" s="447" t="s">
        <v>31</v>
      </c>
      <c r="UKH31" s="450" t="s">
        <v>124</v>
      </c>
      <c r="UKI31" s="415" t="s">
        <v>188</v>
      </c>
      <c r="UKJ31" s="415" t="s">
        <v>125</v>
      </c>
      <c r="UKK31" s="415" t="s">
        <v>146</v>
      </c>
      <c r="UKL31" s="446"/>
      <c r="UKM31" s="451"/>
      <c r="UKN31" s="448">
        <v>34708</v>
      </c>
      <c r="UKO31" s="447" t="s">
        <v>31</v>
      </c>
      <c r="UKP31" s="450" t="s">
        <v>124</v>
      </c>
      <c r="UKQ31" s="415" t="s">
        <v>188</v>
      </c>
      <c r="UKR31" s="415" t="s">
        <v>125</v>
      </c>
      <c r="UKS31" s="415" t="s">
        <v>146</v>
      </c>
      <c r="UKT31" s="446"/>
      <c r="UKU31" s="451"/>
      <c r="UKV31" s="448">
        <v>34708</v>
      </c>
      <c r="UKW31" s="447" t="s">
        <v>31</v>
      </c>
      <c r="UKX31" s="450" t="s">
        <v>124</v>
      </c>
      <c r="UKY31" s="415" t="s">
        <v>188</v>
      </c>
      <c r="UKZ31" s="415" t="s">
        <v>125</v>
      </c>
      <c r="ULA31" s="415" t="s">
        <v>146</v>
      </c>
      <c r="ULB31" s="446"/>
      <c r="ULC31" s="451"/>
      <c r="ULD31" s="448">
        <v>34708</v>
      </c>
      <c r="ULE31" s="447" t="s">
        <v>31</v>
      </c>
      <c r="ULF31" s="450" t="s">
        <v>124</v>
      </c>
      <c r="ULG31" s="415" t="s">
        <v>188</v>
      </c>
      <c r="ULH31" s="415" t="s">
        <v>125</v>
      </c>
      <c r="ULI31" s="415" t="s">
        <v>146</v>
      </c>
      <c r="ULJ31" s="446"/>
      <c r="ULK31" s="451"/>
      <c r="ULL31" s="448">
        <v>34708</v>
      </c>
      <c r="ULM31" s="447" t="s">
        <v>31</v>
      </c>
      <c r="ULN31" s="450" t="s">
        <v>124</v>
      </c>
      <c r="ULO31" s="415" t="s">
        <v>188</v>
      </c>
      <c r="ULP31" s="415" t="s">
        <v>125</v>
      </c>
      <c r="ULQ31" s="415" t="s">
        <v>146</v>
      </c>
      <c r="ULR31" s="446"/>
      <c r="ULS31" s="451"/>
      <c r="ULT31" s="448">
        <v>34708</v>
      </c>
      <c r="ULU31" s="447" t="s">
        <v>31</v>
      </c>
      <c r="ULV31" s="450" t="s">
        <v>124</v>
      </c>
      <c r="ULW31" s="415" t="s">
        <v>188</v>
      </c>
      <c r="ULX31" s="415" t="s">
        <v>125</v>
      </c>
      <c r="ULY31" s="415" t="s">
        <v>146</v>
      </c>
      <c r="ULZ31" s="446"/>
      <c r="UMA31" s="451"/>
      <c r="UMB31" s="448">
        <v>34708</v>
      </c>
      <c r="UMC31" s="447" t="s">
        <v>31</v>
      </c>
      <c r="UMD31" s="450" t="s">
        <v>124</v>
      </c>
      <c r="UME31" s="415" t="s">
        <v>188</v>
      </c>
      <c r="UMF31" s="415" t="s">
        <v>125</v>
      </c>
      <c r="UMG31" s="415" t="s">
        <v>146</v>
      </c>
      <c r="UMH31" s="446"/>
      <c r="UMI31" s="451"/>
      <c r="UMJ31" s="448">
        <v>34708</v>
      </c>
      <c r="UMK31" s="447" t="s">
        <v>31</v>
      </c>
      <c r="UML31" s="450" t="s">
        <v>124</v>
      </c>
      <c r="UMM31" s="415" t="s">
        <v>188</v>
      </c>
      <c r="UMN31" s="415" t="s">
        <v>125</v>
      </c>
      <c r="UMO31" s="415" t="s">
        <v>146</v>
      </c>
      <c r="UMP31" s="446"/>
      <c r="UMQ31" s="451"/>
      <c r="UMR31" s="448">
        <v>34708</v>
      </c>
      <c r="UMS31" s="447" t="s">
        <v>31</v>
      </c>
      <c r="UMT31" s="450" t="s">
        <v>124</v>
      </c>
      <c r="UMU31" s="415" t="s">
        <v>188</v>
      </c>
      <c r="UMV31" s="415" t="s">
        <v>125</v>
      </c>
      <c r="UMW31" s="415" t="s">
        <v>146</v>
      </c>
      <c r="UMX31" s="446"/>
      <c r="UMY31" s="451"/>
      <c r="UMZ31" s="448">
        <v>34708</v>
      </c>
      <c r="UNA31" s="447" t="s">
        <v>31</v>
      </c>
      <c r="UNB31" s="450" t="s">
        <v>124</v>
      </c>
      <c r="UNC31" s="415" t="s">
        <v>188</v>
      </c>
      <c r="UND31" s="415" t="s">
        <v>125</v>
      </c>
      <c r="UNE31" s="415" t="s">
        <v>146</v>
      </c>
      <c r="UNF31" s="446"/>
      <c r="UNG31" s="451"/>
      <c r="UNH31" s="448">
        <v>34708</v>
      </c>
      <c r="UNI31" s="447" t="s">
        <v>31</v>
      </c>
      <c r="UNJ31" s="450" t="s">
        <v>124</v>
      </c>
      <c r="UNK31" s="415" t="s">
        <v>188</v>
      </c>
      <c r="UNL31" s="415" t="s">
        <v>125</v>
      </c>
      <c r="UNM31" s="415" t="s">
        <v>146</v>
      </c>
      <c r="UNN31" s="446"/>
      <c r="UNO31" s="451"/>
      <c r="UNP31" s="448">
        <v>34708</v>
      </c>
      <c r="UNQ31" s="447" t="s">
        <v>31</v>
      </c>
      <c r="UNR31" s="450" t="s">
        <v>124</v>
      </c>
      <c r="UNS31" s="415" t="s">
        <v>188</v>
      </c>
      <c r="UNT31" s="415" t="s">
        <v>125</v>
      </c>
      <c r="UNU31" s="415" t="s">
        <v>146</v>
      </c>
      <c r="UNV31" s="446"/>
      <c r="UNW31" s="451"/>
      <c r="UNX31" s="448">
        <v>34708</v>
      </c>
      <c r="UNY31" s="447" t="s">
        <v>31</v>
      </c>
      <c r="UNZ31" s="450" t="s">
        <v>124</v>
      </c>
      <c r="UOA31" s="415" t="s">
        <v>188</v>
      </c>
      <c r="UOB31" s="415" t="s">
        <v>125</v>
      </c>
      <c r="UOC31" s="415" t="s">
        <v>146</v>
      </c>
      <c r="UOD31" s="446"/>
      <c r="UOE31" s="451"/>
      <c r="UOF31" s="448">
        <v>34708</v>
      </c>
      <c r="UOG31" s="447" t="s">
        <v>31</v>
      </c>
      <c r="UOH31" s="450" t="s">
        <v>124</v>
      </c>
      <c r="UOI31" s="415" t="s">
        <v>188</v>
      </c>
      <c r="UOJ31" s="415" t="s">
        <v>125</v>
      </c>
      <c r="UOK31" s="415" t="s">
        <v>146</v>
      </c>
      <c r="UOL31" s="446"/>
      <c r="UOM31" s="451"/>
      <c r="UON31" s="448">
        <v>34708</v>
      </c>
      <c r="UOO31" s="447" t="s">
        <v>31</v>
      </c>
      <c r="UOP31" s="450" t="s">
        <v>124</v>
      </c>
      <c r="UOQ31" s="415" t="s">
        <v>188</v>
      </c>
      <c r="UOR31" s="415" t="s">
        <v>125</v>
      </c>
      <c r="UOS31" s="415" t="s">
        <v>146</v>
      </c>
      <c r="UOT31" s="446"/>
      <c r="UOU31" s="451"/>
      <c r="UOV31" s="448">
        <v>34708</v>
      </c>
      <c r="UOW31" s="447" t="s">
        <v>31</v>
      </c>
      <c r="UOX31" s="450" t="s">
        <v>124</v>
      </c>
      <c r="UOY31" s="415" t="s">
        <v>188</v>
      </c>
      <c r="UOZ31" s="415" t="s">
        <v>125</v>
      </c>
      <c r="UPA31" s="415" t="s">
        <v>146</v>
      </c>
      <c r="UPB31" s="446"/>
      <c r="UPC31" s="451"/>
      <c r="UPD31" s="448">
        <v>34708</v>
      </c>
      <c r="UPE31" s="447" t="s">
        <v>31</v>
      </c>
      <c r="UPF31" s="450" t="s">
        <v>124</v>
      </c>
      <c r="UPG31" s="415" t="s">
        <v>188</v>
      </c>
      <c r="UPH31" s="415" t="s">
        <v>125</v>
      </c>
      <c r="UPI31" s="415" t="s">
        <v>146</v>
      </c>
      <c r="UPJ31" s="446"/>
      <c r="UPK31" s="451"/>
      <c r="UPL31" s="448">
        <v>34708</v>
      </c>
      <c r="UPM31" s="447" t="s">
        <v>31</v>
      </c>
      <c r="UPN31" s="450" t="s">
        <v>124</v>
      </c>
      <c r="UPO31" s="415" t="s">
        <v>188</v>
      </c>
      <c r="UPP31" s="415" t="s">
        <v>125</v>
      </c>
      <c r="UPQ31" s="415" t="s">
        <v>146</v>
      </c>
      <c r="UPR31" s="446"/>
      <c r="UPS31" s="451"/>
      <c r="UPT31" s="448">
        <v>34708</v>
      </c>
      <c r="UPU31" s="447" t="s">
        <v>31</v>
      </c>
      <c r="UPV31" s="450" t="s">
        <v>124</v>
      </c>
      <c r="UPW31" s="415" t="s">
        <v>188</v>
      </c>
      <c r="UPX31" s="415" t="s">
        <v>125</v>
      </c>
      <c r="UPY31" s="415" t="s">
        <v>146</v>
      </c>
      <c r="UPZ31" s="446"/>
      <c r="UQA31" s="451"/>
      <c r="UQB31" s="448">
        <v>34708</v>
      </c>
      <c r="UQC31" s="447" t="s">
        <v>31</v>
      </c>
      <c r="UQD31" s="450" t="s">
        <v>124</v>
      </c>
      <c r="UQE31" s="415" t="s">
        <v>188</v>
      </c>
      <c r="UQF31" s="415" t="s">
        <v>125</v>
      </c>
      <c r="UQG31" s="415" t="s">
        <v>146</v>
      </c>
      <c r="UQH31" s="446"/>
      <c r="UQI31" s="451"/>
      <c r="UQJ31" s="448">
        <v>34708</v>
      </c>
      <c r="UQK31" s="447" t="s">
        <v>31</v>
      </c>
      <c r="UQL31" s="450" t="s">
        <v>124</v>
      </c>
      <c r="UQM31" s="415" t="s">
        <v>188</v>
      </c>
      <c r="UQN31" s="415" t="s">
        <v>125</v>
      </c>
      <c r="UQO31" s="415" t="s">
        <v>146</v>
      </c>
      <c r="UQP31" s="446"/>
      <c r="UQQ31" s="451"/>
      <c r="UQR31" s="448">
        <v>34708</v>
      </c>
      <c r="UQS31" s="447" t="s">
        <v>31</v>
      </c>
      <c r="UQT31" s="450" t="s">
        <v>124</v>
      </c>
      <c r="UQU31" s="415" t="s">
        <v>188</v>
      </c>
      <c r="UQV31" s="415" t="s">
        <v>125</v>
      </c>
      <c r="UQW31" s="415" t="s">
        <v>146</v>
      </c>
      <c r="UQX31" s="446"/>
      <c r="UQY31" s="451"/>
      <c r="UQZ31" s="448">
        <v>34708</v>
      </c>
      <c r="URA31" s="447" t="s">
        <v>31</v>
      </c>
      <c r="URB31" s="450" t="s">
        <v>124</v>
      </c>
      <c r="URC31" s="415" t="s">
        <v>188</v>
      </c>
      <c r="URD31" s="415" t="s">
        <v>125</v>
      </c>
      <c r="URE31" s="415" t="s">
        <v>146</v>
      </c>
      <c r="URF31" s="446"/>
      <c r="URG31" s="451"/>
      <c r="URH31" s="448">
        <v>34708</v>
      </c>
      <c r="URI31" s="447" t="s">
        <v>31</v>
      </c>
      <c r="URJ31" s="450" t="s">
        <v>124</v>
      </c>
      <c r="URK31" s="415" t="s">
        <v>188</v>
      </c>
      <c r="URL31" s="415" t="s">
        <v>125</v>
      </c>
      <c r="URM31" s="415" t="s">
        <v>146</v>
      </c>
      <c r="URN31" s="446"/>
      <c r="URO31" s="451"/>
      <c r="URP31" s="448">
        <v>34708</v>
      </c>
      <c r="URQ31" s="447" t="s">
        <v>31</v>
      </c>
      <c r="URR31" s="450" t="s">
        <v>124</v>
      </c>
      <c r="URS31" s="415" t="s">
        <v>188</v>
      </c>
      <c r="URT31" s="415" t="s">
        <v>125</v>
      </c>
      <c r="URU31" s="415" t="s">
        <v>146</v>
      </c>
      <c r="URV31" s="446"/>
      <c r="URW31" s="451"/>
      <c r="URX31" s="448">
        <v>34708</v>
      </c>
      <c r="URY31" s="447" t="s">
        <v>31</v>
      </c>
      <c r="URZ31" s="450" t="s">
        <v>124</v>
      </c>
      <c r="USA31" s="415" t="s">
        <v>188</v>
      </c>
      <c r="USB31" s="415" t="s">
        <v>125</v>
      </c>
      <c r="USC31" s="415" t="s">
        <v>146</v>
      </c>
      <c r="USD31" s="446"/>
      <c r="USE31" s="451"/>
      <c r="USF31" s="448">
        <v>34708</v>
      </c>
      <c r="USG31" s="447" t="s">
        <v>31</v>
      </c>
      <c r="USH31" s="450" t="s">
        <v>124</v>
      </c>
      <c r="USI31" s="415" t="s">
        <v>188</v>
      </c>
      <c r="USJ31" s="415" t="s">
        <v>125</v>
      </c>
      <c r="USK31" s="415" t="s">
        <v>146</v>
      </c>
      <c r="USL31" s="446"/>
      <c r="USM31" s="451"/>
      <c r="USN31" s="448">
        <v>34708</v>
      </c>
      <c r="USO31" s="447" t="s">
        <v>31</v>
      </c>
      <c r="USP31" s="450" t="s">
        <v>124</v>
      </c>
      <c r="USQ31" s="415" t="s">
        <v>188</v>
      </c>
      <c r="USR31" s="415" t="s">
        <v>125</v>
      </c>
      <c r="USS31" s="415" t="s">
        <v>146</v>
      </c>
      <c r="UST31" s="446"/>
      <c r="USU31" s="451"/>
      <c r="USV31" s="448">
        <v>34708</v>
      </c>
      <c r="USW31" s="447" t="s">
        <v>31</v>
      </c>
      <c r="USX31" s="450" t="s">
        <v>124</v>
      </c>
      <c r="USY31" s="415" t="s">
        <v>188</v>
      </c>
      <c r="USZ31" s="415" t="s">
        <v>125</v>
      </c>
      <c r="UTA31" s="415" t="s">
        <v>146</v>
      </c>
      <c r="UTB31" s="446"/>
      <c r="UTC31" s="451"/>
      <c r="UTD31" s="448">
        <v>34708</v>
      </c>
      <c r="UTE31" s="447" t="s">
        <v>31</v>
      </c>
      <c r="UTF31" s="450" t="s">
        <v>124</v>
      </c>
      <c r="UTG31" s="415" t="s">
        <v>188</v>
      </c>
      <c r="UTH31" s="415" t="s">
        <v>125</v>
      </c>
      <c r="UTI31" s="415" t="s">
        <v>146</v>
      </c>
      <c r="UTJ31" s="446"/>
      <c r="UTK31" s="451"/>
      <c r="UTL31" s="448">
        <v>34708</v>
      </c>
      <c r="UTM31" s="447" t="s">
        <v>31</v>
      </c>
      <c r="UTN31" s="450" t="s">
        <v>124</v>
      </c>
      <c r="UTO31" s="415" t="s">
        <v>188</v>
      </c>
      <c r="UTP31" s="415" t="s">
        <v>125</v>
      </c>
      <c r="UTQ31" s="415" t="s">
        <v>146</v>
      </c>
      <c r="UTR31" s="446"/>
      <c r="UTS31" s="451"/>
      <c r="UTT31" s="448">
        <v>34708</v>
      </c>
      <c r="UTU31" s="447" t="s">
        <v>31</v>
      </c>
      <c r="UTV31" s="450" t="s">
        <v>124</v>
      </c>
      <c r="UTW31" s="415" t="s">
        <v>188</v>
      </c>
      <c r="UTX31" s="415" t="s">
        <v>125</v>
      </c>
      <c r="UTY31" s="415" t="s">
        <v>146</v>
      </c>
      <c r="UTZ31" s="446"/>
      <c r="UUA31" s="451"/>
      <c r="UUB31" s="448">
        <v>34708</v>
      </c>
      <c r="UUC31" s="447" t="s">
        <v>31</v>
      </c>
      <c r="UUD31" s="450" t="s">
        <v>124</v>
      </c>
      <c r="UUE31" s="415" t="s">
        <v>188</v>
      </c>
      <c r="UUF31" s="415" t="s">
        <v>125</v>
      </c>
      <c r="UUG31" s="415" t="s">
        <v>146</v>
      </c>
      <c r="UUH31" s="446"/>
      <c r="UUI31" s="451"/>
      <c r="UUJ31" s="448">
        <v>34708</v>
      </c>
      <c r="UUK31" s="447" t="s">
        <v>31</v>
      </c>
      <c r="UUL31" s="450" t="s">
        <v>124</v>
      </c>
      <c r="UUM31" s="415" t="s">
        <v>188</v>
      </c>
      <c r="UUN31" s="415" t="s">
        <v>125</v>
      </c>
      <c r="UUO31" s="415" t="s">
        <v>146</v>
      </c>
      <c r="UUP31" s="446"/>
      <c r="UUQ31" s="451"/>
      <c r="UUR31" s="448">
        <v>34708</v>
      </c>
      <c r="UUS31" s="447" t="s">
        <v>31</v>
      </c>
      <c r="UUT31" s="450" t="s">
        <v>124</v>
      </c>
      <c r="UUU31" s="415" t="s">
        <v>188</v>
      </c>
      <c r="UUV31" s="415" t="s">
        <v>125</v>
      </c>
      <c r="UUW31" s="415" t="s">
        <v>146</v>
      </c>
      <c r="UUX31" s="446"/>
      <c r="UUY31" s="451"/>
      <c r="UUZ31" s="448">
        <v>34708</v>
      </c>
      <c r="UVA31" s="447" t="s">
        <v>31</v>
      </c>
      <c r="UVB31" s="450" t="s">
        <v>124</v>
      </c>
      <c r="UVC31" s="415" t="s">
        <v>188</v>
      </c>
      <c r="UVD31" s="415" t="s">
        <v>125</v>
      </c>
      <c r="UVE31" s="415" t="s">
        <v>146</v>
      </c>
      <c r="UVF31" s="446"/>
      <c r="UVG31" s="451"/>
      <c r="UVH31" s="448">
        <v>34708</v>
      </c>
      <c r="UVI31" s="447" t="s">
        <v>31</v>
      </c>
      <c r="UVJ31" s="450" t="s">
        <v>124</v>
      </c>
      <c r="UVK31" s="415" t="s">
        <v>188</v>
      </c>
      <c r="UVL31" s="415" t="s">
        <v>125</v>
      </c>
      <c r="UVM31" s="415" t="s">
        <v>146</v>
      </c>
      <c r="UVN31" s="446"/>
      <c r="UVO31" s="451"/>
      <c r="UVP31" s="448">
        <v>34708</v>
      </c>
      <c r="UVQ31" s="447" t="s">
        <v>31</v>
      </c>
      <c r="UVR31" s="450" t="s">
        <v>124</v>
      </c>
      <c r="UVS31" s="415" t="s">
        <v>188</v>
      </c>
      <c r="UVT31" s="415" t="s">
        <v>125</v>
      </c>
      <c r="UVU31" s="415" t="s">
        <v>146</v>
      </c>
      <c r="UVV31" s="446"/>
      <c r="UVW31" s="451"/>
      <c r="UVX31" s="448">
        <v>34708</v>
      </c>
      <c r="UVY31" s="447" t="s">
        <v>31</v>
      </c>
      <c r="UVZ31" s="450" t="s">
        <v>124</v>
      </c>
      <c r="UWA31" s="415" t="s">
        <v>188</v>
      </c>
      <c r="UWB31" s="415" t="s">
        <v>125</v>
      </c>
      <c r="UWC31" s="415" t="s">
        <v>146</v>
      </c>
      <c r="UWD31" s="446"/>
      <c r="UWE31" s="451"/>
      <c r="UWF31" s="448">
        <v>34708</v>
      </c>
      <c r="UWG31" s="447" t="s">
        <v>31</v>
      </c>
      <c r="UWH31" s="450" t="s">
        <v>124</v>
      </c>
      <c r="UWI31" s="415" t="s">
        <v>188</v>
      </c>
      <c r="UWJ31" s="415" t="s">
        <v>125</v>
      </c>
      <c r="UWK31" s="415" t="s">
        <v>146</v>
      </c>
      <c r="UWL31" s="446"/>
      <c r="UWM31" s="451"/>
      <c r="UWN31" s="448">
        <v>34708</v>
      </c>
      <c r="UWO31" s="447" t="s">
        <v>31</v>
      </c>
      <c r="UWP31" s="450" t="s">
        <v>124</v>
      </c>
      <c r="UWQ31" s="415" t="s">
        <v>188</v>
      </c>
      <c r="UWR31" s="415" t="s">
        <v>125</v>
      </c>
      <c r="UWS31" s="415" t="s">
        <v>146</v>
      </c>
      <c r="UWT31" s="446"/>
      <c r="UWU31" s="451"/>
      <c r="UWV31" s="448">
        <v>34708</v>
      </c>
      <c r="UWW31" s="447" t="s">
        <v>31</v>
      </c>
      <c r="UWX31" s="450" t="s">
        <v>124</v>
      </c>
      <c r="UWY31" s="415" t="s">
        <v>188</v>
      </c>
      <c r="UWZ31" s="415" t="s">
        <v>125</v>
      </c>
      <c r="UXA31" s="415" t="s">
        <v>146</v>
      </c>
      <c r="UXB31" s="446"/>
      <c r="UXC31" s="451"/>
      <c r="UXD31" s="448">
        <v>34708</v>
      </c>
      <c r="UXE31" s="447" t="s">
        <v>31</v>
      </c>
      <c r="UXF31" s="450" t="s">
        <v>124</v>
      </c>
      <c r="UXG31" s="415" t="s">
        <v>188</v>
      </c>
      <c r="UXH31" s="415" t="s">
        <v>125</v>
      </c>
      <c r="UXI31" s="415" t="s">
        <v>146</v>
      </c>
      <c r="UXJ31" s="446"/>
      <c r="UXK31" s="451"/>
      <c r="UXL31" s="448">
        <v>34708</v>
      </c>
      <c r="UXM31" s="447" t="s">
        <v>31</v>
      </c>
      <c r="UXN31" s="450" t="s">
        <v>124</v>
      </c>
      <c r="UXO31" s="415" t="s">
        <v>188</v>
      </c>
      <c r="UXP31" s="415" t="s">
        <v>125</v>
      </c>
      <c r="UXQ31" s="415" t="s">
        <v>146</v>
      </c>
      <c r="UXR31" s="446"/>
      <c r="UXS31" s="451"/>
      <c r="UXT31" s="448">
        <v>34708</v>
      </c>
      <c r="UXU31" s="447" t="s">
        <v>31</v>
      </c>
      <c r="UXV31" s="450" t="s">
        <v>124</v>
      </c>
      <c r="UXW31" s="415" t="s">
        <v>188</v>
      </c>
      <c r="UXX31" s="415" t="s">
        <v>125</v>
      </c>
      <c r="UXY31" s="415" t="s">
        <v>146</v>
      </c>
      <c r="UXZ31" s="446"/>
      <c r="UYA31" s="451"/>
      <c r="UYB31" s="448">
        <v>34708</v>
      </c>
      <c r="UYC31" s="447" t="s">
        <v>31</v>
      </c>
      <c r="UYD31" s="450" t="s">
        <v>124</v>
      </c>
      <c r="UYE31" s="415" t="s">
        <v>188</v>
      </c>
      <c r="UYF31" s="415" t="s">
        <v>125</v>
      </c>
      <c r="UYG31" s="415" t="s">
        <v>146</v>
      </c>
      <c r="UYH31" s="446"/>
      <c r="UYI31" s="451"/>
      <c r="UYJ31" s="448">
        <v>34708</v>
      </c>
      <c r="UYK31" s="447" t="s">
        <v>31</v>
      </c>
      <c r="UYL31" s="450" t="s">
        <v>124</v>
      </c>
      <c r="UYM31" s="415" t="s">
        <v>188</v>
      </c>
      <c r="UYN31" s="415" t="s">
        <v>125</v>
      </c>
      <c r="UYO31" s="415" t="s">
        <v>146</v>
      </c>
      <c r="UYP31" s="446"/>
      <c r="UYQ31" s="451"/>
      <c r="UYR31" s="448">
        <v>34708</v>
      </c>
      <c r="UYS31" s="447" t="s">
        <v>31</v>
      </c>
      <c r="UYT31" s="450" t="s">
        <v>124</v>
      </c>
      <c r="UYU31" s="415" t="s">
        <v>188</v>
      </c>
      <c r="UYV31" s="415" t="s">
        <v>125</v>
      </c>
      <c r="UYW31" s="415" t="s">
        <v>146</v>
      </c>
      <c r="UYX31" s="446"/>
      <c r="UYY31" s="451"/>
      <c r="UYZ31" s="448">
        <v>34708</v>
      </c>
      <c r="UZA31" s="447" t="s">
        <v>31</v>
      </c>
      <c r="UZB31" s="450" t="s">
        <v>124</v>
      </c>
      <c r="UZC31" s="415" t="s">
        <v>188</v>
      </c>
      <c r="UZD31" s="415" t="s">
        <v>125</v>
      </c>
      <c r="UZE31" s="415" t="s">
        <v>146</v>
      </c>
      <c r="UZF31" s="446"/>
      <c r="UZG31" s="451"/>
      <c r="UZH31" s="448">
        <v>34708</v>
      </c>
      <c r="UZI31" s="447" t="s">
        <v>31</v>
      </c>
      <c r="UZJ31" s="450" t="s">
        <v>124</v>
      </c>
      <c r="UZK31" s="415" t="s">
        <v>188</v>
      </c>
      <c r="UZL31" s="415" t="s">
        <v>125</v>
      </c>
      <c r="UZM31" s="415" t="s">
        <v>146</v>
      </c>
      <c r="UZN31" s="446"/>
      <c r="UZO31" s="451"/>
      <c r="UZP31" s="448">
        <v>34708</v>
      </c>
      <c r="UZQ31" s="447" t="s">
        <v>31</v>
      </c>
      <c r="UZR31" s="450" t="s">
        <v>124</v>
      </c>
      <c r="UZS31" s="415" t="s">
        <v>188</v>
      </c>
      <c r="UZT31" s="415" t="s">
        <v>125</v>
      </c>
      <c r="UZU31" s="415" t="s">
        <v>146</v>
      </c>
      <c r="UZV31" s="446"/>
      <c r="UZW31" s="451"/>
      <c r="UZX31" s="448">
        <v>34708</v>
      </c>
      <c r="UZY31" s="447" t="s">
        <v>31</v>
      </c>
      <c r="UZZ31" s="450" t="s">
        <v>124</v>
      </c>
      <c r="VAA31" s="415" t="s">
        <v>188</v>
      </c>
      <c r="VAB31" s="415" t="s">
        <v>125</v>
      </c>
      <c r="VAC31" s="415" t="s">
        <v>146</v>
      </c>
      <c r="VAD31" s="446"/>
      <c r="VAE31" s="451"/>
      <c r="VAF31" s="448">
        <v>34708</v>
      </c>
      <c r="VAG31" s="447" t="s">
        <v>31</v>
      </c>
      <c r="VAH31" s="450" t="s">
        <v>124</v>
      </c>
      <c r="VAI31" s="415" t="s">
        <v>188</v>
      </c>
      <c r="VAJ31" s="415" t="s">
        <v>125</v>
      </c>
      <c r="VAK31" s="415" t="s">
        <v>146</v>
      </c>
      <c r="VAL31" s="446"/>
      <c r="VAM31" s="451"/>
      <c r="VAN31" s="448">
        <v>34708</v>
      </c>
      <c r="VAO31" s="447" t="s">
        <v>31</v>
      </c>
      <c r="VAP31" s="450" t="s">
        <v>124</v>
      </c>
      <c r="VAQ31" s="415" t="s">
        <v>188</v>
      </c>
      <c r="VAR31" s="415" t="s">
        <v>125</v>
      </c>
      <c r="VAS31" s="415" t="s">
        <v>146</v>
      </c>
      <c r="VAT31" s="446"/>
      <c r="VAU31" s="451"/>
      <c r="VAV31" s="448">
        <v>34708</v>
      </c>
      <c r="VAW31" s="447" t="s">
        <v>31</v>
      </c>
      <c r="VAX31" s="450" t="s">
        <v>124</v>
      </c>
      <c r="VAY31" s="415" t="s">
        <v>188</v>
      </c>
      <c r="VAZ31" s="415" t="s">
        <v>125</v>
      </c>
      <c r="VBA31" s="415" t="s">
        <v>146</v>
      </c>
      <c r="VBB31" s="446"/>
      <c r="VBC31" s="451"/>
      <c r="VBD31" s="448">
        <v>34708</v>
      </c>
      <c r="VBE31" s="447" t="s">
        <v>31</v>
      </c>
      <c r="VBF31" s="450" t="s">
        <v>124</v>
      </c>
      <c r="VBG31" s="415" t="s">
        <v>188</v>
      </c>
      <c r="VBH31" s="415" t="s">
        <v>125</v>
      </c>
      <c r="VBI31" s="415" t="s">
        <v>146</v>
      </c>
      <c r="VBJ31" s="446"/>
      <c r="VBK31" s="451"/>
      <c r="VBL31" s="448">
        <v>34708</v>
      </c>
      <c r="VBM31" s="447" t="s">
        <v>31</v>
      </c>
      <c r="VBN31" s="450" t="s">
        <v>124</v>
      </c>
      <c r="VBO31" s="415" t="s">
        <v>188</v>
      </c>
      <c r="VBP31" s="415" t="s">
        <v>125</v>
      </c>
      <c r="VBQ31" s="415" t="s">
        <v>146</v>
      </c>
      <c r="VBR31" s="446"/>
      <c r="VBS31" s="451"/>
      <c r="VBT31" s="448">
        <v>34708</v>
      </c>
      <c r="VBU31" s="447" t="s">
        <v>31</v>
      </c>
      <c r="VBV31" s="450" t="s">
        <v>124</v>
      </c>
      <c r="VBW31" s="415" t="s">
        <v>188</v>
      </c>
      <c r="VBX31" s="415" t="s">
        <v>125</v>
      </c>
      <c r="VBY31" s="415" t="s">
        <v>146</v>
      </c>
      <c r="VBZ31" s="446"/>
      <c r="VCA31" s="451"/>
      <c r="VCB31" s="448">
        <v>34708</v>
      </c>
      <c r="VCC31" s="447" t="s">
        <v>31</v>
      </c>
      <c r="VCD31" s="450" t="s">
        <v>124</v>
      </c>
      <c r="VCE31" s="415" t="s">
        <v>188</v>
      </c>
      <c r="VCF31" s="415" t="s">
        <v>125</v>
      </c>
      <c r="VCG31" s="415" t="s">
        <v>146</v>
      </c>
      <c r="VCH31" s="446"/>
      <c r="VCI31" s="451"/>
      <c r="VCJ31" s="448">
        <v>34708</v>
      </c>
      <c r="VCK31" s="447" t="s">
        <v>31</v>
      </c>
      <c r="VCL31" s="450" t="s">
        <v>124</v>
      </c>
      <c r="VCM31" s="415" t="s">
        <v>188</v>
      </c>
      <c r="VCN31" s="415" t="s">
        <v>125</v>
      </c>
      <c r="VCO31" s="415" t="s">
        <v>146</v>
      </c>
      <c r="VCP31" s="446"/>
      <c r="VCQ31" s="451"/>
      <c r="VCR31" s="448">
        <v>34708</v>
      </c>
      <c r="VCS31" s="447" t="s">
        <v>31</v>
      </c>
      <c r="VCT31" s="450" t="s">
        <v>124</v>
      </c>
      <c r="VCU31" s="415" t="s">
        <v>188</v>
      </c>
      <c r="VCV31" s="415" t="s">
        <v>125</v>
      </c>
      <c r="VCW31" s="415" t="s">
        <v>146</v>
      </c>
      <c r="VCX31" s="446"/>
      <c r="VCY31" s="451"/>
      <c r="VCZ31" s="448">
        <v>34708</v>
      </c>
      <c r="VDA31" s="447" t="s">
        <v>31</v>
      </c>
      <c r="VDB31" s="450" t="s">
        <v>124</v>
      </c>
      <c r="VDC31" s="415" t="s">
        <v>188</v>
      </c>
      <c r="VDD31" s="415" t="s">
        <v>125</v>
      </c>
      <c r="VDE31" s="415" t="s">
        <v>146</v>
      </c>
      <c r="VDF31" s="446"/>
      <c r="VDG31" s="451"/>
      <c r="VDH31" s="448">
        <v>34708</v>
      </c>
      <c r="VDI31" s="447" t="s">
        <v>31</v>
      </c>
      <c r="VDJ31" s="450" t="s">
        <v>124</v>
      </c>
      <c r="VDK31" s="415" t="s">
        <v>188</v>
      </c>
      <c r="VDL31" s="415" t="s">
        <v>125</v>
      </c>
      <c r="VDM31" s="415" t="s">
        <v>146</v>
      </c>
      <c r="VDN31" s="446"/>
      <c r="VDO31" s="451"/>
      <c r="VDP31" s="448">
        <v>34708</v>
      </c>
      <c r="VDQ31" s="447" t="s">
        <v>31</v>
      </c>
      <c r="VDR31" s="450" t="s">
        <v>124</v>
      </c>
      <c r="VDS31" s="415" t="s">
        <v>188</v>
      </c>
      <c r="VDT31" s="415" t="s">
        <v>125</v>
      </c>
      <c r="VDU31" s="415" t="s">
        <v>146</v>
      </c>
      <c r="VDV31" s="446"/>
      <c r="VDW31" s="451"/>
      <c r="VDX31" s="448">
        <v>34708</v>
      </c>
      <c r="VDY31" s="447" t="s">
        <v>31</v>
      </c>
      <c r="VDZ31" s="450" t="s">
        <v>124</v>
      </c>
      <c r="VEA31" s="415" t="s">
        <v>188</v>
      </c>
      <c r="VEB31" s="415" t="s">
        <v>125</v>
      </c>
      <c r="VEC31" s="415" t="s">
        <v>146</v>
      </c>
      <c r="VED31" s="446"/>
      <c r="VEE31" s="451"/>
      <c r="VEF31" s="448">
        <v>34708</v>
      </c>
      <c r="VEG31" s="447" t="s">
        <v>31</v>
      </c>
      <c r="VEH31" s="450" t="s">
        <v>124</v>
      </c>
      <c r="VEI31" s="415" t="s">
        <v>188</v>
      </c>
      <c r="VEJ31" s="415" t="s">
        <v>125</v>
      </c>
      <c r="VEK31" s="415" t="s">
        <v>146</v>
      </c>
      <c r="VEL31" s="446"/>
      <c r="VEM31" s="451"/>
      <c r="VEN31" s="448">
        <v>34708</v>
      </c>
      <c r="VEO31" s="447" t="s">
        <v>31</v>
      </c>
      <c r="VEP31" s="450" t="s">
        <v>124</v>
      </c>
      <c r="VEQ31" s="415" t="s">
        <v>188</v>
      </c>
      <c r="VER31" s="415" t="s">
        <v>125</v>
      </c>
      <c r="VES31" s="415" t="s">
        <v>146</v>
      </c>
      <c r="VET31" s="446"/>
      <c r="VEU31" s="451"/>
      <c r="VEV31" s="448">
        <v>34708</v>
      </c>
      <c r="VEW31" s="447" t="s">
        <v>31</v>
      </c>
      <c r="VEX31" s="450" t="s">
        <v>124</v>
      </c>
      <c r="VEY31" s="415" t="s">
        <v>188</v>
      </c>
      <c r="VEZ31" s="415" t="s">
        <v>125</v>
      </c>
      <c r="VFA31" s="415" t="s">
        <v>146</v>
      </c>
      <c r="VFB31" s="446"/>
      <c r="VFC31" s="451"/>
      <c r="VFD31" s="448">
        <v>34708</v>
      </c>
      <c r="VFE31" s="447" t="s">
        <v>31</v>
      </c>
      <c r="VFF31" s="450" t="s">
        <v>124</v>
      </c>
      <c r="VFG31" s="415" t="s">
        <v>188</v>
      </c>
      <c r="VFH31" s="415" t="s">
        <v>125</v>
      </c>
      <c r="VFI31" s="415" t="s">
        <v>146</v>
      </c>
      <c r="VFJ31" s="446"/>
      <c r="VFK31" s="451"/>
      <c r="VFL31" s="448">
        <v>34708</v>
      </c>
      <c r="VFM31" s="447" t="s">
        <v>31</v>
      </c>
      <c r="VFN31" s="450" t="s">
        <v>124</v>
      </c>
      <c r="VFO31" s="415" t="s">
        <v>188</v>
      </c>
      <c r="VFP31" s="415" t="s">
        <v>125</v>
      </c>
      <c r="VFQ31" s="415" t="s">
        <v>146</v>
      </c>
      <c r="VFR31" s="446"/>
      <c r="VFS31" s="451"/>
      <c r="VFT31" s="448">
        <v>34708</v>
      </c>
      <c r="VFU31" s="447" t="s">
        <v>31</v>
      </c>
      <c r="VFV31" s="450" t="s">
        <v>124</v>
      </c>
      <c r="VFW31" s="415" t="s">
        <v>188</v>
      </c>
      <c r="VFX31" s="415" t="s">
        <v>125</v>
      </c>
      <c r="VFY31" s="415" t="s">
        <v>146</v>
      </c>
      <c r="VFZ31" s="446"/>
      <c r="VGA31" s="451"/>
      <c r="VGB31" s="448">
        <v>34708</v>
      </c>
      <c r="VGC31" s="447" t="s">
        <v>31</v>
      </c>
      <c r="VGD31" s="450" t="s">
        <v>124</v>
      </c>
      <c r="VGE31" s="415" t="s">
        <v>188</v>
      </c>
      <c r="VGF31" s="415" t="s">
        <v>125</v>
      </c>
      <c r="VGG31" s="415" t="s">
        <v>146</v>
      </c>
      <c r="VGH31" s="446"/>
      <c r="VGI31" s="451"/>
      <c r="VGJ31" s="448">
        <v>34708</v>
      </c>
      <c r="VGK31" s="447" t="s">
        <v>31</v>
      </c>
      <c r="VGL31" s="450" t="s">
        <v>124</v>
      </c>
      <c r="VGM31" s="415" t="s">
        <v>188</v>
      </c>
      <c r="VGN31" s="415" t="s">
        <v>125</v>
      </c>
      <c r="VGO31" s="415" t="s">
        <v>146</v>
      </c>
      <c r="VGP31" s="446"/>
      <c r="VGQ31" s="451"/>
      <c r="VGR31" s="448">
        <v>34708</v>
      </c>
      <c r="VGS31" s="447" t="s">
        <v>31</v>
      </c>
      <c r="VGT31" s="450" t="s">
        <v>124</v>
      </c>
      <c r="VGU31" s="415" t="s">
        <v>188</v>
      </c>
      <c r="VGV31" s="415" t="s">
        <v>125</v>
      </c>
      <c r="VGW31" s="415" t="s">
        <v>146</v>
      </c>
      <c r="VGX31" s="446"/>
      <c r="VGY31" s="451"/>
      <c r="VGZ31" s="448">
        <v>34708</v>
      </c>
      <c r="VHA31" s="447" t="s">
        <v>31</v>
      </c>
      <c r="VHB31" s="450" t="s">
        <v>124</v>
      </c>
      <c r="VHC31" s="415" t="s">
        <v>188</v>
      </c>
      <c r="VHD31" s="415" t="s">
        <v>125</v>
      </c>
      <c r="VHE31" s="415" t="s">
        <v>146</v>
      </c>
      <c r="VHF31" s="446"/>
      <c r="VHG31" s="451"/>
      <c r="VHH31" s="448">
        <v>34708</v>
      </c>
      <c r="VHI31" s="447" t="s">
        <v>31</v>
      </c>
      <c r="VHJ31" s="450" t="s">
        <v>124</v>
      </c>
      <c r="VHK31" s="415" t="s">
        <v>188</v>
      </c>
      <c r="VHL31" s="415" t="s">
        <v>125</v>
      </c>
      <c r="VHM31" s="415" t="s">
        <v>146</v>
      </c>
      <c r="VHN31" s="446"/>
      <c r="VHO31" s="451"/>
      <c r="VHP31" s="448">
        <v>34708</v>
      </c>
      <c r="VHQ31" s="447" t="s">
        <v>31</v>
      </c>
      <c r="VHR31" s="450" t="s">
        <v>124</v>
      </c>
      <c r="VHS31" s="415" t="s">
        <v>188</v>
      </c>
      <c r="VHT31" s="415" t="s">
        <v>125</v>
      </c>
      <c r="VHU31" s="415" t="s">
        <v>146</v>
      </c>
      <c r="VHV31" s="446"/>
      <c r="VHW31" s="451"/>
      <c r="VHX31" s="448">
        <v>34708</v>
      </c>
      <c r="VHY31" s="447" t="s">
        <v>31</v>
      </c>
      <c r="VHZ31" s="450" t="s">
        <v>124</v>
      </c>
      <c r="VIA31" s="415" t="s">
        <v>188</v>
      </c>
      <c r="VIB31" s="415" t="s">
        <v>125</v>
      </c>
      <c r="VIC31" s="415" t="s">
        <v>146</v>
      </c>
      <c r="VID31" s="446"/>
      <c r="VIE31" s="451"/>
      <c r="VIF31" s="448">
        <v>34708</v>
      </c>
      <c r="VIG31" s="447" t="s">
        <v>31</v>
      </c>
      <c r="VIH31" s="450" t="s">
        <v>124</v>
      </c>
      <c r="VII31" s="415" t="s">
        <v>188</v>
      </c>
      <c r="VIJ31" s="415" t="s">
        <v>125</v>
      </c>
      <c r="VIK31" s="415" t="s">
        <v>146</v>
      </c>
      <c r="VIL31" s="446"/>
      <c r="VIM31" s="451"/>
      <c r="VIN31" s="448">
        <v>34708</v>
      </c>
      <c r="VIO31" s="447" t="s">
        <v>31</v>
      </c>
      <c r="VIP31" s="450" t="s">
        <v>124</v>
      </c>
      <c r="VIQ31" s="415" t="s">
        <v>188</v>
      </c>
      <c r="VIR31" s="415" t="s">
        <v>125</v>
      </c>
      <c r="VIS31" s="415" t="s">
        <v>146</v>
      </c>
      <c r="VIT31" s="446"/>
      <c r="VIU31" s="451"/>
      <c r="VIV31" s="448">
        <v>34708</v>
      </c>
      <c r="VIW31" s="447" t="s">
        <v>31</v>
      </c>
      <c r="VIX31" s="450" t="s">
        <v>124</v>
      </c>
      <c r="VIY31" s="415" t="s">
        <v>188</v>
      </c>
      <c r="VIZ31" s="415" t="s">
        <v>125</v>
      </c>
      <c r="VJA31" s="415" t="s">
        <v>146</v>
      </c>
      <c r="VJB31" s="446"/>
      <c r="VJC31" s="451"/>
      <c r="VJD31" s="448">
        <v>34708</v>
      </c>
      <c r="VJE31" s="447" t="s">
        <v>31</v>
      </c>
      <c r="VJF31" s="450" t="s">
        <v>124</v>
      </c>
      <c r="VJG31" s="415" t="s">
        <v>188</v>
      </c>
      <c r="VJH31" s="415" t="s">
        <v>125</v>
      </c>
      <c r="VJI31" s="415" t="s">
        <v>146</v>
      </c>
      <c r="VJJ31" s="446"/>
      <c r="VJK31" s="451"/>
      <c r="VJL31" s="448">
        <v>34708</v>
      </c>
      <c r="VJM31" s="447" t="s">
        <v>31</v>
      </c>
      <c r="VJN31" s="450" t="s">
        <v>124</v>
      </c>
      <c r="VJO31" s="415" t="s">
        <v>188</v>
      </c>
      <c r="VJP31" s="415" t="s">
        <v>125</v>
      </c>
      <c r="VJQ31" s="415" t="s">
        <v>146</v>
      </c>
      <c r="VJR31" s="446"/>
      <c r="VJS31" s="451"/>
      <c r="VJT31" s="448">
        <v>34708</v>
      </c>
      <c r="VJU31" s="447" t="s">
        <v>31</v>
      </c>
      <c r="VJV31" s="450" t="s">
        <v>124</v>
      </c>
      <c r="VJW31" s="415" t="s">
        <v>188</v>
      </c>
      <c r="VJX31" s="415" t="s">
        <v>125</v>
      </c>
      <c r="VJY31" s="415" t="s">
        <v>146</v>
      </c>
      <c r="VJZ31" s="446"/>
      <c r="VKA31" s="451"/>
      <c r="VKB31" s="448">
        <v>34708</v>
      </c>
      <c r="VKC31" s="447" t="s">
        <v>31</v>
      </c>
      <c r="VKD31" s="450" t="s">
        <v>124</v>
      </c>
      <c r="VKE31" s="415" t="s">
        <v>188</v>
      </c>
      <c r="VKF31" s="415" t="s">
        <v>125</v>
      </c>
      <c r="VKG31" s="415" t="s">
        <v>146</v>
      </c>
      <c r="VKH31" s="446"/>
      <c r="VKI31" s="451"/>
      <c r="VKJ31" s="448">
        <v>34708</v>
      </c>
      <c r="VKK31" s="447" t="s">
        <v>31</v>
      </c>
      <c r="VKL31" s="450" t="s">
        <v>124</v>
      </c>
      <c r="VKM31" s="415" t="s">
        <v>188</v>
      </c>
      <c r="VKN31" s="415" t="s">
        <v>125</v>
      </c>
      <c r="VKO31" s="415" t="s">
        <v>146</v>
      </c>
      <c r="VKP31" s="446"/>
      <c r="VKQ31" s="451"/>
      <c r="VKR31" s="448">
        <v>34708</v>
      </c>
      <c r="VKS31" s="447" t="s">
        <v>31</v>
      </c>
      <c r="VKT31" s="450" t="s">
        <v>124</v>
      </c>
      <c r="VKU31" s="415" t="s">
        <v>188</v>
      </c>
      <c r="VKV31" s="415" t="s">
        <v>125</v>
      </c>
      <c r="VKW31" s="415" t="s">
        <v>146</v>
      </c>
      <c r="VKX31" s="446"/>
      <c r="VKY31" s="451"/>
      <c r="VKZ31" s="448">
        <v>34708</v>
      </c>
      <c r="VLA31" s="447" t="s">
        <v>31</v>
      </c>
      <c r="VLB31" s="450" t="s">
        <v>124</v>
      </c>
      <c r="VLC31" s="415" t="s">
        <v>188</v>
      </c>
      <c r="VLD31" s="415" t="s">
        <v>125</v>
      </c>
      <c r="VLE31" s="415" t="s">
        <v>146</v>
      </c>
      <c r="VLF31" s="446"/>
      <c r="VLG31" s="451"/>
      <c r="VLH31" s="448">
        <v>34708</v>
      </c>
      <c r="VLI31" s="447" t="s">
        <v>31</v>
      </c>
      <c r="VLJ31" s="450" t="s">
        <v>124</v>
      </c>
      <c r="VLK31" s="415" t="s">
        <v>188</v>
      </c>
      <c r="VLL31" s="415" t="s">
        <v>125</v>
      </c>
      <c r="VLM31" s="415" t="s">
        <v>146</v>
      </c>
      <c r="VLN31" s="446"/>
      <c r="VLO31" s="451"/>
      <c r="VLP31" s="448">
        <v>34708</v>
      </c>
      <c r="VLQ31" s="447" t="s">
        <v>31</v>
      </c>
      <c r="VLR31" s="450" t="s">
        <v>124</v>
      </c>
      <c r="VLS31" s="415" t="s">
        <v>188</v>
      </c>
      <c r="VLT31" s="415" t="s">
        <v>125</v>
      </c>
      <c r="VLU31" s="415" t="s">
        <v>146</v>
      </c>
      <c r="VLV31" s="446"/>
      <c r="VLW31" s="451"/>
      <c r="VLX31" s="448">
        <v>34708</v>
      </c>
      <c r="VLY31" s="447" t="s">
        <v>31</v>
      </c>
      <c r="VLZ31" s="450" t="s">
        <v>124</v>
      </c>
      <c r="VMA31" s="415" t="s">
        <v>188</v>
      </c>
      <c r="VMB31" s="415" t="s">
        <v>125</v>
      </c>
      <c r="VMC31" s="415" t="s">
        <v>146</v>
      </c>
      <c r="VMD31" s="446"/>
      <c r="VME31" s="451"/>
      <c r="VMF31" s="448">
        <v>34708</v>
      </c>
      <c r="VMG31" s="447" t="s">
        <v>31</v>
      </c>
      <c r="VMH31" s="450" t="s">
        <v>124</v>
      </c>
      <c r="VMI31" s="415" t="s">
        <v>188</v>
      </c>
      <c r="VMJ31" s="415" t="s">
        <v>125</v>
      </c>
      <c r="VMK31" s="415" t="s">
        <v>146</v>
      </c>
      <c r="VML31" s="446"/>
      <c r="VMM31" s="451"/>
      <c r="VMN31" s="448">
        <v>34708</v>
      </c>
      <c r="VMO31" s="447" t="s">
        <v>31</v>
      </c>
      <c r="VMP31" s="450" t="s">
        <v>124</v>
      </c>
      <c r="VMQ31" s="415" t="s">
        <v>188</v>
      </c>
      <c r="VMR31" s="415" t="s">
        <v>125</v>
      </c>
      <c r="VMS31" s="415" t="s">
        <v>146</v>
      </c>
      <c r="VMT31" s="446"/>
      <c r="VMU31" s="451"/>
      <c r="VMV31" s="448">
        <v>34708</v>
      </c>
      <c r="VMW31" s="447" t="s">
        <v>31</v>
      </c>
      <c r="VMX31" s="450" t="s">
        <v>124</v>
      </c>
      <c r="VMY31" s="415" t="s">
        <v>188</v>
      </c>
      <c r="VMZ31" s="415" t="s">
        <v>125</v>
      </c>
      <c r="VNA31" s="415" t="s">
        <v>146</v>
      </c>
      <c r="VNB31" s="446"/>
      <c r="VNC31" s="451"/>
      <c r="VND31" s="448">
        <v>34708</v>
      </c>
      <c r="VNE31" s="447" t="s">
        <v>31</v>
      </c>
      <c r="VNF31" s="450" t="s">
        <v>124</v>
      </c>
      <c r="VNG31" s="415" t="s">
        <v>188</v>
      </c>
      <c r="VNH31" s="415" t="s">
        <v>125</v>
      </c>
      <c r="VNI31" s="415" t="s">
        <v>146</v>
      </c>
      <c r="VNJ31" s="446"/>
      <c r="VNK31" s="451"/>
      <c r="VNL31" s="448">
        <v>34708</v>
      </c>
      <c r="VNM31" s="447" t="s">
        <v>31</v>
      </c>
      <c r="VNN31" s="450" t="s">
        <v>124</v>
      </c>
      <c r="VNO31" s="415" t="s">
        <v>188</v>
      </c>
      <c r="VNP31" s="415" t="s">
        <v>125</v>
      </c>
      <c r="VNQ31" s="415" t="s">
        <v>146</v>
      </c>
      <c r="VNR31" s="446"/>
      <c r="VNS31" s="451"/>
      <c r="VNT31" s="448">
        <v>34708</v>
      </c>
      <c r="VNU31" s="447" t="s">
        <v>31</v>
      </c>
      <c r="VNV31" s="450" t="s">
        <v>124</v>
      </c>
      <c r="VNW31" s="415" t="s">
        <v>188</v>
      </c>
      <c r="VNX31" s="415" t="s">
        <v>125</v>
      </c>
      <c r="VNY31" s="415" t="s">
        <v>146</v>
      </c>
      <c r="VNZ31" s="446"/>
      <c r="VOA31" s="451"/>
      <c r="VOB31" s="448">
        <v>34708</v>
      </c>
      <c r="VOC31" s="447" t="s">
        <v>31</v>
      </c>
      <c r="VOD31" s="450" t="s">
        <v>124</v>
      </c>
      <c r="VOE31" s="415" t="s">
        <v>188</v>
      </c>
      <c r="VOF31" s="415" t="s">
        <v>125</v>
      </c>
      <c r="VOG31" s="415" t="s">
        <v>146</v>
      </c>
      <c r="VOH31" s="446"/>
      <c r="VOI31" s="451"/>
      <c r="VOJ31" s="448">
        <v>34708</v>
      </c>
      <c r="VOK31" s="447" t="s">
        <v>31</v>
      </c>
      <c r="VOL31" s="450" t="s">
        <v>124</v>
      </c>
      <c r="VOM31" s="415" t="s">
        <v>188</v>
      </c>
      <c r="VON31" s="415" t="s">
        <v>125</v>
      </c>
      <c r="VOO31" s="415" t="s">
        <v>146</v>
      </c>
      <c r="VOP31" s="446"/>
      <c r="VOQ31" s="451"/>
      <c r="VOR31" s="448">
        <v>34708</v>
      </c>
      <c r="VOS31" s="447" t="s">
        <v>31</v>
      </c>
      <c r="VOT31" s="450" t="s">
        <v>124</v>
      </c>
      <c r="VOU31" s="415" t="s">
        <v>188</v>
      </c>
      <c r="VOV31" s="415" t="s">
        <v>125</v>
      </c>
      <c r="VOW31" s="415" t="s">
        <v>146</v>
      </c>
      <c r="VOX31" s="446"/>
      <c r="VOY31" s="451"/>
      <c r="VOZ31" s="448">
        <v>34708</v>
      </c>
      <c r="VPA31" s="447" t="s">
        <v>31</v>
      </c>
      <c r="VPB31" s="450" t="s">
        <v>124</v>
      </c>
      <c r="VPC31" s="415" t="s">
        <v>188</v>
      </c>
      <c r="VPD31" s="415" t="s">
        <v>125</v>
      </c>
      <c r="VPE31" s="415" t="s">
        <v>146</v>
      </c>
      <c r="VPF31" s="446"/>
      <c r="VPG31" s="451"/>
      <c r="VPH31" s="448">
        <v>34708</v>
      </c>
      <c r="VPI31" s="447" t="s">
        <v>31</v>
      </c>
      <c r="VPJ31" s="450" t="s">
        <v>124</v>
      </c>
      <c r="VPK31" s="415" t="s">
        <v>188</v>
      </c>
      <c r="VPL31" s="415" t="s">
        <v>125</v>
      </c>
      <c r="VPM31" s="415" t="s">
        <v>146</v>
      </c>
      <c r="VPN31" s="446"/>
      <c r="VPO31" s="451"/>
      <c r="VPP31" s="448">
        <v>34708</v>
      </c>
      <c r="VPQ31" s="447" t="s">
        <v>31</v>
      </c>
      <c r="VPR31" s="450" t="s">
        <v>124</v>
      </c>
      <c r="VPS31" s="415" t="s">
        <v>188</v>
      </c>
      <c r="VPT31" s="415" t="s">
        <v>125</v>
      </c>
      <c r="VPU31" s="415" t="s">
        <v>146</v>
      </c>
      <c r="VPV31" s="446"/>
      <c r="VPW31" s="451"/>
      <c r="VPX31" s="448">
        <v>34708</v>
      </c>
      <c r="VPY31" s="447" t="s">
        <v>31</v>
      </c>
      <c r="VPZ31" s="450" t="s">
        <v>124</v>
      </c>
      <c r="VQA31" s="415" t="s">
        <v>188</v>
      </c>
      <c r="VQB31" s="415" t="s">
        <v>125</v>
      </c>
      <c r="VQC31" s="415" t="s">
        <v>146</v>
      </c>
      <c r="VQD31" s="446"/>
      <c r="VQE31" s="451"/>
      <c r="VQF31" s="448">
        <v>34708</v>
      </c>
      <c r="VQG31" s="447" t="s">
        <v>31</v>
      </c>
      <c r="VQH31" s="450" t="s">
        <v>124</v>
      </c>
      <c r="VQI31" s="415" t="s">
        <v>188</v>
      </c>
      <c r="VQJ31" s="415" t="s">
        <v>125</v>
      </c>
      <c r="VQK31" s="415" t="s">
        <v>146</v>
      </c>
      <c r="VQL31" s="446"/>
      <c r="VQM31" s="451"/>
      <c r="VQN31" s="448">
        <v>34708</v>
      </c>
      <c r="VQO31" s="447" t="s">
        <v>31</v>
      </c>
      <c r="VQP31" s="450" t="s">
        <v>124</v>
      </c>
      <c r="VQQ31" s="415" t="s">
        <v>188</v>
      </c>
      <c r="VQR31" s="415" t="s">
        <v>125</v>
      </c>
      <c r="VQS31" s="415" t="s">
        <v>146</v>
      </c>
      <c r="VQT31" s="446"/>
      <c r="VQU31" s="451"/>
      <c r="VQV31" s="448">
        <v>34708</v>
      </c>
      <c r="VQW31" s="447" t="s">
        <v>31</v>
      </c>
      <c r="VQX31" s="450" t="s">
        <v>124</v>
      </c>
      <c r="VQY31" s="415" t="s">
        <v>188</v>
      </c>
      <c r="VQZ31" s="415" t="s">
        <v>125</v>
      </c>
      <c r="VRA31" s="415" t="s">
        <v>146</v>
      </c>
      <c r="VRB31" s="446"/>
      <c r="VRC31" s="451"/>
      <c r="VRD31" s="448">
        <v>34708</v>
      </c>
      <c r="VRE31" s="447" t="s">
        <v>31</v>
      </c>
      <c r="VRF31" s="450" t="s">
        <v>124</v>
      </c>
      <c r="VRG31" s="415" t="s">
        <v>188</v>
      </c>
      <c r="VRH31" s="415" t="s">
        <v>125</v>
      </c>
      <c r="VRI31" s="415" t="s">
        <v>146</v>
      </c>
      <c r="VRJ31" s="446"/>
      <c r="VRK31" s="451"/>
      <c r="VRL31" s="448">
        <v>34708</v>
      </c>
      <c r="VRM31" s="447" t="s">
        <v>31</v>
      </c>
      <c r="VRN31" s="450" t="s">
        <v>124</v>
      </c>
      <c r="VRO31" s="415" t="s">
        <v>188</v>
      </c>
      <c r="VRP31" s="415" t="s">
        <v>125</v>
      </c>
      <c r="VRQ31" s="415" t="s">
        <v>146</v>
      </c>
      <c r="VRR31" s="446"/>
      <c r="VRS31" s="451"/>
      <c r="VRT31" s="448">
        <v>34708</v>
      </c>
      <c r="VRU31" s="447" t="s">
        <v>31</v>
      </c>
      <c r="VRV31" s="450" t="s">
        <v>124</v>
      </c>
      <c r="VRW31" s="415" t="s">
        <v>188</v>
      </c>
      <c r="VRX31" s="415" t="s">
        <v>125</v>
      </c>
      <c r="VRY31" s="415" t="s">
        <v>146</v>
      </c>
      <c r="VRZ31" s="446"/>
      <c r="VSA31" s="451"/>
      <c r="VSB31" s="448">
        <v>34708</v>
      </c>
      <c r="VSC31" s="447" t="s">
        <v>31</v>
      </c>
      <c r="VSD31" s="450" t="s">
        <v>124</v>
      </c>
      <c r="VSE31" s="415" t="s">
        <v>188</v>
      </c>
      <c r="VSF31" s="415" t="s">
        <v>125</v>
      </c>
      <c r="VSG31" s="415" t="s">
        <v>146</v>
      </c>
      <c r="VSH31" s="446"/>
      <c r="VSI31" s="451"/>
      <c r="VSJ31" s="448">
        <v>34708</v>
      </c>
      <c r="VSK31" s="447" t="s">
        <v>31</v>
      </c>
      <c r="VSL31" s="450" t="s">
        <v>124</v>
      </c>
      <c r="VSM31" s="415" t="s">
        <v>188</v>
      </c>
      <c r="VSN31" s="415" t="s">
        <v>125</v>
      </c>
      <c r="VSO31" s="415" t="s">
        <v>146</v>
      </c>
      <c r="VSP31" s="446"/>
      <c r="VSQ31" s="451"/>
      <c r="VSR31" s="448">
        <v>34708</v>
      </c>
      <c r="VSS31" s="447" t="s">
        <v>31</v>
      </c>
      <c r="VST31" s="450" t="s">
        <v>124</v>
      </c>
      <c r="VSU31" s="415" t="s">
        <v>188</v>
      </c>
      <c r="VSV31" s="415" t="s">
        <v>125</v>
      </c>
      <c r="VSW31" s="415" t="s">
        <v>146</v>
      </c>
      <c r="VSX31" s="446"/>
      <c r="VSY31" s="451"/>
      <c r="VSZ31" s="448">
        <v>34708</v>
      </c>
      <c r="VTA31" s="447" t="s">
        <v>31</v>
      </c>
      <c r="VTB31" s="450" t="s">
        <v>124</v>
      </c>
      <c r="VTC31" s="415" t="s">
        <v>188</v>
      </c>
      <c r="VTD31" s="415" t="s">
        <v>125</v>
      </c>
      <c r="VTE31" s="415" t="s">
        <v>146</v>
      </c>
      <c r="VTF31" s="446"/>
      <c r="VTG31" s="451"/>
      <c r="VTH31" s="448">
        <v>34708</v>
      </c>
      <c r="VTI31" s="447" t="s">
        <v>31</v>
      </c>
      <c r="VTJ31" s="450" t="s">
        <v>124</v>
      </c>
      <c r="VTK31" s="415" t="s">
        <v>188</v>
      </c>
      <c r="VTL31" s="415" t="s">
        <v>125</v>
      </c>
      <c r="VTM31" s="415" t="s">
        <v>146</v>
      </c>
      <c r="VTN31" s="446"/>
      <c r="VTO31" s="451"/>
      <c r="VTP31" s="448">
        <v>34708</v>
      </c>
      <c r="VTQ31" s="447" t="s">
        <v>31</v>
      </c>
      <c r="VTR31" s="450" t="s">
        <v>124</v>
      </c>
      <c r="VTS31" s="415" t="s">
        <v>188</v>
      </c>
      <c r="VTT31" s="415" t="s">
        <v>125</v>
      </c>
      <c r="VTU31" s="415" t="s">
        <v>146</v>
      </c>
      <c r="VTV31" s="446"/>
      <c r="VTW31" s="451"/>
      <c r="VTX31" s="448">
        <v>34708</v>
      </c>
      <c r="VTY31" s="447" t="s">
        <v>31</v>
      </c>
      <c r="VTZ31" s="450" t="s">
        <v>124</v>
      </c>
      <c r="VUA31" s="415" t="s">
        <v>188</v>
      </c>
      <c r="VUB31" s="415" t="s">
        <v>125</v>
      </c>
      <c r="VUC31" s="415" t="s">
        <v>146</v>
      </c>
      <c r="VUD31" s="446"/>
      <c r="VUE31" s="451"/>
      <c r="VUF31" s="448">
        <v>34708</v>
      </c>
      <c r="VUG31" s="447" t="s">
        <v>31</v>
      </c>
      <c r="VUH31" s="450" t="s">
        <v>124</v>
      </c>
      <c r="VUI31" s="415" t="s">
        <v>188</v>
      </c>
      <c r="VUJ31" s="415" t="s">
        <v>125</v>
      </c>
      <c r="VUK31" s="415" t="s">
        <v>146</v>
      </c>
      <c r="VUL31" s="446"/>
      <c r="VUM31" s="451"/>
      <c r="VUN31" s="448">
        <v>34708</v>
      </c>
      <c r="VUO31" s="447" t="s">
        <v>31</v>
      </c>
      <c r="VUP31" s="450" t="s">
        <v>124</v>
      </c>
      <c r="VUQ31" s="415" t="s">
        <v>188</v>
      </c>
      <c r="VUR31" s="415" t="s">
        <v>125</v>
      </c>
      <c r="VUS31" s="415" t="s">
        <v>146</v>
      </c>
      <c r="VUT31" s="446"/>
      <c r="VUU31" s="451"/>
      <c r="VUV31" s="448">
        <v>34708</v>
      </c>
      <c r="VUW31" s="447" t="s">
        <v>31</v>
      </c>
      <c r="VUX31" s="450" t="s">
        <v>124</v>
      </c>
      <c r="VUY31" s="415" t="s">
        <v>188</v>
      </c>
      <c r="VUZ31" s="415" t="s">
        <v>125</v>
      </c>
      <c r="VVA31" s="415" t="s">
        <v>146</v>
      </c>
      <c r="VVB31" s="446"/>
      <c r="VVC31" s="451"/>
      <c r="VVD31" s="448">
        <v>34708</v>
      </c>
      <c r="VVE31" s="447" t="s">
        <v>31</v>
      </c>
      <c r="VVF31" s="450" t="s">
        <v>124</v>
      </c>
      <c r="VVG31" s="415" t="s">
        <v>188</v>
      </c>
      <c r="VVH31" s="415" t="s">
        <v>125</v>
      </c>
      <c r="VVI31" s="415" t="s">
        <v>146</v>
      </c>
      <c r="VVJ31" s="446"/>
      <c r="VVK31" s="451"/>
      <c r="VVL31" s="448">
        <v>34708</v>
      </c>
      <c r="VVM31" s="447" t="s">
        <v>31</v>
      </c>
      <c r="VVN31" s="450" t="s">
        <v>124</v>
      </c>
      <c r="VVO31" s="415" t="s">
        <v>188</v>
      </c>
      <c r="VVP31" s="415" t="s">
        <v>125</v>
      </c>
      <c r="VVQ31" s="415" t="s">
        <v>146</v>
      </c>
      <c r="VVR31" s="446"/>
      <c r="VVS31" s="451"/>
      <c r="VVT31" s="448">
        <v>34708</v>
      </c>
      <c r="VVU31" s="447" t="s">
        <v>31</v>
      </c>
      <c r="VVV31" s="450" t="s">
        <v>124</v>
      </c>
      <c r="VVW31" s="415" t="s">
        <v>188</v>
      </c>
      <c r="VVX31" s="415" t="s">
        <v>125</v>
      </c>
      <c r="VVY31" s="415" t="s">
        <v>146</v>
      </c>
      <c r="VVZ31" s="446"/>
      <c r="VWA31" s="451"/>
      <c r="VWB31" s="448">
        <v>34708</v>
      </c>
      <c r="VWC31" s="447" t="s">
        <v>31</v>
      </c>
      <c r="VWD31" s="450" t="s">
        <v>124</v>
      </c>
      <c r="VWE31" s="415" t="s">
        <v>188</v>
      </c>
      <c r="VWF31" s="415" t="s">
        <v>125</v>
      </c>
      <c r="VWG31" s="415" t="s">
        <v>146</v>
      </c>
      <c r="VWH31" s="446"/>
      <c r="VWI31" s="451"/>
      <c r="VWJ31" s="448">
        <v>34708</v>
      </c>
      <c r="VWK31" s="447" t="s">
        <v>31</v>
      </c>
      <c r="VWL31" s="450" t="s">
        <v>124</v>
      </c>
      <c r="VWM31" s="415" t="s">
        <v>188</v>
      </c>
      <c r="VWN31" s="415" t="s">
        <v>125</v>
      </c>
      <c r="VWO31" s="415" t="s">
        <v>146</v>
      </c>
      <c r="VWP31" s="446"/>
      <c r="VWQ31" s="451"/>
      <c r="VWR31" s="448">
        <v>34708</v>
      </c>
      <c r="VWS31" s="447" t="s">
        <v>31</v>
      </c>
      <c r="VWT31" s="450" t="s">
        <v>124</v>
      </c>
      <c r="VWU31" s="415" t="s">
        <v>188</v>
      </c>
      <c r="VWV31" s="415" t="s">
        <v>125</v>
      </c>
      <c r="VWW31" s="415" t="s">
        <v>146</v>
      </c>
      <c r="VWX31" s="446"/>
      <c r="VWY31" s="451"/>
      <c r="VWZ31" s="448">
        <v>34708</v>
      </c>
      <c r="VXA31" s="447" t="s">
        <v>31</v>
      </c>
      <c r="VXB31" s="450" t="s">
        <v>124</v>
      </c>
      <c r="VXC31" s="415" t="s">
        <v>188</v>
      </c>
      <c r="VXD31" s="415" t="s">
        <v>125</v>
      </c>
      <c r="VXE31" s="415" t="s">
        <v>146</v>
      </c>
      <c r="VXF31" s="446"/>
      <c r="VXG31" s="451"/>
      <c r="VXH31" s="448">
        <v>34708</v>
      </c>
      <c r="VXI31" s="447" t="s">
        <v>31</v>
      </c>
      <c r="VXJ31" s="450" t="s">
        <v>124</v>
      </c>
      <c r="VXK31" s="415" t="s">
        <v>188</v>
      </c>
      <c r="VXL31" s="415" t="s">
        <v>125</v>
      </c>
      <c r="VXM31" s="415" t="s">
        <v>146</v>
      </c>
      <c r="VXN31" s="446"/>
      <c r="VXO31" s="451"/>
      <c r="VXP31" s="448">
        <v>34708</v>
      </c>
      <c r="VXQ31" s="447" t="s">
        <v>31</v>
      </c>
      <c r="VXR31" s="450" t="s">
        <v>124</v>
      </c>
      <c r="VXS31" s="415" t="s">
        <v>188</v>
      </c>
      <c r="VXT31" s="415" t="s">
        <v>125</v>
      </c>
      <c r="VXU31" s="415" t="s">
        <v>146</v>
      </c>
      <c r="VXV31" s="446"/>
      <c r="VXW31" s="451"/>
      <c r="VXX31" s="448">
        <v>34708</v>
      </c>
      <c r="VXY31" s="447" t="s">
        <v>31</v>
      </c>
      <c r="VXZ31" s="450" t="s">
        <v>124</v>
      </c>
      <c r="VYA31" s="415" t="s">
        <v>188</v>
      </c>
      <c r="VYB31" s="415" t="s">
        <v>125</v>
      </c>
      <c r="VYC31" s="415" t="s">
        <v>146</v>
      </c>
      <c r="VYD31" s="446"/>
      <c r="VYE31" s="451"/>
      <c r="VYF31" s="448">
        <v>34708</v>
      </c>
      <c r="VYG31" s="447" t="s">
        <v>31</v>
      </c>
      <c r="VYH31" s="450" t="s">
        <v>124</v>
      </c>
      <c r="VYI31" s="415" t="s">
        <v>188</v>
      </c>
      <c r="VYJ31" s="415" t="s">
        <v>125</v>
      </c>
      <c r="VYK31" s="415" t="s">
        <v>146</v>
      </c>
      <c r="VYL31" s="446"/>
      <c r="VYM31" s="451"/>
      <c r="VYN31" s="448">
        <v>34708</v>
      </c>
      <c r="VYO31" s="447" t="s">
        <v>31</v>
      </c>
      <c r="VYP31" s="450" t="s">
        <v>124</v>
      </c>
      <c r="VYQ31" s="415" t="s">
        <v>188</v>
      </c>
      <c r="VYR31" s="415" t="s">
        <v>125</v>
      </c>
      <c r="VYS31" s="415" t="s">
        <v>146</v>
      </c>
      <c r="VYT31" s="446"/>
      <c r="VYU31" s="451"/>
      <c r="VYV31" s="448">
        <v>34708</v>
      </c>
      <c r="VYW31" s="447" t="s">
        <v>31</v>
      </c>
      <c r="VYX31" s="450" t="s">
        <v>124</v>
      </c>
      <c r="VYY31" s="415" t="s">
        <v>188</v>
      </c>
      <c r="VYZ31" s="415" t="s">
        <v>125</v>
      </c>
      <c r="VZA31" s="415" t="s">
        <v>146</v>
      </c>
      <c r="VZB31" s="446"/>
      <c r="VZC31" s="451"/>
      <c r="VZD31" s="448">
        <v>34708</v>
      </c>
      <c r="VZE31" s="447" t="s">
        <v>31</v>
      </c>
      <c r="VZF31" s="450" t="s">
        <v>124</v>
      </c>
      <c r="VZG31" s="415" t="s">
        <v>188</v>
      </c>
      <c r="VZH31" s="415" t="s">
        <v>125</v>
      </c>
      <c r="VZI31" s="415" t="s">
        <v>146</v>
      </c>
      <c r="VZJ31" s="446"/>
      <c r="VZK31" s="451"/>
      <c r="VZL31" s="448">
        <v>34708</v>
      </c>
      <c r="VZM31" s="447" t="s">
        <v>31</v>
      </c>
      <c r="VZN31" s="450" t="s">
        <v>124</v>
      </c>
      <c r="VZO31" s="415" t="s">
        <v>188</v>
      </c>
      <c r="VZP31" s="415" t="s">
        <v>125</v>
      </c>
      <c r="VZQ31" s="415" t="s">
        <v>146</v>
      </c>
      <c r="VZR31" s="446"/>
      <c r="VZS31" s="451"/>
      <c r="VZT31" s="448">
        <v>34708</v>
      </c>
      <c r="VZU31" s="447" t="s">
        <v>31</v>
      </c>
      <c r="VZV31" s="450" t="s">
        <v>124</v>
      </c>
      <c r="VZW31" s="415" t="s">
        <v>188</v>
      </c>
      <c r="VZX31" s="415" t="s">
        <v>125</v>
      </c>
      <c r="VZY31" s="415" t="s">
        <v>146</v>
      </c>
      <c r="VZZ31" s="446"/>
      <c r="WAA31" s="451"/>
      <c r="WAB31" s="448">
        <v>34708</v>
      </c>
      <c r="WAC31" s="447" t="s">
        <v>31</v>
      </c>
      <c r="WAD31" s="450" t="s">
        <v>124</v>
      </c>
      <c r="WAE31" s="415" t="s">
        <v>188</v>
      </c>
      <c r="WAF31" s="415" t="s">
        <v>125</v>
      </c>
      <c r="WAG31" s="415" t="s">
        <v>146</v>
      </c>
      <c r="WAH31" s="446"/>
      <c r="WAI31" s="451"/>
      <c r="WAJ31" s="448">
        <v>34708</v>
      </c>
      <c r="WAK31" s="447" t="s">
        <v>31</v>
      </c>
      <c r="WAL31" s="450" t="s">
        <v>124</v>
      </c>
      <c r="WAM31" s="415" t="s">
        <v>188</v>
      </c>
      <c r="WAN31" s="415" t="s">
        <v>125</v>
      </c>
      <c r="WAO31" s="415" t="s">
        <v>146</v>
      </c>
      <c r="WAP31" s="446"/>
      <c r="WAQ31" s="451"/>
      <c r="WAR31" s="448">
        <v>34708</v>
      </c>
      <c r="WAS31" s="447" t="s">
        <v>31</v>
      </c>
      <c r="WAT31" s="450" t="s">
        <v>124</v>
      </c>
      <c r="WAU31" s="415" t="s">
        <v>188</v>
      </c>
      <c r="WAV31" s="415" t="s">
        <v>125</v>
      </c>
      <c r="WAW31" s="415" t="s">
        <v>146</v>
      </c>
      <c r="WAX31" s="446"/>
      <c r="WAY31" s="451"/>
      <c r="WAZ31" s="448">
        <v>34708</v>
      </c>
      <c r="WBA31" s="447" t="s">
        <v>31</v>
      </c>
      <c r="WBB31" s="450" t="s">
        <v>124</v>
      </c>
      <c r="WBC31" s="415" t="s">
        <v>188</v>
      </c>
      <c r="WBD31" s="415" t="s">
        <v>125</v>
      </c>
      <c r="WBE31" s="415" t="s">
        <v>146</v>
      </c>
      <c r="WBF31" s="446"/>
      <c r="WBG31" s="451"/>
      <c r="WBH31" s="448">
        <v>34708</v>
      </c>
      <c r="WBI31" s="447" t="s">
        <v>31</v>
      </c>
      <c r="WBJ31" s="450" t="s">
        <v>124</v>
      </c>
      <c r="WBK31" s="415" t="s">
        <v>188</v>
      </c>
      <c r="WBL31" s="415" t="s">
        <v>125</v>
      </c>
      <c r="WBM31" s="415" t="s">
        <v>146</v>
      </c>
      <c r="WBN31" s="446"/>
      <c r="WBO31" s="451"/>
      <c r="WBP31" s="448">
        <v>34708</v>
      </c>
      <c r="WBQ31" s="447" t="s">
        <v>31</v>
      </c>
      <c r="WBR31" s="450" t="s">
        <v>124</v>
      </c>
      <c r="WBS31" s="415" t="s">
        <v>188</v>
      </c>
      <c r="WBT31" s="415" t="s">
        <v>125</v>
      </c>
      <c r="WBU31" s="415" t="s">
        <v>146</v>
      </c>
      <c r="WBV31" s="446"/>
      <c r="WBW31" s="451"/>
      <c r="WBX31" s="448">
        <v>34708</v>
      </c>
      <c r="WBY31" s="447" t="s">
        <v>31</v>
      </c>
      <c r="WBZ31" s="450" t="s">
        <v>124</v>
      </c>
      <c r="WCA31" s="415" t="s">
        <v>188</v>
      </c>
      <c r="WCB31" s="415" t="s">
        <v>125</v>
      </c>
      <c r="WCC31" s="415" t="s">
        <v>146</v>
      </c>
      <c r="WCD31" s="446"/>
      <c r="WCE31" s="451"/>
      <c r="WCF31" s="448">
        <v>34708</v>
      </c>
      <c r="WCG31" s="447" t="s">
        <v>31</v>
      </c>
      <c r="WCH31" s="450" t="s">
        <v>124</v>
      </c>
      <c r="WCI31" s="415" t="s">
        <v>188</v>
      </c>
      <c r="WCJ31" s="415" t="s">
        <v>125</v>
      </c>
      <c r="WCK31" s="415" t="s">
        <v>146</v>
      </c>
      <c r="WCL31" s="446"/>
      <c r="WCM31" s="451"/>
      <c r="WCN31" s="448">
        <v>34708</v>
      </c>
      <c r="WCO31" s="447" t="s">
        <v>31</v>
      </c>
      <c r="WCP31" s="450" t="s">
        <v>124</v>
      </c>
      <c r="WCQ31" s="415" t="s">
        <v>188</v>
      </c>
      <c r="WCR31" s="415" t="s">
        <v>125</v>
      </c>
      <c r="WCS31" s="415" t="s">
        <v>146</v>
      </c>
      <c r="WCT31" s="446"/>
      <c r="WCU31" s="451"/>
      <c r="WCV31" s="448">
        <v>34708</v>
      </c>
      <c r="WCW31" s="447" t="s">
        <v>31</v>
      </c>
      <c r="WCX31" s="450" t="s">
        <v>124</v>
      </c>
      <c r="WCY31" s="415" t="s">
        <v>188</v>
      </c>
      <c r="WCZ31" s="415" t="s">
        <v>125</v>
      </c>
      <c r="WDA31" s="415" t="s">
        <v>146</v>
      </c>
      <c r="WDB31" s="446"/>
      <c r="WDC31" s="451"/>
      <c r="WDD31" s="448">
        <v>34708</v>
      </c>
      <c r="WDE31" s="447" t="s">
        <v>31</v>
      </c>
      <c r="WDF31" s="450" t="s">
        <v>124</v>
      </c>
      <c r="WDG31" s="415" t="s">
        <v>188</v>
      </c>
      <c r="WDH31" s="415" t="s">
        <v>125</v>
      </c>
      <c r="WDI31" s="415" t="s">
        <v>146</v>
      </c>
      <c r="WDJ31" s="446"/>
      <c r="WDK31" s="451"/>
      <c r="WDL31" s="448">
        <v>34708</v>
      </c>
      <c r="WDM31" s="447" t="s">
        <v>31</v>
      </c>
      <c r="WDN31" s="450" t="s">
        <v>124</v>
      </c>
      <c r="WDO31" s="415" t="s">
        <v>188</v>
      </c>
      <c r="WDP31" s="415" t="s">
        <v>125</v>
      </c>
      <c r="WDQ31" s="415" t="s">
        <v>146</v>
      </c>
      <c r="WDR31" s="446"/>
      <c r="WDS31" s="451"/>
      <c r="WDT31" s="448">
        <v>34708</v>
      </c>
      <c r="WDU31" s="447" t="s">
        <v>31</v>
      </c>
      <c r="WDV31" s="450" t="s">
        <v>124</v>
      </c>
      <c r="WDW31" s="415" t="s">
        <v>188</v>
      </c>
      <c r="WDX31" s="415" t="s">
        <v>125</v>
      </c>
      <c r="WDY31" s="415" t="s">
        <v>146</v>
      </c>
      <c r="WDZ31" s="446"/>
      <c r="WEA31" s="451"/>
      <c r="WEB31" s="448">
        <v>34708</v>
      </c>
      <c r="WEC31" s="447" t="s">
        <v>31</v>
      </c>
      <c r="WED31" s="450" t="s">
        <v>124</v>
      </c>
      <c r="WEE31" s="415" t="s">
        <v>188</v>
      </c>
      <c r="WEF31" s="415" t="s">
        <v>125</v>
      </c>
      <c r="WEG31" s="415" t="s">
        <v>146</v>
      </c>
      <c r="WEH31" s="446"/>
      <c r="WEI31" s="451"/>
      <c r="WEJ31" s="448">
        <v>34708</v>
      </c>
      <c r="WEK31" s="447" t="s">
        <v>31</v>
      </c>
      <c r="WEL31" s="450" t="s">
        <v>124</v>
      </c>
      <c r="WEM31" s="415" t="s">
        <v>188</v>
      </c>
      <c r="WEN31" s="415" t="s">
        <v>125</v>
      </c>
      <c r="WEO31" s="415" t="s">
        <v>146</v>
      </c>
      <c r="WEP31" s="446"/>
      <c r="WEQ31" s="451"/>
      <c r="WER31" s="448">
        <v>34708</v>
      </c>
      <c r="WES31" s="447" t="s">
        <v>31</v>
      </c>
      <c r="WET31" s="450" t="s">
        <v>124</v>
      </c>
      <c r="WEU31" s="415" t="s">
        <v>188</v>
      </c>
      <c r="WEV31" s="415" t="s">
        <v>125</v>
      </c>
      <c r="WEW31" s="415" t="s">
        <v>146</v>
      </c>
      <c r="WEX31" s="446"/>
      <c r="WEY31" s="451"/>
      <c r="WEZ31" s="448">
        <v>34708</v>
      </c>
      <c r="WFA31" s="447" t="s">
        <v>31</v>
      </c>
      <c r="WFB31" s="450" t="s">
        <v>124</v>
      </c>
      <c r="WFC31" s="415" t="s">
        <v>188</v>
      </c>
      <c r="WFD31" s="415" t="s">
        <v>125</v>
      </c>
      <c r="WFE31" s="415" t="s">
        <v>146</v>
      </c>
      <c r="WFF31" s="446"/>
      <c r="WFG31" s="451"/>
      <c r="WFH31" s="448">
        <v>34708</v>
      </c>
      <c r="WFI31" s="447" t="s">
        <v>31</v>
      </c>
      <c r="WFJ31" s="450" t="s">
        <v>124</v>
      </c>
      <c r="WFK31" s="415" t="s">
        <v>188</v>
      </c>
      <c r="WFL31" s="415" t="s">
        <v>125</v>
      </c>
      <c r="WFM31" s="415" t="s">
        <v>146</v>
      </c>
      <c r="WFN31" s="446"/>
      <c r="WFO31" s="451"/>
      <c r="WFP31" s="448">
        <v>34708</v>
      </c>
      <c r="WFQ31" s="447" t="s">
        <v>31</v>
      </c>
      <c r="WFR31" s="450" t="s">
        <v>124</v>
      </c>
      <c r="WFS31" s="415" t="s">
        <v>188</v>
      </c>
      <c r="WFT31" s="415" t="s">
        <v>125</v>
      </c>
      <c r="WFU31" s="415" t="s">
        <v>146</v>
      </c>
      <c r="WFV31" s="446"/>
      <c r="WFW31" s="451"/>
      <c r="WFX31" s="448">
        <v>34708</v>
      </c>
      <c r="WFY31" s="447" t="s">
        <v>31</v>
      </c>
      <c r="WFZ31" s="450" t="s">
        <v>124</v>
      </c>
      <c r="WGA31" s="415" t="s">
        <v>188</v>
      </c>
      <c r="WGB31" s="415" t="s">
        <v>125</v>
      </c>
      <c r="WGC31" s="415" t="s">
        <v>146</v>
      </c>
      <c r="WGD31" s="446"/>
      <c r="WGE31" s="451"/>
      <c r="WGF31" s="448">
        <v>34708</v>
      </c>
      <c r="WGG31" s="447" t="s">
        <v>31</v>
      </c>
      <c r="WGH31" s="450" t="s">
        <v>124</v>
      </c>
      <c r="WGI31" s="415" t="s">
        <v>188</v>
      </c>
      <c r="WGJ31" s="415" t="s">
        <v>125</v>
      </c>
      <c r="WGK31" s="415" t="s">
        <v>146</v>
      </c>
      <c r="WGL31" s="446"/>
      <c r="WGM31" s="451"/>
      <c r="WGN31" s="448">
        <v>34708</v>
      </c>
      <c r="WGO31" s="447" t="s">
        <v>31</v>
      </c>
      <c r="WGP31" s="450" t="s">
        <v>124</v>
      </c>
      <c r="WGQ31" s="415" t="s">
        <v>188</v>
      </c>
      <c r="WGR31" s="415" t="s">
        <v>125</v>
      </c>
      <c r="WGS31" s="415" t="s">
        <v>146</v>
      </c>
      <c r="WGT31" s="446"/>
      <c r="WGU31" s="451"/>
      <c r="WGV31" s="448">
        <v>34708</v>
      </c>
      <c r="WGW31" s="447" t="s">
        <v>31</v>
      </c>
      <c r="WGX31" s="450" t="s">
        <v>124</v>
      </c>
      <c r="WGY31" s="415" t="s">
        <v>188</v>
      </c>
      <c r="WGZ31" s="415" t="s">
        <v>125</v>
      </c>
      <c r="WHA31" s="415" t="s">
        <v>146</v>
      </c>
      <c r="WHB31" s="446"/>
      <c r="WHC31" s="451"/>
      <c r="WHD31" s="448">
        <v>34708</v>
      </c>
      <c r="WHE31" s="447" t="s">
        <v>31</v>
      </c>
      <c r="WHF31" s="450" t="s">
        <v>124</v>
      </c>
      <c r="WHG31" s="415" t="s">
        <v>188</v>
      </c>
      <c r="WHH31" s="415" t="s">
        <v>125</v>
      </c>
      <c r="WHI31" s="415" t="s">
        <v>146</v>
      </c>
      <c r="WHJ31" s="446"/>
      <c r="WHK31" s="451"/>
      <c r="WHL31" s="448">
        <v>34708</v>
      </c>
      <c r="WHM31" s="447" t="s">
        <v>31</v>
      </c>
      <c r="WHN31" s="450" t="s">
        <v>124</v>
      </c>
      <c r="WHO31" s="415" t="s">
        <v>188</v>
      </c>
      <c r="WHP31" s="415" t="s">
        <v>125</v>
      </c>
      <c r="WHQ31" s="415" t="s">
        <v>146</v>
      </c>
      <c r="WHR31" s="446"/>
      <c r="WHS31" s="451"/>
      <c r="WHT31" s="448">
        <v>34708</v>
      </c>
      <c r="WHU31" s="447" t="s">
        <v>31</v>
      </c>
      <c r="WHV31" s="450" t="s">
        <v>124</v>
      </c>
      <c r="WHW31" s="415" t="s">
        <v>188</v>
      </c>
      <c r="WHX31" s="415" t="s">
        <v>125</v>
      </c>
      <c r="WHY31" s="415" t="s">
        <v>146</v>
      </c>
      <c r="WHZ31" s="446"/>
      <c r="WIA31" s="451"/>
      <c r="WIB31" s="448">
        <v>34708</v>
      </c>
      <c r="WIC31" s="447" t="s">
        <v>31</v>
      </c>
      <c r="WID31" s="450" t="s">
        <v>124</v>
      </c>
      <c r="WIE31" s="415" t="s">
        <v>188</v>
      </c>
      <c r="WIF31" s="415" t="s">
        <v>125</v>
      </c>
      <c r="WIG31" s="415" t="s">
        <v>146</v>
      </c>
      <c r="WIH31" s="446"/>
      <c r="WII31" s="451"/>
      <c r="WIJ31" s="448">
        <v>34708</v>
      </c>
      <c r="WIK31" s="447" t="s">
        <v>31</v>
      </c>
      <c r="WIL31" s="450" t="s">
        <v>124</v>
      </c>
      <c r="WIM31" s="415" t="s">
        <v>188</v>
      </c>
      <c r="WIN31" s="415" t="s">
        <v>125</v>
      </c>
      <c r="WIO31" s="415" t="s">
        <v>146</v>
      </c>
      <c r="WIP31" s="446"/>
      <c r="WIQ31" s="451"/>
      <c r="WIR31" s="448">
        <v>34708</v>
      </c>
      <c r="WIS31" s="447" t="s">
        <v>31</v>
      </c>
      <c r="WIT31" s="450" t="s">
        <v>124</v>
      </c>
      <c r="WIU31" s="415" t="s">
        <v>188</v>
      </c>
      <c r="WIV31" s="415" t="s">
        <v>125</v>
      </c>
      <c r="WIW31" s="415" t="s">
        <v>146</v>
      </c>
      <c r="WIX31" s="446"/>
      <c r="WIY31" s="451"/>
      <c r="WIZ31" s="448">
        <v>34708</v>
      </c>
      <c r="WJA31" s="447" t="s">
        <v>31</v>
      </c>
      <c r="WJB31" s="450" t="s">
        <v>124</v>
      </c>
      <c r="WJC31" s="415" t="s">
        <v>188</v>
      </c>
      <c r="WJD31" s="415" t="s">
        <v>125</v>
      </c>
      <c r="WJE31" s="415" t="s">
        <v>146</v>
      </c>
      <c r="WJF31" s="446"/>
      <c r="WJG31" s="451"/>
      <c r="WJH31" s="448">
        <v>34708</v>
      </c>
      <c r="WJI31" s="447" t="s">
        <v>31</v>
      </c>
      <c r="WJJ31" s="450" t="s">
        <v>124</v>
      </c>
      <c r="WJK31" s="415" t="s">
        <v>188</v>
      </c>
      <c r="WJL31" s="415" t="s">
        <v>125</v>
      </c>
      <c r="WJM31" s="415" t="s">
        <v>146</v>
      </c>
      <c r="WJN31" s="446"/>
      <c r="WJO31" s="451"/>
      <c r="WJP31" s="448">
        <v>34708</v>
      </c>
      <c r="WJQ31" s="447" t="s">
        <v>31</v>
      </c>
      <c r="WJR31" s="450" t="s">
        <v>124</v>
      </c>
      <c r="WJS31" s="415" t="s">
        <v>188</v>
      </c>
      <c r="WJT31" s="415" t="s">
        <v>125</v>
      </c>
      <c r="WJU31" s="415" t="s">
        <v>146</v>
      </c>
      <c r="WJV31" s="446"/>
      <c r="WJW31" s="451"/>
      <c r="WJX31" s="448">
        <v>34708</v>
      </c>
      <c r="WJY31" s="447" t="s">
        <v>31</v>
      </c>
      <c r="WJZ31" s="450" t="s">
        <v>124</v>
      </c>
      <c r="WKA31" s="415" t="s">
        <v>188</v>
      </c>
      <c r="WKB31" s="415" t="s">
        <v>125</v>
      </c>
      <c r="WKC31" s="415" t="s">
        <v>146</v>
      </c>
      <c r="WKD31" s="446"/>
      <c r="WKE31" s="451"/>
      <c r="WKF31" s="448">
        <v>34708</v>
      </c>
      <c r="WKG31" s="447" t="s">
        <v>31</v>
      </c>
      <c r="WKH31" s="450" t="s">
        <v>124</v>
      </c>
      <c r="WKI31" s="415" t="s">
        <v>188</v>
      </c>
      <c r="WKJ31" s="415" t="s">
        <v>125</v>
      </c>
      <c r="WKK31" s="415" t="s">
        <v>146</v>
      </c>
      <c r="WKL31" s="446"/>
      <c r="WKM31" s="451"/>
      <c r="WKN31" s="448">
        <v>34708</v>
      </c>
      <c r="WKO31" s="447" t="s">
        <v>31</v>
      </c>
      <c r="WKP31" s="450" t="s">
        <v>124</v>
      </c>
      <c r="WKQ31" s="415" t="s">
        <v>188</v>
      </c>
      <c r="WKR31" s="415" t="s">
        <v>125</v>
      </c>
      <c r="WKS31" s="415" t="s">
        <v>146</v>
      </c>
      <c r="WKT31" s="446"/>
      <c r="WKU31" s="451"/>
      <c r="WKV31" s="448">
        <v>34708</v>
      </c>
      <c r="WKW31" s="447" t="s">
        <v>31</v>
      </c>
      <c r="WKX31" s="450" t="s">
        <v>124</v>
      </c>
      <c r="WKY31" s="415" t="s">
        <v>188</v>
      </c>
      <c r="WKZ31" s="415" t="s">
        <v>125</v>
      </c>
      <c r="WLA31" s="415" t="s">
        <v>146</v>
      </c>
      <c r="WLB31" s="446"/>
      <c r="WLC31" s="451"/>
      <c r="WLD31" s="448">
        <v>34708</v>
      </c>
      <c r="WLE31" s="447" t="s">
        <v>31</v>
      </c>
      <c r="WLF31" s="450" t="s">
        <v>124</v>
      </c>
      <c r="WLG31" s="415" t="s">
        <v>188</v>
      </c>
      <c r="WLH31" s="415" t="s">
        <v>125</v>
      </c>
      <c r="WLI31" s="415" t="s">
        <v>146</v>
      </c>
      <c r="WLJ31" s="446"/>
      <c r="WLK31" s="451"/>
      <c r="WLL31" s="448">
        <v>34708</v>
      </c>
      <c r="WLM31" s="447" t="s">
        <v>31</v>
      </c>
      <c r="WLN31" s="450" t="s">
        <v>124</v>
      </c>
      <c r="WLO31" s="415" t="s">
        <v>188</v>
      </c>
      <c r="WLP31" s="415" t="s">
        <v>125</v>
      </c>
      <c r="WLQ31" s="415" t="s">
        <v>146</v>
      </c>
      <c r="WLR31" s="446"/>
      <c r="WLS31" s="451"/>
      <c r="WLT31" s="448">
        <v>34708</v>
      </c>
      <c r="WLU31" s="447" t="s">
        <v>31</v>
      </c>
      <c r="WLV31" s="450" t="s">
        <v>124</v>
      </c>
      <c r="WLW31" s="415" t="s">
        <v>188</v>
      </c>
      <c r="WLX31" s="415" t="s">
        <v>125</v>
      </c>
      <c r="WLY31" s="415" t="s">
        <v>146</v>
      </c>
      <c r="WLZ31" s="446"/>
      <c r="WMA31" s="451"/>
      <c r="WMB31" s="448">
        <v>34708</v>
      </c>
      <c r="WMC31" s="447" t="s">
        <v>31</v>
      </c>
      <c r="WMD31" s="450" t="s">
        <v>124</v>
      </c>
      <c r="WME31" s="415" t="s">
        <v>188</v>
      </c>
      <c r="WMF31" s="415" t="s">
        <v>125</v>
      </c>
      <c r="WMG31" s="415" t="s">
        <v>146</v>
      </c>
      <c r="WMH31" s="446"/>
      <c r="WMI31" s="451"/>
      <c r="WMJ31" s="448">
        <v>34708</v>
      </c>
      <c r="WMK31" s="447" t="s">
        <v>31</v>
      </c>
      <c r="WML31" s="450" t="s">
        <v>124</v>
      </c>
      <c r="WMM31" s="415" t="s">
        <v>188</v>
      </c>
      <c r="WMN31" s="415" t="s">
        <v>125</v>
      </c>
      <c r="WMO31" s="415" t="s">
        <v>146</v>
      </c>
      <c r="WMP31" s="446"/>
      <c r="WMQ31" s="451"/>
      <c r="WMR31" s="448">
        <v>34708</v>
      </c>
      <c r="WMS31" s="447" t="s">
        <v>31</v>
      </c>
      <c r="WMT31" s="450" t="s">
        <v>124</v>
      </c>
      <c r="WMU31" s="415" t="s">
        <v>188</v>
      </c>
      <c r="WMV31" s="415" t="s">
        <v>125</v>
      </c>
      <c r="WMW31" s="415" t="s">
        <v>146</v>
      </c>
      <c r="WMX31" s="446"/>
      <c r="WMY31" s="451"/>
      <c r="WMZ31" s="448">
        <v>34708</v>
      </c>
      <c r="WNA31" s="447" t="s">
        <v>31</v>
      </c>
      <c r="WNB31" s="450" t="s">
        <v>124</v>
      </c>
      <c r="WNC31" s="415" t="s">
        <v>188</v>
      </c>
      <c r="WND31" s="415" t="s">
        <v>125</v>
      </c>
      <c r="WNE31" s="415" t="s">
        <v>146</v>
      </c>
      <c r="WNF31" s="446"/>
      <c r="WNG31" s="451"/>
      <c r="WNH31" s="448">
        <v>34708</v>
      </c>
      <c r="WNI31" s="447" t="s">
        <v>31</v>
      </c>
      <c r="WNJ31" s="450" t="s">
        <v>124</v>
      </c>
      <c r="WNK31" s="415" t="s">
        <v>188</v>
      </c>
      <c r="WNL31" s="415" t="s">
        <v>125</v>
      </c>
      <c r="WNM31" s="415" t="s">
        <v>146</v>
      </c>
      <c r="WNN31" s="446"/>
      <c r="WNO31" s="451"/>
      <c r="WNP31" s="448">
        <v>34708</v>
      </c>
      <c r="WNQ31" s="447" t="s">
        <v>31</v>
      </c>
      <c r="WNR31" s="450" t="s">
        <v>124</v>
      </c>
      <c r="WNS31" s="415" t="s">
        <v>188</v>
      </c>
      <c r="WNT31" s="415" t="s">
        <v>125</v>
      </c>
      <c r="WNU31" s="415" t="s">
        <v>146</v>
      </c>
      <c r="WNV31" s="446"/>
      <c r="WNW31" s="451"/>
      <c r="WNX31" s="448">
        <v>34708</v>
      </c>
      <c r="WNY31" s="447" t="s">
        <v>31</v>
      </c>
      <c r="WNZ31" s="450" t="s">
        <v>124</v>
      </c>
      <c r="WOA31" s="415" t="s">
        <v>188</v>
      </c>
      <c r="WOB31" s="415" t="s">
        <v>125</v>
      </c>
      <c r="WOC31" s="415" t="s">
        <v>146</v>
      </c>
      <c r="WOD31" s="446"/>
      <c r="WOE31" s="451"/>
      <c r="WOF31" s="448">
        <v>34708</v>
      </c>
      <c r="WOG31" s="447" t="s">
        <v>31</v>
      </c>
      <c r="WOH31" s="450" t="s">
        <v>124</v>
      </c>
      <c r="WOI31" s="415" t="s">
        <v>188</v>
      </c>
      <c r="WOJ31" s="415" t="s">
        <v>125</v>
      </c>
      <c r="WOK31" s="415" t="s">
        <v>146</v>
      </c>
      <c r="WOL31" s="446"/>
      <c r="WOM31" s="451"/>
      <c r="WON31" s="448">
        <v>34708</v>
      </c>
      <c r="WOO31" s="447" t="s">
        <v>31</v>
      </c>
      <c r="WOP31" s="450" t="s">
        <v>124</v>
      </c>
      <c r="WOQ31" s="415" t="s">
        <v>188</v>
      </c>
      <c r="WOR31" s="415" t="s">
        <v>125</v>
      </c>
      <c r="WOS31" s="415" t="s">
        <v>146</v>
      </c>
      <c r="WOT31" s="446"/>
      <c r="WOU31" s="451"/>
      <c r="WOV31" s="448">
        <v>34708</v>
      </c>
      <c r="WOW31" s="447" t="s">
        <v>31</v>
      </c>
      <c r="WOX31" s="450" t="s">
        <v>124</v>
      </c>
      <c r="WOY31" s="415" t="s">
        <v>188</v>
      </c>
      <c r="WOZ31" s="415" t="s">
        <v>125</v>
      </c>
      <c r="WPA31" s="415" t="s">
        <v>146</v>
      </c>
      <c r="WPB31" s="446"/>
      <c r="WPC31" s="451"/>
      <c r="WPD31" s="448">
        <v>34708</v>
      </c>
      <c r="WPE31" s="447" t="s">
        <v>31</v>
      </c>
      <c r="WPF31" s="450" t="s">
        <v>124</v>
      </c>
      <c r="WPG31" s="415" t="s">
        <v>188</v>
      </c>
      <c r="WPH31" s="415" t="s">
        <v>125</v>
      </c>
      <c r="WPI31" s="415" t="s">
        <v>146</v>
      </c>
      <c r="WPJ31" s="446"/>
      <c r="WPK31" s="451"/>
      <c r="WPL31" s="448">
        <v>34708</v>
      </c>
      <c r="WPM31" s="447" t="s">
        <v>31</v>
      </c>
      <c r="WPN31" s="450" t="s">
        <v>124</v>
      </c>
      <c r="WPO31" s="415" t="s">
        <v>188</v>
      </c>
      <c r="WPP31" s="415" t="s">
        <v>125</v>
      </c>
      <c r="WPQ31" s="415" t="s">
        <v>146</v>
      </c>
      <c r="WPR31" s="446"/>
      <c r="WPS31" s="451"/>
      <c r="WPT31" s="448">
        <v>34708</v>
      </c>
      <c r="WPU31" s="447" t="s">
        <v>31</v>
      </c>
      <c r="WPV31" s="450" t="s">
        <v>124</v>
      </c>
      <c r="WPW31" s="415" t="s">
        <v>188</v>
      </c>
      <c r="WPX31" s="415" t="s">
        <v>125</v>
      </c>
      <c r="WPY31" s="415" t="s">
        <v>146</v>
      </c>
      <c r="WPZ31" s="446"/>
      <c r="WQA31" s="451"/>
      <c r="WQB31" s="448">
        <v>34708</v>
      </c>
      <c r="WQC31" s="447" t="s">
        <v>31</v>
      </c>
      <c r="WQD31" s="450" t="s">
        <v>124</v>
      </c>
      <c r="WQE31" s="415" t="s">
        <v>188</v>
      </c>
      <c r="WQF31" s="415" t="s">
        <v>125</v>
      </c>
      <c r="WQG31" s="415" t="s">
        <v>146</v>
      </c>
      <c r="WQH31" s="446"/>
      <c r="WQI31" s="451"/>
      <c r="WQJ31" s="448">
        <v>34708</v>
      </c>
      <c r="WQK31" s="447" t="s">
        <v>31</v>
      </c>
      <c r="WQL31" s="450" t="s">
        <v>124</v>
      </c>
      <c r="WQM31" s="415" t="s">
        <v>188</v>
      </c>
      <c r="WQN31" s="415" t="s">
        <v>125</v>
      </c>
      <c r="WQO31" s="415" t="s">
        <v>146</v>
      </c>
      <c r="WQP31" s="446"/>
      <c r="WQQ31" s="451"/>
      <c r="WQR31" s="448">
        <v>34708</v>
      </c>
      <c r="WQS31" s="447" t="s">
        <v>31</v>
      </c>
      <c r="WQT31" s="450" t="s">
        <v>124</v>
      </c>
      <c r="WQU31" s="415" t="s">
        <v>188</v>
      </c>
      <c r="WQV31" s="415" t="s">
        <v>125</v>
      </c>
      <c r="WQW31" s="415" t="s">
        <v>146</v>
      </c>
      <c r="WQX31" s="446"/>
      <c r="WQY31" s="451"/>
      <c r="WQZ31" s="448">
        <v>34708</v>
      </c>
      <c r="WRA31" s="447" t="s">
        <v>31</v>
      </c>
      <c r="WRB31" s="450" t="s">
        <v>124</v>
      </c>
      <c r="WRC31" s="415" t="s">
        <v>188</v>
      </c>
      <c r="WRD31" s="415" t="s">
        <v>125</v>
      </c>
      <c r="WRE31" s="415" t="s">
        <v>146</v>
      </c>
      <c r="WRF31" s="446"/>
      <c r="WRG31" s="451"/>
      <c r="WRH31" s="448">
        <v>34708</v>
      </c>
      <c r="WRI31" s="447" t="s">
        <v>31</v>
      </c>
      <c r="WRJ31" s="450" t="s">
        <v>124</v>
      </c>
      <c r="WRK31" s="415" t="s">
        <v>188</v>
      </c>
      <c r="WRL31" s="415" t="s">
        <v>125</v>
      </c>
      <c r="WRM31" s="415" t="s">
        <v>146</v>
      </c>
      <c r="WRN31" s="446"/>
      <c r="WRO31" s="451"/>
      <c r="WRP31" s="448">
        <v>34708</v>
      </c>
      <c r="WRQ31" s="447" t="s">
        <v>31</v>
      </c>
      <c r="WRR31" s="450" t="s">
        <v>124</v>
      </c>
      <c r="WRS31" s="415" t="s">
        <v>188</v>
      </c>
      <c r="WRT31" s="415" t="s">
        <v>125</v>
      </c>
      <c r="WRU31" s="415" t="s">
        <v>146</v>
      </c>
      <c r="WRV31" s="446"/>
      <c r="WRW31" s="451"/>
      <c r="WRX31" s="448">
        <v>34708</v>
      </c>
      <c r="WRY31" s="447" t="s">
        <v>31</v>
      </c>
      <c r="WRZ31" s="450" t="s">
        <v>124</v>
      </c>
      <c r="WSA31" s="415" t="s">
        <v>188</v>
      </c>
      <c r="WSB31" s="415" t="s">
        <v>125</v>
      </c>
      <c r="WSC31" s="415" t="s">
        <v>146</v>
      </c>
      <c r="WSD31" s="446"/>
      <c r="WSE31" s="451"/>
      <c r="WSF31" s="448">
        <v>34708</v>
      </c>
      <c r="WSG31" s="447" t="s">
        <v>31</v>
      </c>
      <c r="WSH31" s="450" t="s">
        <v>124</v>
      </c>
      <c r="WSI31" s="415" t="s">
        <v>188</v>
      </c>
      <c r="WSJ31" s="415" t="s">
        <v>125</v>
      </c>
      <c r="WSK31" s="415" t="s">
        <v>146</v>
      </c>
      <c r="WSL31" s="446"/>
      <c r="WSM31" s="451"/>
      <c r="WSN31" s="448">
        <v>34708</v>
      </c>
      <c r="WSO31" s="447" t="s">
        <v>31</v>
      </c>
      <c r="WSP31" s="450" t="s">
        <v>124</v>
      </c>
      <c r="WSQ31" s="415" t="s">
        <v>188</v>
      </c>
      <c r="WSR31" s="415" t="s">
        <v>125</v>
      </c>
      <c r="WSS31" s="415" t="s">
        <v>146</v>
      </c>
      <c r="WST31" s="446"/>
      <c r="WSU31" s="451"/>
      <c r="WSV31" s="448">
        <v>34708</v>
      </c>
      <c r="WSW31" s="447" t="s">
        <v>31</v>
      </c>
      <c r="WSX31" s="450" t="s">
        <v>124</v>
      </c>
      <c r="WSY31" s="415" t="s">
        <v>188</v>
      </c>
      <c r="WSZ31" s="415" t="s">
        <v>125</v>
      </c>
      <c r="WTA31" s="415" t="s">
        <v>146</v>
      </c>
      <c r="WTB31" s="446"/>
      <c r="WTC31" s="451"/>
      <c r="WTD31" s="448">
        <v>34708</v>
      </c>
      <c r="WTE31" s="447" t="s">
        <v>31</v>
      </c>
      <c r="WTF31" s="450" t="s">
        <v>124</v>
      </c>
      <c r="WTG31" s="415" t="s">
        <v>188</v>
      </c>
      <c r="WTH31" s="415" t="s">
        <v>125</v>
      </c>
      <c r="WTI31" s="415" t="s">
        <v>146</v>
      </c>
      <c r="WTJ31" s="446"/>
      <c r="WTK31" s="451"/>
      <c r="WTL31" s="448">
        <v>34708</v>
      </c>
      <c r="WTM31" s="447" t="s">
        <v>31</v>
      </c>
      <c r="WTN31" s="450" t="s">
        <v>124</v>
      </c>
      <c r="WTO31" s="415" t="s">
        <v>188</v>
      </c>
      <c r="WTP31" s="415" t="s">
        <v>125</v>
      </c>
      <c r="WTQ31" s="415" t="s">
        <v>146</v>
      </c>
      <c r="WTR31" s="446"/>
      <c r="WTS31" s="451"/>
      <c r="WTT31" s="448">
        <v>34708</v>
      </c>
      <c r="WTU31" s="447" t="s">
        <v>31</v>
      </c>
      <c r="WTV31" s="450" t="s">
        <v>124</v>
      </c>
      <c r="WTW31" s="415" t="s">
        <v>188</v>
      </c>
      <c r="WTX31" s="415" t="s">
        <v>125</v>
      </c>
      <c r="WTY31" s="415" t="s">
        <v>146</v>
      </c>
      <c r="WTZ31" s="446"/>
      <c r="WUA31" s="451"/>
      <c r="WUB31" s="448">
        <v>34708</v>
      </c>
      <c r="WUC31" s="447" t="s">
        <v>31</v>
      </c>
      <c r="WUD31" s="450" t="s">
        <v>124</v>
      </c>
      <c r="WUE31" s="415" t="s">
        <v>188</v>
      </c>
      <c r="WUF31" s="415" t="s">
        <v>125</v>
      </c>
      <c r="WUG31" s="415" t="s">
        <v>146</v>
      </c>
      <c r="WUH31" s="446"/>
      <c r="WUI31" s="451"/>
      <c r="WUJ31" s="448">
        <v>34708</v>
      </c>
      <c r="WUK31" s="447" t="s">
        <v>31</v>
      </c>
      <c r="WUL31" s="450" t="s">
        <v>124</v>
      </c>
      <c r="WUM31" s="415" t="s">
        <v>188</v>
      </c>
      <c r="WUN31" s="415" t="s">
        <v>125</v>
      </c>
      <c r="WUO31" s="415" t="s">
        <v>146</v>
      </c>
      <c r="WUP31" s="446"/>
      <c r="WUQ31" s="451"/>
      <c r="WUR31" s="448">
        <v>34708</v>
      </c>
      <c r="WUS31" s="447" t="s">
        <v>31</v>
      </c>
      <c r="WUT31" s="450" t="s">
        <v>124</v>
      </c>
      <c r="WUU31" s="415" t="s">
        <v>188</v>
      </c>
      <c r="WUV31" s="415" t="s">
        <v>125</v>
      </c>
      <c r="WUW31" s="415" t="s">
        <v>146</v>
      </c>
      <c r="WUX31" s="446"/>
      <c r="WUY31" s="451"/>
      <c r="WUZ31" s="448">
        <v>34708</v>
      </c>
      <c r="WVA31" s="447" t="s">
        <v>31</v>
      </c>
      <c r="WVB31" s="450" t="s">
        <v>124</v>
      </c>
      <c r="WVC31" s="415" t="s">
        <v>188</v>
      </c>
      <c r="WVD31" s="415" t="s">
        <v>125</v>
      </c>
      <c r="WVE31" s="415" t="s">
        <v>146</v>
      </c>
      <c r="WVF31" s="446"/>
      <c r="WVG31" s="451"/>
      <c r="WVH31" s="448">
        <v>34708</v>
      </c>
      <c r="WVI31" s="447" t="s">
        <v>31</v>
      </c>
      <c r="WVJ31" s="450" t="s">
        <v>124</v>
      </c>
      <c r="WVK31" s="415" t="s">
        <v>188</v>
      </c>
      <c r="WVL31" s="415" t="s">
        <v>125</v>
      </c>
      <c r="WVM31" s="415" t="s">
        <v>146</v>
      </c>
      <c r="WVN31" s="446"/>
      <c r="WVO31" s="451"/>
      <c r="WVP31" s="448">
        <v>34708</v>
      </c>
      <c r="WVQ31" s="447" t="s">
        <v>31</v>
      </c>
      <c r="WVR31" s="450" t="s">
        <v>124</v>
      </c>
      <c r="WVS31" s="415" t="s">
        <v>188</v>
      </c>
      <c r="WVT31" s="415" t="s">
        <v>125</v>
      </c>
      <c r="WVU31" s="415" t="s">
        <v>146</v>
      </c>
      <c r="WVV31" s="446"/>
      <c r="WVW31" s="451"/>
      <c r="WVX31" s="448">
        <v>34708</v>
      </c>
      <c r="WVY31" s="447" t="s">
        <v>31</v>
      </c>
      <c r="WVZ31" s="450" t="s">
        <v>124</v>
      </c>
      <c r="WWA31" s="415" t="s">
        <v>188</v>
      </c>
      <c r="WWB31" s="415" t="s">
        <v>125</v>
      </c>
      <c r="WWC31" s="415" t="s">
        <v>146</v>
      </c>
      <c r="WWD31" s="446"/>
      <c r="WWE31" s="451"/>
      <c r="WWF31" s="448">
        <v>34708</v>
      </c>
      <c r="WWG31" s="447" t="s">
        <v>31</v>
      </c>
      <c r="WWH31" s="450" t="s">
        <v>124</v>
      </c>
      <c r="WWI31" s="415" t="s">
        <v>188</v>
      </c>
      <c r="WWJ31" s="415" t="s">
        <v>125</v>
      </c>
      <c r="WWK31" s="415" t="s">
        <v>146</v>
      </c>
      <c r="WWL31" s="446"/>
      <c r="WWM31" s="451"/>
      <c r="WWN31" s="448">
        <v>34708</v>
      </c>
      <c r="WWO31" s="447" t="s">
        <v>31</v>
      </c>
      <c r="WWP31" s="450" t="s">
        <v>124</v>
      </c>
      <c r="WWQ31" s="415" t="s">
        <v>188</v>
      </c>
      <c r="WWR31" s="415" t="s">
        <v>125</v>
      </c>
      <c r="WWS31" s="415" t="s">
        <v>146</v>
      </c>
      <c r="WWT31" s="446"/>
      <c r="WWU31" s="451"/>
      <c r="WWV31" s="448">
        <v>34708</v>
      </c>
      <c r="WWW31" s="447" t="s">
        <v>31</v>
      </c>
      <c r="WWX31" s="450" t="s">
        <v>124</v>
      </c>
      <c r="WWY31" s="415" t="s">
        <v>188</v>
      </c>
      <c r="WWZ31" s="415" t="s">
        <v>125</v>
      </c>
      <c r="WXA31" s="415" t="s">
        <v>146</v>
      </c>
      <c r="WXB31" s="446"/>
      <c r="WXC31" s="451"/>
      <c r="WXD31" s="448">
        <v>34708</v>
      </c>
      <c r="WXE31" s="447" t="s">
        <v>31</v>
      </c>
      <c r="WXF31" s="450" t="s">
        <v>124</v>
      </c>
      <c r="WXG31" s="415" t="s">
        <v>188</v>
      </c>
      <c r="WXH31" s="415" t="s">
        <v>125</v>
      </c>
      <c r="WXI31" s="415" t="s">
        <v>146</v>
      </c>
      <c r="WXJ31" s="446"/>
      <c r="WXK31" s="451"/>
      <c r="WXL31" s="448">
        <v>34708</v>
      </c>
      <c r="WXM31" s="447" t="s">
        <v>31</v>
      </c>
      <c r="WXN31" s="450" t="s">
        <v>124</v>
      </c>
      <c r="WXO31" s="415" t="s">
        <v>188</v>
      </c>
      <c r="WXP31" s="415" t="s">
        <v>125</v>
      </c>
      <c r="WXQ31" s="415" t="s">
        <v>146</v>
      </c>
      <c r="WXR31" s="446"/>
      <c r="WXS31" s="451"/>
      <c r="WXT31" s="448">
        <v>34708</v>
      </c>
      <c r="WXU31" s="447" t="s">
        <v>31</v>
      </c>
      <c r="WXV31" s="450" t="s">
        <v>124</v>
      </c>
      <c r="WXW31" s="415" t="s">
        <v>188</v>
      </c>
      <c r="WXX31" s="415" t="s">
        <v>125</v>
      </c>
      <c r="WXY31" s="415" t="s">
        <v>146</v>
      </c>
      <c r="WXZ31" s="446"/>
      <c r="WYA31" s="451"/>
      <c r="WYB31" s="448">
        <v>34708</v>
      </c>
      <c r="WYC31" s="447" t="s">
        <v>31</v>
      </c>
      <c r="WYD31" s="450" t="s">
        <v>124</v>
      </c>
      <c r="WYE31" s="415" t="s">
        <v>188</v>
      </c>
      <c r="WYF31" s="415" t="s">
        <v>125</v>
      </c>
      <c r="WYG31" s="415" t="s">
        <v>146</v>
      </c>
      <c r="WYH31" s="446"/>
      <c r="WYI31" s="451"/>
      <c r="WYJ31" s="448">
        <v>34708</v>
      </c>
      <c r="WYK31" s="447" t="s">
        <v>31</v>
      </c>
      <c r="WYL31" s="450" t="s">
        <v>124</v>
      </c>
      <c r="WYM31" s="415" t="s">
        <v>188</v>
      </c>
      <c r="WYN31" s="415" t="s">
        <v>125</v>
      </c>
      <c r="WYO31" s="415" t="s">
        <v>146</v>
      </c>
      <c r="WYP31" s="446"/>
      <c r="WYQ31" s="451"/>
      <c r="WYR31" s="448">
        <v>34708</v>
      </c>
      <c r="WYS31" s="447" t="s">
        <v>31</v>
      </c>
      <c r="WYT31" s="450" t="s">
        <v>124</v>
      </c>
      <c r="WYU31" s="415" t="s">
        <v>188</v>
      </c>
      <c r="WYV31" s="415" t="s">
        <v>125</v>
      </c>
      <c r="WYW31" s="415" t="s">
        <v>146</v>
      </c>
      <c r="WYX31" s="446"/>
      <c r="WYY31" s="451"/>
      <c r="WYZ31" s="448">
        <v>34708</v>
      </c>
      <c r="WZA31" s="447" t="s">
        <v>31</v>
      </c>
      <c r="WZB31" s="450" t="s">
        <v>124</v>
      </c>
      <c r="WZC31" s="415" t="s">
        <v>188</v>
      </c>
      <c r="WZD31" s="415" t="s">
        <v>125</v>
      </c>
      <c r="WZE31" s="415" t="s">
        <v>146</v>
      </c>
      <c r="WZF31" s="446"/>
      <c r="WZG31" s="451"/>
      <c r="WZH31" s="448">
        <v>34708</v>
      </c>
      <c r="WZI31" s="447" t="s">
        <v>31</v>
      </c>
      <c r="WZJ31" s="450" t="s">
        <v>124</v>
      </c>
      <c r="WZK31" s="415" t="s">
        <v>188</v>
      </c>
      <c r="WZL31" s="415" t="s">
        <v>125</v>
      </c>
      <c r="WZM31" s="415" t="s">
        <v>146</v>
      </c>
      <c r="WZN31" s="446"/>
      <c r="WZO31" s="451"/>
      <c r="WZP31" s="448">
        <v>34708</v>
      </c>
      <c r="WZQ31" s="447" t="s">
        <v>31</v>
      </c>
      <c r="WZR31" s="450" t="s">
        <v>124</v>
      </c>
      <c r="WZS31" s="415" t="s">
        <v>188</v>
      </c>
      <c r="WZT31" s="415" t="s">
        <v>125</v>
      </c>
      <c r="WZU31" s="415" t="s">
        <v>146</v>
      </c>
      <c r="WZV31" s="446"/>
      <c r="WZW31" s="451"/>
      <c r="WZX31" s="448">
        <v>34708</v>
      </c>
      <c r="WZY31" s="447" t="s">
        <v>31</v>
      </c>
      <c r="WZZ31" s="450" t="s">
        <v>124</v>
      </c>
      <c r="XAA31" s="415" t="s">
        <v>188</v>
      </c>
      <c r="XAB31" s="415" t="s">
        <v>125</v>
      </c>
      <c r="XAC31" s="415" t="s">
        <v>146</v>
      </c>
      <c r="XAD31" s="446"/>
      <c r="XAE31" s="451"/>
      <c r="XAF31" s="448">
        <v>34708</v>
      </c>
      <c r="XAG31" s="447" t="s">
        <v>31</v>
      </c>
      <c r="XAH31" s="450" t="s">
        <v>124</v>
      </c>
      <c r="XAI31" s="415" t="s">
        <v>188</v>
      </c>
      <c r="XAJ31" s="415" t="s">
        <v>125</v>
      </c>
      <c r="XAK31" s="415" t="s">
        <v>146</v>
      </c>
      <c r="XAL31" s="446"/>
      <c r="XAM31" s="451"/>
      <c r="XAN31" s="448">
        <v>34708</v>
      </c>
      <c r="XAO31" s="447" t="s">
        <v>31</v>
      </c>
      <c r="XAP31" s="450" t="s">
        <v>124</v>
      </c>
      <c r="XAQ31" s="415" t="s">
        <v>188</v>
      </c>
      <c r="XAR31" s="415" t="s">
        <v>125</v>
      </c>
      <c r="XAS31" s="415" t="s">
        <v>146</v>
      </c>
      <c r="XAT31" s="446"/>
      <c r="XAU31" s="451"/>
      <c r="XAV31" s="448">
        <v>34708</v>
      </c>
      <c r="XAW31" s="447" t="s">
        <v>31</v>
      </c>
      <c r="XAX31" s="450" t="s">
        <v>124</v>
      </c>
      <c r="XAY31" s="415" t="s">
        <v>188</v>
      </c>
      <c r="XAZ31" s="415" t="s">
        <v>125</v>
      </c>
      <c r="XBA31" s="415" t="s">
        <v>146</v>
      </c>
      <c r="XBB31" s="446"/>
      <c r="XBC31" s="451"/>
      <c r="XBD31" s="448">
        <v>34708</v>
      </c>
      <c r="XBE31" s="447" t="s">
        <v>31</v>
      </c>
      <c r="XBF31" s="450" t="s">
        <v>124</v>
      </c>
      <c r="XBG31" s="415" t="s">
        <v>188</v>
      </c>
      <c r="XBH31" s="415" t="s">
        <v>125</v>
      </c>
      <c r="XBI31" s="415" t="s">
        <v>146</v>
      </c>
      <c r="XBJ31" s="446"/>
      <c r="XBK31" s="451"/>
      <c r="XBL31" s="448">
        <v>34708</v>
      </c>
      <c r="XBM31" s="447" t="s">
        <v>31</v>
      </c>
      <c r="XBN31" s="450" t="s">
        <v>124</v>
      </c>
      <c r="XBO31" s="415" t="s">
        <v>188</v>
      </c>
      <c r="XBP31" s="415" t="s">
        <v>125</v>
      </c>
      <c r="XBQ31" s="415" t="s">
        <v>146</v>
      </c>
      <c r="XBR31" s="446"/>
      <c r="XBS31" s="451"/>
      <c r="XBT31" s="448">
        <v>34708</v>
      </c>
      <c r="XBU31" s="447" t="s">
        <v>31</v>
      </c>
      <c r="XBV31" s="450" t="s">
        <v>124</v>
      </c>
      <c r="XBW31" s="415" t="s">
        <v>188</v>
      </c>
      <c r="XBX31" s="415" t="s">
        <v>125</v>
      </c>
      <c r="XBY31" s="415" t="s">
        <v>146</v>
      </c>
      <c r="XBZ31" s="446"/>
      <c r="XCA31" s="451"/>
      <c r="XCB31" s="448">
        <v>34708</v>
      </c>
      <c r="XCC31" s="447" t="s">
        <v>31</v>
      </c>
      <c r="XCD31" s="450" t="s">
        <v>124</v>
      </c>
      <c r="XCE31" s="415" t="s">
        <v>188</v>
      </c>
      <c r="XCF31" s="415" t="s">
        <v>125</v>
      </c>
      <c r="XCG31" s="415" t="s">
        <v>146</v>
      </c>
      <c r="XCH31" s="446"/>
      <c r="XCI31" s="451"/>
      <c r="XCJ31" s="448">
        <v>34708</v>
      </c>
      <c r="XCK31" s="447" t="s">
        <v>31</v>
      </c>
      <c r="XCL31" s="450" t="s">
        <v>124</v>
      </c>
      <c r="XCM31" s="415" t="s">
        <v>188</v>
      </c>
      <c r="XCN31" s="415" t="s">
        <v>125</v>
      </c>
      <c r="XCO31" s="415" t="s">
        <v>146</v>
      </c>
      <c r="XCP31" s="446"/>
      <c r="XCQ31" s="451"/>
      <c r="XCR31" s="448">
        <v>34708</v>
      </c>
      <c r="XCS31" s="447" t="s">
        <v>31</v>
      </c>
      <c r="XCT31" s="450" t="s">
        <v>124</v>
      </c>
      <c r="XCU31" s="415" t="s">
        <v>188</v>
      </c>
      <c r="XCV31" s="415" t="s">
        <v>125</v>
      </c>
      <c r="XCW31" s="415" t="s">
        <v>146</v>
      </c>
      <c r="XCX31" s="446"/>
      <c r="XCY31" s="451"/>
      <c r="XCZ31" s="448">
        <v>34708</v>
      </c>
      <c r="XDA31" s="447" t="s">
        <v>31</v>
      </c>
      <c r="XDB31" s="450" t="s">
        <v>124</v>
      </c>
      <c r="XDC31" s="415" t="s">
        <v>188</v>
      </c>
      <c r="XDD31" s="415" t="s">
        <v>125</v>
      </c>
      <c r="XDE31" s="415" t="s">
        <v>146</v>
      </c>
      <c r="XDF31" s="446"/>
      <c r="XDG31" s="451"/>
      <c r="XDH31" s="448">
        <v>34708</v>
      </c>
      <c r="XDI31" s="447" t="s">
        <v>31</v>
      </c>
      <c r="XDJ31" s="450" t="s">
        <v>124</v>
      </c>
      <c r="XDK31" s="415" t="s">
        <v>188</v>
      </c>
      <c r="XDL31" s="415" t="s">
        <v>125</v>
      </c>
      <c r="XDM31" s="415" t="s">
        <v>146</v>
      </c>
      <c r="XDN31" s="446"/>
      <c r="XDO31" s="451"/>
      <c r="XDP31" s="448">
        <v>34708</v>
      </c>
      <c r="XDQ31" s="447" t="s">
        <v>31</v>
      </c>
      <c r="XDR31" s="450" t="s">
        <v>124</v>
      </c>
      <c r="XDS31" s="415" t="s">
        <v>188</v>
      </c>
      <c r="XDT31" s="415" t="s">
        <v>125</v>
      </c>
      <c r="XDU31" s="415" t="s">
        <v>146</v>
      </c>
      <c r="XDV31" s="446"/>
      <c r="XDW31" s="451"/>
      <c r="XDX31" s="448">
        <v>34708</v>
      </c>
      <c r="XDY31" s="447" t="s">
        <v>31</v>
      </c>
      <c r="XDZ31" s="450" t="s">
        <v>124</v>
      </c>
      <c r="XEA31" s="415" t="s">
        <v>188</v>
      </c>
      <c r="XEB31" s="415" t="s">
        <v>125</v>
      </c>
      <c r="XEC31" s="415" t="s">
        <v>146</v>
      </c>
      <c r="XED31" s="446"/>
      <c r="XEE31" s="451"/>
      <c r="XEF31" s="448">
        <v>34708</v>
      </c>
      <c r="XEG31" s="447" t="s">
        <v>31</v>
      </c>
      <c r="XEH31" s="450" t="s">
        <v>124</v>
      </c>
      <c r="XEI31" s="415" t="s">
        <v>188</v>
      </c>
      <c r="XEJ31" s="415" t="s">
        <v>125</v>
      </c>
      <c r="XEK31" s="415" t="s">
        <v>146</v>
      </c>
      <c r="XEL31" s="446"/>
      <c r="XEM31" s="451"/>
      <c r="XEN31" s="448">
        <v>34708</v>
      </c>
      <c r="XEO31" s="447" t="s">
        <v>31</v>
      </c>
      <c r="XEP31" s="450" t="s">
        <v>124</v>
      </c>
      <c r="XEQ31" s="415" t="s">
        <v>188</v>
      </c>
      <c r="XER31" s="415" t="s">
        <v>125</v>
      </c>
      <c r="XES31" s="415" t="s">
        <v>146</v>
      </c>
      <c r="XET31" s="446"/>
      <c r="XEU31" s="451"/>
      <c r="XEV31" s="448">
        <v>34708</v>
      </c>
      <c r="XEW31" s="447" t="s">
        <v>31</v>
      </c>
      <c r="XEX31" s="450" t="s">
        <v>124</v>
      </c>
      <c r="XEY31" s="415" t="s">
        <v>188</v>
      </c>
      <c r="XEZ31" s="415" t="s">
        <v>125</v>
      </c>
      <c r="XFA31" s="415" t="s">
        <v>146</v>
      </c>
      <c r="XFB31" s="446"/>
      <c r="XFC31" s="451"/>
      <c r="XFD31" s="448">
        <v>34708</v>
      </c>
    </row>
    <row r="32" spans="1:16384">
      <c r="A32" s="253" t="s">
        <v>31</v>
      </c>
      <c r="B32" s="254" t="s">
        <v>150</v>
      </c>
      <c r="C32" s="255" t="s">
        <v>151</v>
      </c>
      <c r="D32" s="255" t="s">
        <v>138</v>
      </c>
      <c r="E32" s="255" t="s">
        <v>139</v>
      </c>
      <c r="F32" s="255">
        <v>0.217</v>
      </c>
      <c r="G32" s="256">
        <f>+VLOOKUP(B32,[111]Insumos!$A$2:$F$2700,5,FALSE)</f>
        <v>32545</v>
      </c>
      <c r="H32" s="257">
        <f>+ROUND(F32*G32,0)</f>
        <v>7062</v>
      </c>
      <c r="I32" s="450"/>
      <c r="J32" s="450"/>
      <c r="K32" s="446"/>
      <c r="L32" s="446"/>
      <c r="M32" s="446"/>
      <c r="N32" s="446"/>
      <c r="O32" s="451"/>
      <c r="P32" s="451"/>
      <c r="Q32" s="450"/>
      <c r="R32" s="450"/>
      <c r="S32" s="446"/>
      <c r="T32" s="446"/>
      <c r="U32" s="446"/>
      <c r="V32" s="446"/>
      <c r="W32" s="451"/>
      <c r="X32" s="451"/>
      <c r="Y32" s="450"/>
      <c r="Z32" s="450"/>
      <c r="AA32" s="446"/>
      <c r="AB32" s="446"/>
      <c r="AC32" s="446"/>
      <c r="AD32" s="446"/>
      <c r="AE32" s="451"/>
      <c r="AF32" s="451"/>
      <c r="AG32" s="450"/>
      <c r="AH32" s="450"/>
      <c r="AI32" s="446"/>
      <c r="AJ32" s="446"/>
      <c r="AK32" s="446"/>
      <c r="AL32" s="446"/>
      <c r="AM32" s="451"/>
      <c r="AN32" s="451"/>
      <c r="AO32" s="450"/>
      <c r="AP32" s="450"/>
      <c r="AQ32" s="446"/>
      <c r="AR32" s="446"/>
      <c r="AS32" s="446"/>
      <c r="AT32" s="446"/>
      <c r="AU32" s="451"/>
      <c r="AV32" s="451"/>
      <c r="AW32" s="450"/>
      <c r="AX32" s="450"/>
      <c r="AY32" s="446"/>
      <c r="AZ32" s="446"/>
      <c r="BA32" s="446"/>
      <c r="BB32" s="446"/>
      <c r="BC32" s="451"/>
      <c r="BD32" s="451"/>
      <c r="BE32" s="450"/>
      <c r="BF32" s="450"/>
      <c r="BG32" s="446"/>
      <c r="BH32" s="446"/>
      <c r="BI32" s="446"/>
      <c r="BJ32" s="446"/>
      <c r="BK32" s="451"/>
      <c r="BL32" s="451"/>
      <c r="BM32" s="450"/>
      <c r="BN32" s="450"/>
      <c r="BO32" s="446"/>
      <c r="BP32" s="446"/>
      <c r="BQ32" s="446"/>
      <c r="BR32" s="446"/>
      <c r="BS32" s="451"/>
      <c r="BT32" s="451"/>
      <c r="BU32" s="450"/>
      <c r="BV32" s="450"/>
      <c r="BW32" s="446"/>
      <c r="BX32" s="446"/>
      <c r="BY32" s="446"/>
      <c r="BZ32" s="446"/>
      <c r="CA32" s="451"/>
      <c r="CB32" s="451"/>
      <c r="CC32" s="450"/>
      <c r="CD32" s="450"/>
      <c r="CE32" s="446"/>
      <c r="CF32" s="446"/>
      <c r="CG32" s="446"/>
      <c r="CH32" s="446"/>
      <c r="CI32" s="451"/>
      <c r="CJ32" s="451"/>
      <c r="CK32" s="450"/>
      <c r="CL32" s="450"/>
      <c r="CM32" s="446"/>
      <c r="CN32" s="446"/>
      <c r="CO32" s="446"/>
      <c r="CP32" s="446"/>
      <c r="CQ32" s="451"/>
      <c r="CR32" s="451"/>
      <c r="CS32" s="450"/>
      <c r="CT32" s="450"/>
      <c r="CU32" s="446"/>
      <c r="CV32" s="446"/>
      <c r="CW32" s="446"/>
      <c r="CX32" s="446"/>
      <c r="CY32" s="451"/>
      <c r="CZ32" s="451"/>
      <c r="DA32" s="450"/>
      <c r="DB32" s="450"/>
      <c r="DC32" s="446"/>
      <c r="DD32" s="446"/>
      <c r="DE32" s="446"/>
      <c r="DF32" s="446"/>
      <c r="DG32" s="451"/>
      <c r="DH32" s="451"/>
      <c r="DI32" s="450"/>
      <c r="DJ32" s="450"/>
      <c r="DK32" s="446"/>
      <c r="DL32" s="446"/>
      <c r="DM32" s="446"/>
      <c r="DN32" s="446"/>
      <c r="DO32" s="451"/>
      <c r="DP32" s="451"/>
      <c r="DQ32" s="450"/>
      <c r="DR32" s="450"/>
      <c r="DS32" s="446"/>
      <c r="DT32" s="446"/>
      <c r="DU32" s="446"/>
      <c r="DV32" s="446"/>
      <c r="DW32" s="451"/>
      <c r="DX32" s="451"/>
      <c r="DY32" s="450"/>
      <c r="DZ32" s="450"/>
      <c r="EA32" s="446"/>
      <c r="EB32" s="446"/>
      <c r="EC32" s="446"/>
      <c r="ED32" s="446"/>
      <c r="EE32" s="451"/>
      <c r="EF32" s="451"/>
      <c r="EG32" s="450"/>
      <c r="EH32" s="450"/>
      <c r="EI32" s="446"/>
      <c r="EJ32" s="446"/>
      <c r="EK32" s="446"/>
      <c r="EL32" s="446"/>
      <c r="EM32" s="451"/>
      <c r="EN32" s="451"/>
      <c r="EO32" s="450"/>
      <c r="EP32" s="450"/>
      <c r="EQ32" s="446"/>
      <c r="ER32" s="446"/>
      <c r="ES32" s="446"/>
      <c r="ET32" s="446"/>
      <c r="EU32" s="451"/>
      <c r="EV32" s="451"/>
      <c r="EW32" s="450"/>
      <c r="EX32" s="450"/>
      <c r="EY32" s="446"/>
      <c r="EZ32" s="446"/>
      <c r="FA32" s="446"/>
      <c r="FB32" s="446"/>
      <c r="FC32" s="451"/>
      <c r="FD32" s="451"/>
      <c r="FE32" s="450"/>
      <c r="FF32" s="450"/>
      <c r="FG32" s="446"/>
      <c r="FH32" s="446"/>
      <c r="FI32" s="446"/>
      <c r="FJ32" s="446"/>
      <c r="FK32" s="451"/>
      <c r="FL32" s="451"/>
      <c r="FM32" s="450"/>
      <c r="FN32" s="450"/>
      <c r="FO32" s="446"/>
      <c r="FP32" s="446"/>
      <c r="FQ32" s="446"/>
      <c r="FR32" s="446"/>
      <c r="FS32" s="451"/>
      <c r="FT32" s="451"/>
      <c r="FU32" s="450"/>
      <c r="FV32" s="450"/>
      <c r="FW32" s="446"/>
      <c r="FX32" s="446"/>
      <c r="FY32" s="446"/>
      <c r="FZ32" s="446"/>
      <c r="GA32" s="451"/>
      <c r="GB32" s="451"/>
      <c r="GC32" s="450"/>
      <c r="GD32" s="450"/>
      <c r="GE32" s="446"/>
      <c r="GF32" s="446"/>
      <c r="GG32" s="446"/>
      <c r="GH32" s="446"/>
      <c r="GI32" s="451"/>
      <c r="GJ32" s="451"/>
      <c r="GK32" s="450"/>
      <c r="GL32" s="450"/>
      <c r="GM32" s="446"/>
      <c r="GN32" s="446"/>
      <c r="GO32" s="446"/>
      <c r="GP32" s="446"/>
      <c r="GQ32" s="451"/>
      <c r="GR32" s="451"/>
      <c r="GS32" s="450"/>
      <c r="GT32" s="450"/>
      <c r="GU32" s="446"/>
      <c r="GV32" s="446"/>
      <c r="GW32" s="446"/>
      <c r="GX32" s="446"/>
      <c r="GY32" s="451"/>
      <c r="GZ32" s="451"/>
      <c r="HA32" s="450"/>
      <c r="HB32" s="450"/>
      <c r="HC32" s="446"/>
      <c r="HD32" s="446"/>
      <c r="HE32" s="446"/>
      <c r="HF32" s="446"/>
      <c r="HG32" s="451"/>
      <c r="HH32" s="451"/>
      <c r="HI32" s="450"/>
      <c r="HJ32" s="450"/>
      <c r="HK32" s="446"/>
      <c r="HL32" s="446"/>
      <c r="HM32" s="446"/>
      <c r="HN32" s="446"/>
      <c r="HO32" s="451"/>
      <c r="HP32" s="451"/>
      <c r="HQ32" s="450"/>
      <c r="HR32" s="450"/>
      <c r="HS32" s="446"/>
      <c r="HT32" s="446"/>
      <c r="HU32" s="446"/>
      <c r="HV32" s="446"/>
      <c r="HW32" s="451"/>
      <c r="HX32" s="451"/>
      <c r="HY32" s="450"/>
      <c r="HZ32" s="450"/>
      <c r="IA32" s="446"/>
      <c r="IB32" s="446"/>
      <c r="IC32" s="446"/>
      <c r="ID32" s="446"/>
      <c r="IE32" s="451"/>
      <c r="IF32" s="451"/>
      <c r="IG32" s="450"/>
      <c r="IH32" s="450"/>
      <c r="II32" s="446"/>
      <c r="IJ32" s="446"/>
      <c r="IK32" s="446"/>
      <c r="IL32" s="446"/>
      <c r="IM32" s="451"/>
      <c r="IN32" s="451"/>
      <c r="IO32" s="450"/>
      <c r="IP32" s="450"/>
      <c r="IQ32" s="446"/>
      <c r="IR32" s="446"/>
      <c r="IS32" s="446"/>
      <c r="IT32" s="446"/>
      <c r="IU32" s="451"/>
      <c r="IV32" s="451"/>
      <c r="IW32" s="450"/>
      <c r="IX32" s="450"/>
      <c r="IY32" s="446"/>
      <c r="IZ32" s="446"/>
      <c r="JA32" s="446"/>
      <c r="JB32" s="446"/>
      <c r="JC32" s="451"/>
      <c r="JD32" s="451"/>
      <c r="JE32" s="450"/>
      <c r="JF32" s="450"/>
      <c r="JG32" s="446"/>
      <c r="JH32" s="446"/>
      <c r="JI32" s="446"/>
      <c r="JJ32" s="446"/>
      <c r="JK32" s="451"/>
      <c r="JL32" s="451"/>
      <c r="JM32" s="450"/>
      <c r="JN32" s="450"/>
      <c r="JO32" s="446"/>
      <c r="JP32" s="446"/>
      <c r="JQ32" s="446"/>
      <c r="JR32" s="446"/>
      <c r="JS32" s="451"/>
      <c r="JT32" s="451"/>
      <c r="JU32" s="450"/>
      <c r="JV32" s="450"/>
      <c r="JW32" s="446"/>
      <c r="JX32" s="446"/>
      <c r="JY32" s="446"/>
      <c r="JZ32" s="446"/>
      <c r="KA32" s="451"/>
      <c r="KB32" s="451"/>
      <c r="KC32" s="450"/>
      <c r="KD32" s="450"/>
      <c r="KE32" s="446"/>
      <c r="KF32" s="446"/>
      <c r="KG32" s="446"/>
      <c r="KH32" s="446"/>
      <c r="KI32" s="451"/>
      <c r="KJ32" s="451"/>
      <c r="KK32" s="450"/>
      <c r="KL32" s="450"/>
      <c r="KM32" s="446"/>
      <c r="KN32" s="446"/>
      <c r="KO32" s="446"/>
      <c r="KP32" s="446"/>
      <c r="KQ32" s="451"/>
      <c r="KR32" s="451"/>
      <c r="KS32" s="450"/>
      <c r="KT32" s="450"/>
      <c r="KU32" s="446"/>
      <c r="KV32" s="446"/>
      <c r="KW32" s="446"/>
      <c r="KX32" s="446"/>
      <c r="KY32" s="451"/>
      <c r="KZ32" s="451"/>
      <c r="LA32" s="450"/>
      <c r="LB32" s="450"/>
      <c r="LC32" s="446"/>
      <c r="LD32" s="446"/>
      <c r="LE32" s="446"/>
      <c r="LF32" s="446"/>
      <c r="LG32" s="451"/>
      <c r="LH32" s="451"/>
      <c r="LI32" s="450"/>
      <c r="LJ32" s="450"/>
      <c r="LK32" s="446"/>
      <c r="LL32" s="446"/>
      <c r="LM32" s="446"/>
      <c r="LN32" s="446"/>
      <c r="LO32" s="451"/>
      <c r="LP32" s="451"/>
      <c r="LQ32" s="450"/>
      <c r="LR32" s="450"/>
      <c r="LS32" s="446"/>
      <c r="LT32" s="446"/>
      <c r="LU32" s="446"/>
      <c r="LV32" s="446"/>
      <c r="LW32" s="451"/>
      <c r="LX32" s="451"/>
      <c r="LY32" s="450"/>
      <c r="LZ32" s="450"/>
      <c r="MA32" s="446"/>
      <c r="MB32" s="446"/>
      <c r="MC32" s="446"/>
      <c r="MD32" s="446"/>
      <c r="ME32" s="451"/>
      <c r="MF32" s="451"/>
      <c r="MG32" s="450"/>
      <c r="MH32" s="450"/>
      <c r="MI32" s="446"/>
      <c r="MJ32" s="446"/>
      <c r="MK32" s="446"/>
      <c r="ML32" s="446"/>
      <c r="MM32" s="451"/>
      <c r="MN32" s="451"/>
      <c r="MO32" s="450"/>
      <c r="MP32" s="450"/>
      <c r="MQ32" s="446"/>
      <c r="MR32" s="446"/>
      <c r="MS32" s="446"/>
      <c r="MT32" s="446"/>
      <c r="MU32" s="451"/>
      <c r="MV32" s="451"/>
      <c r="MW32" s="450"/>
      <c r="MX32" s="450"/>
      <c r="MY32" s="446"/>
      <c r="MZ32" s="446"/>
      <c r="NA32" s="446"/>
      <c r="NB32" s="446"/>
      <c r="NC32" s="451"/>
      <c r="ND32" s="451"/>
      <c r="NE32" s="450"/>
      <c r="NF32" s="450"/>
      <c r="NG32" s="446"/>
      <c r="NH32" s="446"/>
      <c r="NI32" s="446"/>
      <c r="NJ32" s="446"/>
      <c r="NK32" s="451"/>
      <c r="NL32" s="451"/>
      <c r="NM32" s="450"/>
      <c r="NN32" s="450"/>
      <c r="NO32" s="446"/>
      <c r="NP32" s="446"/>
      <c r="NQ32" s="446"/>
      <c r="NR32" s="446"/>
      <c r="NS32" s="451"/>
      <c r="NT32" s="451"/>
      <c r="NU32" s="450"/>
      <c r="NV32" s="450"/>
      <c r="NW32" s="446"/>
      <c r="NX32" s="446"/>
      <c r="NY32" s="446"/>
      <c r="NZ32" s="446"/>
      <c r="OA32" s="451"/>
      <c r="OB32" s="451"/>
      <c r="OC32" s="450"/>
      <c r="OD32" s="450"/>
      <c r="OE32" s="446"/>
      <c r="OF32" s="446"/>
      <c r="OG32" s="446"/>
      <c r="OH32" s="446"/>
      <c r="OI32" s="451"/>
      <c r="OJ32" s="451"/>
      <c r="OK32" s="450"/>
      <c r="OL32" s="450"/>
      <c r="OM32" s="446"/>
      <c r="ON32" s="446"/>
      <c r="OO32" s="446"/>
      <c r="OP32" s="446"/>
      <c r="OQ32" s="451"/>
      <c r="OR32" s="451"/>
      <c r="OS32" s="450"/>
      <c r="OT32" s="450"/>
      <c r="OU32" s="446"/>
      <c r="OV32" s="446"/>
      <c r="OW32" s="446"/>
      <c r="OX32" s="446"/>
      <c r="OY32" s="451"/>
      <c r="OZ32" s="451"/>
      <c r="PA32" s="450"/>
      <c r="PB32" s="450"/>
      <c r="PC32" s="446"/>
      <c r="PD32" s="446"/>
      <c r="PE32" s="446"/>
      <c r="PF32" s="446"/>
      <c r="PG32" s="451"/>
      <c r="PH32" s="451"/>
      <c r="PI32" s="450"/>
      <c r="PJ32" s="450"/>
      <c r="PK32" s="446"/>
      <c r="PL32" s="446"/>
      <c r="PM32" s="446"/>
      <c r="PN32" s="446"/>
      <c r="PO32" s="451"/>
      <c r="PP32" s="451"/>
      <c r="PQ32" s="450"/>
      <c r="PR32" s="450"/>
      <c r="PS32" s="446"/>
      <c r="PT32" s="446"/>
      <c r="PU32" s="446"/>
      <c r="PV32" s="446"/>
      <c r="PW32" s="451"/>
      <c r="PX32" s="451"/>
      <c r="PY32" s="450"/>
      <c r="PZ32" s="450"/>
      <c r="QA32" s="446"/>
      <c r="QB32" s="446"/>
      <c r="QC32" s="446"/>
      <c r="QD32" s="446"/>
      <c r="QE32" s="451"/>
      <c r="QF32" s="451"/>
      <c r="QG32" s="450"/>
      <c r="QH32" s="450"/>
      <c r="QI32" s="446"/>
      <c r="QJ32" s="446"/>
      <c r="QK32" s="446"/>
      <c r="QL32" s="446"/>
      <c r="QM32" s="451"/>
      <c r="QN32" s="451"/>
      <c r="QO32" s="450"/>
      <c r="QP32" s="450"/>
      <c r="QQ32" s="446"/>
      <c r="QR32" s="446"/>
      <c r="QS32" s="446"/>
      <c r="QT32" s="446"/>
      <c r="QU32" s="451"/>
      <c r="QV32" s="451"/>
      <c r="QW32" s="450"/>
      <c r="QX32" s="450"/>
      <c r="QY32" s="446"/>
      <c r="QZ32" s="446"/>
      <c r="RA32" s="446"/>
      <c r="RB32" s="446"/>
      <c r="RC32" s="451"/>
      <c r="RD32" s="451"/>
      <c r="RE32" s="450"/>
      <c r="RF32" s="450"/>
      <c r="RG32" s="446"/>
      <c r="RH32" s="446"/>
      <c r="RI32" s="446"/>
      <c r="RJ32" s="446"/>
      <c r="RK32" s="451"/>
      <c r="RL32" s="451"/>
      <c r="RM32" s="450"/>
      <c r="RN32" s="450"/>
      <c r="RO32" s="446"/>
      <c r="RP32" s="446"/>
      <c r="RQ32" s="446"/>
      <c r="RR32" s="446"/>
      <c r="RS32" s="451"/>
      <c r="RT32" s="451"/>
      <c r="RU32" s="450"/>
      <c r="RV32" s="450"/>
      <c r="RW32" s="446"/>
      <c r="RX32" s="446"/>
      <c r="RY32" s="446"/>
      <c r="RZ32" s="446"/>
      <c r="SA32" s="451"/>
      <c r="SB32" s="451"/>
      <c r="SC32" s="450"/>
      <c r="SD32" s="450"/>
      <c r="SE32" s="446"/>
      <c r="SF32" s="446"/>
      <c r="SG32" s="446"/>
      <c r="SH32" s="446"/>
      <c r="SI32" s="451"/>
      <c r="SJ32" s="451"/>
      <c r="SK32" s="450"/>
      <c r="SL32" s="450"/>
      <c r="SM32" s="446"/>
      <c r="SN32" s="446"/>
      <c r="SO32" s="446"/>
      <c r="SP32" s="446"/>
      <c r="SQ32" s="451"/>
      <c r="SR32" s="451"/>
      <c r="SS32" s="450"/>
      <c r="ST32" s="450"/>
      <c r="SU32" s="446"/>
      <c r="SV32" s="446"/>
      <c r="SW32" s="446"/>
      <c r="SX32" s="446"/>
      <c r="SY32" s="451"/>
      <c r="SZ32" s="451"/>
      <c r="TA32" s="450"/>
      <c r="TB32" s="450"/>
      <c r="TC32" s="446"/>
      <c r="TD32" s="446"/>
      <c r="TE32" s="446"/>
      <c r="TF32" s="446"/>
      <c r="TG32" s="451"/>
      <c r="TH32" s="451"/>
      <c r="TI32" s="450"/>
      <c r="TJ32" s="450"/>
      <c r="TK32" s="446"/>
      <c r="TL32" s="446"/>
      <c r="TM32" s="446"/>
      <c r="TN32" s="446"/>
      <c r="TO32" s="451"/>
      <c r="TP32" s="451"/>
      <c r="TQ32" s="450"/>
      <c r="TR32" s="450"/>
      <c r="TS32" s="446"/>
      <c r="TT32" s="446"/>
      <c r="TU32" s="446"/>
      <c r="TV32" s="446"/>
      <c r="TW32" s="451"/>
      <c r="TX32" s="451"/>
      <c r="TY32" s="450"/>
      <c r="TZ32" s="450"/>
      <c r="UA32" s="446"/>
      <c r="UB32" s="446"/>
      <c r="UC32" s="446"/>
      <c r="UD32" s="446"/>
      <c r="UE32" s="451"/>
      <c r="UF32" s="451"/>
      <c r="UG32" s="450"/>
      <c r="UH32" s="450"/>
      <c r="UI32" s="446"/>
      <c r="UJ32" s="446"/>
      <c r="UK32" s="446"/>
      <c r="UL32" s="446"/>
      <c r="UM32" s="451"/>
      <c r="UN32" s="451"/>
      <c r="UO32" s="450"/>
      <c r="UP32" s="450"/>
      <c r="UQ32" s="446"/>
      <c r="UR32" s="446"/>
      <c r="US32" s="446"/>
      <c r="UT32" s="446"/>
      <c r="UU32" s="451"/>
      <c r="UV32" s="451"/>
      <c r="UW32" s="450"/>
      <c r="UX32" s="450"/>
      <c r="UY32" s="446"/>
      <c r="UZ32" s="446"/>
      <c r="VA32" s="446"/>
      <c r="VB32" s="446"/>
      <c r="VC32" s="451"/>
      <c r="VD32" s="451"/>
      <c r="VE32" s="450"/>
      <c r="VF32" s="450"/>
      <c r="VG32" s="446"/>
      <c r="VH32" s="446"/>
      <c r="VI32" s="446"/>
      <c r="VJ32" s="446"/>
      <c r="VK32" s="451"/>
      <c r="VL32" s="451"/>
      <c r="VM32" s="450"/>
      <c r="VN32" s="450"/>
      <c r="VO32" s="446"/>
      <c r="VP32" s="446"/>
      <c r="VQ32" s="446"/>
      <c r="VR32" s="446"/>
      <c r="VS32" s="451"/>
      <c r="VT32" s="451"/>
      <c r="VU32" s="450"/>
      <c r="VV32" s="450"/>
      <c r="VW32" s="446"/>
      <c r="VX32" s="446"/>
      <c r="VY32" s="446"/>
      <c r="VZ32" s="446"/>
      <c r="WA32" s="451"/>
      <c r="WB32" s="451"/>
      <c r="WC32" s="450"/>
      <c r="WD32" s="450"/>
      <c r="WE32" s="446"/>
      <c r="WF32" s="446"/>
      <c r="WG32" s="446"/>
      <c r="WH32" s="446"/>
      <c r="WI32" s="451"/>
      <c r="WJ32" s="451"/>
      <c r="WK32" s="450"/>
      <c r="WL32" s="450"/>
      <c r="WM32" s="446"/>
      <c r="WN32" s="446"/>
      <c r="WO32" s="446"/>
      <c r="WP32" s="446"/>
      <c r="WQ32" s="451"/>
      <c r="WR32" s="451"/>
      <c r="WS32" s="450"/>
      <c r="WT32" s="450"/>
      <c r="WU32" s="446"/>
      <c r="WV32" s="446"/>
      <c r="WW32" s="446"/>
      <c r="WX32" s="446"/>
      <c r="WY32" s="451"/>
      <c r="WZ32" s="451"/>
      <c r="XA32" s="450"/>
      <c r="XB32" s="450"/>
      <c r="XC32" s="446"/>
      <c r="XD32" s="446"/>
      <c r="XE32" s="446"/>
      <c r="XF32" s="446"/>
      <c r="XG32" s="451"/>
      <c r="XH32" s="451"/>
      <c r="XI32" s="450"/>
      <c r="XJ32" s="450"/>
      <c r="XK32" s="446"/>
      <c r="XL32" s="446"/>
      <c r="XM32" s="446"/>
      <c r="XN32" s="446"/>
      <c r="XO32" s="451"/>
      <c r="XP32" s="451"/>
      <c r="XQ32" s="450"/>
      <c r="XR32" s="450"/>
      <c r="XS32" s="446"/>
      <c r="XT32" s="446"/>
      <c r="XU32" s="446"/>
      <c r="XV32" s="446"/>
      <c r="XW32" s="451"/>
      <c r="XX32" s="451"/>
      <c r="XY32" s="450"/>
      <c r="XZ32" s="450"/>
      <c r="YA32" s="446"/>
      <c r="YB32" s="446"/>
      <c r="YC32" s="446"/>
      <c r="YD32" s="446"/>
      <c r="YE32" s="451"/>
      <c r="YF32" s="451"/>
      <c r="YG32" s="450"/>
      <c r="YH32" s="450"/>
      <c r="YI32" s="446"/>
      <c r="YJ32" s="446"/>
      <c r="YK32" s="446"/>
      <c r="YL32" s="446"/>
      <c r="YM32" s="451"/>
      <c r="YN32" s="451"/>
      <c r="YO32" s="450"/>
      <c r="YP32" s="450"/>
      <c r="YQ32" s="446"/>
      <c r="YR32" s="446"/>
      <c r="YS32" s="446"/>
      <c r="YT32" s="446"/>
      <c r="YU32" s="451"/>
      <c r="YV32" s="451"/>
      <c r="YW32" s="450"/>
      <c r="YX32" s="450"/>
      <c r="YY32" s="446"/>
      <c r="YZ32" s="446"/>
      <c r="ZA32" s="446"/>
      <c r="ZB32" s="446"/>
      <c r="ZC32" s="451"/>
      <c r="ZD32" s="451"/>
      <c r="ZE32" s="450"/>
      <c r="ZF32" s="450"/>
      <c r="ZG32" s="446"/>
      <c r="ZH32" s="446"/>
      <c r="ZI32" s="446"/>
      <c r="ZJ32" s="446"/>
      <c r="ZK32" s="451"/>
      <c r="ZL32" s="451"/>
      <c r="ZM32" s="450"/>
      <c r="ZN32" s="450"/>
      <c r="ZO32" s="446"/>
      <c r="ZP32" s="446"/>
      <c r="ZQ32" s="446"/>
      <c r="ZR32" s="446"/>
      <c r="ZS32" s="451"/>
      <c r="ZT32" s="451"/>
      <c r="ZU32" s="450"/>
      <c r="ZV32" s="450"/>
      <c r="ZW32" s="446"/>
      <c r="ZX32" s="446"/>
      <c r="ZY32" s="446"/>
      <c r="ZZ32" s="446"/>
      <c r="AAA32" s="451"/>
      <c r="AAB32" s="451"/>
      <c r="AAC32" s="450"/>
      <c r="AAD32" s="450"/>
      <c r="AAE32" s="446"/>
      <c r="AAF32" s="446"/>
      <c r="AAG32" s="446"/>
      <c r="AAH32" s="446"/>
      <c r="AAI32" s="451"/>
      <c r="AAJ32" s="451"/>
      <c r="AAK32" s="450"/>
      <c r="AAL32" s="450"/>
      <c r="AAM32" s="446"/>
      <c r="AAN32" s="446"/>
      <c r="AAO32" s="446"/>
      <c r="AAP32" s="446"/>
      <c r="AAQ32" s="451"/>
      <c r="AAR32" s="451"/>
      <c r="AAS32" s="450"/>
      <c r="AAT32" s="450"/>
      <c r="AAU32" s="446"/>
      <c r="AAV32" s="446"/>
      <c r="AAW32" s="446"/>
      <c r="AAX32" s="446"/>
      <c r="AAY32" s="451"/>
      <c r="AAZ32" s="451"/>
      <c r="ABA32" s="450"/>
      <c r="ABB32" s="450"/>
      <c r="ABC32" s="446"/>
      <c r="ABD32" s="446"/>
      <c r="ABE32" s="446"/>
      <c r="ABF32" s="446"/>
      <c r="ABG32" s="451"/>
      <c r="ABH32" s="451"/>
      <c r="ABI32" s="450"/>
      <c r="ABJ32" s="450"/>
      <c r="ABK32" s="446"/>
      <c r="ABL32" s="446"/>
      <c r="ABM32" s="446"/>
      <c r="ABN32" s="446"/>
      <c r="ABO32" s="451"/>
      <c r="ABP32" s="451"/>
      <c r="ABQ32" s="450"/>
      <c r="ABR32" s="450"/>
      <c r="ABS32" s="446"/>
      <c r="ABT32" s="446"/>
      <c r="ABU32" s="446"/>
      <c r="ABV32" s="446"/>
      <c r="ABW32" s="451"/>
      <c r="ABX32" s="451"/>
      <c r="ABY32" s="450"/>
      <c r="ABZ32" s="450"/>
      <c r="ACA32" s="446"/>
      <c r="ACB32" s="446"/>
      <c r="ACC32" s="446"/>
      <c r="ACD32" s="446"/>
      <c r="ACE32" s="451"/>
      <c r="ACF32" s="451"/>
      <c r="ACG32" s="450"/>
      <c r="ACH32" s="450"/>
      <c r="ACI32" s="446"/>
      <c r="ACJ32" s="446"/>
      <c r="ACK32" s="446"/>
      <c r="ACL32" s="446"/>
      <c r="ACM32" s="451"/>
      <c r="ACN32" s="451"/>
      <c r="ACO32" s="450"/>
      <c r="ACP32" s="450"/>
      <c r="ACQ32" s="446"/>
      <c r="ACR32" s="446"/>
      <c r="ACS32" s="446"/>
      <c r="ACT32" s="446"/>
      <c r="ACU32" s="451"/>
      <c r="ACV32" s="451"/>
      <c r="ACW32" s="450"/>
      <c r="ACX32" s="450"/>
      <c r="ACY32" s="446"/>
      <c r="ACZ32" s="446"/>
      <c r="ADA32" s="446"/>
      <c r="ADB32" s="446"/>
      <c r="ADC32" s="451"/>
      <c r="ADD32" s="451"/>
      <c r="ADE32" s="450"/>
      <c r="ADF32" s="450"/>
      <c r="ADG32" s="446"/>
      <c r="ADH32" s="446"/>
      <c r="ADI32" s="446"/>
      <c r="ADJ32" s="446"/>
      <c r="ADK32" s="451"/>
      <c r="ADL32" s="451"/>
      <c r="ADM32" s="450"/>
      <c r="ADN32" s="450"/>
      <c r="ADO32" s="446"/>
      <c r="ADP32" s="446"/>
      <c r="ADQ32" s="446"/>
      <c r="ADR32" s="446"/>
      <c r="ADS32" s="451"/>
      <c r="ADT32" s="451"/>
      <c r="ADU32" s="450"/>
      <c r="ADV32" s="450"/>
      <c r="ADW32" s="446"/>
      <c r="ADX32" s="446"/>
      <c r="ADY32" s="446"/>
      <c r="ADZ32" s="446"/>
      <c r="AEA32" s="451"/>
      <c r="AEB32" s="451"/>
      <c r="AEC32" s="450"/>
      <c r="AED32" s="450"/>
      <c r="AEE32" s="446"/>
      <c r="AEF32" s="446"/>
      <c r="AEG32" s="446"/>
      <c r="AEH32" s="446"/>
      <c r="AEI32" s="451"/>
      <c r="AEJ32" s="451"/>
      <c r="AEK32" s="450"/>
      <c r="AEL32" s="450"/>
      <c r="AEM32" s="446"/>
      <c r="AEN32" s="446"/>
      <c r="AEO32" s="446"/>
      <c r="AEP32" s="446"/>
      <c r="AEQ32" s="451"/>
      <c r="AER32" s="451"/>
      <c r="AES32" s="450"/>
      <c r="AET32" s="450"/>
      <c r="AEU32" s="446"/>
      <c r="AEV32" s="446"/>
      <c r="AEW32" s="446"/>
      <c r="AEX32" s="446"/>
      <c r="AEY32" s="451"/>
      <c r="AEZ32" s="451"/>
      <c r="AFA32" s="450"/>
      <c r="AFB32" s="450"/>
      <c r="AFC32" s="446"/>
      <c r="AFD32" s="446"/>
      <c r="AFE32" s="446"/>
      <c r="AFF32" s="446"/>
      <c r="AFG32" s="451"/>
      <c r="AFH32" s="451"/>
      <c r="AFI32" s="450"/>
      <c r="AFJ32" s="450"/>
      <c r="AFK32" s="446"/>
      <c r="AFL32" s="446"/>
      <c r="AFM32" s="446"/>
      <c r="AFN32" s="446"/>
      <c r="AFO32" s="451"/>
      <c r="AFP32" s="451"/>
      <c r="AFQ32" s="450"/>
      <c r="AFR32" s="450"/>
      <c r="AFS32" s="446"/>
      <c r="AFT32" s="446"/>
      <c r="AFU32" s="446"/>
      <c r="AFV32" s="446"/>
      <c r="AFW32" s="451"/>
      <c r="AFX32" s="451"/>
      <c r="AFY32" s="450"/>
      <c r="AFZ32" s="450"/>
      <c r="AGA32" s="446"/>
      <c r="AGB32" s="446"/>
      <c r="AGC32" s="446"/>
      <c r="AGD32" s="446"/>
      <c r="AGE32" s="451"/>
      <c r="AGF32" s="451"/>
      <c r="AGG32" s="450"/>
      <c r="AGH32" s="450"/>
      <c r="AGI32" s="446"/>
      <c r="AGJ32" s="446"/>
      <c r="AGK32" s="446"/>
      <c r="AGL32" s="446"/>
      <c r="AGM32" s="451"/>
      <c r="AGN32" s="451"/>
      <c r="AGO32" s="450"/>
      <c r="AGP32" s="450"/>
      <c r="AGQ32" s="446"/>
      <c r="AGR32" s="446"/>
      <c r="AGS32" s="446"/>
      <c r="AGT32" s="446"/>
      <c r="AGU32" s="451"/>
      <c r="AGV32" s="451"/>
      <c r="AGW32" s="450"/>
      <c r="AGX32" s="450"/>
      <c r="AGY32" s="446"/>
      <c r="AGZ32" s="446"/>
      <c r="AHA32" s="446"/>
      <c r="AHB32" s="446"/>
      <c r="AHC32" s="451"/>
      <c r="AHD32" s="451"/>
      <c r="AHE32" s="450"/>
      <c r="AHF32" s="450"/>
      <c r="AHG32" s="446"/>
      <c r="AHH32" s="446"/>
      <c r="AHI32" s="446"/>
      <c r="AHJ32" s="446"/>
      <c r="AHK32" s="451"/>
      <c r="AHL32" s="451"/>
      <c r="AHM32" s="450"/>
      <c r="AHN32" s="450"/>
      <c r="AHO32" s="446"/>
      <c r="AHP32" s="446"/>
      <c r="AHQ32" s="446"/>
      <c r="AHR32" s="446"/>
      <c r="AHS32" s="451"/>
      <c r="AHT32" s="451"/>
      <c r="AHU32" s="450"/>
      <c r="AHV32" s="450"/>
      <c r="AHW32" s="446"/>
      <c r="AHX32" s="446"/>
      <c r="AHY32" s="446"/>
      <c r="AHZ32" s="446"/>
      <c r="AIA32" s="451"/>
      <c r="AIB32" s="451"/>
      <c r="AIC32" s="450"/>
      <c r="AID32" s="450"/>
      <c r="AIE32" s="446"/>
      <c r="AIF32" s="446"/>
      <c r="AIG32" s="446"/>
      <c r="AIH32" s="446"/>
      <c r="AII32" s="451"/>
      <c r="AIJ32" s="451"/>
      <c r="AIK32" s="450"/>
      <c r="AIL32" s="450"/>
      <c r="AIM32" s="446"/>
      <c r="AIN32" s="446"/>
      <c r="AIO32" s="446"/>
      <c r="AIP32" s="446"/>
      <c r="AIQ32" s="451"/>
      <c r="AIR32" s="451"/>
      <c r="AIS32" s="450"/>
      <c r="AIT32" s="450"/>
      <c r="AIU32" s="446"/>
      <c r="AIV32" s="446"/>
      <c r="AIW32" s="446"/>
      <c r="AIX32" s="446"/>
      <c r="AIY32" s="451"/>
      <c r="AIZ32" s="451"/>
      <c r="AJA32" s="450"/>
      <c r="AJB32" s="450"/>
      <c r="AJC32" s="446"/>
      <c r="AJD32" s="446"/>
      <c r="AJE32" s="446"/>
      <c r="AJF32" s="446"/>
      <c r="AJG32" s="451"/>
      <c r="AJH32" s="451"/>
      <c r="AJI32" s="450"/>
      <c r="AJJ32" s="450"/>
      <c r="AJK32" s="446"/>
      <c r="AJL32" s="446"/>
      <c r="AJM32" s="446"/>
      <c r="AJN32" s="446"/>
      <c r="AJO32" s="451"/>
      <c r="AJP32" s="451"/>
      <c r="AJQ32" s="450"/>
      <c r="AJR32" s="450"/>
      <c r="AJS32" s="446"/>
      <c r="AJT32" s="446"/>
      <c r="AJU32" s="446"/>
      <c r="AJV32" s="446"/>
      <c r="AJW32" s="451"/>
      <c r="AJX32" s="451"/>
      <c r="AJY32" s="450"/>
      <c r="AJZ32" s="450"/>
      <c r="AKA32" s="446"/>
      <c r="AKB32" s="446"/>
      <c r="AKC32" s="446"/>
      <c r="AKD32" s="446"/>
      <c r="AKE32" s="451"/>
      <c r="AKF32" s="451"/>
      <c r="AKG32" s="450"/>
      <c r="AKH32" s="450"/>
      <c r="AKI32" s="446"/>
      <c r="AKJ32" s="446"/>
      <c r="AKK32" s="446"/>
      <c r="AKL32" s="446"/>
      <c r="AKM32" s="451"/>
      <c r="AKN32" s="451"/>
      <c r="AKO32" s="450"/>
      <c r="AKP32" s="450"/>
      <c r="AKQ32" s="446"/>
      <c r="AKR32" s="446"/>
      <c r="AKS32" s="446"/>
      <c r="AKT32" s="446"/>
      <c r="AKU32" s="451"/>
      <c r="AKV32" s="451"/>
      <c r="AKW32" s="450"/>
      <c r="AKX32" s="450"/>
      <c r="AKY32" s="446"/>
      <c r="AKZ32" s="446"/>
      <c r="ALA32" s="446"/>
      <c r="ALB32" s="446"/>
      <c r="ALC32" s="451"/>
      <c r="ALD32" s="451"/>
      <c r="ALE32" s="450"/>
      <c r="ALF32" s="450"/>
      <c r="ALG32" s="446"/>
      <c r="ALH32" s="446"/>
      <c r="ALI32" s="446"/>
      <c r="ALJ32" s="446"/>
      <c r="ALK32" s="451"/>
      <c r="ALL32" s="451"/>
      <c r="ALM32" s="450"/>
      <c r="ALN32" s="450"/>
      <c r="ALO32" s="446"/>
      <c r="ALP32" s="446"/>
      <c r="ALQ32" s="446"/>
      <c r="ALR32" s="446"/>
      <c r="ALS32" s="451"/>
      <c r="ALT32" s="451"/>
      <c r="ALU32" s="450"/>
      <c r="ALV32" s="450"/>
      <c r="ALW32" s="446"/>
      <c r="ALX32" s="446"/>
      <c r="ALY32" s="446"/>
      <c r="ALZ32" s="446"/>
      <c r="AMA32" s="451"/>
      <c r="AMB32" s="451"/>
      <c r="AMC32" s="450"/>
      <c r="AMD32" s="450"/>
      <c r="AME32" s="446"/>
      <c r="AMF32" s="446"/>
      <c r="AMG32" s="446"/>
      <c r="AMH32" s="446"/>
      <c r="AMI32" s="451"/>
      <c r="AMJ32" s="451"/>
      <c r="AMK32" s="450"/>
      <c r="AML32" s="450"/>
      <c r="AMM32" s="446"/>
      <c r="AMN32" s="446"/>
      <c r="AMO32" s="446"/>
      <c r="AMP32" s="446"/>
      <c r="AMQ32" s="451"/>
      <c r="AMR32" s="451"/>
      <c r="AMS32" s="450"/>
      <c r="AMT32" s="450"/>
      <c r="AMU32" s="446"/>
      <c r="AMV32" s="446"/>
      <c r="AMW32" s="446"/>
      <c r="AMX32" s="446"/>
      <c r="AMY32" s="451"/>
      <c r="AMZ32" s="451"/>
      <c r="ANA32" s="450"/>
      <c r="ANB32" s="450"/>
      <c r="ANC32" s="446"/>
      <c r="AND32" s="446"/>
      <c r="ANE32" s="446"/>
      <c r="ANF32" s="446"/>
      <c r="ANG32" s="451"/>
      <c r="ANH32" s="451"/>
      <c r="ANI32" s="450"/>
      <c r="ANJ32" s="450"/>
      <c r="ANK32" s="446"/>
      <c r="ANL32" s="446"/>
      <c r="ANM32" s="446"/>
      <c r="ANN32" s="446"/>
      <c r="ANO32" s="451"/>
      <c r="ANP32" s="451"/>
      <c r="ANQ32" s="450"/>
      <c r="ANR32" s="450"/>
      <c r="ANS32" s="446"/>
      <c r="ANT32" s="446"/>
      <c r="ANU32" s="446"/>
      <c r="ANV32" s="446"/>
      <c r="ANW32" s="451"/>
      <c r="ANX32" s="451"/>
      <c r="ANY32" s="450"/>
      <c r="ANZ32" s="450"/>
      <c r="AOA32" s="446"/>
      <c r="AOB32" s="446"/>
      <c r="AOC32" s="446"/>
      <c r="AOD32" s="446"/>
      <c r="AOE32" s="451"/>
      <c r="AOF32" s="451"/>
      <c r="AOG32" s="450"/>
      <c r="AOH32" s="450"/>
      <c r="AOI32" s="446"/>
      <c r="AOJ32" s="446"/>
      <c r="AOK32" s="446"/>
      <c r="AOL32" s="446"/>
      <c r="AOM32" s="451"/>
      <c r="AON32" s="451"/>
      <c r="AOO32" s="450"/>
      <c r="AOP32" s="450"/>
      <c r="AOQ32" s="446"/>
      <c r="AOR32" s="446"/>
      <c r="AOS32" s="446"/>
      <c r="AOT32" s="446"/>
      <c r="AOU32" s="451"/>
      <c r="AOV32" s="451"/>
      <c r="AOW32" s="450"/>
      <c r="AOX32" s="450"/>
      <c r="AOY32" s="446"/>
      <c r="AOZ32" s="446"/>
      <c r="APA32" s="446"/>
      <c r="APB32" s="446"/>
      <c r="APC32" s="451"/>
      <c r="APD32" s="451"/>
      <c r="APE32" s="450"/>
      <c r="APF32" s="450"/>
      <c r="APG32" s="446"/>
      <c r="APH32" s="446"/>
      <c r="API32" s="446"/>
      <c r="APJ32" s="446"/>
      <c r="APK32" s="451"/>
      <c r="APL32" s="451"/>
      <c r="APM32" s="450"/>
      <c r="APN32" s="450"/>
      <c r="APO32" s="446"/>
      <c r="APP32" s="446"/>
      <c r="APQ32" s="446"/>
      <c r="APR32" s="446"/>
      <c r="APS32" s="451"/>
      <c r="APT32" s="451"/>
      <c r="APU32" s="450"/>
      <c r="APV32" s="450"/>
      <c r="APW32" s="446"/>
      <c r="APX32" s="446"/>
      <c r="APY32" s="446"/>
      <c r="APZ32" s="446"/>
      <c r="AQA32" s="451"/>
      <c r="AQB32" s="451"/>
      <c r="AQC32" s="450"/>
      <c r="AQD32" s="450"/>
      <c r="AQE32" s="446"/>
      <c r="AQF32" s="446"/>
      <c r="AQG32" s="446"/>
      <c r="AQH32" s="446"/>
      <c r="AQI32" s="451"/>
      <c r="AQJ32" s="451"/>
      <c r="AQK32" s="450"/>
      <c r="AQL32" s="450"/>
      <c r="AQM32" s="446"/>
      <c r="AQN32" s="446"/>
      <c r="AQO32" s="446"/>
      <c r="AQP32" s="446"/>
      <c r="AQQ32" s="451"/>
      <c r="AQR32" s="451"/>
      <c r="AQS32" s="450"/>
      <c r="AQT32" s="450"/>
      <c r="AQU32" s="446"/>
      <c r="AQV32" s="446"/>
      <c r="AQW32" s="446"/>
      <c r="AQX32" s="446"/>
      <c r="AQY32" s="451"/>
      <c r="AQZ32" s="451"/>
      <c r="ARA32" s="450"/>
      <c r="ARB32" s="450"/>
      <c r="ARC32" s="446"/>
      <c r="ARD32" s="446"/>
      <c r="ARE32" s="446"/>
      <c r="ARF32" s="446"/>
      <c r="ARG32" s="451"/>
      <c r="ARH32" s="451"/>
      <c r="ARI32" s="450"/>
      <c r="ARJ32" s="450"/>
      <c r="ARK32" s="446"/>
      <c r="ARL32" s="446"/>
      <c r="ARM32" s="446"/>
      <c r="ARN32" s="446"/>
      <c r="ARO32" s="451"/>
      <c r="ARP32" s="451"/>
      <c r="ARQ32" s="450"/>
      <c r="ARR32" s="450"/>
      <c r="ARS32" s="446"/>
      <c r="ART32" s="446"/>
      <c r="ARU32" s="446"/>
      <c r="ARV32" s="446"/>
      <c r="ARW32" s="451"/>
      <c r="ARX32" s="451"/>
      <c r="ARY32" s="450"/>
      <c r="ARZ32" s="450"/>
      <c r="ASA32" s="446"/>
      <c r="ASB32" s="446"/>
      <c r="ASC32" s="446"/>
      <c r="ASD32" s="446"/>
      <c r="ASE32" s="451"/>
      <c r="ASF32" s="451"/>
      <c r="ASG32" s="450"/>
      <c r="ASH32" s="450"/>
      <c r="ASI32" s="446"/>
      <c r="ASJ32" s="446"/>
      <c r="ASK32" s="446"/>
      <c r="ASL32" s="446"/>
      <c r="ASM32" s="451"/>
      <c r="ASN32" s="451"/>
      <c r="ASO32" s="450"/>
      <c r="ASP32" s="450"/>
      <c r="ASQ32" s="446"/>
      <c r="ASR32" s="446"/>
      <c r="ASS32" s="446"/>
      <c r="AST32" s="446"/>
      <c r="ASU32" s="451"/>
      <c r="ASV32" s="451"/>
      <c r="ASW32" s="450"/>
      <c r="ASX32" s="450"/>
      <c r="ASY32" s="446"/>
      <c r="ASZ32" s="446"/>
      <c r="ATA32" s="446"/>
      <c r="ATB32" s="446"/>
      <c r="ATC32" s="451"/>
      <c r="ATD32" s="451"/>
      <c r="ATE32" s="450"/>
      <c r="ATF32" s="450"/>
      <c r="ATG32" s="446"/>
      <c r="ATH32" s="446"/>
      <c r="ATI32" s="446"/>
      <c r="ATJ32" s="446"/>
      <c r="ATK32" s="451"/>
      <c r="ATL32" s="451"/>
      <c r="ATM32" s="450"/>
      <c r="ATN32" s="450"/>
      <c r="ATO32" s="446"/>
      <c r="ATP32" s="446"/>
      <c r="ATQ32" s="446"/>
      <c r="ATR32" s="446"/>
      <c r="ATS32" s="451"/>
      <c r="ATT32" s="451"/>
      <c r="ATU32" s="450"/>
      <c r="ATV32" s="450"/>
      <c r="ATW32" s="446"/>
      <c r="ATX32" s="446"/>
      <c r="ATY32" s="446"/>
      <c r="ATZ32" s="446"/>
      <c r="AUA32" s="451"/>
      <c r="AUB32" s="451"/>
      <c r="AUC32" s="450"/>
      <c r="AUD32" s="450"/>
      <c r="AUE32" s="446"/>
      <c r="AUF32" s="446"/>
      <c r="AUG32" s="446"/>
      <c r="AUH32" s="446"/>
      <c r="AUI32" s="451"/>
      <c r="AUJ32" s="451"/>
      <c r="AUK32" s="450"/>
      <c r="AUL32" s="450"/>
      <c r="AUM32" s="446"/>
      <c r="AUN32" s="446"/>
      <c r="AUO32" s="446"/>
      <c r="AUP32" s="446"/>
      <c r="AUQ32" s="451"/>
      <c r="AUR32" s="451"/>
      <c r="AUS32" s="450"/>
      <c r="AUT32" s="450"/>
      <c r="AUU32" s="446"/>
      <c r="AUV32" s="446"/>
      <c r="AUW32" s="446"/>
      <c r="AUX32" s="446"/>
      <c r="AUY32" s="451"/>
      <c r="AUZ32" s="451"/>
      <c r="AVA32" s="450"/>
      <c r="AVB32" s="450"/>
      <c r="AVC32" s="446"/>
      <c r="AVD32" s="446"/>
      <c r="AVE32" s="446"/>
      <c r="AVF32" s="446"/>
      <c r="AVG32" s="451"/>
      <c r="AVH32" s="451"/>
      <c r="AVI32" s="450"/>
      <c r="AVJ32" s="450"/>
      <c r="AVK32" s="446"/>
      <c r="AVL32" s="446"/>
      <c r="AVM32" s="446"/>
      <c r="AVN32" s="446"/>
      <c r="AVO32" s="451"/>
      <c r="AVP32" s="451"/>
      <c r="AVQ32" s="450"/>
      <c r="AVR32" s="450"/>
      <c r="AVS32" s="446"/>
      <c r="AVT32" s="446"/>
      <c r="AVU32" s="446"/>
      <c r="AVV32" s="446"/>
      <c r="AVW32" s="451"/>
      <c r="AVX32" s="451"/>
      <c r="AVY32" s="450"/>
      <c r="AVZ32" s="450"/>
      <c r="AWA32" s="446"/>
      <c r="AWB32" s="446"/>
      <c r="AWC32" s="446"/>
      <c r="AWD32" s="446"/>
      <c r="AWE32" s="451"/>
      <c r="AWF32" s="451"/>
      <c r="AWG32" s="450"/>
      <c r="AWH32" s="450"/>
      <c r="AWI32" s="446"/>
      <c r="AWJ32" s="446"/>
      <c r="AWK32" s="446"/>
      <c r="AWL32" s="446"/>
      <c r="AWM32" s="451"/>
      <c r="AWN32" s="451"/>
      <c r="AWO32" s="450"/>
      <c r="AWP32" s="450"/>
      <c r="AWQ32" s="446"/>
      <c r="AWR32" s="446"/>
      <c r="AWS32" s="446"/>
      <c r="AWT32" s="446"/>
      <c r="AWU32" s="451"/>
      <c r="AWV32" s="451"/>
      <c r="AWW32" s="450"/>
      <c r="AWX32" s="450"/>
      <c r="AWY32" s="446"/>
      <c r="AWZ32" s="446"/>
      <c r="AXA32" s="446"/>
      <c r="AXB32" s="446"/>
      <c r="AXC32" s="451"/>
      <c r="AXD32" s="451"/>
      <c r="AXE32" s="450"/>
      <c r="AXF32" s="450"/>
      <c r="AXG32" s="446"/>
      <c r="AXH32" s="446"/>
      <c r="AXI32" s="446"/>
      <c r="AXJ32" s="446"/>
      <c r="AXK32" s="451"/>
      <c r="AXL32" s="451"/>
      <c r="AXM32" s="450"/>
      <c r="AXN32" s="450"/>
      <c r="AXO32" s="446"/>
      <c r="AXP32" s="446"/>
      <c r="AXQ32" s="446"/>
      <c r="AXR32" s="446"/>
      <c r="AXS32" s="451"/>
      <c r="AXT32" s="451"/>
      <c r="AXU32" s="450"/>
      <c r="AXV32" s="450"/>
      <c r="AXW32" s="446"/>
      <c r="AXX32" s="446"/>
      <c r="AXY32" s="446"/>
      <c r="AXZ32" s="446"/>
      <c r="AYA32" s="451"/>
      <c r="AYB32" s="451"/>
      <c r="AYC32" s="450"/>
      <c r="AYD32" s="450"/>
      <c r="AYE32" s="446"/>
      <c r="AYF32" s="446"/>
      <c r="AYG32" s="446"/>
      <c r="AYH32" s="446"/>
      <c r="AYI32" s="451"/>
      <c r="AYJ32" s="451"/>
      <c r="AYK32" s="450"/>
      <c r="AYL32" s="450"/>
      <c r="AYM32" s="446"/>
      <c r="AYN32" s="446"/>
      <c r="AYO32" s="446"/>
      <c r="AYP32" s="446"/>
      <c r="AYQ32" s="451"/>
      <c r="AYR32" s="451"/>
      <c r="AYS32" s="450"/>
      <c r="AYT32" s="450"/>
      <c r="AYU32" s="446"/>
      <c r="AYV32" s="446"/>
      <c r="AYW32" s="446"/>
      <c r="AYX32" s="446"/>
      <c r="AYY32" s="451"/>
      <c r="AYZ32" s="451"/>
      <c r="AZA32" s="450"/>
      <c r="AZB32" s="450"/>
      <c r="AZC32" s="446"/>
      <c r="AZD32" s="446"/>
      <c r="AZE32" s="446"/>
      <c r="AZF32" s="446"/>
      <c r="AZG32" s="451"/>
      <c r="AZH32" s="451"/>
      <c r="AZI32" s="450"/>
      <c r="AZJ32" s="450"/>
      <c r="AZK32" s="446"/>
      <c r="AZL32" s="446"/>
      <c r="AZM32" s="446"/>
      <c r="AZN32" s="446"/>
      <c r="AZO32" s="451"/>
      <c r="AZP32" s="451"/>
      <c r="AZQ32" s="450"/>
      <c r="AZR32" s="450"/>
      <c r="AZS32" s="446"/>
      <c r="AZT32" s="446"/>
      <c r="AZU32" s="446"/>
      <c r="AZV32" s="446"/>
      <c r="AZW32" s="451"/>
      <c r="AZX32" s="451"/>
      <c r="AZY32" s="450"/>
      <c r="AZZ32" s="450"/>
      <c r="BAA32" s="446"/>
      <c r="BAB32" s="446"/>
      <c r="BAC32" s="446"/>
      <c r="BAD32" s="446"/>
      <c r="BAE32" s="451"/>
      <c r="BAF32" s="451"/>
      <c r="BAG32" s="450"/>
      <c r="BAH32" s="450"/>
      <c r="BAI32" s="446"/>
      <c r="BAJ32" s="446"/>
      <c r="BAK32" s="446"/>
      <c r="BAL32" s="446"/>
      <c r="BAM32" s="451"/>
      <c r="BAN32" s="451"/>
      <c r="BAO32" s="450"/>
      <c r="BAP32" s="450"/>
      <c r="BAQ32" s="446"/>
      <c r="BAR32" s="446"/>
      <c r="BAS32" s="446"/>
      <c r="BAT32" s="446"/>
      <c r="BAU32" s="451"/>
      <c r="BAV32" s="451"/>
      <c r="BAW32" s="450"/>
      <c r="BAX32" s="450"/>
      <c r="BAY32" s="446"/>
      <c r="BAZ32" s="446"/>
      <c r="BBA32" s="446"/>
      <c r="BBB32" s="446"/>
      <c r="BBC32" s="451"/>
      <c r="BBD32" s="451"/>
      <c r="BBE32" s="450"/>
      <c r="BBF32" s="450"/>
      <c r="BBG32" s="446"/>
      <c r="BBH32" s="446"/>
      <c r="BBI32" s="446"/>
      <c r="BBJ32" s="446"/>
      <c r="BBK32" s="451"/>
      <c r="BBL32" s="451"/>
      <c r="BBM32" s="450"/>
      <c r="BBN32" s="450"/>
      <c r="BBO32" s="446"/>
      <c r="BBP32" s="446"/>
      <c r="BBQ32" s="446"/>
      <c r="BBR32" s="446"/>
      <c r="BBS32" s="451"/>
      <c r="BBT32" s="451"/>
      <c r="BBU32" s="450"/>
      <c r="BBV32" s="450"/>
      <c r="BBW32" s="446"/>
      <c r="BBX32" s="446"/>
      <c r="BBY32" s="446"/>
      <c r="BBZ32" s="446"/>
      <c r="BCA32" s="451"/>
      <c r="BCB32" s="451"/>
      <c r="BCC32" s="450"/>
      <c r="BCD32" s="450"/>
      <c r="BCE32" s="446"/>
      <c r="BCF32" s="446"/>
      <c r="BCG32" s="446"/>
      <c r="BCH32" s="446"/>
      <c r="BCI32" s="451"/>
      <c r="BCJ32" s="451"/>
      <c r="BCK32" s="450"/>
      <c r="BCL32" s="450"/>
      <c r="BCM32" s="446"/>
      <c r="BCN32" s="446"/>
      <c r="BCO32" s="446"/>
      <c r="BCP32" s="446"/>
      <c r="BCQ32" s="451"/>
      <c r="BCR32" s="451"/>
      <c r="BCS32" s="450"/>
      <c r="BCT32" s="450"/>
      <c r="BCU32" s="446"/>
      <c r="BCV32" s="446"/>
      <c r="BCW32" s="446"/>
      <c r="BCX32" s="446"/>
      <c r="BCY32" s="451"/>
      <c r="BCZ32" s="451"/>
      <c r="BDA32" s="450"/>
      <c r="BDB32" s="450"/>
      <c r="BDC32" s="446"/>
      <c r="BDD32" s="446"/>
      <c r="BDE32" s="446"/>
      <c r="BDF32" s="446"/>
      <c r="BDG32" s="451"/>
      <c r="BDH32" s="451"/>
      <c r="BDI32" s="450"/>
      <c r="BDJ32" s="450"/>
      <c r="BDK32" s="446"/>
      <c r="BDL32" s="446"/>
      <c r="BDM32" s="446"/>
      <c r="BDN32" s="446"/>
      <c r="BDO32" s="451"/>
      <c r="BDP32" s="451"/>
      <c r="BDQ32" s="450"/>
      <c r="BDR32" s="450"/>
      <c r="BDS32" s="446"/>
      <c r="BDT32" s="446"/>
      <c r="BDU32" s="446"/>
      <c r="BDV32" s="446"/>
      <c r="BDW32" s="451"/>
      <c r="BDX32" s="451"/>
      <c r="BDY32" s="450"/>
      <c r="BDZ32" s="450"/>
      <c r="BEA32" s="446"/>
      <c r="BEB32" s="446"/>
      <c r="BEC32" s="446"/>
      <c r="BED32" s="446"/>
      <c r="BEE32" s="451"/>
      <c r="BEF32" s="451"/>
      <c r="BEG32" s="450"/>
      <c r="BEH32" s="450"/>
      <c r="BEI32" s="446"/>
      <c r="BEJ32" s="446"/>
      <c r="BEK32" s="446"/>
      <c r="BEL32" s="446"/>
      <c r="BEM32" s="451"/>
      <c r="BEN32" s="451"/>
      <c r="BEO32" s="450"/>
      <c r="BEP32" s="450"/>
      <c r="BEQ32" s="446"/>
      <c r="BER32" s="446"/>
      <c r="BES32" s="446"/>
      <c r="BET32" s="446"/>
      <c r="BEU32" s="451"/>
      <c r="BEV32" s="451"/>
      <c r="BEW32" s="450"/>
      <c r="BEX32" s="450"/>
      <c r="BEY32" s="446"/>
      <c r="BEZ32" s="446"/>
      <c r="BFA32" s="446"/>
      <c r="BFB32" s="446"/>
      <c r="BFC32" s="451"/>
      <c r="BFD32" s="451"/>
      <c r="BFE32" s="450"/>
      <c r="BFF32" s="450"/>
      <c r="BFG32" s="446"/>
      <c r="BFH32" s="446"/>
      <c r="BFI32" s="446"/>
      <c r="BFJ32" s="446"/>
      <c r="BFK32" s="451"/>
      <c r="BFL32" s="451"/>
      <c r="BFM32" s="450"/>
      <c r="BFN32" s="450"/>
      <c r="BFO32" s="446"/>
      <c r="BFP32" s="446"/>
      <c r="BFQ32" s="446"/>
      <c r="BFR32" s="446"/>
      <c r="BFS32" s="451"/>
      <c r="BFT32" s="451"/>
      <c r="BFU32" s="450"/>
      <c r="BFV32" s="450"/>
      <c r="BFW32" s="446"/>
      <c r="BFX32" s="446"/>
      <c r="BFY32" s="446"/>
      <c r="BFZ32" s="446"/>
      <c r="BGA32" s="451"/>
      <c r="BGB32" s="451"/>
      <c r="BGC32" s="450"/>
      <c r="BGD32" s="450"/>
      <c r="BGE32" s="446"/>
      <c r="BGF32" s="446"/>
      <c r="BGG32" s="446"/>
      <c r="BGH32" s="446"/>
      <c r="BGI32" s="451"/>
      <c r="BGJ32" s="451"/>
      <c r="BGK32" s="450"/>
      <c r="BGL32" s="450"/>
      <c r="BGM32" s="446"/>
      <c r="BGN32" s="446"/>
      <c r="BGO32" s="446"/>
      <c r="BGP32" s="446"/>
      <c r="BGQ32" s="451"/>
      <c r="BGR32" s="451"/>
      <c r="BGS32" s="450"/>
      <c r="BGT32" s="450"/>
      <c r="BGU32" s="446"/>
      <c r="BGV32" s="446"/>
      <c r="BGW32" s="446"/>
      <c r="BGX32" s="446"/>
      <c r="BGY32" s="451"/>
      <c r="BGZ32" s="451"/>
      <c r="BHA32" s="450"/>
      <c r="BHB32" s="450"/>
      <c r="BHC32" s="446"/>
      <c r="BHD32" s="446"/>
      <c r="BHE32" s="446"/>
      <c r="BHF32" s="446"/>
      <c r="BHG32" s="451"/>
      <c r="BHH32" s="451"/>
      <c r="BHI32" s="450"/>
      <c r="BHJ32" s="450"/>
      <c r="BHK32" s="446"/>
      <c r="BHL32" s="446"/>
      <c r="BHM32" s="446"/>
      <c r="BHN32" s="446"/>
      <c r="BHO32" s="451"/>
      <c r="BHP32" s="451"/>
      <c r="BHQ32" s="450"/>
      <c r="BHR32" s="450"/>
      <c r="BHS32" s="446"/>
      <c r="BHT32" s="446"/>
      <c r="BHU32" s="446"/>
      <c r="BHV32" s="446"/>
      <c r="BHW32" s="451"/>
      <c r="BHX32" s="451"/>
      <c r="BHY32" s="450"/>
      <c r="BHZ32" s="450"/>
      <c r="BIA32" s="446"/>
      <c r="BIB32" s="446"/>
      <c r="BIC32" s="446"/>
      <c r="BID32" s="446"/>
      <c r="BIE32" s="451"/>
      <c r="BIF32" s="451"/>
      <c r="BIG32" s="450"/>
      <c r="BIH32" s="450"/>
      <c r="BII32" s="446"/>
      <c r="BIJ32" s="446"/>
      <c r="BIK32" s="446"/>
      <c r="BIL32" s="446"/>
      <c r="BIM32" s="451"/>
      <c r="BIN32" s="451"/>
      <c r="BIO32" s="450"/>
      <c r="BIP32" s="450"/>
      <c r="BIQ32" s="446"/>
      <c r="BIR32" s="446"/>
      <c r="BIS32" s="446"/>
      <c r="BIT32" s="446"/>
      <c r="BIU32" s="451"/>
      <c r="BIV32" s="451"/>
      <c r="BIW32" s="450"/>
      <c r="BIX32" s="450"/>
      <c r="BIY32" s="446"/>
      <c r="BIZ32" s="446"/>
      <c r="BJA32" s="446"/>
      <c r="BJB32" s="446"/>
      <c r="BJC32" s="451"/>
      <c r="BJD32" s="451"/>
      <c r="BJE32" s="450"/>
      <c r="BJF32" s="450"/>
      <c r="BJG32" s="446"/>
      <c r="BJH32" s="446"/>
      <c r="BJI32" s="446"/>
      <c r="BJJ32" s="446"/>
      <c r="BJK32" s="451"/>
      <c r="BJL32" s="451"/>
      <c r="BJM32" s="450"/>
      <c r="BJN32" s="450"/>
      <c r="BJO32" s="446"/>
      <c r="BJP32" s="446"/>
      <c r="BJQ32" s="446"/>
      <c r="BJR32" s="446"/>
      <c r="BJS32" s="451"/>
      <c r="BJT32" s="451"/>
      <c r="BJU32" s="450"/>
      <c r="BJV32" s="450"/>
      <c r="BJW32" s="446"/>
      <c r="BJX32" s="446"/>
      <c r="BJY32" s="446"/>
      <c r="BJZ32" s="446"/>
      <c r="BKA32" s="451"/>
      <c r="BKB32" s="451"/>
      <c r="BKC32" s="450"/>
      <c r="BKD32" s="450"/>
      <c r="BKE32" s="446"/>
      <c r="BKF32" s="446"/>
      <c r="BKG32" s="446"/>
      <c r="BKH32" s="446"/>
      <c r="BKI32" s="451"/>
      <c r="BKJ32" s="451"/>
      <c r="BKK32" s="450"/>
      <c r="BKL32" s="450"/>
      <c r="BKM32" s="446"/>
      <c r="BKN32" s="446"/>
      <c r="BKO32" s="446"/>
      <c r="BKP32" s="446"/>
      <c r="BKQ32" s="451"/>
      <c r="BKR32" s="451"/>
      <c r="BKS32" s="450"/>
      <c r="BKT32" s="450"/>
      <c r="BKU32" s="446"/>
      <c r="BKV32" s="446"/>
      <c r="BKW32" s="446"/>
      <c r="BKX32" s="446"/>
      <c r="BKY32" s="451"/>
      <c r="BKZ32" s="451"/>
      <c r="BLA32" s="450"/>
      <c r="BLB32" s="450"/>
      <c r="BLC32" s="446"/>
      <c r="BLD32" s="446"/>
      <c r="BLE32" s="446"/>
      <c r="BLF32" s="446"/>
      <c r="BLG32" s="451"/>
      <c r="BLH32" s="451"/>
      <c r="BLI32" s="450"/>
      <c r="BLJ32" s="450"/>
      <c r="BLK32" s="446"/>
      <c r="BLL32" s="446"/>
      <c r="BLM32" s="446"/>
      <c r="BLN32" s="446"/>
      <c r="BLO32" s="451"/>
      <c r="BLP32" s="451"/>
      <c r="BLQ32" s="450"/>
      <c r="BLR32" s="450"/>
      <c r="BLS32" s="446"/>
      <c r="BLT32" s="446"/>
      <c r="BLU32" s="446"/>
      <c r="BLV32" s="446"/>
      <c r="BLW32" s="451"/>
      <c r="BLX32" s="451"/>
      <c r="BLY32" s="450"/>
      <c r="BLZ32" s="450"/>
      <c r="BMA32" s="446"/>
      <c r="BMB32" s="446"/>
      <c r="BMC32" s="446"/>
      <c r="BMD32" s="446"/>
      <c r="BME32" s="451"/>
      <c r="BMF32" s="451"/>
      <c r="BMG32" s="450"/>
      <c r="BMH32" s="450"/>
      <c r="BMI32" s="446"/>
      <c r="BMJ32" s="446"/>
      <c r="BMK32" s="446"/>
      <c r="BML32" s="446"/>
      <c r="BMM32" s="451"/>
      <c r="BMN32" s="451"/>
      <c r="BMO32" s="450"/>
      <c r="BMP32" s="450"/>
      <c r="BMQ32" s="446"/>
      <c r="BMR32" s="446"/>
      <c r="BMS32" s="446"/>
      <c r="BMT32" s="446"/>
      <c r="BMU32" s="451"/>
      <c r="BMV32" s="451"/>
      <c r="BMW32" s="450"/>
      <c r="BMX32" s="450"/>
      <c r="BMY32" s="446"/>
      <c r="BMZ32" s="446"/>
      <c r="BNA32" s="446"/>
      <c r="BNB32" s="446"/>
      <c r="BNC32" s="451"/>
      <c r="BND32" s="451"/>
      <c r="BNE32" s="450"/>
      <c r="BNF32" s="450"/>
      <c r="BNG32" s="446"/>
      <c r="BNH32" s="446"/>
      <c r="BNI32" s="446"/>
      <c r="BNJ32" s="446"/>
      <c r="BNK32" s="451"/>
      <c r="BNL32" s="451"/>
      <c r="BNM32" s="450"/>
      <c r="BNN32" s="450"/>
      <c r="BNO32" s="446"/>
      <c r="BNP32" s="446"/>
      <c r="BNQ32" s="446"/>
      <c r="BNR32" s="446"/>
      <c r="BNS32" s="451"/>
      <c r="BNT32" s="451"/>
      <c r="BNU32" s="450"/>
      <c r="BNV32" s="450"/>
      <c r="BNW32" s="446"/>
      <c r="BNX32" s="446"/>
      <c r="BNY32" s="446"/>
      <c r="BNZ32" s="446"/>
      <c r="BOA32" s="451"/>
      <c r="BOB32" s="451"/>
      <c r="BOC32" s="450"/>
      <c r="BOD32" s="450"/>
      <c r="BOE32" s="446"/>
      <c r="BOF32" s="446"/>
      <c r="BOG32" s="446"/>
      <c r="BOH32" s="446"/>
      <c r="BOI32" s="451"/>
      <c r="BOJ32" s="451"/>
      <c r="BOK32" s="450"/>
      <c r="BOL32" s="450"/>
      <c r="BOM32" s="446"/>
      <c r="BON32" s="446"/>
      <c r="BOO32" s="446"/>
      <c r="BOP32" s="446"/>
      <c r="BOQ32" s="451"/>
      <c r="BOR32" s="451"/>
      <c r="BOS32" s="450"/>
      <c r="BOT32" s="450"/>
      <c r="BOU32" s="446"/>
      <c r="BOV32" s="446"/>
      <c r="BOW32" s="446"/>
      <c r="BOX32" s="446"/>
      <c r="BOY32" s="451"/>
      <c r="BOZ32" s="451"/>
      <c r="BPA32" s="450"/>
      <c r="BPB32" s="450"/>
      <c r="BPC32" s="446"/>
      <c r="BPD32" s="446"/>
      <c r="BPE32" s="446"/>
      <c r="BPF32" s="446"/>
      <c r="BPG32" s="451"/>
      <c r="BPH32" s="451"/>
      <c r="BPI32" s="450"/>
      <c r="BPJ32" s="450"/>
      <c r="BPK32" s="446"/>
      <c r="BPL32" s="446"/>
      <c r="BPM32" s="446"/>
      <c r="BPN32" s="446"/>
      <c r="BPO32" s="451"/>
      <c r="BPP32" s="451"/>
      <c r="BPQ32" s="450"/>
      <c r="BPR32" s="450"/>
      <c r="BPS32" s="446"/>
      <c r="BPT32" s="446"/>
      <c r="BPU32" s="446"/>
      <c r="BPV32" s="446"/>
      <c r="BPW32" s="451"/>
      <c r="BPX32" s="451"/>
      <c r="BPY32" s="450"/>
      <c r="BPZ32" s="450"/>
      <c r="BQA32" s="446"/>
      <c r="BQB32" s="446"/>
      <c r="BQC32" s="446"/>
      <c r="BQD32" s="446"/>
      <c r="BQE32" s="451"/>
      <c r="BQF32" s="451"/>
      <c r="BQG32" s="450"/>
      <c r="BQH32" s="450"/>
      <c r="BQI32" s="446"/>
      <c r="BQJ32" s="446"/>
      <c r="BQK32" s="446"/>
      <c r="BQL32" s="446"/>
      <c r="BQM32" s="451"/>
      <c r="BQN32" s="451"/>
      <c r="BQO32" s="450"/>
      <c r="BQP32" s="450"/>
      <c r="BQQ32" s="446"/>
      <c r="BQR32" s="446"/>
      <c r="BQS32" s="446"/>
      <c r="BQT32" s="446"/>
      <c r="BQU32" s="451"/>
      <c r="BQV32" s="451"/>
      <c r="BQW32" s="450"/>
      <c r="BQX32" s="450"/>
      <c r="BQY32" s="446"/>
      <c r="BQZ32" s="446"/>
      <c r="BRA32" s="446"/>
      <c r="BRB32" s="446"/>
      <c r="BRC32" s="451"/>
      <c r="BRD32" s="451"/>
      <c r="BRE32" s="450"/>
      <c r="BRF32" s="450"/>
      <c r="BRG32" s="446"/>
      <c r="BRH32" s="446"/>
      <c r="BRI32" s="446"/>
      <c r="BRJ32" s="446"/>
      <c r="BRK32" s="451"/>
      <c r="BRL32" s="451"/>
      <c r="BRM32" s="450"/>
      <c r="BRN32" s="450"/>
      <c r="BRO32" s="446"/>
      <c r="BRP32" s="446"/>
      <c r="BRQ32" s="446"/>
      <c r="BRR32" s="446"/>
      <c r="BRS32" s="451"/>
      <c r="BRT32" s="451"/>
      <c r="BRU32" s="450"/>
      <c r="BRV32" s="450"/>
      <c r="BRW32" s="446"/>
      <c r="BRX32" s="446"/>
      <c r="BRY32" s="446"/>
      <c r="BRZ32" s="446"/>
      <c r="BSA32" s="451"/>
      <c r="BSB32" s="451"/>
      <c r="BSC32" s="450"/>
      <c r="BSD32" s="450"/>
      <c r="BSE32" s="446"/>
      <c r="BSF32" s="446"/>
      <c r="BSG32" s="446"/>
      <c r="BSH32" s="446"/>
      <c r="BSI32" s="451"/>
      <c r="BSJ32" s="451"/>
      <c r="BSK32" s="450"/>
      <c r="BSL32" s="450"/>
      <c r="BSM32" s="446"/>
      <c r="BSN32" s="446"/>
      <c r="BSO32" s="446"/>
      <c r="BSP32" s="446"/>
      <c r="BSQ32" s="451"/>
      <c r="BSR32" s="451"/>
      <c r="BSS32" s="450"/>
      <c r="BST32" s="450"/>
      <c r="BSU32" s="446"/>
      <c r="BSV32" s="446"/>
      <c r="BSW32" s="446"/>
      <c r="BSX32" s="446"/>
      <c r="BSY32" s="451"/>
      <c r="BSZ32" s="451"/>
      <c r="BTA32" s="450"/>
      <c r="BTB32" s="450"/>
      <c r="BTC32" s="446"/>
      <c r="BTD32" s="446"/>
      <c r="BTE32" s="446"/>
      <c r="BTF32" s="446"/>
      <c r="BTG32" s="451"/>
      <c r="BTH32" s="451"/>
      <c r="BTI32" s="450"/>
      <c r="BTJ32" s="450"/>
      <c r="BTK32" s="446"/>
      <c r="BTL32" s="446"/>
      <c r="BTM32" s="446"/>
      <c r="BTN32" s="446"/>
      <c r="BTO32" s="451"/>
      <c r="BTP32" s="451"/>
      <c r="BTQ32" s="450"/>
      <c r="BTR32" s="450"/>
      <c r="BTS32" s="446"/>
      <c r="BTT32" s="446"/>
      <c r="BTU32" s="446"/>
      <c r="BTV32" s="446"/>
      <c r="BTW32" s="451"/>
      <c r="BTX32" s="451"/>
      <c r="BTY32" s="450"/>
      <c r="BTZ32" s="450"/>
      <c r="BUA32" s="446"/>
      <c r="BUB32" s="446"/>
      <c r="BUC32" s="446"/>
      <c r="BUD32" s="446"/>
      <c r="BUE32" s="451"/>
      <c r="BUF32" s="451"/>
      <c r="BUG32" s="450"/>
      <c r="BUH32" s="450"/>
      <c r="BUI32" s="446"/>
      <c r="BUJ32" s="446"/>
      <c r="BUK32" s="446"/>
      <c r="BUL32" s="446"/>
      <c r="BUM32" s="451"/>
      <c r="BUN32" s="451"/>
      <c r="BUO32" s="450"/>
      <c r="BUP32" s="450"/>
      <c r="BUQ32" s="446"/>
      <c r="BUR32" s="446"/>
      <c r="BUS32" s="446"/>
      <c r="BUT32" s="446"/>
      <c r="BUU32" s="451"/>
      <c r="BUV32" s="451"/>
      <c r="BUW32" s="450"/>
      <c r="BUX32" s="450"/>
      <c r="BUY32" s="446"/>
      <c r="BUZ32" s="446"/>
      <c r="BVA32" s="446"/>
      <c r="BVB32" s="446"/>
      <c r="BVC32" s="451"/>
      <c r="BVD32" s="451"/>
      <c r="BVE32" s="450"/>
      <c r="BVF32" s="450"/>
      <c r="BVG32" s="446"/>
      <c r="BVH32" s="446"/>
      <c r="BVI32" s="446"/>
      <c r="BVJ32" s="446"/>
      <c r="BVK32" s="451"/>
      <c r="BVL32" s="451"/>
      <c r="BVM32" s="450"/>
      <c r="BVN32" s="450"/>
      <c r="BVO32" s="446"/>
      <c r="BVP32" s="446"/>
      <c r="BVQ32" s="446"/>
      <c r="BVR32" s="446"/>
      <c r="BVS32" s="451"/>
      <c r="BVT32" s="451"/>
      <c r="BVU32" s="450"/>
      <c r="BVV32" s="450"/>
      <c r="BVW32" s="446"/>
      <c r="BVX32" s="446"/>
      <c r="BVY32" s="446"/>
      <c r="BVZ32" s="446"/>
      <c r="BWA32" s="451"/>
      <c r="BWB32" s="451"/>
      <c r="BWC32" s="450"/>
      <c r="BWD32" s="450"/>
      <c r="BWE32" s="446"/>
      <c r="BWF32" s="446"/>
      <c r="BWG32" s="446"/>
      <c r="BWH32" s="446"/>
      <c r="BWI32" s="451"/>
      <c r="BWJ32" s="451"/>
      <c r="BWK32" s="450"/>
      <c r="BWL32" s="450"/>
      <c r="BWM32" s="446"/>
      <c r="BWN32" s="446"/>
      <c r="BWO32" s="446"/>
      <c r="BWP32" s="446"/>
      <c r="BWQ32" s="451"/>
      <c r="BWR32" s="451"/>
      <c r="BWS32" s="450"/>
      <c r="BWT32" s="450"/>
      <c r="BWU32" s="446"/>
      <c r="BWV32" s="446"/>
      <c r="BWW32" s="446"/>
      <c r="BWX32" s="446"/>
      <c r="BWY32" s="451"/>
      <c r="BWZ32" s="451"/>
      <c r="BXA32" s="450"/>
      <c r="BXB32" s="450"/>
      <c r="BXC32" s="446"/>
      <c r="BXD32" s="446"/>
      <c r="BXE32" s="446"/>
      <c r="BXF32" s="446"/>
      <c r="BXG32" s="451"/>
      <c r="BXH32" s="451"/>
      <c r="BXI32" s="450"/>
      <c r="BXJ32" s="450"/>
      <c r="BXK32" s="446"/>
      <c r="BXL32" s="446"/>
      <c r="BXM32" s="446"/>
      <c r="BXN32" s="446"/>
      <c r="BXO32" s="451"/>
      <c r="BXP32" s="451"/>
      <c r="BXQ32" s="450"/>
      <c r="BXR32" s="450"/>
      <c r="BXS32" s="446"/>
      <c r="BXT32" s="446"/>
      <c r="BXU32" s="446"/>
      <c r="BXV32" s="446"/>
      <c r="BXW32" s="451"/>
      <c r="BXX32" s="451"/>
      <c r="BXY32" s="450"/>
      <c r="BXZ32" s="450"/>
      <c r="BYA32" s="446"/>
      <c r="BYB32" s="446"/>
      <c r="BYC32" s="446"/>
      <c r="BYD32" s="446"/>
      <c r="BYE32" s="451"/>
      <c r="BYF32" s="451"/>
      <c r="BYG32" s="450"/>
      <c r="BYH32" s="450"/>
      <c r="BYI32" s="446"/>
      <c r="BYJ32" s="446"/>
      <c r="BYK32" s="446"/>
      <c r="BYL32" s="446"/>
      <c r="BYM32" s="451"/>
      <c r="BYN32" s="451"/>
      <c r="BYO32" s="450"/>
      <c r="BYP32" s="450"/>
      <c r="BYQ32" s="446"/>
      <c r="BYR32" s="446"/>
      <c r="BYS32" s="446"/>
      <c r="BYT32" s="446"/>
      <c r="BYU32" s="451"/>
      <c r="BYV32" s="451"/>
      <c r="BYW32" s="450"/>
      <c r="BYX32" s="450"/>
      <c r="BYY32" s="446"/>
      <c r="BYZ32" s="446"/>
      <c r="BZA32" s="446"/>
      <c r="BZB32" s="446"/>
      <c r="BZC32" s="451"/>
      <c r="BZD32" s="451"/>
      <c r="BZE32" s="450"/>
      <c r="BZF32" s="450"/>
      <c r="BZG32" s="446"/>
      <c r="BZH32" s="446"/>
      <c r="BZI32" s="446"/>
      <c r="BZJ32" s="446"/>
      <c r="BZK32" s="451"/>
      <c r="BZL32" s="451"/>
      <c r="BZM32" s="450"/>
      <c r="BZN32" s="450"/>
      <c r="BZO32" s="446"/>
      <c r="BZP32" s="446"/>
      <c r="BZQ32" s="446"/>
      <c r="BZR32" s="446"/>
      <c r="BZS32" s="451"/>
      <c r="BZT32" s="451"/>
      <c r="BZU32" s="450"/>
      <c r="BZV32" s="450"/>
      <c r="BZW32" s="446"/>
      <c r="BZX32" s="446"/>
      <c r="BZY32" s="446"/>
      <c r="BZZ32" s="446"/>
      <c r="CAA32" s="451"/>
      <c r="CAB32" s="451"/>
      <c r="CAC32" s="450"/>
      <c r="CAD32" s="450"/>
      <c r="CAE32" s="446"/>
      <c r="CAF32" s="446"/>
      <c r="CAG32" s="446"/>
      <c r="CAH32" s="446"/>
      <c r="CAI32" s="451"/>
      <c r="CAJ32" s="451"/>
      <c r="CAK32" s="450"/>
      <c r="CAL32" s="450"/>
      <c r="CAM32" s="446"/>
      <c r="CAN32" s="446"/>
      <c r="CAO32" s="446"/>
      <c r="CAP32" s="446"/>
      <c r="CAQ32" s="451"/>
      <c r="CAR32" s="451"/>
      <c r="CAS32" s="450"/>
      <c r="CAT32" s="450"/>
      <c r="CAU32" s="446"/>
      <c r="CAV32" s="446"/>
      <c r="CAW32" s="446"/>
      <c r="CAX32" s="446"/>
      <c r="CAY32" s="451"/>
      <c r="CAZ32" s="451"/>
      <c r="CBA32" s="450"/>
      <c r="CBB32" s="450"/>
      <c r="CBC32" s="446"/>
      <c r="CBD32" s="446"/>
      <c r="CBE32" s="446"/>
      <c r="CBF32" s="446"/>
      <c r="CBG32" s="451"/>
      <c r="CBH32" s="451"/>
      <c r="CBI32" s="450"/>
      <c r="CBJ32" s="450"/>
      <c r="CBK32" s="446"/>
      <c r="CBL32" s="446"/>
      <c r="CBM32" s="446"/>
      <c r="CBN32" s="446"/>
      <c r="CBO32" s="451"/>
      <c r="CBP32" s="451"/>
      <c r="CBQ32" s="450"/>
      <c r="CBR32" s="450"/>
      <c r="CBS32" s="446"/>
      <c r="CBT32" s="446"/>
      <c r="CBU32" s="446"/>
      <c r="CBV32" s="446"/>
      <c r="CBW32" s="451"/>
      <c r="CBX32" s="451"/>
      <c r="CBY32" s="450"/>
      <c r="CBZ32" s="450"/>
      <c r="CCA32" s="446"/>
      <c r="CCB32" s="446"/>
      <c r="CCC32" s="446"/>
      <c r="CCD32" s="446"/>
      <c r="CCE32" s="451"/>
      <c r="CCF32" s="451"/>
      <c r="CCG32" s="450"/>
      <c r="CCH32" s="450"/>
      <c r="CCI32" s="446"/>
      <c r="CCJ32" s="446"/>
      <c r="CCK32" s="446"/>
      <c r="CCL32" s="446"/>
      <c r="CCM32" s="451"/>
      <c r="CCN32" s="451"/>
      <c r="CCO32" s="450"/>
      <c r="CCP32" s="450"/>
      <c r="CCQ32" s="446"/>
      <c r="CCR32" s="446"/>
      <c r="CCS32" s="446"/>
      <c r="CCT32" s="446"/>
      <c r="CCU32" s="451"/>
      <c r="CCV32" s="451"/>
      <c r="CCW32" s="450"/>
      <c r="CCX32" s="450"/>
      <c r="CCY32" s="446"/>
      <c r="CCZ32" s="446"/>
      <c r="CDA32" s="446"/>
      <c r="CDB32" s="446"/>
      <c r="CDC32" s="451"/>
      <c r="CDD32" s="451"/>
      <c r="CDE32" s="450"/>
      <c r="CDF32" s="450"/>
      <c r="CDG32" s="446"/>
      <c r="CDH32" s="446"/>
      <c r="CDI32" s="446"/>
      <c r="CDJ32" s="446"/>
      <c r="CDK32" s="451"/>
      <c r="CDL32" s="451"/>
      <c r="CDM32" s="450"/>
      <c r="CDN32" s="450"/>
      <c r="CDO32" s="446"/>
      <c r="CDP32" s="446"/>
      <c r="CDQ32" s="446"/>
      <c r="CDR32" s="446"/>
      <c r="CDS32" s="451"/>
      <c r="CDT32" s="451"/>
      <c r="CDU32" s="450"/>
      <c r="CDV32" s="450"/>
      <c r="CDW32" s="446"/>
      <c r="CDX32" s="446"/>
      <c r="CDY32" s="446"/>
      <c r="CDZ32" s="446"/>
      <c r="CEA32" s="451"/>
      <c r="CEB32" s="451"/>
      <c r="CEC32" s="450"/>
      <c r="CED32" s="450"/>
      <c r="CEE32" s="446"/>
      <c r="CEF32" s="446"/>
      <c r="CEG32" s="446"/>
      <c r="CEH32" s="446"/>
      <c r="CEI32" s="451"/>
      <c r="CEJ32" s="451"/>
      <c r="CEK32" s="450"/>
      <c r="CEL32" s="450"/>
      <c r="CEM32" s="446"/>
      <c r="CEN32" s="446"/>
      <c r="CEO32" s="446"/>
      <c r="CEP32" s="446"/>
      <c r="CEQ32" s="451"/>
      <c r="CER32" s="451"/>
      <c r="CES32" s="450"/>
      <c r="CET32" s="450"/>
      <c r="CEU32" s="446"/>
      <c r="CEV32" s="446"/>
      <c r="CEW32" s="446"/>
      <c r="CEX32" s="446"/>
      <c r="CEY32" s="451"/>
      <c r="CEZ32" s="451"/>
      <c r="CFA32" s="450"/>
      <c r="CFB32" s="450"/>
      <c r="CFC32" s="446"/>
      <c r="CFD32" s="446"/>
      <c r="CFE32" s="446"/>
      <c r="CFF32" s="446"/>
      <c r="CFG32" s="451"/>
      <c r="CFH32" s="451"/>
      <c r="CFI32" s="450"/>
      <c r="CFJ32" s="450"/>
      <c r="CFK32" s="446"/>
      <c r="CFL32" s="446"/>
      <c r="CFM32" s="446"/>
      <c r="CFN32" s="446"/>
      <c r="CFO32" s="451"/>
      <c r="CFP32" s="451"/>
      <c r="CFQ32" s="450"/>
      <c r="CFR32" s="450"/>
      <c r="CFS32" s="446"/>
      <c r="CFT32" s="446"/>
      <c r="CFU32" s="446"/>
      <c r="CFV32" s="446"/>
      <c r="CFW32" s="451"/>
      <c r="CFX32" s="451"/>
      <c r="CFY32" s="450"/>
      <c r="CFZ32" s="450"/>
      <c r="CGA32" s="446"/>
      <c r="CGB32" s="446"/>
      <c r="CGC32" s="446"/>
      <c r="CGD32" s="446"/>
      <c r="CGE32" s="451"/>
      <c r="CGF32" s="451"/>
      <c r="CGG32" s="450"/>
      <c r="CGH32" s="450"/>
      <c r="CGI32" s="446"/>
      <c r="CGJ32" s="446"/>
      <c r="CGK32" s="446"/>
      <c r="CGL32" s="446"/>
      <c r="CGM32" s="451"/>
      <c r="CGN32" s="451"/>
      <c r="CGO32" s="450"/>
      <c r="CGP32" s="450"/>
      <c r="CGQ32" s="446"/>
      <c r="CGR32" s="446"/>
      <c r="CGS32" s="446"/>
      <c r="CGT32" s="446"/>
      <c r="CGU32" s="451"/>
      <c r="CGV32" s="451"/>
      <c r="CGW32" s="450"/>
      <c r="CGX32" s="450"/>
      <c r="CGY32" s="446"/>
      <c r="CGZ32" s="446"/>
      <c r="CHA32" s="446"/>
      <c r="CHB32" s="446"/>
      <c r="CHC32" s="451"/>
      <c r="CHD32" s="451"/>
      <c r="CHE32" s="450"/>
      <c r="CHF32" s="450"/>
      <c r="CHG32" s="446"/>
      <c r="CHH32" s="446"/>
      <c r="CHI32" s="446"/>
      <c r="CHJ32" s="446"/>
      <c r="CHK32" s="451"/>
      <c r="CHL32" s="451"/>
      <c r="CHM32" s="450"/>
      <c r="CHN32" s="450"/>
      <c r="CHO32" s="446"/>
      <c r="CHP32" s="446"/>
      <c r="CHQ32" s="446"/>
      <c r="CHR32" s="446"/>
      <c r="CHS32" s="451"/>
      <c r="CHT32" s="451"/>
      <c r="CHU32" s="450"/>
      <c r="CHV32" s="450"/>
      <c r="CHW32" s="446"/>
      <c r="CHX32" s="446"/>
      <c r="CHY32" s="446"/>
      <c r="CHZ32" s="446"/>
      <c r="CIA32" s="451"/>
      <c r="CIB32" s="451"/>
      <c r="CIC32" s="450"/>
      <c r="CID32" s="450"/>
      <c r="CIE32" s="446"/>
      <c r="CIF32" s="446"/>
      <c r="CIG32" s="446"/>
      <c r="CIH32" s="446"/>
      <c r="CII32" s="451"/>
      <c r="CIJ32" s="451"/>
      <c r="CIK32" s="450"/>
      <c r="CIL32" s="450"/>
      <c r="CIM32" s="446"/>
      <c r="CIN32" s="446"/>
      <c r="CIO32" s="446"/>
      <c r="CIP32" s="446"/>
      <c r="CIQ32" s="451"/>
      <c r="CIR32" s="451"/>
      <c r="CIS32" s="450"/>
      <c r="CIT32" s="450"/>
      <c r="CIU32" s="446"/>
      <c r="CIV32" s="446"/>
      <c r="CIW32" s="446"/>
      <c r="CIX32" s="446"/>
      <c r="CIY32" s="451"/>
      <c r="CIZ32" s="451"/>
      <c r="CJA32" s="450"/>
      <c r="CJB32" s="450"/>
      <c r="CJC32" s="446"/>
      <c r="CJD32" s="446"/>
      <c r="CJE32" s="446"/>
      <c r="CJF32" s="446"/>
      <c r="CJG32" s="451"/>
      <c r="CJH32" s="451"/>
      <c r="CJI32" s="450"/>
      <c r="CJJ32" s="450"/>
      <c r="CJK32" s="446"/>
      <c r="CJL32" s="446"/>
      <c r="CJM32" s="446"/>
      <c r="CJN32" s="446"/>
      <c r="CJO32" s="451"/>
      <c r="CJP32" s="451"/>
      <c r="CJQ32" s="450"/>
      <c r="CJR32" s="450"/>
      <c r="CJS32" s="446"/>
      <c r="CJT32" s="446"/>
      <c r="CJU32" s="446"/>
      <c r="CJV32" s="446"/>
      <c r="CJW32" s="451"/>
      <c r="CJX32" s="451"/>
      <c r="CJY32" s="450"/>
      <c r="CJZ32" s="450"/>
      <c r="CKA32" s="446"/>
      <c r="CKB32" s="446"/>
      <c r="CKC32" s="446"/>
      <c r="CKD32" s="446"/>
      <c r="CKE32" s="451"/>
      <c r="CKF32" s="451"/>
      <c r="CKG32" s="450"/>
      <c r="CKH32" s="450"/>
      <c r="CKI32" s="446"/>
      <c r="CKJ32" s="446"/>
      <c r="CKK32" s="446"/>
      <c r="CKL32" s="446"/>
      <c r="CKM32" s="451"/>
      <c r="CKN32" s="451"/>
      <c r="CKO32" s="450"/>
      <c r="CKP32" s="450"/>
      <c r="CKQ32" s="446"/>
      <c r="CKR32" s="446"/>
      <c r="CKS32" s="446"/>
      <c r="CKT32" s="446"/>
      <c r="CKU32" s="451"/>
      <c r="CKV32" s="451"/>
      <c r="CKW32" s="450"/>
      <c r="CKX32" s="450"/>
      <c r="CKY32" s="446"/>
      <c r="CKZ32" s="446"/>
      <c r="CLA32" s="446"/>
      <c r="CLB32" s="446"/>
      <c r="CLC32" s="451"/>
      <c r="CLD32" s="451"/>
      <c r="CLE32" s="450"/>
      <c r="CLF32" s="450"/>
      <c r="CLG32" s="446"/>
      <c r="CLH32" s="446"/>
      <c r="CLI32" s="446"/>
      <c r="CLJ32" s="446"/>
      <c r="CLK32" s="451"/>
      <c r="CLL32" s="451"/>
      <c r="CLM32" s="450"/>
      <c r="CLN32" s="450"/>
      <c r="CLO32" s="446"/>
      <c r="CLP32" s="446"/>
      <c r="CLQ32" s="446"/>
      <c r="CLR32" s="446"/>
      <c r="CLS32" s="451"/>
      <c r="CLT32" s="451"/>
      <c r="CLU32" s="450"/>
      <c r="CLV32" s="450"/>
      <c r="CLW32" s="446"/>
      <c r="CLX32" s="446"/>
      <c r="CLY32" s="446"/>
      <c r="CLZ32" s="446"/>
      <c r="CMA32" s="451"/>
      <c r="CMB32" s="451"/>
      <c r="CMC32" s="450"/>
      <c r="CMD32" s="450"/>
      <c r="CME32" s="446"/>
      <c r="CMF32" s="446"/>
      <c r="CMG32" s="446"/>
      <c r="CMH32" s="446"/>
      <c r="CMI32" s="451"/>
      <c r="CMJ32" s="451"/>
      <c r="CMK32" s="450"/>
      <c r="CML32" s="450"/>
      <c r="CMM32" s="446"/>
      <c r="CMN32" s="446"/>
      <c r="CMO32" s="446"/>
      <c r="CMP32" s="446"/>
      <c r="CMQ32" s="451"/>
      <c r="CMR32" s="451"/>
      <c r="CMS32" s="450"/>
      <c r="CMT32" s="450"/>
      <c r="CMU32" s="446"/>
      <c r="CMV32" s="446"/>
      <c r="CMW32" s="446"/>
      <c r="CMX32" s="446"/>
      <c r="CMY32" s="451"/>
      <c r="CMZ32" s="451"/>
      <c r="CNA32" s="450"/>
      <c r="CNB32" s="450"/>
      <c r="CNC32" s="446"/>
      <c r="CND32" s="446"/>
      <c r="CNE32" s="446"/>
      <c r="CNF32" s="446"/>
      <c r="CNG32" s="451"/>
      <c r="CNH32" s="451"/>
      <c r="CNI32" s="450"/>
      <c r="CNJ32" s="450"/>
      <c r="CNK32" s="446"/>
      <c r="CNL32" s="446"/>
      <c r="CNM32" s="446"/>
      <c r="CNN32" s="446"/>
      <c r="CNO32" s="451"/>
      <c r="CNP32" s="451"/>
      <c r="CNQ32" s="450"/>
      <c r="CNR32" s="450"/>
      <c r="CNS32" s="446"/>
      <c r="CNT32" s="446"/>
      <c r="CNU32" s="446"/>
      <c r="CNV32" s="446"/>
      <c r="CNW32" s="451"/>
      <c r="CNX32" s="451"/>
      <c r="CNY32" s="450"/>
      <c r="CNZ32" s="450"/>
      <c r="COA32" s="446"/>
      <c r="COB32" s="446"/>
      <c r="COC32" s="446"/>
      <c r="COD32" s="446"/>
      <c r="COE32" s="451"/>
      <c r="COF32" s="451"/>
      <c r="COG32" s="450"/>
      <c r="COH32" s="450"/>
      <c r="COI32" s="446"/>
      <c r="COJ32" s="446"/>
      <c r="COK32" s="446"/>
      <c r="COL32" s="446"/>
      <c r="COM32" s="451"/>
      <c r="CON32" s="451"/>
      <c r="COO32" s="450"/>
      <c r="COP32" s="450"/>
      <c r="COQ32" s="446"/>
      <c r="COR32" s="446"/>
      <c r="COS32" s="446"/>
      <c r="COT32" s="446"/>
      <c r="COU32" s="451"/>
      <c r="COV32" s="451"/>
      <c r="COW32" s="450"/>
      <c r="COX32" s="450"/>
      <c r="COY32" s="446"/>
      <c r="COZ32" s="446"/>
      <c r="CPA32" s="446"/>
      <c r="CPB32" s="446"/>
      <c r="CPC32" s="451"/>
      <c r="CPD32" s="451"/>
      <c r="CPE32" s="450"/>
      <c r="CPF32" s="450"/>
      <c r="CPG32" s="446"/>
      <c r="CPH32" s="446"/>
      <c r="CPI32" s="446"/>
      <c r="CPJ32" s="446"/>
      <c r="CPK32" s="451"/>
      <c r="CPL32" s="451"/>
      <c r="CPM32" s="450"/>
      <c r="CPN32" s="450"/>
      <c r="CPO32" s="446"/>
      <c r="CPP32" s="446"/>
      <c r="CPQ32" s="446"/>
      <c r="CPR32" s="446"/>
      <c r="CPS32" s="451"/>
      <c r="CPT32" s="451"/>
      <c r="CPU32" s="450"/>
      <c r="CPV32" s="450"/>
      <c r="CPW32" s="446"/>
      <c r="CPX32" s="446"/>
      <c r="CPY32" s="446"/>
      <c r="CPZ32" s="446"/>
      <c r="CQA32" s="451"/>
      <c r="CQB32" s="451"/>
      <c r="CQC32" s="450"/>
      <c r="CQD32" s="450"/>
      <c r="CQE32" s="446"/>
      <c r="CQF32" s="446"/>
      <c r="CQG32" s="446"/>
      <c r="CQH32" s="446"/>
      <c r="CQI32" s="451"/>
      <c r="CQJ32" s="451"/>
      <c r="CQK32" s="450"/>
      <c r="CQL32" s="450"/>
      <c r="CQM32" s="446"/>
      <c r="CQN32" s="446"/>
      <c r="CQO32" s="446"/>
      <c r="CQP32" s="446"/>
      <c r="CQQ32" s="451"/>
      <c r="CQR32" s="451"/>
      <c r="CQS32" s="450"/>
      <c r="CQT32" s="450"/>
      <c r="CQU32" s="446"/>
      <c r="CQV32" s="446"/>
      <c r="CQW32" s="446"/>
      <c r="CQX32" s="446"/>
      <c r="CQY32" s="451"/>
      <c r="CQZ32" s="451"/>
      <c r="CRA32" s="450"/>
      <c r="CRB32" s="450"/>
      <c r="CRC32" s="446"/>
      <c r="CRD32" s="446"/>
      <c r="CRE32" s="446"/>
      <c r="CRF32" s="446"/>
      <c r="CRG32" s="451"/>
      <c r="CRH32" s="451"/>
      <c r="CRI32" s="450"/>
      <c r="CRJ32" s="450"/>
      <c r="CRK32" s="446"/>
      <c r="CRL32" s="446"/>
      <c r="CRM32" s="446"/>
      <c r="CRN32" s="446"/>
      <c r="CRO32" s="451"/>
      <c r="CRP32" s="451"/>
      <c r="CRQ32" s="450"/>
      <c r="CRR32" s="450"/>
      <c r="CRS32" s="446"/>
      <c r="CRT32" s="446"/>
      <c r="CRU32" s="446"/>
      <c r="CRV32" s="446"/>
      <c r="CRW32" s="451"/>
      <c r="CRX32" s="451"/>
      <c r="CRY32" s="450"/>
      <c r="CRZ32" s="450"/>
      <c r="CSA32" s="446"/>
      <c r="CSB32" s="446"/>
      <c r="CSC32" s="446"/>
      <c r="CSD32" s="446"/>
      <c r="CSE32" s="451"/>
      <c r="CSF32" s="451"/>
      <c r="CSG32" s="450"/>
      <c r="CSH32" s="450"/>
      <c r="CSI32" s="446"/>
      <c r="CSJ32" s="446"/>
      <c r="CSK32" s="446"/>
      <c r="CSL32" s="446"/>
      <c r="CSM32" s="451"/>
      <c r="CSN32" s="451"/>
      <c r="CSO32" s="450"/>
      <c r="CSP32" s="450"/>
      <c r="CSQ32" s="446"/>
      <c r="CSR32" s="446"/>
      <c r="CSS32" s="446"/>
      <c r="CST32" s="446"/>
      <c r="CSU32" s="451"/>
      <c r="CSV32" s="451"/>
      <c r="CSW32" s="450"/>
      <c r="CSX32" s="450"/>
      <c r="CSY32" s="446"/>
      <c r="CSZ32" s="446"/>
      <c r="CTA32" s="446"/>
      <c r="CTB32" s="446"/>
      <c r="CTC32" s="451"/>
      <c r="CTD32" s="451"/>
      <c r="CTE32" s="450"/>
      <c r="CTF32" s="450"/>
      <c r="CTG32" s="446"/>
      <c r="CTH32" s="446"/>
      <c r="CTI32" s="446"/>
      <c r="CTJ32" s="446"/>
      <c r="CTK32" s="451"/>
      <c r="CTL32" s="451"/>
      <c r="CTM32" s="450"/>
      <c r="CTN32" s="450"/>
      <c r="CTO32" s="446"/>
      <c r="CTP32" s="446"/>
      <c r="CTQ32" s="446"/>
      <c r="CTR32" s="446"/>
      <c r="CTS32" s="451"/>
      <c r="CTT32" s="451"/>
      <c r="CTU32" s="450"/>
      <c r="CTV32" s="450"/>
      <c r="CTW32" s="446"/>
      <c r="CTX32" s="446"/>
      <c r="CTY32" s="446"/>
      <c r="CTZ32" s="446"/>
      <c r="CUA32" s="451"/>
      <c r="CUB32" s="451"/>
      <c r="CUC32" s="450"/>
      <c r="CUD32" s="450"/>
      <c r="CUE32" s="446"/>
      <c r="CUF32" s="446"/>
      <c r="CUG32" s="446"/>
      <c r="CUH32" s="446"/>
      <c r="CUI32" s="451"/>
      <c r="CUJ32" s="451"/>
      <c r="CUK32" s="450"/>
      <c r="CUL32" s="450"/>
      <c r="CUM32" s="446"/>
      <c r="CUN32" s="446"/>
      <c r="CUO32" s="446"/>
      <c r="CUP32" s="446"/>
      <c r="CUQ32" s="451"/>
      <c r="CUR32" s="451"/>
      <c r="CUS32" s="450"/>
      <c r="CUT32" s="450"/>
      <c r="CUU32" s="446"/>
      <c r="CUV32" s="446"/>
      <c r="CUW32" s="446"/>
      <c r="CUX32" s="446"/>
      <c r="CUY32" s="451"/>
      <c r="CUZ32" s="451"/>
      <c r="CVA32" s="450"/>
      <c r="CVB32" s="450"/>
      <c r="CVC32" s="446"/>
      <c r="CVD32" s="446"/>
      <c r="CVE32" s="446"/>
      <c r="CVF32" s="446"/>
      <c r="CVG32" s="451"/>
      <c r="CVH32" s="451"/>
      <c r="CVI32" s="450"/>
      <c r="CVJ32" s="450"/>
      <c r="CVK32" s="446"/>
      <c r="CVL32" s="446"/>
      <c r="CVM32" s="446"/>
      <c r="CVN32" s="446"/>
      <c r="CVO32" s="451"/>
      <c r="CVP32" s="451"/>
      <c r="CVQ32" s="450"/>
      <c r="CVR32" s="450"/>
      <c r="CVS32" s="446"/>
      <c r="CVT32" s="446"/>
      <c r="CVU32" s="446"/>
      <c r="CVV32" s="446"/>
      <c r="CVW32" s="451"/>
      <c r="CVX32" s="451"/>
      <c r="CVY32" s="450"/>
      <c r="CVZ32" s="450"/>
      <c r="CWA32" s="446"/>
      <c r="CWB32" s="446"/>
      <c r="CWC32" s="446"/>
      <c r="CWD32" s="446"/>
      <c r="CWE32" s="451"/>
      <c r="CWF32" s="451"/>
      <c r="CWG32" s="450"/>
      <c r="CWH32" s="450"/>
      <c r="CWI32" s="446"/>
      <c r="CWJ32" s="446"/>
      <c r="CWK32" s="446"/>
      <c r="CWL32" s="446"/>
      <c r="CWM32" s="451"/>
      <c r="CWN32" s="451"/>
      <c r="CWO32" s="450"/>
      <c r="CWP32" s="450"/>
      <c r="CWQ32" s="446"/>
      <c r="CWR32" s="446"/>
      <c r="CWS32" s="446"/>
      <c r="CWT32" s="446"/>
      <c r="CWU32" s="451"/>
      <c r="CWV32" s="451"/>
      <c r="CWW32" s="450"/>
      <c r="CWX32" s="450"/>
      <c r="CWY32" s="446"/>
      <c r="CWZ32" s="446"/>
      <c r="CXA32" s="446"/>
      <c r="CXB32" s="446"/>
      <c r="CXC32" s="451"/>
      <c r="CXD32" s="451"/>
      <c r="CXE32" s="450"/>
      <c r="CXF32" s="450"/>
      <c r="CXG32" s="446"/>
      <c r="CXH32" s="446"/>
      <c r="CXI32" s="446"/>
      <c r="CXJ32" s="446"/>
      <c r="CXK32" s="451"/>
      <c r="CXL32" s="451"/>
      <c r="CXM32" s="450"/>
      <c r="CXN32" s="450"/>
      <c r="CXO32" s="446"/>
      <c r="CXP32" s="446"/>
      <c r="CXQ32" s="446"/>
      <c r="CXR32" s="446"/>
      <c r="CXS32" s="451"/>
      <c r="CXT32" s="451"/>
      <c r="CXU32" s="450"/>
      <c r="CXV32" s="450"/>
      <c r="CXW32" s="446"/>
      <c r="CXX32" s="446"/>
      <c r="CXY32" s="446"/>
      <c r="CXZ32" s="446"/>
      <c r="CYA32" s="451"/>
      <c r="CYB32" s="451"/>
      <c r="CYC32" s="450"/>
      <c r="CYD32" s="450"/>
      <c r="CYE32" s="446"/>
      <c r="CYF32" s="446"/>
      <c r="CYG32" s="446"/>
      <c r="CYH32" s="446"/>
      <c r="CYI32" s="451"/>
      <c r="CYJ32" s="451"/>
      <c r="CYK32" s="450"/>
      <c r="CYL32" s="450"/>
      <c r="CYM32" s="446"/>
      <c r="CYN32" s="446"/>
      <c r="CYO32" s="446"/>
      <c r="CYP32" s="446"/>
      <c r="CYQ32" s="451"/>
      <c r="CYR32" s="451"/>
      <c r="CYS32" s="450"/>
      <c r="CYT32" s="450"/>
      <c r="CYU32" s="446"/>
      <c r="CYV32" s="446"/>
      <c r="CYW32" s="446"/>
      <c r="CYX32" s="446"/>
      <c r="CYY32" s="451"/>
      <c r="CYZ32" s="451"/>
      <c r="CZA32" s="450"/>
      <c r="CZB32" s="450"/>
      <c r="CZC32" s="446"/>
      <c r="CZD32" s="446"/>
      <c r="CZE32" s="446"/>
      <c r="CZF32" s="446"/>
      <c r="CZG32" s="451"/>
      <c r="CZH32" s="451"/>
      <c r="CZI32" s="450"/>
      <c r="CZJ32" s="450"/>
      <c r="CZK32" s="446"/>
      <c r="CZL32" s="446"/>
      <c r="CZM32" s="446"/>
      <c r="CZN32" s="446"/>
      <c r="CZO32" s="451"/>
      <c r="CZP32" s="451"/>
      <c r="CZQ32" s="450"/>
      <c r="CZR32" s="450"/>
      <c r="CZS32" s="446"/>
      <c r="CZT32" s="446"/>
      <c r="CZU32" s="446"/>
      <c r="CZV32" s="446"/>
      <c r="CZW32" s="451"/>
      <c r="CZX32" s="451"/>
      <c r="CZY32" s="450"/>
      <c r="CZZ32" s="450"/>
      <c r="DAA32" s="446"/>
      <c r="DAB32" s="446"/>
      <c r="DAC32" s="446"/>
      <c r="DAD32" s="446"/>
      <c r="DAE32" s="451"/>
      <c r="DAF32" s="451"/>
      <c r="DAG32" s="450"/>
      <c r="DAH32" s="450"/>
      <c r="DAI32" s="446"/>
      <c r="DAJ32" s="446"/>
      <c r="DAK32" s="446"/>
      <c r="DAL32" s="446"/>
      <c r="DAM32" s="451"/>
      <c r="DAN32" s="451"/>
      <c r="DAO32" s="450"/>
      <c r="DAP32" s="450"/>
      <c r="DAQ32" s="446"/>
      <c r="DAR32" s="446"/>
      <c r="DAS32" s="446"/>
      <c r="DAT32" s="446"/>
      <c r="DAU32" s="451"/>
      <c r="DAV32" s="451"/>
      <c r="DAW32" s="450"/>
      <c r="DAX32" s="450"/>
      <c r="DAY32" s="446"/>
      <c r="DAZ32" s="446"/>
      <c r="DBA32" s="446"/>
      <c r="DBB32" s="446"/>
      <c r="DBC32" s="451"/>
      <c r="DBD32" s="451"/>
      <c r="DBE32" s="450"/>
      <c r="DBF32" s="450"/>
      <c r="DBG32" s="446"/>
      <c r="DBH32" s="446"/>
      <c r="DBI32" s="446"/>
      <c r="DBJ32" s="446"/>
      <c r="DBK32" s="451"/>
      <c r="DBL32" s="451"/>
      <c r="DBM32" s="450"/>
      <c r="DBN32" s="450"/>
      <c r="DBO32" s="446"/>
      <c r="DBP32" s="446"/>
      <c r="DBQ32" s="446"/>
      <c r="DBR32" s="446"/>
      <c r="DBS32" s="451"/>
      <c r="DBT32" s="451"/>
      <c r="DBU32" s="450"/>
      <c r="DBV32" s="450"/>
      <c r="DBW32" s="446"/>
      <c r="DBX32" s="446"/>
      <c r="DBY32" s="446"/>
      <c r="DBZ32" s="446"/>
      <c r="DCA32" s="451"/>
      <c r="DCB32" s="451"/>
      <c r="DCC32" s="450"/>
      <c r="DCD32" s="450"/>
      <c r="DCE32" s="446"/>
      <c r="DCF32" s="446"/>
      <c r="DCG32" s="446"/>
      <c r="DCH32" s="446"/>
      <c r="DCI32" s="451"/>
      <c r="DCJ32" s="451"/>
      <c r="DCK32" s="450"/>
      <c r="DCL32" s="450"/>
      <c r="DCM32" s="446"/>
      <c r="DCN32" s="446"/>
      <c r="DCO32" s="446"/>
      <c r="DCP32" s="446"/>
      <c r="DCQ32" s="451"/>
      <c r="DCR32" s="451"/>
      <c r="DCS32" s="450"/>
      <c r="DCT32" s="450"/>
      <c r="DCU32" s="446"/>
      <c r="DCV32" s="446"/>
      <c r="DCW32" s="446"/>
      <c r="DCX32" s="446"/>
      <c r="DCY32" s="451"/>
      <c r="DCZ32" s="451"/>
      <c r="DDA32" s="450"/>
      <c r="DDB32" s="450"/>
      <c r="DDC32" s="446"/>
      <c r="DDD32" s="446"/>
      <c r="DDE32" s="446"/>
      <c r="DDF32" s="446"/>
      <c r="DDG32" s="451"/>
      <c r="DDH32" s="451"/>
      <c r="DDI32" s="450"/>
      <c r="DDJ32" s="450"/>
      <c r="DDK32" s="446"/>
      <c r="DDL32" s="446"/>
      <c r="DDM32" s="446"/>
      <c r="DDN32" s="446"/>
      <c r="DDO32" s="451"/>
      <c r="DDP32" s="451"/>
      <c r="DDQ32" s="450"/>
      <c r="DDR32" s="450"/>
      <c r="DDS32" s="446"/>
      <c r="DDT32" s="446"/>
      <c r="DDU32" s="446"/>
      <c r="DDV32" s="446"/>
      <c r="DDW32" s="451"/>
      <c r="DDX32" s="451"/>
      <c r="DDY32" s="450"/>
      <c r="DDZ32" s="450"/>
      <c r="DEA32" s="446"/>
      <c r="DEB32" s="446"/>
      <c r="DEC32" s="446"/>
      <c r="DED32" s="446"/>
      <c r="DEE32" s="451"/>
      <c r="DEF32" s="451"/>
      <c r="DEG32" s="450"/>
      <c r="DEH32" s="450"/>
      <c r="DEI32" s="446"/>
      <c r="DEJ32" s="446"/>
      <c r="DEK32" s="446"/>
      <c r="DEL32" s="446"/>
      <c r="DEM32" s="451"/>
      <c r="DEN32" s="451"/>
      <c r="DEO32" s="450"/>
      <c r="DEP32" s="450"/>
      <c r="DEQ32" s="446"/>
      <c r="DER32" s="446"/>
      <c r="DES32" s="446"/>
      <c r="DET32" s="446"/>
      <c r="DEU32" s="451"/>
      <c r="DEV32" s="451"/>
      <c r="DEW32" s="450"/>
      <c r="DEX32" s="450"/>
      <c r="DEY32" s="446"/>
      <c r="DEZ32" s="446"/>
      <c r="DFA32" s="446"/>
      <c r="DFB32" s="446"/>
      <c r="DFC32" s="451"/>
      <c r="DFD32" s="451"/>
      <c r="DFE32" s="450"/>
      <c r="DFF32" s="450"/>
      <c r="DFG32" s="446"/>
      <c r="DFH32" s="446"/>
      <c r="DFI32" s="446"/>
      <c r="DFJ32" s="446"/>
      <c r="DFK32" s="451"/>
      <c r="DFL32" s="451"/>
      <c r="DFM32" s="450"/>
      <c r="DFN32" s="450"/>
      <c r="DFO32" s="446"/>
      <c r="DFP32" s="446"/>
      <c r="DFQ32" s="446"/>
      <c r="DFR32" s="446"/>
      <c r="DFS32" s="451"/>
      <c r="DFT32" s="451"/>
      <c r="DFU32" s="450"/>
      <c r="DFV32" s="450"/>
      <c r="DFW32" s="446"/>
      <c r="DFX32" s="446"/>
      <c r="DFY32" s="446"/>
      <c r="DFZ32" s="446"/>
      <c r="DGA32" s="451"/>
      <c r="DGB32" s="451"/>
      <c r="DGC32" s="450"/>
      <c r="DGD32" s="450"/>
      <c r="DGE32" s="446"/>
      <c r="DGF32" s="446"/>
      <c r="DGG32" s="446"/>
      <c r="DGH32" s="446"/>
      <c r="DGI32" s="451"/>
      <c r="DGJ32" s="451"/>
      <c r="DGK32" s="450"/>
      <c r="DGL32" s="450"/>
      <c r="DGM32" s="446"/>
      <c r="DGN32" s="446"/>
      <c r="DGO32" s="446"/>
      <c r="DGP32" s="446"/>
      <c r="DGQ32" s="451"/>
      <c r="DGR32" s="451"/>
      <c r="DGS32" s="450"/>
      <c r="DGT32" s="450"/>
      <c r="DGU32" s="446"/>
      <c r="DGV32" s="446"/>
      <c r="DGW32" s="446"/>
      <c r="DGX32" s="446"/>
      <c r="DGY32" s="451"/>
      <c r="DGZ32" s="451"/>
      <c r="DHA32" s="450"/>
      <c r="DHB32" s="450"/>
      <c r="DHC32" s="446"/>
      <c r="DHD32" s="446"/>
      <c r="DHE32" s="446"/>
      <c r="DHF32" s="446"/>
      <c r="DHG32" s="451"/>
      <c r="DHH32" s="451"/>
      <c r="DHI32" s="450"/>
      <c r="DHJ32" s="450"/>
      <c r="DHK32" s="446"/>
      <c r="DHL32" s="446"/>
      <c r="DHM32" s="446"/>
      <c r="DHN32" s="446"/>
      <c r="DHO32" s="451"/>
      <c r="DHP32" s="451"/>
      <c r="DHQ32" s="450"/>
      <c r="DHR32" s="450"/>
      <c r="DHS32" s="446"/>
      <c r="DHT32" s="446"/>
      <c r="DHU32" s="446"/>
      <c r="DHV32" s="446"/>
      <c r="DHW32" s="451"/>
      <c r="DHX32" s="451"/>
      <c r="DHY32" s="450"/>
      <c r="DHZ32" s="450"/>
      <c r="DIA32" s="446"/>
      <c r="DIB32" s="446"/>
      <c r="DIC32" s="446"/>
      <c r="DID32" s="446"/>
      <c r="DIE32" s="451"/>
      <c r="DIF32" s="451"/>
      <c r="DIG32" s="450"/>
      <c r="DIH32" s="450"/>
      <c r="DII32" s="446"/>
      <c r="DIJ32" s="446"/>
      <c r="DIK32" s="446"/>
      <c r="DIL32" s="446"/>
      <c r="DIM32" s="451"/>
      <c r="DIN32" s="451"/>
      <c r="DIO32" s="450"/>
      <c r="DIP32" s="450"/>
      <c r="DIQ32" s="446"/>
      <c r="DIR32" s="446"/>
      <c r="DIS32" s="446"/>
      <c r="DIT32" s="446"/>
      <c r="DIU32" s="451"/>
      <c r="DIV32" s="451"/>
      <c r="DIW32" s="450"/>
      <c r="DIX32" s="450"/>
      <c r="DIY32" s="446"/>
      <c r="DIZ32" s="446"/>
      <c r="DJA32" s="446"/>
      <c r="DJB32" s="446"/>
      <c r="DJC32" s="451"/>
      <c r="DJD32" s="451"/>
      <c r="DJE32" s="450"/>
      <c r="DJF32" s="450"/>
      <c r="DJG32" s="446"/>
      <c r="DJH32" s="446"/>
      <c r="DJI32" s="446"/>
      <c r="DJJ32" s="446"/>
      <c r="DJK32" s="451"/>
      <c r="DJL32" s="451"/>
      <c r="DJM32" s="450"/>
      <c r="DJN32" s="450"/>
      <c r="DJO32" s="446"/>
      <c r="DJP32" s="446"/>
      <c r="DJQ32" s="446"/>
      <c r="DJR32" s="446"/>
      <c r="DJS32" s="451"/>
      <c r="DJT32" s="451"/>
      <c r="DJU32" s="450"/>
      <c r="DJV32" s="450"/>
      <c r="DJW32" s="446"/>
      <c r="DJX32" s="446"/>
      <c r="DJY32" s="446"/>
      <c r="DJZ32" s="446"/>
      <c r="DKA32" s="451"/>
      <c r="DKB32" s="451"/>
      <c r="DKC32" s="450"/>
      <c r="DKD32" s="450"/>
      <c r="DKE32" s="446"/>
      <c r="DKF32" s="446"/>
      <c r="DKG32" s="446"/>
      <c r="DKH32" s="446"/>
      <c r="DKI32" s="451"/>
      <c r="DKJ32" s="451"/>
      <c r="DKK32" s="450"/>
      <c r="DKL32" s="450"/>
      <c r="DKM32" s="446"/>
      <c r="DKN32" s="446"/>
      <c r="DKO32" s="446"/>
      <c r="DKP32" s="446"/>
      <c r="DKQ32" s="451"/>
      <c r="DKR32" s="451"/>
      <c r="DKS32" s="450"/>
      <c r="DKT32" s="450"/>
      <c r="DKU32" s="446"/>
      <c r="DKV32" s="446"/>
      <c r="DKW32" s="446"/>
      <c r="DKX32" s="446"/>
      <c r="DKY32" s="451"/>
      <c r="DKZ32" s="451"/>
      <c r="DLA32" s="450"/>
      <c r="DLB32" s="450"/>
      <c r="DLC32" s="446"/>
      <c r="DLD32" s="446"/>
      <c r="DLE32" s="446"/>
      <c r="DLF32" s="446"/>
      <c r="DLG32" s="451"/>
      <c r="DLH32" s="451"/>
      <c r="DLI32" s="450"/>
      <c r="DLJ32" s="450"/>
      <c r="DLK32" s="446"/>
      <c r="DLL32" s="446"/>
      <c r="DLM32" s="446"/>
      <c r="DLN32" s="446"/>
      <c r="DLO32" s="451"/>
      <c r="DLP32" s="451"/>
      <c r="DLQ32" s="450"/>
      <c r="DLR32" s="450"/>
      <c r="DLS32" s="446"/>
      <c r="DLT32" s="446"/>
      <c r="DLU32" s="446"/>
      <c r="DLV32" s="446"/>
      <c r="DLW32" s="451"/>
      <c r="DLX32" s="451"/>
      <c r="DLY32" s="450"/>
      <c r="DLZ32" s="450"/>
      <c r="DMA32" s="446"/>
      <c r="DMB32" s="446"/>
      <c r="DMC32" s="446"/>
      <c r="DMD32" s="446"/>
      <c r="DME32" s="451"/>
      <c r="DMF32" s="451"/>
      <c r="DMG32" s="450"/>
      <c r="DMH32" s="450"/>
      <c r="DMI32" s="446"/>
      <c r="DMJ32" s="446"/>
      <c r="DMK32" s="446"/>
      <c r="DML32" s="446"/>
      <c r="DMM32" s="451"/>
      <c r="DMN32" s="451"/>
      <c r="DMO32" s="450"/>
      <c r="DMP32" s="450"/>
      <c r="DMQ32" s="446"/>
      <c r="DMR32" s="446"/>
      <c r="DMS32" s="446"/>
      <c r="DMT32" s="446"/>
      <c r="DMU32" s="451"/>
      <c r="DMV32" s="451"/>
      <c r="DMW32" s="450"/>
      <c r="DMX32" s="450"/>
      <c r="DMY32" s="446"/>
      <c r="DMZ32" s="446"/>
      <c r="DNA32" s="446"/>
      <c r="DNB32" s="446"/>
      <c r="DNC32" s="451"/>
      <c r="DND32" s="451"/>
      <c r="DNE32" s="450"/>
      <c r="DNF32" s="450"/>
      <c r="DNG32" s="446"/>
      <c r="DNH32" s="446"/>
      <c r="DNI32" s="446"/>
      <c r="DNJ32" s="446"/>
      <c r="DNK32" s="451"/>
      <c r="DNL32" s="451"/>
      <c r="DNM32" s="450"/>
      <c r="DNN32" s="450"/>
      <c r="DNO32" s="446"/>
      <c r="DNP32" s="446"/>
      <c r="DNQ32" s="446"/>
      <c r="DNR32" s="446"/>
      <c r="DNS32" s="451"/>
      <c r="DNT32" s="451"/>
      <c r="DNU32" s="450"/>
      <c r="DNV32" s="450"/>
      <c r="DNW32" s="446"/>
      <c r="DNX32" s="446"/>
      <c r="DNY32" s="446"/>
      <c r="DNZ32" s="446"/>
      <c r="DOA32" s="451"/>
      <c r="DOB32" s="451"/>
      <c r="DOC32" s="450"/>
      <c r="DOD32" s="450"/>
      <c r="DOE32" s="446"/>
      <c r="DOF32" s="446"/>
      <c r="DOG32" s="446"/>
      <c r="DOH32" s="446"/>
      <c r="DOI32" s="451"/>
      <c r="DOJ32" s="451"/>
      <c r="DOK32" s="450"/>
      <c r="DOL32" s="450"/>
      <c r="DOM32" s="446"/>
      <c r="DON32" s="446"/>
      <c r="DOO32" s="446"/>
      <c r="DOP32" s="446"/>
      <c r="DOQ32" s="451"/>
      <c r="DOR32" s="451"/>
      <c r="DOS32" s="450"/>
      <c r="DOT32" s="450"/>
      <c r="DOU32" s="446"/>
      <c r="DOV32" s="446"/>
      <c r="DOW32" s="446"/>
      <c r="DOX32" s="446"/>
      <c r="DOY32" s="451"/>
      <c r="DOZ32" s="451"/>
      <c r="DPA32" s="450"/>
      <c r="DPB32" s="450"/>
      <c r="DPC32" s="446"/>
      <c r="DPD32" s="446"/>
      <c r="DPE32" s="446"/>
      <c r="DPF32" s="446"/>
      <c r="DPG32" s="451"/>
      <c r="DPH32" s="451"/>
      <c r="DPI32" s="450"/>
      <c r="DPJ32" s="450"/>
      <c r="DPK32" s="446"/>
      <c r="DPL32" s="446"/>
      <c r="DPM32" s="446"/>
      <c r="DPN32" s="446"/>
      <c r="DPO32" s="451"/>
      <c r="DPP32" s="451"/>
      <c r="DPQ32" s="450"/>
      <c r="DPR32" s="450"/>
      <c r="DPS32" s="446"/>
      <c r="DPT32" s="446"/>
      <c r="DPU32" s="446"/>
      <c r="DPV32" s="446"/>
      <c r="DPW32" s="451"/>
      <c r="DPX32" s="451"/>
      <c r="DPY32" s="450"/>
      <c r="DPZ32" s="450"/>
      <c r="DQA32" s="446"/>
      <c r="DQB32" s="446"/>
      <c r="DQC32" s="446"/>
      <c r="DQD32" s="446"/>
      <c r="DQE32" s="451"/>
      <c r="DQF32" s="451"/>
      <c r="DQG32" s="450"/>
      <c r="DQH32" s="450"/>
      <c r="DQI32" s="446"/>
      <c r="DQJ32" s="446"/>
      <c r="DQK32" s="446"/>
      <c r="DQL32" s="446"/>
      <c r="DQM32" s="451"/>
      <c r="DQN32" s="451"/>
      <c r="DQO32" s="450"/>
      <c r="DQP32" s="450"/>
      <c r="DQQ32" s="446"/>
      <c r="DQR32" s="446"/>
      <c r="DQS32" s="446"/>
      <c r="DQT32" s="446"/>
      <c r="DQU32" s="451"/>
      <c r="DQV32" s="451"/>
      <c r="DQW32" s="450"/>
      <c r="DQX32" s="450"/>
      <c r="DQY32" s="446"/>
      <c r="DQZ32" s="446"/>
      <c r="DRA32" s="446"/>
      <c r="DRB32" s="446"/>
      <c r="DRC32" s="451"/>
      <c r="DRD32" s="451"/>
      <c r="DRE32" s="450"/>
      <c r="DRF32" s="450"/>
      <c r="DRG32" s="446"/>
      <c r="DRH32" s="446"/>
      <c r="DRI32" s="446"/>
      <c r="DRJ32" s="446"/>
      <c r="DRK32" s="451"/>
      <c r="DRL32" s="451"/>
      <c r="DRM32" s="450"/>
      <c r="DRN32" s="450"/>
      <c r="DRO32" s="446"/>
      <c r="DRP32" s="446"/>
      <c r="DRQ32" s="446"/>
      <c r="DRR32" s="446"/>
      <c r="DRS32" s="451"/>
      <c r="DRT32" s="451"/>
      <c r="DRU32" s="450"/>
      <c r="DRV32" s="450"/>
      <c r="DRW32" s="446"/>
      <c r="DRX32" s="446"/>
      <c r="DRY32" s="446"/>
      <c r="DRZ32" s="446"/>
      <c r="DSA32" s="451"/>
      <c r="DSB32" s="451"/>
      <c r="DSC32" s="450"/>
      <c r="DSD32" s="450"/>
      <c r="DSE32" s="446"/>
      <c r="DSF32" s="446"/>
      <c r="DSG32" s="446"/>
      <c r="DSH32" s="446"/>
      <c r="DSI32" s="451"/>
      <c r="DSJ32" s="451"/>
      <c r="DSK32" s="450"/>
      <c r="DSL32" s="450"/>
      <c r="DSM32" s="446"/>
      <c r="DSN32" s="446"/>
      <c r="DSO32" s="446"/>
      <c r="DSP32" s="446"/>
      <c r="DSQ32" s="451"/>
      <c r="DSR32" s="451"/>
      <c r="DSS32" s="450"/>
      <c r="DST32" s="450"/>
      <c r="DSU32" s="446"/>
      <c r="DSV32" s="446"/>
      <c r="DSW32" s="446"/>
      <c r="DSX32" s="446"/>
      <c r="DSY32" s="451"/>
      <c r="DSZ32" s="451"/>
      <c r="DTA32" s="450"/>
      <c r="DTB32" s="450"/>
      <c r="DTC32" s="446"/>
      <c r="DTD32" s="446"/>
      <c r="DTE32" s="446"/>
      <c r="DTF32" s="446"/>
      <c r="DTG32" s="451"/>
      <c r="DTH32" s="451"/>
      <c r="DTI32" s="450"/>
      <c r="DTJ32" s="450"/>
      <c r="DTK32" s="446"/>
      <c r="DTL32" s="446"/>
      <c r="DTM32" s="446"/>
      <c r="DTN32" s="446"/>
      <c r="DTO32" s="451"/>
      <c r="DTP32" s="451"/>
      <c r="DTQ32" s="450"/>
      <c r="DTR32" s="450"/>
      <c r="DTS32" s="446"/>
      <c r="DTT32" s="446"/>
      <c r="DTU32" s="446"/>
      <c r="DTV32" s="446"/>
      <c r="DTW32" s="451"/>
      <c r="DTX32" s="451"/>
      <c r="DTY32" s="450"/>
      <c r="DTZ32" s="450"/>
      <c r="DUA32" s="446"/>
      <c r="DUB32" s="446"/>
      <c r="DUC32" s="446"/>
      <c r="DUD32" s="446"/>
      <c r="DUE32" s="451"/>
      <c r="DUF32" s="451"/>
      <c r="DUG32" s="450"/>
      <c r="DUH32" s="450"/>
      <c r="DUI32" s="446"/>
      <c r="DUJ32" s="446"/>
      <c r="DUK32" s="446"/>
      <c r="DUL32" s="446"/>
      <c r="DUM32" s="451"/>
      <c r="DUN32" s="451"/>
      <c r="DUO32" s="450"/>
      <c r="DUP32" s="450"/>
      <c r="DUQ32" s="446"/>
      <c r="DUR32" s="446"/>
      <c r="DUS32" s="446"/>
      <c r="DUT32" s="446"/>
      <c r="DUU32" s="451"/>
      <c r="DUV32" s="451"/>
      <c r="DUW32" s="450"/>
      <c r="DUX32" s="450"/>
      <c r="DUY32" s="446"/>
      <c r="DUZ32" s="446"/>
      <c r="DVA32" s="446"/>
      <c r="DVB32" s="446"/>
      <c r="DVC32" s="451"/>
      <c r="DVD32" s="451"/>
      <c r="DVE32" s="450"/>
      <c r="DVF32" s="450"/>
      <c r="DVG32" s="446"/>
      <c r="DVH32" s="446"/>
      <c r="DVI32" s="446"/>
      <c r="DVJ32" s="446"/>
      <c r="DVK32" s="451"/>
      <c r="DVL32" s="451"/>
      <c r="DVM32" s="450"/>
      <c r="DVN32" s="450"/>
      <c r="DVO32" s="446"/>
      <c r="DVP32" s="446"/>
      <c r="DVQ32" s="446"/>
      <c r="DVR32" s="446"/>
      <c r="DVS32" s="451"/>
      <c r="DVT32" s="451"/>
      <c r="DVU32" s="450"/>
      <c r="DVV32" s="450"/>
      <c r="DVW32" s="446"/>
      <c r="DVX32" s="446"/>
      <c r="DVY32" s="446"/>
      <c r="DVZ32" s="446"/>
      <c r="DWA32" s="451"/>
      <c r="DWB32" s="451"/>
      <c r="DWC32" s="450"/>
      <c r="DWD32" s="450"/>
      <c r="DWE32" s="446"/>
      <c r="DWF32" s="446"/>
      <c r="DWG32" s="446"/>
      <c r="DWH32" s="446"/>
      <c r="DWI32" s="451"/>
      <c r="DWJ32" s="451"/>
      <c r="DWK32" s="450"/>
      <c r="DWL32" s="450"/>
      <c r="DWM32" s="446"/>
      <c r="DWN32" s="446"/>
      <c r="DWO32" s="446"/>
      <c r="DWP32" s="446"/>
      <c r="DWQ32" s="451"/>
      <c r="DWR32" s="451"/>
      <c r="DWS32" s="450"/>
      <c r="DWT32" s="450"/>
      <c r="DWU32" s="446"/>
      <c r="DWV32" s="446"/>
      <c r="DWW32" s="446"/>
      <c r="DWX32" s="446"/>
      <c r="DWY32" s="451"/>
      <c r="DWZ32" s="451"/>
      <c r="DXA32" s="450"/>
      <c r="DXB32" s="450"/>
      <c r="DXC32" s="446"/>
      <c r="DXD32" s="446"/>
      <c r="DXE32" s="446"/>
      <c r="DXF32" s="446"/>
      <c r="DXG32" s="451"/>
      <c r="DXH32" s="451"/>
      <c r="DXI32" s="450"/>
      <c r="DXJ32" s="450"/>
      <c r="DXK32" s="446"/>
      <c r="DXL32" s="446"/>
      <c r="DXM32" s="446"/>
      <c r="DXN32" s="446"/>
      <c r="DXO32" s="451"/>
      <c r="DXP32" s="451"/>
      <c r="DXQ32" s="450"/>
      <c r="DXR32" s="450"/>
      <c r="DXS32" s="446"/>
      <c r="DXT32" s="446"/>
      <c r="DXU32" s="446"/>
      <c r="DXV32" s="446"/>
      <c r="DXW32" s="451"/>
      <c r="DXX32" s="451"/>
      <c r="DXY32" s="450"/>
      <c r="DXZ32" s="450"/>
      <c r="DYA32" s="446"/>
      <c r="DYB32" s="446"/>
      <c r="DYC32" s="446"/>
      <c r="DYD32" s="446"/>
      <c r="DYE32" s="451"/>
      <c r="DYF32" s="451"/>
      <c r="DYG32" s="450"/>
      <c r="DYH32" s="450"/>
      <c r="DYI32" s="446"/>
      <c r="DYJ32" s="446"/>
      <c r="DYK32" s="446"/>
      <c r="DYL32" s="446"/>
      <c r="DYM32" s="451"/>
      <c r="DYN32" s="451"/>
      <c r="DYO32" s="450"/>
      <c r="DYP32" s="450"/>
      <c r="DYQ32" s="446"/>
      <c r="DYR32" s="446"/>
      <c r="DYS32" s="446"/>
      <c r="DYT32" s="446"/>
      <c r="DYU32" s="451"/>
      <c r="DYV32" s="451"/>
      <c r="DYW32" s="450"/>
      <c r="DYX32" s="450"/>
      <c r="DYY32" s="446"/>
      <c r="DYZ32" s="446"/>
      <c r="DZA32" s="446"/>
      <c r="DZB32" s="446"/>
      <c r="DZC32" s="451"/>
      <c r="DZD32" s="451"/>
      <c r="DZE32" s="450"/>
      <c r="DZF32" s="450"/>
      <c r="DZG32" s="446"/>
      <c r="DZH32" s="446"/>
      <c r="DZI32" s="446"/>
      <c r="DZJ32" s="446"/>
      <c r="DZK32" s="451"/>
      <c r="DZL32" s="451"/>
      <c r="DZM32" s="450"/>
      <c r="DZN32" s="450"/>
      <c r="DZO32" s="446"/>
      <c r="DZP32" s="446"/>
      <c r="DZQ32" s="446"/>
      <c r="DZR32" s="446"/>
      <c r="DZS32" s="451"/>
      <c r="DZT32" s="451"/>
      <c r="DZU32" s="450"/>
      <c r="DZV32" s="450"/>
      <c r="DZW32" s="446"/>
      <c r="DZX32" s="446"/>
      <c r="DZY32" s="446"/>
      <c r="DZZ32" s="446"/>
      <c r="EAA32" s="451"/>
      <c r="EAB32" s="451"/>
      <c r="EAC32" s="450"/>
      <c r="EAD32" s="450"/>
      <c r="EAE32" s="446"/>
      <c r="EAF32" s="446"/>
      <c r="EAG32" s="446"/>
      <c r="EAH32" s="446"/>
      <c r="EAI32" s="451"/>
      <c r="EAJ32" s="451"/>
      <c r="EAK32" s="450"/>
      <c r="EAL32" s="450"/>
      <c r="EAM32" s="446"/>
      <c r="EAN32" s="446"/>
      <c r="EAO32" s="446"/>
      <c r="EAP32" s="446"/>
      <c r="EAQ32" s="451"/>
      <c r="EAR32" s="451"/>
      <c r="EAS32" s="450"/>
      <c r="EAT32" s="450"/>
      <c r="EAU32" s="446"/>
      <c r="EAV32" s="446"/>
      <c r="EAW32" s="446"/>
      <c r="EAX32" s="446"/>
      <c r="EAY32" s="451"/>
      <c r="EAZ32" s="451"/>
      <c r="EBA32" s="450"/>
      <c r="EBB32" s="450"/>
      <c r="EBC32" s="446"/>
      <c r="EBD32" s="446"/>
      <c r="EBE32" s="446"/>
      <c r="EBF32" s="446"/>
      <c r="EBG32" s="451"/>
      <c r="EBH32" s="451"/>
      <c r="EBI32" s="450"/>
      <c r="EBJ32" s="450"/>
      <c r="EBK32" s="446"/>
      <c r="EBL32" s="446"/>
      <c r="EBM32" s="446"/>
      <c r="EBN32" s="446"/>
      <c r="EBO32" s="451"/>
      <c r="EBP32" s="451"/>
      <c r="EBQ32" s="450"/>
      <c r="EBR32" s="450"/>
      <c r="EBS32" s="446"/>
      <c r="EBT32" s="446"/>
      <c r="EBU32" s="446"/>
      <c r="EBV32" s="446"/>
      <c r="EBW32" s="451"/>
      <c r="EBX32" s="451"/>
      <c r="EBY32" s="450"/>
      <c r="EBZ32" s="450"/>
      <c r="ECA32" s="446"/>
      <c r="ECB32" s="446"/>
      <c r="ECC32" s="446"/>
      <c r="ECD32" s="446"/>
      <c r="ECE32" s="451"/>
      <c r="ECF32" s="451"/>
      <c r="ECG32" s="450"/>
      <c r="ECH32" s="450"/>
      <c r="ECI32" s="446"/>
      <c r="ECJ32" s="446"/>
      <c r="ECK32" s="446"/>
      <c r="ECL32" s="446"/>
      <c r="ECM32" s="451"/>
      <c r="ECN32" s="451"/>
      <c r="ECO32" s="450"/>
      <c r="ECP32" s="450"/>
      <c r="ECQ32" s="446"/>
      <c r="ECR32" s="446"/>
      <c r="ECS32" s="446"/>
      <c r="ECT32" s="446"/>
      <c r="ECU32" s="451"/>
      <c r="ECV32" s="451"/>
      <c r="ECW32" s="450"/>
      <c r="ECX32" s="450"/>
      <c r="ECY32" s="446"/>
      <c r="ECZ32" s="446"/>
      <c r="EDA32" s="446"/>
      <c r="EDB32" s="446"/>
      <c r="EDC32" s="451"/>
      <c r="EDD32" s="451"/>
      <c r="EDE32" s="450"/>
      <c r="EDF32" s="450"/>
      <c r="EDG32" s="446"/>
      <c r="EDH32" s="446"/>
      <c r="EDI32" s="446"/>
      <c r="EDJ32" s="446"/>
      <c r="EDK32" s="451"/>
      <c r="EDL32" s="451"/>
      <c r="EDM32" s="450"/>
      <c r="EDN32" s="450"/>
      <c r="EDO32" s="446"/>
      <c r="EDP32" s="446"/>
      <c r="EDQ32" s="446"/>
      <c r="EDR32" s="446"/>
      <c r="EDS32" s="451"/>
      <c r="EDT32" s="451"/>
      <c r="EDU32" s="450"/>
      <c r="EDV32" s="450"/>
      <c r="EDW32" s="446"/>
      <c r="EDX32" s="446"/>
      <c r="EDY32" s="446"/>
      <c r="EDZ32" s="446"/>
      <c r="EEA32" s="451"/>
      <c r="EEB32" s="451"/>
      <c r="EEC32" s="450"/>
      <c r="EED32" s="450"/>
      <c r="EEE32" s="446"/>
      <c r="EEF32" s="446"/>
      <c r="EEG32" s="446"/>
      <c r="EEH32" s="446"/>
      <c r="EEI32" s="451"/>
      <c r="EEJ32" s="451"/>
      <c r="EEK32" s="450"/>
      <c r="EEL32" s="450"/>
      <c r="EEM32" s="446"/>
      <c r="EEN32" s="446"/>
      <c r="EEO32" s="446"/>
      <c r="EEP32" s="446"/>
      <c r="EEQ32" s="451"/>
      <c r="EER32" s="451"/>
      <c r="EES32" s="450"/>
      <c r="EET32" s="450"/>
      <c r="EEU32" s="446"/>
      <c r="EEV32" s="446"/>
      <c r="EEW32" s="446"/>
      <c r="EEX32" s="446"/>
      <c r="EEY32" s="451"/>
      <c r="EEZ32" s="451"/>
      <c r="EFA32" s="450"/>
      <c r="EFB32" s="450"/>
      <c r="EFC32" s="446"/>
      <c r="EFD32" s="446"/>
      <c r="EFE32" s="446"/>
      <c r="EFF32" s="446"/>
      <c r="EFG32" s="451"/>
      <c r="EFH32" s="451"/>
      <c r="EFI32" s="450"/>
      <c r="EFJ32" s="450"/>
      <c r="EFK32" s="446"/>
      <c r="EFL32" s="446"/>
      <c r="EFM32" s="446"/>
      <c r="EFN32" s="446"/>
      <c r="EFO32" s="451"/>
      <c r="EFP32" s="451"/>
      <c r="EFQ32" s="450"/>
      <c r="EFR32" s="450"/>
      <c r="EFS32" s="446"/>
      <c r="EFT32" s="446"/>
      <c r="EFU32" s="446"/>
      <c r="EFV32" s="446"/>
      <c r="EFW32" s="451"/>
      <c r="EFX32" s="451"/>
      <c r="EFY32" s="450"/>
      <c r="EFZ32" s="450"/>
      <c r="EGA32" s="446"/>
      <c r="EGB32" s="446"/>
      <c r="EGC32" s="446"/>
      <c r="EGD32" s="446"/>
      <c r="EGE32" s="451"/>
      <c r="EGF32" s="451"/>
      <c r="EGG32" s="450"/>
      <c r="EGH32" s="450"/>
      <c r="EGI32" s="446"/>
      <c r="EGJ32" s="446"/>
      <c r="EGK32" s="446"/>
      <c r="EGL32" s="446"/>
      <c r="EGM32" s="451"/>
      <c r="EGN32" s="451"/>
      <c r="EGO32" s="450"/>
      <c r="EGP32" s="450"/>
      <c r="EGQ32" s="446"/>
      <c r="EGR32" s="446"/>
      <c r="EGS32" s="446"/>
      <c r="EGT32" s="446"/>
      <c r="EGU32" s="451"/>
      <c r="EGV32" s="451"/>
      <c r="EGW32" s="450"/>
      <c r="EGX32" s="450"/>
      <c r="EGY32" s="446"/>
      <c r="EGZ32" s="446"/>
      <c r="EHA32" s="446"/>
      <c r="EHB32" s="446"/>
      <c r="EHC32" s="451"/>
      <c r="EHD32" s="451"/>
      <c r="EHE32" s="450"/>
      <c r="EHF32" s="450"/>
      <c r="EHG32" s="446"/>
      <c r="EHH32" s="446"/>
      <c r="EHI32" s="446"/>
      <c r="EHJ32" s="446"/>
      <c r="EHK32" s="451"/>
      <c r="EHL32" s="451"/>
      <c r="EHM32" s="450"/>
      <c r="EHN32" s="450"/>
      <c r="EHO32" s="446"/>
      <c r="EHP32" s="446"/>
      <c r="EHQ32" s="446"/>
      <c r="EHR32" s="446"/>
      <c r="EHS32" s="451"/>
      <c r="EHT32" s="451"/>
      <c r="EHU32" s="450"/>
      <c r="EHV32" s="450"/>
      <c r="EHW32" s="446"/>
      <c r="EHX32" s="446"/>
      <c r="EHY32" s="446"/>
      <c r="EHZ32" s="446"/>
      <c r="EIA32" s="451"/>
      <c r="EIB32" s="451"/>
      <c r="EIC32" s="450"/>
      <c r="EID32" s="450"/>
      <c r="EIE32" s="446"/>
      <c r="EIF32" s="446"/>
      <c r="EIG32" s="446"/>
      <c r="EIH32" s="446"/>
      <c r="EII32" s="451"/>
      <c r="EIJ32" s="451"/>
      <c r="EIK32" s="450"/>
      <c r="EIL32" s="450"/>
      <c r="EIM32" s="446"/>
      <c r="EIN32" s="446"/>
      <c r="EIO32" s="446"/>
      <c r="EIP32" s="446"/>
      <c r="EIQ32" s="451"/>
      <c r="EIR32" s="451"/>
      <c r="EIS32" s="450"/>
      <c r="EIT32" s="450"/>
      <c r="EIU32" s="446"/>
      <c r="EIV32" s="446"/>
      <c r="EIW32" s="446"/>
      <c r="EIX32" s="446"/>
      <c r="EIY32" s="451"/>
      <c r="EIZ32" s="451"/>
      <c r="EJA32" s="450"/>
      <c r="EJB32" s="450"/>
      <c r="EJC32" s="446"/>
      <c r="EJD32" s="446"/>
      <c r="EJE32" s="446"/>
      <c r="EJF32" s="446"/>
      <c r="EJG32" s="451"/>
      <c r="EJH32" s="451"/>
      <c r="EJI32" s="450"/>
      <c r="EJJ32" s="450"/>
      <c r="EJK32" s="446"/>
      <c r="EJL32" s="446"/>
      <c r="EJM32" s="446"/>
      <c r="EJN32" s="446"/>
      <c r="EJO32" s="451"/>
      <c r="EJP32" s="451"/>
      <c r="EJQ32" s="450"/>
      <c r="EJR32" s="450"/>
      <c r="EJS32" s="446"/>
      <c r="EJT32" s="446"/>
      <c r="EJU32" s="446"/>
      <c r="EJV32" s="446"/>
      <c r="EJW32" s="451"/>
      <c r="EJX32" s="451"/>
      <c r="EJY32" s="450"/>
      <c r="EJZ32" s="450"/>
      <c r="EKA32" s="446"/>
      <c r="EKB32" s="446"/>
      <c r="EKC32" s="446"/>
      <c r="EKD32" s="446"/>
      <c r="EKE32" s="451"/>
      <c r="EKF32" s="451"/>
      <c r="EKG32" s="450"/>
      <c r="EKH32" s="450"/>
      <c r="EKI32" s="446"/>
      <c r="EKJ32" s="446"/>
      <c r="EKK32" s="446"/>
      <c r="EKL32" s="446"/>
      <c r="EKM32" s="451"/>
      <c r="EKN32" s="451"/>
      <c r="EKO32" s="450"/>
      <c r="EKP32" s="450"/>
      <c r="EKQ32" s="446"/>
      <c r="EKR32" s="446"/>
      <c r="EKS32" s="446"/>
      <c r="EKT32" s="446"/>
      <c r="EKU32" s="451"/>
      <c r="EKV32" s="451"/>
      <c r="EKW32" s="450"/>
      <c r="EKX32" s="450"/>
      <c r="EKY32" s="446"/>
      <c r="EKZ32" s="446"/>
      <c r="ELA32" s="446"/>
      <c r="ELB32" s="446"/>
      <c r="ELC32" s="451"/>
      <c r="ELD32" s="451"/>
      <c r="ELE32" s="450"/>
      <c r="ELF32" s="450"/>
      <c r="ELG32" s="446"/>
      <c r="ELH32" s="446"/>
      <c r="ELI32" s="446"/>
      <c r="ELJ32" s="446"/>
      <c r="ELK32" s="451"/>
      <c r="ELL32" s="451"/>
      <c r="ELM32" s="450"/>
      <c r="ELN32" s="450"/>
      <c r="ELO32" s="446"/>
      <c r="ELP32" s="446"/>
      <c r="ELQ32" s="446"/>
      <c r="ELR32" s="446"/>
      <c r="ELS32" s="451"/>
      <c r="ELT32" s="451"/>
      <c r="ELU32" s="450"/>
      <c r="ELV32" s="450"/>
      <c r="ELW32" s="446"/>
      <c r="ELX32" s="446"/>
      <c r="ELY32" s="446"/>
      <c r="ELZ32" s="446"/>
      <c r="EMA32" s="451"/>
      <c r="EMB32" s="451"/>
      <c r="EMC32" s="450"/>
      <c r="EMD32" s="450"/>
      <c r="EME32" s="446"/>
      <c r="EMF32" s="446"/>
      <c r="EMG32" s="446"/>
      <c r="EMH32" s="446"/>
      <c r="EMI32" s="451"/>
      <c r="EMJ32" s="451"/>
      <c r="EMK32" s="450"/>
      <c r="EML32" s="450"/>
      <c r="EMM32" s="446"/>
      <c r="EMN32" s="446"/>
      <c r="EMO32" s="446"/>
      <c r="EMP32" s="446"/>
      <c r="EMQ32" s="451"/>
      <c r="EMR32" s="451"/>
      <c r="EMS32" s="450"/>
      <c r="EMT32" s="450"/>
      <c r="EMU32" s="446"/>
      <c r="EMV32" s="446"/>
      <c r="EMW32" s="446"/>
      <c r="EMX32" s="446"/>
      <c r="EMY32" s="451"/>
      <c r="EMZ32" s="451"/>
      <c r="ENA32" s="450"/>
      <c r="ENB32" s="450"/>
      <c r="ENC32" s="446"/>
      <c r="END32" s="446"/>
      <c r="ENE32" s="446"/>
      <c r="ENF32" s="446"/>
      <c r="ENG32" s="451"/>
      <c r="ENH32" s="451"/>
      <c r="ENI32" s="450"/>
      <c r="ENJ32" s="450"/>
      <c r="ENK32" s="446"/>
      <c r="ENL32" s="446"/>
      <c r="ENM32" s="446"/>
      <c r="ENN32" s="446"/>
      <c r="ENO32" s="451"/>
      <c r="ENP32" s="451"/>
      <c r="ENQ32" s="450"/>
      <c r="ENR32" s="450"/>
      <c r="ENS32" s="446"/>
      <c r="ENT32" s="446"/>
      <c r="ENU32" s="446"/>
      <c r="ENV32" s="446"/>
      <c r="ENW32" s="451"/>
      <c r="ENX32" s="451"/>
      <c r="ENY32" s="450"/>
      <c r="ENZ32" s="450"/>
      <c r="EOA32" s="446"/>
      <c r="EOB32" s="446"/>
      <c r="EOC32" s="446"/>
      <c r="EOD32" s="446"/>
      <c r="EOE32" s="451"/>
      <c r="EOF32" s="451"/>
      <c r="EOG32" s="450"/>
      <c r="EOH32" s="450"/>
      <c r="EOI32" s="446"/>
      <c r="EOJ32" s="446"/>
      <c r="EOK32" s="446"/>
      <c r="EOL32" s="446"/>
      <c r="EOM32" s="451"/>
      <c r="EON32" s="451"/>
      <c r="EOO32" s="450"/>
      <c r="EOP32" s="450"/>
      <c r="EOQ32" s="446"/>
      <c r="EOR32" s="446"/>
      <c r="EOS32" s="446"/>
      <c r="EOT32" s="446"/>
      <c r="EOU32" s="451"/>
      <c r="EOV32" s="451"/>
      <c r="EOW32" s="450"/>
      <c r="EOX32" s="450"/>
      <c r="EOY32" s="446"/>
      <c r="EOZ32" s="446"/>
      <c r="EPA32" s="446"/>
      <c r="EPB32" s="446"/>
      <c r="EPC32" s="451"/>
      <c r="EPD32" s="451"/>
      <c r="EPE32" s="450"/>
      <c r="EPF32" s="450"/>
      <c r="EPG32" s="446"/>
      <c r="EPH32" s="446"/>
      <c r="EPI32" s="446"/>
      <c r="EPJ32" s="446"/>
      <c r="EPK32" s="451"/>
      <c r="EPL32" s="451"/>
      <c r="EPM32" s="450"/>
      <c r="EPN32" s="450"/>
      <c r="EPO32" s="446"/>
      <c r="EPP32" s="446"/>
      <c r="EPQ32" s="446"/>
      <c r="EPR32" s="446"/>
      <c r="EPS32" s="451"/>
      <c r="EPT32" s="451"/>
      <c r="EPU32" s="450"/>
      <c r="EPV32" s="450"/>
      <c r="EPW32" s="446"/>
      <c r="EPX32" s="446"/>
      <c r="EPY32" s="446"/>
      <c r="EPZ32" s="446"/>
      <c r="EQA32" s="451"/>
      <c r="EQB32" s="451"/>
      <c r="EQC32" s="450"/>
      <c r="EQD32" s="450"/>
      <c r="EQE32" s="446"/>
      <c r="EQF32" s="446"/>
      <c r="EQG32" s="446"/>
      <c r="EQH32" s="446"/>
      <c r="EQI32" s="451"/>
      <c r="EQJ32" s="451"/>
      <c r="EQK32" s="450"/>
      <c r="EQL32" s="450"/>
      <c r="EQM32" s="446"/>
      <c r="EQN32" s="446"/>
      <c r="EQO32" s="446"/>
      <c r="EQP32" s="446"/>
      <c r="EQQ32" s="451"/>
      <c r="EQR32" s="451"/>
      <c r="EQS32" s="450"/>
      <c r="EQT32" s="450"/>
      <c r="EQU32" s="446"/>
      <c r="EQV32" s="446"/>
      <c r="EQW32" s="446"/>
      <c r="EQX32" s="446"/>
      <c r="EQY32" s="451"/>
      <c r="EQZ32" s="451"/>
      <c r="ERA32" s="450"/>
      <c r="ERB32" s="450"/>
      <c r="ERC32" s="446"/>
      <c r="ERD32" s="446"/>
      <c r="ERE32" s="446"/>
      <c r="ERF32" s="446"/>
      <c r="ERG32" s="451"/>
      <c r="ERH32" s="451"/>
      <c r="ERI32" s="450"/>
      <c r="ERJ32" s="450"/>
      <c r="ERK32" s="446"/>
      <c r="ERL32" s="446"/>
      <c r="ERM32" s="446"/>
      <c r="ERN32" s="446"/>
      <c r="ERO32" s="451"/>
      <c r="ERP32" s="451"/>
      <c r="ERQ32" s="450"/>
      <c r="ERR32" s="450"/>
      <c r="ERS32" s="446"/>
      <c r="ERT32" s="446"/>
      <c r="ERU32" s="446"/>
      <c r="ERV32" s="446"/>
      <c r="ERW32" s="451"/>
      <c r="ERX32" s="451"/>
      <c r="ERY32" s="450"/>
      <c r="ERZ32" s="450"/>
      <c r="ESA32" s="446"/>
      <c r="ESB32" s="446"/>
      <c r="ESC32" s="446"/>
      <c r="ESD32" s="446"/>
      <c r="ESE32" s="451"/>
      <c r="ESF32" s="451"/>
      <c r="ESG32" s="450"/>
      <c r="ESH32" s="450"/>
      <c r="ESI32" s="446"/>
      <c r="ESJ32" s="446"/>
      <c r="ESK32" s="446"/>
      <c r="ESL32" s="446"/>
      <c r="ESM32" s="451"/>
      <c r="ESN32" s="451"/>
      <c r="ESO32" s="450"/>
      <c r="ESP32" s="450"/>
      <c r="ESQ32" s="446"/>
      <c r="ESR32" s="446"/>
      <c r="ESS32" s="446"/>
      <c r="EST32" s="446"/>
      <c r="ESU32" s="451"/>
      <c r="ESV32" s="451"/>
      <c r="ESW32" s="450"/>
      <c r="ESX32" s="450"/>
      <c r="ESY32" s="446"/>
      <c r="ESZ32" s="446"/>
      <c r="ETA32" s="446"/>
      <c r="ETB32" s="446"/>
      <c r="ETC32" s="451"/>
      <c r="ETD32" s="451"/>
      <c r="ETE32" s="450"/>
      <c r="ETF32" s="450"/>
      <c r="ETG32" s="446"/>
      <c r="ETH32" s="446"/>
      <c r="ETI32" s="446"/>
      <c r="ETJ32" s="446"/>
      <c r="ETK32" s="451"/>
      <c r="ETL32" s="451"/>
      <c r="ETM32" s="450"/>
      <c r="ETN32" s="450"/>
      <c r="ETO32" s="446"/>
      <c r="ETP32" s="446"/>
      <c r="ETQ32" s="446"/>
      <c r="ETR32" s="446"/>
      <c r="ETS32" s="451"/>
      <c r="ETT32" s="451"/>
      <c r="ETU32" s="450"/>
      <c r="ETV32" s="450"/>
      <c r="ETW32" s="446"/>
      <c r="ETX32" s="446"/>
      <c r="ETY32" s="446"/>
      <c r="ETZ32" s="446"/>
      <c r="EUA32" s="451"/>
      <c r="EUB32" s="451"/>
      <c r="EUC32" s="450"/>
      <c r="EUD32" s="450"/>
      <c r="EUE32" s="446"/>
      <c r="EUF32" s="446"/>
      <c r="EUG32" s="446"/>
      <c r="EUH32" s="446"/>
      <c r="EUI32" s="451"/>
      <c r="EUJ32" s="451"/>
      <c r="EUK32" s="450"/>
      <c r="EUL32" s="450"/>
      <c r="EUM32" s="446"/>
      <c r="EUN32" s="446"/>
      <c r="EUO32" s="446"/>
      <c r="EUP32" s="446"/>
      <c r="EUQ32" s="451"/>
      <c r="EUR32" s="451"/>
      <c r="EUS32" s="450"/>
      <c r="EUT32" s="450"/>
      <c r="EUU32" s="446"/>
      <c r="EUV32" s="446"/>
      <c r="EUW32" s="446"/>
      <c r="EUX32" s="446"/>
      <c r="EUY32" s="451"/>
      <c r="EUZ32" s="451"/>
      <c r="EVA32" s="450"/>
      <c r="EVB32" s="450"/>
      <c r="EVC32" s="446"/>
      <c r="EVD32" s="446"/>
      <c r="EVE32" s="446"/>
      <c r="EVF32" s="446"/>
      <c r="EVG32" s="451"/>
      <c r="EVH32" s="451"/>
      <c r="EVI32" s="450"/>
      <c r="EVJ32" s="450"/>
      <c r="EVK32" s="446"/>
      <c r="EVL32" s="446"/>
      <c r="EVM32" s="446"/>
      <c r="EVN32" s="446"/>
      <c r="EVO32" s="451"/>
      <c r="EVP32" s="451"/>
      <c r="EVQ32" s="450"/>
      <c r="EVR32" s="450"/>
      <c r="EVS32" s="446"/>
      <c r="EVT32" s="446"/>
      <c r="EVU32" s="446"/>
      <c r="EVV32" s="446"/>
      <c r="EVW32" s="451"/>
      <c r="EVX32" s="451"/>
      <c r="EVY32" s="450"/>
      <c r="EVZ32" s="450"/>
      <c r="EWA32" s="446"/>
      <c r="EWB32" s="446"/>
      <c r="EWC32" s="446"/>
      <c r="EWD32" s="446"/>
      <c r="EWE32" s="451"/>
      <c r="EWF32" s="451"/>
      <c r="EWG32" s="450"/>
      <c r="EWH32" s="450"/>
      <c r="EWI32" s="446"/>
      <c r="EWJ32" s="446"/>
      <c r="EWK32" s="446"/>
      <c r="EWL32" s="446"/>
      <c r="EWM32" s="451"/>
      <c r="EWN32" s="451"/>
      <c r="EWO32" s="450"/>
      <c r="EWP32" s="450"/>
      <c r="EWQ32" s="446"/>
      <c r="EWR32" s="446"/>
      <c r="EWS32" s="446"/>
      <c r="EWT32" s="446"/>
      <c r="EWU32" s="451"/>
      <c r="EWV32" s="451"/>
      <c r="EWW32" s="450"/>
      <c r="EWX32" s="450"/>
      <c r="EWY32" s="446"/>
      <c r="EWZ32" s="446"/>
      <c r="EXA32" s="446"/>
      <c r="EXB32" s="446"/>
      <c r="EXC32" s="451"/>
      <c r="EXD32" s="451"/>
      <c r="EXE32" s="450"/>
      <c r="EXF32" s="450"/>
      <c r="EXG32" s="446"/>
      <c r="EXH32" s="446"/>
      <c r="EXI32" s="446"/>
      <c r="EXJ32" s="446"/>
      <c r="EXK32" s="451"/>
      <c r="EXL32" s="451"/>
      <c r="EXM32" s="450"/>
      <c r="EXN32" s="450"/>
      <c r="EXO32" s="446"/>
      <c r="EXP32" s="446"/>
      <c r="EXQ32" s="446"/>
      <c r="EXR32" s="446"/>
      <c r="EXS32" s="451"/>
      <c r="EXT32" s="451"/>
      <c r="EXU32" s="450"/>
      <c r="EXV32" s="450"/>
      <c r="EXW32" s="446"/>
      <c r="EXX32" s="446"/>
      <c r="EXY32" s="446"/>
      <c r="EXZ32" s="446"/>
      <c r="EYA32" s="451"/>
      <c r="EYB32" s="451"/>
      <c r="EYC32" s="450"/>
      <c r="EYD32" s="450"/>
      <c r="EYE32" s="446"/>
      <c r="EYF32" s="446"/>
      <c r="EYG32" s="446"/>
      <c r="EYH32" s="446"/>
      <c r="EYI32" s="451"/>
      <c r="EYJ32" s="451"/>
      <c r="EYK32" s="450"/>
      <c r="EYL32" s="450"/>
      <c r="EYM32" s="446"/>
      <c r="EYN32" s="446"/>
      <c r="EYO32" s="446"/>
      <c r="EYP32" s="446"/>
      <c r="EYQ32" s="451"/>
      <c r="EYR32" s="451"/>
      <c r="EYS32" s="450"/>
      <c r="EYT32" s="450"/>
      <c r="EYU32" s="446"/>
      <c r="EYV32" s="446"/>
      <c r="EYW32" s="446"/>
      <c r="EYX32" s="446"/>
      <c r="EYY32" s="451"/>
      <c r="EYZ32" s="451"/>
      <c r="EZA32" s="450"/>
      <c r="EZB32" s="450"/>
      <c r="EZC32" s="446"/>
      <c r="EZD32" s="446"/>
      <c r="EZE32" s="446"/>
      <c r="EZF32" s="446"/>
      <c r="EZG32" s="451"/>
      <c r="EZH32" s="451"/>
      <c r="EZI32" s="450"/>
      <c r="EZJ32" s="450"/>
      <c r="EZK32" s="446"/>
      <c r="EZL32" s="446"/>
      <c r="EZM32" s="446"/>
      <c r="EZN32" s="446"/>
      <c r="EZO32" s="451"/>
      <c r="EZP32" s="451"/>
      <c r="EZQ32" s="450"/>
      <c r="EZR32" s="450"/>
      <c r="EZS32" s="446"/>
      <c r="EZT32" s="446"/>
      <c r="EZU32" s="446"/>
      <c r="EZV32" s="446"/>
      <c r="EZW32" s="451"/>
      <c r="EZX32" s="451"/>
      <c r="EZY32" s="450"/>
      <c r="EZZ32" s="450"/>
      <c r="FAA32" s="446"/>
      <c r="FAB32" s="446"/>
      <c r="FAC32" s="446"/>
      <c r="FAD32" s="446"/>
      <c r="FAE32" s="451"/>
      <c r="FAF32" s="451"/>
      <c r="FAG32" s="450"/>
      <c r="FAH32" s="450"/>
      <c r="FAI32" s="446"/>
      <c r="FAJ32" s="446"/>
      <c r="FAK32" s="446"/>
      <c r="FAL32" s="446"/>
      <c r="FAM32" s="451"/>
      <c r="FAN32" s="451"/>
      <c r="FAO32" s="450"/>
      <c r="FAP32" s="450"/>
      <c r="FAQ32" s="446"/>
      <c r="FAR32" s="446"/>
      <c r="FAS32" s="446"/>
      <c r="FAT32" s="446"/>
      <c r="FAU32" s="451"/>
      <c r="FAV32" s="451"/>
      <c r="FAW32" s="450"/>
      <c r="FAX32" s="450"/>
      <c r="FAY32" s="446"/>
      <c r="FAZ32" s="446"/>
      <c r="FBA32" s="446"/>
      <c r="FBB32" s="446"/>
      <c r="FBC32" s="451"/>
      <c r="FBD32" s="451"/>
      <c r="FBE32" s="450"/>
      <c r="FBF32" s="450"/>
      <c r="FBG32" s="446"/>
      <c r="FBH32" s="446"/>
      <c r="FBI32" s="446"/>
      <c r="FBJ32" s="446"/>
      <c r="FBK32" s="451"/>
      <c r="FBL32" s="451"/>
      <c r="FBM32" s="450"/>
      <c r="FBN32" s="450"/>
      <c r="FBO32" s="446"/>
      <c r="FBP32" s="446"/>
      <c r="FBQ32" s="446"/>
      <c r="FBR32" s="446"/>
      <c r="FBS32" s="451"/>
      <c r="FBT32" s="451"/>
      <c r="FBU32" s="450"/>
      <c r="FBV32" s="450"/>
      <c r="FBW32" s="446"/>
      <c r="FBX32" s="446"/>
      <c r="FBY32" s="446"/>
      <c r="FBZ32" s="446"/>
      <c r="FCA32" s="451"/>
      <c r="FCB32" s="451"/>
      <c r="FCC32" s="450"/>
      <c r="FCD32" s="450"/>
      <c r="FCE32" s="446"/>
      <c r="FCF32" s="446"/>
      <c r="FCG32" s="446"/>
      <c r="FCH32" s="446"/>
      <c r="FCI32" s="451"/>
      <c r="FCJ32" s="451"/>
      <c r="FCK32" s="450"/>
      <c r="FCL32" s="450"/>
      <c r="FCM32" s="446"/>
      <c r="FCN32" s="446"/>
      <c r="FCO32" s="446"/>
      <c r="FCP32" s="446"/>
      <c r="FCQ32" s="451"/>
      <c r="FCR32" s="451"/>
      <c r="FCS32" s="450"/>
      <c r="FCT32" s="450"/>
      <c r="FCU32" s="446"/>
      <c r="FCV32" s="446"/>
      <c r="FCW32" s="446"/>
      <c r="FCX32" s="446"/>
      <c r="FCY32" s="451"/>
      <c r="FCZ32" s="451"/>
      <c r="FDA32" s="450"/>
      <c r="FDB32" s="450"/>
      <c r="FDC32" s="446"/>
      <c r="FDD32" s="446"/>
      <c r="FDE32" s="446"/>
      <c r="FDF32" s="446"/>
      <c r="FDG32" s="451"/>
      <c r="FDH32" s="451"/>
      <c r="FDI32" s="450"/>
      <c r="FDJ32" s="450"/>
      <c r="FDK32" s="446"/>
      <c r="FDL32" s="446"/>
      <c r="FDM32" s="446"/>
      <c r="FDN32" s="446"/>
      <c r="FDO32" s="451"/>
      <c r="FDP32" s="451"/>
      <c r="FDQ32" s="450"/>
      <c r="FDR32" s="450"/>
      <c r="FDS32" s="446"/>
      <c r="FDT32" s="446"/>
      <c r="FDU32" s="446"/>
      <c r="FDV32" s="446"/>
      <c r="FDW32" s="451"/>
      <c r="FDX32" s="451"/>
      <c r="FDY32" s="450"/>
      <c r="FDZ32" s="450"/>
      <c r="FEA32" s="446"/>
      <c r="FEB32" s="446"/>
      <c r="FEC32" s="446"/>
      <c r="FED32" s="446"/>
      <c r="FEE32" s="451"/>
      <c r="FEF32" s="451"/>
      <c r="FEG32" s="450"/>
      <c r="FEH32" s="450"/>
      <c r="FEI32" s="446"/>
      <c r="FEJ32" s="446"/>
      <c r="FEK32" s="446"/>
      <c r="FEL32" s="446"/>
      <c r="FEM32" s="451"/>
      <c r="FEN32" s="451"/>
      <c r="FEO32" s="450"/>
      <c r="FEP32" s="450"/>
      <c r="FEQ32" s="446"/>
      <c r="FER32" s="446"/>
      <c r="FES32" s="446"/>
      <c r="FET32" s="446"/>
      <c r="FEU32" s="451"/>
      <c r="FEV32" s="451"/>
      <c r="FEW32" s="450"/>
      <c r="FEX32" s="450"/>
      <c r="FEY32" s="446"/>
      <c r="FEZ32" s="446"/>
      <c r="FFA32" s="446"/>
      <c r="FFB32" s="446"/>
      <c r="FFC32" s="451"/>
      <c r="FFD32" s="451"/>
      <c r="FFE32" s="450"/>
      <c r="FFF32" s="450"/>
      <c r="FFG32" s="446"/>
      <c r="FFH32" s="446"/>
      <c r="FFI32" s="446"/>
      <c r="FFJ32" s="446"/>
      <c r="FFK32" s="451"/>
      <c r="FFL32" s="451"/>
      <c r="FFM32" s="450"/>
      <c r="FFN32" s="450"/>
      <c r="FFO32" s="446"/>
      <c r="FFP32" s="446"/>
      <c r="FFQ32" s="446"/>
      <c r="FFR32" s="446"/>
      <c r="FFS32" s="451"/>
      <c r="FFT32" s="451"/>
      <c r="FFU32" s="450"/>
      <c r="FFV32" s="450"/>
      <c r="FFW32" s="446"/>
      <c r="FFX32" s="446"/>
      <c r="FFY32" s="446"/>
      <c r="FFZ32" s="446"/>
      <c r="FGA32" s="451"/>
      <c r="FGB32" s="451"/>
      <c r="FGC32" s="450"/>
      <c r="FGD32" s="450"/>
      <c r="FGE32" s="446"/>
      <c r="FGF32" s="446"/>
      <c r="FGG32" s="446"/>
      <c r="FGH32" s="446"/>
      <c r="FGI32" s="451"/>
      <c r="FGJ32" s="451"/>
      <c r="FGK32" s="450"/>
      <c r="FGL32" s="450"/>
      <c r="FGM32" s="446"/>
      <c r="FGN32" s="446"/>
      <c r="FGO32" s="446"/>
      <c r="FGP32" s="446"/>
      <c r="FGQ32" s="451"/>
      <c r="FGR32" s="451"/>
      <c r="FGS32" s="450"/>
      <c r="FGT32" s="450"/>
      <c r="FGU32" s="446"/>
      <c r="FGV32" s="446"/>
      <c r="FGW32" s="446"/>
      <c r="FGX32" s="446"/>
      <c r="FGY32" s="451"/>
      <c r="FGZ32" s="451"/>
      <c r="FHA32" s="450"/>
      <c r="FHB32" s="450"/>
      <c r="FHC32" s="446"/>
      <c r="FHD32" s="446"/>
      <c r="FHE32" s="446"/>
      <c r="FHF32" s="446"/>
      <c r="FHG32" s="451"/>
      <c r="FHH32" s="451"/>
      <c r="FHI32" s="450"/>
      <c r="FHJ32" s="450"/>
      <c r="FHK32" s="446"/>
      <c r="FHL32" s="446"/>
      <c r="FHM32" s="446"/>
      <c r="FHN32" s="446"/>
      <c r="FHO32" s="451"/>
      <c r="FHP32" s="451"/>
      <c r="FHQ32" s="450"/>
      <c r="FHR32" s="450"/>
      <c r="FHS32" s="446"/>
      <c r="FHT32" s="446"/>
      <c r="FHU32" s="446"/>
      <c r="FHV32" s="446"/>
      <c r="FHW32" s="451"/>
      <c r="FHX32" s="451"/>
      <c r="FHY32" s="450"/>
      <c r="FHZ32" s="450"/>
      <c r="FIA32" s="446"/>
      <c r="FIB32" s="446"/>
      <c r="FIC32" s="446"/>
      <c r="FID32" s="446"/>
      <c r="FIE32" s="451"/>
      <c r="FIF32" s="451"/>
      <c r="FIG32" s="450"/>
      <c r="FIH32" s="450"/>
      <c r="FII32" s="446"/>
      <c r="FIJ32" s="446"/>
      <c r="FIK32" s="446"/>
      <c r="FIL32" s="446"/>
      <c r="FIM32" s="451"/>
      <c r="FIN32" s="451"/>
      <c r="FIO32" s="450"/>
      <c r="FIP32" s="450"/>
      <c r="FIQ32" s="446"/>
      <c r="FIR32" s="446"/>
      <c r="FIS32" s="446"/>
      <c r="FIT32" s="446"/>
      <c r="FIU32" s="451"/>
      <c r="FIV32" s="451"/>
      <c r="FIW32" s="450"/>
      <c r="FIX32" s="450"/>
      <c r="FIY32" s="446"/>
      <c r="FIZ32" s="446"/>
      <c r="FJA32" s="446"/>
      <c r="FJB32" s="446"/>
      <c r="FJC32" s="451"/>
      <c r="FJD32" s="451"/>
      <c r="FJE32" s="450"/>
      <c r="FJF32" s="450"/>
      <c r="FJG32" s="446"/>
      <c r="FJH32" s="446"/>
      <c r="FJI32" s="446"/>
      <c r="FJJ32" s="446"/>
      <c r="FJK32" s="451"/>
      <c r="FJL32" s="451"/>
      <c r="FJM32" s="450"/>
      <c r="FJN32" s="450"/>
      <c r="FJO32" s="446"/>
      <c r="FJP32" s="446"/>
      <c r="FJQ32" s="446"/>
      <c r="FJR32" s="446"/>
      <c r="FJS32" s="451"/>
      <c r="FJT32" s="451"/>
      <c r="FJU32" s="450"/>
      <c r="FJV32" s="450"/>
      <c r="FJW32" s="446"/>
      <c r="FJX32" s="446"/>
      <c r="FJY32" s="446"/>
      <c r="FJZ32" s="446"/>
      <c r="FKA32" s="451"/>
      <c r="FKB32" s="451"/>
      <c r="FKC32" s="450"/>
      <c r="FKD32" s="450"/>
      <c r="FKE32" s="446"/>
      <c r="FKF32" s="446"/>
      <c r="FKG32" s="446"/>
      <c r="FKH32" s="446"/>
      <c r="FKI32" s="451"/>
      <c r="FKJ32" s="451"/>
      <c r="FKK32" s="450"/>
      <c r="FKL32" s="450"/>
      <c r="FKM32" s="446"/>
      <c r="FKN32" s="446"/>
      <c r="FKO32" s="446"/>
      <c r="FKP32" s="446"/>
      <c r="FKQ32" s="451"/>
      <c r="FKR32" s="451"/>
      <c r="FKS32" s="450"/>
      <c r="FKT32" s="450"/>
      <c r="FKU32" s="446"/>
      <c r="FKV32" s="446"/>
      <c r="FKW32" s="446"/>
      <c r="FKX32" s="446"/>
      <c r="FKY32" s="451"/>
      <c r="FKZ32" s="451"/>
      <c r="FLA32" s="450"/>
      <c r="FLB32" s="450"/>
      <c r="FLC32" s="446"/>
      <c r="FLD32" s="446"/>
      <c r="FLE32" s="446"/>
      <c r="FLF32" s="446"/>
      <c r="FLG32" s="451"/>
      <c r="FLH32" s="451"/>
      <c r="FLI32" s="450"/>
      <c r="FLJ32" s="450"/>
      <c r="FLK32" s="446"/>
      <c r="FLL32" s="446"/>
      <c r="FLM32" s="446"/>
      <c r="FLN32" s="446"/>
      <c r="FLO32" s="451"/>
      <c r="FLP32" s="451"/>
      <c r="FLQ32" s="450"/>
      <c r="FLR32" s="450"/>
      <c r="FLS32" s="446"/>
      <c r="FLT32" s="446"/>
      <c r="FLU32" s="446"/>
      <c r="FLV32" s="446"/>
      <c r="FLW32" s="451"/>
      <c r="FLX32" s="451"/>
      <c r="FLY32" s="450"/>
      <c r="FLZ32" s="450"/>
      <c r="FMA32" s="446"/>
      <c r="FMB32" s="446"/>
      <c r="FMC32" s="446"/>
      <c r="FMD32" s="446"/>
      <c r="FME32" s="451"/>
      <c r="FMF32" s="451"/>
      <c r="FMG32" s="450"/>
      <c r="FMH32" s="450"/>
      <c r="FMI32" s="446"/>
      <c r="FMJ32" s="446"/>
      <c r="FMK32" s="446"/>
      <c r="FML32" s="446"/>
      <c r="FMM32" s="451"/>
      <c r="FMN32" s="451"/>
      <c r="FMO32" s="450"/>
      <c r="FMP32" s="450"/>
      <c r="FMQ32" s="446"/>
      <c r="FMR32" s="446"/>
      <c r="FMS32" s="446"/>
      <c r="FMT32" s="446"/>
      <c r="FMU32" s="451"/>
      <c r="FMV32" s="451"/>
      <c r="FMW32" s="450"/>
      <c r="FMX32" s="450"/>
      <c r="FMY32" s="446"/>
      <c r="FMZ32" s="446"/>
      <c r="FNA32" s="446"/>
      <c r="FNB32" s="446"/>
      <c r="FNC32" s="451"/>
      <c r="FND32" s="451"/>
      <c r="FNE32" s="450"/>
      <c r="FNF32" s="450"/>
      <c r="FNG32" s="446"/>
      <c r="FNH32" s="446"/>
      <c r="FNI32" s="446"/>
      <c r="FNJ32" s="446"/>
      <c r="FNK32" s="451"/>
      <c r="FNL32" s="451"/>
      <c r="FNM32" s="450"/>
      <c r="FNN32" s="450"/>
      <c r="FNO32" s="446"/>
      <c r="FNP32" s="446"/>
      <c r="FNQ32" s="446"/>
      <c r="FNR32" s="446"/>
      <c r="FNS32" s="451"/>
      <c r="FNT32" s="451"/>
      <c r="FNU32" s="450"/>
      <c r="FNV32" s="450"/>
      <c r="FNW32" s="446"/>
      <c r="FNX32" s="446"/>
      <c r="FNY32" s="446"/>
      <c r="FNZ32" s="446"/>
      <c r="FOA32" s="451"/>
      <c r="FOB32" s="451"/>
      <c r="FOC32" s="450"/>
      <c r="FOD32" s="450"/>
      <c r="FOE32" s="446"/>
      <c r="FOF32" s="446"/>
      <c r="FOG32" s="446"/>
      <c r="FOH32" s="446"/>
      <c r="FOI32" s="451"/>
      <c r="FOJ32" s="451"/>
      <c r="FOK32" s="450"/>
      <c r="FOL32" s="450"/>
      <c r="FOM32" s="446"/>
      <c r="FON32" s="446"/>
      <c r="FOO32" s="446"/>
      <c r="FOP32" s="446"/>
      <c r="FOQ32" s="451"/>
      <c r="FOR32" s="451"/>
      <c r="FOS32" s="450"/>
      <c r="FOT32" s="450"/>
      <c r="FOU32" s="446"/>
      <c r="FOV32" s="446"/>
      <c r="FOW32" s="446"/>
      <c r="FOX32" s="446"/>
      <c r="FOY32" s="451"/>
      <c r="FOZ32" s="451"/>
      <c r="FPA32" s="450"/>
      <c r="FPB32" s="450"/>
      <c r="FPC32" s="446"/>
      <c r="FPD32" s="446"/>
      <c r="FPE32" s="446"/>
      <c r="FPF32" s="446"/>
      <c r="FPG32" s="451"/>
      <c r="FPH32" s="451"/>
      <c r="FPI32" s="450"/>
      <c r="FPJ32" s="450"/>
      <c r="FPK32" s="446"/>
      <c r="FPL32" s="446"/>
      <c r="FPM32" s="446"/>
      <c r="FPN32" s="446"/>
      <c r="FPO32" s="451"/>
      <c r="FPP32" s="451"/>
      <c r="FPQ32" s="450"/>
      <c r="FPR32" s="450"/>
      <c r="FPS32" s="446"/>
      <c r="FPT32" s="446"/>
      <c r="FPU32" s="446"/>
      <c r="FPV32" s="446"/>
      <c r="FPW32" s="451"/>
      <c r="FPX32" s="451"/>
      <c r="FPY32" s="450"/>
      <c r="FPZ32" s="450"/>
      <c r="FQA32" s="446"/>
      <c r="FQB32" s="446"/>
      <c r="FQC32" s="446"/>
      <c r="FQD32" s="446"/>
      <c r="FQE32" s="451"/>
      <c r="FQF32" s="451"/>
      <c r="FQG32" s="450"/>
      <c r="FQH32" s="450"/>
      <c r="FQI32" s="446"/>
      <c r="FQJ32" s="446"/>
      <c r="FQK32" s="446"/>
      <c r="FQL32" s="446"/>
      <c r="FQM32" s="451"/>
      <c r="FQN32" s="451"/>
      <c r="FQO32" s="450"/>
      <c r="FQP32" s="450"/>
      <c r="FQQ32" s="446"/>
      <c r="FQR32" s="446"/>
      <c r="FQS32" s="446"/>
      <c r="FQT32" s="446"/>
      <c r="FQU32" s="451"/>
      <c r="FQV32" s="451"/>
      <c r="FQW32" s="450"/>
      <c r="FQX32" s="450"/>
      <c r="FQY32" s="446"/>
      <c r="FQZ32" s="446"/>
      <c r="FRA32" s="446"/>
      <c r="FRB32" s="446"/>
      <c r="FRC32" s="451"/>
      <c r="FRD32" s="451"/>
      <c r="FRE32" s="450"/>
      <c r="FRF32" s="450"/>
      <c r="FRG32" s="446"/>
      <c r="FRH32" s="446"/>
      <c r="FRI32" s="446"/>
      <c r="FRJ32" s="446"/>
      <c r="FRK32" s="451"/>
      <c r="FRL32" s="451"/>
      <c r="FRM32" s="450"/>
      <c r="FRN32" s="450"/>
      <c r="FRO32" s="446"/>
      <c r="FRP32" s="446"/>
      <c r="FRQ32" s="446"/>
      <c r="FRR32" s="446"/>
      <c r="FRS32" s="451"/>
      <c r="FRT32" s="451"/>
      <c r="FRU32" s="450"/>
      <c r="FRV32" s="450"/>
      <c r="FRW32" s="446"/>
      <c r="FRX32" s="446"/>
      <c r="FRY32" s="446"/>
      <c r="FRZ32" s="446"/>
      <c r="FSA32" s="451"/>
      <c r="FSB32" s="451"/>
      <c r="FSC32" s="450"/>
      <c r="FSD32" s="450"/>
      <c r="FSE32" s="446"/>
      <c r="FSF32" s="446"/>
      <c r="FSG32" s="446"/>
      <c r="FSH32" s="446"/>
      <c r="FSI32" s="451"/>
      <c r="FSJ32" s="451"/>
      <c r="FSK32" s="450"/>
      <c r="FSL32" s="450"/>
      <c r="FSM32" s="446"/>
      <c r="FSN32" s="446"/>
      <c r="FSO32" s="446"/>
      <c r="FSP32" s="446"/>
      <c r="FSQ32" s="451"/>
      <c r="FSR32" s="451"/>
      <c r="FSS32" s="450"/>
      <c r="FST32" s="450"/>
      <c r="FSU32" s="446"/>
      <c r="FSV32" s="446"/>
      <c r="FSW32" s="446"/>
      <c r="FSX32" s="446"/>
      <c r="FSY32" s="451"/>
      <c r="FSZ32" s="451"/>
      <c r="FTA32" s="450"/>
      <c r="FTB32" s="450"/>
      <c r="FTC32" s="446"/>
      <c r="FTD32" s="446"/>
      <c r="FTE32" s="446"/>
      <c r="FTF32" s="446"/>
      <c r="FTG32" s="451"/>
      <c r="FTH32" s="451"/>
      <c r="FTI32" s="450"/>
      <c r="FTJ32" s="450"/>
      <c r="FTK32" s="446"/>
      <c r="FTL32" s="446"/>
      <c r="FTM32" s="446"/>
      <c r="FTN32" s="446"/>
      <c r="FTO32" s="451"/>
      <c r="FTP32" s="451"/>
      <c r="FTQ32" s="450"/>
      <c r="FTR32" s="450"/>
      <c r="FTS32" s="446"/>
      <c r="FTT32" s="446"/>
      <c r="FTU32" s="446"/>
      <c r="FTV32" s="446"/>
      <c r="FTW32" s="451"/>
      <c r="FTX32" s="451"/>
      <c r="FTY32" s="450"/>
      <c r="FTZ32" s="450"/>
      <c r="FUA32" s="446"/>
      <c r="FUB32" s="446"/>
      <c r="FUC32" s="446"/>
      <c r="FUD32" s="446"/>
      <c r="FUE32" s="451"/>
      <c r="FUF32" s="451"/>
      <c r="FUG32" s="450"/>
      <c r="FUH32" s="450"/>
      <c r="FUI32" s="446"/>
      <c r="FUJ32" s="446"/>
      <c r="FUK32" s="446"/>
      <c r="FUL32" s="446"/>
      <c r="FUM32" s="451"/>
      <c r="FUN32" s="451"/>
      <c r="FUO32" s="450"/>
      <c r="FUP32" s="450"/>
      <c r="FUQ32" s="446"/>
      <c r="FUR32" s="446"/>
      <c r="FUS32" s="446"/>
      <c r="FUT32" s="446"/>
      <c r="FUU32" s="451"/>
      <c r="FUV32" s="451"/>
      <c r="FUW32" s="450"/>
      <c r="FUX32" s="450"/>
      <c r="FUY32" s="446"/>
      <c r="FUZ32" s="446"/>
      <c r="FVA32" s="446"/>
      <c r="FVB32" s="446"/>
      <c r="FVC32" s="451"/>
      <c r="FVD32" s="451"/>
      <c r="FVE32" s="450"/>
      <c r="FVF32" s="450"/>
      <c r="FVG32" s="446"/>
      <c r="FVH32" s="446"/>
      <c r="FVI32" s="446"/>
      <c r="FVJ32" s="446"/>
      <c r="FVK32" s="451"/>
      <c r="FVL32" s="451"/>
      <c r="FVM32" s="450"/>
      <c r="FVN32" s="450"/>
      <c r="FVO32" s="446"/>
      <c r="FVP32" s="446"/>
      <c r="FVQ32" s="446"/>
      <c r="FVR32" s="446"/>
      <c r="FVS32" s="451"/>
      <c r="FVT32" s="451"/>
      <c r="FVU32" s="450"/>
      <c r="FVV32" s="450"/>
      <c r="FVW32" s="446"/>
      <c r="FVX32" s="446"/>
      <c r="FVY32" s="446"/>
      <c r="FVZ32" s="446"/>
      <c r="FWA32" s="451"/>
      <c r="FWB32" s="451"/>
      <c r="FWC32" s="450"/>
      <c r="FWD32" s="450"/>
      <c r="FWE32" s="446"/>
      <c r="FWF32" s="446"/>
      <c r="FWG32" s="446"/>
      <c r="FWH32" s="446"/>
      <c r="FWI32" s="451"/>
      <c r="FWJ32" s="451"/>
      <c r="FWK32" s="450"/>
      <c r="FWL32" s="450"/>
      <c r="FWM32" s="446"/>
      <c r="FWN32" s="446"/>
      <c r="FWO32" s="446"/>
      <c r="FWP32" s="446"/>
      <c r="FWQ32" s="451"/>
      <c r="FWR32" s="451"/>
      <c r="FWS32" s="450"/>
      <c r="FWT32" s="450"/>
      <c r="FWU32" s="446"/>
      <c r="FWV32" s="446"/>
      <c r="FWW32" s="446"/>
      <c r="FWX32" s="446"/>
      <c r="FWY32" s="451"/>
      <c r="FWZ32" s="451"/>
      <c r="FXA32" s="450"/>
      <c r="FXB32" s="450"/>
      <c r="FXC32" s="446"/>
      <c r="FXD32" s="446"/>
      <c r="FXE32" s="446"/>
      <c r="FXF32" s="446"/>
      <c r="FXG32" s="451"/>
      <c r="FXH32" s="451"/>
      <c r="FXI32" s="450"/>
      <c r="FXJ32" s="450"/>
      <c r="FXK32" s="446"/>
      <c r="FXL32" s="446"/>
      <c r="FXM32" s="446"/>
      <c r="FXN32" s="446"/>
      <c r="FXO32" s="451"/>
      <c r="FXP32" s="451"/>
      <c r="FXQ32" s="450"/>
      <c r="FXR32" s="450"/>
      <c r="FXS32" s="446"/>
      <c r="FXT32" s="446"/>
      <c r="FXU32" s="446"/>
      <c r="FXV32" s="446"/>
      <c r="FXW32" s="451"/>
      <c r="FXX32" s="451"/>
      <c r="FXY32" s="450"/>
      <c r="FXZ32" s="450"/>
      <c r="FYA32" s="446"/>
      <c r="FYB32" s="446"/>
      <c r="FYC32" s="446"/>
      <c r="FYD32" s="446"/>
      <c r="FYE32" s="451"/>
      <c r="FYF32" s="451"/>
      <c r="FYG32" s="450"/>
      <c r="FYH32" s="450"/>
      <c r="FYI32" s="446"/>
      <c r="FYJ32" s="446"/>
      <c r="FYK32" s="446"/>
      <c r="FYL32" s="446"/>
      <c r="FYM32" s="451"/>
      <c r="FYN32" s="451"/>
      <c r="FYO32" s="450"/>
      <c r="FYP32" s="450"/>
      <c r="FYQ32" s="446"/>
      <c r="FYR32" s="446"/>
      <c r="FYS32" s="446"/>
      <c r="FYT32" s="446"/>
      <c r="FYU32" s="451"/>
      <c r="FYV32" s="451"/>
      <c r="FYW32" s="450"/>
      <c r="FYX32" s="450"/>
      <c r="FYY32" s="446"/>
      <c r="FYZ32" s="446"/>
      <c r="FZA32" s="446"/>
      <c r="FZB32" s="446"/>
      <c r="FZC32" s="451"/>
      <c r="FZD32" s="451"/>
      <c r="FZE32" s="450"/>
      <c r="FZF32" s="450"/>
      <c r="FZG32" s="446"/>
      <c r="FZH32" s="446"/>
      <c r="FZI32" s="446"/>
      <c r="FZJ32" s="446"/>
      <c r="FZK32" s="451"/>
      <c r="FZL32" s="451"/>
      <c r="FZM32" s="450"/>
      <c r="FZN32" s="450"/>
      <c r="FZO32" s="446"/>
      <c r="FZP32" s="446"/>
      <c r="FZQ32" s="446"/>
      <c r="FZR32" s="446"/>
      <c r="FZS32" s="451"/>
      <c r="FZT32" s="451"/>
      <c r="FZU32" s="450"/>
      <c r="FZV32" s="450"/>
      <c r="FZW32" s="446"/>
      <c r="FZX32" s="446"/>
      <c r="FZY32" s="446"/>
      <c r="FZZ32" s="446"/>
      <c r="GAA32" s="451"/>
      <c r="GAB32" s="451"/>
      <c r="GAC32" s="450"/>
      <c r="GAD32" s="450"/>
      <c r="GAE32" s="446"/>
      <c r="GAF32" s="446"/>
      <c r="GAG32" s="446"/>
      <c r="GAH32" s="446"/>
      <c r="GAI32" s="451"/>
      <c r="GAJ32" s="451"/>
      <c r="GAK32" s="450"/>
      <c r="GAL32" s="450"/>
      <c r="GAM32" s="446"/>
      <c r="GAN32" s="446"/>
      <c r="GAO32" s="446"/>
      <c r="GAP32" s="446"/>
      <c r="GAQ32" s="451"/>
      <c r="GAR32" s="451"/>
      <c r="GAS32" s="450"/>
      <c r="GAT32" s="450"/>
      <c r="GAU32" s="446"/>
      <c r="GAV32" s="446"/>
      <c r="GAW32" s="446"/>
      <c r="GAX32" s="446"/>
      <c r="GAY32" s="451"/>
      <c r="GAZ32" s="451"/>
      <c r="GBA32" s="450"/>
      <c r="GBB32" s="450"/>
      <c r="GBC32" s="446"/>
      <c r="GBD32" s="446"/>
      <c r="GBE32" s="446"/>
      <c r="GBF32" s="446"/>
      <c r="GBG32" s="451"/>
      <c r="GBH32" s="451"/>
      <c r="GBI32" s="450"/>
      <c r="GBJ32" s="450"/>
      <c r="GBK32" s="446"/>
      <c r="GBL32" s="446"/>
      <c r="GBM32" s="446"/>
      <c r="GBN32" s="446"/>
      <c r="GBO32" s="451"/>
      <c r="GBP32" s="451"/>
      <c r="GBQ32" s="450"/>
      <c r="GBR32" s="450"/>
      <c r="GBS32" s="446"/>
      <c r="GBT32" s="446"/>
      <c r="GBU32" s="446"/>
      <c r="GBV32" s="446"/>
      <c r="GBW32" s="451"/>
      <c r="GBX32" s="451"/>
      <c r="GBY32" s="450"/>
      <c r="GBZ32" s="450"/>
      <c r="GCA32" s="446"/>
      <c r="GCB32" s="446"/>
      <c r="GCC32" s="446"/>
      <c r="GCD32" s="446"/>
      <c r="GCE32" s="451"/>
      <c r="GCF32" s="451"/>
      <c r="GCG32" s="450"/>
      <c r="GCH32" s="450"/>
      <c r="GCI32" s="446"/>
      <c r="GCJ32" s="446"/>
      <c r="GCK32" s="446"/>
      <c r="GCL32" s="446"/>
      <c r="GCM32" s="451"/>
      <c r="GCN32" s="451"/>
      <c r="GCO32" s="450"/>
      <c r="GCP32" s="450"/>
      <c r="GCQ32" s="446"/>
      <c r="GCR32" s="446"/>
      <c r="GCS32" s="446"/>
      <c r="GCT32" s="446"/>
      <c r="GCU32" s="451"/>
      <c r="GCV32" s="451"/>
      <c r="GCW32" s="450"/>
      <c r="GCX32" s="450"/>
      <c r="GCY32" s="446"/>
      <c r="GCZ32" s="446"/>
      <c r="GDA32" s="446"/>
      <c r="GDB32" s="446"/>
      <c r="GDC32" s="451"/>
      <c r="GDD32" s="451"/>
      <c r="GDE32" s="450"/>
      <c r="GDF32" s="450"/>
      <c r="GDG32" s="446"/>
      <c r="GDH32" s="446"/>
      <c r="GDI32" s="446"/>
      <c r="GDJ32" s="446"/>
      <c r="GDK32" s="451"/>
      <c r="GDL32" s="451"/>
      <c r="GDM32" s="450"/>
      <c r="GDN32" s="450"/>
      <c r="GDO32" s="446"/>
      <c r="GDP32" s="446"/>
      <c r="GDQ32" s="446"/>
      <c r="GDR32" s="446"/>
      <c r="GDS32" s="451"/>
      <c r="GDT32" s="451"/>
      <c r="GDU32" s="450"/>
      <c r="GDV32" s="450"/>
      <c r="GDW32" s="446"/>
      <c r="GDX32" s="446"/>
      <c r="GDY32" s="446"/>
      <c r="GDZ32" s="446"/>
      <c r="GEA32" s="451"/>
      <c r="GEB32" s="451"/>
      <c r="GEC32" s="450"/>
      <c r="GED32" s="450"/>
      <c r="GEE32" s="446"/>
      <c r="GEF32" s="446"/>
      <c r="GEG32" s="446"/>
      <c r="GEH32" s="446"/>
      <c r="GEI32" s="451"/>
      <c r="GEJ32" s="451"/>
      <c r="GEK32" s="450"/>
      <c r="GEL32" s="450"/>
      <c r="GEM32" s="446"/>
      <c r="GEN32" s="446"/>
      <c r="GEO32" s="446"/>
      <c r="GEP32" s="446"/>
      <c r="GEQ32" s="451"/>
      <c r="GER32" s="451"/>
      <c r="GES32" s="450"/>
      <c r="GET32" s="450"/>
      <c r="GEU32" s="446"/>
      <c r="GEV32" s="446"/>
      <c r="GEW32" s="446"/>
      <c r="GEX32" s="446"/>
      <c r="GEY32" s="451"/>
      <c r="GEZ32" s="451"/>
      <c r="GFA32" s="450"/>
      <c r="GFB32" s="450"/>
      <c r="GFC32" s="446"/>
      <c r="GFD32" s="446"/>
      <c r="GFE32" s="446"/>
      <c r="GFF32" s="446"/>
      <c r="GFG32" s="451"/>
      <c r="GFH32" s="451"/>
      <c r="GFI32" s="450"/>
      <c r="GFJ32" s="450"/>
      <c r="GFK32" s="446"/>
      <c r="GFL32" s="446"/>
      <c r="GFM32" s="446"/>
      <c r="GFN32" s="446"/>
      <c r="GFO32" s="451"/>
      <c r="GFP32" s="451"/>
      <c r="GFQ32" s="450"/>
      <c r="GFR32" s="450"/>
      <c r="GFS32" s="446"/>
      <c r="GFT32" s="446"/>
      <c r="GFU32" s="446"/>
      <c r="GFV32" s="446"/>
      <c r="GFW32" s="451"/>
      <c r="GFX32" s="451"/>
      <c r="GFY32" s="450"/>
      <c r="GFZ32" s="450"/>
      <c r="GGA32" s="446"/>
      <c r="GGB32" s="446"/>
      <c r="GGC32" s="446"/>
      <c r="GGD32" s="446"/>
      <c r="GGE32" s="451"/>
      <c r="GGF32" s="451"/>
      <c r="GGG32" s="450"/>
      <c r="GGH32" s="450"/>
      <c r="GGI32" s="446"/>
      <c r="GGJ32" s="446"/>
      <c r="GGK32" s="446"/>
      <c r="GGL32" s="446"/>
      <c r="GGM32" s="451"/>
      <c r="GGN32" s="451"/>
      <c r="GGO32" s="450"/>
      <c r="GGP32" s="450"/>
      <c r="GGQ32" s="446"/>
      <c r="GGR32" s="446"/>
      <c r="GGS32" s="446"/>
      <c r="GGT32" s="446"/>
      <c r="GGU32" s="451"/>
      <c r="GGV32" s="451"/>
      <c r="GGW32" s="450"/>
      <c r="GGX32" s="450"/>
      <c r="GGY32" s="446"/>
      <c r="GGZ32" s="446"/>
      <c r="GHA32" s="446"/>
      <c r="GHB32" s="446"/>
      <c r="GHC32" s="451"/>
      <c r="GHD32" s="451"/>
      <c r="GHE32" s="450"/>
      <c r="GHF32" s="450"/>
      <c r="GHG32" s="446"/>
      <c r="GHH32" s="446"/>
      <c r="GHI32" s="446"/>
      <c r="GHJ32" s="446"/>
      <c r="GHK32" s="451"/>
      <c r="GHL32" s="451"/>
      <c r="GHM32" s="450"/>
      <c r="GHN32" s="450"/>
      <c r="GHO32" s="446"/>
      <c r="GHP32" s="446"/>
      <c r="GHQ32" s="446"/>
      <c r="GHR32" s="446"/>
      <c r="GHS32" s="451"/>
      <c r="GHT32" s="451"/>
      <c r="GHU32" s="450"/>
      <c r="GHV32" s="450"/>
      <c r="GHW32" s="446"/>
      <c r="GHX32" s="446"/>
      <c r="GHY32" s="446"/>
      <c r="GHZ32" s="446"/>
      <c r="GIA32" s="451"/>
      <c r="GIB32" s="451"/>
      <c r="GIC32" s="450"/>
      <c r="GID32" s="450"/>
      <c r="GIE32" s="446"/>
      <c r="GIF32" s="446"/>
      <c r="GIG32" s="446"/>
      <c r="GIH32" s="446"/>
      <c r="GII32" s="451"/>
      <c r="GIJ32" s="451"/>
      <c r="GIK32" s="450"/>
      <c r="GIL32" s="450"/>
      <c r="GIM32" s="446"/>
      <c r="GIN32" s="446"/>
      <c r="GIO32" s="446"/>
      <c r="GIP32" s="446"/>
      <c r="GIQ32" s="451"/>
      <c r="GIR32" s="451"/>
      <c r="GIS32" s="450"/>
      <c r="GIT32" s="450"/>
      <c r="GIU32" s="446"/>
      <c r="GIV32" s="446"/>
      <c r="GIW32" s="446"/>
      <c r="GIX32" s="446"/>
      <c r="GIY32" s="451"/>
      <c r="GIZ32" s="451"/>
      <c r="GJA32" s="450"/>
      <c r="GJB32" s="450"/>
      <c r="GJC32" s="446"/>
      <c r="GJD32" s="446"/>
      <c r="GJE32" s="446"/>
      <c r="GJF32" s="446"/>
      <c r="GJG32" s="451"/>
      <c r="GJH32" s="451"/>
      <c r="GJI32" s="450"/>
      <c r="GJJ32" s="450"/>
      <c r="GJK32" s="446"/>
      <c r="GJL32" s="446"/>
      <c r="GJM32" s="446"/>
      <c r="GJN32" s="446"/>
      <c r="GJO32" s="451"/>
      <c r="GJP32" s="451"/>
      <c r="GJQ32" s="450"/>
      <c r="GJR32" s="450"/>
      <c r="GJS32" s="446"/>
      <c r="GJT32" s="446"/>
      <c r="GJU32" s="446"/>
      <c r="GJV32" s="446"/>
      <c r="GJW32" s="451"/>
      <c r="GJX32" s="451"/>
      <c r="GJY32" s="450"/>
      <c r="GJZ32" s="450"/>
      <c r="GKA32" s="446"/>
      <c r="GKB32" s="446"/>
      <c r="GKC32" s="446"/>
      <c r="GKD32" s="446"/>
      <c r="GKE32" s="451"/>
      <c r="GKF32" s="451"/>
      <c r="GKG32" s="450"/>
      <c r="GKH32" s="450"/>
      <c r="GKI32" s="446"/>
      <c r="GKJ32" s="446"/>
      <c r="GKK32" s="446"/>
      <c r="GKL32" s="446"/>
      <c r="GKM32" s="451"/>
      <c r="GKN32" s="451"/>
      <c r="GKO32" s="450"/>
      <c r="GKP32" s="450"/>
      <c r="GKQ32" s="446"/>
      <c r="GKR32" s="446"/>
      <c r="GKS32" s="446"/>
      <c r="GKT32" s="446"/>
      <c r="GKU32" s="451"/>
      <c r="GKV32" s="451"/>
      <c r="GKW32" s="450"/>
      <c r="GKX32" s="450"/>
      <c r="GKY32" s="446"/>
      <c r="GKZ32" s="446"/>
      <c r="GLA32" s="446"/>
      <c r="GLB32" s="446"/>
      <c r="GLC32" s="451"/>
      <c r="GLD32" s="451"/>
      <c r="GLE32" s="450"/>
      <c r="GLF32" s="450"/>
      <c r="GLG32" s="446"/>
      <c r="GLH32" s="446"/>
      <c r="GLI32" s="446"/>
      <c r="GLJ32" s="446"/>
      <c r="GLK32" s="451"/>
      <c r="GLL32" s="451"/>
      <c r="GLM32" s="450"/>
      <c r="GLN32" s="450"/>
      <c r="GLO32" s="446"/>
      <c r="GLP32" s="446"/>
      <c r="GLQ32" s="446"/>
      <c r="GLR32" s="446"/>
      <c r="GLS32" s="451"/>
      <c r="GLT32" s="451"/>
      <c r="GLU32" s="450"/>
      <c r="GLV32" s="450"/>
      <c r="GLW32" s="446"/>
      <c r="GLX32" s="446"/>
      <c r="GLY32" s="446"/>
      <c r="GLZ32" s="446"/>
      <c r="GMA32" s="451"/>
      <c r="GMB32" s="451"/>
      <c r="GMC32" s="450"/>
      <c r="GMD32" s="450"/>
      <c r="GME32" s="446"/>
      <c r="GMF32" s="446"/>
      <c r="GMG32" s="446"/>
      <c r="GMH32" s="446"/>
      <c r="GMI32" s="451"/>
      <c r="GMJ32" s="451"/>
      <c r="GMK32" s="450"/>
      <c r="GML32" s="450"/>
      <c r="GMM32" s="446"/>
      <c r="GMN32" s="446"/>
      <c r="GMO32" s="446"/>
      <c r="GMP32" s="446"/>
      <c r="GMQ32" s="451"/>
      <c r="GMR32" s="451"/>
      <c r="GMS32" s="450"/>
      <c r="GMT32" s="450"/>
      <c r="GMU32" s="446"/>
      <c r="GMV32" s="446"/>
      <c r="GMW32" s="446"/>
      <c r="GMX32" s="446"/>
      <c r="GMY32" s="451"/>
      <c r="GMZ32" s="451"/>
      <c r="GNA32" s="450"/>
      <c r="GNB32" s="450"/>
      <c r="GNC32" s="446"/>
      <c r="GND32" s="446"/>
      <c r="GNE32" s="446"/>
      <c r="GNF32" s="446"/>
      <c r="GNG32" s="451"/>
      <c r="GNH32" s="451"/>
      <c r="GNI32" s="450"/>
      <c r="GNJ32" s="450"/>
      <c r="GNK32" s="446"/>
      <c r="GNL32" s="446"/>
      <c r="GNM32" s="446"/>
      <c r="GNN32" s="446"/>
      <c r="GNO32" s="451"/>
      <c r="GNP32" s="451"/>
      <c r="GNQ32" s="450"/>
      <c r="GNR32" s="450"/>
      <c r="GNS32" s="446"/>
      <c r="GNT32" s="446"/>
      <c r="GNU32" s="446"/>
      <c r="GNV32" s="446"/>
      <c r="GNW32" s="451"/>
      <c r="GNX32" s="451"/>
      <c r="GNY32" s="450"/>
      <c r="GNZ32" s="450"/>
      <c r="GOA32" s="446"/>
      <c r="GOB32" s="446"/>
      <c r="GOC32" s="446"/>
      <c r="GOD32" s="446"/>
      <c r="GOE32" s="451"/>
      <c r="GOF32" s="451"/>
      <c r="GOG32" s="450"/>
      <c r="GOH32" s="450"/>
      <c r="GOI32" s="446"/>
      <c r="GOJ32" s="446"/>
      <c r="GOK32" s="446"/>
      <c r="GOL32" s="446"/>
      <c r="GOM32" s="451"/>
      <c r="GON32" s="451"/>
      <c r="GOO32" s="450"/>
      <c r="GOP32" s="450"/>
      <c r="GOQ32" s="446"/>
      <c r="GOR32" s="446"/>
      <c r="GOS32" s="446"/>
      <c r="GOT32" s="446"/>
      <c r="GOU32" s="451"/>
      <c r="GOV32" s="451"/>
      <c r="GOW32" s="450"/>
      <c r="GOX32" s="450"/>
      <c r="GOY32" s="446"/>
      <c r="GOZ32" s="446"/>
      <c r="GPA32" s="446"/>
      <c r="GPB32" s="446"/>
      <c r="GPC32" s="451"/>
      <c r="GPD32" s="451"/>
      <c r="GPE32" s="450"/>
      <c r="GPF32" s="450"/>
      <c r="GPG32" s="446"/>
      <c r="GPH32" s="446"/>
      <c r="GPI32" s="446"/>
      <c r="GPJ32" s="446"/>
      <c r="GPK32" s="451"/>
      <c r="GPL32" s="451"/>
      <c r="GPM32" s="450"/>
      <c r="GPN32" s="450"/>
      <c r="GPO32" s="446"/>
      <c r="GPP32" s="446"/>
      <c r="GPQ32" s="446"/>
      <c r="GPR32" s="446"/>
      <c r="GPS32" s="451"/>
      <c r="GPT32" s="451"/>
      <c r="GPU32" s="450"/>
      <c r="GPV32" s="450"/>
      <c r="GPW32" s="446"/>
      <c r="GPX32" s="446"/>
      <c r="GPY32" s="446"/>
      <c r="GPZ32" s="446"/>
      <c r="GQA32" s="451"/>
      <c r="GQB32" s="451"/>
      <c r="GQC32" s="450"/>
      <c r="GQD32" s="450"/>
      <c r="GQE32" s="446"/>
      <c r="GQF32" s="446"/>
      <c r="GQG32" s="446"/>
      <c r="GQH32" s="446"/>
      <c r="GQI32" s="451"/>
      <c r="GQJ32" s="451"/>
      <c r="GQK32" s="450"/>
      <c r="GQL32" s="450"/>
      <c r="GQM32" s="446"/>
      <c r="GQN32" s="446"/>
      <c r="GQO32" s="446"/>
      <c r="GQP32" s="446"/>
      <c r="GQQ32" s="451"/>
      <c r="GQR32" s="451"/>
      <c r="GQS32" s="450"/>
      <c r="GQT32" s="450"/>
      <c r="GQU32" s="446"/>
      <c r="GQV32" s="446"/>
      <c r="GQW32" s="446"/>
      <c r="GQX32" s="446"/>
      <c r="GQY32" s="451"/>
      <c r="GQZ32" s="451"/>
      <c r="GRA32" s="450"/>
      <c r="GRB32" s="450"/>
      <c r="GRC32" s="446"/>
      <c r="GRD32" s="446"/>
      <c r="GRE32" s="446"/>
      <c r="GRF32" s="446"/>
      <c r="GRG32" s="451"/>
      <c r="GRH32" s="451"/>
      <c r="GRI32" s="450"/>
      <c r="GRJ32" s="450"/>
      <c r="GRK32" s="446"/>
      <c r="GRL32" s="446"/>
      <c r="GRM32" s="446"/>
      <c r="GRN32" s="446"/>
      <c r="GRO32" s="451"/>
      <c r="GRP32" s="451"/>
      <c r="GRQ32" s="450"/>
      <c r="GRR32" s="450"/>
      <c r="GRS32" s="446"/>
      <c r="GRT32" s="446"/>
      <c r="GRU32" s="446"/>
      <c r="GRV32" s="446"/>
      <c r="GRW32" s="451"/>
      <c r="GRX32" s="451"/>
      <c r="GRY32" s="450"/>
      <c r="GRZ32" s="450"/>
      <c r="GSA32" s="446"/>
      <c r="GSB32" s="446"/>
      <c r="GSC32" s="446"/>
      <c r="GSD32" s="446"/>
      <c r="GSE32" s="451"/>
      <c r="GSF32" s="451"/>
      <c r="GSG32" s="450"/>
      <c r="GSH32" s="450"/>
      <c r="GSI32" s="446"/>
      <c r="GSJ32" s="446"/>
      <c r="GSK32" s="446"/>
      <c r="GSL32" s="446"/>
      <c r="GSM32" s="451"/>
      <c r="GSN32" s="451"/>
      <c r="GSO32" s="450"/>
      <c r="GSP32" s="450"/>
      <c r="GSQ32" s="446"/>
      <c r="GSR32" s="446"/>
      <c r="GSS32" s="446"/>
      <c r="GST32" s="446"/>
      <c r="GSU32" s="451"/>
      <c r="GSV32" s="451"/>
      <c r="GSW32" s="450"/>
      <c r="GSX32" s="450"/>
      <c r="GSY32" s="446"/>
      <c r="GSZ32" s="446"/>
      <c r="GTA32" s="446"/>
      <c r="GTB32" s="446"/>
      <c r="GTC32" s="451"/>
      <c r="GTD32" s="451"/>
      <c r="GTE32" s="450"/>
      <c r="GTF32" s="450"/>
      <c r="GTG32" s="446"/>
      <c r="GTH32" s="446"/>
      <c r="GTI32" s="446"/>
      <c r="GTJ32" s="446"/>
      <c r="GTK32" s="451"/>
      <c r="GTL32" s="451"/>
      <c r="GTM32" s="450"/>
      <c r="GTN32" s="450"/>
      <c r="GTO32" s="446"/>
      <c r="GTP32" s="446"/>
      <c r="GTQ32" s="446"/>
      <c r="GTR32" s="446"/>
      <c r="GTS32" s="451"/>
      <c r="GTT32" s="451"/>
      <c r="GTU32" s="450"/>
      <c r="GTV32" s="450"/>
      <c r="GTW32" s="446"/>
      <c r="GTX32" s="446"/>
      <c r="GTY32" s="446"/>
      <c r="GTZ32" s="446"/>
      <c r="GUA32" s="451"/>
      <c r="GUB32" s="451"/>
      <c r="GUC32" s="450"/>
      <c r="GUD32" s="450"/>
      <c r="GUE32" s="446"/>
      <c r="GUF32" s="446"/>
      <c r="GUG32" s="446"/>
      <c r="GUH32" s="446"/>
      <c r="GUI32" s="451"/>
      <c r="GUJ32" s="451"/>
      <c r="GUK32" s="450"/>
      <c r="GUL32" s="450"/>
      <c r="GUM32" s="446"/>
      <c r="GUN32" s="446"/>
      <c r="GUO32" s="446"/>
      <c r="GUP32" s="446"/>
      <c r="GUQ32" s="451"/>
      <c r="GUR32" s="451"/>
      <c r="GUS32" s="450"/>
      <c r="GUT32" s="450"/>
      <c r="GUU32" s="446"/>
      <c r="GUV32" s="446"/>
      <c r="GUW32" s="446"/>
      <c r="GUX32" s="446"/>
      <c r="GUY32" s="451"/>
      <c r="GUZ32" s="451"/>
      <c r="GVA32" s="450"/>
      <c r="GVB32" s="450"/>
      <c r="GVC32" s="446"/>
      <c r="GVD32" s="446"/>
      <c r="GVE32" s="446"/>
      <c r="GVF32" s="446"/>
      <c r="GVG32" s="451"/>
      <c r="GVH32" s="451"/>
      <c r="GVI32" s="450"/>
      <c r="GVJ32" s="450"/>
      <c r="GVK32" s="446"/>
      <c r="GVL32" s="446"/>
      <c r="GVM32" s="446"/>
      <c r="GVN32" s="446"/>
      <c r="GVO32" s="451"/>
      <c r="GVP32" s="451"/>
      <c r="GVQ32" s="450"/>
      <c r="GVR32" s="450"/>
      <c r="GVS32" s="446"/>
      <c r="GVT32" s="446"/>
      <c r="GVU32" s="446"/>
      <c r="GVV32" s="446"/>
      <c r="GVW32" s="451"/>
      <c r="GVX32" s="451"/>
      <c r="GVY32" s="450"/>
      <c r="GVZ32" s="450"/>
      <c r="GWA32" s="446"/>
      <c r="GWB32" s="446"/>
      <c r="GWC32" s="446"/>
      <c r="GWD32" s="446"/>
      <c r="GWE32" s="451"/>
      <c r="GWF32" s="451"/>
      <c r="GWG32" s="450"/>
      <c r="GWH32" s="450"/>
      <c r="GWI32" s="446"/>
      <c r="GWJ32" s="446"/>
      <c r="GWK32" s="446"/>
      <c r="GWL32" s="446"/>
      <c r="GWM32" s="451"/>
      <c r="GWN32" s="451"/>
      <c r="GWO32" s="450"/>
      <c r="GWP32" s="450"/>
      <c r="GWQ32" s="446"/>
      <c r="GWR32" s="446"/>
      <c r="GWS32" s="446"/>
      <c r="GWT32" s="446"/>
      <c r="GWU32" s="451"/>
      <c r="GWV32" s="451"/>
      <c r="GWW32" s="450"/>
      <c r="GWX32" s="450"/>
      <c r="GWY32" s="446"/>
      <c r="GWZ32" s="446"/>
      <c r="GXA32" s="446"/>
      <c r="GXB32" s="446"/>
      <c r="GXC32" s="451"/>
      <c r="GXD32" s="451"/>
      <c r="GXE32" s="450"/>
      <c r="GXF32" s="450"/>
      <c r="GXG32" s="446"/>
      <c r="GXH32" s="446"/>
      <c r="GXI32" s="446"/>
      <c r="GXJ32" s="446"/>
      <c r="GXK32" s="451"/>
      <c r="GXL32" s="451"/>
      <c r="GXM32" s="450"/>
      <c r="GXN32" s="450"/>
      <c r="GXO32" s="446"/>
      <c r="GXP32" s="446"/>
      <c r="GXQ32" s="446"/>
      <c r="GXR32" s="446"/>
      <c r="GXS32" s="451"/>
      <c r="GXT32" s="451"/>
      <c r="GXU32" s="450"/>
      <c r="GXV32" s="450"/>
      <c r="GXW32" s="446"/>
      <c r="GXX32" s="446"/>
      <c r="GXY32" s="446"/>
      <c r="GXZ32" s="446"/>
      <c r="GYA32" s="451"/>
      <c r="GYB32" s="451"/>
      <c r="GYC32" s="450"/>
      <c r="GYD32" s="450"/>
      <c r="GYE32" s="446"/>
      <c r="GYF32" s="446"/>
      <c r="GYG32" s="446"/>
      <c r="GYH32" s="446"/>
      <c r="GYI32" s="451"/>
      <c r="GYJ32" s="451"/>
      <c r="GYK32" s="450"/>
      <c r="GYL32" s="450"/>
      <c r="GYM32" s="446"/>
      <c r="GYN32" s="446"/>
      <c r="GYO32" s="446"/>
      <c r="GYP32" s="446"/>
      <c r="GYQ32" s="451"/>
      <c r="GYR32" s="451"/>
      <c r="GYS32" s="450"/>
      <c r="GYT32" s="450"/>
      <c r="GYU32" s="446"/>
      <c r="GYV32" s="446"/>
      <c r="GYW32" s="446"/>
      <c r="GYX32" s="446"/>
      <c r="GYY32" s="451"/>
      <c r="GYZ32" s="451"/>
      <c r="GZA32" s="450"/>
      <c r="GZB32" s="450"/>
      <c r="GZC32" s="446"/>
      <c r="GZD32" s="446"/>
      <c r="GZE32" s="446"/>
      <c r="GZF32" s="446"/>
      <c r="GZG32" s="451"/>
      <c r="GZH32" s="451"/>
      <c r="GZI32" s="450"/>
      <c r="GZJ32" s="450"/>
      <c r="GZK32" s="446"/>
      <c r="GZL32" s="446"/>
      <c r="GZM32" s="446"/>
      <c r="GZN32" s="446"/>
      <c r="GZO32" s="451"/>
      <c r="GZP32" s="451"/>
      <c r="GZQ32" s="450"/>
      <c r="GZR32" s="450"/>
      <c r="GZS32" s="446"/>
      <c r="GZT32" s="446"/>
      <c r="GZU32" s="446"/>
      <c r="GZV32" s="446"/>
      <c r="GZW32" s="451"/>
      <c r="GZX32" s="451"/>
      <c r="GZY32" s="450"/>
      <c r="GZZ32" s="450"/>
      <c r="HAA32" s="446"/>
      <c r="HAB32" s="446"/>
      <c r="HAC32" s="446"/>
      <c r="HAD32" s="446"/>
      <c r="HAE32" s="451"/>
      <c r="HAF32" s="451"/>
      <c r="HAG32" s="450"/>
      <c r="HAH32" s="450"/>
      <c r="HAI32" s="446"/>
      <c r="HAJ32" s="446"/>
      <c r="HAK32" s="446"/>
      <c r="HAL32" s="446"/>
      <c r="HAM32" s="451"/>
      <c r="HAN32" s="451"/>
      <c r="HAO32" s="450"/>
      <c r="HAP32" s="450"/>
      <c r="HAQ32" s="446"/>
      <c r="HAR32" s="446"/>
      <c r="HAS32" s="446"/>
      <c r="HAT32" s="446"/>
      <c r="HAU32" s="451"/>
      <c r="HAV32" s="451"/>
      <c r="HAW32" s="450"/>
      <c r="HAX32" s="450"/>
      <c r="HAY32" s="446"/>
      <c r="HAZ32" s="446"/>
      <c r="HBA32" s="446"/>
      <c r="HBB32" s="446"/>
      <c r="HBC32" s="451"/>
      <c r="HBD32" s="451"/>
      <c r="HBE32" s="450"/>
      <c r="HBF32" s="450"/>
      <c r="HBG32" s="446"/>
      <c r="HBH32" s="446"/>
      <c r="HBI32" s="446"/>
      <c r="HBJ32" s="446"/>
      <c r="HBK32" s="451"/>
      <c r="HBL32" s="451"/>
      <c r="HBM32" s="450"/>
      <c r="HBN32" s="450"/>
      <c r="HBO32" s="446"/>
      <c r="HBP32" s="446"/>
      <c r="HBQ32" s="446"/>
      <c r="HBR32" s="446"/>
      <c r="HBS32" s="451"/>
      <c r="HBT32" s="451"/>
      <c r="HBU32" s="450"/>
      <c r="HBV32" s="450"/>
      <c r="HBW32" s="446"/>
      <c r="HBX32" s="446"/>
      <c r="HBY32" s="446"/>
      <c r="HBZ32" s="446"/>
      <c r="HCA32" s="451"/>
      <c r="HCB32" s="451"/>
      <c r="HCC32" s="450"/>
      <c r="HCD32" s="450"/>
      <c r="HCE32" s="446"/>
      <c r="HCF32" s="446"/>
      <c r="HCG32" s="446"/>
      <c r="HCH32" s="446"/>
      <c r="HCI32" s="451"/>
      <c r="HCJ32" s="451"/>
      <c r="HCK32" s="450"/>
      <c r="HCL32" s="450"/>
      <c r="HCM32" s="446"/>
      <c r="HCN32" s="446"/>
      <c r="HCO32" s="446"/>
      <c r="HCP32" s="446"/>
      <c r="HCQ32" s="451"/>
      <c r="HCR32" s="451"/>
      <c r="HCS32" s="450"/>
      <c r="HCT32" s="450"/>
      <c r="HCU32" s="446"/>
      <c r="HCV32" s="446"/>
      <c r="HCW32" s="446"/>
      <c r="HCX32" s="446"/>
      <c r="HCY32" s="451"/>
      <c r="HCZ32" s="451"/>
      <c r="HDA32" s="450"/>
      <c r="HDB32" s="450"/>
      <c r="HDC32" s="446"/>
      <c r="HDD32" s="446"/>
      <c r="HDE32" s="446"/>
      <c r="HDF32" s="446"/>
      <c r="HDG32" s="451"/>
      <c r="HDH32" s="451"/>
      <c r="HDI32" s="450"/>
      <c r="HDJ32" s="450"/>
      <c r="HDK32" s="446"/>
      <c r="HDL32" s="446"/>
      <c r="HDM32" s="446"/>
      <c r="HDN32" s="446"/>
      <c r="HDO32" s="451"/>
      <c r="HDP32" s="451"/>
      <c r="HDQ32" s="450"/>
      <c r="HDR32" s="450"/>
      <c r="HDS32" s="446"/>
      <c r="HDT32" s="446"/>
      <c r="HDU32" s="446"/>
      <c r="HDV32" s="446"/>
      <c r="HDW32" s="451"/>
      <c r="HDX32" s="451"/>
      <c r="HDY32" s="450"/>
      <c r="HDZ32" s="450"/>
      <c r="HEA32" s="446"/>
      <c r="HEB32" s="446"/>
      <c r="HEC32" s="446"/>
      <c r="HED32" s="446"/>
      <c r="HEE32" s="451"/>
      <c r="HEF32" s="451"/>
      <c r="HEG32" s="450"/>
      <c r="HEH32" s="450"/>
      <c r="HEI32" s="446"/>
      <c r="HEJ32" s="446"/>
      <c r="HEK32" s="446"/>
      <c r="HEL32" s="446"/>
      <c r="HEM32" s="451"/>
      <c r="HEN32" s="451"/>
      <c r="HEO32" s="450"/>
      <c r="HEP32" s="450"/>
      <c r="HEQ32" s="446"/>
      <c r="HER32" s="446"/>
      <c r="HES32" s="446"/>
      <c r="HET32" s="446"/>
      <c r="HEU32" s="451"/>
      <c r="HEV32" s="451"/>
      <c r="HEW32" s="450"/>
      <c r="HEX32" s="450"/>
      <c r="HEY32" s="446"/>
      <c r="HEZ32" s="446"/>
      <c r="HFA32" s="446"/>
      <c r="HFB32" s="446"/>
      <c r="HFC32" s="451"/>
      <c r="HFD32" s="451"/>
      <c r="HFE32" s="450"/>
      <c r="HFF32" s="450"/>
      <c r="HFG32" s="446"/>
      <c r="HFH32" s="446"/>
      <c r="HFI32" s="446"/>
      <c r="HFJ32" s="446"/>
      <c r="HFK32" s="451"/>
      <c r="HFL32" s="451"/>
      <c r="HFM32" s="450"/>
      <c r="HFN32" s="450"/>
      <c r="HFO32" s="446"/>
      <c r="HFP32" s="446"/>
      <c r="HFQ32" s="446"/>
      <c r="HFR32" s="446"/>
      <c r="HFS32" s="451"/>
      <c r="HFT32" s="451"/>
      <c r="HFU32" s="450"/>
      <c r="HFV32" s="450"/>
      <c r="HFW32" s="446"/>
      <c r="HFX32" s="446"/>
      <c r="HFY32" s="446"/>
      <c r="HFZ32" s="446"/>
      <c r="HGA32" s="451"/>
      <c r="HGB32" s="451"/>
      <c r="HGC32" s="450"/>
      <c r="HGD32" s="450"/>
      <c r="HGE32" s="446"/>
      <c r="HGF32" s="446"/>
      <c r="HGG32" s="446"/>
      <c r="HGH32" s="446"/>
      <c r="HGI32" s="451"/>
      <c r="HGJ32" s="451"/>
      <c r="HGK32" s="450"/>
      <c r="HGL32" s="450"/>
      <c r="HGM32" s="446"/>
      <c r="HGN32" s="446"/>
      <c r="HGO32" s="446"/>
      <c r="HGP32" s="446"/>
      <c r="HGQ32" s="451"/>
      <c r="HGR32" s="451"/>
      <c r="HGS32" s="450"/>
      <c r="HGT32" s="450"/>
      <c r="HGU32" s="446"/>
      <c r="HGV32" s="446"/>
      <c r="HGW32" s="446"/>
      <c r="HGX32" s="446"/>
      <c r="HGY32" s="451"/>
      <c r="HGZ32" s="451"/>
      <c r="HHA32" s="450"/>
      <c r="HHB32" s="450"/>
      <c r="HHC32" s="446"/>
      <c r="HHD32" s="446"/>
      <c r="HHE32" s="446"/>
      <c r="HHF32" s="446"/>
      <c r="HHG32" s="451"/>
      <c r="HHH32" s="451"/>
      <c r="HHI32" s="450"/>
      <c r="HHJ32" s="450"/>
      <c r="HHK32" s="446"/>
      <c r="HHL32" s="446"/>
      <c r="HHM32" s="446"/>
      <c r="HHN32" s="446"/>
      <c r="HHO32" s="451"/>
      <c r="HHP32" s="451"/>
      <c r="HHQ32" s="450"/>
      <c r="HHR32" s="450"/>
      <c r="HHS32" s="446"/>
      <c r="HHT32" s="446"/>
      <c r="HHU32" s="446"/>
      <c r="HHV32" s="446"/>
      <c r="HHW32" s="451"/>
      <c r="HHX32" s="451"/>
      <c r="HHY32" s="450"/>
      <c r="HHZ32" s="450"/>
      <c r="HIA32" s="446"/>
      <c r="HIB32" s="446"/>
      <c r="HIC32" s="446"/>
      <c r="HID32" s="446"/>
      <c r="HIE32" s="451"/>
      <c r="HIF32" s="451"/>
      <c r="HIG32" s="450"/>
      <c r="HIH32" s="450"/>
      <c r="HII32" s="446"/>
      <c r="HIJ32" s="446"/>
      <c r="HIK32" s="446"/>
      <c r="HIL32" s="446"/>
      <c r="HIM32" s="451"/>
      <c r="HIN32" s="451"/>
      <c r="HIO32" s="450"/>
      <c r="HIP32" s="450"/>
      <c r="HIQ32" s="446"/>
      <c r="HIR32" s="446"/>
      <c r="HIS32" s="446"/>
      <c r="HIT32" s="446"/>
      <c r="HIU32" s="451"/>
      <c r="HIV32" s="451"/>
      <c r="HIW32" s="450"/>
      <c r="HIX32" s="450"/>
      <c r="HIY32" s="446"/>
      <c r="HIZ32" s="446"/>
      <c r="HJA32" s="446"/>
      <c r="HJB32" s="446"/>
      <c r="HJC32" s="451"/>
      <c r="HJD32" s="451"/>
      <c r="HJE32" s="450"/>
      <c r="HJF32" s="450"/>
      <c r="HJG32" s="446"/>
      <c r="HJH32" s="446"/>
      <c r="HJI32" s="446"/>
      <c r="HJJ32" s="446"/>
      <c r="HJK32" s="451"/>
      <c r="HJL32" s="451"/>
      <c r="HJM32" s="450"/>
      <c r="HJN32" s="450"/>
      <c r="HJO32" s="446"/>
      <c r="HJP32" s="446"/>
      <c r="HJQ32" s="446"/>
      <c r="HJR32" s="446"/>
      <c r="HJS32" s="451"/>
      <c r="HJT32" s="451"/>
      <c r="HJU32" s="450"/>
      <c r="HJV32" s="450"/>
      <c r="HJW32" s="446"/>
      <c r="HJX32" s="446"/>
      <c r="HJY32" s="446"/>
      <c r="HJZ32" s="446"/>
      <c r="HKA32" s="451"/>
      <c r="HKB32" s="451"/>
      <c r="HKC32" s="450"/>
      <c r="HKD32" s="450"/>
      <c r="HKE32" s="446"/>
      <c r="HKF32" s="446"/>
      <c r="HKG32" s="446"/>
      <c r="HKH32" s="446"/>
      <c r="HKI32" s="451"/>
      <c r="HKJ32" s="451"/>
      <c r="HKK32" s="450"/>
      <c r="HKL32" s="450"/>
      <c r="HKM32" s="446"/>
      <c r="HKN32" s="446"/>
      <c r="HKO32" s="446"/>
      <c r="HKP32" s="446"/>
      <c r="HKQ32" s="451"/>
      <c r="HKR32" s="451"/>
      <c r="HKS32" s="450"/>
      <c r="HKT32" s="450"/>
      <c r="HKU32" s="446"/>
      <c r="HKV32" s="446"/>
      <c r="HKW32" s="446"/>
      <c r="HKX32" s="446"/>
      <c r="HKY32" s="451"/>
      <c r="HKZ32" s="451"/>
      <c r="HLA32" s="450"/>
      <c r="HLB32" s="450"/>
      <c r="HLC32" s="446"/>
      <c r="HLD32" s="446"/>
      <c r="HLE32" s="446"/>
      <c r="HLF32" s="446"/>
      <c r="HLG32" s="451"/>
      <c r="HLH32" s="451"/>
      <c r="HLI32" s="450"/>
      <c r="HLJ32" s="450"/>
      <c r="HLK32" s="446"/>
      <c r="HLL32" s="446"/>
      <c r="HLM32" s="446"/>
      <c r="HLN32" s="446"/>
      <c r="HLO32" s="451"/>
      <c r="HLP32" s="451"/>
      <c r="HLQ32" s="450"/>
      <c r="HLR32" s="450"/>
      <c r="HLS32" s="446"/>
      <c r="HLT32" s="446"/>
      <c r="HLU32" s="446"/>
      <c r="HLV32" s="446"/>
      <c r="HLW32" s="451"/>
      <c r="HLX32" s="451"/>
      <c r="HLY32" s="450"/>
      <c r="HLZ32" s="450"/>
      <c r="HMA32" s="446"/>
      <c r="HMB32" s="446"/>
      <c r="HMC32" s="446"/>
      <c r="HMD32" s="446"/>
      <c r="HME32" s="451"/>
      <c r="HMF32" s="451"/>
      <c r="HMG32" s="450"/>
      <c r="HMH32" s="450"/>
      <c r="HMI32" s="446"/>
      <c r="HMJ32" s="446"/>
      <c r="HMK32" s="446"/>
      <c r="HML32" s="446"/>
      <c r="HMM32" s="451"/>
      <c r="HMN32" s="451"/>
      <c r="HMO32" s="450"/>
      <c r="HMP32" s="450"/>
      <c r="HMQ32" s="446"/>
      <c r="HMR32" s="446"/>
      <c r="HMS32" s="446"/>
      <c r="HMT32" s="446"/>
      <c r="HMU32" s="451"/>
      <c r="HMV32" s="451"/>
      <c r="HMW32" s="450"/>
      <c r="HMX32" s="450"/>
      <c r="HMY32" s="446"/>
      <c r="HMZ32" s="446"/>
      <c r="HNA32" s="446"/>
      <c r="HNB32" s="446"/>
      <c r="HNC32" s="451"/>
      <c r="HND32" s="451"/>
      <c r="HNE32" s="450"/>
      <c r="HNF32" s="450"/>
      <c r="HNG32" s="446"/>
      <c r="HNH32" s="446"/>
      <c r="HNI32" s="446"/>
      <c r="HNJ32" s="446"/>
      <c r="HNK32" s="451"/>
      <c r="HNL32" s="451"/>
      <c r="HNM32" s="450"/>
      <c r="HNN32" s="450"/>
      <c r="HNO32" s="446"/>
      <c r="HNP32" s="446"/>
      <c r="HNQ32" s="446"/>
      <c r="HNR32" s="446"/>
      <c r="HNS32" s="451"/>
      <c r="HNT32" s="451"/>
      <c r="HNU32" s="450"/>
      <c r="HNV32" s="450"/>
      <c r="HNW32" s="446"/>
      <c r="HNX32" s="446"/>
      <c r="HNY32" s="446"/>
      <c r="HNZ32" s="446"/>
      <c r="HOA32" s="451"/>
      <c r="HOB32" s="451"/>
      <c r="HOC32" s="450"/>
      <c r="HOD32" s="450"/>
      <c r="HOE32" s="446"/>
      <c r="HOF32" s="446"/>
      <c r="HOG32" s="446"/>
      <c r="HOH32" s="446"/>
      <c r="HOI32" s="451"/>
      <c r="HOJ32" s="451"/>
      <c r="HOK32" s="450"/>
      <c r="HOL32" s="450"/>
      <c r="HOM32" s="446"/>
      <c r="HON32" s="446"/>
      <c r="HOO32" s="446"/>
      <c r="HOP32" s="446"/>
      <c r="HOQ32" s="451"/>
      <c r="HOR32" s="451"/>
      <c r="HOS32" s="450"/>
      <c r="HOT32" s="450"/>
      <c r="HOU32" s="446"/>
      <c r="HOV32" s="446"/>
      <c r="HOW32" s="446"/>
      <c r="HOX32" s="446"/>
      <c r="HOY32" s="451"/>
      <c r="HOZ32" s="451"/>
      <c r="HPA32" s="450"/>
      <c r="HPB32" s="450"/>
      <c r="HPC32" s="446"/>
      <c r="HPD32" s="446"/>
      <c r="HPE32" s="446"/>
      <c r="HPF32" s="446"/>
      <c r="HPG32" s="451"/>
      <c r="HPH32" s="451"/>
      <c r="HPI32" s="450"/>
      <c r="HPJ32" s="450"/>
      <c r="HPK32" s="446"/>
      <c r="HPL32" s="446"/>
      <c r="HPM32" s="446"/>
      <c r="HPN32" s="446"/>
      <c r="HPO32" s="451"/>
      <c r="HPP32" s="451"/>
      <c r="HPQ32" s="450"/>
      <c r="HPR32" s="450"/>
      <c r="HPS32" s="446"/>
      <c r="HPT32" s="446"/>
      <c r="HPU32" s="446"/>
      <c r="HPV32" s="446"/>
      <c r="HPW32" s="451"/>
      <c r="HPX32" s="451"/>
      <c r="HPY32" s="450"/>
      <c r="HPZ32" s="450"/>
      <c r="HQA32" s="446"/>
      <c r="HQB32" s="446"/>
      <c r="HQC32" s="446"/>
      <c r="HQD32" s="446"/>
      <c r="HQE32" s="451"/>
      <c r="HQF32" s="451"/>
      <c r="HQG32" s="450"/>
      <c r="HQH32" s="450"/>
      <c r="HQI32" s="446"/>
      <c r="HQJ32" s="446"/>
      <c r="HQK32" s="446"/>
      <c r="HQL32" s="446"/>
      <c r="HQM32" s="451"/>
      <c r="HQN32" s="451"/>
      <c r="HQO32" s="450"/>
      <c r="HQP32" s="450"/>
      <c r="HQQ32" s="446"/>
      <c r="HQR32" s="446"/>
      <c r="HQS32" s="446"/>
      <c r="HQT32" s="446"/>
      <c r="HQU32" s="451"/>
      <c r="HQV32" s="451"/>
      <c r="HQW32" s="450"/>
      <c r="HQX32" s="450"/>
      <c r="HQY32" s="446"/>
      <c r="HQZ32" s="446"/>
      <c r="HRA32" s="446"/>
      <c r="HRB32" s="446"/>
      <c r="HRC32" s="451"/>
      <c r="HRD32" s="451"/>
      <c r="HRE32" s="450"/>
      <c r="HRF32" s="450"/>
      <c r="HRG32" s="446"/>
      <c r="HRH32" s="446"/>
      <c r="HRI32" s="446"/>
      <c r="HRJ32" s="446"/>
      <c r="HRK32" s="451"/>
      <c r="HRL32" s="451"/>
      <c r="HRM32" s="450"/>
      <c r="HRN32" s="450"/>
      <c r="HRO32" s="446"/>
      <c r="HRP32" s="446"/>
      <c r="HRQ32" s="446"/>
      <c r="HRR32" s="446"/>
      <c r="HRS32" s="451"/>
      <c r="HRT32" s="451"/>
      <c r="HRU32" s="450"/>
      <c r="HRV32" s="450"/>
      <c r="HRW32" s="446"/>
      <c r="HRX32" s="446"/>
      <c r="HRY32" s="446"/>
      <c r="HRZ32" s="446"/>
      <c r="HSA32" s="451"/>
      <c r="HSB32" s="451"/>
      <c r="HSC32" s="450"/>
      <c r="HSD32" s="450"/>
      <c r="HSE32" s="446"/>
      <c r="HSF32" s="446"/>
      <c r="HSG32" s="446"/>
      <c r="HSH32" s="446"/>
      <c r="HSI32" s="451"/>
      <c r="HSJ32" s="451"/>
      <c r="HSK32" s="450"/>
      <c r="HSL32" s="450"/>
      <c r="HSM32" s="446"/>
      <c r="HSN32" s="446"/>
      <c r="HSO32" s="446"/>
      <c r="HSP32" s="446"/>
      <c r="HSQ32" s="451"/>
      <c r="HSR32" s="451"/>
      <c r="HSS32" s="450"/>
      <c r="HST32" s="450"/>
      <c r="HSU32" s="446"/>
      <c r="HSV32" s="446"/>
      <c r="HSW32" s="446"/>
      <c r="HSX32" s="446"/>
      <c r="HSY32" s="451"/>
      <c r="HSZ32" s="451"/>
      <c r="HTA32" s="450"/>
      <c r="HTB32" s="450"/>
      <c r="HTC32" s="446"/>
      <c r="HTD32" s="446"/>
      <c r="HTE32" s="446"/>
      <c r="HTF32" s="446"/>
      <c r="HTG32" s="451"/>
      <c r="HTH32" s="451"/>
      <c r="HTI32" s="450"/>
      <c r="HTJ32" s="450"/>
      <c r="HTK32" s="446"/>
      <c r="HTL32" s="446"/>
      <c r="HTM32" s="446"/>
      <c r="HTN32" s="446"/>
      <c r="HTO32" s="451"/>
      <c r="HTP32" s="451"/>
      <c r="HTQ32" s="450"/>
      <c r="HTR32" s="450"/>
      <c r="HTS32" s="446"/>
      <c r="HTT32" s="446"/>
      <c r="HTU32" s="446"/>
      <c r="HTV32" s="446"/>
      <c r="HTW32" s="451"/>
      <c r="HTX32" s="451"/>
      <c r="HTY32" s="450"/>
      <c r="HTZ32" s="450"/>
      <c r="HUA32" s="446"/>
      <c r="HUB32" s="446"/>
      <c r="HUC32" s="446"/>
      <c r="HUD32" s="446"/>
      <c r="HUE32" s="451"/>
      <c r="HUF32" s="451"/>
      <c r="HUG32" s="450"/>
      <c r="HUH32" s="450"/>
      <c r="HUI32" s="446"/>
      <c r="HUJ32" s="446"/>
      <c r="HUK32" s="446"/>
      <c r="HUL32" s="446"/>
      <c r="HUM32" s="451"/>
      <c r="HUN32" s="451"/>
      <c r="HUO32" s="450"/>
      <c r="HUP32" s="450"/>
      <c r="HUQ32" s="446"/>
      <c r="HUR32" s="446"/>
      <c r="HUS32" s="446"/>
      <c r="HUT32" s="446"/>
      <c r="HUU32" s="451"/>
      <c r="HUV32" s="451"/>
      <c r="HUW32" s="450"/>
      <c r="HUX32" s="450"/>
      <c r="HUY32" s="446"/>
      <c r="HUZ32" s="446"/>
      <c r="HVA32" s="446"/>
      <c r="HVB32" s="446"/>
      <c r="HVC32" s="451"/>
      <c r="HVD32" s="451"/>
      <c r="HVE32" s="450"/>
      <c r="HVF32" s="450"/>
      <c r="HVG32" s="446"/>
      <c r="HVH32" s="446"/>
      <c r="HVI32" s="446"/>
      <c r="HVJ32" s="446"/>
      <c r="HVK32" s="451"/>
      <c r="HVL32" s="451"/>
      <c r="HVM32" s="450"/>
      <c r="HVN32" s="450"/>
      <c r="HVO32" s="446"/>
      <c r="HVP32" s="446"/>
      <c r="HVQ32" s="446"/>
      <c r="HVR32" s="446"/>
      <c r="HVS32" s="451"/>
      <c r="HVT32" s="451"/>
      <c r="HVU32" s="450"/>
      <c r="HVV32" s="450"/>
      <c r="HVW32" s="446"/>
      <c r="HVX32" s="446"/>
      <c r="HVY32" s="446"/>
      <c r="HVZ32" s="446"/>
      <c r="HWA32" s="451"/>
      <c r="HWB32" s="451"/>
      <c r="HWC32" s="450"/>
      <c r="HWD32" s="450"/>
      <c r="HWE32" s="446"/>
      <c r="HWF32" s="446"/>
      <c r="HWG32" s="446"/>
      <c r="HWH32" s="446"/>
      <c r="HWI32" s="451"/>
      <c r="HWJ32" s="451"/>
      <c r="HWK32" s="450"/>
      <c r="HWL32" s="450"/>
      <c r="HWM32" s="446"/>
      <c r="HWN32" s="446"/>
      <c r="HWO32" s="446"/>
      <c r="HWP32" s="446"/>
      <c r="HWQ32" s="451"/>
      <c r="HWR32" s="451"/>
      <c r="HWS32" s="450"/>
      <c r="HWT32" s="450"/>
      <c r="HWU32" s="446"/>
      <c r="HWV32" s="446"/>
      <c r="HWW32" s="446"/>
      <c r="HWX32" s="446"/>
      <c r="HWY32" s="451"/>
      <c r="HWZ32" s="451"/>
      <c r="HXA32" s="450"/>
      <c r="HXB32" s="450"/>
      <c r="HXC32" s="446"/>
      <c r="HXD32" s="446"/>
      <c r="HXE32" s="446"/>
      <c r="HXF32" s="446"/>
      <c r="HXG32" s="451"/>
      <c r="HXH32" s="451"/>
      <c r="HXI32" s="450"/>
      <c r="HXJ32" s="450"/>
      <c r="HXK32" s="446"/>
      <c r="HXL32" s="446"/>
      <c r="HXM32" s="446"/>
      <c r="HXN32" s="446"/>
      <c r="HXO32" s="451"/>
      <c r="HXP32" s="451"/>
      <c r="HXQ32" s="450"/>
      <c r="HXR32" s="450"/>
      <c r="HXS32" s="446"/>
      <c r="HXT32" s="446"/>
      <c r="HXU32" s="446"/>
      <c r="HXV32" s="446"/>
      <c r="HXW32" s="451"/>
      <c r="HXX32" s="451"/>
      <c r="HXY32" s="450"/>
      <c r="HXZ32" s="450"/>
      <c r="HYA32" s="446"/>
      <c r="HYB32" s="446"/>
      <c r="HYC32" s="446"/>
      <c r="HYD32" s="446"/>
      <c r="HYE32" s="451"/>
      <c r="HYF32" s="451"/>
      <c r="HYG32" s="450"/>
      <c r="HYH32" s="450"/>
      <c r="HYI32" s="446"/>
      <c r="HYJ32" s="446"/>
      <c r="HYK32" s="446"/>
      <c r="HYL32" s="446"/>
      <c r="HYM32" s="451"/>
      <c r="HYN32" s="451"/>
      <c r="HYO32" s="450"/>
      <c r="HYP32" s="450"/>
      <c r="HYQ32" s="446"/>
      <c r="HYR32" s="446"/>
      <c r="HYS32" s="446"/>
      <c r="HYT32" s="446"/>
      <c r="HYU32" s="451"/>
      <c r="HYV32" s="451"/>
      <c r="HYW32" s="450"/>
      <c r="HYX32" s="450"/>
      <c r="HYY32" s="446"/>
      <c r="HYZ32" s="446"/>
      <c r="HZA32" s="446"/>
      <c r="HZB32" s="446"/>
      <c r="HZC32" s="451"/>
      <c r="HZD32" s="451"/>
      <c r="HZE32" s="450"/>
      <c r="HZF32" s="450"/>
      <c r="HZG32" s="446"/>
      <c r="HZH32" s="446"/>
      <c r="HZI32" s="446"/>
      <c r="HZJ32" s="446"/>
      <c r="HZK32" s="451"/>
      <c r="HZL32" s="451"/>
      <c r="HZM32" s="450"/>
      <c r="HZN32" s="450"/>
      <c r="HZO32" s="446"/>
      <c r="HZP32" s="446"/>
      <c r="HZQ32" s="446"/>
      <c r="HZR32" s="446"/>
      <c r="HZS32" s="451"/>
      <c r="HZT32" s="451"/>
      <c r="HZU32" s="450"/>
      <c r="HZV32" s="450"/>
      <c r="HZW32" s="446"/>
      <c r="HZX32" s="446"/>
      <c r="HZY32" s="446"/>
      <c r="HZZ32" s="446"/>
      <c r="IAA32" s="451"/>
      <c r="IAB32" s="451"/>
      <c r="IAC32" s="450"/>
      <c r="IAD32" s="450"/>
      <c r="IAE32" s="446"/>
      <c r="IAF32" s="446"/>
      <c r="IAG32" s="446"/>
      <c r="IAH32" s="446"/>
      <c r="IAI32" s="451"/>
      <c r="IAJ32" s="451"/>
      <c r="IAK32" s="450"/>
      <c r="IAL32" s="450"/>
      <c r="IAM32" s="446"/>
      <c r="IAN32" s="446"/>
      <c r="IAO32" s="446"/>
      <c r="IAP32" s="446"/>
      <c r="IAQ32" s="451"/>
      <c r="IAR32" s="451"/>
      <c r="IAS32" s="450"/>
      <c r="IAT32" s="450"/>
      <c r="IAU32" s="446"/>
      <c r="IAV32" s="446"/>
      <c r="IAW32" s="446"/>
      <c r="IAX32" s="446"/>
      <c r="IAY32" s="451"/>
      <c r="IAZ32" s="451"/>
      <c r="IBA32" s="450"/>
      <c r="IBB32" s="450"/>
      <c r="IBC32" s="446"/>
      <c r="IBD32" s="446"/>
      <c r="IBE32" s="446"/>
      <c r="IBF32" s="446"/>
      <c r="IBG32" s="451"/>
      <c r="IBH32" s="451"/>
      <c r="IBI32" s="450"/>
      <c r="IBJ32" s="450"/>
      <c r="IBK32" s="446"/>
      <c r="IBL32" s="446"/>
      <c r="IBM32" s="446"/>
      <c r="IBN32" s="446"/>
      <c r="IBO32" s="451"/>
      <c r="IBP32" s="451"/>
      <c r="IBQ32" s="450"/>
      <c r="IBR32" s="450"/>
      <c r="IBS32" s="446"/>
      <c r="IBT32" s="446"/>
      <c r="IBU32" s="446"/>
      <c r="IBV32" s="446"/>
      <c r="IBW32" s="451"/>
      <c r="IBX32" s="451"/>
      <c r="IBY32" s="450"/>
      <c r="IBZ32" s="450"/>
      <c r="ICA32" s="446"/>
      <c r="ICB32" s="446"/>
      <c r="ICC32" s="446"/>
      <c r="ICD32" s="446"/>
      <c r="ICE32" s="451"/>
      <c r="ICF32" s="451"/>
      <c r="ICG32" s="450"/>
      <c r="ICH32" s="450"/>
      <c r="ICI32" s="446"/>
      <c r="ICJ32" s="446"/>
      <c r="ICK32" s="446"/>
      <c r="ICL32" s="446"/>
      <c r="ICM32" s="451"/>
      <c r="ICN32" s="451"/>
      <c r="ICO32" s="450"/>
      <c r="ICP32" s="450"/>
      <c r="ICQ32" s="446"/>
      <c r="ICR32" s="446"/>
      <c r="ICS32" s="446"/>
      <c r="ICT32" s="446"/>
      <c r="ICU32" s="451"/>
      <c r="ICV32" s="451"/>
      <c r="ICW32" s="450"/>
      <c r="ICX32" s="450"/>
      <c r="ICY32" s="446"/>
      <c r="ICZ32" s="446"/>
      <c r="IDA32" s="446"/>
      <c r="IDB32" s="446"/>
      <c r="IDC32" s="451"/>
      <c r="IDD32" s="451"/>
      <c r="IDE32" s="450"/>
      <c r="IDF32" s="450"/>
      <c r="IDG32" s="446"/>
      <c r="IDH32" s="446"/>
      <c r="IDI32" s="446"/>
      <c r="IDJ32" s="446"/>
      <c r="IDK32" s="451"/>
      <c r="IDL32" s="451"/>
      <c r="IDM32" s="450"/>
      <c r="IDN32" s="450"/>
      <c r="IDO32" s="446"/>
      <c r="IDP32" s="446"/>
      <c r="IDQ32" s="446"/>
      <c r="IDR32" s="446"/>
      <c r="IDS32" s="451"/>
      <c r="IDT32" s="451"/>
      <c r="IDU32" s="450"/>
      <c r="IDV32" s="450"/>
      <c r="IDW32" s="446"/>
      <c r="IDX32" s="446"/>
      <c r="IDY32" s="446"/>
      <c r="IDZ32" s="446"/>
      <c r="IEA32" s="451"/>
      <c r="IEB32" s="451"/>
      <c r="IEC32" s="450"/>
      <c r="IED32" s="450"/>
      <c r="IEE32" s="446"/>
      <c r="IEF32" s="446"/>
      <c r="IEG32" s="446"/>
      <c r="IEH32" s="446"/>
      <c r="IEI32" s="451"/>
      <c r="IEJ32" s="451"/>
      <c r="IEK32" s="450"/>
      <c r="IEL32" s="450"/>
      <c r="IEM32" s="446"/>
      <c r="IEN32" s="446"/>
      <c r="IEO32" s="446"/>
      <c r="IEP32" s="446"/>
      <c r="IEQ32" s="451"/>
      <c r="IER32" s="451"/>
      <c r="IES32" s="450"/>
      <c r="IET32" s="450"/>
      <c r="IEU32" s="446"/>
      <c r="IEV32" s="446"/>
      <c r="IEW32" s="446"/>
      <c r="IEX32" s="446"/>
      <c r="IEY32" s="451"/>
      <c r="IEZ32" s="451"/>
      <c r="IFA32" s="450"/>
      <c r="IFB32" s="450"/>
      <c r="IFC32" s="446"/>
      <c r="IFD32" s="446"/>
      <c r="IFE32" s="446"/>
      <c r="IFF32" s="446"/>
      <c r="IFG32" s="451"/>
      <c r="IFH32" s="451"/>
      <c r="IFI32" s="450"/>
      <c r="IFJ32" s="450"/>
      <c r="IFK32" s="446"/>
      <c r="IFL32" s="446"/>
      <c r="IFM32" s="446"/>
      <c r="IFN32" s="446"/>
      <c r="IFO32" s="451"/>
      <c r="IFP32" s="451"/>
      <c r="IFQ32" s="450"/>
      <c r="IFR32" s="450"/>
      <c r="IFS32" s="446"/>
      <c r="IFT32" s="446"/>
      <c r="IFU32" s="446"/>
      <c r="IFV32" s="446"/>
      <c r="IFW32" s="451"/>
      <c r="IFX32" s="451"/>
      <c r="IFY32" s="450"/>
      <c r="IFZ32" s="450"/>
      <c r="IGA32" s="446"/>
      <c r="IGB32" s="446"/>
      <c r="IGC32" s="446"/>
      <c r="IGD32" s="446"/>
      <c r="IGE32" s="451"/>
      <c r="IGF32" s="451"/>
      <c r="IGG32" s="450"/>
      <c r="IGH32" s="450"/>
      <c r="IGI32" s="446"/>
      <c r="IGJ32" s="446"/>
      <c r="IGK32" s="446"/>
      <c r="IGL32" s="446"/>
      <c r="IGM32" s="451"/>
      <c r="IGN32" s="451"/>
      <c r="IGO32" s="450"/>
      <c r="IGP32" s="450"/>
      <c r="IGQ32" s="446"/>
      <c r="IGR32" s="446"/>
      <c r="IGS32" s="446"/>
      <c r="IGT32" s="446"/>
      <c r="IGU32" s="451"/>
      <c r="IGV32" s="451"/>
      <c r="IGW32" s="450"/>
      <c r="IGX32" s="450"/>
      <c r="IGY32" s="446"/>
      <c r="IGZ32" s="446"/>
      <c r="IHA32" s="446"/>
      <c r="IHB32" s="446"/>
      <c r="IHC32" s="451"/>
      <c r="IHD32" s="451"/>
      <c r="IHE32" s="450"/>
      <c r="IHF32" s="450"/>
      <c r="IHG32" s="446"/>
      <c r="IHH32" s="446"/>
      <c r="IHI32" s="446"/>
      <c r="IHJ32" s="446"/>
      <c r="IHK32" s="451"/>
      <c r="IHL32" s="451"/>
      <c r="IHM32" s="450"/>
      <c r="IHN32" s="450"/>
      <c r="IHO32" s="446"/>
      <c r="IHP32" s="446"/>
      <c r="IHQ32" s="446"/>
      <c r="IHR32" s="446"/>
      <c r="IHS32" s="451"/>
      <c r="IHT32" s="451"/>
      <c r="IHU32" s="450"/>
      <c r="IHV32" s="450"/>
      <c r="IHW32" s="446"/>
      <c r="IHX32" s="446"/>
      <c r="IHY32" s="446"/>
      <c r="IHZ32" s="446"/>
      <c r="IIA32" s="451"/>
      <c r="IIB32" s="451"/>
      <c r="IIC32" s="450"/>
      <c r="IID32" s="450"/>
      <c r="IIE32" s="446"/>
      <c r="IIF32" s="446"/>
      <c r="IIG32" s="446"/>
      <c r="IIH32" s="446"/>
      <c r="III32" s="451"/>
      <c r="IIJ32" s="451"/>
      <c r="IIK32" s="450"/>
      <c r="IIL32" s="450"/>
      <c r="IIM32" s="446"/>
      <c r="IIN32" s="446"/>
      <c r="IIO32" s="446"/>
      <c r="IIP32" s="446"/>
      <c r="IIQ32" s="451"/>
      <c r="IIR32" s="451"/>
      <c r="IIS32" s="450"/>
      <c r="IIT32" s="450"/>
      <c r="IIU32" s="446"/>
      <c r="IIV32" s="446"/>
      <c r="IIW32" s="446"/>
      <c r="IIX32" s="446"/>
      <c r="IIY32" s="451"/>
      <c r="IIZ32" s="451"/>
      <c r="IJA32" s="450"/>
      <c r="IJB32" s="450"/>
      <c r="IJC32" s="446"/>
      <c r="IJD32" s="446"/>
      <c r="IJE32" s="446"/>
      <c r="IJF32" s="446"/>
      <c r="IJG32" s="451"/>
      <c r="IJH32" s="451"/>
      <c r="IJI32" s="450"/>
      <c r="IJJ32" s="450"/>
      <c r="IJK32" s="446"/>
      <c r="IJL32" s="446"/>
      <c r="IJM32" s="446"/>
      <c r="IJN32" s="446"/>
      <c r="IJO32" s="451"/>
      <c r="IJP32" s="451"/>
      <c r="IJQ32" s="450"/>
      <c r="IJR32" s="450"/>
      <c r="IJS32" s="446"/>
      <c r="IJT32" s="446"/>
      <c r="IJU32" s="446"/>
      <c r="IJV32" s="446"/>
      <c r="IJW32" s="451"/>
      <c r="IJX32" s="451"/>
      <c r="IJY32" s="450"/>
      <c r="IJZ32" s="450"/>
      <c r="IKA32" s="446"/>
      <c r="IKB32" s="446"/>
      <c r="IKC32" s="446"/>
      <c r="IKD32" s="446"/>
      <c r="IKE32" s="451"/>
      <c r="IKF32" s="451"/>
      <c r="IKG32" s="450"/>
      <c r="IKH32" s="450"/>
      <c r="IKI32" s="446"/>
      <c r="IKJ32" s="446"/>
      <c r="IKK32" s="446"/>
      <c r="IKL32" s="446"/>
      <c r="IKM32" s="451"/>
      <c r="IKN32" s="451"/>
      <c r="IKO32" s="450"/>
      <c r="IKP32" s="450"/>
      <c r="IKQ32" s="446"/>
      <c r="IKR32" s="446"/>
      <c r="IKS32" s="446"/>
      <c r="IKT32" s="446"/>
      <c r="IKU32" s="451"/>
      <c r="IKV32" s="451"/>
      <c r="IKW32" s="450"/>
      <c r="IKX32" s="450"/>
      <c r="IKY32" s="446"/>
      <c r="IKZ32" s="446"/>
      <c r="ILA32" s="446"/>
      <c r="ILB32" s="446"/>
      <c r="ILC32" s="451"/>
      <c r="ILD32" s="451"/>
      <c r="ILE32" s="450"/>
      <c r="ILF32" s="450"/>
      <c r="ILG32" s="446"/>
      <c r="ILH32" s="446"/>
      <c r="ILI32" s="446"/>
      <c r="ILJ32" s="446"/>
      <c r="ILK32" s="451"/>
      <c r="ILL32" s="451"/>
      <c r="ILM32" s="450"/>
      <c r="ILN32" s="450"/>
      <c r="ILO32" s="446"/>
      <c r="ILP32" s="446"/>
      <c r="ILQ32" s="446"/>
      <c r="ILR32" s="446"/>
      <c r="ILS32" s="451"/>
      <c r="ILT32" s="451"/>
      <c r="ILU32" s="450"/>
      <c r="ILV32" s="450"/>
      <c r="ILW32" s="446"/>
      <c r="ILX32" s="446"/>
      <c r="ILY32" s="446"/>
      <c r="ILZ32" s="446"/>
      <c r="IMA32" s="451"/>
      <c r="IMB32" s="451"/>
      <c r="IMC32" s="450"/>
      <c r="IMD32" s="450"/>
      <c r="IME32" s="446"/>
      <c r="IMF32" s="446"/>
      <c r="IMG32" s="446"/>
      <c r="IMH32" s="446"/>
      <c r="IMI32" s="451"/>
      <c r="IMJ32" s="451"/>
      <c r="IMK32" s="450"/>
      <c r="IML32" s="450"/>
      <c r="IMM32" s="446"/>
      <c r="IMN32" s="446"/>
      <c r="IMO32" s="446"/>
      <c r="IMP32" s="446"/>
      <c r="IMQ32" s="451"/>
      <c r="IMR32" s="451"/>
      <c r="IMS32" s="450"/>
      <c r="IMT32" s="450"/>
      <c r="IMU32" s="446"/>
      <c r="IMV32" s="446"/>
      <c r="IMW32" s="446"/>
      <c r="IMX32" s="446"/>
      <c r="IMY32" s="451"/>
      <c r="IMZ32" s="451"/>
      <c r="INA32" s="450"/>
      <c r="INB32" s="450"/>
      <c r="INC32" s="446"/>
      <c r="IND32" s="446"/>
      <c r="INE32" s="446"/>
      <c r="INF32" s="446"/>
      <c r="ING32" s="451"/>
      <c r="INH32" s="451"/>
      <c r="INI32" s="450"/>
      <c r="INJ32" s="450"/>
      <c r="INK32" s="446"/>
      <c r="INL32" s="446"/>
      <c r="INM32" s="446"/>
      <c r="INN32" s="446"/>
      <c r="INO32" s="451"/>
      <c r="INP32" s="451"/>
      <c r="INQ32" s="450"/>
      <c r="INR32" s="450"/>
      <c r="INS32" s="446"/>
      <c r="INT32" s="446"/>
      <c r="INU32" s="446"/>
      <c r="INV32" s="446"/>
      <c r="INW32" s="451"/>
      <c r="INX32" s="451"/>
      <c r="INY32" s="450"/>
      <c r="INZ32" s="450"/>
      <c r="IOA32" s="446"/>
      <c r="IOB32" s="446"/>
      <c r="IOC32" s="446"/>
      <c r="IOD32" s="446"/>
      <c r="IOE32" s="451"/>
      <c r="IOF32" s="451"/>
      <c r="IOG32" s="450"/>
      <c r="IOH32" s="450"/>
      <c r="IOI32" s="446"/>
      <c r="IOJ32" s="446"/>
      <c r="IOK32" s="446"/>
      <c r="IOL32" s="446"/>
      <c r="IOM32" s="451"/>
      <c r="ION32" s="451"/>
      <c r="IOO32" s="450"/>
      <c r="IOP32" s="450"/>
      <c r="IOQ32" s="446"/>
      <c r="IOR32" s="446"/>
      <c r="IOS32" s="446"/>
      <c r="IOT32" s="446"/>
      <c r="IOU32" s="451"/>
      <c r="IOV32" s="451"/>
      <c r="IOW32" s="450"/>
      <c r="IOX32" s="450"/>
      <c r="IOY32" s="446"/>
      <c r="IOZ32" s="446"/>
      <c r="IPA32" s="446"/>
      <c r="IPB32" s="446"/>
      <c r="IPC32" s="451"/>
      <c r="IPD32" s="451"/>
      <c r="IPE32" s="450"/>
      <c r="IPF32" s="450"/>
      <c r="IPG32" s="446"/>
      <c r="IPH32" s="446"/>
      <c r="IPI32" s="446"/>
      <c r="IPJ32" s="446"/>
      <c r="IPK32" s="451"/>
      <c r="IPL32" s="451"/>
      <c r="IPM32" s="450"/>
      <c r="IPN32" s="450"/>
      <c r="IPO32" s="446"/>
      <c r="IPP32" s="446"/>
      <c r="IPQ32" s="446"/>
      <c r="IPR32" s="446"/>
      <c r="IPS32" s="451"/>
      <c r="IPT32" s="451"/>
      <c r="IPU32" s="450"/>
      <c r="IPV32" s="450"/>
      <c r="IPW32" s="446"/>
      <c r="IPX32" s="446"/>
      <c r="IPY32" s="446"/>
      <c r="IPZ32" s="446"/>
      <c r="IQA32" s="451"/>
      <c r="IQB32" s="451"/>
      <c r="IQC32" s="450"/>
      <c r="IQD32" s="450"/>
      <c r="IQE32" s="446"/>
      <c r="IQF32" s="446"/>
      <c r="IQG32" s="446"/>
      <c r="IQH32" s="446"/>
      <c r="IQI32" s="451"/>
      <c r="IQJ32" s="451"/>
      <c r="IQK32" s="450"/>
      <c r="IQL32" s="450"/>
      <c r="IQM32" s="446"/>
      <c r="IQN32" s="446"/>
      <c r="IQO32" s="446"/>
      <c r="IQP32" s="446"/>
      <c r="IQQ32" s="451"/>
      <c r="IQR32" s="451"/>
      <c r="IQS32" s="450"/>
      <c r="IQT32" s="450"/>
      <c r="IQU32" s="446"/>
      <c r="IQV32" s="446"/>
      <c r="IQW32" s="446"/>
      <c r="IQX32" s="446"/>
      <c r="IQY32" s="451"/>
      <c r="IQZ32" s="451"/>
      <c r="IRA32" s="450"/>
      <c r="IRB32" s="450"/>
      <c r="IRC32" s="446"/>
      <c r="IRD32" s="446"/>
      <c r="IRE32" s="446"/>
      <c r="IRF32" s="446"/>
      <c r="IRG32" s="451"/>
      <c r="IRH32" s="451"/>
      <c r="IRI32" s="450"/>
      <c r="IRJ32" s="450"/>
      <c r="IRK32" s="446"/>
      <c r="IRL32" s="446"/>
      <c r="IRM32" s="446"/>
      <c r="IRN32" s="446"/>
      <c r="IRO32" s="451"/>
      <c r="IRP32" s="451"/>
      <c r="IRQ32" s="450"/>
      <c r="IRR32" s="450"/>
      <c r="IRS32" s="446"/>
      <c r="IRT32" s="446"/>
      <c r="IRU32" s="446"/>
      <c r="IRV32" s="446"/>
      <c r="IRW32" s="451"/>
      <c r="IRX32" s="451"/>
      <c r="IRY32" s="450"/>
      <c r="IRZ32" s="450"/>
      <c r="ISA32" s="446"/>
      <c r="ISB32" s="446"/>
      <c r="ISC32" s="446"/>
      <c r="ISD32" s="446"/>
      <c r="ISE32" s="451"/>
      <c r="ISF32" s="451"/>
      <c r="ISG32" s="450"/>
      <c r="ISH32" s="450"/>
      <c r="ISI32" s="446"/>
      <c r="ISJ32" s="446"/>
      <c r="ISK32" s="446"/>
      <c r="ISL32" s="446"/>
      <c r="ISM32" s="451"/>
      <c r="ISN32" s="451"/>
      <c r="ISO32" s="450"/>
      <c r="ISP32" s="450"/>
      <c r="ISQ32" s="446"/>
      <c r="ISR32" s="446"/>
      <c r="ISS32" s="446"/>
      <c r="IST32" s="446"/>
      <c r="ISU32" s="451"/>
      <c r="ISV32" s="451"/>
      <c r="ISW32" s="450"/>
      <c r="ISX32" s="450"/>
      <c r="ISY32" s="446"/>
      <c r="ISZ32" s="446"/>
      <c r="ITA32" s="446"/>
      <c r="ITB32" s="446"/>
      <c r="ITC32" s="451"/>
      <c r="ITD32" s="451"/>
      <c r="ITE32" s="450"/>
      <c r="ITF32" s="450"/>
      <c r="ITG32" s="446"/>
      <c r="ITH32" s="446"/>
      <c r="ITI32" s="446"/>
      <c r="ITJ32" s="446"/>
      <c r="ITK32" s="451"/>
      <c r="ITL32" s="451"/>
      <c r="ITM32" s="450"/>
      <c r="ITN32" s="450"/>
      <c r="ITO32" s="446"/>
      <c r="ITP32" s="446"/>
      <c r="ITQ32" s="446"/>
      <c r="ITR32" s="446"/>
      <c r="ITS32" s="451"/>
      <c r="ITT32" s="451"/>
      <c r="ITU32" s="450"/>
      <c r="ITV32" s="450"/>
      <c r="ITW32" s="446"/>
      <c r="ITX32" s="446"/>
      <c r="ITY32" s="446"/>
      <c r="ITZ32" s="446"/>
      <c r="IUA32" s="451"/>
      <c r="IUB32" s="451"/>
      <c r="IUC32" s="450"/>
      <c r="IUD32" s="450"/>
      <c r="IUE32" s="446"/>
      <c r="IUF32" s="446"/>
      <c r="IUG32" s="446"/>
      <c r="IUH32" s="446"/>
      <c r="IUI32" s="451"/>
      <c r="IUJ32" s="451"/>
      <c r="IUK32" s="450"/>
      <c r="IUL32" s="450"/>
      <c r="IUM32" s="446"/>
      <c r="IUN32" s="446"/>
      <c r="IUO32" s="446"/>
      <c r="IUP32" s="446"/>
      <c r="IUQ32" s="451"/>
      <c r="IUR32" s="451"/>
      <c r="IUS32" s="450"/>
      <c r="IUT32" s="450"/>
      <c r="IUU32" s="446"/>
      <c r="IUV32" s="446"/>
      <c r="IUW32" s="446"/>
      <c r="IUX32" s="446"/>
      <c r="IUY32" s="451"/>
      <c r="IUZ32" s="451"/>
      <c r="IVA32" s="450"/>
      <c r="IVB32" s="450"/>
      <c r="IVC32" s="446"/>
      <c r="IVD32" s="446"/>
      <c r="IVE32" s="446"/>
      <c r="IVF32" s="446"/>
      <c r="IVG32" s="451"/>
      <c r="IVH32" s="451"/>
      <c r="IVI32" s="450"/>
      <c r="IVJ32" s="450"/>
      <c r="IVK32" s="446"/>
      <c r="IVL32" s="446"/>
      <c r="IVM32" s="446"/>
      <c r="IVN32" s="446"/>
      <c r="IVO32" s="451"/>
      <c r="IVP32" s="451"/>
      <c r="IVQ32" s="450"/>
      <c r="IVR32" s="450"/>
      <c r="IVS32" s="446"/>
      <c r="IVT32" s="446"/>
      <c r="IVU32" s="446"/>
      <c r="IVV32" s="446"/>
      <c r="IVW32" s="451"/>
      <c r="IVX32" s="451"/>
      <c r="IVY32" s="450"/>
      <c r="IVZ32" s="450"/>
      <c r="IWA32" s="446"/>
      <c r="IWB32" s="446"/>
      <c r="IWC32" s="446"/>
      <c r="IWD32" s="446"/>
      <c r="IWE32" s="451"/>
      <c r="IWF32" s="451"/>
      <c r="IWG32" s="450"/>
      <c r="IWH32" s="450"/>
      <c r="IWI32" s="446"/>
      <c r="IWJ32" s="446"/>
      <c r="IWK32" s="446"/>
      <c r="IWL32" s="446"/>
      <c r="IWM32" s="451"/>
      <c r="IWN32" s="451"/>
      <c r="IWO32" s="450"/>
      <c r="IWP32" s="450"/>
      <c r="IWQ32" s="446"/>
      <c r="IWR32" s="446"/>
      <c r="IWS32" s="446"/>
      <c r="IWT32" s="446"/>
      <c r="IWU32" s="451"/>
      <c r="IWV32" s="451"/>
      <c r="IWW32" s="450"/>
      <c r="IWX32" s="450"/>
      <c r="IWY32" s="446"/>
      <c r="IWZ32" s="446"/>
      <c r="IXA32" s="446"/>
      <c r="IXB32" s="446"/>
      <c r="IXC32" s="451"/>
      <c r="IXD32" s="451"/>
      <c r="IXE32" s="450"/>
      <c r="IXF32" s="450"/>
      <c r="IXG32" s="446"/>
      <c r="IXH32" s="446"/>
      <c r="IXI32" s="446"/>
      <c r="IXJ32" s="446"/>
      <c r="IXK32" s="451"/>
      <c r="IXL32" s="451"/>
      <c r="IXM32" s="450"/>
      <c r="IXN32" s="450"/>
      <c r="IXO32" s="446"/>
      <c r="IXP32" s="446"/>
      <c r="IXQ32" s="446"/>
      <c r="IXR32" s="446"/>
      <c r="IXS32" s="451"/>
      <c r="IXT32" s="451"/>
      <c r="IXU32" s="450"/>
      <c r="IXV32" s="450"/>
      <c r="IXW32" s="446"/>
      <c r="IXX32" s="446"/>
      <c r="IXY32" s="446"/>
      <c r="IXZ32" s="446"/>
      <c r="IYA32" s="451"/>
      <c r="IYB32" s="451"/>
      <c r="IYC32" s="450"/>
      <c r="IYD32" s="450"/>
      <c r="IYE32" s="446"/>
      <c r="IYF32" s="446"/>
      <c r="IYG32" s="446"/>
      <c r="IYH32" s="446"/>
      <c r="IYI32" s="451"/>
      <c r="IYJ32" s="451"/>
      <c r="IYK32" s="450"/>
      <c r="IYL32" s="450"/>
      <c r="IYM32" s="446"/>
      <c r="IYN32" s="446"/>
      <c r="IYO32" s="446"/>
      <c r="IYP32" s="446"/>
      <c r="IYQ32" s="451"/>
      <c r="IYR32" s="451"/>
      <c r="IYS32" s="450"/>
      <c r="IYT32" s="450"/>
      <c r="IYU32" s="446"/>
      <c r="IYV32" s="446"/>
      <c r="IYW32" s="446"/>
      <c r="IYX32" s="446"/>
      <c r="IYY32" s="451"/>
      <c r="IYZ32" s="451"/>
      <c r="IZA32" s="450"/>
      <c r="IZB32" s="450"/>
      <c r="IZC32" s="446"/>
      <c r="IZD32" s="446"/>
      <c r="IZE32" s="446"/>
      <c r="IZF32" s="446"/>
      <c r="IZG32" s="451"/>
      <c r="IZH32" s="451"/>
      <c r="IZI32" s="450"/>
      <c r="IZJ32" s="450"/>
      <c r="IZK32" s="446"/>
      <c r="IZL32" s="446"/>
      <c r="IZM32" s="446"/>
      <c r="IZN32" s="446"/>
      <c r="IZO32" s="451"/>
      <c r="IZP32" s="451"/>
      <c r="IZQ32" s="450"/>
      <c r="IZR32" s="450"/>
      <c r="IZS32" s="446"/>
      <c r="IZT32" s="446"/>
      <c r="IZU32" s="446"/>
      <c r="IZV32" s="446"/>
      <c r="IZW32" s="451"/>
      <c r="IZX32" s="451"/>
      <c r="IZY32" s="450"/>
      <c r="IZZ32" s="450"/>
      <c r="JAA32" s="446"/>
      <c r="JAB32" s="446"/>
      <c r="JAC32" s="446"/>
      <c r="JAD32" s="446"/>
      <c r="JAE32" s="451"/>
      <c r="JAF32" s="451"/>
      <c r="JAG32" s="450"/>
      <c r="JAH32" s="450"/>
      <c r="JAI32" s="446"/>
      <c r="JAJ32" s="446"/>
      <c r="JAK32" s="446"/>
      <c r="JAL32" s="446"/>
      <c r="JAM32" s="451"/>
      <c r="JAN32" s="451"/>
      <c r="JAO32" s="450"/>
      <c r="JAP32" s="450"/>
      <c r="JAQ32" s="446"/>
      <c r="JAR32" s="446"/>
      <c r="JAS32" s="446"/>
      <c r="JAT32" s="446"/>
      <c r="JAU32" s="451"/>
      <c r="JAV32" s="451"/>
      <c r="JAW32" s="450"/>
      <c r="JAX32" s="450"/>
      <c r="JAY32" s="446"/>
      <c r="JAZ32" s="446"/>
      <c r="JBA32" s="446"/>
      <c r="JBB32" s="446"/>
      <c r="JBC32" s="451"/>
      <c r="JBD32" s="451"/>
      <c r="JBE32" s="450"/>
      <c r="JBF32" s="450"/>
      <c r="JBG32" s="446"/>
      <c r="JBH32" s="446"/>
      <c r="JBI32" s="446"/>
      <c r="JBJ32" s="446"/>
      <c r="JBK32" s="451"/>
      <c r="JBL32" s="451"/>
      <c r="JBM32" s="450"/>
      <c r="JBN32" s="450"/>
      <c r="JBO32" s="446"/>
      <c r="JBP32" s="446"/>
      <c r="JBQ32" s="446"/>
      <c r="JBR32" s="446"/>
      <c r="JBS32" s="451"/>
      <c r="JBT32" s="451"/>
      <c r="JBU32" s="450"/>
      <c r="JBV32" s="450"/>
      <c r="JBW32" s="446"/>
      <c r="JBX32" s="446"/>
      <c r="JBY32" s="446"/>
      <c r="JBZ32" s="446"/>
      <c r="JCA32" s="451"/>
      <c r="JCB32" s="451"/>
      <c r="JCC32" s="450"/>
      <c r="JCD32" s="450"/>
      <c r="JCE32" s="446"/>
      <c r="JCF32" s="446"/>
      <c r="JCG32" s="446"/>
      <c r="JCH32" s="446"/>
      <c r="JCI32" s="451"/>
      <c r="JCJ32" s="451"/>
      <c r="JCK32" s="450"/>
      <c r="JCL32" s="450"/>
      <c r="JCM32" s="446"/>
      <c r="JCN32" s="446"/>
      <c r="JCO32" s="446"/>
      <c r="JCP32" s="446"/>
      <c r="JCQ32" s="451"/>
      <c r="JCR32" s="451"/>
      <c r="JCS32" s="450"/>
      <c r="JCT32" s="450"/>
      <c r="JCU32" s="446"/>
      <c r="JCV32" s="446"/>
      <c r="JCW32" s="446"/>
      <c r="JCX32" s="446"/>
      <c r="JCY32" s="451"/>
      <c r="JCZ32" s="451"/>
      <c r="JDA32" s="450"/>
      <c r="JDB32" s="450"/>
      <c r="JDC32" s="446"/>
      <c r="JDD32" s="446"/>
      <c r="JDE32" s="446"/>
      <c r="JDF32" s="446"/>
      <c r="JDG32" s="451"/>
      <c r="JDH32" s="451"/>
      <c r="JDI32" s="450"/>
      <c r="JDJ32" s="450"/>
      <c r="JDK32" s="446"/>
      <c r="JDL32" s="446"/>
      <c r="JDM32" s="446"/>
      <c r="JDN32" s="446"/>
      <c r="JDO32" s="451"/>
      <c r="JDP32" s="451"/>
      <c r="JDQ32" s="450"/>
      <c r="JDR32" s="450"/>
      <c r="JDS32" s="446"/>
      <c r="JDT32" s="446"/>
      <c r="JDU32" s="446"/>
      <c r="JDV32" s="446"/>
      <c r="JDW32" s="451"/>
      <c r="JDX32" s="451"/>
      <c r="JDY32" s="450"/>
      <c r="JDZ32" s="450"/>
      <c r="JEA32" s="446"/>
      <c r="JEB32" s="446"/>
      <c r="JEC32" s="446"/>
      <c r="JED32" s="446"/>
      <c r="JEE32" s="451"/>
      <c r="JEF32" s="451"/>
      <c r="JEG32" s="450"/>
      <c r="JEH32" s="450"/>
      <c r="JEI32" s="446"/>
      <c r="JEJ32" s="446"/>
      <c r="JEK32" s="446"/>
      <c r="JEL32" s="446"/>
      <c r="JEM32" s="451"/>
      <c r="JEN32" s="451"/>
      <c r="JEO32" s="450"/>
      <c r="JEP32" s="450"/>
      <c r="JEQ32" s="446"/>
      <c r="JER32" s="446"/>
      <c r="JES32" s="446"/>
      <c r="JET32" s="446"/>
      <c r="JEU32" s="451"/>
      <c r="JEV32" s="451"/>
      <c r="JEW32" s="450"/>
      <c r="JEX32" s="450"/>
      <c r="JEY32" s="446"/>
      <c r="JEZ32" s="446"/>
      <c r="JFA32" s="446"/>
      <c r="JFB32" s="446"/>
      <c r="JFC32" s="451"/>
      <c r="JFD32" s="451"/>
      <c r="JFE32" s="450"/>
      <c r="JFF32" s="450"/>
      <c r="JFG32" s="446"/>
      <c r="JFH32" s="446"/>
      <c r="JFI32" s="446"/>
      <c r="JFJ32" s="446"/>
      <c r="JFK32" s="451"/>
      <c r="JFL32" s="451"/>
      <c r="JFM32" s="450"/>
      <c r="JFN32" s="450"/>
      <c r="JFO32" s="446"/>
      <c r="JFP32" s="446"/>
      <c r="JFQ32" s="446"/>
      <c r="JFR32" s="446"/>
      <c r="JFS32" s="451"/>
      <c r="JFT32" s="451"/>
      <c r="JFU32" s="450"/>
      <c r="JFV32" s="450"/>
      <c r="JFW32" s="446"/>
      <c r="JFX32" s="446"/>
      <c r="JFY32" s="446"/>
      <c r="JFZ32" s="446"/>
      <c r="JGA32" s="451"/>
      <c r="JGB32" s="451"/>
      <c r="JGC32" s="450"/>
      <c r="JGD32" s="450"/>
      <c r="JGE32" s="446"/>
      <c r="JGF32" s="446"/>
      <c r="JGG32" s="446"/>
      <c r="JGH32" s="446"/>
      <c r="JGI32" s="451"/>
      <c r="JGJ32" s="451">
        <f>+ROUND(JGH32*JGI32,0)</f>
        <v>0</v>
      </c>
      <c r="JGK32" s="450" t="s">
        <v>31</v>
      </c>
      <c r="JGL32" s="450" t="s">
        <v>150</v>
      </c>
      <c r="JGM32" s="446" t="s">
        <v>151</v>
      </c>
      <c r="JGN32" s="446" t="s">
        <v>138</v>
      </c>
      <c r="JGO32" s="446" t="s">
        <v>139</v>
      </c>
      <c r="JGP32" s="446">
        <v>0.217</v>
      </c>
      <c r="JGQ32" s="451">
        <f>+VLOOKUP(JGL32,[111]Insumos!$A$2:$F$2700,5,FALSE)</f>
        <v>32545</v>
      </c>
      <c r="JGR32" s="451">
        <f>+ROUND(JGP32*JGQ32,0)</f>
        <v>7062</v>
      </c>
      <c r="JGS32" s="450" t="s">
        <v>31</v>
      </c>
      <c r="JGT32" s="450" t="s">
        <v>150</v>
      </c>
      <c r="JGU32" s="446" t="s">
        <v>151</v>
      </c>
      <c r="JGV32" s="446" t="s">
        <v>138</v>
      </c>
      <c r="JGW32" s="446" t="s">
        <v>139</v>
      </c>
      <c r="JGX32" s="446">
        <v>0.217</v>
      </c>
      <c r="JGY32" s="451">
        <f>+VLOOKUP(JGT32,[111]Insumos!$A$2:$F$2700,5,FALSE)</f>
        <v>32545</v>
      </c>
      <c r="JGZ32" s="451">
        <f>+ROUND(JGX32*JGY32,0)</f>
        <v>7062</v>
      </c>
      <c r="JHA32" s="450" t="s">
        <v>31</v>
      </c>
      <c r="JHB32" s="450" t="s">
        <v>150</v>
      </c>
      <c r="JHC32" s="446" t="s">
        <v>151</v>
      </c>
      <c r="JHD32" s="446" t="s">
        <v>138</v>
      </c>
      <c r="JHE32" s="446" t="s">
        <v>139</v>
      </c>
      <c r="JHF32" s="446">
        <v>0.217</v>
      </c>
      <c r="JHG32" s="451">
        <f>+VLOOKUP(JHB32,[111]Insumos!$A$2:$F$2700,5,FALSE)</f>
        <v>32545</v>
      </c>
      <c r="JHH32" s="451">
        <f>+ROUND(JHF32*JHG32,0)</f>
        <v>7062</v>
      </c>
      <c r="JHI32" s="450" t="s">
        <v>31</v>
      </c>
      <c r="JHJ32" s="450" t="s">
        <v>150</v>
      </c>
      <c r="JHK32" s="446" t="s">
        <v>151</v>
      </c>
      <c r="JHL32" s="446" t="s">
        <v>138</v>
      </c>
      <c r="JHM32" s="446" t="s">
        <v>139</v>
      </c>
      <c r="JHN32" s="446">
        <v>0.217</v>
      </c>
      <c r="JHO32" s="451">
        <f>+VLOOKUP(JHJ32,[111]Insumos!$A$2:$F$2700,5,FALSE)</f>
        <v>32545</v>
      </c>
      <c r="JHP32" s="451">
        <f>+ROUND(JHN32*JHO32,0)</f>
        <v>7062</v>
      </c>
      <c r="JHQ32" s="450" t="s">
        <v>31</v>
      </c>
      <c r="JHR32" s="450" t="s">
        <v>150</v>
      </c>
      <c r="JHS32" s="446" t="s">
        <v>151</v>
      </c>
      <c r="JHT32" s="446" t="s">
        <v>138</v>
      </c>
      <c r="JHU32" s="446" t="s">
        <v>139</v>
      </c>
      <c r="JHV32" s="446">
        <v>0.217</v>
      </c>
      <c r="JHW32" s="451">
        <f>+VLOOKUP(JHR32,[111]Insumos!$A$2:$F$2700,5,FALSE)</f>
        <v>32545</v>
      </c>
      <c r="JHX32" s="451">
        <f>+ROUND(JHV32*JHW32,0)</f>
        <v>7062</v>
      </c>
      <c r="JHY32" s="450" t="s">
        <v>31</v>
      </c>
      <c r="JHZ32" s="450" t="s">
        <v>150</v>
      </c>
      <c r="JIA32" s="446" t="s">
        <v>151</v>
      </c>
      <c r="JIB32" s="446" t="s">
        <v>138</v>
      </c>
      <c r="JIC32" s="446" t="s">
        <v>139</v>
      </c>
      <c r="JID32" s="446">
        <v>0.217</v>
      </c>
      <c r="JIE32" s="451">
        <f>+VLOOKUP(JHZ32,[111]Insumos!$A$2:$F$2700,5,FALSE)</f>
        <v>32545</v>
      </c>
      <c r="JIF32" s="451">
        <f>+ROUND(JID32*JIE32,0)</f>
        <v>7062</v>
      </c>
      <c r="JIG32" s="450" t="s">
        <v>31</v>
      </c>
      <c r="JIH32" s="450" t="s">
        <v>150</v>
      </c>
      <c r="JII32" s="446" t="s">
        <v>151</v>
      </c>
      <c r="JIJ32" s="446" t="s">
        <v>138</v>
      </c>
      <c r="JIK32" s="446" t="s">
        <v>139</v>
      </c>
      <c r="JIL32" s="446">
        <v>0.217</v>
      </c>
      <c r="JIM32" s="451">
        <f>+VLOOKUP(JIH32,[111]Insumos!$A$2:$F$2700,5,FALSE)</f>
        <v>32545</v>
      </c>
      <c r="JIN32" s="451">
        <f>+ROUND(JIL32*JIM32,0)</f>
        <v>7062</v>
      </c>
      <c r="JIO32" s="450" t="s">
        <v>31</v>
      </c>
      <c r="JIP32" s="450" t="s">
        <v>150</v>
      </c>
      <c r="JIQ32" s="446" t="s">
        <v>151</v>
      </c>
      <c r="JIR32" s="446" t="s">
        <v>138</v>
      </c>
      <c r="JIS32" s="446" t="s">
        <v>139</v>
      </c>
      <c r="JIT32" s="446">
        <v>0.217</v>
      </c>
      <c r="JIU32" s="451">
        <f>+VLOOKUP(JIP32,[111]Insumos!$A$2:$F$2700,5,FALSE)</f>
        <v>32545</v>
      </c>
      <c r="JIV32" s="451">
        <f>+ROUND(JIT32*JIU32,0)</f>
        <v>7062</v>
      </c>
      <c r="JIW32" s="450" t="s">
        <v>31</v>
      </c>
      <c r="JIX32" s="450" t="s">
        <v>150</v>
      </c>
      <c r="JIY32" s="446" t="s">
        <v>151</v>
      </c>
      <c r="JIZ32" s="446" t="s">
        <v>138</v>
      </c>
      <c r="JJA32" s="446" t="s">
        <v>139</v>
      </c>
      <c r="JJB32" s="446">
        <v>0.217</v>
      </c>
      <c r="JJC32" s="451">
        <f>+VLOOKUP(JIX32,[111]Insumos!$A$2:$F$2700,5,FALSE)</f>
        <v>32545</v>
      </c>
      <c r="JJD32" s="451">
        <f>+ROUND(JJB32*JJC32,0)</f>
        <v>7062</v>
      </c>
      <c r="JJE32" s="450" t="s">
        <v>31</v>
      </c>
      <c r="JJF32" s="450" t="s">
        <v>150</v>
      </c>
      <c r="JJG32" s="446" t="s">
        <v>151</v>
      </c>
      <c r="JJH32" s="446" t="s">
        <v>138</v>
      </c>
      <c r="JJI32" s="446" t="s">
        <v>139</v>
      </c>
      <c r="JJJ32" s="446">
        <v>0.217</v>
      </c>
      <c r="JJK32" s="451">
        <f>+VLOOKUP(JJF32,[111]Insumos!$A$2:$F$2700,5,FALSE)</f>
        <v>32545</v>
      </c>
      <c r="JJL32" s="451">
        <f>+ROUND(JJJ32*JJK32,0)</f>
        <v>7062</v>
      </c>
      <c r="JJM32" s="450" t="s">
        <v>31</v>
      </c>
      <c r="JJN32" s="450" t="s">
        <v>150</v>
      </c>
      <c r="JJO32" s="446" t="s">
        <v>151</v>
      </c>
      <c r="JJP32" s="446" t="s">
        <v>138</v>
      </c>
      <c r="JJQ32" s="446" t="s">
        <v>139</v>
      </c>
      <c r="JJR32" s="446">
        <v>0.217</v>
      </c>
      <c r="JJS32" s="451">
        <f>+VLOOKUP(JJN32,[111]Insumos!$A$2:$F$2700,5,FALSE)</f>
        <v>32545</v>
      </c>
      <c r="JJT32" s="451">
        <f>+ROUND(JJR32*JJS32,0)</f>
        <v>7062</v>
      </c>
      <c r="JJU32" s="450" t="s">
        <v>31</v>
      </c>
      <c r="JJV32" s="450" t="s">
        <v>150</v>
      </c>
      <c r="JJW32" s="446" t="s">
        <v>151</v>
      </c>
      <c r="JJX32" s="446" t="s">
        <v>138</v>
      </c>
      <c r="JJY32" s="446" t="s">
        <v>139</v>
      </c>
      <c r="JJZ32" s="446">
        <v>0.217</v>
      </c>
      <c r="JKA32" s="451">
        <f>+VLOOKUP(JJV32,[111]Insumos!$A$2:$F$2700,5,FALSE)</f>
        <v>32545</v>
      </c>
      <c r="JKB32" s="451">
        <f>+ROUND(JJZ32*JKA32,0)</f>
        <v>7062</v>
      </c>
      <c r="JKC32" s="450" t="s">
        <v>31</v>
      </c>
      <c r="JKD32" s="450" t="s">
        <v>150</v>
      </c>
      <c r="JKE32" s="446" t="s">
        <v>151</v>
      </c>
      <c r="JKF32" s="446" t="s">
        <v>138</v>
      </c>
      <c r="JKG32" s="446" t="s">
        <v>139</v>
      </c>
      <c r="JKH32" s="446">
        <v>0.217</v>
      </c>
      <c r="JKI32" s="451">
        <f>+VLOOKUP(JKD32,[111]Insumos!$A$2:$F$2700,5,FALSE)</f>
        <v>32545</v>
      </c>
      <c r="JKJ32" s="451">
        <f>+ROUND(JKH32*JKI32,0)</f>
        <v>7062</v>
      </c>
      <c r="JKK32" s="450" t="s">
        <v>31</v>
      </c>
      <c r="JKL32" s="450" t="s">
        <v>150</v>
      </c>
      <c r="JKM32" s="446" t="s">
        <v>151</v>
      </c>
      <c r="JKN32" s="446" t="s">
        <v>138</v>
      </c>
      <c r="JKO32" s="446" t="s">
        <v>139</v>
      </c>
      <c r="JKP32" s="446">
        <v>0.217</v>
      </c>
      <c r="JKQ32" s="451">
        <f>+VLOOKUP(JKL32,[111]Insumos!$A$2:$F$2700,5,FALSE)</f>
        <v>32545</v>
      </c>
      <c r="JKR32" s="451">
        <f>+ROUND(JKP32*JKQ32,0)</f>
        <v>7062</v>
      </c>
      <c r="JKS32" s="450" t="s">
        <v>31</v>
      </c>
      <c r="JKT32" s="450" t="s">
        <v>150</v>
      </c>
      <c r="JKU32" s="446" t="s">
        <v>151</v>
      </c>
      <c r="JKV32" s="446" t="s">
        <v>138</v>
      </c>
      <c r="JKW32" s="446" t="s">
        <v>139</v>
      </c>
      <c r="JKX32" s="446">
        <v>0.217</v>
      </c>
      <c r="JKY32" s="451">
        <f>+VLOOKUP(JKT32,[111]Insumos!$A$2:$F$2700,5,FALSE)</f>
        <v>32545</v>
      </c>
      <c r="JKZ32" s="451">
        <f>+ROUND(JKX32*JKY32,0)</f>
        <v>7062</v>
      </c>
      <c r="JLA32" s="450" t="s">
        <v>31</v>
      </c>
      <c r="JLB32" s="450" t="s">
        <v>150</v>
      </c>
      <c r="JLC32" s="446" t="s">
        <v>151</v>
      </c>
      <c r="JLD32" s="446" t="s">
        <v>138</v>
      </c>
      <c r="JLE32" s="446" t="s">
        <v>139</v>
      </c>
      <c r="JLF32" s="446">
        <v>0.217</v>
      </c>
      <c r="JLG32" s="451">
        <f>+VLOOKUP(JLB32,[111]Insumos!$A$2:$F$2700,5,FALSE)</f>
        <v>32545</v>
      </c>
      <c r="JLH32" s="451">
        <f>+ROUND(JLF32*JLG32,0)</f>
        <v>7062</v>
      </c>
      <c r="JLI32" s="450" t="s">
        <v>31</v>
      </c>
      <c r="JLJ32" s="450" t="s">
        <v>150</v>
      </c>
      <c r="JLK32" s="446" t="s">
        <v>151</v>
      </c>
      <c r="JLL32" s="446" t="s">
        <v>138</v>
      </c>
      <c r="JLM32" s="446" t="s">
        <v>139</v>
      </c>
      <c r="JLN32" s="446">
        <v>0.217</v>
      </c>
      <c r="JLO32" s="451">
        <f>+VLOOKUP(JLJ32,[111]Insumos!$A$2:$F$2700,5,FALSE)</f>
        <v>32545</v>
      </c>
      <c r="JLP32" s="451">
        <f>+ROUND(JLN32*JLO32,0)</f>
        <v>7062</v>
      </c>
      <c r="JLQ32" s="450" t="s">
        <v>31</v>
      </c>
      <c r="JLR32" s="450" t="s">
        <v>150</v>
      </c>
      <c r="JLS32" s="446" t="s">
        <v>151</v>
      </c>
      <c r="JLT32" s="446" t="s">
        <v>138</v>
      </c>
      <c r="JLU32" s="446" t="s">
        <v>139</v>
      </c>
      <c r="JLV32" s="446">
        <v>0.217</v>
      </c>
      <c r="JLW32" s="451">
        <f>+VLOOKUP(JLR32,[111]Insumos!$A$2:$F$2700,5,FALSE)</f>
        <v>32545</v>
      </c>
      <c r="JLX32" s="451">
        <f>+ROUND(JLV32*JLW32,0)</f>
        <v>7062</v>
      </c>
      <c r="JLY32" s="450" t="s">
        <v>31</v>
      </c>
      <c r="JLZ32" s="450" t="s">
        <v>150</v>
      </c>
      <c r="JMA32" s="446" t="s">
        <v>151</v>
      </c>
      <c r="JMB32" s="446" t="s">
        <v>138</v>
      </c>
      <c r="JMC32" s="446" t="s">
        <v>139</v>
      </c>
      <c r="JMD32" s="446">
        <v>0.217</v>
      </c>
      <c r="JME32" s="451">
        <f>+VLOOKUP(JLZ32,[111]Insumos!$A$2:$F$2700,5,FALSE)</f>
        <v>32545</v>
      </c>
      <c r="JMF32" s="451">
        <f>+ROUND(JMD32*JME32,0)</f>
        <v>7062</v>
      </c>
      <c r="JMG32" s="450" t="s">
        <v>31</v>
      </c>
      <c r="JMH32" s="450" t="s">
        <v>150</v>
      </c>
      <c r="JMI32" s="446" t="s">
        <v>151</v>
      </c>
      <c r="JMJ32" s="446" t="s">
        <v>138</v>
      </c>
      <c r="JMK32" s="446" t="s">
        <v>139</v>
      </c>
      <c r="JML32" s="446">
        <v>0.217</v>
      </c>
      <c r="JMM32" s="451">
        <f>+VLOOKUP(JMH32,[111]Insumos!$A$2:$F$2700,5,FALSE)</f>
        <v>32545</v>
      </c>
      <c r="JMN32" s="451">
        <f>+ROUND(JML32*JMM32,0)</f>
        <v>7062</v>
      </c>
      <c r="JMO32" s="450" t="s">
        <v>31</v>
      </c>
      <c r="JMP32" s="450" t="s">
        <v>150</v>
      </c>
      <c r="JMQ32" s="446" t="s">
        <v>151</v>
      </c>
      <c r="JMR32" s="446" t="s">
        <v>138</v>
      </c>
      <c r="JMS32" s="446" t="s">
        <v>139</v>
      </c>
      <c r="JMT32" s="446">
        <v>0.217</v>
      </c>
      <c r="JMU32" s="451">
        <f>+VLOOKUP(JMP32,[111]Insumos!$A$2:$F$2700,5,FALSE)</f>
        <v>32545</v>
      </c>
      <c r="JMV32" s="451">
        <f>+ROUND(JMT32*JMU32,0)</f>
        <v>7062</v>
      </c>
      <c r="JMW32" s="450" t="s">
        <v>31</v>
      </c>
      <c r="JMX32" s="450" t="s">
        <v>150</v>
      </c>
      <c r="JMY32" s="446" t="s">
        <v>151</v>
      </c>
      <c r="JMZ32" s="446" t="s">
        <v>138</v>
      </c>
      <c r="JNA32" s="446" t="s">
        <v>139</v>
      </c>
      <c r="JNB32" s="446">
        <v>0.217</v>
      </c>
      <c r="JNC32" s="451">
        <f>+VLOOKUP(JMX32,[111]Insumos!$A$2:$F$2700,5,FALSE)</f>
        <v>32545</v>
      </c>
      <c r="JND32" s="451">
        <f>+ROUND(JNB32*JNC32,0)</f>
        <v>7062</v>
      </c>
      <c r="JNE32" s="450" t="s">
        <v>31</v>
      </c>
      <c r="JNF32" s="450" t="s">
        <v>150</v>
      </c>
      <c r="JNG32" s="446" t="s">
        <v>151</v>
      </c>
      <c r="JNH32" s="446" t="s">
        <v>138</v>
      </c>
      <c r="JNI32" s="446" t="s">
        <v>139</v>
      </c>
      <c r="JNJ32" s="446">
        <v>0.217</v>
      </c>
      <c r="JNK32" s="451">
        <f>+VLOOKUP(JNF32,[111]Insumos!$A$2:$F$2700,5,FALSE)</f>
        <v>32545</v>
      </c>
      <c r="JNL32" s="451">
        <f>+ROUND(JNJ32*JNK32,0)</f>
        <v>7062</v>
      </c>
      <c r="JNM32" s="450" t="s">
        <v>31</v>
      </c>
      <c r="JNN32" s="450" t="s">
        <v>150</v>
      </c>
      <c r="JNO32" s="446" t="s">
        <v>151</v>
      </c>
      <c r="JNP32" s="446" t="s">
        <v>138</v>
      </c>
      <c r="JNQ32" s="446" t="s">
        <v>139</v>
      </c>
      <c r="JNR32" s="446">
        <v>0.217</v>
      </c>
      <c r="JNS32" s="451">
        <f>+VLOOKUP(JNN32,[111]Insumos!$A$2:$F$2700,5,FALSE)</f>
        <v>32545</v>
      </c>
      <c r="JNT32" s="451">
        <f>+ROUND(JNR32*JNS32,0)</f>
        <v>7062</v>
      </c>
      <c r="JNU32" s="450" t="s">
        <v>31</v>
      </c>
      <c r="JNV32" s="450" t="s">
        <v>150</v>
      </c>
      <c r="JNW32" s="446" t="s">
        <v>151</v>
      </c>
      <c r="JNX32" s="446" t="s">
        <v>138</v>
      </c>
      <c r="JNY32" s="446" t="s">
        <v>139</v>
      </c>
      <c r="JNZ32" s="446">
        <v>0.217</v>
      </c>
      <c r="JOA32" s="451">
        <f>+VLOOKUP(JNV32,[111]Insumos!$A$2:$F$2700,5,FALSE)</f>
        <v>32545</v>
      </c>
      <c r="JOB32" s="451">
        <f>+ROUND(JNZ32*JOA32,0)</f>
        <v>7062</v>
      </c>
      <c r="JOC32" s="450" t="s">
        <v>31</v>
      </c>
      <c r="JOD32" s="450" t="s">
        <v>150</v>
      </c>
      <c r="JOE32" s="446" t="s">
        <v>151</v>
      </c>
      <c r="JOF32" s="446" t="s">
        <v>138</v>
      </c>
      <c r="JOG32" s="446" t="s">
        <v>139</v>
      </c>
      <c r="JOH32" s="446">
        <v>0.217</v>
      </c>
      <c r="JOI32" s="451">
        <f>+VLOOKUP(JOD32,[111]Insumos!$A$2:$F$2700,5,FALSE)</f>
        <v>32545</v>
      </c>
      <c r="JOJ32" s="451">
        <f>+ROUND(JOH32*JOI32,0)</f>
        <v>7062</v>
      </c>
      <c r="JOK32" s="450" t="s">
        <v>31</v>
      </c>
      <c r="JOL32" s="450" t="s">
        <v>150</v>
      </c>
      <c r="JOM32" s="446" t="s">
        <v>151</v>
      </c>
      <c r="JON32" s="446" t="s">
        <v>138</v>
      </c>
      <c r="JOO32" s="446" t="s">
        <v>139</v>
      </c>
      <c r="JOP32" s="446">
        <v>0.217</v>
      </c>
      <c r="JOQ32" s="451">
        <f>+VLOOKUP(JOL32,[111]Insumos!$A$2:$F$2700,5,FALSE)</f>
        <v>32545</v>
      </c>
      <c r="JOR32" s="451">
        <f>+ROUND(JOP32*JOQ32,0)</f>
        <v>7062</v>
      </c>
      <c r="JOS32" s="450" t="s">
        <v>31</v>
      </c>
      <c r="JOT32" s="450" t="s">
        <v>150</v>
      </c>
      <c r="JOU32" s="446" t="s">
        <v>151</v>
      </c>
      <c r="JOV32" s="446" t="s">
        <v>138</v>
      </c>
      <c r="JOW32" s="446" t="s">
        <v>139</v>
      </c>
      <c r="JOX32" s="446">
        <v>0.217</v>
      </c>
      <c r="JOY32" s="451">
        <f>+VLOOKUP(JOT32,[111]Insumos!$A$2:$F$2700,5,FALSE)</f>
        <v>32545</v>
      </c>
      <c r="JOZ32" s="451">
        <f>+ROUND(JOX32*JOY32,0)</f>
        <v>7062</v>
      </c>
      <c r="JPA32" s="450" t="s">
        <v>31</v>
      </c>
      <c r="JPB32" s="450" t="s">
        <v>150</v>
      </c>
      <c r="JPC32" s="446" t="s">
        <v>151</v>
      </c>
      <c r="JPD32" s="446" t="s">
        <v>138</v>
      </c>
      <c r="JPE32" s="446" t="s">
        <v>139</v>
      </c>
      <c r="JPF32" s="446">
        <v>0.217</v>
      </c>
      <c r="JPG32" s="451">
        <f>+VLOOKUP(JPB32,[111]Insumos!$A$2:$F$2700,5,FALSE)</f>
        <v>32545</v>
      </c>
      <c r="JPH32" s="451">
        <f>+ROUND(JPF32*JPG32,0)</f>
        <v>7062</v>
      </c>
      <c r="JPI32" s="450" t="s">
        <v>31</v>
      </c>
      <c r="JPJ32" s="450" t="s">
        <v>150</v>
      </c>
      <c r="JPK32" s="446" t="s">
        <v>151</v>
      </c>
      <c r="JPL32" s="446" t="s">
        <v>138</v>
      </c>
      <c r="JPM32" s="446" t="s">
        <v>139</v>
      </c>
      <c r="JPN32" s="446">
        <v>0.217</v>
      </c>
      <c r="JPO32" s="451">
        <f>+VLOOKUP(JPJ32,[111]Insumos!$A$2:$F$2700,5,FALSE)</f>
        <v>32545</v>
      </c>
      <c r="JPP32" s="451">
        <f>+ROUND(JPN32*JPO32,0)</f>
        <v>7062</v>
      </c>
      <c r="JPQ32" s="450" t="s">
        <v>31</v>
      </c>
      <c r="JPR32" s="450" t="s">
        <v>150</v>
      </c>
      <c r="JPS32" s="446" t="s">
        <v>151</v>
      </c>
      <c r="JPT32" s="446" t="s">
        <v>138</v>
      </c>
      <c r="JPU32" s="446" t="s">
        <v>139</v>
      </c>
      <c r="JPV32" s="446">
        <v>0.217</v>
      </c>
      <c r="JPW32" s="451">
        <f>+VLOOKUP(JPR32,[111]Insumos!$A$2:$F$2700,5,FALSE)</f>
        <v>32545</v>
      </c>
      <c r="JPX32" s="451">
        <f>+ROUND(JPV32*JPW32,0)</f>
        <v>7062</v>
      </c>
      <c r="JPY32" s="450" t="s">
        <v>31</v>
      </c>
      <c r="JPZ32" s="450" t="s">
        <v>150</v>
      </c>
      <c r="JQA32" s="446" t="s">
        <v>151</v>
      </c>
      <c r="JQB32" s="446" t="s">
        <v>138</v>
      </c>
      <c r="JQC32" s="446" t="s">
        <v>139</v>
      </c>
      <c r="JQD32" s="446">
        <v>0.217</v>
      </c>
      <c r="JQE32" s="451">
        <f>+VLOOKUP(JPZ32,[111]Insumos!$A$2:$F$2700,5,FALSE)</f>
        <v>32545</v>
      </c>
      <c r="JQF32" s="451">
        <f>+ROUND(JQD32*JQE32,0)</f>
        <v>7062</v>
      </c>
      <c r="JQG32" s="450" t="s">
        <v>31</v>
      </c>
      <c r="JQH32" s="450" t="s">
        <v>150</v>
      </c>
      <c r="JQI32" s="446" t="s">
        <v>151</v>
      </c>
      <c r="JQJ32" s="446" t="s">
        <v>138</v>
      </c>
      <c r="JQK32" s="446" t="s">
        <v>139</v>
      </c>
      <c r="JQL32" s="446">
        <v>0.217</v>
      </c>
      <c r="JQM32" s="451">
        <f>+VLOOKUP(JQH32,[111]Insumos!$A$2:$F$2700,5,FALSE)</f>
        <v>32545</v>
      </c>
      <c r="JQN32" s="451">
        <f>+ROUND(JQL32*JQM32,0)</f>
        <v>7062</v>
      </c>
      <c r="JQO32" s="450" t="s">
        <v>31</v>
      </c>
      <c r="JQP32" s="450" t="s">
        <v>150</v>
      </c>
      <c r="JQQ32" s="446" t="s">
        <v>151</v>
      </c>
      <c r="JQR32" s="446" t="s">
        <v>138</v>
      </c>
      <c r="JQS32" s="446" t="s">
        <v>139</v>
      </c>
      <c r="JQT32" s="446">
        <v>0.217</v>
      </c>
      <c r="JQU32" s="451">
        <f>+VLOOKUP(JQP32,[111]Insumos!$A$2:$F$2700,5,FALSE)</f>
        <v>32545</v>
      </c>
      <c r="JQV32" s="451">
        <f>+ROUND(JQT32*JQU32,0)</f>
        <v>7062</v>
      </c>
      <c r="JQW32" s="450" t="s">
        <v>31</v>
      </c>
      <c r="JQX32" s="450" t="s">
        <v>150</v>
      </c>
      <c r="JQY32" s="446" t="s">
        <v>151</v>
      </c>
      <c r="JQZ32" s="446" t="s">
        <v>138</v>
      </c>
      <c r="JRA32" s="446" t="s">
        <v>139</v>
      </c>
      <c r="JRB32" s="446">
        <v>0.217</v>
      </c>
      <c r="JRC32" s="451">
        <f>+VLOOKUP(JQX32,[111]Insumos!$A$2:$F$2700,5,FALSE)</f>
        <v>32545</v>
      </c>
      <c r="JRD32" s="451">
        <f>+ROUND(JRB32*JRC32,0)</f>
        <v>7062</v>
      </c>
      <c r="JRE32" s="450" t="s">
        <v>31</v>
      </c>
      <c r="JRF32" s="450" t="s">
        <v>150</v>
      </c>
      <c r="JRG32" s="446" t="s">
        <v>151</v>
      </c>
      <c r="JRH32" s="446" t="s">
        <v>138</v>
      </c>
      <c r="JRI32" s="446" t="s">
        <v>139</v>
      </c>
      <c r="JRJ32" s="446">
        <v>0.217</v>
      </c>
      <c r="JRK32" s="451">
        <f>+VLOOKUP(JRF32,[111]Insumos!$A$2:$F$2700,5,FALSE)</f>
        <v>32545</v>
      </c>
      <c r="JRL32" s="451">
        <f>+ROUND(JRJ32*JRK32,0)</f>
        <v>7062</v>
      </c>
      <c r="JRM32" s="450" t="s">
        <v>31</v>
      </c>
      <c r="JRN32" s="450" t="s">
        <v>150</v>
      </c>
      <c r="JRO32" s="446" t="s">
        <v>151</v>
      </c>
      <c r="JRP32" s="446" t="s">
        <v>138</v>
      </c>
      <c r="JRQ32" s="446" t="s">
        <v>139</v>
      </c>
      <c r="JRR32" s="446">
        <v>0.217</v>
      </c>
      <c r="JRS32" s="451">
        <f>+VLOOKUP(JRN32,[111]Insumos!$A$2:$F$2700,5,FALSE)</f>
        <v>32545</v>
      </c>
      <c r="JRT32" s="451">
        <f>+ROUND(JRR32*JRS32,0)</f>
        <v>7062</v>
      </c>
      <c r="JRU32" s="450" t="s">
        <v>31</v>
      </c>
      <c r="JRV32" s="450" t="s">
        <v>150</v>
      </c>
      <c r="JRW32" s="446" t="s">
        <v>151</v>
      </c>
      <c r="JRX32" s="446" t="s">
        <v>138</v>
      </c>
      <c r="JRY32" s="446" t="s">
        <v>139</v>
      </c>
      <c r="JRZ32" s="446">
        <v>0.217</v>
      </c>
      <c r="JSA32" s="451">
        <f>+VLOOKUP(JRV32,[111]Insumos!$A$2:$F$2700,5,FALSE)</f>
        <v>32545</v>
      </c>
      <c r="JSB32" s="451">
        <f>+ROUND(JRZ32*JSA32,0)</f>
        <v>7062</v>
      </c>
      <c r="JSC32" s="450" t="s">
        <v>31</v>
      </c>
      <c r="JSD32" s="450" t="s">
        <v>150</v>
      </c>
      <c r="JSE32" s="446" t="s">
        <v>151</v>
      </c>
      <c r="JSF32" s="446" t="s">
        <v>138</v>
      </c>
      <c r="JSG32" s="446" t="s">
        <v>139</v>
      </c>
      <c r="JSH32" s="446">
        <v>0.217</v>
      </c>
      <c r="JSI32" s="451">
        <f>+VLOOKUP(JSD32,[111]Insumos!$A$2:$F$2700,5,FALSE)</f>
        <v>32545</v>
      </c>
      <c r="JSJ32" s="451">
        <f>+ROUND(JSH32*JSI32,0)</f>
        <v>7062</v>
      </c>
      <c r="JSK32" s="450" t="s">
        <v>31</v>
      </c>
      <c r="JSL32" s="450" t="s">
        <v>150</v>
      </c>
      <c r="JSM32" s="446" t="s">
        <v>151</v>
      </c>
      <c r="JSN32" s="446" t="s">
        <v>138</v>
      </c>
      <c r="JSO32" s="446" t="s">
        <v>139</v>
      </c>
      <c r="JSP32" s="446">
        <v>0.217</v>
      </c>
      <c r="JSQ32" s="451">
        <f>+VLOOKUP(JSL32,[111]Insumos!$A$2:$F$2700,5,FALSE)</f>
        <v>32545</v>
      </c>
      <c r="JSR32" s="451">
        <f>+ROUND(JSP32*JSQ32,0)</f>
        <v>7062</v>
      </c>
      <c r="JSS32" s="450" t="s">
        <v>31</v>
      </c>
      <c r="JST32" s="450" t="s">
        <v>150</v>
      </c>
      <c r="JSU32" s="446" t="s">
        <v>151</v>
      </c>
      <c r="JSV32" s="446" t="s">
        <v>138</v>
      </c>
      <c r="JSW32" s="446" t="s">
        <v>139</v>
      </c>
      <c r="JSX32" s="446">
        <v>0.217</v>
      </c>
      <c r="JSY32" s="451">
        <f>+VLOOKUP(JST32,[111]Insumos!$A$2:$F$2700,5,FALSE)</f>
        <v>32545</v>
      </c>
      <c r="JSZ32" s="451">
        <f>+ROUND(JSX32*JSY32,0)</f>
        <v>7062</v>
      </c>
      <c r="JTA32" s="450" t="s">
        <v>31</v>
      </c>
      <c r="JTB32" s="450" t="s">
        <v>150</v>
      </c>
      <c r="JTC32" s="446" t="s">
        <v>151</v>
      </c>
      <c r="JTD32" s="446" t="s">
        <v>138</v>
      </c>
      <c r="JTE32" s="446" t="s">
        <v>139</v>
      </c>
      <c r="JTF32" s="446">
        <v>0.217</v>
      </c>
      <c r="JTG32" s="451">
        <f>+VLOOKUP(JTB32,[111]Insumos!$A$2:$F$2700,5,FALSE)</f>
        <v>32545</v>
      </c>
      <c r="JTH32" s="451">
        <f>+ROUND(JTF32*JTG32,0)</f>
        <v>7062</v>
      </c>
      <c r="JTI32" s="450" t="s">
        <v>31</v>
      </c>
      <c r="JTJ32" s="450" t="s">
        <v>150</v>
      </c>
      <c r="JTK32" s="446" t="s">
        <v>151</v>
      </c>
      <c r="JTL32" s="446" t="s">
        <v>138</v>
      </c>
      <c r="JTM32" s="446" t="s">
        <v>139</v>
      </c>
      <c r="JTN32" s="446">
        <v>0.217</v>
      </c>
      <c r="JTO32" s="451">
        <f>+VLOOKUP(JTJ32,[111]Insumos!$A$2:$F$2700,5,FALSE)</f>
        <v>32545</v>
      </c>
      <c r="JTP32" s="451">
        <f>+ROUND(JTN32*JTO32,0)</f>
        <v>7062</v>
      </c>
      <c r="JTQ32" s="450" t="s">
        <v>31</v>
      </c>
      <c r="JTR32" s="450" t="s">
        <v>150</v>
      </c>
      <c r="JTS32" s="446" t="s">
        <v>151</v>
      </c>
      <c r="JTT32" s="446" t="s">
        <v>138</v>
      </c>
      <c r="JTU32" s="446" t="s">
        <v>139</v>
      </c>
      <c r="JTV32" s="446">
        <v>0.217</v>
      </c>
      <c r="JTW32" s="451">
        <f>+VLOOKUP(JTR32,[111]Insumos!$A$2:$F$2700,5,FALSE)</f>
        <v>32545</v>
      </c>
      <c r="JTX32" s="451">
        <f>+ROUND(JTV32*JTW32,0)</f>
        <v>7062</v>
      </c>
      <c r="JTY32" s="450" t="s">
        <v>31</v>
      </c>
      <c r="JTZ32" s="450" t="s">
        <v>150</v>
      </c>
      <c r="JUA32" s="446" t="s">
        <v>151</v>
      </c>
      <c r="JUB32" s="446" t="s">
        <v>138</v>
      </c>
      <c r="JUC32" s="446" t="s">
        <v>139</v>
      </c>
      <c r="JUD32" s="446">
        <v>0.217</v>
      </c>
      <c r="JUE32" s="451">
        <f>+VLOOKUP(JTZ32,[111]Insumos!$A$2:$F$2700,5,FALSE)</f>
        <v>32545</v>
      </c>
      <c r="JUF32" s="451">
        <f>+ROUND(JUD32*JUE32,0)</f>
        <v>7062</v>
      </c>
      <c r="JUG32" s="450" t="s">
        <v>31</v>
      </c>
      <c r="JUH32" s="450" t="s">
        <v>150</v>
      </c>
      <c r="JUI32" s="446" t="s">
        <v>151</v>
      </c>
      <c r="JUJ32" s="446" t="s">
        <v>138</v>
      </c>
      <c r="JUK32" s="446" t="s">
        <v>139</v>
      </c>
      <c r="JUL32" s="446">
        <v>0.217</v>
      </c>
      <c r="JUM32" s="451">
        <f>+VLOOKUP(JUH32,[111]Insumos!$A$2:$F$2700,5,FALSE)</f>
        <v>32545</v>
      </c>
      <c r="JUN32" s="451">
        <f>+ROUND(JUL32*JUM32,0)</f>
        <v>7062</v>
      </c>
      <c r="JUO32" s="450" t="s">
        <v>31</v>
      </c>
      <c r="JUP32" s="450" t="s">
        <v>150</v>
      </c>
      <c r="JUQ32" s="446" t="s">
        <v>151</v>
      </c>
      <c r="JUR32" s="446" t="s">
        <v>138</v>
      </c>
      <c r="JUS32" s="446" t="s">
        <v>139</v>
      </c>
      <c r="JUT32" s="446">
        <v>0.217</v>
      </c>
      <c r="JUU32" s="451">
        <f>+VLOOKUP(JUP32,[111]Insumos!$A$2:$F$2700,5,FALSE)</f>
        <v>32545</v>
      </c>
      <c r="JUV32" s="451">
        <f>+ROUND(JUT32*JUU32,0)</f>
        <v>7062</v>
      </c>
      <c r="JUW32" s="450" t="s">
        <v>31</v>
      </c>
      <c r="JUX32" s="450" t="s">
        <v>150</v>
      </c>
      <c r="JUY32" s="446" t="s">
        <v>151</v>
      </c>
      <c r="JUZ32" s="446" t="s">
        <v>138</v>
      </c>
      <c r="JVA32" s="446" t="s">
        <v>139</v>
      </c>
      <c r="JVB32" s="446">
        <v>0.217</v>
      </c>
      <c r="JVC32" s="451">
        <f>+VLOOKUP(JUX32,[111]Insumos!$A$2:$F$2700,5,FALSE)</f>
        <v>32545</v>
      </c>
      <c r="JVD32" s="451">
        <f>+ROUND(JVB32*JVC32,0)</f>
        <v>7062</v>
      </c>
      <c r="JVE32" s="450" t="s">
        <v>31</v>
      </c>
      <c r="JVF32" s="450" t="s">
        <v>150</v>
      </c>
      <c r="JVG32" s="446" t="s">
        <v>151</v>
      </c>
      <c r="JVH32" s="446" t="s">
        <v>138</v>
      </c>
      <c r="JVI32" s="446" t="s">
        <v>139</v>
      </c>
      <c r="JVJ32" s="446">
        <v>0.217</v>
      </c>
      <c r="JVK32" s="451">
        <f>+VLOOKUP(JVF32,[111]Insumos!$A$2:$F$2700,5,FALSE)</f>
        <v>32545</v>
      </c>
      <c r="JVL32" s="451">
        <f>+ROUND(JVJ32*JVK32,0)</f>
        <v>7062</v>
      </c>
      <c r="JVM32" s="450" t="s">
        <v>31</v>
      </c>
      <c r="JVN32" s="450" t="s">
        <v>150</v>
      </c>
      <c r="JVO32" s="446" t="s">
        <v>151</v>
      </c>
      <c r="JVP32" s="446" t="s">
        <v>138</v>
      </c>
      <c r="JVQ32" s="446" t="s">
        <v>139</v>
      </c>
      <c r="JVR32" s="446">
        <v>0.217</v>
      </c>
      <c r="JVS32" s="451">
        <f>+VLOOKUP(JVN32,[111]Insumos!$A$2:$F$2700,5,FALSE)</f>
        <v>32545</v>
      </c>
      <c r="JVT32" s="451">
        <f>+ROUND(JVR32*JVS32,0)</f>
        <v>7062</v>
      </c>
      <c r="JVU32" s="450" t="s">
        <v>31</v>
      </c>
      <c r="JVV32" s="450" t="s">
        <v>150</v>
      </c>
      <c r="JVW32" s="446" t="s">
        <v>151</v>
      </c>
      <c r="JVX32" s="446" t="s">
        <v>138</v>
      </c>
      <c r="JVY32" s="446" t="s">
        <v>139</v>
      </c>
      <c r="JVZ32" s="446">
        <v>0.217</v>
      </c>
      <c r="JWA32" s="451">
        <f>+VLOOKUP(JVV32,[111]Insumos!$A$2:$F$2700,5,FALSE)</f>
        <v>32545</v>
      </c>
      <c r="JWB32" s="451">
        <f>+ROUND(JVZ32*JWA32,0)</f>
        <v>7062</v>
      </c>
      <c r="JWC32" s="450" t="s">
        <v>31</v>
      </c>
      <c r="JWD32" s="450" t="s">
        <v>150</v>
      </c>
      <c r="JWE32" s="446" t="s">
        <v>151</v>
      </c>
      <c r="JWF32" s="446" t="s">
        <v>138</v>
      </c>
      <c r="JWG32" s="446" t="s">
        <v>139</v>
      </c>
      <c r="JWH32" s="446">
        <v>0.217</v>
      </c>
      <c r="JWI32" s="451">
        <f>+VLOOKUP(JWD32,[111]Insumos!$A$2:$F$2700,5,FALSE)</f>
        <v>32545</v>
      </c>
      <c r="JWJ32" s="451">
        <f>+ROUND(JWH32*JWI32,0)</f>
        <v>7062</v>
      </c>
      <c r="JWK32" s="450" t="s">
        <v>31</v>
      </c>
      <c r="JWL32" s="450" t="s">
        <v>150</v>
      </c>
      <c r="JWM32" s="446" t="s">
        <v>151</v>
      </c>
      <c r="JWN32" s="446" t="s">
        <v>138</v>
      </c>
      <c r="JWO32" s="446" t="s">
        <v>139</v>
      </c>
      <c r="JWP32" s="446">
        <v>0.217</v>
      </c>
      <c r="JWQ32" s="451">
        <f>+VLOOKUP(JWL32,[111]Insumos!$A$2:$F$2700,5,FALSE)</f>
        <v>32545</v>
      </c>
      <c r="JWR32" s="451">
        <f>+ROUND(JWP32*JWQ32,0)</f>
        <v>7062</v>
      </c>
      <c r="JWS32" s="450" t="s">
        <v>31</v>
      </c>
      <c r="JWT32" s="450" t="s">
        <v>150</v>
      </c>
      <c r="JWU32" s="446" t="s">
        <v>151</v>
      </c>
      <c r="JWV32" s="446" t="s">
        <v>138</v>
      </c>
      <c r="JWW32" s="446" t="s">
        <v>139</v>
      </c>
      <c r="JWX32" s="446">
        <v>0.217</v>
      </c>
      <c r="JWY32" s="451">
        <f>+VLOOKUP(JWT32,[111]Insumos!$A$2:$F$2700,5,FALSE)</f>
        <v>32545</v>
      </c>
      <c r="JWZ32" s="451">
        <f>+ROUND(JWX32*JWY32,0)</f>
        <v>7062</v>
      </c>
      <c r="JXA32" s="450" t="s">
        <v>31</v>
      </c>
      <c r="JXB32" s="450" t="s">
        <v>150</v>
      </c>
      <c r="JXC32" s="446" t="s">
        <v>151</v>
      </c>
      <c r="JXD32" s="446" t="s">
        <v>138</v>
      </c>
      <c r="JXE32" s="446" t="s">
        <v>139</v>
      </c>
      <c r="JXF32" s="446">
        <v>0.217</v>
      </c>
      <c r="JXG32" s="451">
        <f>+VLOOKUP(JXB32,[111]Insumos!$A$2:$F$2700,5,FALSE)</f>
        <v>32545</v>
      </c>
      <c r="JXH32" s="451">
        <f>+ROUND(JXF32*JXG32,0)</f>
        <v>7062</v>
      </c>
      <c r="JXI32" s="450" t="s">
        <v>31</v>
      </c>
      <c r="JXJ32" s="450" t="s">
        <v>150</v>
      </c>
      <c r="JXK32" s="446" t="s">
        <v>151</v>
      </c>
      <c r="JXL32" s="446" t="s">
        <v>138</v>
      </c>
      <c r="JXM32" s="446" t="s">
        <v>139</v>
      </c>
      <c r="JXN32" s="446">
        <v>0.217</v>
      </c>
      <c r="JXO32" s="451">
        <f>+VLOOKUP(JXJ32,[111]Insumos!$A$2:$F$2700,5,FALSE)</f>
        <v>32545</v>
      </c>
      <c r="JXP32" s="451">
        <f>+ROUND(JXN32*JXO32,0)</f>
        <v>7062</v>
      </c>
      <c r="JXQ32" s="450" t="s">
        <v>31</v>
      </c>
      <c r="JXR32" s="450" t="s">
        <v>150</v>
      </c>
      <c r="JXS32" s="446" t="s">
        <v>151</v>
      </c>
      <c r="JXT32" s="446" t="s">
        <v>138</v>
      </c>
      <c r="JXU32" s="446" t="s">
        <v>139</v>
      </c>
      <c r="JXV32" s="446">
        <v>0.217</v>
      </c>
      <c r="JXW32" s="451">
        <f>+VLOOKUP(JXR32,[111]Insumos!$A$2:$F$2700,5,FALSE)</f>
        <v>32545</v>
      </c>
      <c r="JXX32" s="451">
        <f>+ROUND(JXV32*JXW32,0)</f>
        <v>7062</v>
      </c>
      <c r="JXY32" s="450" t="s">
        <v>31</v>
      </c>
      <c r="JXZ32" s="450" t="s">
        <v>150</v>
      </c>
      <c r="JYA32" s="446" t="s">
        <v>151</v>
      </c>
      <c r="JYB32" s="446" t="s">
        <v>138</v>
      </c>
      <c r="JYC32" s="446" t="s">
        <v>139</v>
      </c>
      <c r="JYD32" s="446">
        <v>0.217</v>
      </c>
      <c r="JYE32" s="451">
        <f>+VLOOKUP(JXZ32,[111]Insumos!$A$2:$F$2700,5,FALSE)</f>
        <v>32545</v>
      </c>
      <c r="JYF32" s="451">
        <f>+ROUND(JYD32*JYE32,0)</f>
        <v>7062</v>
      </c>
      <c r="JYG32" s="450" t="s">
        <v>31</v>
      </c>
      <c r="JYH32" s="450" t="s">
        <v>150</v>
      </c>
      <c r="JYI32" s="446" t="s">
        <v>151</v>
      </c>
      <c r="JYJ32" s="446" t="s">
        <v>138</v>
      </c>
      <c r="JYK32" s="446" t="s">
        <v>139</v>
      </c>
      <c r="JYL32" s="446">
        <v>0.217</v>
      </c>
      <c r="JYM32" s="451">
        <f>+VLOOKUP(JYH32,[111]Insumos!$A$2:$F$2700,5,FALSE)</f>
        <v>32545</v>
      </c>
      <c r="JYN32" s="451">
        <f>+ROUND(JYL32*JYM32,0)</f>
        <v>7062</v>
      </c>
      <c r="JYO32" s="450" t="s">
        <v>31</v>
      </c>
      <c r="JYP32" s="450" t="s">
        <v>150</v>
      </c>
      <c r="JYQ32" s="446" t="s">
        <v>151</v>
      </c>
      <c r="JYR32" s="446" t="s">
        <v>138</v>
      </c>
      <c r="JYS32" s="446" t="s">
        <v>139</v>
      </c>
      <c r="JYT32" s="446">
        <v>0.217</v>
      </c>
      <c r="JYU32" s="451">
        <f>+VLOOKUP(JYP32,[111]Insumos!$A$2:$F$2700,5,FALSE)</f>
        <v>32545</v>
      </c>
      <c r="JYV32" s="451">
        <f>+ROUND(JYT32*JYU32,0)</f>
        <v>7062</v>
      </c>
      <c r="JYW32" s="450" t="s">
        <v>31</v>
      </c>
      <c r="JYX32" s="450" t="s">
        <v>150</v>
      </c>
      <c r="JYY32" s="446" t="s">
        <v>151</v>
      </c>
      <c r="JYZ32" s="446" t="s">
        <v>138</v>
      </c>
      <c r="JZA32" s="446" t="s">
        <v>139</v>
      </c>
      <c r="JZB32" s="446">
        <v>0.217</v>
      </c>
      <c r="JZC32" s="451">
        <f>+VLOOKUP(JYX32,[111]Insumos!$A$2:$F$2700,5,FALSE)</f>
        <v>32545</v>
      </c>
      <c r="JZD32" s="451">
        <f>+ROUND(JZB32*JZC32,0)</f>
        <v>7062</v>
      </c>
      <c r="JZE32" s="450" t="s">
        <v>31</v>
      </c>
      <c r="JZF32" s="450" t="s">
        <v>150</v>
      </c>
      <c r="JZG32" s="446" t="s">
        <v>151</v>
      </c>
      <c r="JZH32" s="446" t="s">
        <v>138</v>
      </c>
      <c r="JZI32" s="446" t="s">
        <v>139</v>
      </c>
      <c r="JZJ32" s="446">
        <v>0.217</v>
      </c>
      <c r="JZK32" s="451">
        <f>+VLOOKUP(JZF32,[111]Insumos!$A$2:$F$2700,5,FALSE)</f>
        <v>32545</v>
      </c>
      <c r="JZL32" s="451">
        <f>+ROUND(JZJ32*JZK32,0)</f>
        <v>7062</v>
      </c>
      <c r="JZM32" s="450" t="s">
        <v>31</v>
      </c>
      <c r="JZN32" s="450" t="s">
        <v>150</v>
      </c>
      <c r="JZO32" s="446" t="s">
        <v>151</v>
      </c>
      <c r="JZP32" s="446" t="s">
        <v>138</v>
      </c>
      <c r="JZQ32" s="446" t="s">
        <v>139</v>
      </c>
      <c r="JZR32" s="446">
        <v>0.217</v>
      </c>
      <c r="JZS32" s="451">
        <f>+VLOOKUP(JZN32,[111]Insumos!$A$2:$F$2700,5,FALSE)</f>
        <v>32545</v>
      </c>
      <c r="JZT32" s="451">
        <f>+ROUND(JZR32*JZS32,0)</f>
        <v>7062</v>
      </c>
      <c r="JZU32" s="450" t="s">
        <v>31</v>
      </c>
      <c r="JZV32" s="450" t="s">
        <v>150</v>
      </c>
      <c r="JZW32" s="446" t="s">
        <v>151</v>
      </c>
      <c r="JZX32" s="446" t="s">
        <v>138</v>
      </c>
      <c r="JZY32" s="446" t="s">
        <v>139</v>
      </c>
      <c r="JZZ32" s="446">
        <v>0.217</v>
      </c>
      <c r="KAA32" s="451">
        <f>+VLOOKUP(JZV32,[111]Insumos!$A$2:$F$2700,5,FALSE)</f>
        <v>32545</v>
      </c>
      <c r="KAB32" s="451">
        <f>+ROUND(JZZ32*KAA32,0)</f>
        <v>7062</v>
      </c>
      <c r="KAC32" s="450" t="s">
        <v>31</v>
      </c>
      <c r="KAD32" s="450" t="s">
        <v>150</v>
      </c>
      <c r="KAE32" s="446" t="s">
        <v>151</v>
      </c>
      <c r="KAF32" s="446" t="s">
        <v>138</v>
      </c>
      <c r="KAG32" s="446" t="s">
        <v>139</v>
      </c>
      <c r="KAH32" s="446">
        <v>0.217</v>
      </c>
      <c r="KAI32" s="451">
        <f>+VLOOKUP(KAD32,[111]Insumos!$A$2:$F$2700,5,FALSE)</f>
        <v>32545</v>
      </c>
      <c r="KAJ32" s="451">
        <f>+ROUND(KAH32*KAI32,0)</f>
        <v>7062</v>
      </c>
      <c r="KAK32" s="450" t="s">
        <v>31</v>
      </c>
      <c r="KAL32" s="450" t="s">
        <v>150</v>
      </c>
      <c r="KAM32" s="446" t="s">
        <v>151</v>
      </c>
      <c r="KAN32" s="446" t="s">
        <v>138</v>
      </c>
      <c r="KAO32" s="446" t="s">
        <v>139</v>
      </c>
      <c r="KAP32" s="446">
        <v>0.217</v>
      </c>
      <c r="KAQ32" s="451">
        <f>+VLOOKUP(KAL32,[111]Insumos!$A$2:$F$2700,5,FALSE)</f>
        <v>32545</v>
      </c>
      <c r="KAR32" s="451">
        <f>+ROUND(KAP32*KAQ32,0)</f>
        <v>7062</v>
      </c>
      <c r="KAS32" s="450" t="s">
        <v>31</v>
      </c>
      <c r="KAT32" s="450" t="s">
        <v>150</v>
      </c>
      <c r="KAU32" s="446" t="s">
        <v>151</v>
      </c>
      <c r="KAV32" s="446" t="s">
        <v>138</v>
      </c>
      <c r="KAW32" s="446" t="s">
        <v>139</v>
      </c>
      <c r="KAX32" s="446">
        <v>0.217</v>
      </c>
      <c r="KAY32" s="451">
        <f>+VLOOKUP(KAT32,[111]Insumos!$A$2:$F$2700,5,FALSE)</f>
        <v>32545</v>
      </c>
      <c r="KAZ32" s="451">
        <f>+ROUND(KAX32*KAY32,0)</f>
        <v>7062</v>
      </c>
      <c r="KBA32" s="450" t="s">
        <v>31</v>
      </c>
      <c r="KBB32" s="450" t="s">
        <v>150</v>
      </c>
      <c r="KBC32" s="446" t="s">
        <v>151</v>
      </c>
      <c r="KBD32" s="446" t="s">
        <v>138</v>
      </c>
      <c r="KBE32" s="446" t="s">
        <v>139</v>
      </c>
      <c r="KBF32" s="446">
        <v>0.217</v>
      </c>
      <c r="KBG32" s="451">
        <f>+VLOOKUP(KBB32,[111]Insumos!$A$2:$F$2700,5,FALSE)</f>
        <v>32545</v>
      </c>
      <c r="KBH32" s="451">
        <f>+ROUND(KBF32*KBG32,0)</f>
        <v>7062</v>
      </c>
      <c r="KBI32" s="450" t="s">
        <v>31</v>
      </c>
      <c r="KBJ32" s="450" t="s">
        <v>150</v>
      </c>
      <c r="KBK32" s="446" t="s">
        <v>151</v>
      </c>
      <c r="KBL32" s="446" t="s">
        <v>138</v>
      </c>
      <c r="KBM32" s="446" t="s">
        <v>139</v>
      </c>
      <c r="KBN32" s="446">
        <v>0.217</v>
      </c>
      <c r="KBO32" s="451">
        <f>+VLOOKUP(KBJ32,[111]Insumos!$A$2:$F$2700,5,FALSE)</f>
        <v>32545</v>
      </c>
      <c r="KBP32" s="451">
        <f>+ROUND(KBN32*KBO32,0)</f>
        <v>7062</v>
      </c>
      <c r="KBQ32" s="450" t="s">
        <v>31</v>
      </c>
      <c r="KBR32" s="450" t="s">
        <v>150</v>
      </c>
      <c r="KBS32" s="446" t="s">
        <v>151</v>
      </c>
      <c r="KBT32" s="446" t="s">
        <v>138</v>
      </c>
      <c r="KBU32" s="446" t="s">
        <v>139</v>
      </c>
      <c r="KBV32" s="446">
        <v>0.217</v>
      </c>
      <c r="KBW32" s="451">
        <f>+VLOOKUP(KBR32,[111]Insumos!$A$2:$F$2700,5,FALSE)</f>
        <v>32545</v>
      </c>
      <c r="KBX32" s="451">
        <f>+ROUND(KBV32*KBW32,0)</f>
        <v>7062</v>
      </c>
      <c r="KBY32" s="450" t="s">
        <v>31</v>
      </c>
      <c r="KBZ32" s="450" t="s">
        <v>150</v>
      </c>
      <c r="KCA32" s="446" t="s">
        <v>151</v>
      </c>
      <c r="KCB32" s="446" t="s">
        <v>138</v>
      </c>
      <c r="KCC32" s="446" t="s">
        <v>139</v>
      </c>
      <c r="KCD32" s="446">
        <v>0.217</v>
      </c>
      <c r="KCE32" s="451">
        <f>+VLOOKUP(KBZ32,[111]Insumos!$A$2:$F$2700,5,FALSE)</f>
        <v>32545</v>
      </c>
      <c r="KCF32" s="451">
        <f>+ROUND(KCD32*KCE32,0)</f>
        <v>7062</v>
      </c>
      <c r="KCG32" s="450" t="s">
        <v>31</v>
      </c>
      <c r="KCH32" s="450" t="s">
        <v>150</v>
      </c>
      <c r="KCI32" s="446" t="s">
        <v>151</v>
      </c>
      <c r="KCJ32" s="446" t="s">
        <v>138</v>
      </c>
      <c r="KCK32" s="446" t="s">
        <v>139</v>
      </c>
      <c r="KCL32" s="446">
        <v>0.217</v>
      </c>
      <c r="KCM32" s="451">
        <f>+VLOOKUP(KCH32,[111]Insumos!$A$2:$F$2700,5,FALSE)</f>
        <v>32545</v>
      </c>
      <c r="KCN32" s="451">
        <f>+ROUND(KCL32*KCM32,0)</f>
        <v>7062</v>
      </c>
      <c r="KCO32" s="450" t="s">
        <v>31</v>
      </c>
      <c r="KCP32" s="450" t="s">
        <v>150</v>
      </c>
      <c r="KCQ32" s="446" t="s">
        <v>151</v>
      </c>
      <c r="KCR32" s="446" t="s">
        <v>138</v>
      </c>
      <c r="KCS32" s="446" t="s">
        <v>139</v>
      </c>
      <c r="KCT32" s="446">
        <v>0.217</v>
      </c>
      <c r="KCU32" s="451">
        <f>+VLOOKUP(KCP32,[111]Insumos!$A$2:$F$2700,5,FALSE)</f>
        <v>32545</v>
      </c>
      <c r="KCV32" s="451">
        <f>+ROUND(KCT32*KCU32,0)</f>
        <v>7062</v>
      </c>
      <c r="KCW32" s="450" t="s">
        <v>31</v>
      </c>
      <c r="KCX32" s="450" t="s">
        <v>150</v>
      </c>
      <c r="KCY32" s="446" t="s">
        <v>151</v>
      </c>
      <c r="KCZ32" s="446" t="s">
        <v>138</v>
      </c>
      <c r="KDA32" s="446" t="s">
        <v>139</v>
      </c>
      <c r="KDB32" s="446">
        <v>0.217</v>
      </c>
      <c r="KDC32" s="451">
        <f>+VLOOKUP(KCX32,[111]Insumos!$A$2:$F$2700,5,FALSE)</f>
        <v>32545</v>
      </c>
      <c r="KDD32" s="451">
        <f>+ROUND(KDB32*KDC32,0)</f>
        <v>7062</v>
      </c>
      <c r="KDE32" s="450" t="s">
        <v>31</v>
      </c>
      <c r="KDF32" s="450" t="s">
        <v>150</v>
      </c>
      <c r="KDG32" s="446" t="s">
        <v>151</v>
      </c>
      <c r="KDH32" s="446" t="s">
        <v>138</v>
      </c>
      <c r="KDI32" s="446" t="s">
        <v>139</v>
      </c>
      <c r="KDJ32" s="446">
        <v>0.217</v>
      </c>
      <c r="KDK32" s="451">
        <f>+VLOOKUP(KDF32,[111]Insumos!$A$2:$F$2700,5,FALSE)</f>
        <v>32545</v>
      </c>
      <c r="KDL32" s="451">
        <f>+ROUND(KDJ32*KDK32,0)</f>
        <v>7062</v>
      </c>
      <c r="KDM32" s="450" t="s">
        <v>31</v>
      </c>
      <c r="KDN32" s="450" t="s">
        <v>150</v>
      </c>
      <c r="KDO32" s="446" t="s">
        <v>151</v>
      </c>
      <c r="KDP32" s="446" t="s">
        <v>138</v>
      </c>
      <c r="KDQ32" s="446" t="s">
        <v>139</v>
      </c>
      <c r="KDR32" s="446">
        <v>0.217</v>
      </c>
      <c r="KDS32" s="451">
        <f>+VLOOKUP(KDN32,[111]Insumos!$A$2:$F$2700,5,FALSE)</f>
        <v>32545</v>
      </c>
      <c r="KDT32" s="451">
        <f>+ROUND(KDR32*KDS32,0)</f>
        <v>7062</v>
      </c>
      <c r="KDU32" s="450" t="s">
        <v>31</v>
      </c>
      <c r="KDV32" s="450" t="s">
        <v>150</v>
      </c>
      <c r="KDW32" s="446" t="s">
        <v>151</v>
      </c>
      <c r="KDX32" s="446" t="s">
        <v>138</v>
      </c>
      <c r="KDY32" s="446" t="s">
        <v>139</v>
      </c>
      <c r="KDZ32" s="446">
        <v>0.217</v>
      </c>
      <c r="KEA32" s="451">
        <f>+VLOOKUP(KDV32,[111]Insumos!$A$2:$F$2700,5,FALSE)</f>
        <v>32545</v>
      </c>
      <c r="KEB32" s="451">
        <f>+ROUND(KDZ32*KEA32,0)</f>
        <v>7062</v>
      </c>
      <c r="KEC32" s="450" t="s">
        <v>31</v>
      </c>
      <c r="KED32" s="450" t="s">
        <v>150</v>
      </c>
      <c r="KEE32" s="446" t="s">
        <v>151</v>
      </c>
      <c r="KEF32" s="446" t="s">
        <v>138</v>
      </c>
      <c r="KEG32" s="446" t="s">
        <v>139</v>
      </c>
      <c r="KEH32" s="446">
        <v>0.217</v>
      </c>
      <c r="KEI32" s="451">
        <f>+VLOOKUP(KED32,[111]Insumos!$A$2:$F$2700,5,FALSE)</f>
        <v>32545</v>
      </c>
      <c r="KEJ32" s="451">
        <f>+ROUND(KEH32*KEI32,0)</f>
        <v>7062</v>
      </c>
      <c r="KEK32" s="450" t="s">
        <v>31</v>
      </c>
      <c r="KEL32" s="450" t="s">
        <v>150</v>
      </c>
      <c r="KEM32" s="446" t="s">
        <v>151</v>
      </c>
      <c r="KEN32" s="446" t="s">
        <v>138</v>
      </c>
      <c r="KEO32" s="446" t="s">
        <v>139</v>
      </c>
      <c r="KEP32" s="446">
        <v>0.217</v>
      </c>
      <c r="KEQ32" s="451">
        <f>+VLOOKUP(KEL32,[111]Insumos!$A$2:$F$2700,5,FALSE)</f>
        <v>32545</v>
      </c>
      <c r="KER32" s="451">
        <f>+ROUND(KEP32*KEQ32,0)</f>
        <v>7062</v>
      </c>
      <c r="KES32" s="450" t="s">
        <v>31</v>
      </c>
      <c r="KET32" s="450" t="s">
        <v>150</v>
      </c>
      <c r="KEU32" s="446" t="s">
        <v>151</v>
      </c>
      <c r="KEV32" s="446" t="s">
        <v>138</v>
      </c>
      <c r="KEW32" s="446" t="s">
        <v>139</v>
      </c>
      <c r="KEX32" s="446">
        <v>0.217</v>
      </c>
      <c r="KEY32" s="451">
        <f>+VLOOKUP(KET32,[111]Insumos!$A$2:$F$2700,5,FALSE)</f>
        <v>32545</v>
      </c>
      <c r="KEZ32" s="451">
        <f>+ROUND(KEX32*KEY32,0)</f>
        <v>7062</v>
      </c>
      <c r="KFA32" s="450" t="s">
        <v>31</v>
      </c>
      <c r="KFB32" s="450" t="s">
        <v>150</v>
      </c>
      <c r="KFC32" s="446" t="s">
        <v>151</v>
      </c>
      <c r="KFD32" s="446" t="s">
        <v>138</v>
      </c>
      <c r="KFE32" s="446" t="s">
        <v>139</v>
      </c>
      <c r="KFF32" s="446">
        <v>0.217</v>
      </c>
      <c r="KFG32" s="451">
        <f>+VLOOKUP(KFB32,[111]Insumos!$A$2:$F$2700,5,FALSE)</f>
        <v>32545</v>
      </c>
      <c r="KFH32" s="451">
        <f>+ROUND(KFF32*KFG32,0)</f>
        <v>7062</v>
      </c>
      <c r="KFI32" s="450" t="s">
        <v>31</v>
      </c>
      <c r="KFJ32" s="450" t="s">
        <v>150</v>
      </c>
      <c r="KFK32" s="446" t="s">
        <v>151</v>
      </c>
      <c r="KFL32" s="446" t="s">
        <v>138</v>
      </c>
      <c r="KFM32" s="446" t="s">
        <v>139</v>
      </c>
      <c r="KFN32" s="446">
        <v>0.217</v>
      </c>
      <c r="KFO32" s="451">
        <f>+VLOOKUP(KFJ32,[111]Insumos!$A$2:$F$2700,5,FALSE)</f>
        <v>32545</v>
      </c>
      <c r="KFP32" s="451">
        <f>+ROUND(KFN32*KFO32,0)</f>
        <v>7062</v>
      </c>
      <c r="KFQ32" s="450" t="s">
        <v>31</v>
      </c>
      <c r="KFR32" s="450" t="s">
        <v>150</v>
      </c>
      <c r="KFS32" s="446" t="s">
        <v>151</v>
      </c>
      <c r="KFT32" s="446" t="s">
        <v>138</v>
      </c>
      <c r="KFU32" s="446" t="s">
        <v>139</v>
      </c>
      <c r="KFV32" s="446">
        <v>0.217</v>
      </c>
      <c r="KFW32" s="451">
        <f>+VLOOKUP(KFR32,[111]Insumos!$A$2:$F$2700,5,FALSE)</f>
        <v>32545</v>
      </c>
      <c r="KFX32" s="451">
        <f>+ROUND(KFV32*KFW32,0)</f>
        <v>7062</v>
      </c>
      <c r="KFY32" s="450" t="s">
        <v>31</v>
      </c>
      <c r="KFZ32" s="450" t="s">
        <v>150</v>
      </c>
      <c r="KGA32" s="446" t="s">
        <v>151</v>
      </c>
      <c r="KGB32" s="446" t="s">
        <v>138</v>
      </c>
      <c r="KGC32" s="446" t="s">
        <v>139</v>
      </c>
      <c r="KGD32" s="446">
        <v>0.217</v>
      </c>
      <c r="KGE32" s="451">
        <f>+VLOOKUP(KFZ32,[111]Insumos!$A$2:$F$2700,5,FALSE)</f>
        <v>32545</v>
      </c>
      <c r="KGF32" s="451">
        <f>+ROUND(KGD32*KGE32,0)</f>
        <v>7062</v>
      </c>
      <c r="KGG32" s="450" t="s">
        <v>31</v>
      </c>
      <c r="KGH32" s="450" t="s">
        <v>150</v>
      </c>
      <c r="KGI32" s="446" t="s">
        <v>151</v>
      </c>
      <c r="KGJ32" s="446" t="s">
        <v>138</v>
      </c>
      <c r="KGK32" s="446" t="s">
        <v>139</v>
      </c>
      <c r="KGL32" s="446">
        <v>0.217</v>
      </c>
      <c r="KGM32" s="451">
        <f>+VLOOKUP(KGH32,[111]Insumos!$A$2:$F$2700,5,FALSE)</f>
        <v>32545</v>
      </c>
      <c r="KGN32" s="451">
        <f>+ROUND(KGL32*KGM32,0)</f>
        <v>7062</v>
      </c>
      <c r="KGO32" s="450" t="s">
        <v>31</v>
      </c>
      <c r="KGP32" s="450" t="s">
        <v>150</v>
      </c>
      <c r="KGQ32" s="446" t="s">
        <v>151</v>
      </c>
      <c r="KGR32" s="446" t="s">
        <v>138</v>
      </c>
      <c r="KGS32" s="446" t="s">
        <v>139</v>
      </c>
      <c r="KGT32" s="446">
        <v>0.217</v>
      </c>
      <c r="KGU32" s="451">
        <f>+VLOOKUP(KGP32,[111]Insumos!$A$2:$F$2700,5,FALSE)</f>
        <v>32545</v>
      </c>
      <c r="KGV32" s="451">
        <f>+ROUND(KGT32*KGU32,0)</f>
        <v>7062</v>
      </c>
      <c r="KGW32" s="450" t="s">
        <v>31</v>
      </c>
      <c r="KGX32" s="450" t="s">
        <v>150</v>
      </c>
      <c r="KGY32" s="446" t="s">
        <v>151</v>
      </c>
      <c r="KGZ32" s="446" t="s">
        <v>138</v>
      </c>
      <c r="KHA32" s="446" t="s">
        <v>139</v>
      </c>
      <c r="KHB32" s="446">
        <v>0.217</v>
      </c>
      <c r="KHC32" s="451">
        <f>+VLOOKUP(KGX32,[111]Insumos!$A$2:$F$2700,5,FALSE)</f>
        <v>32545</v>
      </c>
      <c r="KHD32" s="451">
        <f>+ROUND(KHB32*KHC32,0)</f>
        <v>7062</v>
      </c>
      <c r="KHE32" s="450" t="s">
        <v>31</v>
      </c>
      <c r="KHF32" s="450" t="s">
        <v>150</v>
      </c>
      <c r="KHG32" s="446" t="s">
        <v>151</v>
      </c>
      <c r="KHH32" s="446" t="s">
        <v>138</v>
      </c>
      <c r="KHI32" s="446" t="s">
        <v>139</v>
      </c>
      <c r="KHJ32" s="446">
        <v>0.217</v>
      </c>
      <c r="KHK32" s="451">
        <f>+VLOOKUP(KHF32,[111]Insumos!$A$2:$F$2700,5,FALSE)</f>
        <v>32545</v>
      </c>
      <c r="KHL32" s="451">
        <f>+ROUND(KHJ32*KHK32,0)</f>
        <v>7062</v>
      </c>
      <c r="KHM32" s="450" t="s">
        <v>31</v>
      </c>
      <c r="KHN32" s="450" t="s">
        <v>150</v>
      </c>
      <c r="KHO32" s="446" t="s">
        <v>151</v>
      </c>
      <c r="KHP32" s="446" t="s">
        <v>138</v>
      </c>
      <c r="KHQ32" s="446" t="s">
        <v>139</v>
      </c>
      <c r="KHR32" s="446">
        <v>0.217</v>
      </c>
      <c r="KHS32" s="451">
        <f>+VLOOKUP(KHN32,[111]Insumos!$A$2:$F$2700,5,FALSE)</f>
        <v>32545</v>
      </c>
      <c r="KHT32" s="451">
        <f>+ROUND(KHR32*KHS32,0)</f>
        <v>7062</v>
      </c>
      <c r="KHU32" s="450" t="s">
        <v>31</v>
      </c>
      <c r="KHV32" s="450" t="s">
        <v>150</v>
      </c>
      <c r="KHW32" s="446" t="s">
        <v>151</v>
      </c>
      <c r="KHX32" s="446" t="s">
        <v>138</v>
      </c>
      <c r="KHY32" s="446" t="s">
        <v>139</v>
      </c>
      <c r="KHZ32" s="446">
        <v>0.217</v>
      </c>
      <c r="KIA32" s="451">
        <f>+VLOOKUP(KHV32,[111]Insumos!$A$2:$F$2700,5,FALSE)</f>
        <v>32545</v>
      </c>
      <c r="KIB32" s="451">
        <f>+ROUND(KHZ32*KIA32,0)</f>
        <v>7062</v>
      </c>
      <c r="KIC32" s="450" t="s">
        <v>31</v>
      </c>
      <c r="KID32" s="450" t="s">
        <v>150</v>
      </c>
      <c r="KIE32" s="446" t="s">
        <v>151</v>
      </c>
      <c r="KIF32" s="446" t="s">
        <v>138</v>
      </c>
      <c r="KIG32" s="446" t="s">
        <v>139</v>
      </c>
      <c r="KIH32" s="446">
        <v>0.217</v>
      </c>
      <c r="KII32" s="451">
        <f>+VLOOKUP(KID32,[111]Insumos!$A$2:$F$2700,5,FALSE)</f>
        <v>32545</v>
      </c>
      <c r="KIJ32" s="451">
        <f>+ROUND(KIH32*KII32,0)</f>
        <v>7062</v>
      </c>
      <c r="KIK32" s="450" t="s">
        <v>31</v>
      </c>
      <c r="KIL32" s="450" t="s">
        <v>150</v>
      </c>
      <c r="KIM32" s="446" t="s">
        <v>151</v>
      </c>
      <c r="KIN32" s="446" t="s">
        <v>138</v>
      </c>
      <c r="KIO32" s="446" t="s">
        <v>139</v>
      </c>
      <c r="KIP32" s="446">
        <v>0.217</v>
      </c>
      <c r="KIQ32" s="451">
        <f>+VLOOKUP(KIL32,[111]Insumos!$A$2:$F$2700,5,FALSE)</f>
        <v>32545</v>
      </c>
      <c r="KIR32" s="451">
        <f>+ROUND(KIP32*KIQ32,0)</f>
        <v>7062</v>
      </c>
      <c r="KIS32" s="450" t="s">
        <v>31</v>
      </c>
      <c r="KIT32" s="450" t="s">
        <v>150</v>
      </c>
      <c r="KIU32" s="446" t="s">
        <v>151</v>
      </c>
      <c r="KIV32" s="446" t="s">
        <v>138</v>
      </c>
      <c r="KIW32" s="446" t="s">
        <v>139</v>
      </c>
      <c r="KIX32" s="446">
        <v>0.217</v>
      </c>
      <c r="KIY32" s="451">
        <f>+VLOOKUP(KIT32,[111]Insumos!$A$2:$F$2700,5,FALSE)</f>
        <v>32545</v>
      </c>
      <c r="KIZ32" s="451">
        <f>+ROUND(KIX32*KIY32,0)</f>
        <v>7062</v>
      </c>
      <c r="KJA32" s="450" t="s">
        <v>31</v>
      </c>
      <c r="KJB32" s="450" t="s">
        <v>150</v>
      </c>
      <c r="KJC32" s="446" t="s">
        <v>151</v>
      </c>
      <c r="KJD32" s="446" t="s">
        <v>138</v>
      </c>
      <c r="KJE32" s="446" t="s">
        <v>139</v>
      </c>
      <c r="KJF32" s="446">
        <v>0.217</v>
      </c>
      <c r="KJG32" s="451">
        <f>+VLOOKUP(KJB32,[111]Insumos!$A$2:$F$2700,5,FALSE)</f>
        <v>32545</v>
      </c>
      <c r="KJH32" s="451">
        <f>+ROUND(KJF32*KJG32,0)</f>
        <v>7062</v>
      </c>
      <c r="KJI32" s="450" t="s">
        <v>31</v>
      </c>
      <c r="KJJ32" s="450" t="s">
        <v>150</v>
      </c>
      <c r="KJK32" s="446" t="s">
        <v>151</v>
      </c>
      <c r="KJL32" s="446" t="s">
        <v>138</v>
      </c>
      <c r="KJM32" s="446" t="s">
        <v>139</v>
      </c>
      <c r="KJN32" s="446">
        <v>0.217</v>
      </c>
      <c r="KJO32" s="451">
        <f>+VLOOKUP(KJJ32,[111]Insumos!$A$2:$F$2700,5,FALSE)</f>
        <v>32545</v>
      </c>
      <c r="KJP32" s="451">
        <f>+ROUND(KJN32*KJO32,0)</f>
        <v>7062</v>
      </c>
      <c r="KJQ32" s="450" t="s">
        <v>31</v>
      </c>
      <c r="KJR32" s="450" t="s">
        <v>150</v>
      </c>
      <c r="KJS32" s="446" t="s">
        <v>151</v>
      </c>
      <c r="KJT32" s="446" t="s">
        <v>138</v>
      </c>
      <c r="KJU32" s="446" t="s">
        <v>139</v>
      </c>
      <c r="KJV32" s="446">
        <v>0.217</v>
      </c>
      <c r="KJW32" s="451">
        <f>+VLOOKUP(KJR32,[111]Insumos!$A$2:$F$2700,5,FALSE)</f>
        <v>32545</v>
      </c>
      <c r="KJX32" s="451">
        <f>+ROUND(KJV32*KJW32,0)</f>
        <v>7062</v>
      </c>
      <c r="KJY32" s="450" t="s">
        <v>31</v>
      </c>
      <c r="KJZ32" s="450" t="s">
        <v>150</v>
      </c>
      <c r="KKA32" s="446" t="s">
        <v>151</v>
      </c>
      <c r="KKB32" s="446" t="s">
        <v>138</v>
      </c>
      <c r="KKC32" s="446" t="s">
        <v>139</v>
      </c>
      <c r="KKD32" s="446">
        <v>0.217</v>
      </c>
      <c r="KKE32" s="451">
        <f>+VLOOKUP(KJZ32,[111]Insumos!$A$2:$F$2700,5,FALSE)</f>
        <v>32545</v>
      </c>
      <c r="KKF32" s="451">
        <f>+ROUND(KKD32*KKE32,0)</f>
        <v>7062</v>
      </c>
      <c r="KKG32" s="450" t="s">
        <v>31</v>
      </c>
      <c r="KKH32" s="450" t="s">
        <v>150</v>
      </c>
      <c r="KKI32" s="446" t="s">
        <v>151</v>
      </c>
      <c r="KKJ32" s="446" t="s">
        <v>138</v>
      </c>
      <c r="KKK32" s="446" t="s">
        <v>139</v>
      </c>
      <c r="KKL32" s="446">
        <v>0.217</v>
      </c>
      <c r="KKM32" s="451">
        <f>+VLOOKUP(KKH32,[111]Insumos!$A$2:$F$2700,5,FALSE)</f>
        <v>32545</v>
      </c>
      <c r="KKN32" s="451">
        <f>+ROUND(KKL32*KKM32,0)</f>
        <v>7062</v>
      </c>
      <c r="KKO32" s="450" t="s">
        <v>31</v>
      </c>
      <c r="KKP32" s="450" t="s">
        <v>150</v>
      </c>
      <c r="KKQ32" s="446" t="s">
        <v>151</v>
      </c>
      <c r="KKR32" s="446" t="s">
        <v>138</v>
      </c>
      <c r="KKS32" s="446" t="s">
        <v>139</v>
      </c>
      <c r="KKT32" s="446">
        <v>0.217</v>
      </c>
      <c r="KKU32" s="451">
        <f>+VLOOKUP(KKP32,[111]Insumos!$A$2:$F$2700,5,FALSE)</f>
        <v>32545</v>
      </c>
      <c r="KKV32" s="451">
        <f>+ROUND(KKT32*KKU32,0)</f>
        <v>7062</v>
      </c>
      <c r="KKW32" s="450" t="s">
        <v>31</v>
      </c>
      <c r="KKX32" s="450" t="s">
        <v>150</v>
      </c>
      <c r="KKY32" s="446" t="s">
        <v>151</v>
      </c>
      <c r="KKZ32" s="446" t="s">
        <v>138</v>
      </c>
      <c r="KLA32" s="446" t="s">
        <v>139</v>
      </c>
      <c r="KLB32" s="446">
        <v>0.217</v>
      </c>
      <c r="KLC32" s="451">
        <f>+VLOOKUP(KKX32,[111]Insumos!$A$2:$F$2700,5,FALSE)</f>
        <v>32545</v>
      </c>
      <c r="KLD32" s="451">
        <f>+ROUND(KLB32*KLC32,0)</f>
        <v>7062</v>
      </c>
      <c r="KLE32" s="450" t="s">
        <v>31</v>
      </c>
      <c r="KLF32" s="450" t="s">
        <v>150</v>
      </c>
      <c r="KLG32" s="446" t="s">
        <v>151</v>
      </c>
      <c r="KLH32" s="446" t="s">
        <v>138</v>
      </c>
      <c r="KLI32" s="446" t="s">
        <v>139</v>
      </c>
      <c r="KLJ32" s="446">
        <v>0.217</v>
      </c>
      <c r="KLK32" s="451">
        <f>+VLOOKUP(KLF32,[111]Insumos!$A$2:$F$2700,5,FALSE)</f>
        <v>32545</v>
      </c>
      <c r="KLL32" s="451">
        <f>+ROUND(KLJ32*KLK32,0)</f>
        <v>7062</v>
      </c>
      <c r="KLM32" s="450" t="s">
        <v>31</v>
      </c>
      <c r="KLN32" s="450" t="s">
        <v>150</v>
      </c>
      <c r="KLO32" s="446" t="s">
        <v>151</v>
      </c>
      <c r="KLP32" s="446" t="s">
        <v>138</v>
      </c>
      <c r="KLQ32" s="446" t="s">
        <v>139</v>
      </c>
      <c r="KLR32" s="446">
        <v>0.217</v>
      </c>
      <c r="KLS32" s="451">
        <f>+VLOOKUP(KLN32,[111]Insumos!$A$2:$F$2700,5,FALSE)</f>
        <v>32545</v>
      </c>
      <c r="KLT32" s="451">
        <f>+ROUND(KLR32*KLS32,0)</f>
        <v>7062</v>
      </c>
      <c r="KLU32" s="450" t="s">
        <v>31</v>
      </c>
      <c r="KLV32" s="450" t="s">
        <v>150</v>
      </c>
      <c r="KLW32" s="446" t="s">
        <v>151</v>
      </c>
      <c r="KLX32" s="446" t="s">
        <v>138</v>
      </c>
      <c r="KLY32" s="446" t="s">
        <v>139</v>
      </c>
      <c r="KLZ32" s="446">
        <v>0.217</v>
      </c>
      <c r="KMA32" s="451">
        <f>+VLOOKUP(KLV32,[111]Insumos!$A$2:$F$2700,5,FALSE)</f>
        <v>32545</v>
      </c>
      <c r="KMB32" s="451">
        <f>+ROUND(KLZ32*KMA32,0)</f>
        <v>7062</v>
      </c>
      <c r="KMC32" s="450" t="s">
        <v>31</v>
      </c>
      <c r="KMD32" s="450" t="s">
        <v>150</v>
      </c>
      <c r="KME32" s="446" t="s">
        <v>151</v>
      </c>
      <c r="KMF32" s="446" t="s">
        <v>138</v>
      </c>
      <c r="KMG32" s="446" t="s">
        <v>139</v>
      </c>
      <c r="KMH32" s="446">
        <v>0.217</v>
      </c>
      <c r="KMI32" s="451">
        <f>+VLOOKUP(KMD32,[111]Insumos!$A$2:$F$2700,5,FALSE)</f>
        <v>32545</v>
      </c>
      <c r="KMJ32" s="451">
        <f>+ROUND(KMH32*KMI32,0)</f>
        <v>7062</v>
      </c>
      <c r="KMK32" s="450" t="s">
        <v>31</v>
      </c>
      <c r="KML32" s="450" t="s">
        <v>150</v>
      </c>
      <c r="KMM32" s="446" t="s">
        <v>151</v>
      </c>
      <c r="KMN32" s="446" t="s">
        <v>138</v>
      </c>
      <c r="KMO32" s="446" t="s">
        <v>139</v>
      </c>
      <c r="KMP32" s="446">
        <v>0.217</v>
      </c>
      <c r="KMQ32" s="451">
        <f>+VLOOKUP(KML32,[111]Insumos!$A$2:$F$2700,5,FALSE)</f>
        <v>32545</v>
      </c>
      <c r="KMR32" s="451">
        <f>+ROUND(KMP32*KMQ32,0)</f>
        <v>7062</v>
      </c>
      <c r="KMS32" s="450" t="s">
        <v>31</v>
      </c>
      <c r="KMT32" s="450" t="s">
        <v>150</v>
      </c>
      <c r="KMU32" s="446" t="s">
        <v>151</v>
      </c>
      <c r="KMV32" s="446" t="s">
        <v>138</v>
      </c>
      <c r="KMW32" s="446" t="s">
        <v>139</v>
      </c>
      <c r="KMX32" s="446">
        <v>0.217</v>
      </c>
      <c r="KMY32" s="451">
        <f>+VLOOKUP(KMT32,[111]Insumos!$A$2:$F$2700,5,FALSE)</f>
        <v>32545</v>
      </c>
      <c r="KMZ32" s="451">
        <f>+ROUND(KMX32*KMY32,0)</f>
        <v>7062</v>
      </c>
      <c r="KNA32" s="450" t="s">
        <v>31</v>
      </c>
      <c r="KNB32" s="450" t="s">
        <v>150</v>
      </c>
      <c r="KNC32" s="446" t="s">
        <v>151</v>
      </c>
      <c r="KND32" s="446" t="s">
        <v>138</v>
      </c>
      <c r="KNE32" s="446" t="s">
        <v>139</v>
      </c>
      <c r="KNF32" s="446">
        <v>0.217</v>
      </c>
      <c r="KNG32" s="451">
        <f>+VLOOKUP(KNB32,[111]Insumos!$A$2:$F$2700,5,FALSE)</f>
        <v>32545</v>
      </c>
      <c r="KNH32" s="451">
        <f>+ROUND(KNF32*KNG32,0)</f>
        <v>7062</v>
      </c>
      <c r="KNI32" s="450" t="s">
        <v>31</v>
      </c>
      <c r="KNJ32" s="450" t="s">
        <v>150</v>
      </c>
      <c r="KNK32" s="446" t="s">
        <v>151</v>
      </c>
      <c r="KNL32" s="446" t="s">
        <v>138</v>
      </c>
      <c r="KNM32" s="446" t="s">
        <v>139</v>
      </c>
      <c r="KNN32" s="446">
        <v>0.217</v>
      </c>
      <c r="KNO32" s="451">
        <f>+VLOOKUP(KNJ32,[111]Insumos!$A$2:$F$2700,5,FALSE)</f>
        <v>32545</v>
      </c>
      <c r="KNP32" s="451">
        <f>+ROUND(KNN32*KNO32,0)</f>
        <v>7062</v>
      </c>
      <c r="KNQ32" s="450" t="s">
        <v>31</v>
      </c>
      <c r="KNR32" s="450" t="s">
        <v>150</v>
      </c>
      <c r="KNS32" s="446" t="s">
        <v>151</v>
      </c>
      <c r="KNT32" s="446" t="s">
        <v>138</v>
      </c>
      <c r="KNU32" s="446" t="s">
        <v>139</v>
      </c>
      <c r="KNV32" s="446">
        <v>0.217</v>
      </c>
      <c r="KNW32" s="451">
        <f>+VLOOKUP(KNR32,[111]Insumos!$A$2:$F$2700,5,FALSE)</f>
        <v>32545</v>
      </c>
      <c r="KNX32" s="451">
        <f>+ROUND(KNV32*KNW32,0)</f>
        <v>7062</v>
      </c>
      <c r="KNY32" s="450" t="s">
        <v>31</v>
      </c>
      <c r="KNZ32" s="450" t="s">
        <v>150</v>
      </c>
      <c r="KOA32" s="446" t="s">
        <v>151</v>
      </c>
      <c r="KOB32" s="446" t="s">
        <v>138</v>
      </c>
      <c r="KOC32" s="446" t="s">
        <v>139</v>
      </c>
      <c r="KOD32" s="446">
        <v>0.217</v>
      </c>
      <c r="KOE32" s="451">
        <f>+VLOOKUP(KNZ32,[111]Insumos!$A$2:$F$2700,5,FALSE)</f>
        <v>32545</v>
      </c>
      <c r="KOF32" s="451">
        <f>+ROUND(KOD32*KOE32,0)</f>
        <v>7062</v>
      </c>
      <c r="KOG32" s="450" t="s">
        <v>31</v>
      </c>
      <c r="KOH32" s="450" t="s">
        <v>150</v>
      </c>
      <c r="KOI32" s="446" t="s">
        <v>151</v>
      </c>
      <c r="KOJ32" s="446" t="s">
        <v>138</v>
      </c>
      <c r="KOK32" s="446" t="s">
        <v>139</v>
      </c>
      <c r="KOL32" s="446">
        <v>0.217</v>
      </c>
      <c r="KOM32" s="451">
        <f>+VLOOKUP(KOH32,[111]Insumos!$A$2:$F$2700,5,FALSE)</f>
        <v>32545</v>
      </c>
      <c r="KON32" s="451">
        <f>+ROUND(KOL32*KOM32,0)</f>
        <v>7062</v>
      </c>
      <c r="KOO32" s="450" t="s">
        <v>31</v>
      </c>
      <c r="KOP32" s="450" t="s">
        <v>150</v>
      </c>
      <c r="KOQ32" s="446" t="s">
        <v>151</v>
      </c>
      <c r="KOR32" s="446" t="s">
        <v>138</v>
      </c>
      <c r="KOS32" s="446" t="s">
        <v>139</v>
      </c>
      <c r="KOT32" s="446">
        <v>0.217</v>
      </c>
      <c r="KOU32" s="451">
        <f>+VLOOKUP(KOP32,[111]Insumos!$A$2:$F$2700,5,FALSE)</f>
        <v>32545</v>
      </c>
      <c r="KOV32" s="451">
        <f>+ROUND(KOT32*KOU32,0)</f>
        <v>7062</v>
      </c>
      <c r="KOW32" s="450" t="s">
        <v>31</v>
      </c>
      <c r="KOX32" s="450" t="s">
        <v>150</v>
      </c>
      <c r="KOY32" s="446" t="s">
        <v>151</v>
      </c>
      <c r="KOZ32" s="446" t="s">
        <v>138</v>
      </c>
      <c r="KPA32" s="446" t="s">
        <v>139</v>
      </c>
      <c r="KPB32" s="446">
        <v>0.217</v>
      </c>
      <c r="KPC32" s="451">
        <f>+VLOOKUP(KOX32,[111]Insumos!$A$2:$F$2700,5,FALSE)</f>
        <v>32545</v>
      </c>
      <c r="KPD32" s="451">
        <f>+ROUND(KPB32*KPC32,0)</f>
        <v>7062</v>
      </c>
      <c r="KPE32" s="450" t="s">
        <v>31</v>
      </c>
      <c r="KPF32" s="450" t="s">
        <v>150</v>
      </c>
      <c r="KPG32" s="446" t="s">
        <v>151</v>
      </c>
      <c r="KPH32" s="446" t="s">
        <v>138</v>
      </c>
      <c r="KPI32" s="446" t="s">
        <v>139</v>
      </c>
      <c r="KPJ32" s="446">
        <v>0.217</v>
      </c>
      <c r="KPK32" s="451">
        <f>+VLOOKUP(KPF32,[111]Insumos!$A$2:$F$2700,5,FALSE)</f>
        <v>32545</v>
      </c>
      <c r="KPL32" s="451">
        <f>+ROUND(KPJ32*KPK32,0)</f>
        <v>7062</v>
      </c>
      <c r="KPM32" s="450" t="s">
        <v>31</v>
      </c>
      <c r="KPN32" s="450" t="s">
        <v>150</v>
      </c>
      <c r="KPO32" s="446" t="s">
        <v>151</v>
      </c>
      <c r="KPP32" s="446" t="s">
        <v>138</v>
      </c>
      <c r="KPQ32" s="446" t="s">
        <v>139</v>
      </c>
      <c r="KPR32" s="446">
        <v>0.217</v>
      </c>
      <c r="KPS32" s="451">
        <f>+VLOOKUP(KPN32,[111]Insumos!$A$2:$F$2700,5,FALSE)</f>
        <v>32545</v>
      </c>
      <c r="KPT32" s="451">
        <f>+ROUND(KPR32*KPS32,0)</f>
        <v>7062</v>
      </c>
      <c r="KPU32" s="450" t="s">
        <v>31</v>
      </c>
      <c r="KPV32" s="450" t="s">
        <v>150</v>
      </c>
      <c r="KPW32" s="446" t="s">
        <v>151</v>
      </c>
      <c r="KPX32" s="446" t="s">
        <v>138</v>
      </c>
      <c r="KPY32" s="446" t="s">
        <v>139</v>
      </c>
      <c r="KPZ32" s="446">
        <v>0.217</v>
      </c>
      <c r="KQA32" s="451">
        <f>+VLOOKUP(KPV32,[111]Insumos!$A$2:$F$2700,5,FALSE)</f>
        <v>32545</v>
      </c>
      <c r="KQB32" s="451">
        <f>+ROUND(KPZ32*KQA32,0)</f>
        <v>7062</v>
      </c>
      <c r="KQC32" s="450" t="s">
        <v>31</v>
      </c>
      <c r="KQD32" s="450" t="s">
        <v>150</v>
      </c>
      <c r="KQE32" s="446" t="s">
        <v>151</v>
      </c>
      <c r="KQF32" s="446" t="s">
        <v>138</v>
      </c>
      <c r="KQG32" s="446" t="s">
        <v>139</v>
      </c>
      <c r="KQH32" s="446">
        <v>0.217</v>
      </c>
      <c r="KQI32" s="451">
        <f>+VLOOKUP(KQD32,[111]Insumos!$A$2:$F$2700,5,FALSE)</f>
        <v>32545</v>
      </c>
      <c r="KQJ32" s="451">
        <f>+ROUND(KQH32*KQI32,0)</f>
        <v>7062</v>
      </c>
      <c r="KQK32" s="450" t="s">
        <v>31</v>
      </c>
      <c r="KQL32" s="450" t="s">
        <v>150</v>
      </c>
      <c r="KQM32" s="446" t="s">
        <v>151</v>
      </c>
      <c r="KQN32" s="446" t="s">
        <v>138</v>
      </c>
      <c r="KQO32" s="446" t="s">
        <v>139</v>
      </c>
      <c r="KQP32" s="446">
        <v>0.217</v>
      </c>
      <c r="KQQ32" s="451">
        <f>+VLOOKUP(KQL32,[111]Insumos!$A$2:$F$2700,5,FALSE)</f>
        <v>32545</v>
      </c>
      <c r="KQR32" s="451">
        <f>+ROUND(KQP32*KQQ32,0)</f>
        <v>7062</v>
      </c>
      <c r="KQS32" s="450" t="s">
        <v>31</v>
      </c>
      <c r="KQT32" s="450" t="s">
        <v>150</v>
      </c>
      <c r="KQU32" s="446" t="s">
        <v>151</v>
      </c>
      <c r="KQV32" s="446" t="s">
        <v>138</v>
      </c>
      <c r="KQW32" s="446" t="s">
        <v>139</v>
      </c>
      <c r="KQX32" s="446">
        <v>0.217</v>
      </c>
      <c r="KQY32" s="451">
        <f>+VLOOKUP(KQT32,[111]Insumos!$A$2:$F$2700,5,FALSE)</f>
        <v>32545</v>
      </c>
      <c r="KQZ32" s="451">
        <f>+ROUND(KQX32*KQY32,0)</f>
        <v>7062</v>
      </c>
      <c r="KRA32" s="450" t="s">
        <v>31</v>
      </c>
      <c r="KRB32" s="450" t="s">
        <v>150</v>
      </c>
      <c r="KRC32" s="446" t="s">
        <v>151</v>
      </c>
      <c r="KRD32" s="446" t="s">
        <v>138</v>
      </c>
      <c r="KRE32" s="446" t="s">
        <v>139</v>
      </c>
      <c r="KRF32" s="446">
        <v>0.217</v>
      </c>
      <c r="KRG32" s="451">
        <f>+VLOOKUP(KRB32,[111]Insumos!$A$2:$F$2700,5,FALSE)</f>
        <v>32545</v>
      </c>
      <c r="KRH32" s="451">
        <f>+ROUND(KRF32*KRG32,0)</f>
        <v>7062</v>
      </c>
      <c r="KRI32" s="450" t="s">
        <v>31</v>
      </c>
      <c r="KRJ32" s="450" t="s">
        <v>150</v>
      </c>
      <c r="KRK32" s="446" t="s">
        <v>151</v>
      </c>
      <c r="KRL32" s="446" t="s">
        <v>138</v>
      </c>
      <c r="KRM32" s="446" t="s">
        <v>139</v>
      </c>
      <c r="KRN32" s="446">
        <v>0.217</v>
      </c>
      <c r="KRO32" s="451">
        <f>+VLOOKUP(KRJ32,[111]Insumos!$A$2:$F$2700,5,FALSE)</f>
        <v>32545</v>
      </c>
      <c r="KRP32" s="451">
        <f>+ROUND(KRN32*KRO32,0)</f>
        <v>7062</v>
      </c>
      <c r="KRQ32" s="450" t="s">
        <v>31</v>
      </c>
      <c r="KRR32" s="450" t="s">
        <v>150</v>
      </c>
      <c r="KRS32" s="446" t="s">
        <v>151</v>
      </c>
      <c r="KRT32" s="446" t="s">
        <v>138</v>
      </c>
      <c r="KRU32" s="446" t="s">
        <v>139</v>
      </c>
      <c r="KRV32" s="446">
        <v>0.217</v>
      </c>
      <c r="KRW32" s="451">
        <f>+VLOOKUP(KRR32,[111]Insumos!$A$2:$F$2700,5,FALSE)</f>
        <v>32545</v>
      </c>
      <c r="KRX32" s="451">
        <f>+ROUND(KRV32*KRW32,0)</f>
        <v>7062</v>
      </c>
      <c r="KRY32" s="450" t="s">
        <v>31</v>
      </c>
      <c r="KRZ32" s="450" t="s">
        <v>150</v>
      </c>
      <c r="KSA32" s="446" t="s">
        <v>151</v>
      </c>
      <c r="KSB32" s="446" t="s">
        <v>138</v>
      </c>
      <c r="KSC32" s="446" t="s">
        <v>139</v>
      </c>
      <c r="KSD32" s="446">
        <v>0.217</v>
      </c>
      <c r="KSE32" s="451">
        <f>+VLOOKUP(KRZ32,[111]Insumos!$A$2:$F$2700,5,FALSE)</f>
        <v>32545</v>
      </c>
      <c r="KSF32" s="451">
        <f>+ROUND(KSD32*KSE32,0)</f>
        <v>7062</v>
      </c>
      <c r="KSG32" s="450" t="s">
        <v>31</v>
      </c>
      <c r="KSH32" s="450" t="s">
        <v>150</v>
      </c>
      <c r="KSI32" s="446" t="s">
        <v>151</v>
      </c>
      <c r="KSJ32" s="446" t="s">
        <v>138</v>
      </c>
      <c r="KSK32" s="446" t="s">
        <v>139</v>
      </c>
      <c r="KSL32" s="446">
        <v>0.217</v>
      </c>
      <c r="KSM32" s="451">
        <f>+VLOOKUP(KSH32,[111]Insumos!$A$2:$F$2700,5,FALSE)</f>
        <v>32545</v>
      </c>
      <c r="KSN32" s="451">
        <f>+ROUND(KSL32*KSM32,0)</f>
        <v>7062</v>
      </c>
      <c r="KSO32" s="450" t="s">
        <v>31</v>
      </c>
      <c r="KSP32" s="450" t="s">
        <v>150</v>
      </c>
      <c r="KSQ32" s="446" t="s">
        <v>151</v>
      </c>
      <c r="KSR32" s="446" t="s">
        <v>138</v>
      </c>
      <c r="KSS32" s="446" t="s">
        <v>139</v>
      </c>
      <c r="KST32" s="446">
        <v>0.217</v>
      </c>
      <c r="KSU32" s="451">
        <f>+VLOOKUP(KSP32,[111]Insumos!$A$2:$F$2700,5,FALSE)</f>
        <v>32545</v>
      </c>
      <c r="KSV32" s="451">
        <f>+ROUND(KST32*KSU32,0)</f>
        <v>7062</v>
      </c>
      <c r="KSW32" s="450" t="s">
        <v>31</v>
      </c>
      <c r="KSX32" s="450" t="s">
        <v>150</v>
      </c>
      <c r="KSY32" s="446" t="s">
        <v>151</v>
      </c>
      <c r="KSZ32" s="446" t="s">
        <v>138</v>
      </c>
      <c r="KTA32" s="446" t="s">
        <v>139</v>
      </c>
      <c r="KTB32" s="446">
        <v>0.217</v>
      </c>
      <c r="KTC32" s="451">
        <f>+VLOOKUP(KSX32,[111]Insumos!$A$2:$F$2700,5,FALSE)</f>
        <v>32545</v>
      </c>
      <c r="KTD32" s="451">
        <f>+ROUND(KTB32*KTC32,0)</f>
        <v>7062</v>
      </c>
      <c r="KTE32" s="450" t="s">
        <v>31</v>
      </c>
      <c r="KTF32" s="450" t="s">
        <v>150</v>
      </c>
      <c r="KTG32" s="446" t="s">
        <v>151</v>
      </c>
      <c r="KTH32" s="446" t="s">
        <v>138</v>
      </c>
      <c r="KTI32" s="446" t="s">
        <v>139</v>
      </c>
      <c r="KTJ32" s="446">
        <v>0.217</v>
      </c>
      <c r="KTK32" s="451">
        <f>+VLOOKUP(KTF32,[111]Insumos!$A$2:$F$2700,5,FALSE)</f>
        <v>32545</v>
      </c>
      <c r="KTL32" s="451">
        <f>+ROUND(KTJ32*KTK32,0)</f>
        <v>7062</v>
      </c>
      <c r="KTM32" s="450" t="s">
        <v>31</v>
      </c>
      <c r="KTN32" s="450" t="s">
        <v>150</v>
      </c>
      <c r="KTO32" s="446" t="s">
        <v>151</v>
      </c>
      <c r="KTP32" s="446" t="s">
        <v>138</v>
      </c>
      <c r="KTQ32" s="446" t="s">
        <v>139</v>
      </c>
      <c r="KTR32" s="446">
        <v>0.217</v>
      </c>
      <c r="KTS32" s="451">
        <f>+VLOOKUP(KTN32,[111]Insumos!$A$2:$F$2700,5,FALSE)</f>
        <v>32545</v>
      </c>
      <c r="KTT32" s="451">
        <f>+ROUND(KTR32*KTS32,0)</f>
        <v>7062</v>
      </c>
      <c r="KTU32" s="450" t="s">
        <v>31</v>
      </c>
      <c r="KTV32" s="450" t="s">
        <v>150</v>
      </c>
      <c r="KTW32" s="446" t="s">
        <v>151</v>
      </c>
      <c r="KTX32" s="446" t="s">
        <v>138</v>
      </c>
      <c r="KTY32" s="446" t="s">
        <v>139</v>
      </c>
      <c r="KTZ32" s="446">
        <v>0.217</v>
      </c>
      <c r="KUA32" s="451">
        <f>+VLOOKUP(KTV32,[111]Insumos!$A$2:$F$2700,5,FALSE)</f>
        <v>32545</v>
      </c>
      <c r="KUB32" s="451">
        <f>+ROUND(KTZ32*KUA32,0)</f>
        <v>7062</v>
      </c>
      <c r="KUC32" s="450" t="s">
        <v>31</v>
      </c>
      <c r="KUD32" s="450" t="s">
        <v>150</v>
      </c>
      <c r="KUE32" s="446" t="s">
        <v>151</v>
      </c>
      <c r="KUF32" s="446" t="s">
        <v>138</v>
      </c>
      <c r="KUG32" s="446" t="s">
        <v>139</v>
      </c>
      <c r="KUH32" s="446">
        <v>0.217</v>
      </c>
      <c r="KUI32" s="451">
        <f>+VLOOKUP(KUD32,[111]Insumos!$A$2:$F$2700,5,FALSE)</f>
        <v>32545</v>
      </c>
      <c r="KUJ32" s="451">
        <f>+ROUND(KUH32*KUI32,0)</f>
        <v>7062</v>
      </c>
      <c r="KUK32" s="450" t="s">
        <v>31</v>
      </c>
      <c r="KUL32" s="450" t="s">
        <v>150</v>
      </c>
      <c r="KUM32" s="446" t="s">
        <v>151</v>
      </c>
      <c r="KUN32" s="446" t="s">
        <v>138</v>
      </c>
      <c r="KUO32" s="446" t="s">
        <v>139</v>
      </c>
      <c r="KUP32" s="446">
        <v>0.217</v>
      </c>
      <c r="KUQ32" s="451">
        <f>+VLOOKUP(KUL32,[111]Insumos!$A$2:$F$2700,5,FALSE)</f>
        <v>32545</v>
      </c>
      <c r="KUR32" s="451">
        <f>+ROUND(KUP32*KUQ32,0)</f>
        <v>7062</v>
      </c>
      <c r="KUS32" s="450" t="s">
        <v>31</v>
      </c>
      <c r="KUT32" s="450" t="s">
        <v>150</v>
      </c>
      <c r="KUU32" s="446" t="s">
        <v>151</v>
      </c>
      <c r="KUV32" s="446" t="s">
        <v>138</v>
      </c>
      <c r="KUW32" s="446" t="s">
        <v>139</v>
      </c>
      <c r="KUX32" s="446">
        <v>0.217</v>
      </c>
      <c r="KUY32" s="451">
        <f>+VLOOKUP(KUT32,[111]Insumos!$A$2:$F$2700,5,FALSE)</f>
        <v>32545</v>
      </c>
      <c r="KUZ32" s="451">
        <f>+ROUND(KUX32*KUY32,0)</f>
        <v>7062</v>
      </c>
      <c r="KVA32" s="450" t="s">
        <v>31</v>
      </c>
      <c r="KVB32" s="450" t="s">
        <v>150</v>
      </c>
      <c r="KVC32" s="446" t="s">
        <v>151</v>
      </c>
      <c r="KVD32" s="446" t="s">
        <v>138</v>
      </c>
      <c r="KVE32" s="446" t="s">
        <v>139</v>
      </c>
      <c r="KVF32" s="446">
        <v>0.217</v>
      </c>
      <c r="KVG32" s="451">
        <f>+VLOOKUP(KVB32,[111]Insumos!$A$2:$F$2700,5,FALSE)</f>
        <v>32545</v>
      </c>
      <c r="KVH32" s="451">
        <f>+ROUND(KVF32*KVG32,0)</f>
        <v>7062</v>
      </c>
      <c r="KVI32" s="450" t="s">
        <v>31</v>
      </c>
      <c r="KVJ32" s="450" t="s">
        <v>150</v>
      </c>
      <c r="KVK32" s="446" t="s">
        <v>151</v>
      </c>
      <c r="KVL32" s="446" t="s">
        <v>138</v>
      </c>
      <c r="KVM32" s="446" t="s">
        <v>139</v>
      </c>
      <c r="KVN32" s="446">
        <v>0.217</v>
      </c>
      <c r="KVO32" s="451">
        <f>+VLOOKUP(KVJ32,[111]Insumos!$A$2:$F$2700,5,FALSE)</f>
        <v>32545</v>
      </c>
      <c r="KVP32" s="451">
        <f>+ROUND(KVN32*KVO32,0)</f>
        <v>7062</v>
      </c>
      <c r="KVQ32" s="450" t="s">
        <v>31</v>
      </c>
      <c r="KVR32" s="450" t="s">
        <v>150</v>
      </c>
      <c r="KVS32" s="446" t="s">
        <v>151</v>
      </c>
      <c r="KVT32" s="446" t="s">
        <v>138</v>
      </c>
      <c r="KVU32" s="446" t="s">
        <v>139</v>
      </c>
      <c r="KVV32" s="446">
        <v>0.217</v>
      </c>
      <c r="KVW32" s="451">
        <f>+VLOOKUP(KVR32,[111]Insumos!$A$2:$F$2700,5,FALSE)</f>
        <v>32545</v>
      </c>
      <c r="KVX32" s="451">
        <f>+ROUND(KVV32*KVW32,0)</f>
        <v>7062</v>
      </c>
      <c r="KVY32" s="450" t="s">
        <v>31</v>
      </c>
      <c r="KVZ32" s="450" t="s">
        <v>150</v>
      </c>
      <c r="KWA32" s="446" t="s">
        <v>151</v>
      </c>
      <c r="KWB32" s="446" t="s">
        <v>138</v>
      </c>
      <c r="KWC32" s="446" t="s">
        <v>139</v>
      </c>
      <c r="KWD32" s="446">
        <v>0.217</v>
      </c>
      <c r="KWE32" s="451">
        <f>+VLOOKUP(KVZ32,[111]Insumos!$A$2:$F$2700,5,FALSE)</f>
        <v>32545</v>
      </c>
      <c r="KWF32" s="451">
        <f>+ROUND(KWD32*KWE32,0)</f>
        <v>7062</v>
      </c>
      <c r="KWG32" s="450" t="s">
        <v>31</v>
      </c>
      <c r="KWH32" s="450" t="s">
        <v>150</v>
      </c>
      <c r="KWI32" s="446" t="s">
        <v>151</v>
      </c>
      <c r="KWJ32" s="446" t="s">
        <v>138</v>
      </c>
      <c r="KWK32" s="446" t="s">
        <v>139</v>
      </c>
      <c r="KWL32" s="446">
        <v>0.217</v>
      </c>
      <c r="KWM32" s="451">
        <f>+VLOOKUP(KWH32,[111]Insumos!$A$2:$F$2700,5,FALSE)</f>
        <v>32545</v>
      </c>
      <c r="KWN32" s="451">
        <f>+ROUND(KWL32*KWM32,0)</f>
        <v>7062</v>
      </c>
      <c r="KWO32" s="450" t="s">
        <v>31</v>
      </c>
      <c r="KWP32" s="450" t="s">
        <v>150</v>
      </c>
      <c r="KWQ32" s="446" t="s">
        <v>151</v>
      </c>
      <c r="KWR32" s="446" t="s">
        <v>138</v>
      </c>
      <c r="KWS32" s="446" t="s">
        <v>139</v>
      </c>
      <c r="KWT32" s="446">
        <v>0.217</v>
      </c>
      <c r="KWU32" s="451">
        <f>+VLOOKUP(KWP32,[111]Insumos!$A$2:$F$2700,5,FALSE)</f>
        <v>32545</v>
      </c>
      <c r="KWV32" s="451">
        <f>+ROUND(KWT32*KWU32,0)</f>
        <v>7062</v>
      </c>
      <c r="KWW32" s="450" t="s">
        <v>31</v>
      </c>
      <c r="KWX32" s="450" t="s">
        <v>150</v>
      </c>
      <c r="KWY32" s="446" t="s">
        <v>151</v>
      </c>
      <c r="KWZ32" s="446" t="s">
        <v>138</v>
      </c>
      <c r="KXA32" s="446" t="s">
        <v>139</v>
      </c>
      <c r="KXB32" s="446">
        <v>0.217</v>
      </c>
      <c r="KXC32" s="451">
        <f>+VLOOKUP(KWX32,[111]Insumos!$A$2:$F$2700,5,FALSE)</f>
        <v>32545</v>
      </c>
      <c r="KXD32" s="451">
        <f>+ROUND(KXB32*KXC32,0)</f>
        <v>7062</v>
      </c>
      <c r="KXE32" s="450" t="s">
        <v>31</v>
      </c>
      <c r="KXF32" s="450" t="s">
        <v>150</v>
      </c>
      <c r="KXG32" s="446" t="s">
        <v>151</v>
      </c>
      <c r="KXH32" s="446" t="s">
        <v>138</v>
      </c>
      <c r="KXI32" s="446" t="s">
        <v>139</v>
      </c>
      <c r="KXJ32" s="446">
        <v>0.217</v>
      </c>
      <c r="KXK32" s="451">
        <f>+VLOOKUP(KXF32,[111]Insumos!$A$2:$F$2700,5,FALSE)</f>
        <v>32545</v>
      </c>
      <c r="KXL32" s="451">
        <f>+ROUND(KXJ32*KXK32,0)</f>
        <v>7062</v>
      </c>
      <c r="KXM32" s="450" t="s">
        <v>31</v>
      </c>
      <c r="KXN32" s="450" t="s">
        <v>150</v>
      </c>
      <c r="KXO32" s="446" t="s">
        <v>151</v>
      </c>
      <c r="KXP32" s="446" t="s">
        <v>138</v>
      </c>
      <c r="KXQ32" s="446" t="s">
        <v>139</v>
      </c>
      <c r="KXR32" s="446">
        <v>0.217</v>
      </c>
      <c r="KXS32" s="451">
        <f>+VLOOKUP(KXN32,[111]Insumos!$A$2:$F$2700,5,FALSE)</f>
        <v>32545</v>
      </c>
      <c r="KXT32" s="451">
        <f>+ROUND(KXR32*KXS32,0)</f>
        <v>7062</v>
      </c>
      <c r="KXU32" s="450" t="s">
        <v>31</v>
      </c>
      <c r="KXV32" s="450" t="s">
        <v>150</v>
      </c>
      <c r="KXW32" s="446" t="s">
        <v>151</v>
      </c>
      <c r="KXX32" s="446" t="s">
        <v>138</v>
      </c>
      <c r="KXY32" s="446" t="s">
        <v>139</v>
      </c>
      <c r="KXZ32" s="446">
        <v>0.217</v>
      </c>
      <c r="KYA32" s="451">
        <f>+VLOOKUP(KXV32,[111]Insumos!$A$2:$F$2700,5,FALSE)</f>
        <v>32545</v>
      </c>
      <c r="KYB32" s="451">
        <f>+ROUND(KXZ32*KYA32,0)</f>
        <v>7062</v>
      </c>
      <c r="KYC32" s="450" t="s">
        <v>31</v>
      </c>
      <c r="KYD32" s="450" t="s">
        <v>150</v>
      </c>
      <c r="KYE32" s="446" t="s">
        <v>151</v>
      </c>
      <c r="KYF32" s="446" t="s">
        <v>138</v>
      </c>
      <c r="KYG32" s="446" t="s">
        <v>139</v>
      </c>
      <c r="KYH32" s="446">
        <v>0.217</v>
      </c>
      <c r="KYI32" s="451">
        <f>+VLOOKUP(KYD32,[111]Insumos!$A$2:$F$2700,5,FALSE)</f>
        <v>32545</v>
      </c>
      <c r="KYJ32" s="451">
        <f>+ROUND(KYH32*KYI32,0)</f>
        <v>7062</v>
      </c>
      <c r="KYK32" s="450" t="s">
        <v>31</v>
      </c>
      <c r="KYL32" s="450" t="s">
        <v>150</v>
      </c>
      <c r="KYM32" s="446" t="s">
        <v>151</v>
      </c>
      <c r="KYN32" s="446" t="s">
        <v>138</v>
      </c>
      <c r="KYO32" s="446" t="s">
        <v>139</v>
      </c>
      <c r="KYP32" s="446">
        <v>0.217</v>
      </c>
      <c r="KYQ32" s="451">
        <f>+VLOOKUP(KYL32,[111]Insumos!$A$2:$F$2700,5,FALSE)</f>
        <v>32545</v>
      </c>
      <c r="KYR32" s="451">
        <f>+ROUND(KYP32*KYQ32,0)</f>
        <v>7062</v>
      </c>
      <c r="KYS32" s="450" t="s">
        <v>31</v>
      </c>
      <c r="KYT32" s="450" t="s">
        <v>150</v>
      </c>
      <c r="KYU32" s="446" t="s">
        <v>151</v>
      </c>
      <c r="KYV32" s="446" t="s">
        <v>138</v>
      </c>
      <c r="KYW32" s="446" t="s">
        <v>139</v>
      </c>
      <c r="KYX32" s="446">
        <v>0.217</v>
      </c>
      <c r="KYY32" s="451">
        <f>+VLOOKUP(KYT32,[111]Insumos!$A$2:$F$2700,5,FALSE)</f>
        <v>32545</v>
      </c>
      <c r="KYZ32" s="451">
        <f>+ROUND(KYX32*KYY32,0)</f>
        <v>7062</v>
      </c>
      <c r="KZA32" s="450" t="s">
        <v>31</v>
      </c>
      <c r="KZB32" s="450" t="s">
        <v>150</v>
      </c>
      <c r="KZC32" s="446" t="s">
        <v>151</v>
      </c>
      <c r="KZD32" s="446" t="s">
        <v>138</v>
      </c>
      <c r="KZE32" s="446" t="s">
        <v>139</v>
      </c>
      <c r="KZF32" s="446">
        <v>0.217</v>
      </c>
      <c r="KZG32" s="451">
        <f>+VLOOKUP(KZB32,[111]Insumos!$A$2:$F$2700,5,FALSE)</f>
        <v>32545</v>
      </c>
      <c r="KZH32" s="451">
        <f>+ROUND(KZF32*KZG32,0)</f>
        <v>7062</v>
      </c>
      <c r="KZI32" s="450" t="s">
        <v>31</v>
      </c>
      <c r="KZJ32" s="450" t="s">
        <v>150</v>
      </c>
      <c r="KZK32" s="446" t="s">
        <v>151</v>
      </c>
      <c r="KZL32" s="446" t="s">
        <v>138</v>
      </c>
      <c r="KZM32" s="446" t="s">
        <v>139</v>
      </c>
      <c r="KZN32" s="446">
        <v>0.217</v>
      </c>
      <c r="KZO32" s="451">
        <f>+VLOOKUP(KZJ32,[111]Insumos!$A$2:$F$2700,5,FALSE)</f>
        <v>32545</v>
      </c>
      <c r="KZP32" s="451">
        <f>+ROUND(KZN32*KZO32,0)</f>
        <v>7062</v>
      </c>
      <c r="KZQ32" s="450" t="s">
        <v>31</v>
      </c>
      <c r="KZR32" s="450" t="s">
        <v>150</v>
      </c>
      <c r="KZS32" s="446" t="s">
        <v>151</v>
      </c>
      <c r="KZT32" s="446" t="s">
        <v>138</v>
      </c>
      <c r="KZU32" s="446" t="s">
        <v>139</v>
      </c>
      <c r="KZV32" s="446">
        <v>0.217</v>
      </c>
      <c r="KZW32" s="451">
        <f>+VLOOKUP(KZR32,[111]Insumos!$A$2:$F$2700,5,FALSE)</f>
        <v>32545</v>
      </c>
      <c r="KZX32" s="451">
        <f>+ROUND(KZV32*KZW32,0)</f>
        <v>7062</v>
      </c>
      <c r="KZY32" s="450" t="s">
        <v>31</v>
      </c>
      <c r="KZZ32" s="450" t="s">
        <v>150</v>
      </c>
      <c r="LAA32" s="446" t="s">
        <v>151</v>
      </c>
      <c r="LAB32" s="446" t="s">
        <v>138</v>
      </c>
      <c r="LAC32" s="446" t="s">
        <v>139</v>
      </c>
      <c r="LAD32" s="446">
        <v>0.217</v>
      </c>
      <c r="LAE32" s="451">
        <f>+VLOOKUP(KZZ32,[111]Insumos!$A$2:$F$2700,5,FALSE)</f>
        <v>32545</v>
      </c>
      <c r="LAF32" s="451">
        <f>+ROUND(LAD32*LAE32,0)</f>
        <v>7062</v>
      </c>
      <c r="LAG32" s="450" t="s">
        <v>31</v>
      </c>
      <c r="LAH32" s="450" t="s">
        <v>150</v>
      </c>
      <c r="LAI32" s="446" t="s">
        <v>151</v>
      </c>
      <c r="LAJ32" s="446" t="s">
        <v>138</v>
      </c>
      <c r="LAK32" s="446" t="s">
        <v>139</v>
      </c>
      <c r="LAL32" s="446">
        <v>0.217</v>
      </c>
      <c r="LAM32" s="451">
        <f>+VLOOKUP(LAH32,[111]Insumos!$A$2:$F$2700,5,FALSE)</f>
        <v>32545</v>
      </c>
      <c r="LAN32" s="451">
        <f>+ROUND(LAL32*LAM32,0)</f>
        <v>7062</v>
      </c>
      <c r="LAO32" s="450" t="s">
        <v>31</v>
      </c>
      <c r="LAP32" s="450" t="s">
        <v>150</v>
      </c>
      <c r="LAQ32" s="446" t="s">
        <v>151</v>
      </c>
      <c r="LAR32" s="446" t="s">
        <v>138</v>
      </c>
      <c r="LAS32" s="446" t="s">
        <v>139</v>
      </c>
      <c r="LAT32" s="446">
        <v>0.217</v>
      </c>
      <c r="LAU32" s="451">
        <f>+VLOOKUP(LAP32,[111]Insumos!$A$2:$F$2700,5,FALSE)</f>
        <v>32545</v>
      </c>
      <c r="LAV32" s="451">
        <f>+ROUND(LAT32*LAU32,0)</f>
        <v>7062</v>
      </c>
      <c r="LAW32" s="450" t="s">
        <v>31</v>
      </c>
      <c r="LAX32" s="450" t="s">
        <v>150</v>
      </c>
      <c r="LAY32" s="446" t="s">
        <v>151</v>
      </c>
      <c r="LAZ32" s="446" t="s">
        <v>138</v>
      </c>
      <c r="LBA32" s="446" t="s">
        <v>139</v>
      </c>
      <c r="LBB32" s="446">
        <v>0.217</v>
      </c>
      <c r="LBC32" s="451">
        <f>+VLOOKUP(LAX32,[111]Insumos!$A$2:$F$2700,5,FALSE)</f>
        <v>32545</v>
      </c>
      <c r="LBD32" s="451">
        <f>+ROUND(LBB32*LBC32,0)</f>
        <v>7062</v>
      </c>
      <c r="LBE32" s="450" t="s">
        <v>31</v>
      </c>
      <c r="LBF32" s="450" t="s">
        <v>150</v>
      </c>
      <c r="LBG32" s="446" t="s">
        <v>151</v>
      </c>
      <c r="LBH32" s="446" t="s">
        <v>138</v>
      </c>
      <c r="LBI32" s="446" t="s">
        <v>139</v>
      </c>
      <c r="LBJ32" s="446">
        <v>0.217</v>
      </c>
      <c r="LBK32" s="451">
        <f>+VLOOKUP(LBF32,[111]Insumos!$A$2:$F$2700,5,FALSE)</f>
        <v>32545</v>
      </c>
      <c r="LBL32" s="451">
        <f>+ROUND(LBJ32*LBK32,0)</f>
        <v>7062</v>
      </c>
      <c r="LBM32" s="450" t="s">
        <v>31</v>
      </c>
      <c r="LBN32" s="450" t="s">
        <v>150</v>
      </c>
      <c r="LBO32" s="446" t="s">
        <v>151</v>
      </c>
      <c r="LBP32" s="446" t="s">
        <v>138</v>
      </c>
      <c r="LBQ32" s="446" t="s">
        <v>139</v>
      </c>
      <c r="LBR32" s="446">
        <v>0.217</v>
      </c>
      <c r="LBS32" s="451">
        <f>+VLOOKUP(LBN32,[111]Insumos!$A$2:$F$2700,5,FALSE)</f>
        <v>32545</v>
      </c>
      <c r="LBT32" s="451">
        <f>+ROUND(LBR32*LBS32,0)</f>
        <v>7062</v>
      </c>
      <c r="LBU32" s="450" t="s">
        <v>31</v>
      </c>
      <c r="LBV32" s="450" t="s">
        <v>150</v>
      </c>
      <c r="LBW32" s="446" t="s">
        <v>151</v>
      </c>
      <c r="LBX32" s="446" t="s">
        <v>138</v>
      </c>
      <c r="LBY32" s="446" t="s">
        <v>139</v>
      </c>
      <c r="LBZ32" s="446">
        <v>0.217</v>
      </c>
      <c r="LCA32" s="451">
        <f>+VLOOKUP(LBV32,[111]Insumos!$A$2:$F$2700,5,FALSE)</f>
        <v>32545</v>
      </c>
      <c r="LCB32" s="451">
        <f>+ROUND(LBZ32*LCA32,0)</f>
        <v>7062</v>
      </c>
      <c r="LCC32" s="450" t="s">
        <v>31</v>
      </c>
      <c r="LCD32" s="450" t="s">
        <v>150</v>
      </c>
      <c r="LCE32" s="446" t="s">
        <v>151</v>
      </c>
      <c r="LCF32" s="446" t="s">
        <v>138</v>
      </c>
      <c r="LCG32" s="446" t="s">
        <v>139</v>
      </c>
      <c r="LCH32" s="446">
        <v>0.217</v>
      </c>
      <c r="LCI32" s="451">
        <f>+VLOOKUP(LCD32,[111]Insumos!$A$2:$F$2700,5,FALSE)</f>
        <v>32545</v>
      </c>
      <c r="LCJ32" s="451">
        <f>+ROUND(LCH32*LCI32,0)</f>
        <v>7062</v>
      </c>
      <c r="LCK32" s="450" t="s">
        <v>31</v>
      </c>
      <c r="LCL32" s="450" t="s">
        <v>150</v>
      </c>
      <c r="LCM32" s="446" t="s">
        <v>151</v>
      </c>
      <c r="LCN32" s="446" t="s">
        <v>138</v>
      </c>
      <c r="LCO32" s="446" t="s">
        <v>139</v>
      </c>
      <c r="LCP32" s="446">
        <v>0.217</v>
      </c>
      <c r="LCQ32" s="451">
        <f>+VLOOKUP(LCL32,[111]Insumos!$A$2:$F$2700,5,FALSE)</f>
        <v>32545</v>
      </c>
      <c r="LCR32" s="451">
        <f>+ROUND(LCP32*LCQ32,0)</f>
        <v>7062</v>
      </c>
      <c r="LCS32" s="450" t="s">
        <v>31</v>
      </c>
      <c r="LCT32" s="450" t="s">
        <v>150</v>
      </c>
      <c r="LCU32" s="446" t="s">
        <v>151</v>
      </c>
      <c r="LCV32" s="446" t="s">
        <v>138</v>
      </c>
      <c r="LCW32" s="446" t="s">
        <v>139</v>
      </c>
      <c r="LCX32" s="446">
        <v>0.217</v>
      </c>
      <c r="LCY32" s="451">
        <f>+VLOOKUP(LCT32,[111]Insumos!$A$2:$F$2700,5,FALSE)</f>
        <v>32545</v>
      </c>
      <c r="LCZ32" s="451">
        <f>+ROUND(LCX32*LCY32,0)</f>
        <v>7062</v>
      </c>
      <c r="LDA32" s="450" t="s">
        <v>31</v>
      </c>
      <c r="LDB32" s="450" t="s">
        <v>150</v>
      </c>
      <c r="LDC32" s="446" t="s">
        <v>151</v>
      </c>
      <c r="LDD32" s="446" t="s">
        <v>138</v>
      </c>
      <c r="LDE32" s="446" t="s">
        <v>139</v>
      </c>
      <c r="LDF32" s="446">
        <v>0.217</v>
      </c>
      <c r="LDG32" s="451">
        <f>+VLOOKUP(LDB32,[111]Insumos!$A$2:$F$2700,5,FALSE)</f>
        <v>32545</v>
      </c>
      <c r="LDH32" s="451">
        <f>+ROUND(LDF32*LDG32,0)</f>
        <v>7062</v>
      </c>
      <c r="LDI32" s="450" t="s">
        <v>31</v>
      </c>
      <c r="LDJ32" s="450" t="s">
        <v>150</v>
      </c>
      <c r="LDK32" s="446" t="s">
        <v>151</v>
      </c>
      <c r="LDL32" s="446" t="s">
        <v>138</v>
      </c>
      <c r="LDM32" s="446" t="s">
        <v>139</v>
      </c>
      <c r="LDN32" s="446">
        <v>0.217</v>
      </c>
      <c r="LDO32" s="451">
        <f>+VLOOKUP(LDJ32,[111]Insumos!$A$2:$F$2700,5,FALSE)</f>
        <v>32545</v>
      </c>
      <c r="LDP32" s="451">
        <f>+ROUND(LDN32*LDO32,0)</f>
        <v>7062</v>
      </c>
      <c r="LDQ32" s="450" t="s">
        <v>31</v>
      </c>
      <c r="LDR32" s="450" t="s">
        <v>150</v>
      </c>
      <c r="LDS32" s="446" t="s">
        <v>151</v>
      </c>
      <c r="LDT32" s="446" t="s">
        <v>138</v>
      </c>
      <c r="LDU32" s="446" t="s">
        <v>139</v>
      </c>
      <c r="LDV32" s="446">
        <v>0.217</v>
      </c>
      <c r="LDW32" s="451">
        <f>+VLOOKUP(LDR32,[111]Insumos!$A$2:$F$2700,5,FALSE)</f>
        <v>32545</v>
      </c>
      <c r="LDX32" s="451">
        <f>+ROUND(LDV32*LDW32,0)</f>
        <v>7062</v>
      </c>
      <c r="LDY32" s="450" t="s">
        <v>31</v>
      </c>
      <c r="LDZ32" s="450" t="s">
        <v>150</v>
      </c>
      <c r="LEA32" s="446" t="s">
        <v>151</v>
      </c>
      <c r="LEB32" s="446" t="s">
        <v>138</v>
      </c>
      <c r="LEC32" s="446" t="s">
        <v>139</v>
      </c>
      <c r="LED32" s="446">
        <v>0.217</v>
      </c>
      <c r="LEE32" s="451">
        <f>+VLOOKUP(LDZ32,[111]Insumos!$A$2:$F$2700,5,FALSE)</f>
        <v>32545</v>
      </c>
      <c r="LEF32" s="451">
        <f>+ROUND(LED32*LEE32,0)</f>
        <v>7062</v>
      </c>
      <c r="LEG32" s="450" t="s">
        <v>31</v>
      </c>
      <c r="LEH32" s="450" t="s">
        <v>150</v>
      </c>
      <c r="LEI32" s="446" t="s">
        <v>151</v>
      </c>
      <c r="LEJ32" s="446" t="s">
        <v>138</v>
      </c>
      <c r="LEK32" s="446" t="s">
        <v>139</v>
      </c>
      <c r="LEL32" s="446">
        <v>0.217</v>
      </c>
      <c r="LEM32" s="451">
        <f>+VLOOKUP(LEH32,[111]Insumos!$A$2:$F$2700,5,FALSE)</f>
        <v>32545</v>
      </c>
      <c r="LEN32" s="451">
        <f>+ROUND(LEL32*LEM32,0)</f>
        <v>7062</v>
      </c>
      <c r="LEO32" s="450" t="s">
        <v>31</v>
      </c>
      <c r="LEP32" s="450" t="s">
        <v>150</v>
      </c>
      <c r="LEQ32" s="446" t="s">
        <v>151</v>
      </c>
      <c r="LER32" s="446" t="s">
        <v>138</v>
      </c>
      <c r="LES32" s="446" t="s">
        <v>139</v>
      </c>
      <c r="LET32" s="446">
        <v>0.217</v>
      </c>
      <c r="LEU32" s="451">
        <f>+VLOOKUP(LEP32,[111]Insumos!$A$2:$F$2700,5,FALSE)</f>
        <v>32545</v>
      </c>
      <c r="LEV32" s="451">
        <f>+ROUND(LET32*LEU32,0)</f>
        <v>7062</v>
      </c>
      <c r="LEW32" s="450" t="s">
        <v>31</v>
      </c>
      <c r="LEX32" s="450" t="s">
        <v>150</v>
      </c>
      <c r="LEY32" s="446" t="s">
        <v>151</v>
      </c>
      <c r="LEZ32" s="446" t="s">
        <v>138</v>
      </c>
      <c r="LFA32" s="446" t="s">
        <v>139</v>
      </c>
      <c r="LFB32" s="446">
        <v>0.217</v>
      </c>
      <c r="LFC32" s="451">
        <f>+VLOOKUP(LEX32,[111]Insumos!$A$2:$F$2700,5,FALSE)</f>
        <v>32545</v>
      </c>
      <c r="LFD32" s="451">
        <f>+ROUND(LFB32*LFC32,0)</f>
        <v>7062</v>
      </c>
      <c r="LFE32" s="450" t="s">
        <v>31</v>
      </c>
      <c r="LFF32" s="450" t="s">
        <v>150</v>
      </c>
      <c r="LFG32" s="446" t="s">
        <v>151</v>
      </c>
      <c r="LFH32" s="446" t="s">
        <v>138</v>
      </c>
      <c r="LFI32" s="446" t="s">
        <v>139</v>
      </c>
      <c r="LFJ32" s="446">
        <v>0.217</v>
      </c>
      <c r="LFK32" s="451">
        <f>+VLOOKUP(LFF32,[111]Insumos!$A$2:$F$2700,5,FALSE)</f>
        <v>32545</v>
      </c>
      <c r="LFL32" s="451">
        <f>+ROUND(LFJ32*LFK32,0)</f>
        <v>7062</v>
      </c>
      <c r="LFM32" s="450" t="s">
        <v>31</v>
      </c>
      <c r="LFN32" s="450" t="s">
        <v>150</v>
      </c>
      <c r="LFO32" s="446" t="s">
        <v>151</v>
      </c>
      <c r="LFP32" s="446" t="s">
        <v>138</v>
      </c>
      <c r="LFQ32" s="446" t="s">
        <v>139</v>
      </c>
      <c r="LFR32" s="446">
        <v>0.217</v>
      </c>
      <c r="LFS32" s="451">
        <f>+VLOOKUP(LFN32,[111]Insumos!$A$2:$F$2700,5,FALSE)</f>
        <v>32545</v>
      </c>
      <c r="LFT32" s="451">
        <f>+ROUND(LFR32*LFS32,0)</f>
        <v>7062</v>
      </c>
      <c r="LFU32" s="450" t="s">
        <v>31</v>
      </c>
      <c r="LFV32" s="450" t="s">
        <v>150</v>
      </c>
      <c r="LFW32" s="446" t="s">
        <v>151</v>
      </c>
      <c r="LFX32" s="446" t="s">
        <v>138</v>
      </c>
      <c r="LFY32" s="446" t="s">
        <v>139</v>
      </c>
      <c r="LFZ32" s="446">
        <v>0.217</v>
      </c>
      <c r="LGA32" s="451">
        <f>+VLOOKUP(LFV32,[111]Insumos!$A$2:$F$2700,5,FALSE)</f>
        <v>32545</v>
      </c>
      <c r="LGB32" s="451">
        <f>+ROUND(LFZ32*LGA32,0)</f>
        <v>7062</v>
      </c>
      <c r="LGC32" s="450" t="s">
        <v>31</v>
      </c>
      <c r="LGD32" s="450" t="s">
        <v>150</v>
      </c>
      <c r="LGE32" s="446" t="s">
        <v>151</v>
      </c>
      <c r="LGF32" s="446" t="s">
        <v>138</v>
      </c>
      <c r="LGG32" s="446" t="s">
        <v>139</v>
      </c>
      <c r="LGH32" s="446">
        <v>0.217</v>
      </c>
      <c r="LGI32" s="451">
        <f>+VLOOKUP(LGD32,[111]Insumos!$A$2:$F$2700,5,FALSE)</f>
        <v>32545</v>
      </c>
      <c r="LGJ32" s="451">
        <f>+ROUND(LGH32*LGI32,0)</f>
        <v>7062</v>
      </c>
      <c r="LGK32" s="450" t="s">
        <v>31</v>
      </c>
      <c r="LGL32" s="450" t="s">
        <v>150</v>
      </c>
      <c r="LGM32" s="446" t="s">
        <v>151</v>
      </c>
      <c r="LGN32" s="446" t="s">
        <v>138</v>
      </c>
      <c r="LGO32" s="446" t="s">
        <v>139</v>
      </c>
      <c r="LGP32" s="446">
        <v>0.217</v>
      </c>
      <c r="LGQ32" s="451">
        <f>+VLOOKUP(LGL32,[111]Insumos!$A$2:$F$2700,5,FALSE)</f>
        <v>32545</v>
      </c>
      <c r="LGR32" s="451">
        <f>+ROUND(LGP32*LGQ32,0)</f>
        <v>7062</v>
      </c>
      <c r="LGS32" s="450" t="s">
        <v>31</v>
      </c>
      <c r="LGT32" s="450" t="s">
        <v>150</v>
      </c>
      <c r="LGU32" s="446" t="s">
        <v>151</v>
      </c>
      <c r="LGV32" s="446" t="s">
        <v>138</v>
      </c>
      <c r="LGW32" s="446" t="s">
        <v>139</v>
      </c>
      <c r="LGX32" s="446">
        <v>0.217</v>
      </c>
      <c r="LGY32" s="451">
        <f>+VLOOKUP(LGT32,[111]Insumos!$A$2:$F$2700,5,FALSE)</f>
        <v>32545</v>
      </c>
      <c r="LGZ32" s="451">
        <f>+ROUND(LGX32*LGY32,0)</f>
        <v>7062</v>
      </c>
      <c r="LHA32" s="450" t="s">
        <v>31</v>
      </c>
      <c r="LHB32" s="450" t="s">
        <v>150</v>
      </c>
      <c r="LHC32" s="446" t="s">
        <v>151</v>
      </c>
      <c r="LHD32" s="446" t="s">
        <v>138</v>
      </c>
      <c r="LHE32" s="446" t="s">
        <v>139</v>
      </c>
      <c r="LHF32" s="446">
        <v>0.217</v>
      </c>
      <c r="LHG32" s="451">
        <f>+VLOOKUP(LHB32,[111]Insumos!$A$2:$F$2700,5,FALSE)</f>
        <v>32545</v>
      </c>
      <c r="LHH32" s="451">
        <f>+ROUND(LHF32*LHG32,0)</f>
        <v>7062</v>
      </c>
      <c r="LHI32" s="450" t="s">
        <v>31</v>
      </c>
      <c r="LHJ32" s="450" t="s">
        <v>150</v>
      </c>
      <c r="LHK32" s="446" t="s">
        <v>151</v>
      </c>
      <c r="LHL32" s="446" t="s">
        <v>138</v>
      </c>
      <c r="LHM32" s="446" t="s">
        <v>139</v>
      </c>
      <c r="LHN32" s="446">
        <v>0.217</v>
      </c>
      <c r="LHO32" s="451">
        <f>+VLOOKUP(LHJ32,[111]Insumos!$A$2:$F$2700,5,FALSE)</f>
        <v>32545</v>
      </c>
      <c r="LHP32" s="451">
        <f>+ROUND(LHN32*LHO32,0)</f>
        <v>7062</v>
      </c>
      <c r="LHQ32" s="450" t="s">
        <v>31</v>
      </c>
      <c r="LHR32" s="450" t="s">
        <v>150</v>
      </c>
      <c r="LHS32" s="446" t="s">
        <v>151</v>
      </c>
      <c r="LHT32" s="446" t="s">
        <v>138</v>
      </c>
      <c r="LHU32" s="446" t="s">
        <v>139</v>
      </c>
      <c r="LHV32" s="446">
        <v>0.217</v>
      </c>
      <c r="LHW32" s="451">
        <f>+VLOOKUP(LHR32,[111]Insumos!$A$2:$F$2700,5,FALSE)</f>
        <v>32545</v>
      </c>
      <c r="LHX32" s="451">
        <f>+ROUND(LHV32*LHW32,0)</f>
        <v>7062</v>
      </c>
      <c r="LHY32" s="450" t="s">
        <v>31</v>
      </c>
      <c r="LHZ32" s="450" t="s">
        <v>150</v>
      </c>
      <c r="LIA32" s="446" t="s">
        <v>151</v>
      </c>
      <c r="LIB32" s="446" t="s">
        <v>138</v>
      </c>
      <c r="LIC32" s="446" t="s">
        <v>139</v>
      </c>
      <c r="LID32" s="446">
        <v>0.217</v>
      </c>
      <c r="LIE32" s="451">
        <f>+VLOOKUP(LHZ32,[111]Insumos!$A$2:$F$2700,5,FALSE)</f>
        <v>32545</v>
      </c>
      <c r="LIF32" s="451">
        <f>+ROUND(LID32*LIE32,0)</f>
        <v>7062</v>
      </c>
      <c r="LIG32" s="450" t="s">
        <v>31</v>
      </c>
      <c r="LIH32" s="450" t="s">
        <v>150</v>
      </c>
      <c r="LII32" s="446" t="s">
        <v>151</v>
      </c>
      <c r="LIJ32" s="446" t="s">
        <v>138</v>
      </c>
      <c r="LIK32" s="446" t="s">
        <v>139</v>
      </c>
      <c r="LIL32" s="446">
        <v>0.217</v>
      </c>
      <c r="LIM32" s="451">
        <f>+VLOOKUP(LIH32,[111]Insumos!$A$2:$F$2700,5,FALSE)</f>
        <v>32545</v>
      </c>
      <c r="LIN32" s="451">
        <f>+ROUND(LIL32*LIM32,0)</f>
        <v>7062</v>
      </c>
      <c r="LIO32" s="450" t="s">
        <v>31</v>
      </c>
      <c r="LIP32" s="450" t="s">
        <v>150</v>
      </c>
      <c r="LIQ32" s="446" t="s">
        <v>151</v>
      </c>
      <c r="LIR32" s="446" t="s">
        <v>138</v>
      </c>
      <c r="LIS32" s="446" t="s">
        <v>139</v>
      </c>
      <c r="LIT32" s="446">
        <v>0.217</v>
      </c>
      <c r="LIU32" s="451">
        <f>+VLOOKUP(LIP32,[111]Insumos!$A$2:$F$2700,5,FALSE)</f>
        <v>32545</v>
      </c>
      <c r="LIV32" s="451">
        <f>+ROUND(LIT32*LIU32,0)</f>
        <v>7062</v>
      </c>
      <c r="LIW32" s="450" t="s">
        <v>31</v>
      </c>
      <c r="LIX32" s="450" t="s">
        <v>150</v>
      </c>
      <c r="LIY32" s="446" t="s">
        <v>151</v>
      </c>
      <c r="LIZ32" s="446" t="s">
        <v>138</v>
      </c>
      <c r="LJA32" s="446" t="s">
        <v>139</v>
      </c>
      <c r="LJB32" s="446">
        <v>0.217</v>
      </c>
      <c r="LJC32" s="451">
        <f>+VLOOKUP(LIX32,[111]Insumos!$A$2:$F$2700,5,FALSE)</f>
        <v>32545</v>
      </c>
      <c r="LJD32" s="451">
        <f>+ROUND(LJB32*LJC32,0)</f>
        <v>7062</v>
      </c>
      <c r="LJE32" s="450" t="s">
        <v>31</v>
      </c>
      <c r="LJF32" s="450" t="s">
        <v>150</v>
      </c>
      <c r="LJG32" s="446" t="s">
        <v>151</v>
      </c>
      <c r="LJH32" s="446" t="s">
        <v>138</v>
      </c>
      <c r="LJI32" s="446" t="s">
        <v>139</v>
      </c>
      <c r="LJJ32" s="446">
        <v>0.217</v>
      </c>
      <c r="LJK32" s="451">
        <f>+VLOOKUP(LJF32,[111]Insumos!$A$2:$F$2700,5,FALSE)</f>
        <v>32545</v>
      </c>
      <c r="LJL32" s="451">
        <f>+ROUND(LJJ32*LJK32,0)</f>
        <v>7062</v>
      </c>
      <c r="LJM32" s="450" t="s">
        <v>31</v>
      </c>
      <c r="LJN32" s="450" t="s">
        <v>150</v>
      </c>
      <c r="LJO32" s="446" t="s">
        <v>151</v>
      </c>
      <c r="LJP32" s="446" t="s">
        <v>138</v>
      </c>
      <c r="LJQ32" s="446" t="s">
        <v>139</v>
      </c>
      <c r="LJR32" s="446">
        <v>0.217</v>
      </c>
      <c r="LJS32" s="451">
        <f>+VLOOKUP(LJN32,[111]Insumos!$A$2:$F$2700,5,FALSE)</f>
        <v>32545</v>
      </c>
      <c r="LJT32" s="451">
        <f>+ROUND(LJR32*LJS32,0)</f>
        <v>7062</v>
      </c>
      <c r="LJU32" s="450" t="s">
        <v>31</v>
      </c>
      <c r="LJV32" s="450" t="s">
        <v>150</v>
      </c>
      <c r="LJW32" s="446" t="s">
        <v>151</v>
      </c>
      <c r="LJX32" s="446" t="s">
        <v>138</v>
      </c>
      <c r="LJY32" s="446" t="s">
        <v>139</v>
      </c>
      <c r="LJZ32" s="446">
        <v>0.217</v>
      </c>
      <c r="LKA32" s="451">
        <f>+VLOOKUP(LJV32,[111]Insumos!$A$2:$F$2700,5,FALSE)</f>
        <v>32545</v>
      </c>
      <c r="LKB32" s="451">
        <f>+ROUND(LJZ32*LKA32,0)</f>
        <v>7062</v>
      </c>
      <c r="LKC32" s="450" t="s">
        <v>31</v>
      </c>
      <c r="LKD32" s="450" t="s">
        <v>150</v>
      </c>
      <c r="LKE32" s="446" t="s">
        <v>151</v>
      </c>
      <c r="LKF32" s="446" t="s">
        <v>138</v>
      </c>
      <c r="LKG32" s="446" t="s">
        <v>139</v>
      </c>
      <c r="LKH32" s="446">
        <v>0.217</v>
      </c>
      <c r="LKI32" s="451">
        <f>+VLOOKUP(LKD32,[111]Insumos!$A$2:$F$2700,5,FALSE)</f>
        <v>32545</v>
      </c>
      <c r="LKJ32" s="451">
        <f>+ROUND(LKH32*LKI32,0)</f>
        <v>7062</v>
      </c>
      <c r="LKK32" s="450" t="s">
        <v>31</v>
      </c>
      <c r="LKL32" s="450" t="s">
        <v>150</v>
      </c>
      <c r="LKM32" s="446" t="s">
        <v>151</v>
      </c>
      <c r="LKN32" s="446" t="s">
        <v>138</v>
      </c>
      <c r="LKO32" s="446" t="s">
        <v>139</v>
      </c>
      <c r="LKP32" s="446">
        <v>0.217</v>
      </c>
      <c r="LKQ32" s="451">
        <f>+VLOOKUP(LKL32,[111]Insumos!$A$2:$F$2700,5,FALSE)</f>
        <v>32545</v>
      </c>
      <c r="LKR32" s="451">
        <f>+ROUND(LKP32*LKQ32,0)</f>
        <v>7062</v>
      </c>
      <c r="LKS32" s="450" t="s">
        <v>31</v>
      </c>
      <c r="LKT32" s="450" t="s">
        <v>150</v>
      </c>
      <c r="LKU32" s="446" t="s">
        <v>151</v>
      </c>
      <c r="LKV32" s="446" t="s">
        <v>138</v>
      </c>
      <c r="LKW32" s="446" t="s">
        <v>139</v>
      </c>
      <c r="LKX32" s="446">
        <v>0.217</v>
      </c>
      <c r="LKY32" s="451">
        <f>+VLOOKUP(LKT32,[111]Insumos!$A$2:$F$2700,5,FALSE)</f>
        <v>32545</v>
      </c>
      <c r="LKZ32" s="451">
        <f>+ROUND(LKX32*LKY32,0)</f>
        <v>7062</v>
      </c>
      <c r="LLA32" s="450" t="s">
        <v>31</v>
      </c>
      <c r="LLB32" s="450" t="s">
        <v>150</v>
      </c>
      <c r="LLC32" s="446" t="s">
        <v>151</v>
      </c>
      <c r="LLD32" s="446" t="s">
        <v>138</v>
      </c>
      <c r="LLE32" s="446" t="s">
        <v>139</v>
      </c>
      <c r="LLF32" s="446">
        <v>0.217</v>
      </c>
      <c r="LLG32" s="451">
        <f>+VLOOKUP(LLB32,[111]Insumos!$A$2:$F$2700,5,FALSE)</f>
        <v>32545</v>
      </c>
      <c r="LLH32" s="451">
        <f>+ROUND(LLF32*LLG32,0)</f>
        <v>7062</v>
      </c>
      <c r="LLI32" s="450" t="s">
        <v>31</v>
      </c>
      <c r="LLJ32" s="450" t="s">
        <v>150</v>
      </c>
      <c r="LLK32" s="446" t="s">
        <v>151</v>
      </c>
      <c r="LLL32" s="446" t="s">
        <v>138</v>
      </c>
      <c r="LLM32" s="446" t="s">
        <v>139</v>
      </c>
      <c r="LLN32" s="446">
        <v>0.217</v>
      </c>
      <c r="LLO32" s="451">
        <f>+VLOOKUP(LLJ32,[111]Insumos!$A$2:$F$2700,5,FALSE)</f>
        <v>32545</v>
      </c>
      <c r="LLP32" s="451">
        <f>+ROUND(LLN32*LLO32,0)</f>
        <v>7062</v>
      </c>
      <c r="LLQ32" s="450" t="s">
        <v>31</v>
      </c>
      <c r="LLR32" s="450" t="s">
        <v>150</v>
      </c>
      <c r="LLS32" s="446" t="s">
        <v>151</v>
      </c>
      <c r="LLT32" s="446" t="s">
        <v>138</v>
      </c>
      <c r="LLU32" s="446" t="s">
        <v>139</v>
      </c>
      <c r="LLV32" s="446">
        <v>0.217</v>
      </c>
      <c r="LLW32" s="451">
        <f>+VLOOKUP(LLR32,[111]Insumos!$A$2:$F$2700,5,FALSE)</f>
        <v>32545</v>
      </c>
      <c r="LLX32" s="451">
        <f>+ROUND(LLV32*LLW32,0)</f>
        <v>7062</v>
      </c>
      <c r="LLY32" s="450" t="s">
        <v>31</v>
      </c>
      <c r="LLZ32" s="450" t="s">
        <v>150</v>
      </c>
      <c r="LMA32" s="446" t="s">
        <v>151</v>
      </c>
      <c r="LMB32" s="446" t="s">
        <v>138</v>
      </c>
      <c r="LMC32" s="446" t="s">
        <v>139</v>
      </c>
      <c r="LMD32" s="446">
        <v>0.217</v>
      </c>
      <c r="LME32" s="451">
        <f>+VLOOKUP(LLZ32,[111]Insumos!$A$2:$F$2700,5,FALSE)</f>
        <v>32545</v>
      </c>
      <c r="LMF32" s="451">
        <f>+ROUND(LMD32*LME32,0)</f>
        <v>7062</v>
      </c>
      <c r="LMG32" s="450" t="s">
        <v>31</v>
      </c>
      <c r="LMH32" s="450" t="s">
        <v>150</v>
      </c>
      <c r="LMI32" s="446" t="s">
        <v>151</v>
      </c>
      <c r="LMJ32" s="446" t="s">
        <v>138</v>
      </c>
      <c r="LMK32" s="446" t="s">
        <v>139</v>
      </c>
      <c r="LML32" s="446">
        <v>0.217</v>
      </c>
      <c r="LMM32" s="451">
        <f>+VLOOKUP(LMH32,[111]Insumos!$A$2:$F$2700,5,FALSE)</f>
        <v>32545</v>
      </c>
      <c r="LMN32" s="451">
        <f>+ROUND(LML32*LMM32,0)</f>
        <v>7062</v>
      </c>
      <c r="LMO32" s="450" t="s">
        <v>31</v>
      </c>
      <c r="LMP32" s="450" t="s">
        <v>150</v>
      </c>
      <c r="LMQ32" s="446" t="s">
        <v>151</v>
      </c>
      <c r="LMR32" s="446" t="s">
        <v>138</v>
      </c>
      <c r="LMS32" s="446" t="s">
        <v>139</v>
      </c>
      <c r="LMT32" s="446">
        <v>0.217</v>
      </c>
      <c r="LMU32" s="451">
        <f>+VLOOKUP(LMP32,[111]Insumos!$A$2:$F$2700,5,FALSE)</f>
        <v>32545</v>
      </c>
      <c r="LMV32" s="451">
        <f>+ROUND(LMT32*LMU32,0)</f>
        <v>7062</v>
      </c>
      <c r="LMW32" s="450" t="s">
        <v>31</v>
      </c>
      <c r="LMX32" s="450" t="s">
        <v>150</v>
      </c>
      <c r="LMY32" s="446" t="s">
        <v>151</v>
      </c>
      <c r="LMZ32" s="446" t="s">
        <v>138</v>
      </c>
      <c r="LNA32" s="446" t="s">
        <v>139</v>
      </c>
      <c r="LNB32" s="446">
        <v>0.217</v>
      </c>
      <c r="LNC32" s="451">
        <f>+VLOOKUP(LMX32,[111]Insumos!$A$2:$F$2700,5,FALSE)</f>
        <v>32545</v>
      </c>
      <c r="LND32" s="451">
        <f>+ROUND(LNB32*LNC32,0)</f>
        <v>7062</v>
      </c>
      <c r="LNE32" s="450" t="s">
        <v>31</v>
      </c>
      <c r="LNF32" s="450" t="s">
        <v>150</v>
      </c>
      <c r="LNG32" s="446" t="s">
        <v>151</v>
      </c>
      <c r="LNH32" s="446" t="s">
        <v>138</v>
      </c>
      <c r="LNI32" s="446" t="s">
        <v>139</v>
      </c>
      <c r="LNJ32" s="446">
        <v>0.217</v>
      </c>
      <c r="LNK32" s="451">
        <f>+VLOOKUP(LNF32,[111]Insumos!$A$2:$F$2700,5,FALSE)</f>
        <v>32545</v>
      </c>
      <c r="LNL32" s="451">
        <f>+ROUND(LNJ32*LNK32,0)</f>
        <v>7062</v>
      </c>
      <c r="LNM32" s="450" t="s">
        <v>31</v>
      </c>
      <c r="LNN32" s="450" t="s">
        <v>150</v>
      </c>
      <c r="LNO32" s="446" t="s">
        <v>151</v>
      </c>
      <c r="LNP32" s="446" t="s">
        <v>138</v>
      </c>
      <c r="LNQ32" s="446" t="s">
        <v>139</v>
      </c>
      <c r="LNR32" s="446">
        <v>0.217</v>
      </c>
      <c r="LNS32" s="451">
        <f>+VLOOKUP(LNN32,[111]Insumos!$A$2:$F$2700,5,FALSE)</f>
        <v>32545</v>
      </c>
      <c r="LNT32" s="451">
        <f>+ROUND(LNR32*LNS32,0)</f>
        <v>7062</v>
      </c>
      <c r="LNU32" s="450" t="s">
        <v>31</v>
      </c>
      <c r="LNV32" s="450" t="s">
        <v>150</v>
      </c>
      <c r="LNW32" s="446" t="s">
        <v>151</v>
      </c>
      <c r="LNX32" s="446" t="s">
        <v>138</v>
      </c>
      <c r="LNY32" s="446" t="s">
        <v>139</v>
      </c>
      <c r="LNZ32" s="446">
        <v>0.217</v>
      </c>
      <c r="LOA32" s="451">
        <f>+VLOOKUP(LNV32,[111]Insumos!$A$2:$F$2700,5,FALSE)</f>
        <v>32545</v>
      </c>
      <c r="LOB32" s="451">
        <f>+ROUND(LNZ32*LOA32,0)</f>
        <v>7062</v>
      </c>
      <c r="LOC32" s="450" t="s">
        <v>31</v>
      </c>
      <c r="LOD32" s="450" t="s">
        <v>150</v>
      </c>
      <c r="LOE32" s="446" t="s">
        <v>151</v>
      </c>
      <c r="LOF32" s="446" t="s">
        <v>138</v>
      </c>
      <c r="LOG32" s="446" t="s">
        <v>139</v>
      </c>
      <c r="LOH32" s="446">
        <v>0.217</v>
      </c>
      <c r="LOI32" s="451">
        <f>+VLOOKUP(LOD32,[111]Insumos!$A$2:$F$2700,5,FALSE)</f>
        <v>32545</v>
      </c>
      <c r="LOJ32" s="451">
        <f>+ROUND(LOH32*LOI32,0)</f>
        <v>7062</v>
      </c>
      <c r="LOK32" s="450" t="s">
        <v>31</v>
      </c>
      <c r="LOL32" s="450" t="s">
        <v>150</v>
      </c>
      <c r="LOM32" s="446" t="s">
        <v>151</v>
      </c>
      <c r="LON32" s="446" t="s">
        <v>138</v>
      </c>
      <c r="LOO32" s="446" t="s">
        <v>139</v>
      </c>
      <c r="LOP32" s="446">
        <v>0.217</v>
      </c>
      <c r="LOQ32" s="451">
        <f>+VLOOKUP(LOL32,[111]Insumos!$A$2:$F$2700,5,FALSE)</f>
        <v>32545</v>
      </c>
      <c r="LOR32" s="451">
        <f>+ROUND(LOP32*LOQ32,0)</f>
        <v>7062</v>
      </c>
      <c r="LOS32" s="450" t="s">
        <v>31</v>
      </c>
      <c r="LOT32" s="450" t="s">
        <v>150</v>
      </c>
      <c r="LOU32" s="446" t="s">
        <v>151</v>
      </c>
      <c r="LOV32" s="446" t="s">
        <v>138</v>
      </c>
      <c r="LOW32" s="446" t="s">
        <v>139</v>
      </c>
      <c r="LOX32" s="446">
        <v>0.217</v>
      </c>
      <c r="LOY32" s="451">
        <f>+VLOOKUP(LOT32,[111]Insumos!$A$2:$F$2700,5,FALSE)</f>
        <v>32545</v>
      </c>
      <c r="LOZ32" s="451">
        <f>+ROUND(LOX32*LOY32,0)</f>
        <v>7062</v>
      </c>
      <c r="LPA32" s="450" t="s">
        <v>31</v>
      </c>
      <c r="LPB32" s="450" t="s">
        <v>150</v>
      </c>
      <c r="LPC32" s="446" t="s">
        <v>151</v>
      </c>
      <c r="LPD32" s="446" t="s">
        <v>138</v>
      </c>
      <c r="LPE32" s="446" t="s">
        <v>139</v>
      </c>
      <c r="LPF32" s="446">
        <v>0.217</v>
      </c>
      <c r="LPG32" s="451">
        <f>+VLOOKUP(LPB32,[111]Insumos!$A$2:$F$2700,5,FALSE)</f>
        <v>32545</v>
      </c>
      <c r="LPH32" s="451">
        <f>+ROUND(LPF32*LPG32,0)</f>
        <v>7062</v>
      </c>
      <c r="LPI32" s="450" t="s">
        <v>31</v>
      </c>
      <c r="LPJ32" s="450" t="s">
        <v>150</v>
      </c>
      <c r="LPK32" s="446" t="s">
        <v>151</v>
      </c>
      <c r="LPL32" s="446" t="s">
        <v>138</v>
      </c>
      <c r="LPM32" s="446" t="s">
        <v>139</v>
      </c>
      <c r="LPN32" s="446">
        <v>0.217</v>
      </c>
      <c r="LPO32" s="451">
        <f>+VLOOKUP(LPJ32,[111]Insumos!$A$2:$F$2700,5,FALSE)</f>
        <v>32545</v>
      </c>
      <c r="LPP32" s="451">
        <f>+ROUND(LPN32*LPO32,0)</f>
        <v>7062</v>
      </c>
      <c r="LPQ32" s="450" t="s">
        <v>31</v>
      </c>
      <c r="LPR32" s="450" t="s">
        <v>150</v>
      </c>
      <c r="LPS32" s="446" t="s">
        <v>151</v>
      </c>
      <c r="LPT32" s="446" t="s">
        <v>138</v>
      </c>
      <c r="LPU32" s="446" t="s">
        <v>139</v>
      </c>
      <c r="LPV32" s="446">
        <v>0.217</v>
      </c>
      <c r="LPW32" s="451">
        <f>+VLOOKUP(LPR32,[111]Insumos!$A$2:$F$2700,5,FALSE)</f>
        <v>32545</v>
      </c>
      <c r="LPX32" s="451">
        <f>+ROUND(LPV32*LPW32,0)</f>
        <v>7062</v>
      </c>
      <c r="LPY32" s="450" t="s">
        <v>31</v>
      </c>
      <c r="LPZ32" s="450" t="s">
        <v>150</v>
      </c>
      <c r="LQA32" s="446" t="s">
        <v>151</v>
      </c>
      <c r="LQB32" s="446" t="s">
        <v>138</v>
      </c>
      <c r="LQC32" s="446" t="s">
        <v>139</v>
      </c>
      <c r="LQD32" s="446">
        <v>0.217</v>
      </c>
      <c r="LQE32" s="451">
        <f>+VLOOKUP(LPZ32,[111]Insumos!$A$2:$F$2700,5,FALSE)</f>
        <v>32545</v>
      </c>
      <c r="LQF32" s="451">
        <f>+ROUND(LQD32*LQE32,0)</f>
        <v>7062</v>
      </c>
      <c r="LQG32" s="450" t="s">
        <v>31</v>
      </c>
      <c r="LQH32" s="450" t="s">
        <v>150</v>
      </c>
      <c r="LQI32" s="446" t="s">
        <v>151</v>
      </c>
      <c r="LQJ32" s="446" t="s">
        <v>138</v>
      </c>
      <c r="LQK32" s="446" t="s">
        <v>139</v>
      </c>
      <c r="LQL32" s="446">
        <v>0.217</v>
      </c>
      <c r="LQM32" s="451">
        <f>+VLOOKUP(LQH32,[111]Insumos!$A$2:$F$2700,5,FALSE)</f>
        <v>32545</v>
      </c>
      <c r="LQN32" s="451">
        <f>+ROUND(LQL32*LQM32,0)</f>
        <v>7062</v>
      </c>
      <c r="LQO32" s="450" t="s">
        <v>31</v>
      </c>
      <c r="LQP32" s="450" t="s">
        <v>150</v>
      </c>
      <c r="LQQ32" s="446" t="s">
        <v>151</v>
      </c>
      <c r="LQR32" s="446" t="s">
        <v>138</v>
      </c>
      <c r="LQS32" s="446" t="s">
        <v>139</v>
      </c>
      <c r="LQT32" s="446">
        <v>0.217</v>
      </c>
      <c r="LQU32" s="451">
        <f>+VLOOKUP(LQP32,[111]Insumos!$A$2:$F$2700,5,FALSE)</f>
        <v>32545</v>
      </c>
      <c r="LQV32" s="451">
        <f>+ROUND(LQT32*LQU32,0)</f>
        <v>7062</v>
      </c>
      <c r="LQW32" s="450" t="s">
        <v>31</v>
      </c>
      <c r="LQX32" s="450" t="s">
        <v>150</v>
      </c>
      <c r="LQY32" s="446" t="s">
        <v>151</v>
      </c>
      <c r="LQZ32" s="446" t="s">
        <v>138</v>
      </c>
      <c r="LRA32" s="446" t="s">
        <v>139</v>
      </c>
      <c r="LRB32" s="446">
        <v>0.217</v>
      </c>
      <c r="LRC32" s="451">
        <f>+VLOOKUP(LQX32,[111]Insumos!$A$2:$F$2700,5,FALSE)</f>
        <v>32545</v>
      </c>
      <c r="LRD32" s="451">
        <f>+ROUND(LRB32*LRC32,0)</f>
        <v>7062</v>
      </c>
      <c r="LRE32" s="450" t="s">
        <v>31</v>
      </c>
      <c r="LRF32" s="450" t="s">
        <v>150</v>
      </c>
      <c r="LRG32" s="446" t="s">
        <v>151</v>
      </c>
      <c r="LRH32" s="446" t="s">
        <v>138</v>
      </c>
      <c r="LRI32" s="446" t="s">
        <v>139</v>
      </c>
      <c r="LRJ32" s="446">
        <v>0.217</v>
      </c>
      <c r="LRK32" s="451">
        <f>+VLOOKUP(LRF32,[111]Insumos!$A$2:$F$2700,5,FALSE)</f>
        <v>32545</v>
      </c>
      <c r="LRL32" s="451">
        <f>+ROUND(LRJ32*LRK32,0)</f>
        <v>7062</v>
      </c>
      <c r="LRM32" s="450" t="s">
        <v>31</v>
      </c>
      <c r="LRN32" s="450" t="s">
        <v>150</v>
      </c>
      <c r="LRO32" s="446" t="s">
        <v>151</v>
      </c>
      <c r="LRP32" s="446" t="s">
        <v>138</v>
      </c>
      <c r="LRQ32" s="446" t="s">
        <v>139</v>
      </c>
      <c r="LRR32" s="446">
        <v>0.217</v>
      </c>
      <c r="LRS32" s="451">
        <f>+VLOOKUP(LRN32,[111]Insumos!$A$2:$F$2700,5,FALSE)</f>
        <v>32545</v>
      </c>
      <c r="LRT32" s="451">
        <f>+ROUND(LRR32*LRS32,0)</f>
        <v>7062</v>
      </c>
      <c r="LRU32" s="450" t="s">
        <v>31</v>
      </c>
      <c r="LRV32" s="450" t="s">
        <v>150</v>
      </c>
      <c r="LRW32" s="446" t="s">
        <v>151</v>
      </c>
      <c r="LRX32" s="446" t="s">
        <v>138</v>
      </c>
      <c r="LRY32" s="446" t="s">
        <v>139</v>
      </c>
      <c r="LRZ32" s="446">
        <v>0.217</v>
      </c>
      <c r="LSA32" s="451">
        <f>+VLOOKUP(LRV32,[111]Insumos!$A$2:$F$2700,5,FALSE)</f>
        <v>32545</v>
      </c>
      <c r="LSB32" s="451">
        <f>+ROUND(LRZ32*LSA32,0)</f>
        <v>7062</v>
      </c>
      <c r="LSC32" s="450" t="s">
        <v>31</v>
      </c>
      <c r="LSD32" s="450" t="s">
        <v>150</v>
      </c>
      <c r="LSE32" s="446" t="s">
        <v>151</v>
      </c>
      <c r="LSF32" s="446" t="s">
        <v>138</v>
      </c>
      <c r="LSG32" s="446" t="s">
        <v>139</v>
      </c>
      <c r="LSH32" s="446">
        <v>0.217</v>
      </c>
      <c r="LSI32" s="451">
        <f>+VLOOKUP(LSD32,[111]Insumos!$A$2:$F$2700,5,FALSE)</f>
        <v>32545</v>
      </c>
      <c r="LSJ32" s="451">
        <f>+ROUND(LSH32*LSI32,0)</f>
        <v>7062</v>
      </c>
      <c r="LSK32" s="450" t="s">
        <v>31</v>
      </c>
      <c r="LSL32" s="450" t="s">
        <v>150</v>
      </c>
      <c r="LSM32" s="446" t="s">
        <v>151</v>
      </c>
      <c r="LSN32" s="446" t="s">
        <v>138</v>
      </c>
      <c r="LSO32" s="446" t="s">
        <v>139</v>
      </c>
      <c r="LSP32" s="446">
        <v>0.217</v>
      </c>
      <c r="LSQ32" s="451">
        <f>+VLOOKUP(LSL32,[111]Insumos!$A$2:$F$2700,5,FALSE)</f>
        <v>32545</v>
      </c>
      <c r="LSR32" s="451">
        <f>+ROUND(LSP32*LSQ32,0)</f>
        <v>7062</v>
      </c>
      <c r="LSS32" s="450" t="s">
        <v>31</v>
      </c>
      <c r="LST32" s="450" t="s">
        <v>150</v>
      </c>
      <c r="LSU32" s="446" t="s">
        <v>151</v>
      </c>
      <c r="LSV32" s="446" t="s">
        <v>138</v>
      </c>
      <c r="LSW32" s="446" t="s">
        <v>139</v>
      </c>
      <c r="LSX32" s="446">
        <v>0.217</v>
      </c>
      <c r="LSY32" s="451">
        <f>+VLOOKUP(LST32,[111]Insumos!$A$2:$F$2700,5,FALSE)</f>
        <v>32545</v>
      </c>
      <c r="LSZ32" s="451">
        <f>+ROUND(LSX32*LSY32,0)</f>
        <v>7062</v>
      </c>
      <c r="LTA32" s="450" t="s">
        <v>31</v>
      </c>
      <c r="LTB32" s="450" t="s">
        <v>150</v>
      </c>
      <c r="LTC32" s="446" t="s">
        <v>151</v>
      </c>
      <c r="LTD32" s="446" t="s">
        <v>138</v>
      </c>
      <c r="LTE32" s="446" t="s">
        <v>139</v>
      </c>
      <c r="LTF32" s="446">
        <v>0.217</v>
      </c>
      <c r="LTG32" s="451">
        <f>+VLOOKUP(LTB32,[111]Insumos!$A$2:$F$2700,5,FALSE)</f>
        <v>32545</v>
      </c>
      <c r="LTH32" s="451">
        <f>+ROUND(LTF32*LTG32,0)</f>
        <v>7062</v>
      </c>
      <c r="LTI32" s="450" t="s">
        <v>31</v>
      </c>
      <c r="LTJ32" s="450" t="s">
        <v>150</v>
      </c>
      <c r="LTK32" s="446" t="s">
        <v>151</v>
      </c>
      <c r="LTL32" s="446" t="s">
        <v>138</v>
      </c>
      <c r="LTM32" s="446" t="s">
        <v>139</v>
      </c>
      <c r="LTN32" s="446">
        <v>0.217</v>
      </c>
      <c r="LTO32" s="451">
        <f>+VLOOKUP(LTJ32,[111]Insumos!$A$2:$F$2700,5,FALSE)</f>
        <v>32545</v>
      </c>
      <c r="LTP32" s="451">
        <f>+ROUND(LTN32*LTO32,0)</f>
        <v>7062</v>
      </c>
      <c r="LTQ32" s="450" t="s">
        <v>31</v>
      </c>
      <c r="LTR32" s="450" t="s">
        <v>150</v>
      </c>
      <c r="LTS32" s="446" t="s">
        <v>151</v>
      </c>
      <c r="LTT32" s="446" t="s">
        <v>138</v>
      </c>
      <c r="LTU32" s="446" t="s">
        <v>139</v>
      </c>
      <c r="LTV32" s="446">
        <v>0.217</v>
      </c>
      <c r="LTW32" s="451">
        <f>+VLOOKUP(LTR32,[111]Insumos!$A$2:$F$2700,5,FALSE)</f>
        <v>32545</v>
      </c>
      <c r="LTX32" s="451">
        <f>+ROUND(LTV32*LTW32,0)</f>
        <v>7062</v>
      </c>
      <c r="LTY32" s="450" t="s">
        <v>31</v>
      </c>
      <c r="LTZ32" s="450" t="s">
        <v>150</v>
      </c>
      <c r="LUA32" s="446" t="s">
        <v>151</v>
      </c>
      <c r="LUB32" s="446" t="s">
        <v>138</v>
      </c>
      <c r="LUC32" s="446" t="s">
        <v>139</v>
      </c>
      <c r="LUD32" s="446">
        <v>0.217</v>
      </c>
      <c r="LUE32" s="451">
        <f>+VLOOKUP(LTZ32,[111]Insumos!$A$2:$F$2700,5,FALSE)</f>
        <v>32545</v>
      </c>
      <c r="LUF32" s="451">
        <f>+ROUND(LUD32*LUE32,0)</f>
        <v>7062</v>
      </c>
      <c r="LUG32" s="450" t="s">
        <v>31</v>
      </c>
      <c r="LUH32" s="450" t="s">
        <v>150</v>
      </c>
      <c r="LUI32" s="446" t="s">
        <v>151</v>
      </c>
      <c r="LUJ32" s="446" t="s">
        <v>138</v>
      </c>
      <c r="LUK32" s="446" t="s">
        <v>139</v>
      </c>
      <c r="LUL32" s="446">
        <v>0.217</v>
      </c>
      <c r="LUM32" s="451">
        <f>+VLOOKUP(LUH32,[111]Insumos!$A$2:$F$2700,5,FALSE)</f>
        <v>32545</v>
      </c>
      <c r="LUN32" s="451">
        <f>+ROUND(LUL32*LUM32,0)</f>
        <v>7062</v>
      </c>
      <c r="LUO32" s="450" t="s">
        <v>31</v>
      </c>
      <c r="LUP32" s="450" t="s">
        <v>150</v>
      </c>
      <c r="LUQ32" s="446" t="s">
        <v>151</v>
      </c>
      <c r="LUR32" s="446" t="s">
        <v>138</v>
      </c>
      <c r="LUS32" s="446" t="s">
        <v>139</v>
      </c>
      <c r="LUT32" s="446">
        <v>0.217</v>
      </c>
      <c r="LUU32" s="451">
        <f>+VLOOKUP(LUP32,[111]Insumos!$A$2:$F$2700,5,FALSE)</f>
        <v>32545</v>
      </c>
      <c r="LUV32" s="451">
        <f>+ROUND(LUT32*LUU32,0)</f>
        <v>7062</v>
      </c>
      <c r="LUW32" s="450" t="s">
        <v>31</v>
      </c>
      <c r="LUX32" s="450" t="s">
        <v>150</v>
      </c>
      <c r="LUY32" s="446" t="s">
        <v>151</v>
      </c>
      <c r="LUZ32" s="446" t="s">
        <v>138</v>
      </c>
      <c r="LVA32" s="446" t="s">
        <v>139</v>
      </c>
      <c r="LVB32" s="446">
        <v>0.217</v>
      </c>
      <c r="LVC32" s="451">
        <f>+VLOOKUP(LUX32,[111]Insumos!$A$2:$F$2700,5,FALSE)</f>
        <v>32545</v>
      </c>
      <c r="LVD32" s="451">
        <f>+ROUND(LVB32*LVC32,0)</f>
        <v>7062</v>
      </c>
      <c r="LVE32" s="450" t="s">
        <v>31</v>
      </c>
      <c r="LVF32" s="450" t="s">
        <v>150</v>
      </c>
      <c r="LVG32" s="446" t="s">
        <v>151</v>
      </c>
      <c r="LVH32" s="446" t="s">
        <v>138</v>
      </c>
      <c r="LVI32" s="446" t="s">
        <v>139</v>
      </c>
      <c r="LVJ32" s="446">
        <v>0.217</v>
      </c>
      <c r="LVK32" s="451">
        <f>+VLOOKUP(LVF32,[111]Insumos!$A$2:$F$2700,5,FALSE)</f>
        <v>32545</v>
      </c>
      <c r="LVL32" s="451">
        <f>+ROUND(LVJ32*LVK32,0)</f>
        <v>7062</v>
      </c>
      <c r="LVM32" s="450" t="s">
        <v>31</v>
      </c>
      <c r="LVN32" s="450" t="s">
        <v>150</v>
      </c>
      <c r="LVO32" s="446" t="s">
        <v>151</v>
      </c>
      <c r="LVP32" s="446" t="s">
        <v>138</v>
      </c>
      <c r="LVQ32" s="446" t="s">
        <v>139</v>
      </c>
      <c r="LVR32" s="446">
        <v>0.217</v>
      </c>
      <c r="LVS32" s="451">
        <f>+VLOOKUP(LVN32,[111]Insumos!$A$2:$F$2700,5,FALSE)</f>
        <v>32545</v>
      </c>
      <c r="LVT32" s="451">
        <f>+ROUND(LVR32*LVS32,0)</f>
        <v>7062</v>
      </c>
      <c r="LVU32" s="450" t="s">
        <v>31</v>
      </c>
      <c r="LVV32" s="450" t="s">
        <v>150</v>
      </c>
      <c r="LVW32" s="446" t="s">
        <v>151</v>
      </c>
      <c r="LVX32" s="446" t="s">
        <v>138</v>
      </c>
      <c r="LVY32" s="446" t="s">
        <v>139</v>
      </c>
      <c r="LVZ32" s="446">
        <v>0.217</v>
      </c>
      <c r="LWA32" s="451">
        <f>+VLOOKUP(LVV32,[111]Insumos!$A$2:$F$2700,5,FALSE)</f>
        <v>32545</v>
      </c>
      <c r="LWB32" s="451">
        <f>+ROUND(LVZ32*LWA32,0)</f>
        <v>7062</v>
      </c>
      <c r="LWC32" s="450" t="s">
        <v>31</v>
      </c>
      <c r="LWD32" s="450" t="s">
        <v>150</v>
      </c>
      <c r="LWE32" s="446" t="s">
        <v>151</v>
      </c>
      <c r="LWF32" s="446" t="s">
        <v>138</v>
      </c>
      <c r="LWG32" s="446" t="s">
        <v>139</v>
      </c>
      <c r="LWH32" s="446">
        <v>0.217</v>
      </c>
      <c r="LWI32" s="451">
        <f>+VLOOKUP(LWD32,[111]Insumos!$A$2:$F$2700,5,FALSE)</f>
        <v>32545</v>
      </c>
      <c r="LWJ32" s="451">
        <f>+ROUND(LWH32*LWI32,0)</f>
        <v>7062</v>
      </c>
      <c r="LWK32" s="450" t="s">
        <v>31</v>
      </c>
      <c r="LWL32" s="450" t="s">
        <v>150</v>
      </c>
      <c r="LWM32" s="446" t="s">
        <v>151</v>
      </c>
      <c r="LWN32" s="446" t="s">
        <v>138</v>
      </c>
      <c r="LWO32" s="446" t="s">
        <v>139</v>
      </c>
      <c r="LWP32" s="446">
        <v>0.217</v>
      </c>
      <c r="LWQ32" s="451">
        <f>+VLOOKUP(LWL32,[111]Insumos!$A$2:$F$2700,5,FALSE)</f>
        <v>32545</v>
      </c>
      <c r="LWR32" s="451">
        <f>+ROUND(LWP32*LWQ32,0)</f>
        <v>7062</v>
      </c>
      <c r="LWS32" s="450" t="s">
        <v>31</v>
      </c>
      <c r="LWT32" s="450" t="s">
        <v>150</v>
      </c>
      <c r="LWU32" s="446" t="s">
        <v>151</v>
      </c>
      <c r="LWV32" s="446" t="s">
        <v>138</v>
      </c>
      <c r="LWW32" s="446" t="s">
        <v>139</v>
      </c>
      <c r="LWX32" s="446">
        <v>0.217</v>
      </c>
      <c r="LWY32" s="451">
        <f>+VLOOKUP(LWT32,[111]Insumos!$A$2:$F$2700,5,FALSE)</f>
        <v>32545</v>
      </c>
      <c r="LWZ32" s="451">
        <f>+ROUND(LWX32*LWY32,0)</f>
        <v>7062</v>
      </c>
      <c r="LXA32" s="450" t="s">
        <v>31</v>
      </c>
      <c r="LXB32" s="450" t="s">
        <v>150</v>
      </c>
      <c r="LXC32" s="446" t="s">
        <v>151</v>
      </c>
      <c r="LXD32" s="446" t="s">
        <v>138</v>
      </c>
      <c r="LXE32" s="446" t="s">
        <v>139</v>
      </c>
      <c r="LXF32" s="446">
        <v>0.217</v>
      </c>
      <c r="LXG32" s="451">
        <f>+VLOOKUP(LXB32,[111]Insumos!$A$2:$F$2700,5,FALSE)</f>
        <v>32545</v>
      </c>
      <c r="LXH32" s="451">
        <f>+ROUND(LXF32*LXG32,0)</f>
        <v>7062</v>
      </c>
      <c r="LXI32" s="450" t="s">
        <v>31</v>
      </c>
      <c r="LXJ32" s="450" t="s">
        <v>150</v>
      </c>
      <c r="LXK32" s="446" t="s">
        <v>151</v>
      </c>
      <c r="LXL32" s="446" t="s">
        <v>138</v>
      </c>
      <c r="LXM32" s="446" t="s">
        <v>139</v>
      </c>
      <c r="LXN32" s="446">
        <v>0.217</v>
      </c>
      <c r="LXO32" s="451">
        <f>+VLOOKUP(LXJ32,[111]Insumos!$A$2:$F$2700,5,FALSE)</f>
        <v>32545</v>
      </c>
      <c r="LXP32" s="451">
        <f>+ROUND(LXN32*LXO32,0)</f>
        <v>7062</v>
      </c>
      <c r="LXQ32" s="450" t="s">
        <v>31</v>
      </c>
      <c r="LXR32" s="450" t="s">
        <v>150</v>
      </c>
      <c r="LXS32" s="446" t="s">
        <v>151</v>
      </c>
      <c r="LXT32" s="446" t="s">
        <v>138</v>
      </c>
      <c r="LXU32" s="446" t="s">
        <v>139</v>
      </c>
      <c r="LXV32" s="446">
        <v>0.217</v>
      </c>
      <c r="LXW32" s="451">
        <f>+VLOOKUP(LXR32,[111]Insumos!$A$2:$F$2700,5,FALSE)</f>
        <v>32545</v>
      </c>
      <c r="LXX32" s="451">
        <f>+ROUND(LXV32*LXW32,0)</f>
        <v>7062</v>
      </c>
      <c r="LXY32" s="450" t="s">
        <v>31</v>
      </c>
      <c r="LXZ32" s="450" t="s">
        <v>150</v>
      </c>
      <c r="LYA32" s="446" t="s">
        <v>151</v>
      </c>
      <c r="LYB32" s="446" t="s">
        <v>138</v>
      </c>
      <c r="LYC32" s="446" t="s">
        <v>139</v>
      </c>
      <c r="LYD32" s="446">
        <v>0.217</v>
      </c>
      <c r="LYE32" s="451">
        <f>+VLOOKUP(LXZ32,[111]Insumos!$A$2:$F$2700,5,FALSE)</f>
        <v>32545</v>
      </c>
      <c r="LYF32" s="451">
        <f>+ROUND(LYD32*LYE32,0)</f>
        <v>7062</v>
      </c>
      <c r="LYG32" s="450" t="s">
        <v>31</v>
      </c>
      <c r="LYH32" s="450" t="s">
        <v>150</v>
      </c>
      <c r="LYI32" s="446" t="s">
        <v>151</v>
      </c>
      <c r="LYJ32" s="446" t="s">
        <v>138</v>
      </c>
      <c r="LYK32" s="446" t="s">
        <v>139</v>
      </c>
      <c r="LYL32" s="446">
        <v>0.217</v>
      </c>
      <c r="LYM32" s="451">
        <f>+VLOOKUP(LYH32,[111]Insumos!$A$2:$F$2700,5,FALSE)</f>
        <v>32545</v>
      </c>
      <c r="LYN32" s="451">
        <f>+ROUND(LYL32*LYM32,0)</f>
        <v>7062</v>
      </c>
      <c r="LYO32" s="450" t="s">
        <v>31</v>
      </c>
      <c r="LYP32" s="450" t="s">
        <v>150</v>
      </c>
      <c r="LYQ32" s="446" t="s">
        <v>151</v>
      </c>
      <c r="LYR32" s="446" t="s">
        <v>138</v>
      </c>
      <c r="LYS32" s="446" t="s">
        <v>139</v>
      </c>
      <c r="LYT32" s="446">
        <v>0.217</v>
      </c>
      <c r="LYU32" s="451">
        <f>+VLOOKUP(LYP32,[111]Insumos!$A$2:$F$2700,5,FALSE)</f>
        <v>32545</v>
      </c>
      <c r="LYV32" s="451">
        <f>+ROUND(LYT32*LYU32,0)</f>
        <v>7062</v>
      </c>
      <c r="LYW32" s="450" t="s">
        <v>31</v>
      </c>
      <c r="LYX32" s="450" t="s">
        <v>150</v>
      </c>
      <c r="LYY32" s="446" t="s">
        <v>151</v>
      </c>
      <c r="LYZ32" s="446" t="s">
        <v>138</v>
      </c>
      <c r="LZA32" s="446" t="s">
        <v>139</v>
      </c>
      <c r="LZB32" s="446">
        <v>0.217</v>
      </c>
      <c r="LZC32" s="451">
        <f>+VLOOKUP(LYX32,[111]Insumos!$A$2:$F$2700,5,FALSE)</f>
        <v>32545</v>
      </c>
      <c r="LZD32" s="451">
        <f>+ROUND(LZB32*LZC32,0)</f>
        <v>7062</v>
      </c>
      <c r="LZE32" s="450" t="s">
        <v>31</v>
      </c>
      <c r="LZF32" s="450" t="s">
        <v>150</v>
      </c>
      <c r="LZG32" s="446" t="s">
        <v>151</v>
      </c>
      <c r="LZH32" s="446" t="s">
        <v>138</v>
      </c>
      <c r="LZI32" s="446" t="s">
        <v>139</v>
      </c>
      <c r="LZJ32" s="446">
        <v>0.217</v>
      </c>
      <c r="LZK32" s="451">
        <f>+VLOOKUP(LZF32,[111]Insumos!$A$2:$F$2700,5,FALSE)</f>
        <v>32545</v>
      </c>
      <c r="LZL32" s="451">
        <f>+ROUND(LZJ32*LZK32,0)</f>
        <v>7062</v>
      </c>
      <c r="LZM32" s="450" t="s">
        <v>31</v>
      </c>
      <c r="LZN32" s="450" t="s">
        <v>150</v>
      </c>
      <c r="LZO32" s="446" t="s">
        <v>151</v>
      </c>
      <c r="LZP32" s="446" t="s">
        <v>138</v>
      </c>
      <c r="LZQ32" s="446" t="s">
        <v>139</v>
      </c>
      <c r="LZR32" s="446">
        <v>0.217</v>
      </c>
      <c r="LZS32" s="451">
        <f>+VLOOKUP(LZN32,[111]Insumos!$A$2:$F$2700,5,FALSE)</f>
        <v>32545</v>
      </c>
      <c r="LZT32" s="451">
        <f>+ROUND(LZR32*LZS32,0)</f>
        <v>7062</v>
      </c>
      <c r="LZU32" s="450" t="s">
        <v>31</v>
      </c>
      <c r="LZV32" s="450" t="s">
        <v>150</v>
      </c>
      <c r="LZW32" s="446" t="s">
        <v>151</v>
      </c>
      <c r="LZX32" s="446" t="s">
        <v>138</v>
      </c>
      <c r="LZY32" s="446" t="s">
        <v>139</v>
      </c>
      <c r="LZZ32" s="446">
        <v>0.217</v>
      </c>
      <c r="MAA32" s="451">
        <f>+VLOOKUP(LZV32,[111]Insumos!$A$2:$F$2700,5,FALSE)</f>
        <v>32545</v>
      </c>
      <c r="MAB32" s="451">
        <f>+ROUND(LZZ32*MAA32,0)</f>
        <v>7062</v>
      </c>
      <c r="MAC32" s="450" t="s">
        <v>31</v>
      </c>
      <c r="MAD32" s="450" t="s">
        <v>150</v>
      </c>
      <c r="MAE32" s="446" t="s">
        <v>151</v>
      </c>
      <c r="MAF32" s="446" t="s">
        <v>138</v>
      </c>
      <c r="MAG32" s="446" t="s">
        <v>139</v>
      </c>
      <c r="MAH32" s="446">
        <v>0.217</v>
      </c>
      <c r="MAI32" s="451">
        <f>+VLOOKUP(MAD32,[111]Insumos!$A$2:$F$2700,5,FALSE)</f>
        <v>32545</v>
      </c>
      <c r="MAJ32" s="451">
        <f>+ROUND(MAH32*MAI32,0)</f>
        <v>7062</v>
      </c>
      <c r="MAK32" s="450" t="s">
        <v>31</v>
      </c>
      <c r="MAL32" s="450" t="s">
        <v>150</v>
      </c>
      <c r="MAM32" s="446" t="s">
        <v>151</v>
      </c>
      <c r="MAN32" s="446" t="s">
        <v>138</v>
      </c>
      <c r="MAO32" s="446" t="s">
        <v>139</v>
      </c>
      <c r="MAP32" s="446">
        <v>0.217</v>
      </c>
      <c r="MAQ32" s="451">
        <f>+VLOOKUP(MAL32,[111]Insumos!$A$2:$F$2700,5,FALSE)</f>
        <v>32545</v>
      </c>
      <c r="MAR32" s="451">
        <f>+ROUND(MAP32*MAQ32,0)</f>
        <v>7062</v>
      </c>
      <c r="MAS32" s="450" t="s">
        <v>31</v>
      </c>
      <c r="MAT32" s="450" t="s">
        <v>150</v>
      </c>
      <c r="MAU32" s="446" t="s">
        <v>151</v>
      </c>
      <c r="MAV32" s="446" t="s">
        <v>138</v>
      </c>
      <c r="MAW32" s="446" t="s">
        <v>139</v>
      </c>
      <c r="MAX32" s="446">
        <v>0.217</v>
      </c>
      <c r="MAY32" s="451">
        <f>+VLOOKUP(MAT32,[111]Insumos!$A$2:$F$2700,5,FALSE)</f>
        <v>32545</v>
      </c>
      <c r="MAZ32" s="451">
        <f>+ROUND(MAX32*MAY32,0)</f>
        <v>7062</v>
      </c>
      <c r="MBA32" s="450" t="s">
        <v>31</v>
      </c>
      <c r="MBB32" s="450" t="s">
        <v>150</v>
      </c>
      <c r="MBC32" s="446" t="s">
        <v>151</v>
      </c>
      <c r="MBD32" s="446" t="s">
        <v>138</v>
      </c>
      <c r="MBE32" s="446" t="s">
        <v>139</v>
      </c>
      <c r="MBF32" s="446">
        <v>0.217</v>
      </c>
      <c r="MBG32" s="451">
        <f>+VLOOKUP(MBB32,[111]Insumos!$A$2:$F$2700,5,FALSE)</f>
        <v>32545</v>
      </c>
      <c r="MBH32" s="451">
        <f>+ROUND(MBF32*MBG32,0)</f>
        <v>7062</v>
      </c>
      <c r="MBI32" s="450" t="s">
        <v>31</v>
      </c>
      <c r="MBJ32" s="450" t="s">
        <v>150</v>
      </c>
      <c r="MBK32" s="446" t="s">
        <v>151</v>
      </c>
      <c r="MBL32" s="446" t="s">
        <v>138</v>
      </c>
      <c r="MBM32" s="446" t="s">
        <v>139</v>
      </c>
      <c r="MBN32" s="446">
        <v>0.217</v>
      </c>
      <c r="MBO32" s="451">
        <f>+VLOOKUP(MBJ32,[111]Insumos!$A$2:$F$2700,5,FALSE)</f>
        <v>32545</v>
      </c>
      <c r="MBP32" s="451">
        <f>+ROUND(MBN32*MBO32,0)</f>
        <v>7062</v>
      </c>
      <c r="MBQ32" s="450" t="s">
        <v>31</v>
      </c>
      <c r="MBR32" s="450" t="s">
        <v>150</v>
      </c>
      <c r="MBS32" s="446" t="s">
        <v>151</v>
      </c>
      <c r="MBT32" s="446" t="s">
        <v>138</v>
      </c>
      <c r="MBU32" s="446" t="s">
        <v>139</v>
      </c>
      <c r="MBV32" s="446">
        <v>0.217</v>
      </c>
      <c r="MBW32" s="451">
        <f>+VLOOKUP(MBR32,[111]Insumos!$A$2:$F$2700,5,FALSE)</f>
        <v>32545</v>
      </c>
      <c r="MBX32" s="451">
        <f>+ROUND(MBV32*MBW32,0)</f>
        <v>7062</v>
      </c>
      <c r="MBY32" s="450" t="s">
        <v>31</v>
      </c>
      <c r="MBZ32" s="450" t="s">
        <v>150</v>
      </c>
      <c r="MCA32" s="446" t="s">
        <v>151</v>
      </c>
      <c r="MCB32" s="446" t="s">
        <v>138</v>
      </c>
      <c r="MCC32" s="446" t="s">
        <v>139</v>
      </c>
      <c r="MCD32" s="446">
        <v>0.217</v>
      </c>
      <c r="MCE32" s="451">
        <f>+VLOOKUP(MBZ32,[111]Insumos!$A$2:$F$2700,5,FALSE)</f>
        <v>32545</v>
      </c>
      <c r="MCF32" s="451">
        <f>+ROUND(MCD32*MCE32,0)</f>
        <v>7062</v>
      </c>
      <c r="MCG32" s="450" t="s">
        <v>31</v>
      </c>
      <c r="MCH32" s="450" t="s">
        <v>150</v>
      </c>
      <c r="MCI32" s="446" t="s">
        <v>151</v>
      </c>
      <c r="MCJ32" s="446" t="s">
        <v>138</v>
      </c>
      <c r="MCK32" s="446" t="s">
        <v>139</v>
      </c>
      <c r="MCL32" s="446">
        <v>0.217</v>
      </c>
      <c r="MCM32" s="451">
        <f>+VLOOKUP(MCH32,[111]Insumos!$A$2:$F$2700,5,FALSE)</f>
        <v>32545</v>
      </c>
      <c r="MCN32" s="451">
        <f>+ROUND(MCL32*MCM32,0)</f>
        <v>7062</v>
      </c>
      <c r="MCO32" s="450" t="s">
        <v>31</v>
      </c>
      <c r="MCP32" s="450" t="s">
        <v>150</v>
      </c>
      <c r="MCQ32" s="446" t="s">
        <v>151</v>
      </c>
      <c r="MCR32" s="446" t="s">
        <v>138</v>
      </c>
      <c r="MCS32" s="446" t="s">
        <v>139</v>
      </c>
      <c r="MCT32" s="446">
        <v>0.217</v>
      </c>
      <c r="MCU32" s="451">
        <f>+VLOOKUP(MCP32,[111]Insumos!$A$2:$F$2700,5,FALSE)</f>
        <v>32545</v>
      </c>
      <c r="MCV32" s="451">
        <f>+ROUND(MCT32*MCU32,0)</f>
        <v>7062</v>
      </c>
      <c r="MCW32" s="450" t="s">
        <v>31</v>
      </c>
      <c r="MCX32" s="450" t="s">
        <v>150</v>
      </c>
      <c r="MCY32" s="446" t="s">
        <v>151</v>
      </c>
      <c r="MCZ32" s="446" t="s">
        <v>138</v>
      </c>
      <c r="MDA32" s="446" t="s">
        <v>139</v>
      </c>
      <c r="MDB32" s="446">
        <v>0.217</v>
      </c>
      <c r="MDC32" s="451">
        <f>+VLOOKUP(MCX32,[111]Insumos!$A$2:$F$2700,5,FALSE)</f>
        <v>32545</v>
      </c>
      <c r="MDD32" s="451">
        <f>+ROUND(MDB32*MDC32,0)</f>
        <v>7062</v>
      </c>
      <c r="MDE32" s="450" t="s">
        <v>31</v>
      </c>
      <c r="MDF32" s="450" t="s">
        <v>150</v>
      </c>
      <c r="MDG32" s="446" t="s">
        <v>151</v>
      </c>
      <c r="MDH32" s="446" t="s">
        <v>138</v>
      </c>
      <c r="MDI32" s="446" t="s">
        <v>139</v>
      </c>
      <c r="MDJ32" s="446">
        <v>0.217</v>
      </c>
      <c r="MDK32" s="451">
        <f>+VLOOKUP(MDF32,[111]Insumos!$A$2:$F$2700,5,FALSE)</f>
        <v>32545</v>
      </c>
      <c r="MDL32" s="451">
        <f>+ROUND(MDJ32*MDK32,0)</f>
        <v>7062</v>
      </c>
      <c r="MDM32" s="450" t="s">
        <v>31</v>
      </c>
      <c r="MDN32" s="450" t="s">
        <v>150</v>
      </c>
      <c r="MDO32" s="446" t="s">
        <v>151</v>
      </c>
      <c r="MDP32" s="446" t="s">
        <v>138</v>
      </c>
      <c r="MDQ32" s="446" t="s">
        <v>139</v>
      </c>
      <c r="MDR32" s="446">
        <v>0.217</v>
      </c>
      <c r="MDS32" s="451">
        <f>+VLOOKUP(MDN32,[111]Insumos!$A$2:$F$2700,5,FALSE)</f>
        <v>32545</v>
      </c>
      <c r="MDT32" s="451">
        <f>+ROUND(MDR32*MDS32,0)</f>
        <v>7062</v>
      </c>
      <c r="MDU32" s="450" t="s">
        <v>31</v>
      </c>
      <c r="MDV32" s="450" t="s">
        <v>150</v>
      </c>
      <c r="MDW32" s="446" t="s">
        <v>151</v>
      </c>
      <c r="MDX32" s="446" t="s">
        <v>138</v>
      </c>
      <c r="MDY32" s="446" t="s">
        <v>139</v>
      </c>
      <c r="MDZ32" s="446">
        <v>0.217</v>
      </c>
      <c r="MEA32" s="451">
        <f>+VLOOKUP(MDV32,[111]Insumos!$A$2:$F$2700,5,FALSE)</f>
        <v>32545</v>
      </c>
      <c r="MEB32" s="451">
        <f>+ROUND(MDZ32*MEA32,0)</f>
        <v>7062</v>
      </c>
      <c r="MEC32" s="450" t="s">
        <v>31</v>
      </c>
      <c r="MED32" s="450" t="s">
        <v>150</v>
      </c>
      <c r="MEE32" s="446" t="s">
        <v>151</v>
      </c>
      <c r="MEF32" s="446" t="s">
        <v>138</v>
      </c>
      <c r="MEG32" s="446" t="s">
        <v>139</v>
      </c>
      <c r="MEH32" s="446">
        <v>0.217</v>
      </c>
      <c r="MEI32" s="451">
        <f>+VLOOKUP(MED32,[111]Insumos!$A$2:$F$2700,5,FALSE)</f>
        <v>32545</v>
      </c>
      <c r="MEJ32" s="451">
        <f>+ROUND(MEH32*MEI32,0)</f>
        <v>7062</v>
      </c>
      <c r="MEK32" s="450" t="s">
        <v>31</v>
      </c>
      <c r="MEL32" s="450" t="s">
        <v>150</v>
      </c>
      <c r="MEM32" s="446" t="s">
        <v>151</v>
      </c>
      <c r="MEN32" s="446" t="s">
        <v>138</v>
      </c>
      <c r="MEO32" s="446" t="s">
        <v>139</v>
      </c>
      <c r="MEP32" s="446">
        <v>0.217</v>
      </c>
      <c r="MEQ32" s="451">
        <f>+VLOOKUP(MEL32,[111]Insumos!$A$2:$F$2700,5,FALSE)</f>
        <v>32545</v>
      </c>
      <c r="MER32" s="451">
        <f>+ROUND(MEP32*MEQ32,0)</f>
        <v>7062</v>
      </c>
      <c r="MES32" s="450" t="s">
        <v>31</v>
      </c>
      <c r="MET32" s="450" t="s">
        <v>150</v>
      </c>
      <c r="MEU32" s="446" t="s">
        <v>151</v>
      </c>
      <c r="MEV32" s="446" t="s">
        <v>138</v>
      </c>
      <c r="MEW32" s="446" t="s">
        <v>139</v>
      </c>
      <c r="MEX32" s="446">
        <v>0.217</v>
      </c>
      <c r="MEY32" s="451">
        <f>+VLOOKUP(MET32,[111]Insumos!$A$2:$F$2700,5,FALSE)</f>
        <v>32545</v>
      </c>
      <c r="MEZ32" s="451">
        <f>+ROUND(MEX32*MEY32,0)</f>
        <v>7062</v>
      </c>
      <c r="MFA32" s="450" t="s">
        <v>31</v>
      </c>
      <c r="MFB32" s="450" t="s">
        <v>150</v>
      </c>
      <c r="MFC32" s="446" t="s">
        <v>151</v>
      </c>
      <c r="MFD32" s="446" t="s">
        <v>138</v>
      </c>
      <c r="MFE32" s="446" t="s">
        <v>139</v>
      </c>
      <c r="MFF32" s="446">
        <v>0.217</v>
      </c>
      <c r="MFG32" s="451">
        <f>+VLOOKUP(MFB32,[111]Insumos!$A$2:$F$2700,5,FALSE)</f>
        <v>32545</v>
      </c>
      <c r="MFH32" s="451">
        <f>+ROUND(MFF32*MFG32,0)</f>
        <v>7062</v>
      </c>
      <c r="MFI32" s="450" t="s">
        <v>31</v>
      </c>
      <c r="MFJ32" s="450" t="s">
        <v>150</v>
      </c>
      <c r="MFK32" s="446" t="s">
        <v>151</v>
      </c>
      <c r="MFL32" s="446" t="s">
        <v>138</v>
      </c>
      <c r="MFM32" s="446" t="s">
        <v>139</v>
      </c>
      <c r="MFN32" s="446">
        <v>0.217</v>
      </c>
      <c r="MFO32" s="451">
        <f>+VLOOKUP(MFJ32,[111]Insumos!$A$2:$F$2700,5,FALSE)</f>
        <v>32545</v>
      </c>
      <c r="MFP32" s="451">
        <f>+ROUND(MFN32*MFO32,0)</f>
        <v>7062</v>
      </c>
      <c r="MFQ32" s="450" t="s">
        <v>31</v>
      </c>
      <c r="MFR32" s="450" t="s">
        <v>150</v>
      </c>
      <c r="MFS32" s="446" t="s">
        <v>151</v>
      </c>
      <c r="MFT32" s="446" t="s">
        <v>138</v>
      </c>
      <c r="MFU32" s="446" t="s">
        <v>139</v>
      </c>
      <c r="MFV32" s="446">
        <v>0.217</v>
      </c>
      <c r="MFW32" s="451">
        <f>+VLOOKUP(MFR32,[111]Insumos!$A$2:$F$2700,5,FALSE)</f>
        <v>32545</v>
      </c>
      <c r="MFX32" s="451">
        <f>+ROUND(MFV32*MFW32,0)</f>
        <v>7062</v>
      </c>
      <c r="MFY32" s="450" t="s">
        <v>31</v>
      </c>
      <c r="MFZ32" s="450" t="s">
        <v>150</v>
      </c>
      <c r="MGA32" s="446" t="s">
        <v>151</v>
      </c>
      <c r="MGB32" s="446" t="s">
        <v>138</v>
      </c>
      <c r="MGC32" s="446" t="s">
        <v>139</v>
      </c>
      <c r="MGD32" s="446">
        <v>0.217</v>
      </c>
      <c r="MGE32" s="451">
        <f>+VLOOKUP(MFZ32,[111]Insumos!$A$2:$F$2700,5,FALSE)</f>
        <v>32545</v>
      </c>
      <c r="MGF32" s="451">
        <f>+ROUND(MGD32*MGE32,0)</f>
        <v>7062</v>
      </c>
      <c r="MGG32" s="450" t="s">
        <v>31</v>
      </c>
      <c r="MGH32" s="450" t="s">
        <v>150</v>
      </c>
      <c r="MGI32" s="446" t="s">
        <v>151</v>
      </c>
      <c r="MGJ32" s="446" t="s">
        <v>138</v>
      </c>
      <c r="MGK32" s="446" t="s">
        <v>139</v>
      </c>
      <c r="MGL32" s="446">
        <v>0.217</v>
      </c>
      <c r="MGM32" s="451">
        <f>+VLOOKUP(MGH32,[111]Insumos!$A$2:$F$2700,5,FALSE)</f>
        <v>32545</v>
      </c>
      <c r="MGN32" s="451">
        <f>+ROUND(MGL32*MGM32,0)</f>
        <v>7062</v>
      </c>
      <c r="MGO32" s="450" t="s">
        <v>31</v>
      </c>
      <c r="MGP32" s="450" t="s">
        <v>150</v>
      </c>
      <c r="MGQ32" s="446" t="s">
        <v>151</v>
      </c>
      <c r="MGR32" s="446" t="s">
        <v>138</v>
      </c>
      <c r="MGS32" s="446" t="s">
        <v>139</v>
      </c>
      <c r="MGT32" s="446">
        <v>0.217</v>
      </c>
      <c r="MGU32" s="451">
        <f>+VLOOKUP(MGP32,[111]Insumos!$A$2:$F$2700,5,FALSE)</f>
        <v>32545</v>
      </c>
      <c r="MGV32" s="451">
        <f>+ROUND(MGT32*MGU32,0)</f>
        <v>7062</v>
      </c>
      <c r="MGW32" s="450" t="s">
        <v>31</v>
      </c>
      <c r="MGX32" s="450" t="s">
        <v>150</v>
      </c>
      <c r="MGY32" s="446" t="s">
        <v>151</v>
      </c>
      <c r="MGZ32" s="446" t="s">
        <v>138</v>
      </c>
      <c r="MHA32" s="446" t="s">
        <v>139</v>
      </c>
      <c r="MHB32" s="446">
        <v>0.217</v>
      </c>
      <c r="MHC32" s="451">
        <f>+VLOOKUP(MGX32,[111]Insumos!$A$2:$F$2700,5,FALSE)</f>
        <v>32545</v>
      </c>
      <c r="MHD32" s="451">
        <f>+ROUND(MHB32*MHC32,0)</f>
        <v>7062</v>
      </c>
      <c r="MHE32" s="450" t="s">
        <v>31</v>
      </c>
      <c r="MHF32" s="450" t="s">
        <v>150</v>
      </c>
      <c r="MHG32" s="446" t="s">
        <v>151</v>
      </c>
      <c r="MHH32" s="446" t="s">
        <v>138</v>
      </c>
      <c r="MHI32" s="446" t="s">
        <v>139</v>
      </c>
      <c r="MHJ32" s="446">
        <v>0.217</v>
      </c>
      <c r="MHK32" s="451">
        <f>+VLOOKUP(MHF32,[111]Insumos!$A$2:$F$2700,5,FALSE)</f>
        <v>32545</v>
      </c>
      <c r="MHL32" s="451">
        <f>+ROUND(MHJ32*MHK32,0)</f>
        <v>7062</v>
      </c>
      <c r="MHM32" s="450" t="s">
        <v>31</v>
      </c>
      <c r="MHN32" s="450" t="s">
        <v>150</v>
      </c>
      <c r="MHO32" s="446" t="s">
        <v>151</v>
      </c>
      <c r="MHP32" s="446" t="s">
        <v>138</v>
      </c>
      <c r="MHQ32" s="446" t="s">
        <v>139</v>
      </c>
      <c r="MHR32" s="446">
        <v>0.217</v>
      </c>
      <c r="MHS32" s="451">
        <f>+VLOOKUP(MHN32,[111]Insumos!$A$2:$F$2700,5,FALSE)</f>
        <v>32545</v>
      </c>
      <c r="MHT32" s="451">
        <f>+ROUND(MHR32*MHS32,0)</f>
        <v>7062</v>
      </c>
      <c r="MHU32" s="450" t="s">
        <v>31</v>
      </c>
      <c r="MHV32" s="450" t="s">
        <v>150</v>
      </c>
      <c r="MHW32" s="446" t="s">
        <v>151</v>
      </c>
      <c r="MHX32" s="446" t="s">
        <v>138</v>
      </c>
      <c r="MHY32" s="446" t="s">
        <v>139</v>
      </c>
      <c r="MHZ32" s="446">
        <v>0.217</v>
      </c>
      <c r="MIA32" s="451">
        <f>+VLOOKUP(MHV32,[111]Insumos!$A$2:$F$2700,5,FALSE)</f>
        <v>32545</v>
      </c>
      <c r="MIB32" s="451">
        <f>+ROUND(MHZ32*MIA32,0)</f>
        <v>7062</v>
      </c>
      <c r="MIC32" s="450" t="s">
        <v>31</v>
      </c>
      <c r="MID32" s="450" t="s">
        <v>150</v>
      </c>
      <c r="MIE32" s="446" t="s">
        <v>151</v>
      </c>
      <c r="MIF32" s="446" t="s">
        <v>138</v>
      </c>
      <c r="MIG32" s="446" t="s">
        <v>139</v>
      </c>
      <c r="MIH32" s="446">
        <v>0.217</v>
      </c>
      <c r="MII32" s="451">
        <f>+VLOOKUP(MID32,[111]Insumos!$A$2:$F$2700,5,FALSE)</f>
        <v>32545</v>
      </c>
      <c r="MIJ32" s="451">
        <f>+ROUND(MIH32*MII32,0)</f>
        <v>7062</v>
      </c>
      <c r="MIK32" s="450" t="s">
        <v>31</v>
      </c>
      <c r="MIL32" s="450" t="s">
        <v>150</v>
      </c>
      <c r="MIM32" s="446" t="s">
        <v>151</v>
      </c>
      <c r="MIN32" s="446" t="s">
        <v>138</v>
      </c>
      <c r="MIO32" s="446" t="s">
        <v>139</v>
      </c>
      <c r="MIP32" s="446">
        <v>0.217</v>
      </c>
      <c r="MIQ32" s="451">
        <f>+VLOOKUP(MIL32,[111]Insumos!$A$2:$F$2700,5,FALSE)</f>
        <v>32545</v>
      </c>
      <c r="MIR32" s="451">
        <f>+ROUND(MIP32*MIQ32,0)</f>
        <v>7062</v>
      </c>
      <c r="MIS32" s="450" t="s">
        <v>31</v>
      </c>
      <c r="MIT32" s="450" t="s">
        <v>150</v>
      </c>
      <c r="MIU32" s="446" t="s">
        <v>151</v>
      </c>
      <c r="MIV32" s="446" t="s">
        <v>138</v>
      </c>
      <c r="MIW32" s="446" t="s">
        <v>139</v>
      </c>
      <c r="MIX32" s="446">
        <v>0.217</v>
      </c>
      <c r="MIY32" s="451">
        <f>+VLOOKUP(MIT32,[111]Insumos!$A$2:$F$2700,5,FALSE)</f>
        <v>32545</v>
      </c>
      <c r="MIZ32" s="451">
        <f>+ROUND(MIX32*MIY32,0)</f>
        <v>7062</v>
      </c>
      <c r="MJA32" s="450" t="s">
        <v>31</v>
      </c>
      <c r="MJB32" s="450" t="s">
        <v>150</v>
      </c>
      <c r="MJC32" s="446" t="s">
        <v>151</v>
      </c>
      <c r="MJD32" s="446" t="s">
        <v>138</v>
      </c>
      <c r="MJE32" s="446" t="s">
        <v>139</v>
      </c>
      <c r="MJF32" s="446">
        <v>0.217</v>
      </c>
      <c r="MJG32" s="451">
        <f>+VLOOKUP(MJB32,[111]Insumos!$A$2:$F$2700,5,FALSE)</f>
        <v>32545</v>
      </c>
      <c r="MJH32" s="451">
        <f>+ROUND(MJF32*MJG32,0)</f>
        <v>7062</v>
      </c>
      <c r="MJI32" s="450" t="s">
        <v>31</v>
      </c>
      <c r="MJJ32" s="450" t="s">
        <v>150</v>
      </c>
      <c r="MJK32" s="446" t="s">
        <v>151</v>
      </c>
      <c r="MJL32" s="446" t="s">
        <v>138</v>
      </c>
      <c r="MJM32" s="446" t="s">
        <v>139</v>
      </c>
      <c r="MJN32" s="446">
        <v>0.217</v>
      </c>
      <c r="MJO32" s="451">
        <f>+VLOOKUP(MJJ32,[111]Insumos!$A$2:$F$2700,5,FALSE)</f>
        <v>32545</v>
      </c>
      <c r="MJP32" s="451">
        <f>+ROUND(MJN32*MJO32,0)</f>
        <v>7062</v>
      </c>
      <c r="MJQ32" s="450" t="s">
        <v>31</v>
      </c>
      <c r="MJR32" s="450" t="s">
        <v>150</v>
      </c>
      <c r="MJS32" s="446" t="s">
        <v>151</v>
      </c>
      <c r="MJT32" s="446" t="s">
        <v>138</v>
      </c>
      <c r="MJU32" s="446" t="s">
        <v>139</v>
      </c>
      <c r="MJV32" s="446">
        <v>0.217</v>
      </c>
      <c r="MJW32" s="451">
        <f>+VLOOKUP(MJR32,[111]Insumos!$A$2:$F$2700,5,FALSE)</f>
        <v>32545</v>
      </c>
      <c r="MJX32" s="451">
        <f>+ROUND(MJV32*MJW32,0)</f>
        <v>7062</v>
      </c>
      <c r="MJY32" s="450" t="s">
        <v>31</v>
      </c>
      <c r="MJZ32" s="450" t="s">
        <v>150</v>
      </c>
      <c r="MKA32" s="446" t="s">
        <v>151</v>
      </c>
      <c r="MKB32" s="446" t="s">
        <v>138</v>
      </c>
      <c r="MKC32" s="446" t="s">
        <v>139</v>
      </c>
      <c r="MKD32" s="446">
        <v>0.217</v>
      </c>
      <c r="MKE32" s="451">
        <f>+VLOOKUP(MJZ32,[111]Insumos!$A$2:$F$2700,5,FALSE)</f>
        <v>32545</v>
      </c>
      <c r="MKF32" s="451">
        <f>+ROUND(MKD32*MKE32,0)</f>
        <v>7062</v>
      </c>
      <c r="MKG32" s="450" t="s">
        <v>31</v>
      </c>
      <c r="MKH32" s="450" t="s">
        <v>150</v>
      </c>
      <c r="MKI32" s="446" t="s">
        <v>151</v>
      </c>
      <c r="MKJ32" s="446" t="s">
        <v>138</v>
      </c>
      <c r="MKK32" s="446" t="s">
        <v>139</v>
      </c>
      <c r="MKL32" s="446">
        <v>0.217</v>
      </c>
      <c r="MKM32" s="451">
        <f>+VLOOKUP(MKH32,[111]Insumos!$A$2:$F$2700,5,FALSE)</f>
        <v>32545</v>
      </c>
      <c r="MKN32" s="451">
        <f>+ROUND(MKL32*MKM32,0)</f>
        <v>7062</v>
      </c>
      <c r="MKO32" s="450" t="s">
        <v>31</v>
      </c>
      <c r="MKP32" s="450" t="s">
        <v>150</v>
      </c>
      <c r="MKQ32" s="446" t="s">
        <v>151</v>
      </c>
      <c r="MKR32" s="446" t="s">
        <v>138</v>
      </c>
      <c r="MKS32" s="446" t="s">
        <v>139</v>
      </c>
      <c r="MKT32" s="446">
        <v>0.217</v>
      </c>
      <c r="MKU32" s="451">
        <f>+VLOOKUP(MKP32,[111]Insumos!$A$2:$F$2700,5,FALSE)</f>
        <v>32545</v>
      </c>
      <c r="MKV32" s="451">
        <f>+ROUND(MKT32*MKU32,0)</f>
        <v>7062</v>
      </c>
      <c r="MKW32" s="450" t="s">
        <v>31</v>
      </c>
      <c r="MKX32" s="450" t="s">
        <v>150</v>
      </c>
      <c r="MKY32" s="446" t="s">
        <v>151</v>
      </c>
      <c r="MKZ32" s="446" t="s">
        <v>138</v>
      </c>
      <c r="MLA32" s="446" t="s">
        <v>139</v>
      </c>
      <c r="MLB32" s="446">
        <v>0.217</v>
      </c>
      <c r="MLC32" s="451">
        <f>+VLOOKUP(MKX32,[111]Insumos!$A$2:$F$2700,5,FALSE)</f>
        <v>32545</v>
      </c>
      <c r="MLD32" s="451">
        <f>+ROUND(MLB32*MLC32,0)</f>
        <v>7062</v>
      </c>
      <c r="MLE32" s="450" t="s">
        <v>31</v>
      </c>
      <c r="MLF32" s="450" t="s">
        <v>150</v>
      </c>
      <c r="MLG32" s="446" t="s">
        <v>151</v>
      </c>
      <c r="MLH32" s="446" t="s">
        <v>138</v>
      </c>
      <c r="MLI32" s="446" t="s">
        <v>139</v>
      </c>
      <c r="MLJ32" s="446">
        <v>0.217</v>
      </c>
      <c r="MLK32" s="451">
        <f>+VLOOKUP(MLF32,[111]Insumos!$A$2:$F$2700,5,FALSE)</f>
        <v>32545</v>
      </c>
      <c r="MLL32" s="451">
        <f>+ROUND(MLJ32*MLK32,0)</f>
        <v>7062</v>
      </c>
      <c r="MLM32" s="450" t="s">
        <v>31</v>
      </c>
      <c r="MLN32" s="450" t="s">
        <v>150</v>
      </c>
      <c r="MLO32" s="446" t="s">
        <v>151</v>
      </c>
      <c r="MLP32" s="446" t="s">
        <v>138</v>
      </c>
      <c r="MLQ32" s="446" t="s">
        <v>139</v>
      </c>
      <c r="MLR32" s="446">
        <v>0.217</v>
      </c>
      <c r="MLS32" s="451">
        <f>+VLOOKUP(MLN32,[111]Insumos!$A$2:$F$2700,5,FALSE)</f>
        <v>32545</v>
      </c>
      <c r="MLT32" s="451">
        <f>+ROUND(MLR32*MLS32,0)</f>
        <v>7062</v>
      </c>
      <c r="MLU32" s="450" t="s">
        <v>31</v>
      </c>
      <c r="MLV32" s="450" t="s">
        <v>150</v>
      </c>
      <c r="MLW32" s="446" t="s">
        <v>151</v>
      </c>
      <c r="MLX32" s="446" t="s">
        <v>138</v>
      </c>
      <c r="MLY32" s="446" t="s">
        <v>139</v>
      </c>
      <c r="MLZ32" s="446">
        <v>0.217</v>
      </c>
      <c r="MMA32" s="451">
        <f>+VLOOKUP(MLV32,[111]Insumos!$A$2:$F$2700,5,FALSE)</f>
        <v>32545</v>
      </c>
      <c r="MMB32" s="451">
        <f>+ROUND(MLZ32*MMA32,0)</f>
        <v>7062</v>
      </c>
      <c r="MMC32" s="450" t="s">
        <v>31</v>
      </c>
      <c r="MMD32" s="450" t="s">
        <v>150</v>
      </c>
      <c r="MME32" s="446" t="s">
        <v>151</v>
      </c>
      <c r="MMF32" s="446" t="s">
        <v>138</v>
      </c>
      <c r="MMG32" s="446" t="s">
        <v>139</v>
      </c>
      <c r="MMH32" s="446">
        <v>0.217</v>
      </c>
      <c r="MMI32" s="451">
        <f>+VLOOKUP(MMD32,[111]Insumos!$A$2:$F$2700,5,FALSE)</f>
        <v>32545</v>
      </c>
      <c r="MMJ32" s="451">
        <f>+ROUND(MMH32*MMI32,0)</f>
        <v>7062</v>
      </c>
      <c r="MMK32" s="450" t="s">
        <v>31</v>
      </c>
      <c r="MML32" s="450" t="s">
        <v>150</v>
      </c>
      <c r="MMM32" s="446" t="s">
        <v>151</v>
      </c>
      <c r="MMN32" s="446" t="s">
        <v>138</v>
      </c>
      <c r="MMO32" s="446" t="s">
        <v>139</v>
      </c>
      <c r="MMP32" s="446">
        <v>0.217</v>
      </c>
      <c r="MMQ32" s="451">
        <f>+VLOOKUP(MML32,[111]Insumos!$A$2:$F$2700,5,FALSE)</f>
        <v>32545</v>
      </c>
      <c r="MMR32" s="451">
        <f>+ROUND(MMP32*MMQ32,0)</f>
        <v>7062</v>
      </c>
      <c r="MMS32" s="450" t="s">
        <v>31</v>
      </c>
      <c r="MMT32" s="450" t="s">
        <v>150</v>
      </c>
      <c r="MMU32" s="446" t="s">
        <v>151</v>
      </c>
      <c r="MMV32" s="446" t="s">
        <v>138</v>
      </c>
      <c r="MMW32" s="446" t="s">
        <v>139</v>
      </c>
      <c r="MMX32" s="446">
        <v>0.217</v>
      </c>
      <c r="MMY32" s="451">
        <f>+VLOOKUP(MMT32,[111]Insumos!$A$2:$F$2700,5,FALSE)</f>
        <v>32545</v>
      </c>
      <c r="MMZ32" s="451">
        <f>+ROUND(MMX32*MMY32,0)</f>
        <v>7062</v>
      </c>
      <c r="MNA32" s="450" t="s">
        <v>31</v>
      </c>
      <c r="MNB32" s="450" t="s">
        <v>150</v>
      </c>
      <c r="MNC32" s="446" t="s">
        <v>151</v>
      </c>
      <c r="MND32" s="446" t="s">
        <v>138</v>
      </c>
      <c r="MNE32" s="446" t="s">
        <v>139</v>
      </c>
      <c r="MNF32" s="446">
        <v>0.217</v>
      </c>
      <c r="MNG32" s="451">
        <f>+VLOOKUP(MNB32,[111]Insumos!$A$2:$F$2700,5,FALSE)</f>
        <v>32545</v>
      </c>
      <c r="MNH32" s="451">
        <f>+ROUND(MNF32*MNG32,0)</f>
        <v>7062</v>
      </c>
      <c r="MNI32" s="450" t="s">
        <v>31</v>
      </c>
      <c r="MNJ32" s="450" t="s">
        <v>150</v>
      </c>
      <c r="MNK32" s="446" t="s">
        <v>151</v>
      </c>
      <c r="MNL32" s="446" t="s">
        <v>138</v>
      </c>
      <c r="MNM32" s="446" t="s">
        <v>139</v>
      </c>
      <c r="MNN32" s="446">
        <v>0.217</v>
      </c>
      <c r="MNO32" s="451">
        <f>+VLOOKUP(MNJ32,[111]Insumos!$A$2:$F$2700,5,FALSE)</f>
        <v>32545</v>
      </c>
      <c r="MNP32" s="451">
        <f>+ROUND(MNN32*MNO32,0)</f>
        <v>7062</v>
      </c>
      <c r="MNQ32" s="450" t="s">
        <v>31</v>
      </c>
      <c r="MNR32" s="450" t="s">
        <v>150</v>
      </c>
      <c r="MNS32" s="446" t="s">
        <v>151</v>
      </c>
      <c r="MNT32" s="446" t="s">
        <v>138</v>
      </c>
      <c r="MNU32" s="446" t="s">
        <v>139</v>
      </c>
      <c r="MNV32" s="446">
        <v>0.217</v>
      </c>
      <c r="MNW32" s="451">
        <f>+VLOOKUP(MNR32,[111]Insumos!$A$2:$F$2700,5,FALSE)</f>
        <v>32545</v>
      </c>
      <c r="MNX32" s="451">
        <f>+ROUND(MNV32*MNW32,0)</f>
        <v>7062</v>
      </c>
      <c r="MNY32" s="450" t="s">
        <v>31</v>
      </c>
      <c r="MNZ32" s="450" t="s">
        <v>150</v>
      </c>
      <c r="MOA32" s="446" t="s">
        <v>151</v>
      </c>
      <c r="MOB32" s="446" t="s">
        <v>138</v>
      </c>
      <c r="MOC32" s="446" t="s">
        <v>139</v>
      </c>
      <c r="MOD32" s="446">
        <v>0.217</v>
      </c>
      <c r="MOE32" s="451">
        <f>+VLOOKUP(MNZ32,[111]Insumos!$A$2:$F$2700,5,FALSE)</f>
        <v>32545</v>
      </c>
      <c r="MOF32" s="451">
        <f>+ROUND(MOD32*MOE32,0)</f>
        <v>7062</v>
      </c>
      <c r="MOG32" s="450" t="s">
        <v>31</v>
      </c>
      <c r="MOH32" s="450" t="s">
        <v>150</v>
      </c>
      <c r="MOI32" s="446" t="s">
        <v>151</v>
      </c>
      <c r="MOJ32" s="446" t="s">
        <v>138</v>
      </c>
      <c r="MOK32" s="446" t="s">
        <v>139</v>
      </c>
      <c r="MOL32" s="446">
        <v>0.217</v>
      </c>
      <c r="MOM32" s="451">
        <f>+VLOOKUP(MOH32,[111]Insumos!$A$2:$F$2700,5,FALSE)</f>
        <v>32545</v>
      </c>
      <c r="MON32" s="451">
        <f>+ROUND(MOL32*MOM32,0)</f>
        <v>7062</v>
      </c>
      <c r="MOO32" s="450" t="s">
        <v>31</v>
      </c>
      <c r="MOP32" s="450" t="s">
        <v>150</v>
      </c>
      <c r="MOQ32" s="446" t="s">
        <v>151</v>
      </c>
      <c r="MOR32" s="446" t="s">
        <v>138</v>
      </c>
      <c r="MOS32" s="446" t="s">
        <v>139</v>
      </c>
      <c r="MOT32" s="446">
        <v>0.217</v>
      </c>
      <c r="MOU32" s="451">
        <f>+VLOOKUP(MOP32,[111]Insumos!$A$2:$F$2700,5,FALSE)</f>
        <v>32545</v>
      </c>
      <c r="MOV32" s="451">
        <f>+ROUND(MOT32*MOU32,0)</f>
        <v>7062</v>
      </c>
      <c r="MOW32" s="450" t="s">
        <v>31</v>
      </c>
      <c r="MOX32" s="450" t="s">
        <v>150</v>
      </c>
      <c r="MOY32" s="446" t="s">
        <v>151</v>
      </c>
      <c r="MOZ32" s="446" t="s">
        <v>138</v>
      </c>
      <c r="MPA32" s="446" t="s">
        <v>139</v>
      </c>
      <c r="MPB32" s="446">
        <v>0.217</v>
      </c>
      <c r="MPC32" s="451">
        <f>+VLOOKUP(MOX32,[111]Insumos!$A$2:$F$2700,5,FALSE)</f>
        <v>32545</v>
      </c>
      <c r="MPD32" s="451">
        <f>+ROUND(MPB32*MPC32,0)</f>
        <v>7062</v>
      </c>
      <c r="MPE32" s="450" t="s">
        <v>31</v>
      </c>
      <c r="MPF32" s="450" t="s">
        <v>150</v>
      </c>
      <c r="MPG32" s="446" t="s">
        <v>151</v>
      </c>
      <c r="MPH32" s="446" t="s">
        <v>138</v>
      </c>
      <c r="MPI32" s="446" t="s">
        <v>139</v>
      </c>
      <c r="MPJ32" s="446">
        <v>0.217</v>
      </c>
      <c r="MPK32" s="451">
        <f>+VLOOKUP(MPF32,[111]Insumos!$A$2:$F$2700,5,FALSE)</f>
        <v>32545</v>
      </c>
      <c r="MPL32" s="451">
        <f>+ROUND(MPJ32*MPK32,0)</f>
        <v>7062</v>
      </c>
      <c r="MPM32" s="450" t="s">
        <v>31</v>
      </c>
      <c r="MPN32" s="450" t="s">
        <v>150</v>
      </c>
      <c r="MPO32" s="446" t="s">
        <v>151</v>
      </c>
      <c r="MPP32" s="446" t="s">
        <v>138</v>
      </c>
      <c r="MPQ32" s="446" t="s">
        <v>139</v>
      </c>
      <c r="MPR32" s="446">
        <v>0.217</v>
      </c>
      <c r="MPS32" s="451">
        <f>+VLOOKUP(MPN32,[111]Insumos!$A$2:$F$2700,5,FALSE)</f>
        <v>32545</v>
      </c>
      <c r="MPT32" s="451">
        <f>+ROUND(MPR32*MPS32,0)</f>
        <v>7062</v>
      </c>
      <c r="MPU32" s="450" t="s">
        <v>31</v>
      </c>
      <c r="MPV32" s="450" t="s">
        <v>150</v>
      </c>
      <c r="MPW32" s="446" t="s">
        <v>151</v>
      </c>
      <c r="MPX32" s="446" t="s">
        <v>138</v>
      </c>
      <c r="MPY32" s="446" t="s">
        <v>139</v>
      </c>
      <c r="MPZ32" s="446">
        <v>0.217</v>
      </c>
      <c r="MQA32" s="451">
        <f>+VLOOKUP(MPV32,[111]Insumos!$A$2:$F$2700,5,FALSE)</f>
        <v>32545</v>
      </c>
      <c r="MQB32" s="451">
        <f>+ROUND(MPZ32*MQA32,0)</f>
        <v>7062</v>
      </c>
      <c r="MQC32" s="450" t="s">
        <v>31</v>
      </c>
      <c r="MQD32" s="450" t="s">
        <v>150</v>
      </c>
      <c r="MQE32" s="446" t="s">
        <v>151</v>
      </c>
      <c r="MQF32" s="446" t="s">
        <v>138</v>
      </c>
      <c r="MQG32" s="446" t="s">
        <v>139</v>
      </c>
      <c r="MQH32" s="446">
        <v>0.217</v>
      </c>
      <c r="MQI32" s="451">
        <f>+VLOOKUP(MQD32,[111]Insumos!$A$2:$F$2700,5,FALSE)</f>
        <v>32545</v>
      </c>
      <c r="MQJ32" s="451">
        <f>+ROUND(MQH32*MQI32,0)</f>
        <v>7062</v>
      </c>
      <c r="MQK32" s="450" t="s">
        <v>31</v>
      </c>
      <c r="MQL32" s="450" t="s">
        <v>150</v>
      </c>
      <c r="MQM32" s="446" t="s">
        <v>151</v>
      </c>
      <c r="MQN32" s="446" t="s">
        <v>138</v>
      </c>
      <c r="MQO32" s="446" t="s">
        <v>139</v>
      </c>
      <c r="MQP32" s="446">
        <v>0.217</v>
      </c>
      <c r="MQQ32" s="451">
        <f>+VLOOKUP(MQL32,[111]Insumos!$A$2:$F$2700,5,FALSE)</f>
        <v>32545</v>
      </c>
      <c r="MQR32" s="451">
        <f>+ROUND(MQP32*MQQ32,0)</f>
        <v>7062</v>
      </c>
      <c r="MQS32" s="450" t="s">
        <v>31</v>
      </c>
      <c r="MQT32" s="450" t="s">
        <v>150</v>
      </c>
      <c r="MQU32" s="446" t="s">
        <v>151</v>
      </c>
      <c r="MQV32" s="446" t="s">
        <v>138</v>
      </c>
      <c r="MQW32" s="446" t="s">
        <v>139</v>
      </c>
      <c r="MQX32" s="446">
        <v>0.217</v>
      </c>
      <c r="MQY32" s="451">
        <f>+VLOOKUP(MQT32,[111]Insumos!$A$2:$F$2700,5,FALSE)</f>
        <v>32545</v>
      </c>
      <c r="MQZ32" s="451">
        <f>+ROUND(MQX32*MQY32,0)</f>
        <v>7062</v>
      </c>
      <c r="MRA32" s="450" t="s">
        <v>31</v>
      </c>
      <c r="MRB32" s="450" t="s">
        <v>150</v>
      </c>
      <c r="MRC32" s="446" t="s">
        <v>151</v>
      </c>
      <c r="MRD32" s="446" t="s">
        <v>138</v>
      </c>
      <c r="MRE32" s="446" t="s">
        <v>139</v>
      </c>
      <c r="MRF32" s="446">
        <v>0.217</v>
      </c>
      <c r="MRG32" s="451">
        <f>+VLOOKUP(MRB32,[111]Insumos!$A$2:$F$2700,5,FALSE)</f>
        <v>32545</v>
      </c>
      <c r="MRH32" s="451">
        <f>+ROUND(MRF32*MRG32,0)</f>
        <v>7062</v>
      </c>
      <c r="MRI32" s="450" t="s">
        <v>31</v>
      </c>
      <c r="MRJ32" s="450" t="s">
        <v>150</v>
      </c>
      <c r="MRK32" s="446" t="s">
        <v>151</v>
      </c>
      <c r="MRL32" s="446" t="s">
        <v>138</v>
      </c>
      <c r="MRM32" s="446" t="s">
        <v>139</v>
      </c>
      <c r="MRN32" s="446">
        <v>0.217</v>
      </c>
      <c r="MRO32" s="451">
        <f>+VLOOKUP(MRJ32,[111]Insumos!$A$2:$F$2700,5,FALSE)</f>
        <v>32545</v>
      </c>
      <c r="MRP32" s="451">
        <f>+ROUND(MRN32*MRO32,0)</f>
        <v>7062</v>
      </c>
      <c r="MRQ32" s="450" t="s">
        <v>31</v>
      </c>
      <c r="MRR32" s="450" t="s">
        <v>150</v>
      </c>
      <c r="MRS32" s="446" t="s">
        <v>151</v>
      </c>
      <c r="MRT32" s="446" t="s">
        <v>138</v>
      </c>
      <c r="MRU32" s="446" t="s">
        <v>139</v>
      </c>
      <c r="MRV32" s="446">
        <v>0.217</v>
      </c>
      <c r="MRW32" s="451">
        <f>+VLOOKUP(MRR32,[111]Insumos!$A$2:$F$2700,5,FALSE)</f>
        <v>32545</v>
      </c>
      <c r="MRX32" s="451">
        <f>+ROUND(MRV32*MRW32,0)</f>
        <v>7062</v>
      </c>
      <c r="MRY32" s="450" t="s">
        <v>31</v>
      </c>
      <c r="MRZ32" s="450" t="s">
        <v>150</v>
      </c>
      <c r="MSA32" s="446" t="s">
        <v>151</v>
      </c>
      <c r="MSB32" s="446" t="s">
        <v>138</v>
      </c>
      <c r="MSC32" s="446" t="s">
        <v>139</v>
      </c>
      <c r="MSD32" s="446">
        <v>0.217</v>
      </c>
      <c r="MSE32" s="451">
        <f>+VLOOKUP(MRZ32,[111]Insumos!$A$2:$F$2700,5,FALSE)</f>
        <v>32545</v>
      </c>
      <c r="MSF32" s="451">
        <f>+ROUND(MSD32*MSE32,0)</f>
        <v>7062</v>
      </c>
      <c r="MSG32" s="450" t="s">
        <v>31</v>
      </c>
      <c r="MSH32" s="450" t="s">
        <v>150</v>
      </c>
      <c r="MSI32" s="446" t="s">
        <v>151</v>
      </c>
      <c r="MSJ32" s="446" t="s">
        <v>138</v>
      </c>
      <c r="MSK32" s="446" t="s">
        <v>139</v>
      </c>
      <c r="MSL32" s="446">
        <v>0.217</v>
      </c>
      <c r="MSM32" s="451">
        <f>+VLOOKUP(MSH32,[111]Insumos!$A$2:$F$2700,5,FALSE)</f>
        <v>32545</v>
      </c>
      <c r="MSN32" s="451">
        <f>+ROUND(MSL32*MSM32,0)</f>
        <v>7062</v>
      </c>
      <c r="MSO32" s="450" t="s">
        <v>31</v>
      </c>
      <c r="MSP32" s="450" t="s">
        <v>150</v>
      </c>
      <c r="MSQ32" s="446" t="s">
        <v>151</v>
      </c>
      <c r="MSR32" s="446" t="s">
        <v>138</v>
      </c>
      <c r="MSS32" s="446" t="s">
        <v>139</v>
      </c>
      <c r="MST32" s="446">
        <v>0.217</v>
      </c>
      <c r="MSU32" s="451">
        <f>+VLOOKUP(MSP32,[111]Insumos!$A$2:$F$2700,5,FALSE)</f>
        <v>32545</v>
      </c>
      <c r="MSV32" s="451">
        <f>+ROUND(MST32*MSU32,0)</f>
        <v>7062</v>
      </c>
      <c r="MSW32" s="450" t="s">
        <v>31</v>
      </c>
      <c r="MSX32" s="450" t="s">
        <v>150</v>
      </c>
      <c r="MSY32" s="446" t="s">
        <v>151</v>
      </c>
      <c r="MSZ32" s="446" t="s">
        <v>138</v>
      </c>
      <c r="MTA32" s="446" t="s">
        <v>139</v>
      </c>
      <c r="MTB32" s="446">
        <v>0.217</v>
      </c>
      <c r="MTC32" s="451">
        <f>+VLOOKUP(MSX32,[111]Insumos!$A$2:$F$2700,5,FALSE)</f>
        <v>32545</v>
      </c>
      <c r="MTD32" s="451">
        <f>+ROUND(MTB32*MTC32,0)</f>
        <v>7062</v>
      </c>
      <c r="MTE32" s="450" t="s">
        <v>31</v>
      </c>
      <c r="MTF32" s="450" t="s">
        <v>150</v>
      </c>
      <c r="MTG32" s="446" t="s">
        <v>151</v>
      </c>
      <c r="MTH32" s="446" t="s">
        <v>138</v>
      </c>
      <c r="MTI32" s="446" t="s">
        <v>139</v>
      </c>
      <c r="MTJ32" s="446">
        <v>0.217</v>
      </c>
      <c r="MTK32" s="451">
        <f>+VLOOKUP(MTF32,[111]Insumos!$A$2:$F$2700,5,FALSE)</f>
        <v>32545</v>
      </c>
      <c r="MTL32" s="451">
        <f>+ROUND(MTJ32*MTK32,0)</f>
        <v>7062</v>
      </c>
      <c r="MTM32" s="450" t="s">
        <v>31</v>
      </c>
      <c r="MTN32" s="450" t="s">
        <v>150</v>
      </c>
      <c r="MTO32" s="446" t="s">
        <v>151</v>
      </c>
      <c r="MTP32" s="446" t="s">
        <v>138</v>
      </c>
      <c r="MTQ32" s="446" t="s">
        <v>139</v>
      </c>
      <c r="MTR32" s="446">
        <v>0.217</v>
      </c>
      <c r="MTS32" s="451">
        <f>+VLOOKUP(MTN32,[111]Insumos!$A$2:$F$2700,5,FALSE)</f>
        <v>32545</v>
      </c>
      <c r="MTT32" s="451">
        <f>+ROUND(MTR32*MTS32,0)</f>
        <v>7062</v>
      </c>
      <c r="MTU32" s="450" t="s">
        <v>31</v>
      </c>
      <c r="MTV32" s="450" t="s">
        <v>150</v>
      </c>
      <c r="MTW32" s="446" t="s">
        <v>151</v>
      </c>
      <c r="MTX32" s="446" t="s">
        <v>138</v>
      </c>
      <c r="MTY32" s="446" t="s">
        <v>139</v>
      </c>
      <c r="MTZ32" s="446">
        <v>0.217</v>
      </c>
      <c r="MUA32" s="451">
        <f>+VLOOKUP(MTV32,[111]Insumos!$A$2:$F$2700,5,FALSE)</f>
        <v>32545</v>
      </c>
      <c r="MUB32" s="451">
        <f>+ROUND(MTZ32*MUA32,0)</f>
        <v>7062</v>
      </c>
      <c r="MUC32" s="450" t="s">
        <v>31</v>
      </c>
      <c r="MUD32" s="450" t="s">
        <v>150</v>
      </c>
      <c r="MUE32" s="446" t="s">
        <v>151</v>
      </c>
      <c r="MUF32" s="446" t="s">
        <v>138</v>
      </c>
      <c r="MUG32" s="446" t="s">
        <v>139</v>
      </c>
      <c r="MUH32" s="446">
        <v>0.217</v>
      </c>
      <c r="MUI32" s="451">
        <f>+VLOOKUP(MUD32,[111]Insumos!$A$2:$F$2700,5,FALSE)</f>
        <v>32545</v>
      </c>
      <c r="MUJ32" s="451">
        <f>+ROUND(MUH32*MUI32,0)</f>
        <v>7062</v>
      </c>
      <c r="MUK32" s="450" t="s">
        <v>31</v>
      </c>
      <c r="MUL32" s="450" t="s">
        <v>150</v>
      </c>
      <c r="MUM32" s="446" t="s">
        <v>151</v>
      </c>
      <c r="MUN32" s="446" t="s">
        <v>138</v>
      </c>
      <c r="MUO32" s="446" t="s">
        <v>139</v>
      </c>
      <c r="MUP32" s="446">
        <v>0.217</v>
      </c>
      <c r="MUQ32" s="451">
        <f>+VLOOKUP(MUL32,[111]Insumos!$A$2:$F$2700,5,FALSE)</f>
        <v>32545</v>
      </c>
      <c r="MUR32" s="451">
        <f>+ROUND(MUP32*MUQ32,0)</f>
        <v>7062</v>
      </c>
      <c r="MUS32" s="450" t="s">
        <v>31</v>
      </c>
      <c r="MUT32" s="450" t="s">
        <v>150</v>
      </c>
      <c r="MUU32" s="446" t="s">
        <v>151</v>
      </c>
      <c r="MUV32" s="446" t="s">
        <v>138</v>
      </c>
      <c r="MUW32" s="446" t="s">
        <v>139</v>
      </c>
      <c r="MUX32" s="446">
        <v>0.217</v>
      </c>
      <c r="MUY32" s="451">
        <f>+VLOOKUP(MUT32,[111]Insumos!$A$2:$F$2700,5,FALSE)</f>
        <v>32545</v>
      </c>
      <c r="MUZ32" s="451">
        <f>+ROUND(MUX32*MUY32,0)</f>
        <v>7062</v>
      </c>
      <c r="MVA32" s="450" t="s">
        <v>31</v>
      </c>
      <c r="MVB32" s="450" t="s">
        <v>150</v>
      </c>
      <c r="MVC32" s="446" t="s">
        <v>151</v>
      </c>
      <c r="MVD32" s="446" t="s">
        <v>138</v>
      </c>
      <c r="MVE32" s="446" t="s">
        <v>139</v>
      </c>
      <c r="MVF32" s="446">
        <v>0.217</v>
      </c>
      <c r="MVG32" s="451">
        <f>+VLOOKUP(MVB32,[111]Insumos!$A$2:$F$2700,5,FALSE)</f>
        <v>32545</v>
      </c>
      <c r="MVH32" s="451">
        <f>+ROUND(MVF32*MVG32,0)</f>
        <v>7062</v>
      </c>
      <c r="MVI32" s="450" t="s">
        <v>31</v>
      </c>
      <c r="MVJ32" s="450" t="s">
        <v>150</v>
      </c>
      <c r="MVK32" s="446" t="s">
        <v>151</v>
      </c>
      <c r="MVL32" s="446" t="s">
        <v>138</v>
      </c>
      <c r="MVM32" s="446" t="s">
        <v>139</v>
      </c>
      <c r="MVN32" s="446">
        <v>0.217</v>
      </c>
      <c r="MVO32" s="451">
        <f>+VLOOKUP(MVJ32,[111]Insumos!$A$2:$F$2700,5,FALSE)</f>
        <v>32545</v>
      </c>
      <c r="MVP32" s="451">
        <f>+ROUND(MVN32*MVO32,0)</f>
        <v>7062</v>
      </c>
      <c r="MVQ32" s="450" t="s">
        <v>31</v>
      </c>
      <c r="MVR32" s="450" t="s">
        <v>150</v>
      </c>
      <c r="MVS32" s="446" t="s">
        <v>151</v>
      </c>
      <c r="MVT32" s="446" t="s">
        <v>138</v>
      </c>
      <c r="MVU32" s="446" t="s">
        <v>139</v>
      </c>
      <c r="MVV32" s="446">
        <v>0.217</v>
      </c>
      <c r="MVW32" s="451">
        <f>+VLOOKUP(MVR32,[111]Insumos!$A$2:$F$2700,5,FALSE)</f>
        <v>32545</v>
      </c>
      <c r="MVX32" s="451">
        <f>+ROUND(MVV32*MVW32,0)</f>
        <v>7062</v>
      </c>
      <c r="MVY32" s="450" t="s">
        <v>31</v>
      </c>
      <c r="MVZ32" s="450" t="s">
        <v>150</v>
      </c>
      <c r="MWA32" s="446" t="s">
        <v>151</v>
      </c>
      <c r="MWB32" s="446" t="s">
        <v>138</v>
      </c>
      <c r="MWC32" s="446" t="s">
        <v>139</v>
      </c>
      <c r="MWD32" s="446">
        <v>0.217</v>
      </c>
      <c r="MWE32" s="451">
        <f>+VLOOKUP(MVZ32,[111]Insumos!$A$2:$F$2700,5,FALSE)</f>
        <v>32545</v>
      </c>
      <c r="MWF32" s="451">
        <f>+ROUND(MWD32*MWE32,0)</f>
        <v>7062</v>
      </c>
      <c r="MWG32" s="450" t="s">
        <v>31</v>
      </c>
      <c r="MWH32" s="450" t="s">
        <v>150</v>
      </c>
      <c r="MWI32" s="446" t="s">
        <v>151</v>
      </c>
      <c r="MWJ32" s="446" t="s">
        <v>138</v>
      </c>
      <c r="MWK32" s="446" t="s">
        <v>139</v>
      </c>
      <c r="MWL32" s="446">
        <v>0.217</v>
      </c>
      <c r="MWM32" s="451">
        <f>+VLOOKUP(MWH32,[111]Insumos!$A$2:$F$2700,5,FALSE)</f>
        <v>32545</v>
      </c>
      <c r="MWN32" s="451">
        <f>+ROUND(MWL32*MWM32,0)</f>
        <v>7062</v>
      </c>
      <c r="MWO32" s="450" t="s">
        <v>31</v>
      </c>
      <c r="MWP32" s="450" t="s">
        <v>150</v>
      </c>
      <c r="MWQ32" s="446" t="s">
        <v>151</v>
      </c>
      <c r="MWR32" s="446" t="s">
        <v>138</v>
      </c>
      <c r="MWS32" s="446" t="s">
        <v>139</v>
      </c>
      <c r="MWT32" s="446">
        <v>0.217</v>
      </c>
      <c r="MWU32" s="451">
        <f>+VLOOKUP(MWP32,[111]Insumos!$A$2:$F$2700,5,FALSE)</f>
        <v>32545</v>
      </c>
      <c r="MWV32" s="451">
        <f>+ROUND(MWT32*MWU32,0)</f>
        <v>7062</v>
      </c>
      <c r="MWW32" s="450" t="s">
        <v>31</v>
      </c>
      <c r="MWX32" s="450" t="s">
        <v>150</v>
      </c>
      <c r="MWY32" s="446" t="s">
        <v>151</v>
      </c>
      <c r="MWZ32" s="446" t="s">
        <v>138</v>
      </c>
      <c r="MXA32" s="446" t="s">
        <v>139</v>
      </c>
      <c r="MXB32" s="446">
        <v>0.217</v>
      </c>
      <c r="MXC32" s="451">
        <f>+VLOOKUP(MWX32,[111]Insumos!$A$2:$F$2700,5,FALSE)</f>
        <v>32545</v>
      </c>
      <c r="MXD32" s="451">
        <f>+ROUND(MXB32*MXC32,0)</f>
        <v>7062</v>
      </c>
      <c r="MXE32" s="450" t="s">
        <v>31</v>
      </c>
      <c r="MXF32" s="450" t="s">
        <v>150</v>
      </c>
      <c r="MXG32" s="446" t="s">
        <v>151</v>
      </c>
      <c r="MXH32" s="446" t="s">
        <v>138</v>
      </c>
      <c r="MXI32" s="446" t="s">
        <v>139</v>
      </c>
      <c r="MXJ32" s="446">
        <v>0.217</v>
      </c>
      <c r="MXK32" s="451">
        <f>+VLOOKUP(MXF32,[111]Insumos!$A$2:$F$2700,5,FALSE)</f>
        <v>32545</v>
      </c>
      <c r="MXL32" s="451">
        <f>+ROUND(MXJ32*MXK32,0)</f>
        <v>7062</v>
      </c>
      <c r="MXM32" s="450" t="s">
        <v>31</v>
      </c>
      <c r="MXN32" s="450" t="s">
        <v>150</v>
      </c>
      <c r="MXO32" s="446" t="s">
        <v>151</v>
      </c>
      <c r="MXP32" s="446" t="s">
        <v>138</v>
      </c>
      <c r="MXQ32" s="446" t="s">
        <v>139</v>
      </c>
      <c r="MXR32" s="446">
        <v>0.217</v>
      </c>
      <c r="MXS32" s="451">
        <f>+VLOOKUP(MXN32,[111]Insumos!$A$2:$F$2700,5,FALSE)</f>
        <v>32545</v>
      </c>
      <c r="MXT32" s="451">
        <f>+ROUND(MXR32*MXS32,0)</f>
        <v>7062</v>
      </c>
      <c r="MXU32" s="450" t="s">
        <v>31</v>
      </c>
      <c r="MXV32" s="450" t="s">
        <v>150</v>
      </c>
      <c r="MXW32" s="446" t="s">
        <v>151</v>
      </c>
      <c r="MXX32" s="446" t="s">
        <v>138</v>
      </c>
      <c r="MXY32" s="446" t="s">
        <v>139</v>
      </c>
      <c r="MXZ32" s="446">
        <v>0.217</v>
      </c>
      <c r="MYA32" s="451">
        <f>+VLOOKUP(MXV32,[111]Insumos!$A$2:$F$2700,5,FALSE)</f>
        <v>32545</v>
      </c>
      <c r="MYB32" s="451">
        <f>+ROUND(MXZ32*MYA32,0)</f>
        <v>7062</v>
      </c>
      <c r="MYC32" s="450" t="s">
        <v>31</v>
      </c>
      <c r="MYD32" s="450" t="s">
        <v>150</v>
      </c>
      <c r="MYE32" s="446" t="s">
        <v>151</v>
      </c>
      <c r="MYF32" s="446" t="s">
        <v>138</v>
      </c>
      <c r="MYG32" s="446" t="s">
        <v>139</v>
      </c>
      <c r="MYH32" s="446">
        <v>0.217</v>
      </c>
      <c r="MYI32" s="451">
        <f>+VLOOKUP(MYD32,[111]Insumos!$A$2:$F$2700,5,FALSE)</f>
        <v>32545</v>
      </c>
      <c r="MYJ32" s="451">
        <f>+ROUND(MYH32*MYI32,0)</f>
        <v>7062</v>
      </c>
      <c r="MYK32" s="450" t="s">
        <v>31</v>
      </c>
      <c r="MYL32" s="450" t="s">
        <v>150</v>
      </c>
      <c r="MYM32" s="446" t="s">
        <v>151</v>
      </c>
      <c r="MYN32" s="446" t="s">
        <v>138</v>
      </c>
      <c r="MYO32" s="446" t="s">
        <v>139</v>
      </c>
      <c r="MYP32" s="446">
        <v>0.217</v>
      </c>
      <c r="MYQ32" s="451">
        <f>+VLOOKUP(MYL32,[111]Insumos!$A$2:$F$2700,5,FALSE)</f>
        <v>32545</v>
      </c>
      <c r="MYR32" s="451">
        <f>+ROUND(MYP32*MYQ32,0)</f>
        <v>7062</v>
      </c>
      <c r="MYS32" s="450" t="s">
        <v>31</v>
      </c>
      <c r="MYT32" s="450" t="s">
        <v>150</v>
      </c>
      <c r="MYU32" s="446" t="s">
        <v>151</v>
      </c>
      <c r="MYV32" s="446" t="s">
        <v>138</v>
      </c>
      <c r="MYW32" s="446" t="s">
        <v>139</v>
      </c>
      <c r="MYX32" s="446">
        <v>0.217</v>
      </c>
      <c r="MYY32" s="451">
        <f>+VLOOKUP(MYT32,[111]Insumos!$A$2:$F$2700,5,FALSE)</f>
        <v>32545</v>
      </c>
      <c r="MYZ32" s="451">
        <f>+ROUND(MYX32*MYY32,0)</f>
        <v>7062</v>
      </c>
      <c r="MZA32" s="450" t="s">
        <v>31</v>
      </c>
      <c r="MZB32" s="450" t="s">
        <v>150</v>
      </c>
      <c r="MZC32" s="446" t="s">
        <v>151</v>
      </c>
      <c r="MZD32" s="446" t="s">
        <v>138</v>
      </c>
      <c r="MZE32" s="446" t="s">
        <v>139</v>
      </c>
      <c r="MZF32" s="446">
        <v>0.217</v>
      </c>
      <c r="MZG32" s="451">
        <f>+VLOOKUP(MZB32,[111]Insumos!$A$2:$F$2700,5,FALSE)</f>
        <v>32545</v>
      </c>
      <c r="MZH32" s="451">
        <f>+ROUND(MZF32*MZG32,0)</f>
        <v>7062</v>
      </c>
      <c r="MZI32" s="450" t="s">
        <v>31</v>
      </c>
      <c r="MZJ32" s="450" t="s">
        <v>150</v>
      </c>
      <c r="MZK32" s="446" t="s">
        <v>151</v>
      </c>
      <c r="MZL32" s="446" t="s">
        <v>138</v>
      </c>
      <c r="MZM32" s="446" t="s">
        <v>139</v>
      </c>
      <c r="MZN32" s="446">
        <v>0.217</v>
      </c>
      <c r="MZO32" s="451">
        <f>+VLOOKUP(MZJ32,[111]Insumos!$A$2:$F$2700,5,FALSE)</f>
        <v>32545</v>
      </c>
      <c r="MZP32" s="451">
        <f>+ROUND(MZN32*MZO32,0)</f>
        <v>7062</v>
      </c>
      <c r="MZQ32" s="450" t="s">
        <v>31</v>
      </c>
      <c r="MZR32" s="450" t="s">
        <v>150</v>
      </c>
      <c r="MZS32" s="446" t="s">
        <v>151</v>
      </c>
      <c r="MZT32" s="446" t="s">
        <v>138</v>
      </c>
      <c r="MZU32" s="446" t="s">
        <v>139</v>
      </c>
      <c r="MZV32" s="446">
        <v>0.217</v>
      </c>
      <c r="MZW32" s="451">
        <f>+VLOOKUP(MZR32,[111]Insumos!$A$2:$F$2700,5,FALSE)</f>
        <v>32545</v>
      </c>
      <c r="MZX32" s="451">
        <f>+ROUND(MZV32*MZW32,0)</f>
        <v>7062</v>
      </c>
      <c r="MZY32" s="450" t="s">
        <v>31</v>
      </c>
      <c r="MZZ32" s="450" t="s">
        <v>150</v>
      </c>
      <c r="NAA32" s="446" t="s">
        <v>151</v>
      </c>
      <c r="NAB32" s="446" t="s">
        <v>138</v>
      </c>
      <c r="NAC32" s="446" t="s">
        <v>139</v>
      </c>
      <c r="NAD32" s="446">
        <v>0.217</v>
      </c>
      <c r="NAE32" s="451">
        <f>+VLOOKUP(MZZ32,[111]Insumos!$A$2:$F$2700,5,FALSE)</f>
        <v>32545</v>
      </c>
      <c r="NAF32" s="451">
        <f>+ROUND(NAD32*NAE32,0)</f>
        <v>7062</v>
      </c>
      <c r="NAG32" s="450" t="s">
        <v>31</v>
      </c>
      <c r="NAH32" s="450" t="s">
        <v>150</v>
      </c>
      <c r="NAI32" s="446" t="s">
        <v>151</v>
      </c>
      <c r="NAJ32" s="446" t="s">
        <v>138</v>
      </c>
      <c r="NAK32" s="446" t="s">
        <v>139</v>
      </c>
      <c r="NAL32" s="446">
        <v>0.217</v>
      </c>
      <c r="NAM32" s="451">
        <f>+VLOOKUP(NAH32,[111]Insumos!$A$2:$F$2700,5,FALSE)</f>
        <v>32545</v>
      </c>
      <c r="NAN32" s="451">
        <f>+ROUND(NAL32*NAM32,0)</f>
        <v>7062</v>
      </c>
      <c r="NAO32" s="450" t="s">
        <v>31</v>
      </c>
      <c r="NAP32" s="450" t="s">
        <v>150</v>
      </c>
      <c r="NAQ32" s="446" t="s">
        <v>151</v>
      </c>
      <c r="NAR32" s="446" t="s">
        <v>138</v>
      </c>
      <c r="NAS32" s="446" t="s">
        <v>139</v>
      </c>
      <c r="NAT32" s="446">
        <v>0.217</v>
      </c>
      <c r="NAU32" s="451">
        <f>+VLOOKUP(NAP32,[111]Insumos!$A$2:$F$2700,5,FALSE)</f>
        <v>32545</v>
      </c>
      <c r="NAV32" s="451">
        <f>+ROUND(NAT32*NAU32,0)</f>
        <v>7062</v>
      </c>
      <c r="NAW32" s="450" t="s">
        <v>31</v>
      </c>
      <c r="NAX32" s="450" t="s">
        <v>150</v>
      </c>
      <c r="NAY32" s="446" t="s">
        <v>151</v>
      </c>
      <c r="NAZ32" s="446" t="s">
        <v>138</v>
      </c>
      <c r="NBA32" s="446" t="s">
        <v>139</v>
      </c>
      <c r="NBB32" s="446">
        <v>0.217</v>
      </c>
      <c r="NBC32" s="451">
        <f>+VLOOKUP(NAX32,[111]Insumos!$A$2:$F$2700,5,FALSE)</f>
        <v>32545</v>
      </c>
      <c r="NBD32" s="451">
        <f>+ROUND(NBB32*NBC32,0)</f>
        <v>7062</v>
      </c>
      <c r="NBE32" s="450" t="s">
        <v>31</v>
      </c>
      <c r="NBF32" s="450" t="s">
        <v>150</v>
      </c>
      <c r="NBG32" s="446" t="s">
        <v>151</v>
      </c>
      <c r="NBH32" s="446" t="s">
        <v>138</v>
      </c>
      <c r="NBI32" s="446" t="s">
        <v>139</v>
      </c>
      <c r="NBJ32" s="446">
        <v>0.217</v>
      </c>
      <c r="NBK32" s="451">
        <f>+VLOOKUP(NBF32,[111]Insumos!$A$2:$F$2700,5,FALSE)</f>
        <v>32545</v>
      </c>
      <c r="NBL32" s="451">
        <f>+ROUND(NBJ32*NBK32,0)</f>
        <v>7062</v>
      </c>
      <c r="NBM32" s="450" t="s">
        <v>31</v>
      </c>
      <c r="NBN32" s="450" t="s">
        <v>150</v>
      </c>
      <c r="NBO32" s="446" t="s">
        <v>151</v>
      </c>
      <c r="NBP32" s="446" t="s">
        <v>138</v>
      </c>
      <c r="NBQ32" s="446" t="s">
        <v>139</v>
      </c>
      <c r="NBR32" s="446">
        <v>0.217</v>
      </c>
      <c r="NBS32" s="451">
        <f>+VLOOKUP(NBN32,[111]Insumos!$A$2:$F$2700,5,FALSE)</f>
        <v>32545</v>
      </c>
      <c r="NBT32" s="451">
        <f>+ROUND(NBR32*NBS32,0)</f>
        <v>7062</v>
      </c>
      <c r="NBU32" s="450" t="s">
        <v>31</v>
      </c>
      <c r="NBV32" s="450" t="s">
        <v>150</v>
      </c>
      <c r="NBW32" s="446" t="s">
        <v>151</v>
      </c>
      <c r="NBX32" s="446" t="s">
        <v>138</v>
      </c>
      <c r="NBY32" s="446" t="s">
        <v>139</v>
      </c>
      <c r="NBZ32" s="446">
        <v>0.217</v>
      </c>
      <c r="NCA32" s="451">
        <f>+VLOOKUP(NBV32,[111]Insumos!$A$2:$F$2700,5,FALSE)</f>
        <v>32545</v>
      </c>
      <c r="NCB32" s="451">
        <f>+ROUND(NBZ32*NCA32,0)</f>
        <v>7062</v>
      </c>
      <c r="NCC32" s="450" t="s">
        <v>31</v>
      </c>
      <c r="NCD32" s="450" t="s">
        <v>150</v>
      </c>
      <c r="NCE32" s="446" t="s">
        <v>151</v>
      </c>
      <c r="NCF32" s="446" t="s">
        <v>138</v>
      </c>
      <c r="NCG32" s="446" t="s">
        <v>139</v>
      </c>
      <c r="NCH32" s="446">
        <v>0.217</v>
      </c>
      <c r="NCI32" s="451">
        <f>+VLOOKUP(NCD32,[111]Insumos!$A$2:$F$2700,5,FALSE)</f>
        <v>32545</v>
      </c>
      <c r="NCJ32" s="451">
        <f>+ROUND(NCH32*NCI32,0)</f>
        <v>7062</v>
      </c>
      <c r="NCK32" s="450" t="s">
        <v>31</v>
      </c>
      <c r="NCL32" s="450" t="s">
        <v>150</v>
      </c>
      <c r="NCM32" s="446" t="s">
        <v>151</v>
      </c>
      <c r="NCN32" s="446" t="s">
        <v>138</v>
      </c>
      <c r="NCO32" s="446" t="s">
        <v>139</v>
      </c>
      <c r="NCP32" s="446">
        <v>0.217</v>
      </c>
      <c r="NCQ32" s="451">
        <f>+VLOOKUP(NCL32,[111]Insumos!$A$2:$F$2700,5,FALSE)</f>
        <v>32545</v>
      </c>
      <c r="NCR32" s="451">
        <f>+ROUND(NCP32*NCQ32,0)</f>
        <v>7062</v>
      </c>
      <c r="NCS32" s="450" t="s">
        <v>31</v>
      </c>
      <c r="NCT32" s="450" t="s">
        <v>150</v>
      </c>
      <c r="NCU32" s="446" t="s">
        <v>151</v>
      </c>
      <c r="NCV32" s="446" t="s">
        <v>138</v>
      </c>
      <c r="NCW32" s="446" t="s">
        <v>139</v>
      </c>
      <c r="NCX32" s="446">
        <v>0.217</v>
      </c>
      <c r="NCY32" s="451">
        <f>+VLOOKUP(NCT32,[111]Insumos!$A$2:$F$2700,5,FALSE)</f>
        <v>32545</v>
      </c>
      <c r="NCZ32" s="451">
        <f>+ROUND(NCX32*NCY32,0)</f>
        <v>7062</v>
      </c>
      <c r="NDA32" s="450" t="s">
        <v>31</v>
      </c>
      <c r="NDB32" s="450" t="s">
        <v>150</v>
      </c>
      <c r="NDC32" s="446" t="s">
        <v>151</v>
      </c>
      <c r="NDD32" s="446" t="s">
        <v>138</v>
      </c>
      <c r="NDE32" s="446" t="s">
        <v>139</v>
      </c>
      <c r="NDF32" s="446">
        <v>0.217</v>
      </c>
      <c r="NDG32" s="451">
        <f>+VLOOKUP(NDB32,[111]Insumos!$A$2:$F$2700,5,FALSE)</f>
        <v>32545</v>
      </c>
      <c r="NDH32" s="451">
        <f>+ROUND(NDF32*NDG32,0)</f>
        <v>7062</v>
      </c>
      <c r="NDI32" s="450" t="s">
        <v>31</v>
      </c>
      <c r="NDJ32" s="450" t="s">
        <v>150</v>
      </c>
      <c r="NDK32" s="446" t="s">
        <v>151</v>
      </c>
      <c r="NDL32" s="446" t="s">
        <v>138</v>
      </c>
      <c r="NDM32" s="446" t="s">
        <v>139</v>
      </c>
      <c r="NDN32" s="446">
        <v>0.217</v>
      </c>
      <c r="NDO32" s="451">
        <f>+VLOOKUP(NDJ32,[111]Insumos!$A$2:$F$2700,5,FALSE)</f>
        <v>32545</v>
      </c>
      <c r="NDP32" s="451">
        <f>+ROUND(NDN32*NDO32,0)</f>
        <v>7062</v>
      </c>
      <c r="NDQ32" s="450" t="s">
        <v>31</v>
      </c>
      <c r="NDR32" s="450" t="s">
        <v>150</v>
      </c>
      <c r="NDS32" s="446" t="s">
        <v>151</v>
      </c>
      <c r="NDT32" s="446" t="s">
        <v>138</v>
      </c>
      <c r="NDU32" s="446" t="s">
        <v>139</v>
      </c>
      <c r="NDV32" s="446">
        <v>0.217</v>
      </c>
      <c r="NDW32" s="451">
        <f>+VLOOKUP(NDR32,[111]Insumos!$A$2:$F$2700,5,FALSE)</f>
        <v>32545</v>
      </c>
      <c r="NDX32" s="451">
        <f>+ROUND(NDV32*NDW32,0)</f>
        <v>7062</v>
      </c>
      <c r="NDY32" s="450" t="s">
        <v>31</v>
      </c>
      <c r="NDZ32" s="450" t="s">
        <v>150</v>
      </c>
      <c r="NEA32" s="446" t="s">
        <v>151</v>
      </c>
      <c r="NEB32" s="446" t="s">
        <v>138</v>
      </c>
      <c r="NEC32" s="446" t="s">
        <v>139</v>
      </c>
      <c r="NED32" s="446">
        <v>0.217</v>
      </c>
      <c r="NEE32" s="451">
        <f>+VLOOKUP(NDZ32,[111]Insumos!$A$2:$F$2700,5,FALSE)</f>
        <v>32545</v>
      </c>
      <c r="NEF32" s="451">
        <f>+ROUND(NED32*NEE32,0)</f>
        <v>7062</v>
      </c>
      <c r="NEG32" s="450" t="s">
        <v>31</v>
      </c>
      <c r="NEH32" s="450" t="s">
        <v>150</v>
      </c>
      <c r="NEI32" s="446" t="s">
        <v>151</v>
      </c>
      <c r="NEJ32" s="446" t="s">
        <v>138</v>
      </c>
      <c r="NEK32" s="446" t="s">
        <v>139</v>
      </c>
      <c r="NEL32" s="446">
        <v>0.217</v>
      </c>
      <c r="NEM32" s="451">
        <f>+VLOOKUP(NEH32,[111]Insumos!$A$2:$F$2700,5,FALSE)</f>
        <v>32545</v>
      </c>
      <c r="NEN32" s="451">
        <f>+ROUND(NEL32*NEM32,0)</f>
        <v>7062</v>
      </c>
      <c r="NEO32" s="450" t="s">
        <v>31</v>
      </c>
      <c r="NEP32" s="450" t="s">
        <v>150</v>
      </c>
      <c r="NEQ32" s="446" t="s">
        <v>151</v>
      </c>
      <c r="NER32" s="446" t="s">
        <v>138</v>
      </c>
      <c r="NES32" s="446" t="s">
        <v>139</v>
      </c>
      <c r="NET32" s="446">
        <v>0.217</v>
      </c>
      <c r="NEU32" s="451">
        <f>+VLOOKUP(NEP32,[111]Insumos!$A$2:$F$2700,5,FALSE)</f>
        <v>32545</v>
      </c>
      <c r="NEV32" s="451">
        <f>+ROUND(NET32*NEU32,0)</f>
        <v>7062</v>
      </c>
      <c r="NEW32" s="450" t="s">
        <v>31</v>
      </c>
      <c r="NEX32" s="450" t="s">
        <v>150</v>
      </c>
      <c r="NEY32" s="446" t="s">
        <v>151</v>
      </c>
      <c r="NEZ32" s="446" t="s">
        <v>138</v>
      </c>
      <c r="NFA32" s="446" t="s">
        <v>139</v>
      </c>
      <c r="NFB32" s="446">
        <v>0.217</v>
      </c>
      <c r="NFC32" s="451">
        <f>+VLOOKUP(NEX32,[111]Insumos!$A$2:$F$2700,5,FALSE)</f>
        <v>32545</v>
      </c>
      <c r="NFD32" s="451">
        <f>+ROUND(NFB32*NFC32,0)</f>
        <v>7062</v>
      </c>
      <c r="NFE32" s="450" t="s">
        <v>31</v>
      </c>
      <c r="NFF32" s="450" t="s">
        <v>150</v>
      </c>
      <c r="NFG32" s="446" t="s">
        <v>151</v>
      </c>
      <c r="NFH32" s="446" t="s">
        <v>138</v>
      </c>
      <c r="NFI32" s="446" t="s">
        <v>139</v>
      </c>
      <c r="NFJ32" s="446">
        <v>0.217</v>
      </c>
      <c r="NFK32" s="451">
        <f>+VLOOKUP(NFF32,[111]Insumos!$A$2:$F$2700,5,FALSE)</f>
        <v>32545</v>
      </c>
      <c r="NFL32" s="451">
        <f>+ROUND(NFJ32*NFK32,0)</f>
        <v>7062</v>
      </c>
      <c r="NFM32" s="450" t="s">
        <v>31</v>
      </c>
      <c r="NFN32" s="450" t="s">
        <v>150</v>
      </c>
      <c r="NFO32" s="446" t="s">
        <v>151</v>
      </c>
      <c r="NFP32" s="446" t="s">
        <v>138</v>
      </c>
      <c r="NFQ32" s="446" t="s">
        <v>139</v>
      </c>
      <c r="NFR32" s="446">
        <v>0.217</v>
      </c>
      <c r="NFS32" s="451">
        <f>+VLOOKUP(NFN32,[111]Insumos!$A$2:$F$2700,5,FALSE)</f>
        <v>32545</v>
      </c>
      <c r="NFT32" s="451">
        <f>+ROUND(NFR32*NFS32,0)</f>
        <v>7062</v>
      </c>
      <c r="NFU32" s="450" t="s">
        <v>31</v>
      </c>
      <c r="NFV32" s="450" t="s">
        <v>150</v>
      </c>
      <c r="NFW32" s="446" t="s">
        <v>151</v>
      </c>
      <c r="NFX32" s="446" t="s">
        <v>138</v>
      </c>
      <c r="NFY32" s="446" t="s">
        <v>139</v>
      </c>
      <c r="NFZ32" s="446">
        <v>0.217</v>
      </c>
      <c r="NGA32" s="451">
        <f>+VLOOKUP(NFV32,[111]Insumos!$A$2:$F$2700,5,FALSE)</f>
        <v>32545</v>
      </c>
      <c r="NGB32" s="451">
        <f>+ROUND(NFZ32*NGA32,0)</f>
        <v>7062</v>
      </c>
      <c r="NGC32" s="450" t="s">
        <v>31</v>
      </c>
      <c r="NGD32" s="450" t="s">
        <v>150</v>
      </c>
      <c r="NGE32" s="446" t="s">
        <v>151</v>
      </c>
      <c r="NGF32" s="446" t="s">
        <v>138</v>
      </c>
      <c r="NGG32" s="446" t="s">
        <v>139</v>
      </c>
      <c r="NGH32" s="446">
        <v>0.217</v>
      </c>
      <c r="NGI32" s="451">
        <f>+VLOOKUP(NGD32,[111]Insumos!$A$2:$F$2700,5,FALSE)</f>
        <v>32545</v>
      </c>
      <c r="NGJ32" s="451">
        <f>+ROUND(NGH32*NGI32,0)</f>
        <v>7062</v>
      </c>
      <c r="NGK32" s="450" t="s">
        <v>31</v>
      </c>
      <c r="NGL32" s="450" t="s">
        <v>150</v>
      </c>
      <c r="NGM32" s="446" t="s">
        <v>151</v>
      </c>
      <c r="NGN32" s="446" t="s">
        <v>138</v>
      </c>
      <c r="NGO32" s="446" t="s">
        <v>139</v>
      </c>
      <c r="NGP32" s="446">
        <v>0.217</v>
      </c>
      <c r="NGQ32" s="451">
        <f>+VLOOKUP(NGL32,[111]Insumos!$A$2:$F$2700,5,FALSE)</f>
        <v>32545</v>
      </c>
      <c r="NGR32" s="451">
        <f>+ROUND(NGP32*NGQ32,0)</f>
        <v>7062</v>
      </c>
      <c r="NGS32" s="450" t="s">
        <v>31</v>
      </c>
      <c r="NGT32" s="450" t="s">
        <v>150</v>
      </c>
      <c r="NGU32" s="446" t="s">
        <v>151</v>
      </c>
      <c r="NGV32" s="446" t="s">
        <v>138</v>
      </c>
      <c r="NGW32" s="446" t="s">
        <v>139</v>
      </c>
      <c r="NGX32" s="446">
        <v>0.217</v>
      </c>
      <c r="NGY32" s="451">
        <f>+VLOOKUP(NGT32,[111]Insumos!$A$2:$F$2700,5,FALSE)</f>
        <v>32545</v>
      </c>
      <c r="NGZ32" s="451">
        <f>+ROUND(NGX32*NGY32,0)</f>
        <v>7062</v>
      </c>
      <c r="NHA32" s="450" t="s">
        <v>31</v>
      </c>
      <c r="NHB32" s="450" t="s">
        <v>150</v>
      </c>
      <c r="NHC32" s="446" t="s">
        <v>151</v>
      </c>
      <c r="NHD32" s="446" t="s">
        <v>138</v>
      </c>
      <c r="NHE32" s="446" t="s">
        <v>139</v>
      </c>
      <c r="NHF32" s="446">
        <v>0.217</v>
      </c>
      <c r="NHG32" s="451">
        <f>+VLOOKUP(NHB32,[111]Insumos!$A$2:$F$2700,5,FALSE)</f>
        <v>32545</v>
      </c>
      <c r="NHH32" s="451">
        <f>+ROUND(NHF32*NHG32,0)</f>
        <v>7062</v>
      </c>
      <c r="NHI32" s="450" t="s">
        <v>31</v>
      </c>
      <c r="NHJ32" s="450" t="s">
        <v>150</v>
      </c>
      <c r="NHK32" s="446" t="s">
        <v>151</v>
      </c>
      <c r="NHL32" s="446" t="s">
        <v>138</v>
      </c>
      <c r="NHM32" s="446" t="s">
        <v>139</v>
      </c>
      <c r="NHN32" s="446">
        <v>0.217</v>
      </c>
      <c r="NHO32" s="451">
        <f>+VLOOKUP(NHJ32,[111]Insumos!$A$2:$F$2700,5,FALSE)</f>
        <v>32545</v>
      </c>
      <c r="NHP32" s="451">
        <f>+ROUND(NHN32*NHO32,0)</f>
        <v>7062</v>
      </c>
      <c r="NHQ32" s="450" t="s">
        <v>31</v>
      </c>
      <c r="NHR32" s="450" t="s">
        <v>150</v>
      </c>
      <c r="NHS32" s="446" t="s">
        <v>151</v>
      </c>
      <c r="NHT32" s="446" t="s">
        <v>138</v>
      </c>
      <c r="NHU32" s="446" t="s">
        <v>139</v>
      </c>
      <c r="NHV32" s="446">
        <v>0.217</v>
      </c>
      <c r="NHW32" s="451">
        <f>+VLOOKUP(NHR32,[111]Insumos!$A$2:$F$2700,5,FALSE)</f>
        <v>32545</v>
      </c>
      <c r="NHX32" s="451">
        <f>+ROUND(NHV32*NHW32,0)</f>
        <v>7062</v>
      </c>
      <c r="NHY32" s="450" t="s">
        <v>31</v>
      </c>
      <c r="NHZ32" s="450" t="s">
        <v>150</v>
      </c>
      <c r="NIA32" s="446" t="s">
        <v>151</v>
      </c>
      <c r="NIB32" s="446" t="s">
        <v>138</v>
      </c>
      <c r="NIC32" s="446" t="s">
        <v>139</v>
      </c>
      <c r="NID32" s="446">
        <v>0.217</v>
      </c>
      <c r="NIE32" s="451">
        <f>+VLOOKUP(NHZ32,[111]Insumos!$A$2:$F$2700,5,FALSE)</f>
        <v>32545</v>
      </c>
      <c r="NIF32" s="451">
        <f>+ROUND(NID32*NIE32,0)</f>
        <v>7062</v>
      </c>
      <c r="NIG32" s="450" t="s">
        <v>31</v>
      </c>
      <c r="NIH32" s="450" t="s">
        <v>150</v>
      </c>
      <c r="NII32" s="446" t="s">
        <v>151</v>
      </c>
      <c r="NIJ32" s="446" t="s">
        <v>138</v>
      </c>
      <c r="NIK32" s="446" t="s">
        <v>139</v>
      </c>
      <c r="NIL32" s="446">
        <v>0.217</v>
      </c>
      <c r="NIM32" s="451">
        <f>+VLOOKUP(NIH32,[111]Insumos!$A$2:$F$2700,5,FALSE)</f>
        <v>32545</v>
      </c>
      <c r="NIN32" s="451">
        <f>+ROUND(NIL32*NIM32,0)</f>
        <v>7062</v>
      </c>
      <c r="NIO32" s="450" t="s">
        <v>31</v>
      </c>
      <c r="NIP32" s="450" t="s">
        <v>150</v>
      </c>
      <c r="NIQ32" s="446" t="s">
        <v>151</v>
      </c>
      <c r="NIR32" s="446" t="s">
        <v>138</v>
      </c>
      <c r="NIS32" s="446" t="s">
        <v>139</v>
      </c>
      <c r="NIT32" s="446">
        <v>0.217</v>
      </c>
      <c r="NIU32" s="451">
        <f>+VLOOKUP(NIP32,[111]Insumos!$A$2:$F$2700,5,FALSE)</f>
        <v>32545</v>
      </c>
      <c r="NIV32" s="451">
        <f>+ROUND(NIT32*NIU32,0)</f>
        <v>7062</v>
      </c>
      <c r="NIW32" s="450" t="s">
        <v>31</v>
      </c>
      <c r="NIX32" s="450" t="s">
        <v>150</v>
      </c>
      <c r="NIY32" s="446" t="s">
        <v>151</v>
      </c>
      <c r="NIZ32" s="446" t="s">
        <v>138</v>
      </c>
      <c r="NJA32" s="446" t="s">
        <v>139</v>
      </c>
      <c r="NJB32" s="446">
        <v>0.217</v>
      </c>
      <c r="NJC32" s="451">
        <f>+VLOOKUP(NIX32,[111]Insumos!$A$2:$F$2700,5,FALSE)</f>
        <v>32545</v>
      </c>
      <c r="NJD32" s="451">
        <f>+ROUND(NJB32*NJC32,0)</f>
        <v>7062</v>
      </c>
      <c r="NJE32" s="450" t="s">
        <v>31</v>
      </c>
      <c r="NJF32" s="450" t="s">
        <v>150</v>
      </c>
      <c r="NJG32" s="446" t="s">
        <v>151</v>
      </c>
      <c r="NJH32" s="446" t="s">
        <v>138</v>
      </c>
      <c r="NJI32" s="446" t="s">
        <v>139</v>
      </c>
      <c r="NJJ32" s="446">
        <v>0.217</v>
      </c>
      <c r="NJK32" s="451">
        <f>+VLOOKUP(NJF32,[111]Insumos!$A$2:$F$2700,5,FALSE)</f>
        <v>32545</v>
      </c>
      <c r="NJL32" s="451">
        <f>+ROUND(NJJ32*NJK32,0)</f>
        <v>7062</v>
      </c>
      <c r="NJM32" s="450" t="s">
        <v>31</v>
      </c>
      <c r="NJN32" s="450" t="s">
        <v>150</v>
      </c>
      <c r="NJO32" s="446" t="s">
        <v>151</v>
      </c>
      <c r="NJP32" s="446" t="s">
        <v>138</v>
      </c>
      <c r="NJQ32" s="446" t="s">
        <v>139</v>
      </c>
      <c r="NJR32" s="446">
        <v>0.217</v>
      </c>
      <c r="NJS32" s="451">
        <f>+VLOOKUP(NJN32,[111]Insumos!$A$2:$F$2700,5,FALSE)</f>
        <v>32545</v>
      </c>
      <c r="NJT32" s="451">
        <f>+ROUND(NJR32*NJS32,0)</f>
        <v>7062</v>
      </c>
      <c r="NJU32" s="450" t="s">
        <v>31</v>
      </c>
      <c r="NJV32" s="450" t="s">
        <v>150</v>
      </c>
      <c r="NJW32" s="446" t="s">
        <v>151</v>
      </c>
      <c r="NJX32" s="446" t="s">
        <v>138</v>
      </c>
      <c r="NJY32" s="446" t="s">
        <v>139</v>
      </c>
      <c r="NJZ32" s="446">
        <v>0.217</v>
      </c>
      <c r="NKA32" s="451">
        <f>+VLOOKUP(NJV32,[111]Insumos!$A$2:$F$2700,5,FALSE)</f>
        <v>32545</v>
      </c>
      <c r="NKB32" s="451">
        <f>+ROUND(NJZ32*NKA32,0)</f>
        <v>7062</v>
      </c>
      <c r="NKC32" s="450" t="s">
        <v>31</v>
      </c>
      <c r="NKD32" s="450" t="s">
        <v>150</v>
      </c>
      <c r="NKE32" s="446" t="s">
        <v>151</v>
      </c>
      <c r="NKF32" s="446" t="s">
        <v>138</v>
      </c>
      <c r="NKG32" s="446" t="s">
        <v>139</v>
      </c>
      <c r="NKH32" s="446">
        <v>0.217</v>
      </c>
      <c r="NKI32" s="451">
        <f>+VLOOKUP(NKD32,[111]Insumos!$A$2:$F$2700,5,FALSE)</f>
        <v>32545</v>
      </c>
      <c r="NKJ32" s="451">
        <f>+ROUND(NKH32*NKI32,0)</f>
        <v>7062</v>
      </c>
      <c r="NKK32" s="450" t="s">
        <v>31</v>
      </c>
      <c r="NKL32" s="450" t="s">
        <v>150</v>
      </c>
      <c r="NKM32" s="446" t="s">
        <v>151</v>
      </c>
      <c r="NKN32" s="446" t="s">
        <v>138</v>
      </c>
      <c r="NKO32" s="446" t="s">
        <v>139</v>
      </c>
      <c r="NKP32" s="446">
        <v>0.217</v>
      </c>
      <c r="NKQ32" s="451">
        <f>+VLOOKUP(NKL32,[111]Insumos!$A$2:$F$2700,5,FALSE)</f>
        <v>32545</v>
      </c>
      <c r="NKR32" s="451">
        <f>+ROUND(NKP32*NKQ32,0)</f>
        <v>7062</v>
      </c>
      <c r="NKS32" s="450" t="s">
        <v>31</v>
      </c>
      <c r="NKT32" s="450" t="s">
        <v>150</v>
      </c>
      <c r="NKU32" s="446" t="s">
        <v>151</v>
      </c>
      <c r="NKV32" s="446" t="s">
        <v>138</v>
      </c>
      <c r="NKW32" s="446" t="s">
        <v>139</v>
      </c>
      <c r="NKX32" s="446">
        <v>0.217</v>
      </c>
      <c r="NKY32" s="451">
        <f>+VLOOKUP(NKT32,[111]Insumos!$A$2:$F$2700,5,FALSE)</f>
        <v>32545</v>
      </c>
      <c r="NKZ32" s="451">
        <f>+ROUND(NKX32*NKY32,0)</f>
        <v>7062</v>
      </c>
      <c r="NLA32" s="450" t="s">
        <v>31</v>
      </c>
      <c r="NLB32" s="450" t="s">
        <v>150</v>
      </c>
      <c r="NLC32" s="446" t="s">
        <v>151</v>
      </c>
      <c r="NLD32" s="446" t="s">
        <v>138</v>
      </c>
      <c r="NLE32" s="446" t="s">
        <v>139</v>
      </c>
      <c r="NLF32" s="446">
        <v>0.217</v>
      </c>
      <c r="NLG32" s="451">
        <f>+VLOOKUP(NLB32,[111]Insumos!$A$2:$F$2700,5,FALSE)</f>
        <v>32545</v>
      </c>
      <c r="NLH32" s="451">
        <f>+ROUND(NLF32*NLG32,0)</f>
        <v>7062</v>
      </c>
      <c r="NLI32" s="450" t="s">
        <v>31</v>
      </c>
      <c r="NLJ32" s="450" t="s">
        <v>150</v>
      </c>
      <c r="NLK32" s="446" t="s">
        <v>151</v>
      </c>
      <c r="NLL32" s="446" t="s">
        <v>138</v>
      </c>
      <c r="NLM32" s="446" t="s">
        <v>139</v>
      </c>
      <c r="NLN32" s="446">
        <v>0.217</v>
      </c>
      <c r="NLO32" s="451">
        <f>+VLOOKUP(NLJ32,[111]Insumos!$A$2:$F$2700,5,FALSE)</f>
        <v>32545</v>
      </c>
      <c r="NLP32" s="451">
        <f>+ROUND(NLN32*NLO32,0)</f>
        <v>7062</v>
      </c>
      <c r="NLQ32" s="450" t="s">
        <v>31</v>
      </c>
      <c r="NLR32" s="450" t="s">
        <v>150</v>
      </c>
      <c r="NLS32" s="446" t="s">
        <v>151</v>
      </c>
      <c r="NLT32" s="446" t="s">
        <v>138</v>
      </c>
      <c r="NLU32" s="446" t="s">
        <v>139</v>
      </c>
      <c r="NLV32" s="446">
        <v>0.217</v>
      </c>
      <c r="NLW32" s="451">
        <f>+VLOOKUP(NLR32,[111]Insumos!$A$2:$F$2700,5,FALSE)</f>
        <v>32545</v>
      </c>
      <c r="NLX32" s="451">
        <f>+ROUND(NLV32*NLW32,0)</f>
        <v>7062</v>
      </c>
      <c r="NLY32" s="450" t="s">
        <v>31</v>
      </c>
      <c r="NLZ32" s="450" t="s">
        <v>150</v>
      </c>
      <c r="NMA32" s="446" t="s">
        <v>151</v>
      </c>
      <c r="NMB32" s="446" t="s">
        <v>138</v>
      </c>
      <c r="NMC32" s="446" t="s">
        <v>139</v>
      </c>
      <c r="NMD32" s="446">
        <v>0.217</v>
      </c>
      <c r="NME32" s="451">
        <f>+VLOOKUP(NLZ32,[111]Insumos!$A$2:$F$2700,5,FALSE)</f>
        <v>32545</v>
      </c>
      <c r="NMF32" s="451">
        <f>+ROUND(NMD32*NME32,0)</f>
        <v>7062</v>
      </c>
      <c r="NMG32" s="450" t="s">
        <v>31</v>
      </c>
      <c r="NMH32" s="450" t="s">
        <v>150</v>
      </c>
      <c r="NMI32" s="446" t="s">
        <v>151</v>
      </c>
      <c r="NMJ32" s="446" t="s">
        <v>138</v>
      </c>
      <c r="NMK32" s="446" t="s">
        <v>139</v>
      </c>
      <c r="NML32" s="446">
        <v>0.217</v>
      </c>
      <c r="NMM32" s="451">
        <f>+VLOOKUP(NMH32,[111]Insumos!$A$2:$F$2700,5,FALSE)</f>
        <v>32545</v>
      </c>
      <c r="NMN32" s="451">
        <f>+ROUND(NML32*NMM32,0)</f>
        <v>7062</v>
      </c>
      <c r="NMO32" s="450" t="s">
        <v>31</v>
      </c>
      <c r="NMP32" s="450" t="s">
        <v>150</v>
      </c>
      <c r="NMQ32" s="446" t="s">
        <v>151</v>
      </c>
      <c r="NMR32" s="446" t="s">
        <v>138</v>
      </c>
      <c r="NMS32" s="446" t="s">
        <v>139</v>
      </c>
      <c r="NMT32" s="446">
        <v>0.217</v>
      </c>
      <c r="NMU32" s="451">
        <f>+VLOOKUP(NMP32,[111]Insumos!$A$2:$F$2700,5,FALSE)</f>
        <v>32545</v>
      </c>
      <c r="NMV32" s="451">
        <f>+ROUND(NMT32*NMU32,0)</f>
        <v>7062</v>
      </c>
      <c r="NMW32" s="450" t="s">
        <v>31</v>
      </c>
      <c r="NMX32" s="450" t="s">
        <v>150</v>
      </c>
      <c r="NMY32" s="446" t="s">
        <v>151</v>
      </c>
      <c r="NMZ32" s="446" t="s">
        <v>138</v>
      </c>
      <c r="NNA32" s="446" t="s">
        <v>139</v>
      </c>
      <c r="NNB32" s="446">
        <v>0.217</v>
      </c>
      <c r="NNC32" s="451">
        <f>+VLOOKUP(NMX32,[111]Insumos!$A$2:$F$2700,5,FALSE)</f>
        <v>32545</v>
      </c>
      <c r="NND32" s="451">
        <f>+ROUND(NNB32*NNC32,0)</f>
        <v>7062</v>
      </c>
      <c r="NNE32" s="450" t="s">
        <v>31</v>
      </c>
      <c r="NNF32" s="450" t="s">
        <v>150</v>
      </c>
      <c r="NNG32" s="446" t="s">
        <v>151</v>
      </c>
      <c r="NNH32" s="446" t="s">
        <v>138</v>
      </c>
      <c r="NNI32" s="446" t="s">
        <v>139</v>
      </c>
      <c r="NNJ32" s="446">
        <v>0.217</v>
      </c>
      <c r="NNK32" s="451">
        <f>+VLOOKUP(NNF32,[111]Insumos!$A$2:$F$2700,5,FALSE)</f>
        <v>32545</v>
      </c>
      <c r="NNL32" s="451">
        <f>+ROUND(NNJ32*NNK32,0)</f>
        <v>7062</v>
      </c>
      <c r="NNM32" s="450" t="s">
        <v>31</v>
      </c>
      <c r="NNN32" s="450" t="s">
        <v>150</v>
      </c>
      <c r="NNO32" s="446" t="s">
        <v>151</v>
      </c>
      <c r="NNP32" s="446" t="s">
        <v>138</v>
      </c>
      <c r="NNQ32" s="446" t="s">
        <v>139</v>
      </c>
      <c r="NNR32" s="446">
        <v>0.217</v>
      </c>
      <c r="NNS32" s="451">
        <f>+VLOOKUP(NNN32,[111]Insumos!$A$2:$F$2700,5,FALSE)</f>
        <v>32545</v>
      </c>
      <c r="NNT32" s="451">
        <f>+ROUND(NNR32*NNS32,0)</f>
        <v>7062</v>
      </c>
      <c r="NNU32" s="450" t="s">
        <v>31</v>
      </c>
      <c r="NNV32" s="450" t="s">
        <v>150</v>
      </c>
      <c r="NNW32" s="446" t="s">
        <v>151</v>
      </c>
      <c r="NNX32" s="446" t="s">
        <v>138</v>
      </c>
      <c r="NNY32" s="446" t="s">
        <v>139</v>
      </c>
      <c r="NNZ32" s="446">
        <v>0.217</v>
      </c>
      <c r="NOA32" s="451">
        <f>+VLOOKUP(NNV32,[111]Insumos!$A$2:$F$2700,5,FALSE)</f>
        <v>32545</v>
      </c>
      <c r="NOB32" s="451">
        <f>+ROUND(NNZ32*NOA32,0)</f>
        <v>7062</v>
      </c>
      <c r="NOC32" s="450" t="s">
        <v>31</v>
      </c>
      <c r="NOD32" s="450" t="s">
        <v>150</v>
      </c>
      <c r="NOE32" s="446" t="s">
        <v>151</v>
      </c>
      <c r="NOF32" s="446" t="s">
        <v>138</v>
      </c>
      <c r="NOG32" s="446" t="s">
        <v>139</v>
      </c>
      <c r="NOH32" s="446">
        <v>0.217</v>
      </c>
      <c r="NOI32" s="451">
        <f>+VLOOKUP(NOD32,[111]Insumos!$A$2:$F$2700,5,FALSE)</f>
        <v>32545</v>
      </c>
      <c r="NOJ32" s="451">
        <f>+ROUND(NOH32*NOI32,0)</f>
        <v>7062</v>
      </c>
      <c r="NOK32" s="450" t="s">
        <v>31</v>
      </c>
      <c r="NOL32" s="450" t="s">
        <v>150</v>
      </c>
      <c r="NOM32" s="446" t="s">
        <v>151</v>
      </c>
      <c r="NON32" s="446" t="s">
        <v>138</v>
      </c>
      <c r="NOO32" s="446" t="s">
        <v>139</v>
      </c>
      <c r="NOP32" s="446">
        <v>0.217</v>
      </c>
      <c r="NOQ32" s="451">
        <f>+VLOOKUP(NOL32,[111]Insumos!$A$2:$F$2700,5,FALSE)</f>
        <v>32545</v>
      </c>
      <c r="NOR32" s="451">
        <f>+ROUND(NOP32*NOQ32,0)</f>
        <v>7062</v>
      </c>
      <c r="NOS32" s="450" t="s">
        <v>31</v>
      </c>
      <c r="NOT32" s="450" t="s">
        <v>150</v>
      </c>
      <c r="NOU32" s="446" t="s">
        <v>151</v>
      </c>
      <c r="NOV32" s="446" t="s">
        <v>138</v>
      </c>
      <c r="NOW32" s="446" t="s">
        <v>139</v>
      </c>
      <c r="NOX32" s="446">
        <v>0.217</v>
      </c>
      <c r="NOY32" s="451">
        <f>+VLOOKUP(NOT32,[111]Insumos!$A$2:$F$2700,5,FALSE)</f>
        <v>32545</v>
      </c>
      <c r="NOZ32" s="451">
        <f>+ROUND(NOX32*NOY32,0)</f>
        <v>7062</v>
      </c>
      <c r="NPA32" s="450" t="s">
        <v>31</v>
      </c>
      <c r="NPB32" s="450" t="s">
        <v>150</v>
      </c>
      <c r="NPC32" s="446" t="s">
        <v>151</v>
      </c>
      <c r="NPD32" s="446" t="s">
        <v>138</v>
      </c>
      <c r="NPE32" s="446" t="s">
        <v>139</v>
      </c>
      <c r="NPF32" s="446">
        <v>0.217</v>
      </c>
      <c r="NPG32" s="451">
        <f>+VLOOKUP(NPB32,[111]Insumos!$A$2:$F$2700,5,FALSE)</f>
        <v>32545</v>
      </c>
      <c r="NPH32" s="451">
        <f>+ROUND(NPF32*NPG32,0)</f>
        <v>7062</v>
      </c>
      <c r="NPI32" s="450" t="s">
        <v>31</v>
      </c>
      <c r="NPJ32" s="450" t="s">
        <v>150</v>
      </c>
      <c r="NPK32" s="446" t="s">
        <v>151</v>
      </c>
      <c r="NPL32" s="446" t="s">
        <v>138</v>
      </c>
      <c r="NPM32" s="446" t="s">
        <v>139</v>
      </c>
      <c r="NPN32" s="446">
        <v>0.217</v>
      </c>
      <c r="NPO32" s="451">
        <f>+VLOOKUP(NPJ32,[111]Insumos!$A$2:$F$2700,5,FALSE)</f>
        <v>32545</v>
      </c>
      <c r="NPP32" s="451">
        <f>+ROUND(NPN32*NPO32,0)</f>
        <v>7062</v>
      </c>
      <c r="NPQ32" s="450" t="s">
        <v>31</v>
      </c>
      <c r="NPR32" s="450" t="s">
        <v>150</v>
      </c>
      <c r="NPS32" s="446" t="s">
        <v>151</v>
      </c>
      <c r="NPT32" s="446" t="s">
        <v>138</v>
      </c>
      <c r="NPU32" s="446" t="s">
        <v>139</v>
      </c>
      <c r="NPV32" s="446">
        <v>0.217</v>
      </c>
      <c r="NPW32" s="451">
        <f>+VLOOKUP(NPR32,[111]Insumos!$A$2:$F$2700,5,FALSE)</f>
        <v>32545</v>
      </c>
      <c r="NPX32" s="451">
        <f>+ROUND(NPV32*NPW32,0)</f>
        <v>7062</v>
      </c>
      <c r="NPY32" s="450" t="s">
        <v>31</v>
      </c>
      <c r="NPZ32" s="450" t="s">
        <v>150</v>
      </c>
      <c r="NQA32" s="446" t="s">
        <v>151</v>
      </c>
      <c r="NQB32" s="446" t="s">
        <v>138</v>
      </c>
      <c r="NQC32" s="446" t="s">
        <v>139</v>
      </c>
      <c r="NQD32" s="446">
        <v>0.217</v>
      </c>
      <c r="NQE32" s="451">
        <f>+VLOOKUP(NPZ32,[111]Insumos!$A$2:$F$2700,5,FALSE)</f>
        <v>32545</v>
      </c>
      <c r="NQF32" s="451">
        <f>+ROUND(NQD32*NQE32,0)</f>
        <v>7062</v>
      </c>
      <c r="NQG32" s="450" t="s">
        <v>31</v>
      </c>
      <c r="NQH32" s="450" t="s">
        <v>150</v>
      </c>
      <c r="NQI32" s="446" t="s">
        <v>151</v>
      </c>
      <c r="NQJ32" s="446" t="s">
        <v>138</v>
      </c>
      <c r="NQK32" s="446" t="s">
        <v>139</v>
      </c>
      <c r="NQL32" s="446">
        <v>0.217</v>
      </c>
      <c r="NQM32" s="451">
        <f>+VLOOKUP(NQH32,[111]Insumos!$A$2:$F$2700,5,FALSE)</f>
        <v>32545</v>
      </c>
      <c r="NQN32" s="451">
        <f>+ROUND(NQL32*NQM32,0)</f>
        <v>7062</v>
      </c>
      <c r="NQO32" s="450" t="s">
        <v>31</v>
      </c>
      <c r="NQP32" s="450" t="s">
        <v>150</v>
      </c>
      <c r="NQQ32" s="446" t="s">
        <v>151</v>
      </c>
      <c r="NQR32" s="446" t="s">
        <v>138</v>
      </c>
      <c r="NQS32" s="446" t="s">
        <v>139</v>
      </c>
      <c r="NQT32" s="446">
        <v>0.217</v>
      </c>
      <c r="NQU32" s="451">
        <f>+VLOOKUP(NQP32,[111]Insumos!$A$2:$F$2700,5,FALSE)</f>
        <v>32545</v>
      </c>
      <c r="NQV32" s="451">
        <f>+ROUND(NQT32*NQU32,0)</f>
        <v>7062</v>
      </c>
      <c r="NQW32" s="450" t="s">
        <v>31</v>
      </c>
      <c r="NQX32" s="450" t="s">
        <v>150</v>
      </c>
      <c r="NQY32" s="446" t="s">
        <v>151</v>
      </c>
      <c r="NQZ32" s="446" t="s">
        <v>138</v>
      </c>
      <c r="NRA32" s="446" t="s">
        <v>139</v>
      </c>
      <c r="NRB32" s="446">
        <v>0.217</v>
      </c>
      <c r="NRC32" s="451">
        <f>+VLOOKUP(NQX32,[111]Insumos!$A$2:$F$2700,5,FALSE)</f>
        <v>32545</v>
      </c>
      <c r="NRD32" s="451">
        <f>+ROUND(NRB32*NRC32,0)</f>
        <v>7062</v>
      </c>
      <c r="NRE32" s="450" t="s">
        <v>31</v>
      </c>
      <c r="NRF32" s="450" t="s">
        <v>150</v>
      </c>
      <c r="NRG32" s="446" t="s">
        <v>151</v>
      </c>
      <c r="NRH32" s="446" t="s">
        <v>138</v>
      </c>
      <c r="NRI32" s="446" t="s">
        <v>139</v>
      </c>
      <c r="NRJ32" s="446">
        <v>0.217</v>
      </c>
      <c r="NRK32" s="451">
        <f>+VLOOKUP(NRF32,[111]Insumos!$A$2:$F$2700,5,FALSE)</f>
        <v>32545</v>
      </c>
      <c r="NRL32" s="451">
        <f>+ROUND(NRJ32*NRK32,0)</f>
        <v>7062</v>
      </c>
      <c r="NRM32" s="450" t="s">
        <v>31</v>
      </c>
      <c r="NRN32" s="450" t="s">
        <v>150</v>
      </c>
      <c r="NRO32" s="446" t="s">
        <v>151</v>
      </c>
      <c r="NRP32" s="446" t="s">
        <v>138</v>
      </c>
      <c r="NRQ32" s="446" t="s">
        <v>139</v>
      </c>
      <c r="NRR32" s="446">
        <v>0.217</v>
      </c>
      <c r="NRS32" s="451">
        <f>+VLOOKUP(NRN32,[111]Insumos!$A$2:$F$2700,5,FALSE)</f>
        <v>32545</v>
      </c>
      <c r="NRT32" s="451">
        <f>+ROUND(NRR32*NRS32,0)</f>
        <v>7062</v>
      </c>
      <c r="NRU32" s="450" t="s">
        <v>31</v>
      </c>
      <c r="NRV32" s="450" t="s">
        <v>150</v>
      </c>
      <c r="NRW32" s="446" t="s">
        <v>151</v>
      </c>
      <c r="NRX32" s="446" t="s">
        <v>138</v>
      </c>
      <c r="NRY32" s="446" t="s">
        <v>139</v>
      </c>
      <c r="NRZ32" s="446">
        <v>0.217</v>
      </c>
      <c r="NSA32" s="451">
        <f>+VLOOKUP(NRV32,[111]Insumos!$A$2:$F$2700,5,FALSE)</f>
        <v>32545</v>
      </c>
      <c r="NSB32" s="451">
        <f>+ROUND(NRZ32*NSA32,0)</f>
        <v>7062</v>
      </c>
      <c r="NSC32" s="450" t="s">
        <v>31</v>
      </c>
      <c r="NSD32" s="450" t="s">
        <v>150</v>
      </c>
      <c r="NSE32" s="446" t="s">
        <v>151</v>
      </c>
      <c r="NSF32" s="446" t="s">
        <v>138</v>
      </c>
      <c r="NSG32" s="446" t="s">
        <v>139</v>
      </c>
      <c r="NSH32" s="446">
        <v>0.217</v>
      </c>
      <c r="NSI32" s="451">
        <f>+VLOOKUP(NSD32,[111]Insumos!$A$2:$F$2700,5,FALSE)</f>
        <v>32545</v>
      </c>
      <c r="NSJ32" s="451">
        <f>+ROUND(NSH32*NSI32,0)</f>
        <v>7062</v>
      </c>
      <c r="NSK32" s="450" t="s">
        <v>31</v>
      </c>
      <c r="NSL32" s="450" t="s">
        <v>150</v>
      </c>
      <c r="NSM32" s="446" t="s">
        <v>151</v>
      </c>
      <c r="NSN32" s="446" t="s">
        <v>138</v>
      </c>
      <c r="NSO32" s="446" t="s">
        <v>139</v>
      </c>
      <c r="NSP32" s="446">
        <v>0.217</v>
      </c>
      <c r="NSQ32" s="451">
        <f>+VLOOKUP(NSL32,[111]Insumos!$A$2:$F$2700,5,FALSE)</f>
        <v>32545</v>
      </c>
      <c r="NSR32" s="451">
        <f>+ROUND(NSP32*NSQ32,0)</f>
        <v>7062</v>
      </c>
      <c r="NSS32" s="450" t="s">
        <v>31</v>
      </c>
      <c r="NST32" s="450" t="s">
        <v>150</v>
      </c>
      <c r="NSU32" s="446" t="s">
        <v>151</v>
      </c>
      <c r="NSV32" s="446" t="s">
        <v>138</v>
      </c>
      <c r="NSW32" s="446" t="s">
        <v>139</v>
      </c>
      <c r="NSX32" s="446">
        <v>0.217</v>
      </c>
      <c r="NSY32" s="451">
        <f>+VLOOKUP(NST32,[111]Insumos!$A$2:$F$2700,5,FALSE)</f>
        <v>32545</v>
      </c>
      <c r="NSZ32" s="451">
        <f>+ROUND(NSX32*NSY32,0)</f>
        <v>7062</v>
      </c>
      <c r="NTA32" s="450" t="s">
        <v>31</v>
      </c>
      <c r="NTB32" s="450" t="s">
        <v>150</v>
      </c>
      <c r="NTC32" s="446" t="s">
        <v>151</v>
      </c>
      <c r="NTD32" s="446" t="s">
        <v>138</v>
      </c>
      <c r="NTE32" s="446" t="s">
        <v>139</v>
      </c>
      <c r="NTF32" s="446">
        <v>0.217</v>
      </c>
      <c r="NTG32" s="451">
        <f>+VLOOKUP(NTB32,[111]Insumos!$A$2:$F$2700,5,FALSE)</f>
        <v>32545</v>
      </c>
      <c r="NTH32" s="451">
        <f>+ROUND(NTF32*NTG32,0)</f>
        <v>7062</v>
      </c>
      <c r="NTI32" s="450" t="s">
        <v>31</v>
      </c>
      <c r="NTJ32" s="450" t="s">
        <v>150</v>
      </c>
      <c r="NTK32" s="446" t="s">
        <v>151</v>
      </c>
      <c r="NTL32" s="446" t="s">
        <v>138</v>
      </c>
      <c r="NTM32" s="446" t="s">
        <v>139</v>
      </c>
      <c r="NTN32" s="446">
        <v>0.217</v>
      </c>
      <c r="NTO32" s="451">
        <f>+VLOOKUP(NTJ32,[111]Insumos!$A$2:$F$2700,5,FALSE)</f>
        <v>32545</v>
      </c>
      <c r="NTP32" s="451">
        <f>+ROUND(NTN32*NTO32,0)</f>
        <v>7062</v>
      </c>
      <c r="NTQ32" s="450" t="s">
        <v>31</v>
      </c>
      <c r="NTR32" s="450" t="s">
        <v>150</v>
      </c>
      <c r="NTS32" s="446" t="s">
        <v>151</v>
      </c>
      <c r="NTT32" s="446" t="s">
        <v>138</v>
      </c>
      <c r="NTU32" s="446" t="s">
        <v>139</v>
      </c>
      <c r="NTV32" s="446">
        <v>0.217</v>
      </c>
      <c r="NTW32" s="451">
        <f>+VLOOKUP(NTR32,[111]Insumos!$A$2:$F$2700,5,FALSE)</f>
        <v>32545</v>
      </c>
      <c r="NTX32" s="451">
        <f>+ROUND(NTV32*NTW32,0)</f>
        <v>7062</v>
      </c>
      <c r="NTY32" s="450" t="s">
        <v>31</v>
      </c>
      <c r="NTZ32" s="450" t="s">
        <v>150</v>
      </c>
      <c r="NUA32" s="446" t="s">
        <v>151</v>
      </c>
      <c r="NUB32" s="446" t="s">
        <v>138</v>
      </c>
      <c r="NUC32" s="446" t="s">
        <v>139</v>
      </c>
      <c r="NUD32" s="446">
        <v>0.217</v>
      </c>
      <c r="NUE32" s="451">
        <f>+VLOOKUP(NTZ32,[111]Insumos!$A$2:$F$2700,5,FALSE)</f>
        <v>32545</v>
      </c>
      <c r="NUF32" s="451">
        <f>+ROUND(NUD32*NUE32,0)</f>
        <v>7062</v>
      </c>
      <c r="NUG32" s="450" t="s">
        <v>31</v>
      </c>
      <c r="NUH32" s="450" t="s">
        <v>150</v>
      </c>
      <c r="NUI32" s="446" t="s">
        <v>151</v>
      </c>
      <c r="NUJ32" s="446" t="s">
        <v>138</v>
      </c>
      <c r="NUK32" s="446" t="s">
        <v>139</v>
      </c>
      <c r="NUL32" s="446">
        <v>0.217</v>
      </c>
      <c r="NUM32" s="451">
        <f>+VLOOKUP(NUH32,[111]Insumos!$A$2:$F$2700,5,FALSE)</f>
        <v>32545</v>
      </c>
      <c r="NUN32" s="451">
        <f>+ROUND(NUL32*NUM32,0)</f>
        <v>7062</v>
      </c>
      <c r="NUO32" s="450" t="s">
        <v>31</v>
      </c>
      <c r="NUP32" s="450" t="s">
        <v>150</v>
      </c>
      <c r="NUQ32" s="446" t="s">
        <v>151</v>
      </c>
      <c r="NUR32" s="446" t="s">
        <v>138</v>
      </c>
      <c r="NUS32" s="446" t="s">
        <v>139</v>
      </c>
      <c r="NUT32" s="446">
        <v>0.217</v>
      </c>
      <c r="NUU32" s="451">
        <f>+VLOOKUP(NUP32,[111]Insumos!$A$2:$F$2700,5,FALSE)</f>
        <v>32545</v>
      </c>
      <c r="NUV32" s="451">
        <f>+ROUND(NUT32*NUU32,0)</f>
        <v>7062</v>
      </c>
      <c r="NUW32" s="450" t="s">
        <v>31</v>
      </c>
      <c r="NUX32" s="450" t="s">
        <v>150</v>
      </c>
      <c r="NUY32" s="446" t="s">
        <v>151</v>
      </c>
      <c r="NUZ32" s="446" t="s">
        <v>138</v>
      </c>
      <c r="NVA32" s="446" t="s">
        <v>139</v>
      </c>
      <c r="NVB32" s="446">
        <v>0.217</v>
      </c>
      <c r="NVC32" s="451">
        <f>+VLOOKUP(NUX32,[111]Insumos!$A$2:$F$2700,5,FALSE)</f>
        <v>32545</v>
      </c>
      <c r="NVD32" s="451">
        <f>+ROUND(NVB32*NVC32,0)</f>
        <v>7062</v>
      </c>
      <c r="NVE32" s="450" t="s">
        <v>31</v>
      </c>
      <c r="NVF32" s="450" t="s">
        <v>150</v>
      </c>
      <c r="NVG32" s="446" t="s">
        <v>151</v>
      </c>
      <c r="NVH32" s="446" t="s">
        <v>138</v>
      </c>
      <c r="NVI32" s="446" t="s">
        <v>139</v>
      </c>
      <c r="NVJ32" s="446">
        <v>0.217</v>
      </c>
      <c r="NVK32" s="451">
        <f>+VLOOKUP(NVF32,[111]Insumos!$A$2:$F$2700,5,FALSE)</f>
        <v>32545</v>
      </c>
      <c r="NVL32" s="451">
        <f>+ROUND(NVJ32*NVK32,0)</f>
        <v>7062</v>
      </c>
      <c r="NVM32" s="450" t="s">
        <v>31</v>
      </c>
      <c r="NVN32" s="450" t="s">
        <v>150</v>
      </c>
      <c r="NVO32" s="446" t="s">
        <v>151</v>
      </c>
      <c r="NVP32" s="446" t="s">
        <v>138</v>
      </c>
      <c r="NVQ32" s="446" t="s">
        <v>139</v>
      </c>
      <c r="NVR32" s="446">
        <v>0.217</v>
      </c>
      <c r="NVS32" s="451">
        <f>+VLOOKUP(NVN32,[111]Insumos!$A$2:$F$2700,5,FALSE)</f>
        <v>32545</v>
      </c>
      <c r="NVT32" s="451">
        <f>+ROUND(NVR32*NVS32,0)</f>
        <v>7062</v>
      </c>
      <c r="NVU32" s="450" t="s">
        <v>31</v>
      </c>
      <c r="NVV32" s="450" t="s">
        <v>150</v>
      </c>
      <c r="NVW32" s="446" t="s">
        <v>151</v>
      </c>
      <c r="NVX32" s="446" t="s">
        <v>138</v>
      </c>
      <c r="NVY32" s="446" t="s">
        <v>139</v>
      </c>
      <c r="NVZ32" s="446">
        <v>0.217</v>
      </c>
      <c r="NWA32" s="451">
        <f>+VLOOKUP(NVV32,[111]Insumos!$A$2:$F$2700,5,FALSE)</f>
        <v>32545</v>
      </c>
      <c r="NWB32" s="451">
        <f>+ROUND(NVZ32*NWA32,0)</f>
        <v>7062</v>
      </c>
      <c r="NWC32" s="450" t="s">
        <v>31</v>
      </c>
      <c r="NWD32" s="450" t="s">
        <v>150</v>
      </c>
      <c r="NWE32" s="446" t="s">
        <v>151</v>
      </c>
      <c r="NWF32" s="446" t="s">
        <v>138</v>
      </c>
      <c r="NWG32" s="446" t="s">
        <v>139</v>
      </c>
      <c r="NWH32" s="446">
        <v>0.217</v>
      </c>
      <c r="NWI32" s="451">
        <f>+VLOOKUP(NWD32,[111]Insumos!$A$2:$F$2700,5,FALSE)</f>
        <v>32545</v>
      </c>
      <c r="NWJ32" s="451">
        <f>+ROUND(NWH32*NWI32,0)</f>
        <v>7062</v>
      </c>
      <c r="NWK32" s="450" t="s">
        <v>31</v>
      </c>
      <c r="NWL32" s="450" t="s">
        <v>150</v>
      </c>
      <c r="NWM32" s="446" t="s">
        <v>151</v>
      </c>
      <c r="NWN32" s="446" t="s">
        <v>138</v>
      </c>
      <c r="NWO32" s="446" t="s">
        <v>139</v>
      </c>
      <c r="NWP32" s="446">
        <v>0.217</v>
      </c>
      <c r="NWQ32" s="451">
        <f>+VLOOKUP(NWL32,[111]Insumos!$A$2:$F$2700,5,FALSE)</f>
        <v>32545</v>
      </c>
      <c r="NWR32" s="451">
        <f>+ROUND(NWP32*NWQ32,0)</f>
        <v>7062</v>
      </c>
      <c r="NWS32" s="450" t="s">
        <v>31</v>
      </c>
      <c r="NWT32" s="450" t="s">
        <v>150</v>
      </c>
      <c r="NWU32" s="446" t="s">
        <v>151</v>
      </c>
      <c r="NWV32" s="446" t="s">
        <v>138</v>
      </c>
      <c r="NWW32" s="446" t="s">
        <v>139</v>
      </c>
      <c r="NWX32" s="446">
        <v>0.217</v>
      </c>
      <c r="NWY32" s="451">
        <f>+VLOOKUP(NWT32,[111]Insumos!$A$2:$F$2700,5,FALSE)</f>
        <v>32545</v>
      </c>
      <c r="NWZ32" s="451">
        <f>+ROUND(NWX32*NWY32,0)</f>
        <v>7062</v>
      </c>
      <c r="NXA32" s="450" t="s">
        <v>31</v>
      </c>
      <c r="NXB32" s="450" t="s">
        <v>150</v>
      </c>
      <c r="NXC32" s="446" t="s">
        <v>151</v>
      </c>
      <c r="NXD32" s="446" t="s">
        <v>138</v>
      </c>
      <c r="NXE32" s="446" t="s">
        <v>139</v>
      </c>
      <c r="NXF32" s="446">
        <v>0.217</v>
      </c>
      <c r="NXG32" s="451">
        <f>+VLOOKUP(NXB32,[111]Insumos!$A$2:$F$2700,5,FALSE)</f>
        <v>32545</v>
      </c>
      <c r="NXH32" s="451">
        <f>+ROUND(NXF32*NXG32,0)</f>
        <v>7062</v>
      </c>
      <c r="NXI32" s="450" t="s">
        <v>31</v>
      </c>
      <c r="NXJ32" s="450" t="s">
        <v>150</v>
      </c>
      <c r="NXK32" s="446" t="s">
        <v>151</v>
      </c>
      <c r="NXL32" s="446" t="s">
        <v>138</v>
      </c>
      <c r="NXM32" s="446" t="s">
        <v>139</v>
      </c>
      <c r="NXN32" s="446">
        <v>0.217</v>
      </c>
      <c r="NXO32" s="451">
        <f>+VLOOKUP(NXJ32,[111]Insumos!$A$2:$F$2700,5,FALSE)</f>
        <v>32545</v>
      </c>
      <c r="NXP32" s="451">
        <f>+ROUND(NXN32*NXO32,0)</f>
        <v>7062</v>
      </c>
      <c r="NXQ32" s="450" t="s">
        <v>31</v>
      </c>
      <c r="NXR32" s="450" t="s">
        <v>150</v>
      </c>
      <c r="NXS32" s="446" t="s">
        <v>151</v>
      </c>
      <c r="NXT32" s="446" t="s">
        <v>138</v>
      </c>
      <c r="NXU32" s="446" t="s">
        <v>139</v>
      </c>
      <c r="NXV32" s="446">
        <v>0.217</v>
      </c>
      <c r="NXW32" s="451">
        <f>+VLOOKUP(NXR32,[111]Insumos!$A$2:$F$2700,5,FALSE)</f>
        <v>32545</v>
      </c>
      <c r="NXX32" s="451">
        <f>+ROUND(NXV32*NXW32,0)</f>
        <v>7062</v>
      </c>
      <c r="NXY32" s="450" t="s">
        <v>31</v>
      </c>
      <c r="NXZ32" s="450" t="s">
        <v>150</v>
      </c>
      <c r="NYA32" s="446" t="s">
        <v>151</v>
      </c>
      <c r="NYB32" s="446" t="s">
        <v>138</v>
      </c>
      <c r="NYC32" s="446" t="s">
        <v>139</v>
      </c>
      <c r="NYD32" s="446">
        <v>0.217</v>
      </c>
      <c r="NYE32" s="451">
        <f>+VLOOKUP(NXZ32,[111]Insumos!$A$2:$F$2700,5,FALSE)</f>
        <v>32545</v>
      </c>
      <c r="NYF32" s="451">
        <f>+ROUND(NYD32*NYE32,0)</f>
        <v>7062</v>
      </c>
      <c r="NYG32" s="450" t="s">
        <v>31</v>
      </c>
      <c r="NYH32" s="450" t="s">
        <v>150</v>
      </c>
      <c r="NYI32" s="446" t="s">
        <v>151</v>
      </c>
      <c r="NYJ32" s="446" t="s">
        <v>138</v>
      </c>
      <c r="NYK32" s="446" t="s">
        <v>139</v>
      </c>
      <c r="NYL32" s="446">
        <v>0.217</v>
      </c>
      <c r="NYM32" s="451">
        <f>+VLOOKUP(NYH32,[111]Insumos!$A$2:$F$2700,5,FALSE)</f>
        <v>32545</v>
      </c>
      <c r="NYN32" s="451">
        <f>+ROUND(NYL32*NYM32,0)</f>
        <v>7062</v>
      </c>
      <c r="NYO32" s="450" t="s">
        <v>31</v>
      </c>
      <c r="NYP32" s="450" t="s">
        <v>150</v>
      </c>
      <c r="NYQ32" s="446" t="s">
        <v>151</v>
      </c>
      <c r="NYR32" s="446" t="s">
        <v>138</v>
      </c>
      <c r="NYS32" s="446" t="s">
        <v>139</v>
      </c>
      <c r="NYT32" s="446">
        <v>0.217</v>
      </c>
      <c r="NYU32" s="451">
        <f>+VLOOKUP(NYP32,[111]Insumos!$A$2:$F$2700,5,FALSE)</f>
        <v>32545</v>
      </c>
      <c r="NYV32" s="451">
        <f>+ROUND(NYT32*NYU32,0)</f>
        <v>7062</v>
      </c>
      <c r="NYW32" s="450" t="s">
        <v>31</v>
      </c>
      <c r="NYX32" s="450" t="s">
        <v>150</v>
      </c>
      <c r="NYY32" s="446" t="s">
        <v>151</v>
      </c>
      <c r="NYZ32" s="446" t="s">
        <v>138</v>
      </c>
      <c r="NZA32" s="446" t="s">
        <v>139</v>
      </c>
      <c r="NZB32" s="446">
        <v>0.217</v>
      </c>
      <c r="NZC32" s="451">
        <f>+VLOOKUP(NYX32,[111]Insumos!$A$2:$F$2700,5,FALSE)</f>
        <v>32545</v>
      </c>
      <c r="NZD32" s="451">
        <f>+ROUND(NZB32*NZC32,0)</f>
        <v>7062</v>
      </c>
      <c r="NZE32" s="450" t="s">
        <v>31</v>
      </c>
      <c r="NZF32" s="450" t="s">
        <v>150</v>
      </c>
      <c r="NZG32" s="446" t="s">
        <v>151</v>
      </c>
      <c r="NZH32" s="446" t="s">
        <v>138</v>
      </c>
      <c r="NZI32" s="446" t="s">
        <v>139</v>
      </c>
      <c r="NZJ32" s="446">
        <v>0.217</v>
      </c>
      <c r="NZK32" s="451">
        <f>+VLOOKUP(NZF32,[111]Insumos!$A$2:$F$2700,5,FALSE)</f>
        <v>32545</v>
      </c>
      <c r="NZL32" s="451">
        <f>+ROUND(NZJ32*NZK32,0)</f>
        <v>7062</v>
      </c>
      <c r="NZM32" s="450" t="s">
        <v>31</v>
      </c>
      <c r="NZN32" s="450" t="s">
        <v>150</v>
      </c>
      <c r="NZO32" s="446" t="s">
        <v>151</v>
      </c>
      <c r="NZP32" s="446" t="s">
        <v>138</v>
      </c>
      <c r="NZQ32" s="446" t="s">
        <v>139</v>
      </c>
      <c r="NZR32" s="446">
        <v>0.217</v>
      </c>
      <c r="NZS32" s="451">
        <f>+VLOOKUP(NZN32,[111]Insumos!$A$2:$F$2700,5,FALSE)</f>
        <v>32545</v>
      </c>
      <c r="NZT32" s="451">
        <f>+ROUND(NZR32*NZS32,0)</f>
        <v>7062</v>
      </c>
      <c r="NZU32" s="450" t="s">
        <v>31</v>
      </c>
      <c r="NZV32" s="450" t="s">
        <v>150</v>
      </c>
      <c r="NZW32" s="446" t="s">
        <v>151</v>
      </c>
      <c r="NZX32" s="446" t="s">
        <v>138</v>
      </c>
      <c r="NZY32" s="446" t="s">
        <v>139</v>
      </c>
      <c r="NZZ32" s="446">
        <v>0.217</v>
      </c>
      <c r="OAA32" s="451">
        <f>+VLOOKUP(NZV32,[111]Insumos!$A$2:$F$2700,5,FALSE)</f>
        <v>32545</v>
      </c>
      <c r="OAB32" s="451">
        <f>+ROUND(NZZ32*OAA32,0)</f>
        <v>7062</v>
      </c>
      <c r="OAC32" s="450" t="s">
        <v>31</v>
      </c>
      <c r="OAD32" s="450" t="s">
        <v>150</v>
      </c>
      <c r="OAE32" s="446" t="s">
        <v>151</v>
      </c>
      <c r="OAF32" s="446" t="s">
        <v>138</v>
      </c>
      <c r="OAG32" s="446" t="s">
        <v>139</v>
      </c>
      <c r="OAH32" s="446">
        <v>0.217</v>
      </c>
      <c r="OAI32" s="451">
        <f>+VLOOKUP(OAD32,[111]Insumos!$A$2:$F$2700,5,FALSE)</f>
        <v>32545</v>
      </c>
      <c r="OAJ32" s="451">
        <f>+ROUND(OAH32*OAI32,0)</f>
        <v>7062</v>
      </c>
      <c r="OAK32" s="450" t="s">
        <v>31</v>
      </c>
      <c r="OAL32" s="450" t="s">
        <v>150</v>
      </c>
      <c r="OAM32" s="446" t="s">
        <v>151</v>
      </c>
      <c r="OAN32" s="446" t="s">
        <v>138</v>
      </c>
      <c r="OAO32" s="446" t="s">
        <v>139</v>
      </c>
      <c r="OAP32" s="446">
        <v>0.217</v>
      </c>
      <c r="OAQ32" s="451">
        <f>+VLOOKUP(OAL32,[111]Insumos!$A$2:$F$2700,5,FALSE)</f>
        <v>32545</v>
      </c>
      <c r="OAR32" s="451">
        <f>+ROUND(OAP32*OAQ32,0)</f>
        <v>7062</v>
      </c>
      <c r="OAS32" s="450" t="s">
        <v>31</v>
      </c>
      <c r="OAT32" s="450" t="s">
        <v>150</v>
      </c>
      <c r="OAU32" s="446" t="s">
        <v>151</v>
      </c>
      <c r="OAV32" s="446" t="s">
        <v>138</v>
      </c>
      <c r="OAW32" s="446" t="s">
        <v>139</v>
      </c>
      <c r="OAX32" s="446">
        <v>0.217</v>
      </c>
      <c r="OAY32" s="451">
        <f>+VLOOKUP(OAT32,[111]Insumos!$A$2:$F$2700,5,FALSE)</f>
        <v>32545</v>
      </c>
      <c r="OAZ32" s="451">
        <f>+ROUND(OAX32*OAY32,0)</f>
        <v>7062</v>
      </c>
      <c r="OBA32" s="450" t="s">
        <v>31</v>
      </c>
      <c r="OBB32" s="450" t="s">
        <v>150</v>
      </c>
      <c r="OBC32" s="446" t="s">
        <v>151</v>
      </c>
      <c r="OBD32" s="446" t="s">
        <v>138</v>
      </c>
      <c r="OBE32" s="446" t="s">
        <v>139</v>
      </c>
      <c r="OBF32" s="446">
        <v>0.217</v>
      </c>
      <c r="OBG32" s="451">
        <f>+VLOOKUP(OBB32,[111]Insumos!$A$2:$F$2700,5,FALSE)</f>
        <v>32545</v>
      </c>
      <c r="OBH32" s="451">
        <f>+ROUND(OBF32*OBG32,0)</f>
        <v>7062</v>
      </c>
      <c r="OBI32" s="450" t="s">
        <v>31</v>
      </c>
      <c r="OBJ32" s="450" t="s">
        <v>150</v>
      </c>
      <c r="OBK32" s="446" t="s">
        <v>151</v>
      </c>
      <c r="OBL32" s="446" t="s">
        <v>138</v>
      </c>
      <c r="OBM32" s="446" t="s">
        <v>139</v>
      </c>
      <c r="OBN32" s="446">
        <v>0.217</v>
      </c>
      <c r="OBO32" s="451">
        <f>+VLOOKUP(OBJ32,[111]Insumos!$A$2:$F$2700,5,FALSE)</f>
        <v>32545</v>
      </c>
      <c r="OBP32" s="451">
        <f>+ROUND(OBN32*OBO32,0)</f>
        <v>7062</v>
      </c>
      <c r="OBQ32" s="450" t="s">
        <v>31</v>
      </c>
      <c r="OBR32" s="450" t="s">
        <v>150</v>
      </c>
      <c r="OBS32" s="446" t="s">
        <v>151</v>
      </c>
      <c r="OBT32" s="446" t="s">
        <v>138</v>
      </c>
      <c r="OBU32" s="446" t="s">
        <v>139</v>
      </c>
      <c r="OBV32" s="446">
        <v>0.217</v>
      </c>
      <c r="OBW32" s="451">
        <f>+VLOOKUP(OBR32,[111]Insumos!$A$2:$F$2700,5,FALSE)</f>
        <v>32545</v>
      </c>
      <c r="OBX32" s="451">
        <f>+ROUND(OBV32*OBW32,0)</f>
        <v>7062</v>
      </c>
      <c r="OBY32" s="450" t="s">
        <v>31</v>
      </c>
      <c r="OBZ32" s="450" t="s">
        <v>150</v>
      </c>
      <c r="OCA32" s="446" t="s">
        <v>151</v>
      </c>
      <c r="OCB32" s="446" t="s">
        <v>138</v>
      </c>
      <c r="OCC32" s="446" t="s">
        <v>139</v>
      </c>
      <c r="OCD32" s="446">
        <v>0.217</v>
      </c>
      <c r="OCE32" s="451">
        <f>+VLOOKUP(OBZ32,[111]Insumos!$A$2:$F$2700,5,FALSE)</f>
        <v>32545</v>
      </c>
      <c r="OCF32" s="451">
        <f>+ROUND(OCD32*OCE32,0)</f>
        <v>7062</v>
      </c>
      <c r="OCG32" s="450" t="s">
        <v>31</v>
      </c>
      <c r="OCH32" s="450" t="s">
        <v>150</v>
      </c>
      <c r="OCI32" s="446" t="s">
        <v>151</v>
      </c>
      <c r="OCJ32" s="446" t="s">
        <v>138</v>
      </c>
      <c r="OCK32" s="446" t="s">
        <v>139</v>
      </c>
      <c r="OCL32" s="446">
        <v>0.217</v>
      </c>
      <c r="OCM32" s="451">
        <f>+VLOOKUP(OCH32,[111]Insumos!$A$2:$F$2700,5,FALSE)</f>
        <v>32545</v>
      </c>
      <c r="OCN32" s="451">
        <f>+ROUND(OCL32*OCM32,0)</f>
        <v>7062</v>
      </c>
      <c r="OCO32" s="450" t="s">
        <v>31</v>
      </c>
      <c r="OCP32" s="450" t="s">
        <v>150</v>
      </c>
      <c r="OCQ32" s="446" t="s">
        <v>151</v>
      </c>
      <c r="OCR32" s="446" t="s">
        <v>138</v>
      </c>
      <c r="OCS32" s="446" t="s">
        <v>139</v>
      </c>
      <c r="OCT32" s="446">
        <v>0.217</v>
      </c>
      <c r="OCU32" s="451">
        <f>+VLOOKUP(OCP32,[111]Insumos!$A$2:$F$2700,5,FALSE)</f>
        <v>32545</v>
      </c>
      <c r="OCV32" s="451">
        <f>+ROUND(OCT32*OCU32,0)</f>
        <v>7062</v>
      </c>
      <c r="OCW32" s="450" t="s">
        <v>31</v>
      </c>
      <c r="OCX32" s="450" t="s">
        <v>150</v>
      </c>
      <c r="OCY32" s="446" t="s">
        <v>151</v>
      </c>
      <c r="OCZ32" s="446" t="s">
        <v>138</v>
      </c>
      <c r="ODA32" s="446" t="s">
        <v>139</v>
      </c>
      <c r="ODB32" s="446">
        <v>0.217</v>
      </c>
      <c r="ODC32" s="451">
        <f>+VLOOKUP(OCX32,[111]Insumos!$A$2:$F$2700,5,FALSE)</f>
        <v>32545</v>
      </c>
      <c r="ODD32" s="451">
        <f>+ROUND(ODB32*ODC32,0)</f>
        <v>7062</v>
      </c>
      <c r="ODE32" s="450" t="s">
        <v>31</v>
      </c>
      <c r="ODF32" s="450" t="s">
        <v>150</v>
      </c>
      <c r="ODG32" s="446" t="s">
        <v>151</v>
      </c>
      <c r="ODH32" s="446" t="s">
        <v>138</v>
      </c>
      <c r="ODI32" s="446" t="s">
        <v>139</v>
      </c>
      <c r="ODJ32" s="446">
        <v>0.217</v>
      </c>
      <c r="ODK32" s="451">
        <f>+VLOOKUP(ODF32,[111]Insumos!$A$2:$F$2700,5,FALSE)</f>
        <v>32545</v>
      </c>
      <c r="ODL32" s="451">
        <f>+ROUND(ODJ32*ODK32,0)</f>
        <v>7062</v>
      </c>
      <c r="ODM32" s="450" t="s">
        <v>31</v>
      </c>
      <c r="ODN32" s="450" t="s">
        <v>150</v>
      </c>
      <c r="ODO32" s="446" t="s">
        <v>151</v>
      </c>
      <c r="ODP32" s="446" t="s">
        <v>138</v>
      </c>
      <c r="ODQ32" s="446" t="s">
        <v>139</v>
      </c>
      <c r="ODR32" s="446">
        <v>0.217</v>
      </c>
      <c r="ODS32" s="451">
        <f>+VLOOKUP(ODN32,[111]Insumos!$A$2:$F$2700,5,FALSE)</f>
        <v>32545</v>
      </c>
      <c r="ODT32" s="451">
        <f>+ROUND(ODR32*ODS32,0)</f>
        <v>7062</v>
      </c>
      <c r="ODU32" s="450" t="s">
        <v>31</v>
      </c>
      <c r="ODV32" s="450" t="s">
        <v>150</v>
      </c>
      <c r="ODW32" s="446" t="s">
        <v>151</v>
      </c>
      <c r="ODX32" s="446" t="s">
        <v>138</v>
      </c>
      <c r="ODY32" s="446" t="s">
        <v>139</v>
      </c>
      <c r="ODZ32" s="446">
        <v>0.217</v>
      </c>
      <c r="OEA32" s="451">
        <f>+VLOOKUP(ODV32,[111]Insumos!$A$2:$F$2700,5,FALSE)</f>
        <v>32545</v>
      </c>
      <c r="OEB32" s="451">
        <f>+ROUND(ODZ32*OEA32,0)</f>
        <v>7062</v>
      </c>
      <c r="OEC32" s="450" t="s">
        <v>31</v>
      </c>
      <c r="OED32" s="450" t="s">
        <v>150</v>
      </c>
      <c r="OEE32" s="446" t="s">
        <v>151</v>
      </c>
      <c r="OEF32" s="446" t="s">
        <v>138</v>
      </c>
      <c r="OEG32" s="446" t="s">
        <v>139</v>
      </c>
      <c r="OEH32" s="446">
        <v>0.217</v>
      </c>
      <c r="OEI32" s="451">
        <f>+VLOOKUP(OED32,[111]Insumos!$A$2:$F$2700,5,FALSE)</f>
        <v>32545</v>
      </c>
      <c r="OEJ32" s="451">
        <f>+ROUND(OEH32*OEI32,0)</f>
        <v>7062</v>
      </c>
      <c r="OEK32" s="450" t="s">
        <v>31</v>
      </c>
      <c r="OEL32" s="450" t="s">
        <v>150</v>
      </c>
      <c r="OEM32" s="446" t="s">
        <v>151</v>
      </c>
      <c r="OEN32" s="446" t="s">
        <v>138</v>
      </c>
      <c r="OEO32" s="446" t="s">
        <v>139</v>
      </c>
      <c r="OEP32" s="446">
        <v>0.217</v>
      </c>
      <c r="OEQ32" s="451">
        <f>+VLOOKUP(OEL32,[111]Insumos!$A$2:$F$2700,5,FALSE)</f>
        <v>32545</v>
      </c>
      <c r="OER32" s="451">
        <f>+ROUND(OEP32*OEQ32,0)</f>
        <v>7062</v>
      </c>
      <c r="OES32" s="450" t="s">
        <v>31</v>
      </c>
      <c r="OET32" s="450" t="s">
        <v>150</v>
      </c>
      <c r="OEU32" s="446" t="s">
        <v>151</v>
      </c>
      <c r="OEV32" s="446" t="s">
        <v>138</v>
      </c>
      <c r="OEW32" s="446" t="s">
        <v>139</v>
      </c>
      <c r="OEX32" s="446">
        <v>0.217</v>
      </c>
      <c r="OEY32" s="451">
        <f>+VLOOKUP(OET32,[111]Insumos!$A$2:$F$2700,5,FALSE)</f>
        <v>32545</v>
      </c>
      <c r="OEZ32" s="451">
        <f>+ROUND(OEX32*OEY32,0)</f>
        <v>7062</v>
      </c>
      <c r="OFA32" s="450" t="s">
        <v>31</v>
      </c>
      <c r="OFB32" s="450" t="s">
        <v>150</v>
      </c>
      <c r="OFC32" s="446" t="s">
        <v>151</v>
      </c>
      <c r="OFD32" s="446" t="s">
        <v>138</v>
      </c>
      <c r="OFE32" s="446" t="s">
        <v>139</v>
      </c>
      <c r="OFF32" s="446">
        <v>0.217</v>
      </c>
      <c r="OFG32" s="451">
        <f>+VLOOKUP(OFB32,[111]Insumos!$A$2:$F$2700,5,FALSE)</f>
        <v>32545</v>
      </c>
      <c r="OFH32" s="451">
        <f>+ROUND(OFF32*OFG32,0)</f>
        <v>7062</v>
      </c>
      <c r="OFI32" s="450" t="s">
        <v>31</v>
      </c>
      <c r="OFJ32" s="450" t="s">
        <v>150</v>
      </c>
      <c r="OFK32" s="446" t="s">
        <v>151</v>
      </c>
      <c r="OFL32" s="446" t="s">
        <v>138</v>
      </c>
      <c r="OFM32" s="446" t="s">
        <v>139</v>
      </c>
      <c r="OFN32" s="446">
        <v>0.217</v>
      </c>
      <c r="OFO32" s="451">
        <f>+VLOOKUP(OFJ32,[111]Insumos!$A$2:$F$2700,5,FALSE)</f>
        <v>32545</v>
      </c>
      <c r="OFP32" s="451">
        <f>+ROUND(OFN32*OFO32,0)</f>
        <v>7062</v>
      </c>
      <c r="OFQ32" s="450" t="s">
        <v>31</v>
      </c>
      <c r="OFR32" s="450" t="s">
        <v>150</v>
      </c>
      <c r="OFS32" s="446" t="s">
        <v>151</v>
      </c>
      <c r="OFT32" s="446" t="s">
        <v>138</v>
      </c>
      <c r="OFU32" s="446" t="s">
        <v>139</v>
      </c>
      <c r="OFV32" s="446">
        <v>0.217</v>
      </c>
      <c r="OFW32" s="451">
        <f>+VLOOKUP(OFR32,[111]Insumos!$A$2:$F$2700,5,FALSE)</f>
        <v>32545</v>
      </c>
      <c r="OFX32" s="451">
        <f>+ROUND(OFV32*OFW32,0)</f>
        <v>7062</v>
      </c>
      <c r="OFY32" s="450" t="s">
        <v>31</v>
      </c>
      <c r="OFZ32" s="450" t="s">
        <v>150</v>
      </c>
      <c r="OGA32" s="446" t="s">
        <v>151</v>
      </c>
      <c r="OGB32" s="446" t="s">
        <v>138</v>
      </c>
      <c r="OGC32" s="446" t="s">
        <v>139</v>
      </c>
      <c r="OGD32" s="446">
        <v>0.217</v>
      </c>
      <c r="OGE32" s="451">
        <f>+VLOOKUP(OFZ32,[111]Insumos!$A$2:$F$2700,5,FALSE)</f>
        <v>32545</v>
      </c>
      <c r="OGF32" s="451">
        <f>+ROUND(OGD32*OGE32,0)</f>
        <v>7062</v>
      </c>
      <c r="OGG32" s="450" t="s">
        <v>31</v>
      </c>
      <c r="OGH32" s="450" t="s">
        <v>150</v>
      </c>
      <c r="OGI32" s="446" t="s">
        <v>151</v>
      </c>
      <c r="OGJ32" s="446" t="s">
        <v>138</v>
      </c>
      <c r="OGK32" s="446" t="s">
        <v>139</v>
      </c>
      <c r="OGL32" s="446">
        <v>0.217</v>
      </c>
      <c r="OGM32" s="451">
        <f>+VLOOKUP(OGH32,[111]Insumos!$A$2:$F$2700,5,FALSE)</f>
        <v>32545</v>
      </c>
      <c r="OGN32" s="451">
        <f>+ROUND(OGL32*OGM32,0)</f>
        <v>7062</v>
      </c>
      <c r="OGO32" s="450" t="s">
        <v>31</v>
      </c>
      <c r="OGP32" s="450" t="s">
        <v>150</v>
      </c>
      <c r="OGQ32" s="446" t="s">
        <v>151</v>
      </c>
      <c r="OGR32" s="446" t="s">
        <v>138</v>
      </c>
      <c r="OGS32" s="446" t="s">
        <v>139</v>
      </c>
      <c r="OGT32" s="446">
        <v>0.217</v>
      </c>
      <c r="OGU32" s="451">
        <f>+VLOOKUP(OGP32,[111]Insumos!$A$2:$F$2700,5,FALSE)</f>
        <v>32545</v>
      </c>
      <c r="OGV32" s="451">
        <f>+ROUND(OGT32*OGU32,0)</f>
        <v>7062</v>
      </c>
      <c r="OGW32" s="450" t="s">
        <v>31</v>
      </c>
      <c r="OGX32" s="450" t="s">
        <v>150</v>
      </c>
      <c r="OGY32" s="446" t="s">
        <v>151</v>
      </c>
      <c r="OGZ32" s="446" t="s">
        <v>138</v>
      </c>
      <c r="OHA32" s="446" t="s">
        <v>139</v>
      </c>
      <c r="OHB32" s="446">
        <v>0.217</v>
      </c>
      <c r="OHC32" s="451">
        <f>+VLOOKUP(OGX32,[111]Insumos!$A$2:$F$2700,5,FALSE)</f>
        <v>32545</v>
      </c>
      <c r="OHD32" s="451">
        <f>+ROUND(OHB32*OHC32,0)</f>
        <v>7062</v>
      </c>
      <c r="OHE32" s="450" t="s">
        <v>31</v>
      </c>
      <c r="OHF32" s="450" t="s">
        <v>150</v>
      </c>
      <c r="OHG32" s="446" t="s">
        <v>151</v>
      </c>
      <c r="OHH32" s="446" t="s">
        <v>138</v>
      </c>
      <c r="OHI32" s="446" t="s">
        <v>139</v>
      </c>
      <c r="OHJ32" s="446">
        <v>0.217</v>
      </c>
      <c r="OHK32" s="451">
        <f>+VLOOKUP(OHF32,[111]Insumos!$A$2:$F$2700,5,FALSE)</f>
        <v>32545</v>
      </c>
      <c r="OHL32" s="451">
        <f>+ROUND(OHJ32*OHK32,0)</f>
        <v>7062</v>
      </c>
      <c r="OHM32" s="450" t="s">
        <v>31</v>
      </c>
      <c r="OHN32" s="450" t="s">
        <v>150</v>
      </c>
      <c r="OHO32" s="446" t="s">
        <v>151</v>
      </c>
      <c r="OHP32" s="446" t="s">
        <v>138</v>
      </c>
      <c r="OHQ32" s="446" t="s">
        <v>139</v>
      </c>
      <c r="OHR32" s="446">
        <v>0.217</v>
      </c>
      <c r="OHS32" s="451">
        <f>+VLOOKUP(OHN32,[111]Insumos!$A$2:$F$2700,5,FALSE)</f>
        <v>32545</v>
      </c>
      <c r="OHT32" s="451">
        <f>+ROUND(OHR32*OHS32,0)</f>
        <v>7062</v>
      </c>
      <c r="OHU32" s="450" t="s">
        <v>31</v>
      </c>
      <c r="OHV32" s="450" t="s">
        <v>150</v>
      </c>
      <c r="OHW32" s="446" t="s">
        <v>151</v>
      </c>
      <c r="OHX32" s="446" t="s">
        <v>138</v>
      </c>
      <c r="OHY32" s="446" t="s">
        <v>139</v>
      </c>
      <c r="OHZ32" s="446">
        <v>0.217</v>
      </c>
      <c r="OIA32" s="451">
        <f>+VLOOKUP(OHV32,[111]Insumos!$A$2:$F$2700,5,FALSE)</f>
        <v>32545</v>
      </c>
      <c r="OIB32" s="451">
        <f>+ROUND(OHZ32*OIA32,0)</f>
        <v>7062</v>
      </c>
      <c r="OIC32" s="450" t="s">
        <v>31</v>
      </c>
      <c r="OID32" s="450" t="s">
        <v>150</v>
      </c>
      <c r="OIE32" s="446" t="s">
        <v>151</v>
      </c>
      <c r="OIF32" s="446" t="s">
        <v>138</v>
      </c>
      <c r="OIG32" s="446" t="s">
        <v>139</v>
      </c>
      <c r="OIH32" s="446">
        <v>0.217</v>
      </c>
      <c r="OII32" s="451">
        <f>+VLOOKUP(OID32,[111]Insumos!$A$2:$F$2700,5,FALSE)</f>
        <v>32545</v>
      </c>
      <c r="OIJ32" s="451">
        <f>+ROUND(OIH32*OII32,0)</f>
        <v>7062</v>
      </c>
      <c r="OIK32" s="450" t="s">
        <v>31</v>
      </c>
      <c r="OIL32" s="450" t="s">
        <v>150</v>
      </c>
      <c r="OIM32" s="446" t="s">
        <v>151</v>
      </c>
      <c r="OIN32" s="446" t="s">
        <v>138</v>
      </c>
      <c r="OIO32" s="446" t="s">
        <v>139</v>
      </c>
      <c r="OIP32" s="446">
        <v>0.217</v>
      </c>
      <c r="OIQ32" s="451">
        <f>+VLOOKUP(OIL32,[111]Insumos!$A$2:$F$2700,5,FALSE)</f>
        <v>32545</v>
      </c>
      <c r="OIR32" s="451">
        <f>+ROUND(OIP32*OIQ32,0)</f>
        <v>7062</v>
      </c>
      <c r="OIS32" s="450" t="s">
        <v>31</v>
      </c>
      <c r="OIT32" s="450" t="s">
        <v>150</v>
      </c>
      <c r="OIU32" s="446" t="s">
        <v>151</v>
      </c>
      <c r="OIV32" s="446" t="s">
        <v>138</v>
      </c>
      <c r="OIW32" s="446" t="s">
        <v>139</v>
      </c>
      <c r="OIX32" s="446">
        <v>0.217</v>
      </c>
      <c r="OIY32" s="451">
        <f>+VLOOKUP(OIT32,[111]Insumos!$A$2:$F$2700,5,FALSE)</f>
        <v>32545</v>
      </c>
      <c r="OIZ32" s="451">
        <f>+ROUND(OIX32*OIY32,0)</f>
        <v>7062</v>
      </c>
      <c r="OJA32" s="450" t="s">
        <v>31</v>
      </c>
      <c r="OJB32" s="450" t="s">
        <v>150</v>
      </c>
      <c r="OJC32" s="446" t="s">
        <v>151</v>
      </c>
      <c r="OJD32" s="446" t="s">
        <v>138</v>
      </c>
      <c r="OJE32" s="446" t="s">
        <v>139</v>
      </c>
      <c r="OJF32" s="446">
        <v>0.217</v>
      </c>
      <c r="OJG32" s="451">
        <f>+VLOOKUP(OJB32,[111]Insumos!$A$2:$F$2700,5,FALSE)</f>
        <v>32545</v>
      </c>
      <c r="OJH32" s="451">
        <f>+ROUND(OJF32*OJG32,0)</f>
        <v>7062</v>
      </c>
      <c r="OJI32" s="450" t="s">
        <v>31</v>
      </c>
      <c r="OJJ32" s="450" t="s">
        <v>150</v>
      </c>
      <c r="OJK32" s="446" t="s">
        <v>151</v>
      </c>
      <c r="OJL32" s="446" t="s">
        <v>138</v>
      </c>
      <c r="OJM32" s="446" t="s">
        <v>139</v>
      </c>
      <c r="OJN32" s="446">
        <v>0.217</v>
      </c>
      <c r="OJO32" s="451">
        <f>+VLOOKUP(OJJ32,[111]Insumos!$A$2:$F$2700,5,FALSE)</f>
        <v>32545</v>
      </c>
      <c r="OJP32" s="451">
        <f>+ROUND(OJN32*OJO32,0)</f>
        <v>7062</v>
      </c>
      <c r="OJQ32" s="450" t="s">
        <v>31</v>
      </c>
      <c r="OJR32" s="450" t="s">
        <v>150</v>
      </c>
      <c r="OJS32" s="446" t="s">
        <v>151</v>
      </c>
      <c r="OJT32" s="446" t="s">
        <v>138</v>
      </c>
      <c r="OJU32" s="446" t="s">
        <v>139</v>
      </c>
      <c r="OJV32" s="446">
        <v>0.217</v>
      </c>
      <c r="OJW32" s="451">
        <f>+VLOOKUP(OJR32,[111]Insumos!$A$2:$F$2700,5,FALSE)</f>
        <v>32545</v>
      </c>
      <c r="OJX32" s="451">
        <f>+ROUND(OJV32*OJW32,0)</f>
        <v>7062</v>
      </c>
      <c r="OJY32" s="450" t="s">
        <v>31</v>
      </c>
      <c r="OJZ32" s="450" t="s">
        <v>150</v>
      </c>
      <c r="OKA32" s="446" t="s">
        <v>151</v>
      </c>
      <c r="OKB32" s="446" t="s">
        <v>138</v>
      </c>
      <c r="OKC32" s="446" t="s">
        <v>139</v>
      </c>
      <c r="OKD32" s="446">
        <v>0.217</v>
      </c>
      <c r="OKE32" s="451">
        <f>+VLOOKUP(OJZ32,[111]Insumos!$A$2:$F$2700,5,FALSE)</f>
        <v>32545</v>
      </c>
      <c r="OKF32" s="451">
        <f>+ROUND(OKD32*OKE32,0)</f>
        <v>7062</v>
      </c>
      <c r="OKG32" s="450" t="s">
        <v>31</v>
      </c>
      <c r="OKH32" s="450" t="s">
        <v>150</v>
      </c>
      <c r="OKI32" s="446" t="s">
        <v>151</v>
      </c>
      <c r="OKJ32" s="446" t="s">
        <v>138</v>
      </c>
      <c r="OKK32" s="446" t="s">
        <v>139</v>
      </c>
      <c r="OKL32" s="446">
        <v>0.217</v>
      </c>
      <c r="OKM32" s="451">
        <f>+VLOOKUP(OKH32,[111]Insumos!$A$2:$F$2700,5,FALSE)</f>
        <v>32545</v>
      </c>
      <c r="OKN32" s="451">
        <f>+ROUND(OKL32*OKM32,0)</f>
        <v>7062</v>
      </c>
      <c r="OKO32" s="450" t="s">
        <v>31</v>
      </c>
      <c r="OKP32" s="450" t="s">
        <v>150</v>
      </c>
      <c r="OKQ32" s="446" t="s">
        <v>151</v>
      </c>
      <c r="OKR32" s="446" t="s">
        <v>138</v>
      </c>
      <c r="OKS32" s="446" t="s">
        <v>139</v>
      </c>
      <c r="OKT32" s="446">
        <v>0.217</v>
      </c>
      <c r="OKU32" s="451">
        <f>+VLOOKUP(OKP32,[111]Insumos!$A$2:$F$2700,5,FALSE)</f>
        <v>32545</v>
      </c>
      <c r="OKV32" s="451">
        <f>+ROUND(OKT32*OKU32,0)</f>
        <v>7062</v>
      </c>
      <c r="OKW32" s="450" t="s">
        <v>31</v>
      </c>
      <c r="OKX32" s="450" t="s">
        <v>150</v>
      </c>
      <c r="OKY32" s="446" t="s">
        <v>151</v>
      </c>
      <c r="OKZ32" s="446" t="s">
        <v>138</v>
      </c>
      <c r="OLA32" s="446" t="s">
        <v>139</v>
      </c>
      <c r="OLB32" s="446">
        <v>0.217</v>
      </c>
      <c r="OLC32" s="451">
        <f>+VLOOKUP(OKX32,[111]Insumos!$A$2:$F$2700,5,FALSE)</f>
        <v>32545</v>
      </c>
      <c r="OLD32" s="451">
        <f>+ROUND(OLB32*OLC32,0)</f>
        <v>7062</v>
      </c>
      <c r="OLE32" s="450" t="s">
        <v>31</v>
      </c>
      <c r="OLF32" s="450" t="s">
        <v>150</v>
      </c>
      <c r="OLG32" s="446" t="s">
        <v>151</v>
      </c>
      <c r="OLH32" s="446" t="s">
        <v>138</v>
      </c>
      <c r="OLI32" s="446" t="s">
        <v>139</v>
      </c>
      <c r="OLJ32" s="446">
        <v>0.217</v>
      </c>
      <c r="OLK32" s="451">
        <f>+VLOOKUP(OLF32,[111]Insumos!$A$2:$F$2700,5,FALSE)</f>
        <v>32545</v>
      </c>
      <c r="OLL32" s="451">
        <f>+ROUND(OLJ32*OLK32,0)</f>
        <v>7062</v>
      </c>
      <c r="OLM32" s="450" t="s">
        <v>31</v>
      </c>
      <c r="OLN32" s="450" t="s">
        <v>150</v>
      </c>
      <c r="OLO32" s="446" t="s">
        <v>151</v>
      </c>
      <c r="OLP32" s="446" t="s">
        <v>138</v>
      </c>
      <c r="OLQ32" s="446" t="s">
        <v>139</v>
      </c>
      <c r="OLR32" s="446">
        <v>0.217</v>
      </c>
      <c r="OLS32" s="451">
        <f>+VLOOKUP(OLN32,[111]Insumos!$A$2:$F$2700,5,FALSE)</f>
        <v>32545</v>
      </c>
      <c r="OLT32" s="451">
        <f>+ROUND(OLR32*OLS32,0)</f>
        <v>7062</v>
      </c>
      <c r="OLU32" s="450" t="s">
        <v>31</v>
      </c>
      <c r="OLV32" s="450" t="s">
        <v>150</v>
      </c>
      <c r="OLW32" s="446" t="s">
        <v>151</v>
      </c>
      <c r="OLX32" s="446" t="s">
        <v>138</v>
      </c>
      <c r="OLY32" s="446" t="s">
        <v>139</v>
      </c>
      <c r="OLZ32" s="446">
        <v>0.217</v>
      </c>
      <c r="OMA32" s="451">
        <f>+VLOOKUP(OLV32,[111]Insumos!$A$2:$F$2700,5,FALSE)</f>
        <v>32545</v>
      </c>
      <c r="OMB32" s="451">
        <f>+ROUND(OLZ32*OMA32,0)</f>
        <v>7062</v>
      </c>
      <c r="OMC32" s="450" t="s">
        <v>31</v>
      </c>
      <c r="OMD32" s="450" t="s">
        <v>150</v>
      </c>
      <c r="OME32" s="446" t="s">
        <v>151</v>
      </c>
      <c r="OMF32" s="446" t="s">
        <v>138</v>
      </c>
      <c r="OMG32" s="446" t="s">
        <v>139</v>
      </c>
      <c r="OMH32" s="446">
        <v>0.217</v>
      </c>
      <c r="OMI32" s="451">
        <f>+VLOOKUP(OMD32,[111]Insumos!$A$2:$F$2700,5,FALSE)</f>
        <v>32545</v>
      </c>
      <c r="OMJ32" s="451">
        <f>+ROUND(OMH32*OMI32,0)</f>
        <v>7062</v>
      </c>
      <c r="OMK32" s="450" t="s">
        <v>31</v>
      </c>
      <c r="OML32" s="450" t="s">
        <v>150</v>
      </c>
      <c r="OMM32" s="446" t="s">
        <v>151</v>
      </c>
      <c r="OMN32" s="446" t="s">
        <v>138</v>
      </c>
      <c r="OMO32" s="446" t="s">
        <v>139</v>
      </c>
      <c r="OMP32" s="446">
        <v>0.217</v>
      </c>
      <c r="OMQ32" s="451">
        <f>+VLOOKUP(OML32,[111]Insumos!$A$2:$F$2700,5,FALSE)</f>
        <v>32545</v>
      </c>
      <c r="OMR32" s="451">
        <f>+ROUND(OMP32*OMQ32,0)</f>
        <v>7062</v>
      </c>
      <c r="OMS32" s="450" t="s">
        <v>31</v>
      </c>
      <c r="OMT32" s="450" t="s">
        <v>150</v>
      </c>
      <c r="OMU32" s="446" t="s">
        <v>151</v>
      </c>
      <c r="OMV32" s="446" t="s">
        <v>138</v>
      </c>
      <c r="OMW32" s="446" t="s">
        <v>139</v>
      </c>
      <c r="OMX32" s="446">
        <v>0.217</v>
      </c>
      <c r="OMY32" s="451">
        <f>+VLOOKUP(OMT32,[111]Insumos!$A$2:$F$2700,5,FALSE)</f>
        <v>32545</v>
      </c>
      <c r="OMZ32" s="451">
        <f>+ROUND(OMX32*OMY32,0)</f>
        <v>7062</v>
      </c>
      <c r="ONA32" s="450" t="s">
        <v>31</v>
      </c>
      <c r="ONB32" s="450" t="s">
        <v>150</v>
      </c>
      <c r="ONC32" s="446" t="s">
        <v>151</v>
      </c>
      <c r="OND32" s="446" t="s">
        <v>138</v>
      </c>
      <c r="ONE32" s="446" t="s">
        <v>139</v>
      </c>
      <c r="ONF32" s="446">
        <v>0.217</v>
      </c>
      <c r="ONG32" s="451">
        <f>+VLOOKUP(ONB32,[111]Insumos!$A$2:$F$2700,5,FALSE)</f>
        <v>32545</v>
      </c>
      <c r="ONH32" s="451">
        <f>+ROUND(ONF32*ONG32,0)</f>
        <v>7062</v>
      </c>
      <c r="ONI32" s="450" t="s">
        <v>31</v>
      </c>
      <c r="ONJ32" s="450" t="s">
        <v>150</v>
      </c>
      <c r="ONK32" s="446" t="s">
        <v>151</v>
      </c>
      <c r="ONL32" s="446" t="s">
        <v>138</v>
      </c>
      <c r="ONM32" s="446" t="s">
        <v>139</v>
      </c>
      <c r="ONN32" s="446">
        <v>0.217</v>
      </c>
      <c r="ONO32" s="451">
        <f>+VLOOKUP(ONJ32,[111]Insumos!$A$2:$F$2700,5,FALSE)</f>
        <v>32545</v>
      </c>
      <c r="ONP32" s="451">
        <f>+ROUND(ONN32*ONO32,0)</f>
        <v>7062</v>
      </c>
      <c r="ONQ32" s="450" t="s">
        <v>31</v>
      </c>
      <c r="ONR32" s="450" t="s">
        <v>150</v>
      </c>
      <c r="ONS32" s="446" t="s">
        <v>151</v>
      </c>
      <c r="ONT32" s="446" t="s">
        <v>138</v>
      </c>
      <c r="ONU32" s="446" t="s">
        <v>139</v>
      </c>
      <c r="ONV32" s="446">
        <v>0.217</v>
      </c>
      <c r="ONW32" s="451">
        <f>+VLOOKUP(ONR32,[111]Insumos!$A$2:$F$2700,5,FALSE)</f>
        <v>32545</v>
      </c>
      <c r="ONX32" s="451">
        <f>+ROUND(ONV32*ONW32,0)</f>
        <v>7062</v>
      </c>
      <c r="ONY32" s="450" t="s">
        <v>31</v>
      </c>
      <c r="ONZ32" s="450" t="s">
        <v>150</v>
      </c>
      <c r="OOA32" s="446" t="s">
        <v>151</v>
      </c>
      <c r="OOB32" s="446" t="s">
        <v>138</v>
      </c>
      <c r="OOC32" s="446" t="s">
        <v>139</v>
      </c>
      <c r="OOD32" s="446">
        <v>0.217</v>
      </c>
      <c r="OOE32" s="451">
        <f>+VLOOKUP(ONZ32,[111]Insumos!$A$2:$F$2700,5,FALSE)</f>
        <v>32545</v>
      </c>
      <c r="OOF32" s="451">
        <f>+ROUND(OOD32*OOE32,0)</f>
        <v>7062</v>
      </c>
      <c r="OOG32" s="450" t="s">
        <v>31</v>
      </c>
      <c r="OOH32" s="450" t="s">
        <v>150</v>
      </c>
      <c r="OOI32" s="446" t="s">
        <v>151</v>
      </c>
      <c r="OOJ32" s="446" t="s">
        <v>138</v>
      </c>
      <c r="OOK32" s="446" t="s">
        <v>139</v>
      </c>
      <c r="OOL32" s="446">
        <v>0.217</v>
      </c>
      <c r="OOM32" s="451">
        <f>+VLOOKUP(OOH32,[111]Insumos!$A$2:$F$2700,5,FALSE)</f>
        <v>32545</v>
      </c>
      <c r="OON32" s="451">
        <f>+ROUND(OOL32*OOM32,0)</f>
        <v>7062</v>
      </c>
      <c r="OOO32" s="450" t="s">
        <v>31</v>
      </c>
      <c r="OOP32" s="450" t="s">
        <v>150</v>
      </c>
      <c r="OOQ32" s="446" t="s">
        <v>151</v>
      </c>
      <c r="OOR32" s="446" t="s">
        <v>138</v>
      </c>
      <c r="OOS32" s="446" t="s">
        <v>139</v>
      </c>
      <c r="OOT32" s="446">
        <v>0.217</v>
      </c>
      <c r="OOU32" s="451">
        <f>+VLOOKUP(OOP32,[111]Insumos!$A$2:$F$2700,5,FALSE)</f>
        <v>32545</v>
      </c>
      <c r="OOV32" s="451">
        <f>+ROUND(OOT32*OOU32,0)</f>
        <v>7062</v>
      </c>
      <c r="OOW32" s="450" t="s">
        <v>31</v>
      </c>
      <c r="OOX32" s="450" t="s">
        <v>150</v>
      </c>
      <c r="OOY32" s="446" t="s">
        <v>151</v>
      </c>
      <c r="OOZ32" s="446" t="s">
        <v>138</v>
      </c>
      <c r="OPA32" s="446" t="s">
        <v>139</v>
      </c>
      <c r="OPB32" s="446">
        <v>0.217</v>
      </c>
      <c r="OPC32" s="451">
        <f>+VLOOKUP(OOX32,[111]Insumos!$A$2:$F$2700,5,FALSE)</f>
        <v>32545</v>
      </c>
      <c r="OPD32" s="451">
        <f>+ROUND(OPB32*OPC32,0)</f>
        <v>7062</v>
      </c>
      <c r="OPE32" s="450" t="s">
        <v>31</v>
      </c>
      <c r="OPF32" s="450" t="s">
        <v>150</v>
      </c>
      <c r="OPG32" s="446" t="s">
        <v>151</v>
      </c>
      <c r="OPH32" s="446" t="s">
        <v>138</v>
      </c>
      <c r="OPI32" s="446" t="s">
        <v>139</v>
      </c>
      <c r="OPJ32" s="446">
        <v>0.217</v>
      </c>
      <c r="OPK32" s="451">
        <f>+VLOOKUP(OPF32,[111]Insumos!$A$2:$F$2700,5,FALSE)</f>
        <v>32545</v>
      </c>
      <c r="OPL32" s="451">
        <f>+ROUND(OPJ32*OPK32,0)</f>
        <v>7062</v>
      </c>
      <c r="OPM32" s="450" t="s">
        <v>31</v>
      </c>
      <c r="OPN32" s="450" t="s">
        <v>150</v>
      </c>
      <c r="OPO32" s="446" t="s">
        <v>151</v>
      </c>
      <c r="OPP32" s="446" t="s">
        <v>138</v>
      </c>
      <c r="OPQ32" s="446" t="s">
        <v>139</v>
      </c>
      <c r="OPR32" s="446">
        <v>0.217</v>
      </c>
      <c r="OPS32" s="451">
        <f>+VLOOKUP(OPN32,[111]Insumos!$A$2:$F$2700,5,FALSE)</f>
        <v>32545</v>
      </c>
      <c r="OPT32" s="451">
        <f>+ROUND(OPR32*OPS32,0)</f>
        <v>7062</v>
      </c>
      <c r="OPU32" s="450" t="s">
        <v>31</v>
      </c>
      <c r="OPV32" s="450" t="s">
        <v>150</v>
      </c>
      <c r="OPW32" s="446" t="s">
        <v>151</v>
      </c>
      <c r="OPX32" s="446" t="s">
        <v>138</v>
      </c>
      <c r="OPY32" s="446" t="s">
        <v>139</v>
      </c>
      <c r="OPZ32" s="446">
        <v>0.217</v>
      </c>
      <c r="OQA32" s="451">
        <f>+VLOOKUP(OPV32,[111]Insumos!$A$2:$F$2700,5,FALSE)</f>
        <v>32545</v>
      </c>
      <c r="OQB32" s="451">
        <f>+ROUND(OPZ32*OQA32,0)</f>
        <v>7062</v>
      </c>
      <c r="OQC32" s="450" t="s">
        <v>31</v>
      </c>
      <c r="OQD32" s="450" t="s">
        <v>150</v>
      </c>
      <c r="OQE32" s="446" t="s">
        <v>151</v>
      </c>
      <c r="OQF32" s="446" t="s">
        <v>138</v>
      </c>
      <c r="OQG32" s="446" t="s">
        <v>139</v>
      </c>
      <c r="OQH32" s="446">
        <v>0.217</v>
      </c>
      <c r="OQI32" s="451">
        <f>+VLOOKUP(OQD32,[111]Insumos!$A$2:$F$2700,5,FALSE)</f>
        <v>32545</v>
      </c>
      <c r="OQJ32" s="451">
        <f>+ROUND(OQH32*OQI32,0)</f>
        <v>7062</v>
      </c>
      <c r="OQK32" s="450" t="s">
        <v>31</v>
      </c>
      <c r="OQL32" s="450" t="s">
        <v>150</v>
      </c>
      <c r="OQM32" s="446" t="s">
        <v>151</v>
      </c>
      <c r="OQN32" s="446" t="s">
        <v>138</v>
      </c>
      <c r="OQO32" s="446" t="s">
        <v>139</v>
      </c>
      <c r="OQP32" s="446">
        <v>0.217</v>
      </c>
      <c r="OQQ32" s="451">
        <f>+VLOOKUP(OQL32,[111]Insumos!$A$2:$F$2700,5,FALSE)</f>
        <v>32545</v>
      </c>
      <c r="OQR32" s="451">
        <f>+ROUND(OQP32*OQQ32,0)</f>
        <v>7062</v>
      </c>
      <c r="OQS32" s="450" t="s">
        <v>31</v>
      </c>
      <c r="OQT32" s="450" t="s">
        <v>150</v>
      </c>
      <c r="OQU32" s="446" t="s">
        <v>151</v>
      </c>
      <c r="OQV32" s="446" t="s">
        <v>138</v>
      </c>
      <c r="OQW32" s="446" t="s">
        <v>139</v>
      </c>
      <c r="OQX32" s="446">
        <v>0.217</v>
      </c>
      <c r="OQY32" s="451">
        <f>+VLOOKUP(OQT32,[111]Insumos!$A$2:$F$2700,5,FALSE)</f>
        <v>32545</v>
      </c>
      <c r="OQZ32" s="451">
        <f>+ROUND(OQX32*OQY32,0)</f>
        <v>7062</v>
      </c>
      <c r="ORA32" s="450" t="s">
        <v>31</v>
      </c>
      <c r="ORB32" s="450" t="s">
        <v>150</v>
      </c>
      <c r="ORC32" s="446" t="s">
        <v>151</v>
      </c>
      <c r="ORD32" s="446" t="s">
        <v>138</v>
      </c>
      <c r="ORE32" s="446" t="s">
        <v>139</v>
      </c>
      <c r="ORF32" s="446">
        <v>0.217</v>
      </c>
      <c r="ORG32" s="451">
        <f>+VLOOKUP(ORB32,[111]Insumos!$A$2:$F$2700,5,FALSE)</f>
        <v>32545</v>
      </c>
      <c r="ORH32" s="451">
        <f>+ROUND(ORF32*ORG32,0)</f>
        <v>7062</v>
      </c>
      <c r="ORI32" s="450" t="s">
        <v>31</v>
      </c>
      <c r="ORJ32" s="450" t="s">
        <v>150</v>
      </c>
      <c r="ORK32" s="446" t="s">
        <v>151</v>
      </c>
      <c r="ORL32" s="446" t="s">
        <v>138</v>
      </c>
      <c r="ORM32" s="446" t="s">
        <v>139</v>
      </c>
      <c r="ORN32" s="446">
        <v>0.217</v>
      </c>
      <c r="ORO32" s="451">
        <f>+VLOOKUP(ORJ32,[111]Insumos!$A$2:$F$2700,5,FALSE)</f>
        <v>32545</v>
      </c>
      <c r="ORP32" s="451">
        <f>+ROUND(ORN32*ORO32,0)</f>
        <v>7062</v>
      </c>
      <c r="ORQ32" s="450" t="s">
        <v>31</v>
      </c>
      <c r="ORR32" s="450" t="s">
        <v>150</v>
      </c>
      <c r="ORS32" s="446" t="s">
        <v>151</v>
      </c>
      <c r="ORT32" s="446" t="s">
        <v>138</v>
      </c>
      <c r="ORU32" s="446" t="s">
        <v>139</v>
      </c>
      <c r="ORV32" s="446">
        <v>0.217</v>
      </c>
      <c r="ORW32" s="451">
        <f>+VLOOKUP(ORR32,[111]Insumos!$A$2:$F$2700,5,FALSE)</f>
        <v>32545</v>
      </c>
      <c r="ORX32" s="451">
        <f>+ROUND(ORV32*ORW32,0)</f>
        <v>7062</v>
      </c>
      <c r="ORY32" s="450" t="s">
        <v>31</v>
      </c>
      <c r="ORZ32" s="450" t="s">
        <v>150</v>
      </c>
      <c r="OSA32" s="446" t="s">
        <v>151</v>
      </c>
      <c r="OSB32" s="446" t="s">
        <v>138</v>
      </c>
      <c r="OSC32" s="446" t="s">
        <v>139</v>
      </c>
      <c r="OSD32" s="446">
        <v>0.217</v>
      </c>
      <c r="OSE32" s="451">
        <f>+VLOOKUP(ORZ32,[111]Insumos!$A$2:$F$2700,5,FALSE)</f>
        <v>32545</v>
      </c>
      <c r="OSF32" s="451">
        <f>+ROUND(OSD32*OSE32,0)</f>
        <v>7062</v>
      </c>
      <c r="OSG32" s="450" t="s">
        <v>31</v>
      </c>
      <c r="OSH32" s="450" t="s">
        <v>150</v>
      </c>
      <c r="OSI32" s="446" t="s">
        <v>151</v>
      </c>
      <c r="OSJ32" s="446" t="s">
        <v>138</v>
      </c>
      <c r="OSK32" s="446" t="s">
        <v>139</v>
      </c>
      <c r="OSL32" s="446">
        <v>0.217</v>
      </c>
      <c r="OSM32" s="451">
        <f>+VLOOKUP(OSH32,[111]Insumos!$A$2:$F$2700,5,FALSE)</f>
        <v>32545</v>
      </c>
      <c r="OSN32" s="451">
        <f>+ROUND(OSL32*OSM32,0)</f>
        <v>7062</v>
      </c>
      <c r="OSO32" s="450" t="s">
        <v>31</v>
      </c>
      <c r="OSP32" s="450" t="s">
        <v>150</v>
      </c>
      <c r="OSQ32" s="446" t="s">
        <v>151</v>
      </c>
      <c r="OSR32" s="446" t="s">
        <v>138</v>
      </c>
      <c r="OSS32" s="446" t="s">
        <v>139</v>
      </c>
      <c r="OST32" s="446">
        <v>0.217</v>
      </c>
      <c r="OSU32" s="451">
        <f>+VLOOKUP(OSP32,[111]Insumos!$A$2:$F$2700,5,FALSE)</f>
        <v>32545</v>
      </c>
      <c r="OSV32" s="451">
        <f>+ROUND(OST32*OSU32,0)</f>
        <v>7062</v>
      </c>
      <c r="OSW32" s="450" t="s">
        <v>31</v>
      </c>
      <c r="OSX32" s="450" t="s">
        <v>150</v>
      </c>
      <c r="OSY32" s="446" t="s">
        <v>151</v>
      </c>
      <c r="OSZ32" s="446" t="s">
        <v>138</v>
      </c>
      <c r="OTA32" s="446" t="s">
        <v>139</v>
      </c>
      <c r="OTB32" s="446">
        <v>0.217</v>
      </c>
      <c r="OTC32" s="451">
        <f>+VLOOKUP(OSX32,[111]Insumos!$A$2:$F$2700,5,FALSE)</f>
        <v>32545</v>
      </c>
      <c r="OTD32" s="451">
        <f>+ROUND(OTB32*OTC32,0)</f>
        <v>7062</v>
      </c>
      <c r="OTE32" s="450" t="s">
        <v>31</v>
      </c>
      <c r="OTF32" s="450" t="s">
        <v>150</v>
      </c>
      <c r="OTG32" s="446" t="s">
        <v>151</v>
      </c>
      <c r="OTH32" s="446" t="s">
        <v>138</v>
      </c>
      <c r="OTI32" s="446" t="s">
        <v>139</v>
      </c>
      <c r="OTJ32" s="446">
        <v>0.217</v>
      </c>
      <c r="OTK32" s="451">
        <f>+VLOOKUP(OTF32,[111]Insumos!$A$2:$F$2700,5,FALSE)</f>
        <v>32545</v>
      </c>
      <c r="OTL32" s="451">
        <f>+ROUND(OTJ32*OTK32,0)</f>
        <v>7062</v>
      </c>
      <c r="OTM32" s="450" t="s">
        <v>31</v>
      </c>
      <c r="OTN32" s="450" t="s">
        <v>150</v>
      </c>
      <c r="OTO32" s="446" t="s">
        <v>151</v>
      </c>
      <c r="OTP32" s="446" t="s">
        <v>138</v>
      </c>
      <c r="OTQ32" s="446" t="s">
        <v>139</v>
      </c>
      <c r="OTR32" s="446">
        <v>0.217</v>
      </c>
      <c r="OTS32" s="451">
        <f>+VLOOKUP(OTN32,[111]Insumos!$A$2:$F$2700,5,FALSE)</f>
        <v>32545</v>
      </c>
      <c r="OTT32" s="451">
        <f>+ROUND(OTR32*OTS32,0)</f>
        <v>7062</v>
      </c>
      <c r="OTU32" s="450" t="s">
        <v>31</v>
      </c>
      <c r="OTV32" s="450" t="s">
        <v>150</v>
      </c>
      <c r="OTW32" s="446" t="s">
        <v>151</v>
      </c>
      <c r="OTX32" s="446" t="s">
        <v>138</v>
      </c>
      <c r="OTY32" s="446" t="s">
        <v>139</v>
      </c>
      <c r="OTZ32" s="446">
        <v>0.217</v>
      </c>
      <c r="OUA32" s="451">
        <f>+VLOOKUP(OTV32,[111]Insumos!$A$2:$F$2700,5,FALSE)</f>
        <v>32545</v>
      </c>
      <c r="OUB32" s="451">
        <f>+ROUND(OTZ32*OUA32,0)</f>
        <v>7062</v>
      </c>
      <c r="OUC32" s="450" t="s">
        <v>31</v>
      </c>
      <c r="OUD32" s="450" t="s">
        <v>150</v>
      </c>
      <c r="OUE32" s="446" t="s">
        <v>151</v>
      </c>
      <c r="OUF32" s="446" t="s">
        <v>138</v>
      </c>
      <c r="OUG32" s="446" t="s">
        <v>139</v>
      </c>
      <c r="OUH32" s="446">
        <v>0.217</v>
      </c>
      <c r="OUI32" s="451">
        <f>+VLOOKUP(OUD32,[111]Insumos!$A$2:$F$2700,5,FALSE)</f>
        <v>32545</v>
      </c>
      <c r="OUJ32" s="451">
        <f>+ROUND(OUH32*OUI32,0)</f>
        <v>7062</v>
      </c>
      <c r="OUK32" s="450" t="s">
        <v>31</v>
      </c>
      <c r="OUL32" s="450" t="s">
        <v>150</v>
      </c>
      <c r="OUM32" s="446" t="s">
        <v>151</v>
      </c>
      <c r="OUN32" s="446" t="s">
        <v>138</v>
      </c>
      <c r="OUO32" s="446" t="s">
        <v>139</v>
      </c>
      <c r="OUP32" s="446">
        <v>0.217</v>
      </c>
      <c r="OUQ32" s="451">
        <f>+VLOOKUP(OUL32,[111]Insumos!$A$2:$F$2700,5,FALSE)</f>
        <v>32545</v>
      </c>
      <c r="OUR32" s="451">
        <f>+ROUND(OUP32*OUQ32,0)</f>
        <v>7062</v>
      </c>
      <c r="OUS32" s="450" t="s">
        <v>31</v>
      </c>
      <c r="OUT32" s="450" t="s">
        <v>150</v>
      </c>
      <c r="OUU32" s="446" t="s">
        <v>151</v>
      </c>
      <c r="OUV32" s="446" t="s">
        <v>138</v>
      </c>
      <c r="OUW32" s="446" t="s">
        <v>139</v>
      </c>
      <c r="OUX32" s="446">
        <v>0.217</v>
      </c>
      <c r="OUY32" s="451">
        <f>+VLOOKUP(OUT32,[111]Insumos!$A$2:$F$2700,5,FALSE)</f>
        <v>32545</v>
      </c>
      <c r="OUZ32" s="451">
        <f>+ROUND(OUX32*OUY32,0)</f>
        <v>7062</v>
      </c>
      <c r="OVA32" s="450" t="s">
        <v>31</v>
      </c>
      <c r="OVB32" s="450" t="s">
        <v>150</v>
      </c>
      <c r="OVC32" s="446" t="s">
        <v>151</v>
      </c>
      <c r="OVD32" s="446" t="s">
        <v>138</v>
      </c>
      <c r="OVE32" s="446" t="s">
        <v>139</v>
      </c>
      <c r="OVF32" s="446">
        <v>0.217</v>
      </c>
      <c r="OVG32" s="451">
        <f>+VLOOKUP(OVB32,[111]Insumos!$A$2:$F$2700,5,FALSE)</f>
        <v>32545</v>
      </c>
      <c r="OVH32" s="451">
        <f>+ROUND(OVF32*OVG32,0)</f>
        <v>7062</v>
      </c>
      <c r="OVI32" s="450" t="s">
        <v>31</v>
      </c>
      <c r="OVJ32" s="450" t="s">
        <v>150</v>
      </c>
      <c r="OVK32" s="446" t="s">
        <v>151</v>
      </c>
      <c r="OVL32" s="446" t="s">
        <v>138</v>
      </c>
      <c r="OVM32" s="446" t="s">
        <v>139</v>
      </c>
      <c r="OVN32" s="446">
        <v>0.217</v>
      </c>
      <c r="OVO32" s="451">
        <f>+VLOOKUP(OVJ32,[111]Insumos!$A$2:$F$2700,5,FALSE)</f>
        <v>32545</v>
      </c>
      <c r="OVP32" s="451">
        <f>+ROUND(OVN32*OVO32,0)</f>
        <v>7062</v>
      </c>
      <c r="OVQ32" s="450" t="s">
        <v>31</v>
      </c>
      <c r="OVR32" s="450" t="s">
        <v>150</v>
      </c>
      <c r="OVS32" s="446" t="s">
        <v>151</v>
      </c>
      <c r="OVT32" s="446" t="s">
        <v>138</v>
      </c>
      <c r="OVU32" s="446" t="s">
        <v>139</v>
      </c>
      <c r="OVV32" s="446">
        <v>0.217</v>
      </c>
      <c r="OVW32" s="451">
        <f>+VLOOKUP(OVR32,[111]Insumos!$A$2:$F$2700,5,FALSE)</f>
        <v>32545</v>
      </c>
      <c r="OVX32" s="451">
        <f>+ROUND(OVV32*OVW32,0)</f>
        <v>7062</v>
      </c>
      <c r="OVY32" s="450" t="s">
        <v>31</v>
      </c>
      <c r="OVZ32" s="450" t="s">
        <v>150</v>
      </c>
      <c r="OWA32" s="446" t="s">
        <v>151</v>
      </c>
      <c r="OWB32" s="446" t="s">
        <v>138</v>
      </c>
      <c r="OWC32" s="446" t="s">
        <v>139</v>
      </c>
      <c r="OWD32" s="446">
        <v>0.217</v>
      </c>
      <c r="OWE32" s="451">
        <f>+VLOOKUP(OVZ32,[111]Insumos!$A$2:$F$2700,5,FALSE)</f>
        <v>32545</v>
      </c>
      <c r="OWF32" s="451">
        <f>+ROUND(OWD32*OWE32,0)</f>
        <v>7062</v>
      </c>
      <c r="OWG32" s="450" t="s">
        <v>31</v>
      </c>
      <c r="OWH32" s="450" t="s">
        <v>150</v>
      </c>
      <c r="OWI32" s="446" t="s">
        <v>151</v>
      </c>
      <c r="OWJ32" s="446" t="s">
        <v>138</v>
      </c>
      <c r="OWK32" s="446" t="s">
        <v>139</v>
      </c>
      <c r="OWL32" s="446">
        <v>0.217</v>
      </c>
      <c r="OWM32" s="451">
        <f>+VLOOKUP(OWH32,[111]Insumos!$A$2:$F$2700,5,FALSE)</f>
        <v>32545</v>
      </c>
      <c r="OWN32" s="451">
        <f>+ROUND(OWL32*OWM32,0)</f>
        <v>7062</v>
      </c>
      <c r="OWO32" s="450" t="s">
        <v>31</v>
      </c>
      <c r="OWP32" s="450" t="s">
        <v>150</v>
      </c>
      <c r="OWQ32" s="446" t="s">
        <v>151</v>
      </c>
      <c r="OWR32" s="446" t="s">
        <v>138</v>
      </c>
      <c r="OWS32" s="446" t="s">
        <v>139</v>
      </c>
      <c r="OWT32" s="446">
        <v>0.217</v>
      </c>
      <c r="OWU32" s="451">
        <f>+VLOOKUP(OWP32,[111]Insumos!$A$2:$F$2700,5,FALSE)</f>
        <v>32545</v>
      </c>
      <c r="OWV32" s="451">
        <f>+ROUND(OWT32*OWU32,0)</f>
        <v>7062</v>
      </c>
      <c r="OWW32" s="450" t="s">
        <v>31</v>
      </c>
      <c r="OWX32" s="450" t="s">
        <v>150</v>
      </c>
      <c r="OWY32" s="446" t="s">
        <v>151</v>
      </c>
      <c r="OWZ32" s="446" t="s">
        <v>138</v>
      </c>
      <c r="OXA32" s="446" t="s">
        <v>139</v>
      </c>
      <c r="OXB32" s="446">
        <v>0.217</v>
      </c>
      <c r="OXC32" s="451">
        <f>+VLOOKUP(OWX32,[111]Insumos!$A$2:$F$2700,5,FALSE)</f>
        <v>32545</v>
      </c>
      <c r="OXD32" s="451">
        <f>+ROUND(OXB32*OXC32,0)</f>
        <v>7062</v>
      </c>
      <c r="OXE32" s="450" t="s">
        <v>31</v>
      </c>
      <c r="OXF32" s="450" t="s">
        <v>150</v>
      </c>
      <c r="OXG32" s="446" t="s">
        <v>151</v>
      </c>
      <c r="OXH32" s="446" t="s">
        <v>138</v>
      </c>
      <c r="OXI32" s="446" t="s">
        <v>139</v>
      </c>
      <c r="OXJ32" s="446">
        <v>0.217</v>
      </c>
      <c r="OXK32" s="451">
        <f>+VLOOKUP(OXF32,[111]Insumos!$A$2:$F$2700,5,FALSE)</f>
        <v>32545</v>
      </c>
      <c r="OXL32" s="451">
        <f>+ROUND(OXJ32*OXK32,0)</f>
        <v>7062</v>
      </c>
      <c r="OXM32" s="450" t="s">
        <v>31</v>
      </c>
      <c r="OXN32" s="450" t="s">
        <v>150</v>
      </c>
      <c r="OXO32" s="446" t="s">
        <v>151</v>
      </c>
      <c r="OXP32" s="446" t="s">
        <v>138</v>
      </c>
      <c r="OXQ32" s="446" t="s">
        <v>139</v>
      </c>
      <c r="OXR32" s="446">
        <v>0.217</v>
      </c>
      <c r="OXS32" s="451">
        <f>+VLOOKUP(OXN32,[111]Insumos!$A$2:$F$2700,5,FALSE)</f>
        <v>32545</v>
      </c>
      <c r="OXT32" s="451">
        <f>+ROUND(OXR32*OXS32,0)</f>
        <v>7062</v>
      </c>
      <c r="OXU32" s="450" t="s">
        <v>31</v>
      </c>
      <c r="OXV32" s="450" t="s">
        <v>150</v>
      </c>
      <c r="OXW32" s="446" t="s">
        <v>151</v>
      </c>
      <c r="OXX32" s="446" t="s">
        <v>138</v>
      </c>
      <c r="OXY32" s="446" t="s">
        <v>139</v>
      </c>
      <c r="OXZ32" s="446">
        <v>0.217</v>
      </c>
      <c r="OYA32" s="451">
        <f>+VLOOKUP(OXV32,[111]Insumos!$A$2:$F$2700,5,FALSE)</f>
        <v>32545</v>
      </c>
      <c r="OYB32" s="451">
        <f>+ROUND(OXZ32*OYA32,0)</f>
        <v>7062</v>
      </c>
      <c r="OYC32" s="450" t="s">
        <v>31</v>
      </c>
      <c r="OYD32" s="450" t="s">
        <v>150</v>
      </c>
      <c r="OYE32" s="446" t="s">
        <v>151</v>
      </c>
      <c r="OYF32" s="446" t="s">
        <v>138</v>
      </c>
      <c r="OYG32" s="446" t="s">
        <v>139</v>
      </c>
      <c r="OYH32" s="446">
        <v>0.217</v>
      </c>
      <c r="OYI32" s="451">
        <f>+VLOOKUP(OYD32,[111]Insumos!$A$2:$F$2700,5,FALSE)</f>
        <v>32545</v>
      </c>
      <c r="OYJ32" s="451">
        <f>+ROUND(OYH32*OYI32,0)</f>
        <v>7062</v>
      </c>
      <c r="OYK32" s="450" t="s">
        <v>31</v>
      </c>
      <c r="OYL32" s="450" t="s">
        <v>150</v>
      </c>
      <c r="OYM32" s="446" t="s">
        <v>151</v>
      </c>
      <c r="OYN32" s="446" t="s">
        <v>138</v>
      </c>
      <c r="OYO32" s="446" t="s">
        <v>139</v>
      </c>
      <c r="OYP32" s="446">
        <v>0.217</v>
      </c>
      <c r="OYQ32" s="451">
        <f>+VLOOKUP(OYL32,[111]Insumos!$A$2:$F$2700,5,FALSE)</f>
        <v>32545</v>
      </c>
      <c r="OYR32" s="451">
        <f>+ROUND(OYP32*OYQ32,0)</f>
        <v>7062</v>
      </c>
      <c r="OYS32" s="450" t="s">
        <v>31</v>
      </c>
      <c r="OYT32" s="450" t="s">
        <v>150</v>
      </c>
      <c r="OYU32" s="446" t="s">
        <v>151</v>
      </c>
      <c r="OYV32" s="446" t="s">
        <v>138</v>
      </c>
      <c r="OYW32" s="446" t="s">
        <v>139</v>
      </c>
      <c r="OYX32" s="446">
        <v>0.217</v>
      </c>
      <c r="OYY32" s="451">
        <f>+VLOOKUP(OYT32,[111]Insumos!$A$2:$F$2700,5,FALSE)</f>
        <v>32545</v>
      </c>
      <c r="OYZ32" s="451">
        <f>+ROUND(OYX32*OYY32,0)</f>
        <v>7062</v>
      </c>
      <c r="OZA32" s="450" t="s">
        <v>31</v>
      </c>
      <c r="OZB32" s="450" t="s">
        <v>150</v>
      </c>
      <c r="OZC32" s="446" t="s">
        <v>151</v>
      </c>
      <c r="OZD32" s="446" t="s">
        <v>138</v>
      </c>
      <c r="OZE32" s="446" t="s">
        <v>139</v>
      </c>
      <c r="OZF32" s="446">
        <v>0.217</v>
      </c>
      <c r="OZG32" s="451">
        <f>+VLOOKUP(OZB32,[111]Insumos!$A$2:$F$2700,5,FALSE)</f>
        <v>32545</v>
      </c>
      <c r="OZH32" s="451">
        <f>+ROUND(OZF32*OZG32,0)</f>
        <v>7062</v>
      </c>
      <c r="OZI32" s="450" t="s">
        <v>31</v>
      </c>
      <c r="OZJ32" s="450" t="s">
        <v>150</v>
      </c>
      <c r="OZK32" s="446" t="s">
        <v>151</v>
      </c>
      <c r="OZL32" s="446" t="s">
        <v>138</v>
      </c>
      <c r="OZM32" s="446" t="s">
        <v>139</v>
      </c>
      <c r="OZN32" s="446">
        <v>0.217</v>
      </c>
      <c r="OZO32" s="451">
        <f>+VLOOKUP(OZJ32,[111]Insumos!$A$2:$F$2700,5,FALSE)</f>
        <v>32545</v>
      </c>
      <c r="OZP32" s="451">
        <f>+ROUND(OZN32*OZO32,0)</f>
        <v>7062</v>
      </c>
      <c r="OZQ32" s="450" t="s">
        <v>31</v>
      </c>
      <c r="OZR32" s="450" t="s">
        <v>150</v>
      </c>
      <c r="OZS32" s="446" t="s">
        <v>151</v>
      </c>
      <c r="OZT32" s="446" t="s">
        <v>138</v>
      </c>
      <c r="OZU32" s="446" t="s">
        <v>139</v>
      </c>
      <c r="OZV32" s="446">
        <v>0.217</v>
      </c>
      <c r="OZW32" s="451">
        <f>+VLOOKUP(OZR32,[111]Insumos!$A$2:$F$2700,5,FALSE)</f>
        <v>32545</v>
      </c>
      <c r="OZX32" s="451">
        <f>+ROUND(OZV32*OZW32,0)</f>
        <v>7062</v>
      </c>
      <c r="OZY32" s="450" t="s">
        <v>31</v>
      </c>
      <c r="OZZ32" s="450" t="s">
        <v>150</v>
      </c>
      <c r="PAA32" s="446" t="s">
        <v>151</v>
      </c>
      <c r="PAB32" s="446" t="s">
        <v>138</v>
      </c>
      <c r="PAC32" s="446" t="s">
        <v>139</v>
      </c>
      <c r="PAD32" s="446">
        <v>0.217</v>
      </c>
      <c r="PAE32" s="451">
        <f>+VLOOKUP(OZZ32,[111]Insumos!$A$2:$F$2700,5,FALSE)</f>
        <v>32545</v>
      </c>
      <c r="PAF32" s="451">
        <f>+ROUND(PAD32*PAE32,0)</f>
        <v>7062</v>
      </c>
      <c r="PAG32" s="450" t="s">
        <v>31</v>
      </c>
      <c r="PAH32" s="450" t="s">
        <v>150</v>
      </c>
      <c r="PAI32" s="446" t="s">
        <v>151</v>
      </c>
      <c r="PAJ32" s="446" t="s">
        <v>138</v>
      </c>
      <c r="PAK32" s="446" t="s">
        <v>139</v>
      </c>
      <c r="PAL32" s="446">
        <v>0.217</v>
      </c>
      <c r="PAM32" s="451">
        <f>+VLOOKUP(PAH32,[111]Insumos!$A$2:$F$2700,5,FALSE)</f>
        <v>32545</v>
      </c>
      <c r="PAN32" s="451">
        <f>+ROUND(PAL32*PAM32,0)</f>
        <v>7062</v>
      </c>
      <c r="PAO32" s="450" t="s">
        <v>31</v>
      </c>
      <c r="PAP32" s="450" t="s">
        <v>150</v>
      </c>
      <c r="PAQ32" s="446" t="s">
        <v>151</v>
      </c>
      <c r="PAR32" s="446" t="s">
        <v>138</v>
      </c>
      <c r="PAS32" s="446" t="s">
        <v>139</v>
      </c>
      <c r="PAT32" s="446">
        <v>0.217</v>
      </c>
      <c r="PAU32" s="451">
        <f>+VLOOKUP(PAP32,[111]Insumos!$A$2:$F$2700,5,FALSE)</f>
        <v>32545</v>
      </c>
      <c r="PAV32" s="451">
        <f>+ROUND(PAT32*PAU32,0)</f>
        <v>7062</v>
      </c>
      <c r="PAW32" s="450" t="s">
        <v>31</v>
      </c>
      <c r="PAX32" s="450" t="s">
        <v>150</v>
      </c>
      <c r="PAY32" s="446" t="s">
        <v>151</v>
      </c>
      <c r="PAZ32" s="446" t="s">
        <v>138</v>
      </c>
      <c r="PBA32" s="446" t="s">
        <v>139</v>
      </c>
      <c r="PBB32" s="446">
        <v>0.217</v>
      </c>
      <c r="PBC32" s="451">
        <f>+VLOOKUP(PAX32,[111]Insumos!$A$2:$F$2700,5,FALSE)</f>
        <v>32545</v>
      </c>
      <c r="PBD32" s="451">
        <f>+ROUND(PBB32*PBC32,0)</f>
        <v>7062</v>
      </c>
      <c r="PBE32" s="450" t="s">
        <v>31</v>
      </c>
      <c r="PBF32" s="450" t="s">
        <v>150</v>
      </c>
      <c r="PBG32" s="446" t="s">
        <v>151</v>
      </c>
      <c r="PBH32" s="446" t="s">
        <v>138</v>
      </c>
      <c r="PBI32" s="446" t="s">
        <v>139</v>
      </c>
      <c r="PBJ32" s="446">
        <v>0.217</v>
      </c>
      <c r="PBK32" s="451">
        <f>+VLOOKUP(PBF32,[111]Insumos!$A$2:$F$2700,5,FALSE)</f>
        <v>32545</v>
      </c>
      <c r="PBL32" s="451">
        <f>+ROUND(PBJ32*PBK32,0)</f>
        <v>7062</v>
      </c>
      <c r="PBM32" s="450" t="s">
        <v>31</v>
      </c>
      <c r="PBN32" s="450" t="s">
        <v>150</v>
      </c>
      <c r="PBO32" s="446" t="s">
        <v>151</v>
      </c>
      <c r="PBP32" s="446" t="s">
        <v>138</v>
      </c>
      <c r="PBQ32" s="446" t="s">
        <v>139</v>
      </c>
      <c r="PBR32" s="446">
        <v>0.217</v>
      </c>
      <c r="PBS32" s="451">
        <f>+VLOOKUP(PBN32,[111]Insumos!$A$2:$F$2700,5,FALSE)</f>
        <v>32545</v>
      </c>
      <c r="PBT32" s="451">
        <f>+ROUND(PBR32*PBS32,0)</f>
        <v>7062</v>
      </c>
      <c r="PBU32" s="450" t="s">
        <v>31</v>
      </c>
      <c r="PBV32" s="450" t="s">
        <v>150</v>
      </c>
      <c r="PBW32" s="446" t="s">
        <v>151</v>
      </c>
      <c r="PBX32" s="446" t="s">
        <v>138</v>
      </c>
      <c r="PBY32" s="446" t="s">
        <v>139</v>
      </c>
      <c r="PBZ32" s="446">
        <v>0.217</v>
      </c>
      <c r="PCA32" s="451">
        <f>+VLOOKUP(PBV32,[111]Insumos!$A$2:$F$2700,5,FALSE)</f>
        <v>32545</v>
      </c>
      <c r="PCB32" s="451">
        <f>+ROUND(PBZ32*PCA32,0)</f>
        <v>7062</v>
      </c>
      <c r="PCC32" s="450" t="s">
        <v>31</v>
      </c>
      <c r="PCD32" s="450" t="s">
        <v>150</v>
      </c>
      <c r="PCE32" s="446" t="s">
        <v>151</v>
      </c>
      <c r="PCF32" s="446" t="s">
        <v>138</v>
      </c>
      <c r="PCG32" s="446" t="s">
        <v>139</v>
      </c>
      <c r="PCH32" s="446">
        <v>0.217</v>
      </c>
      <c r="PCI32" s="451">
        <f>+VLOOKUP(PCD32,[111]Insumos!$A$2:$F$2700,5,FALSE)</f>
        <v>32545</v>
      </c>
      <c r="PCJ32" s="451">
        <f>+ROUND(PCH32*PCI32,0)</f>
        <v>7062</v>
      </c>
      <c r="PCK32" s="450" t="s">
        <v>31</v>
      </c>
      <c r="PCL32" s="450" t="s">
        <v>150</v>
      </c>
      <c r="PCM32" s="446" t="s">
        <v>151</v>
      </c>
      <c r="PCN32" s="446" t="s">
        <v>138</v>
      </c>
      <c r="PCO32" s="446" t="s">
        <v>139</v>
      </c>
      <c r="PCP32" s="446">
        <v>0.217</v>
      </c>
      <c r="PCQ32" s="451">
        <f>+VLOOKUP(PCL32,[111]Insumos!$A$2:$F$2700,5,FALSE)</f>
        <v>32545</v>
      </c>
      <c r="PCR32" s="451">
        <f>+ROUND(PCP32*PCQ32,0)</f>
        <v>7062</v>
      </c>
      <c r="PCS32" s="450" t="s">
        <v>31</v>
      </c>
      <c r="PCT32" s="450" t="s">
        <v>150</v>
      </c>
      <c r="PCU32" s="446" t="s">
        <v>151</v>
      </c>
      <c r="PCV32" s="446" t="s">
        <v>138</v>
      </c>
      <c r="PCW32" s="446" t="s">
        <v>139</v>
      </c>
      <c r="PCX32" s="446">
        <v>0.217</v>
      </c>
      <c r="PCY32" s="451">
        <f>+VLOOKUP(PCT32,[111]Insumos!$A$2:$F$2700,5,FALSE)</f>
        <v>32545</v>
      </c>
      <c r="PCZ32" s="451">
        <f>+ROUND(PCX32*PCY32,0)</f>
        <v>7062</v>
      </c>
      <c r="PDA32" s="450" t="s">
        <v>31</v>
      </c>
      <c r="PDB32" s="450" t="s">
        <v>150</v>
      </c>
      <c r="PDC32" s="446" t="s">
        <v>151</v>
      </c>
      <c r="PDD32" s="446" t="s">
        <v>138</v>
      </c>
      <c r="PDE32" s="446" t="s">
        <v>139</v>
      </c>
      <c r="PDF32" s="446">
        <v>0.217</v>
      </c>
      <c r="PDG32" s="451">
        <f>+VLOOKUP(PDB32,[111]Insumos!$A$2:$F$2700,5,FALSE)</f>
        <v>32545</v>
      </c>
      <c r="PDH32" s="451">
        <f>+ROUND(PDF32*PDG32,0)</f>
        <v>7062</v>
      </c>
      <c r="PDI32" s="450" t="s">
        <v>31</v>
      </c>
      <c r="PDJ32" s="450" t="s">
        <v>150</v>
      </c>
      <c r="PDK32" s="446" t="s">
        <v>151</v>
      </c>
      <c r="PDL32" s="446" t="s">
        <v>138</v>
      </c>
      <c r="PDM32" s="446" t="s">
        <v>139</v>
      </c>
      <c r="PDN32" s="446">
        <v>0.217</v>
      </c>
      <c r="PDO32" s="451">
        <f>+VLOOKUP(PDJ32,[111]Insumos!$A$2:$F$2700,5,FALSE)</f>
        <v>32545</v>
      </c>
      <c r="PDP32" s="451">
        <f>+ROUND(PDN32*PDO32,0)</f>
        <v>7062</v>
      </c>
      <c r="PDQ32" s="450" t="s">
        <v>31</v>
      </c>
      <c r="PDR32" s="450" t="s">
        <v>150</v>
      </c>
      <c r="PDS32" s="446" t="s">
        <v>151</v>
      </c>
      <c r="PDT32" s="446" t="s">
        <v>138</v>
      </c>
      <c r="PDU32" s="446" t="s">
        <v>139</v>
      </c>
      <c r="PDV32" s="446">
        <v>0.217</v>
      </c>
      <c r="PDW32" s="451">
        <f>+VLOOKUP(PDR32,[111]Insumos!$A$2:$F$2700,5,FALSE)</f>
        <v>32545</v>
      </c>
      <c r="PDX32" s="451">
        <f>+ROUND(PDV32*PDW32,0)</f>
        <v>7062</v>
      </c>
      <c r="PDY32" s="450" t="s">
        <v>31</v>
      </c>
      <c r="PDZ32" s="450" t="s">
        <v>150</v>
      </c>
      <c r="PEA32" s="446" t="s">
        <v>151</v>
      </c>
      <c r="PEB32" s="446" t="s">
        <v>138</v>
      </c>
      <c r="PEC32" s="446" t="s">
        <v>139</v>
      </c>
      <c r="PED32" s="446">
        <v>0.217</v>
      </c>
      <c r="PEE32" s="451">
        <f>+VLOOKUP(PDZ32,[111]Insumos!$A$2:$F$2700,5,FALSE)</f>
        <v>32545</v>
      </c>
      <c r="PEF32" s="451">
        <f>+ROUND(PED32*PEE32,0)</f>
        <v>7062</v>
      </c>
      <c r="PEG32" s="450" t="s">
        <v>31</v>
      </c>
      <c r="PEH32" s="450" t="s">
        <v>150</v>
      </c>
      <c r="PEI32" s="446" t="s">
        <v>151</v>
      </c>
      <c r="PEJ32" s="446" t="s">
        <v>138</v>
      </c>
      <c r="PEK32" s="446" t="s">
        <v>139</v>
      </c>
      <c r="PEL32" s="446">
        <v>0.217</v>
      </c>
      <c r="PEM32" s="451">
        <f>+VLOOKUP(PEH32,[111]Insumos!$A$2:$F$2700,5,FALSE)</f>
        <v>32545</v>
      </c>
      <c r="PEN32" s="451">
        <f>+ROUND(PEL32*PEM32,0)</f>
        <v>7062</v>
      </c>
      <c r="PEO32" s="450" t="s">
        <v>31</v>
      </c>
      <c r="PEP32" s="450" t="s">
        <v>150</v>
      </c>
      <c r="PEQ32" s="446" t="s">
        <v>151</v>
      </c>
      <c r="PER32" s="446" t="s">
        <v>138</v>
      </c>
      <c r="PES32" s="446" t="s">
        <v>139</v>
      </c>
      <c r="PET32" s="446">
        <v>0.217</v>
      </c>
      <c r="PEU32" s="451">
        <f>+VLOOKUP(PEP32,[111]Insumos!$A$2:$F$2700,5,FALSE)</f>
        <v>32545</v>
      </c>
      <c r="PEV32" s="451">
        <f>+ROUND(PET32*PEU32,0)</f>
        <v>7062</v>
      </c>
      <c r="PEW32" s="450" t="s">
        <v>31</v>
      </c>
      <c r="PEX32" s="450" t="s">
        <v>150</v>
      </c>
      <c r="PEY32" s="446" t="s">
        <v>151</v>
      </c>
      <c r="PEZ32" s="446" t="s">
        <v>138</v>
      </c>
      <c r="PFA32" s="446" t="s">
        <v>139</v>
      </c>
      <c r="PFB32" s="446">
        <v>0.217</v>
      </c>
      <c r="PFC32" s="451">
        <f>+VLOOKUP(PEX32,[111]Insumos!$A$2:$F$2700,5,FALSE)</f>
        <v>32545</v>
      </c>
      <c r="PFD32" s="451">
        <f>+ROUND(PFB32*PFC32,0)</f>
        <v>7062</v>
      </c>
      <c r="PFE32" s="450" t="s">
        <v>31</v>
      </c>
      <c r="PFF32" s="450" t="s">
        <v>150</v>
      </c>
      <c r="PFG32" s="446" t="s">
        <v>151</v>
      </c>
      <c r="PFH32" s="446" t="s">
        <v>138</v>
      </c>
      <c r="PFI32" s="446" t="s">
        <v>139</v>
      </c>
      <c r="PFJ32" s="446">
        <v>0.217</v>
      </c>
      <c r="PFK32" s="451">
        <f>+VLOOKUP(PFF32,[111]Insumos!$A$2:$F$2700,5,FALSE)</f>
        <v>32545</v>
      </c>
      <c r="PFL32" s="451">
        <f>+ROUND(PFJ32*PFK32,0)</f>
        <v>7062</v>
      </c>
      <c r="PFM32" s="450" t="s">
        <v>31</v>
      </c>
      <c r="PFN32" s="450" t="s">
        <v>150</v>
      </c>
      <c r="PFO32" s="446" t="s">
        <v>151</v>
      </c>
      <c r="PFP32" s="446" t="s">
        <v>138</v>
      </c>
      <c r="PFQ32" s="446" t="s">
        <v>139</v>
      </c>
      <c r="PFR32" s="446">
        <v>0.217</v>
      </c>
      <c r="PFS32" s="451">
        <f>+VLOOKUP(PFN32,[111]Insumos!$A$2:$F$2700,5,FALSE)</f>
        <v>32545</v>
      </c>
      <c r="PFT32" s="451">
        <f>+ROUND(PFR32*PFS32,0)</f>
        <v>7062</v>
      </c>
      <c r="PFU32" s="450" t="s">
        <v>31</v>
      </c>
      <c r="PFV32" s="450" t="s">
        <v>150</v>
      </c>
      <c r="PFW32" s="446" t="s">
        <v>151</v>
      </c>
      <c r="PFX32" s="446" t="s">
        <v>138</v>
      </c>
      <c r="PFY32" s="446" t="s">
        <v>139</v>
      </c>
      <c r="PFZ32" s="446">
        <v>0.217</v>
      </c>
      <c r="PGA32" s="451">
        <f>+VLOOKUP(PFV32,[111]Insumos!$A$2:$F$2700,5,FALSE)</f>
        <v>32545</v>
      </c>
      <c r="PGB32" s="451">
        <f>+ROUND(PFZ32*PGA32,0)</f>
        <v>7062</v>
      </c>
      <c r="PGC32" s="450" t="s">
        <v>31</v>
      </c>
      <c r="PGD32" s="450" t="s">
        <v>150</v>
      </c>
      <c r="PGE32" s="446" t="s">
        <v>151</v>
      </c>
      <c r="PGF32" s="446" t="s">
        <v>138</v>
      </c>
      <c r="PGG32" s="446" t="s">
        <v>139</v>
      </c>
      <c r="PGH32" s="446">
        <v>0.217</v>
      </c>
      <c r="PGI32" s="451">
        <f>+VLOOKUP(PGD32,[111]Insumos!$A$2:$F$2700,5,FALSE)</f>
        <v>32545</v>
      </c>
      <c r="PGJ32" s="451">
        <f>+ROUND(PGH32*PGI32,0)</f>
        <v>7062</v>
      </c>
      <c r="PGK32" s="450" t="s">
        <v>31</v>
      </c>
      <c r="PGL32" s="450" t="s">
        <v>150</v>
      </c>
      <c r="PGM32" s="446" t="s">
        <v>151</v>
      </c>
      <c r="PGN32" s="446" t="s">
        <v>138</v>
      </c>
      <c r="PGO32" s="446" t="s">
        <v>139</v>
      </c>
      <c r="PGP32" s="446">
        <v>0.217</v>
      </c>
      <c r="PGQ32" s="451">
        <f>+VLOOKUP(PGL32,[111]Insumos!$A$2:$F$2700,5,FALSE)</f>
        <v>32545</v>
      </c>
      <c r="PGR32" s="451">
        <f>+ROUND(PGP32*PGQ32,0)</f>
        <v>7062</v>
      </c>
      <c r="PGS32" s="450" t="s">
        <v>31</v>
      </c>
      <c r="PGT32" s="450" t="s">
        <v>150</v>
      </c>
      <c r="PGU32" s="446" t="s">
        <v>151</v>
      </c>
      <c r="PGV32" s="446" t="s">
        <v>138</v>
      </c>
      <c r="PGW32" s="446" t="s">
        <v>139</v>
      </c>
      <c r="PGX32" s="446">
        <v>0.217</v>
      </c>
      <c r="PGY32" s="451">
        <f>+VLOOKUP(PGT32,[111]Insumos!$A$2:$F$2700,5,FALSE)</f>
        <v>32545</v>
      </c>
      <c r="PGZ32" s="451">
        <f>+ROUND(PGX32*PGY32,0)</f>
        <v>7062</v>
      </c>
      <c r="PHA32" s="450" t="s">
        <v>31</v>
      </c>
      <c r="PHB32" s="450" t="s">
        <v>150</v>
      </c>
      <c r="PHC32" s="446" t="s">
        <v>151</v>
      </c>
      <c r="PHD32" s="446" t="s">
        <v>138</v>
      </c>
      <c r="PHE32" s="446" t="s">
        <v>139</v>
      </c>
      <c r="PHF32" s="446">
        <v>0.217</v>
      </c>
      <c r="PHG32" s="451">
        <f>+VLOOKUP(PHB32,[111]Insumos!$A$2:$F$2700,5,FALSE)</f>
        <v>32545</v>
      </c>
      <c r="PHH32" s="451">
        <f>+ROUND(PHF32*PHG32,0)</f>
        <v>7062</v>
      </c>
      <c r="PHI32" s="450" t="s">
        <v>31</v>
      </c>
      <c r="PHJ32" s="450" t="s">
        <v>150</v>
      </c>
      <c r="PHK32" s="446" t="s">
        <v>151</v>
      </c>
      <c r="PHL32" s="446" t="s">
        <v>138</v>
      </c>
      <c r="PHM32" s="446" t="s">
        <v>139</v>
      </c>
      <c r="PHN32" s="446">
        <v>0.217</v>
      </c>
      <c r="PHO32" s="451">
        <f>+VLOOKUP(PHJ32,[111]Insumos!$A$2:$F$2700,5,FALSE)</f>
        <v>32545</v>
      </c>
      <c r="PHP32" s="451">
        <f>+ROUND(PHN32*PHO32,0)</f>
        <v>7062</v>
      </c>
      <c r="PHQ32" s="450" t="s">
        <v>31</v>
      </c>
      <c r="PHR32" s="450" t="s">
        <v>150</v>
      </c>
      <c r="PHS32" s="446" t="s">
        <v>151</v>
      </c>
      <c r="PHT32" s="446" t="s">
        <v>138</v>
      </c>
      <c r="PHU32" s="446" t="s">
        <v>139</v>
      </c>
      <c r="PHV32" s="446">
        <v>0.217</v>
      </c>
      <c r="PHW32" s="451">
        <f>+VLOOKUP(PHR32,[111]Insumos!$A$2:$F$2700,5,FALSE)</f>
        <v>32545</v>
      </c>
      <c r="PHX32" s="451">
        <f>+ROUND(PHV32*PHW32,0)</f>
        <v>7062</v>
      </c>
      <c r="PHY32" s="450" t="s">
        <v>31</v>
      </c>
      <c r="PHZ32" s="450" t="s">
        <v>150</v>
      </c>
      <c r="PIA32" s="446" t="s">
        <v>151</v>
      </c>
      <c r="PIB32" s="446" t="s">
        <v>138</v>
      </c>
      <c r="PIC32" s="446" t="s">
        <v>139</v>
      </c>
      <c r="PID32" s="446">
        <v>0.217</v>
      </c>
      <c r="PIE32" s="451">
        <f>+VLOOKUP(PHZ32,[111]Insumos!$A$2:$F$2700,5,FALSE)</f>
        <v>32545</v>
      </c>
      <c r="PIF32" s="451">
        <f>+ROUND(PID32*PIE32,0)</f>
        <v>7062</v>
      </c>
      <c r="PIG32" s="450" t="s">
        <v>31</v>
      </c>
      <c r="PIH32" s="450" t="s">
        <v>150</v>
      </c>
      <c r="PII32" s="446" t="s">
        <v>151</v>
      </c>
      <c r="PIJ32" s="446" t="s">
        <v>138</v>
      </c>
      <c r="PIK32" s="446" t="s">
        <v>139</v>
      </c>
      <c r="PIL32" s="446">
        <v>0.217</v>
      </c>
      <c r="PIM32" s="451">
        <f>+VLOOKUP(PIH32,[111]Insumos!$A$2:$F$2700,5,FALSE)</f>
        <v>32545</v>
      </c>
      <c r="PIN32" s="451">
        <f>+ROUND(PIL32*PIM32,0)</f>
        <v>7062</v>
      </c>
      <c r="PIO32" s="450" t="s">
        <v>31</v>
      </c>
      <c r="PIP32" s="450" t="s">
        <v>150</v>
      </c>
      <c r="PIQ32" s="446" t="s">
        <v>151</v>
      </c>
      <c r="PIR32" s="446" t="s">
        <v>138</v>
      </c>
      <c r="PIS32" s="446" t="s">
        <v>139</v>
      </c>
      <c r="PIT32" s="446">
        <v>0.217</v>
      </c>
      <c r="PIU32" s="451">
        <f>+VLOOKUP(PIP32,[111]Insumos!$A$2:$F$2700,5,FALSE)</f>
        <v>32545</v>
      </c>
      <c r="PIV32" s="451">
        <f>+ROUND(PIT32*PIU32,0)</f>
        <v>7062</v>
      </c>
      <c r="PIW32" s="450" t="s">
        <v>31</v>
      </c>
      <c r="PIX32" s="450" t="s">
        <v>150</v>
      </c>
      <c r="PIY32" s="446" t="s">
        <v>151</v>
      </c>
      <c r="PIZ32" s="446" t="s">
        <v>138</v>
      </c>
      <c r="PJA32" s="446" t="s">
        <v>139</v>
      </c>
      <c r="PJB32" s="446">
        <v>0.217</v>
      </c>
      <c r="PJC32" s="451">
        <f>+VLOOKUP(PIX32,[111]Insumos!$A$2:$F$2700,5,FALSE)</f>
        <v>32545</v>
      </c>
      <c r="PJD32" s="451">
        <f>+ROUND(PJB32*PJC32,0)</f>
        <v>7062</v>
      </c>
      <c r="PJE32" s="450" t="s">
        <v>31</v>
      </c>
      <c r="PJF32" s="450" t="s">
        <v>150</v>
      </c>
      <c r="PJG32" s="446" t="s">
        <v>151</v>
      </c>
      <c r="PJH32" s="446" t="s">
        <v>138</v>
      </c>
      <c r="PJI32" s="446" t="s">
        <v>139</v>
      </c>
      <c r="PJJ32" s="446">
        <v>0.217</v>
      </c>
      <c r="PJK32" s="451">
        <f>+VLOOKUP(PJF32,[111]Insumos!$A$2:$F$2700,5,FALSE)</f>
        <v>32545</v>
      </c>
      <c r="PJL32" s="451">
        <f>+ROUND(PJJ32*PJK32,0)</f>
        <v>7062</v>
      </c>
      <c r="PJM32" s="450" t="s">
        <v>31</v>
      </c>
      <c r="PJN32" s="450" t="s">
        <v>150</v>
      </c>
      <c r="PJO32" s="446" t="s">
        <v>151</v>
      </c>
      <c r="PJP32" s="446" t="s">
        <v>138</v>
      </c>
      <c r="PJQ32" s="446" t="s">
        <v>139</v>
      </c>
      <c r="PJR32" s="446">
        <v>0.217</v>
      </c>
      <c r="PJS32" s="451">
        <f>+VLOOKUP(PJN32,[111]Insumos!$A$2:$F$2700,5,FALSE)</f>
        <v>32545</v>
      </c>
      <c r="PJT32" s="451">
        <f>+ROUND(PJR32*PJS32,0)</f>
        <v>7062</v>
      </c>
      <c r="PJU32" s="450" t="s">
        <v>31</v>
      </c>
      <c r="PJV32" s="450" t="s">
        <v>150</v>
      </c>
      <c r="PJW32" s="446" t="s">
        <v>151</v>
      </c>
      <c r="PJX32" s="446" t="s">
        <v>138</v>
      </c>
      <c r="PJY32" s="446" t="s">
        <v>139</v>
      </c>
      <c r="PJZ32" s="446">
        <v>0.217</v>
      </c>
      <c r="PKA32" s="451">
        <f>+VLOOKUP(PJV32,[111]Insumos!$A$2:$F$2700,5,FALSE)</f>
        <v>32545</v>
      </c>
      <c r="PKB32" s="451">
        <f>+ROUND(PJZ32*PKA32,0)</f>
        <v>7062</v>
      </c>
      <c r="PKC32" s="450" t="s">
        <v>31</v>
      </c>
      <c r="PKD32" s="450" t="s">
        <v>150</v>
      </c>
      <c r="PKE32" s="446" t="s">
        <v>151</v>
      </c>
      <c r="PKF32" s="446" t="s">
        <v>138</v>
      </c>
      <c r="PKG32" s="446" t="s">
        <v>139</v>
      </c>
      <c r="PKH32" s="446">
        <v>0.217</v>
      </c>
      <c r="PKI32" s="451">
        <f>+VLOOKUP(PKD32,[111]Insumos!$A$2:$F$2700,5,FALSE)</f>
        <v>32545</v>
      </c>
      <c r="PKJ32" s="451">
        <f>+ROUND(PKH32*PKI32,0)</f>
        <v>7062</v>
      </c>
      <c r="PKK32" s="450" t="s">
        <v>31</v>
      </c>
      <c r="PKL32" s="450" t="s">
        <v>150</v>
      </c>
      <c r="PKM32" s="446" t="s">
        <v>151</v>
      </c>
      <c r="PKN32" s="446" t="s">
        <v>138</v>
      </c>
      <c r="PKO32" s="446" t="s">
        <v>139</v>
      </c>
      <c r="PKP32" s="446">
        <v>0.217</v>
      </c>
      <c r="PKQ32" s="451">
        <f>+VLOOKUP(PKL32,[111]Insumos!$A$2:$F$2700,5,FALSE)</f>
        <v>32545</v>
      </c>
      <c r="PKR32" s="451">
        <f>+ROUND(PKP32*PKQ32,0)</f>
        <v>7062</v>
      </c>
      <c r="PKS32" s="450" t="s">
        <v>31</v>
      </c>
      <c r="PKT32" s="450" t="s">
        <v>150</v>
      </c>
      <c r="PKU32" s="446" t="s">
        <v>151</v>
      </c>
      <c r="PKV32" s="446" t="s">
        <v>138</v>
      </c>
      <c r="PKW32" s="446" t="s">
        <v>139</v>
      </c>
      <c r="PKX32" s="446">
        <v>0.217</v>
      </c>
      <c r="PKY32" s="451">
        <f>+VLOOKUP(PKT32,[111]Insumos!$A$2:$F$2700,5,FALSE)</f>
        <v>32545</v>
      </c>
      <c r="PKZ32" s="451">
        <f>+ROUND(PKX32*PKY32,0)</f>
        <v>7062</v>
      </c>
      <c r="PLA32" s="450" t="s">
        <v>31</v>
      </c>
      <c r="PLB32" s="450" t="s">
        <v>150</v>
      </c>
      <c r="PLC32" s="446" t="s">
        <v>151</v>
      </c>
      <c r="PLD32" s="446" t="s">
        <v>138</v>
      </c>
      <c r="PLE32" s="446" t="s">
        <v>139</v>
      </c>
      <c r="PLF32" s="446">
        <v>0.217</v>
      </c>
      <c r="PLG32" s="451">
        <f>+VLOOKUP(PLB32,[111]Insumos!$A$2:$F$2700,5,FALSE)</f>
        <v>32545</v>
      </c>
      <c r="PLH32" s="451">
        <f>+ROUND(PLF32*PLG32,0)</f>
        <v>7062</v>
      </c>
      <c r="PLI32" s="450" t="s">
        <v>31</v>
      </c>
      <c r="PLJ32" s="450" t="s">
        <v>150</v>
      </c>
      <c r="PLK32" s="446" t="s">
        <v>151</v>
      </c>
      <c r="PLL32" s="446" t="s">
        <v>138</v>
      </c>
      <c r="PLM32" s="446" t="s">
        <v>139</v>
      </c>
      <c r="PLN32" s="446">
        <v>0.217</v>
      </c>
      <c r="PLO32" s="451">
        <f>+VLOOKUP(PLJ32,[111]Insumos!$A$2:$F$2700,5,FALSE)</f>
        <v>32545</v>
      </c>
      <c r="PLP32" s="451">
        <f>+ROUND(PLN32*PLO32,0)</f>
        <v>7062</v>
      </c>
      <c r="PLQ32" s="450" t="s">
        <v>31</v>
      </c>
      <c r="PLR32" s="450" t="s">
        <v>150</v>
      </c>
      <c r="PLS32" s="446" t="s">
        <v>151</v>
      </c>
      <c r="PLT32" s="446" t="s">
        <v>138</v>
      </c>
      <c r="PLU32" s="446" t="s">
        <v>139</v>
      </c>
      <c r="PLV32" s="446">
        <v>0.217</v>
      </c>
      <c r="PLW32" s="451">
        <f>+VLOOKUP(PLR32,[111]Insumos!$A$2:$F$2700,5,FALSE)</f>
        <v>32545</v>
      </c>
      <c r="PLX32" s="451">
        <f>+ROUND(PLV32*PLW32,0)</f>
        <v>7062</v>
      </c>
      <c r="PLY32" s="450" t="s">
        <v>31</v>
      </c>
      <c r="PLZ32" s="450" t="s">
        <v>150</v>
      </c>
      <c r="PMA32" s="446" t="s">
        <v>151</v>
      </c>
      <c r="PMB32" s="446" t="s">
        <v>138</v>
      </c>
      <c r="PMC32" s="446" t="s">
        <v>139</v>
      </c>
      <c r="PMD32" s="446">
        <v>0.217</v>
      </c>
      <c r="PME32" s="451">
        <f>+VLOOKUP(PLZ32,[111]Insumos!$A$2:$F$2700,5,FALSE)</f>
        <v>32545</v>
      </c>
      <c r="PMF32" s="451">
        <f>+ROUND(PMD32*PME32,0)</f>
        <v>7062</v>
      </c>
      <c r="PMG32" s="450" t="s">
        <v>31</v>
      </c>
      <c r="PMH32" s="450" t="s">
        <v>150</v>
      </c>
      <c r="PMI32" s="446" t="s">
        <v>151</v>
      </c>
      <c r="PMJ32" s="446" t="s">
        <v>138</v>
      </c>
      <c r="PMK32" s="446" t="s">
        <v>139</v>
      </c>
      <c r="PML32" s="446">
        <v>0.217</v>
      </c>
      <c r="PMM32" s="451">
        <f>+VLOOKUP(PMH32,[111]Insumos!$A$2:$F$2700,5,FALSE)</f>
        <v>32545</v>
      </c>
      <c r="PMN32" s="451">
        <f>+ROUND(PML32*PMM32,0)</f>
        <v>7062</v>
      </c>
      <c r="PMO32" s="450" t="s">
        <v>31</v>
      </c>
      <c r="PMP32" s="450" t="s">
        <v>150</v>
      </c>
      <c r="PMQ32" s="446" t="s">
        <v>151</v>
      </c>
      <c r="PMR32" s="446" t="s">
        <v>138</v>
      </c>
      <c r="PMS32" s="446" t="s">
        <v>139</v>
      </c>
      <c r="PMT32" s="446">
        <v>0.217</v>
      </c>
      <c r="PMU32" s="451">
        <f>+VLOOKUP(PMP32,[111]Insumos!$A$2:$F$2700,5,FALSE)</f>
        <v>32545</v>
      </c>
      <c r="PMV32" s="451">
        <f>+ROUND(PMT32*PMU32,0)</f>
        <v>7062</v>
      </c>
      <c r="PMW32" s="450" t="s">
        <v>31</v>
      </c>
      <c r="PMX32" s="450" t="s">
        <v>150</v>
      </c>
      <c r="PMY32" s="446" t="s">
        <v>151</v>
      </c>
      <c r="PMZ32" s="446" t="s">
        <v>138</v>
      </c>
      <c r="PNA32" s="446" t="s">
        <v>139</v>
      </c>
      <c r="PNB32" s="446">
        <v>0.217</v>
      </c>
      <c r="PNC32" s="451">
        <f>+VLOOKUP(PMX32,[111]Insumos!$A$2:$F$2700,5,FALSE)</f>
        <v>32545</v>
      </c>
      <c r="PND32" s="451">
        <f>+ROUND(PNB32*PNC32,0)</f>
        <v>7062</v>
      </c>
      <c r="PNE32" s="450" t="s">
        <v>31</v>
      </c>
      <c r="PNF32" s="450" t="s">
        <v>150</v>
      </c>
      <c r="PNG32" s="446" t="s">
        <v>151</v>
      </c>
      <c r="PNH32" s="446" t="s">
        <v>138</v>
      </c>
      <c r="PNI32" s="446" t="s">
        <v>139</v>
      </c>
      <c r="PNJ32" s="446">
        <v>0.217</v>
      </c>
      <c r="PNK32" s="451">
        <f>+VLOOKUP(PNF32,[111]Insumos!$A$2:$F$2700,5,FALSE)</f>
        <v>32545</v>
      </c>
      <c r="PNL32" s="451">
        <f>+ROUND(PNJ32*PNK32,0)</f>
        <v>7062</v>
      </c>
      <c r="PNM32" s="450" t="s">
        <v>31</v>
      </c>
      <c r="PNN32" s="450" t="s">
        <v>150</v>
      </c>
      <c r="PNO32" s="446" t="s">
        <v>151</v>
      </c>
      <c r="PNP32" s="446" t="s">
        <v>138</v>
      </c>
      <c r="PNQ32" s="446" t="s">
        <v>139</v>
      </c>
      <c r="PNR32" s="446">
        <v>0.217</v>
      </c>
      <c r="PNS32" s="451">
        <f>+VLOOKUP(PNN32,[111]Insumos!$A$2:$F$2700,5,FALSE)</f>
        <v>32545</v>
      </c>
      <c r="PNT32" s="451">
        <f>+ROUND(PNR32*PNS32,0)</f>
        <v>7062</v>
      </c>
      <c r="PNU32" s="450" t="s">
        <v>31</v>
      </c>
      <c r="PNV32" s="450" t="s">
        <v>150</v>
      </c>
      <c r="PNW32" s="446" t="s">
        <v>151</v>
      </c>
      <c r="PNX32" s="446" t="s">
        <v>138</v>
      </c>
      <c r="PNY32" s="446" t="s">
        <v>139</v>
      </c>
      <c r="PNZ32" s="446">
        <v>0.217</v>
      </c>
      <c r="POA32" s="451">
        <f>+VLOOKUP(PNV32,[111]Insumos!$A$2:$F$2700,5,FALSE)</f>
        <v>32545</v>
      </c>
      <c r="POB32" s="451">
        <f>+ROUND(PNZ32*POA32,0)</f>
        <v>7062</v>
      </c>
      <c r="POC32" s="450" t="s">
        <v>31</v>
      </c>
      <c r="POD32" s="450" t="s">
        <v>150</v>
      </c>
      <c r="POE32" s="446" t="s">
        <v>151</v>
      </c>
      <c r="POF32" s="446" t="s">
        <v>138</v>
      </c>
      <c r="POG32" s="446" t="s">
        <v>139</v>
      </c>
      <c r="POH32" s="446">
        <v>0.217</v>
      </c>
      <c r="POI32" s="451">
        <f>+VLOOKUP(POD32,[111]Insumos!$A$2:$F$2700,5,FALSE)</f>
        <v>32545</v>
      </c>
      <c r="POJ32" s="451">
        <f>+ROUND(POH32*POI32,0)</f>
        <v>7062</v>
      </c>
      <c r="POK32" s="450" t="s">
        <v>31</v>
      </c>
      <c r="POL32" s="450" t="s">
        <v>150</v>
      </c>
      <c r="POM32" s="446" t="s">
        <v>151</v>
      </c>
      <c r="PON32" s="446" t="s">
        <v>138</v>
      </c>
      <c r="POO32" s="446" t="s">
        <v>139</v>
      </c>
      <c r="POP32" s="446">
        <v>0.217</v>
      </c>
      <c r="POQ32" s="451">
        <f>+VLOOKUP(POL32,[111]Insumos!$A$2:$F$2700,5,FALSE)</f>
        <v>32545</v>
      </c>
      <c r="POR32" s="451">
        <f>+ROUND(POP32*POQ32,0)</f>
        <v>7062</v>
      </c>
      <c r="POS32" s="450" t="s">
        <v>31</v>
      </c>
      <c r="POT32" s="450" t="s">
        <v>150</v>
      </c>
      <c r="POU32" s="446" t="s">
        <v>151</v>
      </c>
      <c r="POV32" s="446" t="s">
        <v>138</v>
      </c>
      <c r="POW32" s="446" t="s">
        <v>139</v>
      </c>
      <c r="POX32" s="446">
        <v>0.217</v>
      </c>
      <c r="POY32" s="451">
        <f>+VLOOKUP(POT32,[111]Insumos!$A$2:$F$2700,5,FALSE)</f>
        <v>32545</v>
      </c>
      <c r="POZ32" s="451">
        <f>+ROUND(POX32*POY32,0)</f>
        <v>7062</v>
      </c>
      <c r="PPA32" s="450" t="s">
        <v>31</v>
      </c>
      <c r="PPB32" s="450" t="s">
        <v>150</v>
      </c>
      <c r="PPC32" s="446" t="s">
        <v>151</v>
      </c>
      <c r="PPD32" s="446" t="s">
        <v>138</v>
      </c>
      <c r="PPE32" s="446" t="s">
        <v>139</v>
      </c>
      <c r="PPF32" s="446">
        <v>0.217</v>
      </c>
      <c r="PPG32" s="451">
        <f>+VLOOKUP(PPB32,[111]Insumos!$A$2:$F$2700,5,FALSE)</f>
        <v>32545</v>
      </c>
      <c r="PPH32" s="451">
        <f>+ROUND(PPF32*PPG32,0)</f>
        <v>7062</v>
      </c>
      <c r="PPI32" s="450" t="s">
        <v>31</v>
      </c>
      <c r="PPJ32" s="450" t="s">
        <v>150</v>
      </c>
      <c r="PPK32" s="446" t="s">
        <v>151</v>
      </c>
      <c r="PPL32" s="446" t="s">
        <v>138</v>
      </c>
      <c r="PPM32" s="446" t="s">
        <v>139</v>
      </c>
      <c r="PPN32" s="446">
        <v>0.217</v>
      </c>
      <c r="PPO32" s="451">
        <f>+VLOOKUP(PPJ32,[111]Insumos!$A$2:$F$2700,5,FALSE)</f>
        <v>32545</v>
      </c>
      <c r="PPP32" s="451">
        <f>+ROUND(PPN32*PPO32,0)</f>
        <v>7062</v>
      </c>
      <c r="PPQ32" s="450" t="s">
        <v>31</v>
      </c>
      <c r="PPR32" s="450" t="s">
        <v>150</v>
      </c>
      <c r="PPS32" s="446" t="s">
        <v>151</v>
      </c>
      <c r="PPT32" s="446" t="s">
        <v>138</v>
      </c>
      <c r="PPU32" s="446" t="s">
        <v>139</v>
      </c>
      <c r="PPV32" s="446">
        <v>0.217</v>
      </c>
      <c r="PPW32" s="451">
        <f>+VLOOKUP(PPR32,[111]Insumos!$A$2:$F$2700,5,FALSE)</f>
        <v>32545</v>
      </c>
      <c r="PPX32" s="451">
        <f>+ROUND(PPV32*PPW32,0)</f>
        <v>7062</v>
      </c>
      <c r="PPY32" s="450" t="s">
        <v>31</v>
      </c>
      <c r="PPZ32" s="450" t="s">
        <v>150</v>
      </c>
      <c r="PQA32" s="446" t="s">
        <v>151</v>
      </c>
      <c r="PQB32" s="446" t="s">
        <v>138</v>
      </c>
      <c r="PQC32" s="446" t="s">
        <v>139</v>
      </c>
      <c r="PQD32" s="446">
        <v>0.217</v>
      </c>
      <c r="PQE32" s="451">
        <f>+VLOOKUP(PPZ32,[111]Insumos!$A$2:$F$2700,5,FALSE)</f>
        <v>32545</v>
      </c>
      <c r="PQF32" s="451">
        <f>+ROUND(PQD32*PQE32,0)</f>
        <v>7062</v>
      </c>
      <c r="PQG32" s="450" t="s">
        <v>31</v>
      </c>
      <c r="PQH32" s="450" t="s">
        <v>150</v>
      </c>
      <c r="PQI32" s="446" t="s">
        <v>151</v>
      </c>
      <c r="PQJ32" s="446" t="s">
        <v>138</v>
      </c>
      <c r="PQK32" s="446" t="s">
        <v>139</v>
      </c>
      <c r="PQL32" s="446">
        <v>0.217</v>
      </c>
      <c r="PQM32" s="451">
        <f>+VLOOKUP(PQH32,[111]Insumos!$A$2:$F$2700,5,FALSE)</f>
        <v>32545</v>
      </c>
      <c r="PQN32" s="451">
        <f>+ROUND(PQL32*PQM32,0)</f>
        <v>7062</v>
      </c>
      <c r="PQO32" s="450" t="s">
        <v>31</v>
      </c>
      <c r="PQP32" s="450" t="s">
        <v>150</v>
      </c>
      <c r="PQQ32" s="446" t="s">
        <v>151</v>
      </c>
      <c r="PQR32" s="446" t="s">
        <v>138</v>
      </c>
      <c r="PQS32" s="446" t="s">
        <v>139</v>
      </c>
      <c r="PQT32" s="446">
        <v>0.217</v>
      </c>
      <c r="PQU32" s="451">
        <f>+VLOOKUP(PQP32,[111]Insumos!$A$2:$F$2700,5,FALSE)</f>
        <v>32545</v>
      </c>
      <c r="PQV32" s="451">
        <f>+ROUND(PQT32*PQU32,0)</f>
        <v>7062</v>
      </c>
      <c r="PQW32" s="450" t="s">
        <v>31</v>
      </c>
      <c r="PQX32" s="450" t="s">
        <v>150</v>
      </c>
      <c r="PQY32" s="446" t="s">
        <v>151</v>
      </c>
      <c r="PQZ32" s="446" t="s">
        <v>138</v>
      </c>
      <c r="PRA32" s="446" t="s">
        <v>139</v>
      </c>
      <c r="PRB32" s="446">
        <v>0.217</v>
      </c>
      <c r="PRC32" s="451">
        <f>+VLOOKUP(PQX32,[111]Insumos!$A$2:$F$2700,5,FALSE)</f>
        <v>32545</v>
      </c>
      <c r="PRD32" s="451">
        <f>+ROUND(PRB32*PRC32,0)</f>
        <v>7062</v>
      </c>
      <c r="PRE32" s="450" t="s">
        <v>31</v>
      </c>
      <c r="PRF32" s="450" t="s">
        <v>150</v>
      </c>
      <c r="PRG32" s="446" t="s">
        <v>151</v>
      </c>
      <c r="PRH32" s="446" t="s">
        <v>138</v>
      </c>
      <c r="PRI32" s="446" t="s">
        <v>139</v>
      </c>
      <c r="PRJ32" s="446">
        <v>0.217</v>
      </c>
      <c r="PRK32" s="451">
        <f>+VLOOKUP(PRF32,[111]Insumos!$A$2:$F$2700,5,FALSE)</f>
        <v>32545</v>
      </c>
      <c r="PRL32" s="451">
        <f>+ROUND(PRJ32*PRK32,0)</f>
        <v>7062</v>
      </c>
      <c r="PRM32" s="450" t="s">
        <v>31</v>
      </c>
      <c r="PRN32" s="450" t="s">
        <v>150</v>
      </c>
      <c r="PRO32" s="446" t="s">
        <v>151</v>
      </c>
      <c r="PRP32" s="446" t="s">
        <v>138</v>
      </c>
      <c r="PRQ32" s="446" t="s">
        <v>139</v>
      </c>
      <c r="PRR32" s="446">
        <v>0.217</v>
      </c>
      <c r="PRS32" s="451">
        <f>+VLOOKUP(PRN32,[111]Insumos!$A$2:$F$2700,5,FALSE)</f>
        <v>32545</v>
      </c>
      <c r="PRT32" s="451">
        <f>+ROUND(PRR32*PRS32,0)</f>
        <v>7062</v>
      </c>
      <c r="PRU32" s="450" t="s">
        <v>31</v>
      </c>
      <c r="PRV32" s="450" t="s">
        <v>150</v>
      </c>
      <c r="PRW32" s="446" t="s">
        <v>151</v>
      </c>
      <c r="PRX32" s="446" t="s">
        <v>138</v>
      </c>
      <c r="PRY32" s="446" t="s">
        <v>139</v>
      </c>
      <c r="PRZ32" s="446">
        <v>0.217</v>
      </c>
      <c r="PSA32" s="451">
        <f>+VLOOKUP(PRV32,[111]Insumos!$A$2:$F$2700,5,FALSE)</f>
        <v>32545</v>
      </c>
      <c r="PSB32" s="451">
        <f>+ROUND(PRZ32*PSA32,0)</f>
        <v>7062</v>
      </c>
      <c r="PSC32" s="450" t="s">
        <v>31</v>
      </c>
      <c r="PSD32" s="450" t="s">
        <v>150</v>
      </c>
      <c r="PSE32" s="446" t="s">
        <v>151</v>
      </c>
      <c r="PSF32" s="446" t="s">
        <v>138</v>
      </c>
      <c r="PSG32" s="446" t="s">
        <v>139</v>
      </c>
      <c r="PSH32" s="446">
        <v>0.217</v>
      </c>
      <c r="PSI32" s="451">
        <f>+VLOOKUP(PSD32,[111]Insumos!$A$2:$F$2700,5,FALSE)</f>
        <v>32545</v>
      </c>
      <c r="PSJ32" s="451">
        <f>+ROUND(PSH32*PSI32,0)</f>
        <v>7062</v>
      </c>
      <c r="PSK32" s="450" t="s">
        <v>31</v>
      </c>
      <c r="PSL32" s="450" t="s">
        <v>150</v>
      </c>
      <c r="PSM32" s="446" t="s">
        <v>151</v>
      </c>
      <c r="PSN32" s="446" t="s">
        <v>138</v>
      </c>
      <c r="PSO32" s="446" t="s">
        <v>139</v>
      </c>
      <c r="PSP32" s="446">
        <v>0.217</v>
      </c>
      <c r="PSQ32" s="451">
        <f>+VLOOKUP(PSL32,[111]Insumos!$A$2:$F$2700,5,FALSE)</f>
        <v>32545</v>
      </c>
      <c r="PSR32" s="451">
        <f>+ROUND(PSP32*PSQ32,0)</f>
        <v>7062</v>
      </c>
      <c r="PSS32" s="450" t="s">
        <v>31</v>
      </c>
      <c r="PST32" s="450" t="s">
        <v>150</v>
      </c>
      <c r="PSU32" s="446" t="s">
        <v>151</v>
      </c>
      <c r="PSV32" s="446" t="s">
        <v>138</v>
      </c>
      <c r="PSW32" s="446" t="s">
        <v>139</v>
      </c>
      <c r="PSX32" s="446">
        <v>0.217</v>
      </c>
      <c r="PSY32" s="451">
        <f>+VLOOKUP(PST32,[111]Insumos!$A$2:$F$2700,5,FALSE)</f>
        <v>32545</v>
      </c>
      <c r="PSZ32" s="451">
        <f>+ROUND(PSX32*PSY32,0)</f>
        <v>7062</v>
      </c>
      <c r="PTA32" s="450" t="s">
        <v>31</v>
      </c>
      <c r="PTB32" s="450" t="s">
        <v>150</v>
      </c>
      <c r="PTC32" s="446" t="s">
        <v>151</v>
      </c>
      <c r="PTD32" s="446" t="s">
        <v>138</v>
      </c>
      <c r="PTE32" s="446" t="s">
        <v>139</v>
      </c>
      <c r="PTF32" s="446">
        <v>0.217</v>
      </c>
      <c r="PTG32" s="451">
        <f>+VLOOKUP(PTB32,[111]Insumos!$A$2:$F$2700,5,FALSE)</f>
        <v>32545</v>
      </c>
      <c r="PTH32" s="451">
        <f>+ROUND(PTF32*PTG32,0)</f>
        <v>7062</v>
      </c>
      <c r="PTI32" s="450" t="s">
        <v>31</v>
      </c>
      <c r="PTJ32" s="450" t="s">
        <v>150</v>
      </c>
      <c r="PTK32" s="446" t="s">
        <v>151</v>
      </c>
      <c r="PTL32" s="446" t="s">
        <v>138</v>
      </c>
      <c r="PTM32" s="446" t="s">
        <v>139</v>
      </c>
      <c r="PTN32" s="446">
        <v>0.217</v>
      </c>
      <c r="PTO32" s="451">
        <f>+VLOOKUP(PTJ32,[111]Insumos!$A$2:$F$2700,5,FALSE)</f>
        <v>32545</v>
      </c>
      <c r="PTP32" s="451">
        <f>+ROUND(PTN32*PTO32,0)</f>
        <v>7062</v>
      </c>
      <c r="PTQ32" s="450" t="s">
        <v>31</v>
      </c>
      <c r="PTR32" s="450" t="s">
        <v>150</v>
      </c>
      <c r="PTS32" s="446" t="s">
        <v>151</v>
      </c>
      <c r="PTT32" s="446" t="s">
        <v>138</v>
      </c>
      <c r="PTU32" s="446" t="s">
        <v>139</v>
      </c>
      <c r="PTV32" s="446">
        <v>0.217</v>
      </c>
      <c r="PTW32" s="451">
        <f>+VLOOKUP(PTR32,[111]Insumos!$A$2:$F$2700,5,FALSE)</f>
        <v>32545</v>
      </c>
      <c r="PTX32" s="451">
        <f>+ROUND(PTV32*PTW32,0)</f>
        <v>7062</v>
      </c>
      <c r="PTY32" s="450" t="s">
        <v>31</v>
      </c>
      <c r="PTZ32" s="450" t="s">
        <v>150</v>
      </c>
      <c r="PUA32" s="446" t="s">
        <v>151</v>
      </c>
      <c r="PUB32" s="446" t="s">
        <v>138</v>
      </c>
      <c r="PUC32" s="446" t="s">
        <v>139</v>
      </c>
      <c r="PUD32" s="446">
        <v>0.217</v>
      </c>
      <c r="PUE32" s="451">
        <f>+VLOOKUP(PTZ32,[111]Insumos!$A$2:$F$2700,5,FALSE)</f>
        <v>32545</v>
      </c>
      <c r="PUF32" s="451">
        <f>+ROUND(PUD32*PUE32,0)</f>
        <v>7062</v>
      </c>
      <c r="PUG32" s="450" t="s">
        <v>31</v>
      </c>
      <c r="PUH32" s="450" t="s">
        <v>150</v>
      </c>
      <c r="PUI32" s="446" t="s">
        <v>151</v>
      </c>
      <c r="PUJ32" s="446" t="s">
        <v>138</v>
      </c>
      <c r="PUK32" s="446" t="s">
        <v>139</v>
      </c>
      <c r="PUL32" s="446">
        <v>0.217</v>
      </c>
      <c r="PUM32" s="451">
        <f>+VLOOKUP(PUH32,[111]Insumos!$A$2:$F$2700,5,FALSE)</f>
        <v>32545</v>
      </c>
      <c r="PUN32" s="451">
        <f>+ROUND(PUL32*PUM32,0)</f>
        <v>7062</v>
      </c>
      <c r="PUO32" s="450" t="s">
        <v>31</v>
      </c>
      <c r="PUP32" s="450" t="s">
        <v>150</v>
      </c>
      <c r="PUQ32" s="446" t="s">
        <v>151</v>
      </c>
      <c r="PUR32" s="446" t="s">
        <v>138</v>
      </c>
      <c r="PUS32" s="446" t="s">
        <v>139</v>
      </c>
      <c r="PUT32" s="446">
        <v>0.217</v>
      </c>
      <c r="PUU32" s="451">
        <f>+VLOOKUP(PUP32,[111]Insumos!$A$2:$F$2700,5,FALSE)</f>
        <v>32545</v>
      </c>
      <c r="PUV32" s="451">
        <f>+ROUND(PUT32*PUU32,0)</f>
        <v>7062</v>
      </c>
      <c r="PUW32" s="450" t="s">
        <v>31</v>
      </c>
      <c r="PUX32" s="450" t="s">
        <v>150</v>
      </c>
      <c r="PUY32" s="446" t="s">
        <v>151</v>
      </c>
      <c r="PUZ32" s="446" t="s">
        <v>138</v>
      </c>
      <c r="PVA32" s="446" t="s">
        <v>139</v>
      </c>
      <c r="PVB32" s="446">
        <v>0.217</v>
      </c>
      <c r="PVC32" s="451">
        <f>+VLOOKUP(PUX32,[111]Insumos!$A$2:$F$2700,5,FALSE)</f>
        <v>32545</v>
      </c>
      <c r="PVD32" s="451">
        <f>+ROUND(PVB32*PVC32,0)</f>
        <v>7062</v>
      </c>
      <c r="PVE32" s="450" t="s">
        <v>31</v>
      </c>
      <c r="PVF32" s="450" t="s">
        <v>150</v>
      </c>
      <c r="PVG32" s="446" t="s">
        <v>151</v>
      </c>
      <c r="PVH32" s="446" t="s">
        <v>138</v>
      </c>
      <c r="PVI32" s="446" t="s">
        <v>139</v>
      </c>
      <c r="PVJ32" s="446">
        <v>0.217</v>
      </c>
      <c r="PVK32" s="451">
        <f>+VLOOKUP(PVF32,[111]Insumos!$A$2:$F$2700,5,FALSE)</f>
        <v>32545</v>
      </c>
      <c r="PVL32" s="451">
        <f>+ROUND(PVJ32*PVK32,0)</f>
        <v>7062</v>
      </c>
      <c r="PVM32" s="450" t="s">
        <v>31</v>
      </c>
      <c r="PVN32" s="450" t="s">
        <v>150</v>
      </c>
      <c r="PVO32" s="446" t="s">
        <v>151</v>
      </c>
      <c r="PVP32" s="446" t="s">
        <v>138</v>
      </c>
      <c r="PVQ32" s="446" t="s">
        <v>139</v>
      </c>
      <c r="PVR32" s="446">
        <v>0.217</v>
      </c>
      <c r="PVS32" s="451">
        <f>+VLOOKUP(PVN32,[111]Insumos!$A$2:$F$2700,5,FALSE)</f>
        <v>32545</v>
      </c>
      <c r="PVT32" s="451">
        <f>+ROUND(PVR32*PVS32,0)</f>
        <v>7062</v>
      </c>
      <c r="PVU32" s="450" t="s">
        <v>31</v>
      </c>
      <c r="PVV32" s="450" t="s">
        <v>150</v>
      </c>
      <c r="PVW32" s="446" t="s">
        <v>151</v>
      </c>
      <c r="PVX32" s="446" t="s">
        <v>138</v>
      </c>
      <c r="PVY32" s="446" t="s">
        <v>139</v>
      </c>
      <c r="PVZ32" s="446">
        <v>0.217</v>
      </c>
      <c r="PWA32" s="451">
        <f>+VLOOKUP(PVV32,[111]Insumos!$A$2:$F$2700,5,FALSE)</f>
        <v>32545</v>
      </c>
      <c r="PWB32" s="451">
        <f>+ROUND(PVZ32*PWA32,0)</f>
        <v>7062</v>
      </c>
      <c r="PWC32" s="450" t="s">
        <v>31</v>
      </c>
      <c r="PWD32" s="450" t="s">
        <v>150</v>
      </c>
      <c r="PWE32" s="446" t="s">
        <v>151</v>
      </c>
      <c r="PWF32" s="446" t="s">
        <v>138</v>
      </c>
      <c r="PWG32" s="446" t="s">
        <v>139</v>
      </c>
      <c r="PWH32" s="446">
        <v>0.217</v>
      </c>
      <c r="PWI32" s="451">
        <f>+VLOOKUP(PWD32,[111]Insumos!$A$2:$F$2700,5,FALSE)</f>
        <v>32545</v>
      </c>
      <c r="PWJ32" s="451">
        <f>+ROUND(PWH32*PWI32,0)</f>
        <v>7062</v>
      </c>
      <c r="PWK32" s="450" t="s">
        <v>31</v>
      </c>
      <c r="PWL32" s="450" t="s">
        <v>150</v>
      </c>
      <c r="PWM32" s="446" t="s">
        <v>151</v>
      </c>
      <c r="PWN32" s="446" t="s">
        <v>138</v>
      </c>
      <c r="PWO32" s="446" t="s">
        <v>139</v>
      </c>
      <c r="PWP32" s="446">
        <v>0.217</v>
      </c>
      <c r="PWQ32" s="451">
        <f>+VLOOKUP(PWL32,[111]Insumos!$A$2:$F$2700,5,FALSE)</f>
        <v>32545</v>
      </c>
      <c r="PWR32" s="451">
        <f>+ROUND(PWP32*PWQ32,0)</f>
        <v>7062</v>
      </c>
      <c r="PWS32" s="450" t="s">
        <v>31</v>
      </c>
      <c r="PWT32" s="450" t="s">
        <v>150</v>
      </c>
      <c r="PWU32" s="446" t="s">
        <v>151</v>
      </c>
      <c r="PWV32" s="446" t="s">
        <v>138</v>
      </c>
      <c r="PWW32" s="446" t="s">
        <v>139</v>
      </c>
      <c r="PWX32" s="446">
        <v>0.217</v>
      </c>
      <c r="PWY32" s="451">
        <f>+VLOOKUP(PWT32,[111]Insumos!$A$2:$F$2700,5,FALSE)</f>
        <v>32545</v>
      </c>
      <c r="PWZ32" s="451">
        <f>+ROUND(PWX32*PWY32,0)</f>
        <v>7062</v>
      </c>
      <c r="PXA32" s="450" t="s">
        <v>31</v>
      </c>
      <c r="PXB32" s="450" t="s">
        <v>150</v>
      </c>
      <c r="PXC32" s="446" t="s">
        <v>151</v>
      </c>
      <c r="PXD32" s="446" t="s">
        <v>138</v>
      </c>
      <c r="PXE32" s="446" t="s">
        <v>139</v>
      </c>
      <c r="PXF32" s="446">
        <v>0.217</v>
      </c>
      <c r="PXG32" s="451">
        <f>+VLOOKUP(PXB32,[111]Insumos!$A$2:$F$2700,5,FALSE)</f>
        <v>32545</v>
      </c>
      <c r="PXH32" s="451">
        <f>+ROUND(PXF32*PXG32,0)</f>
        <v>7062</v>
      </c>
      <c r="PXI32" s="450" t="s">
        <v>31</v>
      </c>
      <c r="PXJ32" s="450" t="s">
        <v>150</v>
      </c>
      <c r="PXK32" s="446" t="s">
        <v>151</v>
      </c>
      <c r="PXL32" s="446" t="s">
        <v>138</v>
      </c>
      <c r="PXM32" s="446" t="s">
        <v>139</v>
      </c>
      <c r="PXN32" s="446">
        <v>0.217</v>
      </c>
      <c r="PXO32" s="451">
        <f>+VLOOKUP(PXJ32,[111]Insumos!$A$2:$F$2700,5,FALSE)</f>
        <v>32545</v>
      </c>
      <c r="PXP32" s="451">
        <f>+ROUND(PXN32*PXO32,0)</f>
        <v>7062</v>
      </c>
      <c r="PXQ32" s="450" t="s">
        <v>31</v>
      </c>
      <c r="PXR32" s="450" t="s">
        <v>150</v>
      </c>
      <c r="PXS32" s="446" t="s">
        <v>151</v>
      </c>
      <c r="PXT32" s="446" t="s">
        <v>138</v>
      </c>
      <c r="PXU32" s="446" t="s">
        <v>139</v>
      </c>
      <c r="PXV32" s="446">
        <v>0.217</v>
      </c>
      <c r="PXW32" s="451">
        <f>+VLOOKUP(PXR32,[111]Insumos!$A$2:$F$2700,5,FALSE)</f>
        <v>32545</v>
      </c>
      <c r="PXX32" s="451">
        <f>+ROUND(PXV32*PXW32,0)</f>
        <v>7062</v>
      </c>
      <c r="PXY32" s="450" t="s">
        <v>31</v>
      </c>
      <c r="PXZ32" s="450" t="s">
        <v>150</v>
      </c>
      <c r="PYA32" s="446" t="s">
        <v>151</v>
      </c>
      <c r="PYB32" s="446" t="s">
        <v>138</v>
      </c>
      <c r="PYC32" s="446" t="s">
        <v>139</v>
      </c>
      <c r="PYD32" s="446">
        <v>0.217</v>
      </c>
      <c r="PYE32" s="451">
        <f>+VLOOKUP(PXZ32,[111]Insumos!$A$2:$F$2700,5,FALSE)</f>
        <v>32545</v>
      </c>
      <c r="PYF32" s="451">
        <f>+ROUND(PYD32*PYE32,0)</f>
        <v>7062</v>
      </c>
      <c r="PYG32" s="450" t="s">
        <v>31</v>
      </c>
      <c r="PYH32" s="450" t="s">
        <v>150</v>
      </c>
      <c r="PYI32" s="446" t="s">
        <v>151</v>
      </c>
      <c r="PYJ32" s="446" t="s">
        <v>138</v>
      </c>
      <c r="PYK32" s="446" t="s">
        <v>139</v>
      </c>
      <c r="PYL32" s="446">
        <v>0.217</v>
      </c>
      <c r="PYM32" s="451">
        <f>+VLOOKUP(PYH32,[111]Insumos!$A$2:$F$2700,5,FALSE)</f>
        <v>32545</v>
      </c>
      <c r="PYN32" s="451">
        <f>+ROUND(PYL32*PYM32,0)</f>
        <v>7062</v>
      </c>
      <c r="PYO32" s="450" t="s">
        <v>31</v>
      </c>
      <c r="PYP32" s="450" t="s">
        <v>150</v>
      </c>
      <c r="PYQ32" s="446" t="s">
        <v>151</v>
      </c>
      <c r="PYR32" s="446" t="s">
        <v>138</v>
      </c>
      <c r="PYS32" s="446" t="s">
        <v>139</v>
      </c>
      <c r="PYT32" s="446">
        <v>0.217</v>
      </c>
      <c r="PYU32" s="451">
        <f>+VLOOKUP(PYP32,[111]Insumos!$A$2:$F$2700,5,FALSE)</f>
        <v>32545</v>
      </c>
      <c r="PYV32" s="451">
        <f>+ROUND(PYT32*PYU32,0)</f>
        <v>7062</v>
      </c>
      <c r="PYW32" s="450" t="s">
        <v>31</v>
      </c>
      <c r="PYX32" s="450" t="s">
        <v>150</v>
      </c>
      <c r="PYY32" s="446" t="s">
        <v>151</v>
      </c>
      <c r="PYZ32" s="446" t="s">
        <v>138</v>
      </c>
      <c r="PZA32" s="446" t="s">
        <v>139</v>
      </c>
      <c r="PZB32" s="446">
        <v>0.217</v>
      </c>
      <c r="PZC32" s="451">
        <f>+VLOOKUP(PYX32,[111]Insumos!$A$2:$F$2700,5,FALSE)</f>
        <v>32545</v>
      </c>
      <c r="PZD32" s="451">
        <f>+ROUND(PZB32*PZC32,0)</f>
        <v>7062</v>
      </c>
      <c r="PZE32" s="450" t="s">
        <v>31</v>
      </c>
      <c r="PZF32" s="450" t="s">
        <v>150</v>
      </c>
      <c r="PZG32" s="446" t="s">
        <v>151</v>
      </c>
      <c r="PZH32" s="446" t="s">
        <v>138</v>
      </c>
      <c r="PZI32" s="446" t="s">
        <v>139</v>
      </c>
      <c r="PZJ32" s="446">
        <v>0.217</v>
      </c>
      <c r="PZK32" s="451">
        <f>+VLOOKUP(PZF32,[111]Insumos!$A$2:$F$2700,5,FALSE)</f>
        <v>32545</v>
      </c>
      <c r="PZL32" s="451">
        <f>+ROUND(PZJ32*PZK32,0)</f>
        <v>7062</v>
      </c>
      <c r="PZM32" s="450" t="s">
        <v>31</v>
      </c>
      <c r="PZN32" s="450" t="s">
        <v>150</v>
      </c>
      <c r="PZO32" s="446" t="s">
        <v>151</v>
      </c>
      <c r="PZP32" s="446" t="s">
        <v>138</v>
      </c>
      <c r="PZQ32" s="446" t="s">
        <v>139</v>
      </c>
      <c r="PZR32" s="446">
        <v>0.217</v>
      </c>
      <c r="PZS32" s="451">
        <f>+VLOOKUP(PZN32,[111]Insumos!$A$2:$F$2700,5,FALSE)</f>
        <v>32545</v>
      </c>
      <c r="PZT32" s="451">
        <f>+ROUND(PZR32*PZS32,0)</f>
        <v>7062</v>
      </c>
      <c r="PZU32" s="450" t="s">
        <v>31</v>
      </c>
      <c r="PZV32" s="450" t="s">
        <v>150</v>
      </c>
      <c r="PZW32" s="446" t="s">
        <v>151</v>
      </c>
      <c r="PZX32" s="446" t="s">
        <v>138</v>
      </c>
      <c r="PZY32" s="446" t="s">
        <v>139</v>
      </c>
      <c r="PZZ32" s="446">
        <v>0.217</v>
      </c>
      <c r="QAA32" s="451">
        <f>+VLOOKUP(PZV32,[111]Insumos!$A$2:$F$2700,5,FALSE)</f>
        <v>32545</v>
      </c>
      <c r="QAB32" s="451">
        <f>+ROUND(PZZ32*QAA32,0)</f>
        <v>7062</v>
      </c>
      <c r="QAC32" s="450" t="s">
        <v>31</v>
      </c>
      <c r="QAD32" s="450" t="s">
        <v>150</v>
      </c>
      <c r="QAE32" s="446" t="s">
        <v>151</v>
      </c>
      <c r="QAF32" s="446" t="s">
        <v>138</v>
      </c>
      <c r="QAG32" s="446" t="s">
        <v>139</v>
      </c>
      <c r="QAH32" s="446">
        <v>0.217</v>
      </c>
      <c r="QAI32" s="451">
        <f>+VLOOKUP(QAD32,[111]Insumos!$A$2:$F$2700,5,FALSE)</f>
        <v>32545</v>
      </c>
      <c r="QAJ32" s="451">
        <f>+ROUND(QAH32*QAI32,0)</f>
        <v>7062</v>
      </c>
      <c r="QAK32" s="450" t="s">
        <v>31</v>
      </c>
      <c r="QAL32" s="450" t="s">
        <v>150</v>
      </c>
      <c r="QAM32" s="446" t="s">
        <v>151</v>
      </c>
      <c r="QAN32" s="446" t="s">
        <v>138</v>
      </c>
      <c r="QAO32" s="446" t="s">
        <v>139</v>
      </c>
      <c r="QAP32" s="446">
        <v>0.217</v>
      </c>
      <c r="QAQ32" s="451">
        <f>+VLOOKUP(QAL32,[111]Insumos!$A$2:$F$2700,5,FALSE)</f>
        <v>32545</v>
      </c>
      <c r="QAR32" s="451">
        <f>+ROUND(QAP32*QAQ32,0)</f>
        <v>7062</v>
      </c>
      <c r="QAS32" s="450" t="s">
        <v>31</v>
      </c>
      <c r="QAT32" s="450" t="s">
        <v>150</v>
      </c>
      <c r="QAU32" s="446" t="s">
        <v>151</v>
      </c>
      <c r="QAV32" s="446" t="s">
        <v>138</v>
      </c>
      <c r="QAW32" s="446" t="s">
        <v>139</v>
      </c>
      <c r="QAX32" s="446">
        <v>0.217</v>
      </c>
      <c r="QAY32" s="451">
        <f>+VLOOKUP(QAT32,[111]Insumos!$A$2:$F$2700,5,FALSE)</f>
        <v>32545</v>
      </c>
      <c r="QAZ32" s="451">
        <f>+ROUND(QAX32*QAY32,0)</f>
        <v>7062</v>
      </c>
      <c r="QBA32" s="450" t="s">
        <v>31</v>
      </c>
      <c r="QBB32" s="450" t="s">
        <v>150</v>
      </c>
      <c r="QBC32" s="446" t="s">
        <v>151</v>
      </c>
      <c r="QBD32" s="446" t="s">
        <v>138</v>
      </c>
      <c r="QBE32" s="446" t="s">
        <v>139</v>
      </c>
      <c r="QBF32" s="446">
        <v>0.217</v>
      </c>
      <c r="QBG32" s="451">
        <f>+VLOOKUP(QBB32,[111]Insumos!$A$2:$F$2700,5,FALSE)</f>
        <v>32545</v>
      </c>
      <c r="QBH32" s="451">
        <f>+ROUND(QBF32*QBG32,0)</f>
        <v>7062</v>
      </c>
      <c r="QBI32" s="450" t="s">
        <v>31</v>
      </c>
      <c r="QBJ32" s="450" t="s">
        <v>150</v>
      </c>
      <c r="QBK32" s="446" t="s">
        <v>151</v>
      </c>
      <c r="QBL32" s="446" t="s">
        <v>138</v>
      </c>
      <c r="QBM32" s="446" t="s">
        <v>139</v>
      </c>
      <c r="QBN32" s="446">
        <v>0.217</v>
      </c>
      <c r="QBO32" s="451">
        <f>+VLOOKUP(QBJ32,[111]Insumos!$A$2:$F$2700,5,FALSE)</f>
        <v>32545</v>
      </c>
      <c r="QBP32" s="451">
        <f>+ROUND(QBN32*QBO32,0)</f>
        <v>7062</v>
      </c>
      <c r="QBQ32" s="450" t="s">
        <v>31</v>
      </c>
      <c r="QBR32" s="450" t="s">
        <v>150</v>
      </c>
      <c r="QBS32" s="446" t="s">
        <v>151</v>
      </c>
      <c r="QBT32" s="446" t="s">
        <v>138</v>
      </c>
      <c r="QBU32" s="446" t="s">
        <v>139</v>
      </c>
      <c r="QBV32" s="446">
        <v>0.217</v>
      </c>
      <c r="QBW32" s="451">
        <f>+VLOOKUP(QBR32,[111]Insumos!$A$2:$F$2700,5,FALSE)</f>
        <v>32545</v>
      </c>
      <c r="QBX32" s="451">
        <f>+ROUND(QBV32*QBW32,0)</f>
        <v>7062</v>
      </c>
      <c r="QBY32" s="450" t="s">
        <v>31</v>
      </c>
      <c r="QBZ32" s="450" t="s">
        <v>150</v>
      </c>
      <c r="QCA32" s="446" t="s">
        <v>151</v>
      </c>
      <c r="QCB32" s="446" t="s">
        <v>138</v>
      </c>
      <c r="QCC32" s="446" t="s">
        <v>139</v>
      </c>
      <c r="QCD32" s="446">
        <v>0.217</v>
      </c>
      <c r="QCE32" s="451">
        <f>+VLOOKUP(QBZ32,[111]Insumos!$A$2:$F$2700,5,FALSE)</f>
        <v>32545</v>
      </c>
      <c r="QCF32" s="451">
        <f>+ROUND(QCD32*QCE32,0)</f>
        <v>7062</v>
      </c>
      <c r="QCG32" s="450" t="s">
        <v>31</v>
      </c>
      <c r="QCH32" s="450" t="s">
        <v>150</v>
      </c>
      <c r="QCI32" s="446" t="s">
        <v>151</v>
      </c>
      <c r="QCJ32" s="446" t="s">
        <v>138</v>
      </c>
      <c r="QCK32" s="446" t="s">
        <v>139</v>
      </c>
      <c r="QCL32" s="446">
        <v>0.217</v>
      </c>
      <c r="QCM32" s="451">
        <f>+VLOOKUP(QCH32,[111]Insumos!$A$2:$F$2700,5,FALSE)</f>
        <v>32545</v>
      </c>
      <c r="QCN32" s="451">
        <f>+ROUND(QCL32*QCM32,0)</f>
        <v>7062</v>
      </c>
      <c r="QCO32" s="450" t="s">
        <v>31</v>
      </c>
      <c r="QCP32" s="450" t="s">
        <v>150</v>
      </c>
      <c r="QCQ32" s="446" t="s">
        <v>151</v>
      </c>
      <c r="QCR32" s="446" t="s">
        <v>138</v>
      </c>
      <c r="QCS32" s="446" t="s">
        <v>139</v>
      </c>
      <c r="QCT32" s="446">
        <v>0.217</v>
      </c>
      <c r="QCU32" s="451">
        <f>+VLOOKUP(QCP32,[111]Insumos!$A$2:$F$2700,5,FALSE)</f>
        <v>32545</v>
      </c>
      <c r="QCV32" s="451">
        <f>+ROUND(QCT32*QCU32,0)</f>
        <v>7062</v>
      </c>
      <c r="QCW32" s="450" t="s">
        <v>31</v>
      </c>
      <c r="QCX32" s="450" t="s">
        <v>150</v>
      </c>
      <c r="QCY32" s="446" t="s">
        <v>151</v>
      </c>
      <c r="QCZ32" s="446" t="s">
        <v>138</v>
      </c>
      <c r="QDA32" s="446" t="s">
        <v>139</v>
      </c>
      <c r="QDB32" s="446">
        <v>0.217</v>
      </c>
      <c r="QDC32" s="451">
        <f>+VLOOKUP(QCX32,[111]Insumos!$A$2:$F$2700,5,FALSE)</f>
        <v>32545</v>
      </c>
      <c r="QDD32" s="451">
        <f>+ROUND(QDB32*QDC32,0)</f>
        <v>7062</v>
      </c>
      <c r="QDE32" s="450" t="s">
        <v>31</v>
      </c>
      <c r="QDF32" s="450" t="s">
        <v>150</v>
      </c>
      <c r="QDG32" s="446" t="s">
        <v>151</v>
      </c>
      <c r="QDH32" s="446" t="s">
        <v>138</v>
      </c>
      <c r="QDI32" s="446" t="s">
        <v>139</v>
      </c>
      <c r="QDJ32" s="446">
        <v>0.217</v>
      </c>
      <c r="QDK32" s="451">
        <f>+VLOOKUP(QDF32,[111]Insumos!$A$2:$F$2700,5,FALSE)</f>
        <v>32545</v>
      </c>
      <c r="QDL32" s="451">
        <f>+ROUND(QDJ32*QDK32,0)</f>
        <v>7062</v>
      </c>
      <c r="QDM32" s="450" t="s">
        <v>31</v>
      </c>
      <c r="QDN32" s="450" t="s">
        <v>150</v>
      </c>
      <c r="QDO32" s="446" t="s">
        <v>151</v>
      </c>
      <c r="QDP32" s="446" t="s">
        <v>138</v>
      </c>
      <c r="QDQ32" s="446" t="s">
        <v>139</v>
      </c>
      <c r="QDR32" s="446">
        <v>0.217</v>
      </c>
      <c r="QDS32" s="451">
        <f>+VLOOKUP(QDN32,[111]Insumos!$A$2:$F$2700,5,FALSE)</f>
        <v>32545</v>
      </c>
      <c r="QDT32" s="451">
        <f>+ROUND(QDR32*QDS32,0)</f>
        <v>7062</v>
      </c>
      <c r="QDU32" s="450" t="s">
        <v>31</v>
      </c>
      <c r="QDV32" s="450" t="s">
        <v>150</v>
      </c>
      <c r="QDW32" s="446" t="s">
        <v>151</v>
      </c>
      <c r="QDX32" s="446" t="s">
        <v>138</v>
      </c>
      <c r="QDY32" s="446" t="s">
        <v>139</v>
      </c>
      <c r="QDZ32" s="446">
        <v>0.217</v>
      </c>
      <c r="QEA32" s="451">
        <f>+VLOOKUP(QDV32,[111]Insumos!$A$2:$F$2700,5,FALSE)</f>
        <v>32545</v>
      </c>
      <c r="QEB32" s="451">
        <f>+ROUND(QDZ32*QEA32,0)</f>
        <v>7062</v>
      </c>
      <c r="QEC32" s="450" t="s">
        <v>31</v>
      </c>
      <c r="QED32" s="450" t="s">
        <v>150</v>
      </c>
      <c r="QEE32" s="446" t="s">
        <v>151</v>
      </c>
      <c r="QEF32" s="446" t="s">
        <v>138</v>
      </c>
      <c r="QEG32" s="446" t="s">
        <v>139</v>
      </c>
      <c r="QEH32" s="446">
        <v>0.217</v>
      </c>
      <c r="QEI32" s="451">
        <f>+VLOOKUP(QED32,[111]Insumos!$A$2:$F$2700,5,FALSE)</f>
        <v>32545</v>
      </c>
      <c r="QEJ32" s="451">
        <f>+ROUND(QEH32*QEI32,0)</f>
        <v>7062</v>
      </c>
      <c r="QEK32" s="450" t="s">
        <v>31</v>
      </c>
      <c r="QEL32" s="450" t="s">
        <v>150</v>
      </c>
      <c r="QEM32" s="446" t="s">
        <v>151</v>
      </c>
      <c r="QEN32" s="446" t="s">
        <v>138</v>
      </c>
      <c r="QEO32" s="446" t="s">
        <v>139</v>
      </c>
      <c r="QEP32" s="446">
        <v>0.217</v>
      </c>
      <c r="QEQ32" s="451">
        <f>+VLOOKUP(QEL32,[111]Insumos!$A$2:$F$2700,5,FALSE)</f>
        <v>32545</v>
      </c>
      <c r="QER32" s="451">
        <f>+ROUND(QEP32*QEQ32,0)</f>
        <v>7062</v>
      </c>
      <c r="QES32" s="450" t="s">
        <v>31</v>
      </c>
      <c r="QET32" s="450" t="s">
        <v>150</v>
      </c>
      <c r="QEU32" s="446" t="s">
        <v>151</v>
      </c>
      <c r="QEV32" s="446" t="s">
        <v>138</v>
      </c>
      <c r="QEW32" s="446" t="s">
        <v>139</v>
      </c>
      <c r="QEX32" s="446">
        <v>0.217</v>
      </c>
      <c r="QEY32" s="451">
        <f>+VLOOKUP(QET32,[111]Insumos!$A$2:$F$2700,5,FALSE)</f>
        <v>32545</v>
      </c>
      <c r="QEZ32" s="451">
        <f>+ROUND(QEX32*QEY32,0)</f>
        <v>7062</v>
      </c>
      <c r="QFA32" s="450" t="s">
        <v>31</v>
      </c>
      <c r="QFB32" s="450" t="s">
        <v>150</v>
      </c>
      <c r="QFC32" s="446" t="s">
        <v>151</v>
      </c>
      <c r="QFD32" s="446" t="s">
        <v>138</v>
      </c>
      <c r="QFE32" s="446" t="s">
        <v>139</v>
      </c>
      <c r="QFF32" s="446">
        <v>0.217</v>
      </c>
      <c r="QFG32" s="451">
        <f>+VLOOKUP(QFB32,[111]Insumos!$A$2:$F$2700,5,FALSE)</f>
        <v>32545</v>
      </c>
      <c r="QFH32" s="451">
        <f>+ROUND(QFF32*QFG32,0)</f>
        <v>7062</v>
      </c>
      <c r="QFI32" s="450" t="s">
        <v>31</v>
      </c>
      <c r="QFJ32" s="450" t="s">
        <v>150</v>
      </c>
      <c r="QFK32" s="446" t="s">
        <v>151</v>
      </c>
      <c r="QFL32" s="446" t="s">
        <v>138</v>
      </c>
      <c r="QFM32" s="446" t="s">
        <v>139</v>
      </c>
      <c r="QFN32" s="446">
        <v>0.217</v>
      </c>
      <c r="QFO32" s="451">
        <f>+VLOOKUP(QFJ32,[111]Insumos!$A$2:$F$2700,5,FALSE)</f>
        <v>32545</v>
      </c>
      <c r="QFP32" s="451">
        <f>+ROUND(QFN32*QFO32,0)</f>
        <v>7062</v>
      </c>
      <c r="QFQ32" s="450" t="s">
        <v>31</v>
      </c>
      <c r="QFR32" s="450" t="s">
        <v>150</v>
      </c>
      <c r="QFS32" s="446" t="s">
        <v>151</v>
      </c>
      <c r="QFT32" s="446" t="s">
        <v>138</v>
      </c>
      <c r="QFU32" s="446" t="s">
        <v>139</v>
      </c>
      <c r="QFV32" s="446">
        <v>0.217</v>
      </c>
      <c r="QFW32" s="451">
        <f>+VLOOKUP(QFR32,[111]Insumos!$A$2:$F$2700,5,FALSE)</f>
        <v>32545</v>
      </c>
      <c r="QFX32" s="451">
        <f>+ROUND(QFV32*QFW32,0)</f>
        <v>7062</v>
      </c>
      <c r="QFY32" s="450" t="s">
        <v>31</v>
      </c>
      <c r="QFZ32" s="450" t="s">
        <v>150</v>
      </c>
      <c r="QGA32" s="446" t="s">
        <v>151</v>
      </c>
      <c r="QGB32" s="446" t="s">
        <v>138</v>
      </c>
      <c r="QGC32" s="446" t="s">
        <v>139</v>
      </c>
      <c r="QGD32" s="446">
        <v>0.217</v>
      </c>
      <c r="QGE32" s="451">
        <f>+VLOOKUP(QFZ32,[111]Insumos!$A$2:$F$2700,5,FALSE)</f>
        <v>32545</v>
      </c>
      <c r="QGF32" s="451">
        <f>+ROUND(QGD32*QGE32,0)</f>
        <v>7062</v>
      </c>
      <c r="QGG32" s="450" t="s">
        <v>31</v>
      </c>
      <c r="QGH32" s="450" t="s">
        <v>150</v>
      </c>
      <c r="QGI32" s="446" t="s">
        <v>151</v>
      </c>
      <c r="QGJ32" s="446" t="s">
        <v>138</v>
      </c>
      <c r="QGK32" s="446" t="s">
        <v>139</v>
      </c>
      <c r="QGL32" s="446">
        <v>0.217</v>
      </c>
      <c r="QGM32" s="451">
        <f>+VLOOKUP(QGH32,[111]Insumos!$A$2:$F$2700,5,FALSE)</f>
        <v>32545</v>
      </c>
      <c r="QGN32" s="451">
        <f>+ROUND(QGL32*QGM32,0)</f>
        <v>7062</v>
      </c>
      <c r="QGO32" s="450" t="s">
        <v>31</v>
      </c>
      <c r="QGP32" s="450" t="s">
        <v>150</v>
      </c>
      <c r="QGQ32" s="446" t="s">
        <v>151</v>
      </c>
      <c r="QGR32" s="446" t="s">
        <v>138</v>
      </c>
      <c r="QGS32" s="446" t="s">
        <v>139</v>
      </c>
      <c r="QGT32" s="446">
        <v>0.217</v>
      </c>
      <c r="QGU32" s="451">
        <f>+VLOOKUP(QGP32,[111]Insumos!$A$2:$F$2700,5,FALSE)</f>
        <v>32545</v>
      </c>
      <c r="QGV32" s="451">
        <f>+ROUND(QGT32*QGU32,0)</f>
        <v>7062</v>
      </c>
      <c r="QGW32" s="450" t="s">
        <v>31</v>
      </c>
      <c r="QGX32" s="450" t="s">
        <v>150</v>
      </c>
      <c r="QGY32" s="446" t="s">
        <v>151</v>
      </c>
      <c r="QGZ32" s="446" t="s">
        <v>138</v>
      </c>
      <c r="QHA32" s="446" t="s">
        <v>139</v>
      </c>
      <c r="QHB32" s="446">
        <v>0.217</v>
      </c>
      <c r="QHC32" s="451">
        <f>+VLOOKUP(QGX32,[111]Insumos!$A$2:$F$2700,5,FALSE)</f>
        <v>32545</v>
      </c>
      <c r="QHD32" s="451">
        <f>+ROUND(QHB32*QHC32,0)</f>
        <v>7062</v>
      </c>
      <c r="QHE32" s="450" t="s">
        <v>31</v>
      </c>
      <c r="QHF32" s="450" t="s">
        <v>150</v>
      </c>
      <c r="QHG32" s="446" t="s">
        <v>151</v>
      </c>
      <c r="QHH32" s="446" t="s">
        <v>138</v>
      </c>
      <c r="QHI32" s="446" t="s">
        <v>139</v>
      </c>
      <c r="QHJ32" s="446">
        <v>0.217</v>
      </c>
      <c r="QHK32" s="451">
        <f>+VLOOKUP(QHF32,[111]Insumos!$A$2:$F$2700,5,FALSE)</f>
        <v>32545</v>
      </c>
      <c r="QHL32" s="451">
        <f>+ROUND(QHJ32*QHK32,0)</f>
        <v>7062</v>
      </c>
      <c r="QHM32" s="450" t="s">
        <v>31</v>
      </c>
      <c r="QHN32" s="450" t="s">
        <v>150</v>
      </c>
      <c r="QHO32" s="446" t="s">
        <v>151</v>
      </c>
      <c r="QHP32" s="446" t="s">
        <v>138</v>
      </c>
      <c r="QHQ32" s="446" t="s">
        <v>139</v>
      </c>
      <c r="QHR32" s="446">
        <v>0.217</v>
      </c>
      <c r="QHS32" s="451">
        <f>+VLOOKUP(QHN32,[111]Insumos!$A$2:$F$2700,5,FALSE)</f>
        <v>32545</v>
      </c>
      <c r="QHT32" s="451">
        <f>+ROUND(QHR32*QHS32,0)</f>
        <v>7062</v>
      </c>
      <c r="QHU32" s="450" t="s">
        <v>31</v>
      </c>
      <c r="QHV32" s="450" t="s">
        <v>150</v>
      </c>
      <c r="QHW32" s="446" t="s">
        <v>151</v>
      </c>
      <c r="QHX32" s="446" t="s">
        <v>138</v>
      </c>
      <c r="QHY32" s="446" t="s">
        <v>139</v>
      </c>
      <c r="QHZ32" s="446">
        <v>0.217</v>
      </c>
      <c r="QIA32" s="451">
        <f>+VLOOKUP(QHV32,[111]Insumos!$A$2:$F$2700,5,FALSE)</f>
        <v>32545</v>
      </c>
      <c r="QIB32" s="451">
        <f>+ROUND(QHZ32*QIA32,0)</f>
        <v>7062</v>
      </c>
      <c r="QIC32" s="450" t="s">
        <v>31</v>
      </c>
      <c r="QID32" s="450" t="s">
        <v>150</v>
      </c>
      <c r="QIE32" s="446" t="s">
        <v>151</v>
      </c>
      <c r="QIF32" s="446" t="s">
        <v>138</v>
      </c>
      <c r="QIG32" s="446" t="s">
        <v>139</v>
      </c>
      <c r="QIH32" s="446">
        <v>0.217</v>
      </c>
      <c r="QII32" s="451">
        <f>+VLOOKUP(QID32,[111]Insumos!$A$2:$F$2700,5,FALSE)</f>
        <v>32545</v>
      </c>
      <c r="QIJ32" s="451">
        <f>+ROUND(QIH32*QII32,0)</f>
        <v>7062</v>
      </c>
      <c r="QIK32" s="450" t="s">
        <v>31</v>
      </c>
      <c r="QIL32" s="450" t="s">
        <v>150</v>
      </c>
      <c r="QIM32" s="446" t="s">
        <v>151</v>
      </c>
      <c r="QIN32" s="446" t="s">
        <v>138</v>
      </c>
      <c r="QIO32" s="446" t="s">
        <v>139</v>
      </c>
      <c r="QIP32" s="446">
        <v>0.217</v>
      </c>
      <c r="QIQ32" s="451">
        <f>+VLOOKUP(QIL32,[111]Insumos!$A$2:$F$2700,5,FALSE)</f>
        <v>32545</v>
      </c>
      <c r="QIR32" s="451">
        <f>+ROUND(QIP32*QIQ32,0)</f>
        <v>7062</v>
      </c>
      <c r="QIS32" s="450" t="s">
        <v>31</v>
      </c>
      <c r="QIT32" s="450" t="s">
        <v>150</v>
      </c>
      <c r="QIU32" s="446" t="s">
        <v>151</v>
      </c>
      <c r="QIV32" s="446" t="s">
        <v>138</v>
      </c>
      <c r="QIW32" s="446" t="s">
        <v>139</v>
      </c>
      <c r="QIX32" s="446">
        <v>0.217</v>
      </c>
      <c r="QIY32" s="451">
        <f>+VLOOKUP(QIT32,[111]Insumos!$A$2:$F$2700,5,FALSE)</f>
        <v>32545</v>
      </c>
      <c r="QIZ32" s="451">
        <f>+ROUND(QIX32*QIY32,0)</f>
        <v>7062</v>
      </c>
      <c r="QJA32" s="450" t="s">
        <v>31</v>
      </c>
      <c r="QJB32" s="450" t="s">
        <v>150</v>
      </c>
      <c r="QJC32" s="446" t="s">
        <v>151</v>
      </c>
      <c r="QJD32" s="446" t="s">
        <v>138</v>
      </c>
      <c r="QJE32" s="446" t="s">
        <v>139</v>
      </c>
      <c r="QJF32" s="446">
        <v>0.217</v>
      </c>
      <c r="QJG32" s="451">
        <f>+VLOOKUP(QJB32,[111]Insumos!$A$2:$F$2700,5,FALSE)</f>
        <v>32545</v>
      </c>
      <c r="QJH32" s="451">
        <f>+ROUND(QJF32*QJG32,0)</f>
        <v>7062</v>
      </c>
      <c r="QJI32" s="450" t="s">
        <v>31</v>
      </c>
      <c r="QJJ32" s="450" t="s">
        <v>150</v>
      </c>
      <c r="QJK32" s="446" t="s">
        <v>151</v>
      </c>
      <c r="QJL32" s="446" t="s">
        <v>138</v>
      </c>
      <c r="QJM32" s="446" t="s">
        <v>139</v>
      </c>
      <c r="QJN32" s="446">
        <v>0.217</v>
      </c>
      <c r="QJO32" s="451">
        <f>+VLOOKUP(QJJ32,[111]Insumos!$A$2:$F$2700,5,FALSE)</f>
        <v>32545</v>
      </c>
      <c r="QJP32" s="451">
        <f>+ROUND(QJN32*QJO32,0)</f>
        <v>7062</v>
      </c>
      <c r="QJQ32" s="450" t="s">
        <v>31</v>
      </c>
      <c r="QJR32" s="450" t="s">
        <v>150</v>
      </c>
      <c r="QJS32" s="446" t="s">
        <v>151</v>
      </c>
      <c r="QJT32" s="446" t="s">
        <v>138</v>
      </c>
      <c r="QJU32" s="446" t="s">
        <v>139</v>
      </c>
      <c r="QJV32" s="446">
        <v>0.217</v>
      </c>
      <c r="QJW32" s="451">
        <f>+VLOOKUP(QJR32,[111]Insumos!$A$2:$F$2700,5,FALSE)</f>
        <v>32545</v>
      </c>
      <c r="QJX32" s="451">
        <f>+ROUND(QJV32*QJW32,0)</f>
        <v>7062</v>
      </c>
      <c r="QJY32" s="450" t="s">
        <v>31</v>
      </c>
      <c r="QJZ32" s="450" t="s">
        <v>150</v>
      </c>
      <c r="QKA32" s="446" t="s">
        <v>151</v>
      </c>
      <c r="QKB32" s="446" t="s">
        <v>138</v>
      </c>
      <c r="QKC32" s="446" t="s">
        <v>139</v>
      </c>
      <c r="QKD32" s="446">
        <v>0.217</v>
      </c>
      <c r="QKE32" s="451">
        <f>+VLOOKUP(QJZ32,[111]Insumos!$A$2:$F$2700,5,FALSE)</f>
        <v>32545</v>
      </c>
      <c r="QKF32" s="451">
        <f>+ROUND(QKD32*QKE32,0)</f>
        <v>7062</v>
      </c>
      <c r="QKG32" s="450" t="s">
        <v>31</v>
      </c>
      <c r="QKH32" s="450" t="s">
        <v>150</v>
      </c>
      <c r="QKI32" s="446" t="s">
        <v>151</v>
      </c>
      <c r="QKJ32" s="446" t="s">
        <v>138</v>
      </c>
      <c r="QKK32" s="446" t="s">
        <v>139</v>
      </c>
      <c r="QKL32" s="446">
        <v>0.217</v>
      </c>
      <c r="QKM32" s="451">
        <f>+VLOOKUP(QKH32,[111]Insumos!$A$2:$F$2700,5,FALSE)</f>
        <v>32545</v>
      </c>
      <c r="QKN32" s="451">
        <f>+ROUND(QKL32*QKM32,0)</f>
        <v>7062</v>
      </c>
      <c r="QKO32" s="450" t="s">
        <v>31</v>
      </c>
      <c r="QKP32" s="450" t="s">
        <v>150</v>
      </c>
      <c r="QKQ32" s="446" t="s">
        <v>151</v>
      </c>
      <c r="QKR32" s="446" t="s">
        <v>138</v>
      </c>
      <c r="QKS32" s="446" t="s">
        <v>139</v>
      </c>
      <c r="QKT32" s="446">
        <v>0.217</v>
      </c>
      <c r="QKU32" s="451">
        <f>+VLOOKUP(QKP32,[111]Insumos!$A$2:$F$2700,5,FALSE)</f>
        <v>32545</v>
      </c>
      <c r="QKV32" s="451">
        <f>+ROUND(QKT32*QKU32,0)</f>
        <v>7062</v>
      </c>
      <c r="QKW32" s="450" t="s">
        <v>31</v>
      </c>
      <c r="QKX32" s="450" t="s">
        <v>150</v>
      </c>
      <c r="QKY32" s="446" t="s">
        <v>151</v>
      </c>
      <c r="QKZ32" s="446" t="s">
        <v>138</v>
      </c>
      <c r="QLA32" s="446" t="s">
        <v>139</v>
      </c>
      <c r="QLB32" s="446">
        <v>0.217</v>
      </c>
      <c r="QLC32" s="451">
        <f>+VLOOKUP(QKX32,[111]Insumos!$A$2:$F$2700,5,FALSE)</f>
        <v>32545</v>
      </c>
      <c r="QLD32" s="451">
        <f>+ROUND(QLB32*QLC32,0)</f>
        <v>7062</v>
      </c>
      <c r="QLE32" s="450" t="s">
        <v>31</v>
      </c>
      <c r="QLF32" s="450" t="s">
        <v>150</v>
      </c>
      <c r="QLG32" s="446" t="s">
        <v>151</v>
      </c>
      <c r="QLH32" s="446" t="s">
        <v>138</v>
      </c>
      <c r="QLI32" s="446" t="s">
        <v>139</v>
      </c>
      <c r="QLJ32" s="446">
        <v>0.217</v>
      </c>
      <c r="QLK32" s="451">
        <f>+VLOOKUP(QLF32,[111]Insumos!$A$2:$F$2700,5,FALSE)</f>
        <v>32545</v>
      </c>
      <c r="QLL32" s="451">
        <f>+ROUND(QLJ32*QLK32,0)</f>
        <v>7062</v>
      </c>
      <c r="QLM32" s="450" t="s">
        <v>31</v>
      </c>
      <c r="QLN32" s="450" t="s">
        <v>150</v>
      </c>
      <c r="QLO32" s="446" t="s">
        <v>151</v>
      </c>
      <c r="QLP32" s="446" t="s">
        <v>138</v>
      </c>
      <c r="QLQ32" s="446" t="s">
        <v>139</v>
      </c>
      <c r="QLR32" s="446">
        <v>0.217</v>
      </c>
      <c r="QLS32" s="451">
        <f>+VLOOKUP(QLN32,[111]Insumos!$A$2:$F$2700,5,FALSE)</f>
        <v>32545</v>
      </c>
      <c r="QLT32" s="451">
        <f>+ROUND(QLR32*QLS32,0)</f>
        <v>7062</v>
      </c>
      <c r="QLU32" s="450" t="s">
        <v>31</v>
      </c>
      <c r="QLV32" s="450" t="s">
        <v>150</v>
      </c>
      <c r="QLW32" s="446" t="s">
        <v>151</v>
      </c>
      <c r="QLX32" s="446" t="s">
        <v>138</v>
      </c>
      <c r="QLY32" s="446" t="s">
        <v>139</v>
      </c>
      <c r="QLZ32" s="446">
        <v>0.217</v>
      </c>
      <c r="QMA32" s="451">
        <f>+VLOOKUP(QLV32,[111]Insumos!$A$2:$F$2700,5,FALSE)</f>
        <v>32545</v>
      </c>
      <c r="QMB32" s="451">
        <f>+ROUND(QLZ32*QMA32,0)</f>
        <v>7062</v>
      </c>
      <c r="QMC32" s="450" t="s">
        <v>31</v>
      </c>
      <c r="QMD32" s="450" t="s">
        <v>150</v>
      </c>
      <c r="QME32" s="446" t="s">
        <v>151</v>
      </c>
      <c r="QMF32" s="446" t="s">
        <v>138</v>
      </c>
      <c r="QMG32" s="446" t="s">
        <v>139</v>
      </c>
      <c r="QMH32" s="446">
        <v>0.217</v>
      </c>
      <c r="QMI32" s="451">
        <f>+VLOOKUP(QMD32,[111]Insumos!$A$2:$F$2700,5,FALSE)</f>
        <v>32545</v>
      </c>
      <c r="QMJ32" s="451">
        <f>+ROUND(QMH32*QMI32,0)</f>
        <v>7062</v>
      </c>
      <c r="QMK32" s="450" t="s">
        <v>31</v>
      </c>
      <c r="QML32" s="450" t="s">
        <v>150</v>
      </c>
      <c r="QMM32" s="446" t="s">
        <v>151</v>
      </c>
      <c r="QMN32" s="446" t="s">
        <v>138</v>
      </c>
      <c r="QMO32" s="446" t="s">
        <v>139</v>
      </c>
      <c r="QMP32" s="446">
        <v>0.217</v>
      </c>
      <c r="QMQ32" s="451">
        <f>+VLOOKUP(QML32,[111]Insumos!$A$2:$F$2700,5,FALSE)</f>
        <v>32545</v>
      </c>
      <c r="QMR32" s="451">
        <f>+ROUND(QMP32*QMQ32,0)</f>
        <v>7062</v>
      </c>
      <c r="QMS32" s="450" t="s">
        <v>31</v>
      </c>
      <c r="QMT32" s="450" t="s">
        <v>150</v>
      </c>
      <c r="QMU32" s="446" t="s">
        <v>151</v>
      </c>
      <c r="QMV32" s="446" t="s">
        <v>138</v>
      </c>
      <c r="QMW32" s="446" t="s">
        <v>139</v>
      </c>
      <c r="QMX32" s="446">
        <v>0.217</v>
      </c>
      <c r="QMY32" s="451">
        <f>+VLOOKUP(QMT32,[111]Insumos!$A$2:$F$2700,5,FALSE)</f>
        <v>32545</v>
      </c>
      <c r="QMZ32" s="451">
        <f>+ROUND(QMX32*QMY32,0)</f>
        <v>7062</v>
      </c>
      <c r="QNA32" s="450" t="s">
        <v>31</v>
      </c>
      <c r="QNB32" s="450" t="s">
        <v>150</v>
      </c>
      <c r="QNC32" s="446" t="s">
        <v>151</v>
      </c>
      <c r="QND32" s="446" t="s">
        <v>138</v>
      </c>
      <c r="QNE32" s="446" t="s">
        <v>139</v>
      </c>
      <c r="QNF32" s="446">
        <v>0.217</v>
      </c>
      <c r="QNG32" s="451">
        <f>+VLOOKUP(QNB32,[111]Insumos!$A$2:$F$2700,5,FALSE)</f>
        <v>32545</v>
      </c>
      <c r="QNH32" s="451">
        <f>+ROUND(QNF32*QNG32,0)</f>
        <v>7062</v>
      </c>
      <c r="QNI32" s="450" t="s">
        <v>31</v>
      </c>
      <c r="QNJ32" s="450" t="s">
        <v>150</v>
      </c>
      <c r="QNK32" s="446" t="s">
        <v>151</v>
      </c>
      <c r="QNL32" s="446" t="s">
        <v>138</v>
      </c>
      <c r="QNM32" s="446" t="s">
        <v>139</v>
      </c>
      <c r="QNN32" s="446">
        <v>0.217</v>
      </c>
      <c r="QNO32" s="451">
        <f>+VLOOKUP(QNJ32,[111]Insumos!$A$2:$F$2700,5,FALSE)</f>
        <v>32545</v>
      </c>
      <c r="QNP32" s="451">
        <f>+ROUND(QNN32*QNO32,0)</f>
        <v>7062</v>
      </c>
      <c r="QNQ32" s="450" t="s">
        <v>31</v>
      </c>
      <c r="QNR32" s="450" t="s">
        <v>150</v>
      </c>
      <c r="QNS32" s="446" t="s">
        <v>151</v>
      </c>
      <c r="QNT32" s="446" t="s">
        <v>138</v>
      </c>
      <c r="QNU32" s="446" t="s">
        <v>139</v>
      </c>
      <c r="QNV32" s="446">
        <v>0.217</v>
      </c>
      <c r="QNW32" s="451">
        <f>+VLOOKUP(QNR32,[111]Insumos!$A$2:$F$2700,5,FALSE)</f>
        <v>32545</v>
      </c>
      <c r="QNX32" s="451">
        <f>+ROUND(QNV32*QNW32,0)</f>
        <v>7062</v>
      </c>
      <c r="QNY32" s="450" t="s">
        <v>31</v>
      </c>
      <c r="QNZ32" s="450" t="s">
        <v>150</v>
      </c>
      <c r="QOA32" s="446" t="s">
        <v>151</v>
      </c>
      <c r="QOB32" s="446" t="s">
        <v>138</v>
      </c>
      <c r="QOC32" s="446" t="s">
        <v>139</v>
      </c>
      <c r="QOD32" s="446">
        <v>0.217</v>
      </c>
      <c r="QOE32" s="451">
        <f>+VLOOKUP(QNZ32,[111]Insumos!$A$2:$F$2700,5,FALSE)</f>
        <v>32545</v>
      </c>
      <c r="QOF32" s="451">
        <f>+ROUND(QOD32*QOE32,0)</f>
        <v>7062</v>
      </c>
      <c r="QOG32" s="450" t="s">
        <v>31</v>
      </c>
      <c r="QOH32" s="450" t="s">
        <v>150</v>
      </c>
      <c r="QOI32" s="446" t="s">
        <v>151</v>
      </c>
      <c r="QOJ32" s="446" t="s">
        <v>138</v>
      </c>
      <c r="QOK32" s="446" t="s">
        <v>139</v>
      </c>
      <c r="QOL32" s="446">
        <v>0.217</v>
      </c>
      <c r="QOM32" s="451">
        <f>+VLOOKUP(QOH32,[111]Insumos!$A$2:$F$2700,5,FALSE)</f>
        <v>32545</v>
      </c>
      <c r="QON32" s="451">
        <f>+ROUND(QOL32*QOM32,0)</f>
        <v>7062</v>
      </c>
      <c r="QOO32" s="450" t="s">
        <v>31</v>
      </c>
      <c r="QOP32" s="450" t="s">
        <v>150</v>
      </c>
      <c r="QOQ32" s="446" t="s">
        <v>151</v>
      </c>
      <c r="QOR32" s="446" t="s">
        <v>138</v>
      </c>
      <c r="QOS32" s="446" t="s">
        <v>139</v>
      </c>
      <c r="QOT32" s="446">
        <v>0.217</v>
      </c>
      <c r="QOU32" s="451">
        <f>+VLOOKUP(QOP32,[111]Insumos!$A$2:$F$2700,5,FALSE)</f>
        <v>32545</v>
      </c>
      <c r="QOV32" s="451">
        <f>+ROUND(QOT32*QOU32,0)</f>
        <v>7062</v>
      </c>
      <c r="QOW32" s="450" t="s">
        <v>31</v>
      </c>
      <c r="QOX32" s="450" t="s">
        <v>150</v>
      </c>
      <c r="QOY32" s="446" t="s">
        <v>151</v>
      </c>
      <c r="QOZ32" s="446" t="s">
        <v>138</v>
      </c>
      <c r="QPA32" s="446" t="s">
        <v>139</v>
      </c>
      <c r="QPB32" s="446">
        <v>0.217</v>
      </c>
      <c r="QPC32" s="451">
        <f>+VLOOKUP(QOX32,[111]Insumos!$A$2:$F$2700,5,FALSE)</f>
        <v>32545</v>
      </c>
      <c r="QPD32" s="451">
        <f>+ROUND(QPB32*QPC32,0)</f>
        <v>7062</v>
      </c>
      <c r="QPE32" s="450" t="s">
        <v>31</v>
      </c>
      <c r="QPF32" s="450" t="s">
        <v>150</v>
      </c>
      <c r="QPG32" s="446" t="s">
        <v>151</v>
      </c>
      <c r="QPH32" s="446" t="s">
        <v>138</v>
      </c>
      <c r="QPI32" s="446" t="s">
        <v>139</v>
      </c>
      <c r="QPJ32" s="446">
        <v>0.217</v>
      </c>
      <c r="QPK32" s="451">
        <f>+VLOOKUP(QPF32,[111]Insumos!$A$2:$F$2700,5,FALSE)</f>
        <v>32545</v>
      </c>
      <c r="QPL32" s="451">
        <f>+ROUND(QPJ32*QPK32,0)</f>
        <v>7062</v>
      </c>
      <c r="QPM32" s="450" t="s">
        <v>31</v>
      </c>
      <c r="QPN32" s="450" t="s">
        <v>150</v>
      </c>
      <c r="QPO32" s="446" t="s">
        <v>151</v>
      </c>
      <c r="QPP32" s="446" t="s">
        <v>138</v>
      </c>
      <c r="QPQ32" s="446" t="s">
        <v>139</v>
      </c>
      <c r="QPR32" s="446">
        <v>0.217</v>
      </c>
      <c r="QPS32" s="451">
        <f>+VLOOKUP(QPN32,[111]Insumos!$A$2:$F$2700,5,FALSE)</f>
        <v>32545</v>
      </c>
      <c r="QPT32" s="451">
        <f>+ROUND(QPR32*QPS32,0)</f>
        <v>7062</v>
      </c>
      <c r="QPU32" s="450" t="s">
        <v>31</v>
      </c>
      <c r="QPV32" s="450" t="s">
        <v>150</v>
      </c>
      <c r="QPW32" s="446" t="s">
        <v>151</v>
      </c>
      <c r="QPX32" s="446" t="s">
        <v>138</v>
      </c>
      <c r="QPY32" s="446" t="s">
        <v>139</v>
      </c>
      <c r="QPZ32" s="446">
        <v>0.217</v>
      </c>
      <c r="QQA32" s="451">
        <f>+VLOOKUP(QPV32,[111]Insumos!$A$2:$F$2700,5,FALSE)</f>
        <v>32545</v>
      </c>
      <c r="QQB32" s="451">
        <f>+ROUND(QPZ32*QQA32,0)</f>
        <v>7062</v>
      </c>
      <c r="QQC32" s="450" t="s">
        <v>31</v>
      </c>
      <c r="QQD32" s="450" t="s">
        <v>150</v>
      </c>
      <c r="QQE32" s="446" t="s">
        <v>151</v>
      </c>
      <c r="QQF32" s="446" t="s">
        <v>138</v>
      </c>
      <c r="QQG32" s="446" t="s">
        <v>139</v>
      </c>
      <c r="QQH32" s="446">
        <v>0.217</v>
      </c>
      <c r="QQI32" s="451">
        <f>+VLOOKUP(QQD32,[111]Insumos!$A$2:$F$2700,5,FALSE)</f>
        <v>32545</v>
      </c>
      <c r="QQJ32" s="451">
        <f>+ROUND(QQH32*QQI32,0)</f>
        <v>7062</v>
      </c>
      <c r="QQK32" s="450" t="s">
        <v>31</v>
      </c>
      <c r="QQL32" s="450" t="s">
        <v>150</v>
      </c>
      <c r="QQM32" s="446" t="s">
        <v>151</v>
      </c>
      <c r="QQN32" s="446" t="s">
        <v>138</v>
      </c>
      <c r="QQO32" s="446" t="s">
        <v>139</v>
      </c>
      <c r="QQP32" s="446">
        <v>0.217</v>
      </c>
      <c r="QQQ32" s="451">
        <f>+VLOOKUP(QQL32,[111]Insumos!$A$2:$F$2700,5,FALSE)</f>
        <v>32545</v>
      </c>
      <c r="QQR32" s="451">
        <f>+ROUND(QQP32*QQQ32,0)</f>
        <v>7062</v>
      </c>
      <c r="QQS32" s="450" t="s">
        <v>31</v>
      </c>
      <c r="QQT32" s="450" t="s">
        <v>150</v>
      </c>
      <c r="QQU32" s="446" t="s">
        <v>151</v>
      </c>
      <c r="QQV32" s="446" t="s">
        <v>138</v>
      </c>
      <c r="QQW32" s="446" t="s">
        <v>139</v>
      </c>
      <c r="QQX32" s="446">
        <v>0.217</v>
      </c>
      <c r="QQY32" s="451">
        <f>+VLOOKUP(QQT32,[111]Insumos!$A$2:$F$2700,5,FALSE)</f>
        <v>32545</v>
      </c>
      <c r="QQZ32" s="451">
        <f>+ROUND(QQX32*QQY32,0)</f>
        <v>7062</v>
      </c>
      <c r="QRA32" s="450" t="s">
        <v>31</v>
      </c>
      <c r="QRB32" s="450" t="s">
        <v>150</v>
      </c>
      <c r="QRC32" s="446" t="s">
        <v>151</v>
      </c>
      <c r="QRD32" s="446" t="s">
        <v>138</v>
      </c>
      <c r="QRE32" s="446" t="s">
        <v>139</v>
      </c>
      <c r="QRF32" s="446">
        <v>0.217</v>
      </c>
      <c r="QRG32" s="451">
        <f>+VLOOKUP(QRB32,[111]Insumos!$A$2:$F$2700,5,FALSE)</f>
        <v>32545</v>
      </c>
      <c r="QRH32" s="451">
        <f>+ROUND(QRF32*QRG32,0)</f>
        <v>7062</v>
      </c>
      <c r="QRI32" s="450" t="s">
        <v>31</v>
      </c>
      <c r="QRJ32" s="450" t="s">
        <v>150</v>
      </c>
      <c r="QRK32" s="446" t="s">
        <v>151</v>
      </c>
      <c r="QRL32" s="446" t="s">
        <v>138</v>
      </c>
      <c r="QRM32" s="446" t="s">
        <v>139</v>
      </c>
      <c r="QRN32" s="446">
        <v>0.217</v>
      </c>
      <c r="QRO32" s="451">
        <f>+VLOOKUP(QRJ32,[111]Insumos!$A$2:$F$2700,5,FALSE)</f>
        <v>32545</v>
      </c>
      <c r="QRP32" s="451">
        <f>+ROUND(QRN32*QRO32,0)</f>
        <v>7062</v>
      </c>
      <c r="QRQ32" s="450" t="s">
        <v>31</v>
      </c>
      <c r="QRR32" s="450" t="s">
        <v>150</v>
      </c>
      <c r="QRS32" s="446" t="s">
        <v>151</v>
      </c>
      <c r="QRT32" s="446" t="s">
        <v>138</v>
      </c>
      <c r="QRU32" s="446" t="s">
        <v>139</v>
      </c>
      <c r="QRV32" s="446">
        <v>0.217</v>
      </c>
      <c r="QRW32" s="451">
        <f>+VLOOKUP(QRR32,[111]Insumos!$A$2:$F$2700,5,FALSE)</f>
        <v>32545</v>
      </c>
      <c r="QRX32" s="451">
        <f>+ROUND(QRV32*QRW32,0)</f>
        <v>7062</v>
      </c>
      <c r="QRY32" s="450" t="s">
        <v>31</v>
      </c>
      <c r="QRZ32" s="450" t="s">
        <v>150</v>
      </c>
      <c r="QSA32" s="446" t="s">
        <v>151</v>
      </c>
      <c r="QSB32" s="446" t="s">
        <v>138</v>
      </c>
      <c r="QSC32" s="446" t="s">
        <v>139</v>
      </c>
      <c r="QSD32" s="446">
        <v>0.217</v>
      </c>
      <c r="QSE32" s="451">
        <f>+VLOOKUP(QRZ32,[111]Insumos!$A$2:$F$2700,5,FALSE)</f>
        <v>32545</v>
      </c>
      <c r="QSF32" s="451">
        <f>+ROUND(QSD32*QSE32,0)</f>
        <v>7062</v>
      </c>
      <c r="QSG32" s="450" t="s">
        <v>31</v>
      </c>
      <c r="QSH32" s="450" t="s">
        <v>150</v>
      </c>
      <c r="QSI32" s="446" t="s">
        <v>151</v>
      </c>
      <c r="QSJ32" s="446" t="s">
        <v>138</v>
      </c>
      <c r="QSK32" s="446" t="s">
        <v>139</v>
      </c>
      <c r="QSL32" s="446">
        <v>0.217</v>
      </c>
      <c r="QSM32" s="451">
        <f>+VLOOKUP(QSH32,[111]Insumos!$A$2:$F$2700,5,FALSE)</f>
        <v>32545</v>
      </c>
      <c r="QSN32" s="451">
        <f>+ROUND(QSL32*QSM32,0)</f>
        <v>7062</v>
      </c>
      <c r="QSO32" s="450" t="s">
        <v>31</v>
      </c>
      <c r="QSP32" s="450" t="s">
        <v>150</v>
      </c>
      <c r="QSQ32" s="446" t="s">
        <v>151</v>
      </c>
      <c r="QSR32" s="446" t="s">
        <v>138</v>
      </c>
      <c r="QSS32" s="446" t="s">
        <v>139</v>
      </c>
      <c r="QST32" s="446">
        <v>0.217</v>
      </c>
      <c r="QSU32" s="451">
        <f>+VLOOKUP(QSP32,[111]Insumos!$A$2:$F$2700,5,FALSE)</f>
        <v>32545</v>
      </c>
      <c r="QSV32" s="451">
        <f>+ROUND(QST32*QSU32,0)</f>
        <v>7062</v>
      </c>
      <c r="QSW32" s="450" t="s">
        <v>31</v>
      </c>
      <c r="QSX32" s="450" t="s">
        <v>150</v>
      </c>
      <c r="QSY32" s="446" t="s">
        <v>151</v>
      </c>
      <c r="QSZ32" s="446" t="s">
        <v>138</v>
      </c>
      <c r="QTA32" s="446" t="s">
        <v>139</v>
      </c>
      <c r="QTB32" s="446">
        <v>0.217</v>
      </c>
      <c r="QTC32" s="451">
        <f>+VLOOKUP(QSX32,[111]Insumos!$A$2:$F$2700,5,FALSE)</f>
        <v>32545</v>
      </c>
      <c r="QTD32" s="451">
        <f>+ROUND(QTB32*QTC32,0)</f>
        <v>7062</v>
      </c>
      <c r="QTE32" s="450" t="s">
        <v>31</v>
      </c>
      <c r="QTF32" s="450" t="s">
        <v>150</v>
      </c>
      <c r="QTG32" s="446" t="s">
        <v>151</v>
      </c>
      <c r="QTH32" s="446" t="s">
        <v>138</v>
      </c>
      <c r="QTI32" s="446" t="s">
        <v>139</v>
      </c>
      <c r="QTJ32" s="446">
        <v>0.217</v>
      </c>
      <c r="QTK32" s="451">
        <f>+VLOOKUP(QTF32,[111]Insumos!$A$2:$F$2700,5,FALSE)</f>
        <v>32545</v>
      </c>
      <c r="QTL32" s="451">
        <f>+ROUND(QTJ32*QTK32,0)</f>
        <v>7062</v>
      </c>
      <c r="QTM32" s="450" t="s">
        <v>31</v>
      </c>
      <c r="QTN32" s="450" t="s">
        <v>150</v>
      </c>
      <c r="QTO32" s="446" t="s">
        <v>151</v>
      </c>
      <c r="QTP32" s="446" t="s">
        <v>138</v>
      </c>
      <c r="QTQ32" s="446" t="s">
        <v>139</v>
      </c>
      <c r="QTR32" s="446">
        <v>0.217</v>
      </c>
      <c r="QTS32" s="451">
        <f>+VLOOKUP(QTN32,[111]Insumos!$A$2:$F$2700,5,FALSE)</f>
        <v>32545</v>
      </c>
      <c r="QTT32" s="451">
        <f>+ROUND(QTR32*QTS32,0)</f>
        <v>7062</v>
      </c>
      <c r="QTU32" s="450" t="s">
        <v>31</v>
      </c>
      <c r="QTV32" s="450" t="s">
        <v>150</v>
      </c>
      <c r="QTW32" s="446" t="s">
        <v>151</v>
      </c>
      <c r="QTX32" s="446" t="s">
        <v>138</v>
      </c>
      <c r="QTY32" s="446" t="s">
        <v>139</v>
      </c>
      <c r="QTZ32" s="446">
        <v>0.217</v>
      </c>
      <c r="QUA32" s="451">
        <f>+VLOOKUP(QTV32,[111]Insumos!$A$2:$F$2700,5,FALSE)</f>
        <v>32545</v>
      </c>
      <c r="QUB32" s="451">
        <f>+ROUND(QTZ32*QUA32,0)</f>
        <v>7062</v>
      </c>
      <c r="QUC32" s="450" t="s">
        <v>31</v>
      </c>
      <c r="QUD32" s="450" t="s">
        <v>150</v>
      </c>
      <c r="QUE32" s="446" t="s">
        <v>151</v>
      </c>
      <c r="QUF32" s="446" t="s">
        <v>138</v>
      </c>
      <c r="QUG32" s="446" t="s">
        <v>139</v>
      </c>
      <c r="QUH32" s="446">
        <v>0.217</v>
      </c>
      <c r="QUI32" s="451">
        <f>+VLOOKUP(QUD32,[111]Insumos!$A$2:$F$2700,5,FALSE)</f>
        <v>32545</v>
      </c>
      <c r="QUJ32" s="451">
        <f>+ROUND(QUH32*QUI32,0)</f>
        <v>7062</v>
      </c>
      <c r="QUK32" s="450" t="s">
        <v>31</v>
      </c>
      <c r="QUL32" s="450" t="s">
        <v>150</v>
      </c>
      <c r="QUM32" s="446" t="s">
        <v>151</v>
      </c>
      <c r="QUN32" s="446" t="s">
        <v>138</v>
      </c>
      <c r="QUO32" s="446" t="s">
        <v>139</v>
      </c>
      <c r="QUP32" s="446">
        <v>0.217</v>
      </c>
      <c r="QUQ32" s="451">
        <f>+VLOOKUP(QUL32,[111]Insumos!$A$2:$F$2700,5,FALSE)</f>
        <v>32545</v>
      </c>
      <c r="QUR32" s="451">
        <f>+ROUND(QUP32*QUQ32,0)</f>
        <v>7062</v>
      </c>
      <c r="QUS32" s="450" t="s">
        <v>31</v>
      </c>
      <c r="QUT32" s="450" t="s">
        <v>150</v>
      </c>
      <c r="QUU32" s="446" t="s">
        <v>151</v>
      </c>
      <c r="QUV32" s="446" t="s">
        <v>138</v>
      </c>
      <c r="QUW32" s="446" t="s">
        <v>139</v>
      </c>
      <c r="QUX32" s="446">
        <v>0.217</v>
      </c>
      <c r="QUY32" s="451">
        <f>+VLOOKUP(QUT32,[111]Insumos!$A$2:$F$2700,5,FALSE)</f>
        <v>32545</v>
      </c>
      <c r="QUZ32" s="451">
        <f>+ROUND(QUX32*QUY32,0)</f>
        <v>7062</v>
      </c>
      <c r="QVA32" s="450" t="s">
        <v>31</v>
      </c>
      <c r="QVB32" s="450" t="s">
        <v>150</v>
      </c>
      <c r="QVC32" s="446" t="s">
        <v>151</v>
      </c>
      <c r="QVD32" s="446" t="s">
        <v>138</v>
      </c>
      <c r="QVE32" s="446" t="s">
        <v>139</v>
      </c>
      <c r="QVF32" s="446">
        <v>0.217</v>
      </c>
      <c r="QVG32" s="451">
        <f>+VLOOKUP(QVB32,[111]Insumos!$A$2:$F$2700,5,FALSE)</f>
        <v>32545</v>
      </c>
      <c r="QVH32" s="451">
        <f>+ROUND(QVF32*QVG32,0)</f>
        <v>7062</v>
      </c>
      <c r="QVI32" s="450" t="s">
        <v>31</v>
      </c>
      <c r="QVJ32" s="450" t="s">
        <v>150</v>
      </c>
      <c r="QVK32" s="446" t="s">
        <v>151</v>
      </c>
      <c r="QVL32" s="446" t="s">
        <v>138</v>
      </c>
      <c r="QVM32" s="446" t="s">
        <v>139</v>
      </c>
      <c r="QVN32" s="446">
        <v>0.217</v>
      </c>
      <c r="QVO32" s="451">
        <f>+VLOOKUP(QVJ32,[111]Insumos!$A$2:$F$2700,5,FALSE)</f>
        <v>32545</v>
      </c>
      <c r="QVP32" s="451">
        <f>+ROUND(QVN32*QVO32,0)</f>
        <v>7062</v>
      </c>
      <c r="QVQ32" s="450" t="s">
        <v>31</v>
      </c>
      <c r="QVR32" s="450" t="s">
        <v>150</v>
      </c>
      <c r="QVS32" s="446" t="s">
        <v>151</v>
      </c>
      <c r="QVT32" s="446" t="s">
        <v>138</v>
      </c>
      <c r="QVU32" s="446" t="s">
        <v>139</v>
      </c>
      <c r="QVV32" s="446">
        <v>0.217</v>
      </c>
      <c r="QVW32" s="451">
        <f>+VLOOKUP(QVR32,[111]Insumos!$A$2:$F$2700,5,FALSE)</f>
        <v>32545</v>
      </c>
      <c r="QVX32" s="451">
        <f>+ROUND(QVV32*QVW32,0)</f>
        <v>7062</v>
      </c>
      <c r="QVY32" s="450" t="s">
        <v>31</v>
      </c>
      <c r="QVZ32" s="450" t="s">
        <v>150</v>
      </c>
      <c r="QWA32" s="446" t="s">
        <v>151</v>
      </c>
      <c r="QWB32" s="446" t="s">
        <v>138</v>
      </c>
      <c r="QWC32" s="446" t="s">
        <v>139</v>
      </c>
      <c r="QWD32" s="446">
        <v>0.217</v>
      </c>
      <c r="QWE32" s="451">
        <f>+VLOOKUP(QVZ32,[111]Insumos!$A$2:$F$2700,5,FALSE)</f>
        <v>32545</v>
      </c>
      <c r="QWF32" s="451">
        <f>+ROUND(QWD32*QWE32,0)</f>
        <v>7062</v>
      </c>
      <c r="QWG32" s="450" t="s">
        <v>31</v>
      </c>
      <c r="QWH32" s="450" t="s">
        <v>150</v>
      </c>
      <c r="QWI32" s="446" t="s">
        <v>151</v>
      </c>
      <c r="QWJ32" s="446" t="s">
        <v>138</v>
      </c>
      <c r="QWK32" s="446" t="s">
        <v>139</v>
      </c>
      <c r="QWL32" s="446">
        <v>0.217</v>
      </c>
      <c r="QWM32" s="451">
        <f>+VLOOKUP(QWH32,[111]Insumos!$A$2:$F$2700,5,FALSE)</f>
        <v>32545</v>
      </c>
      <c r="QWN32" s="451">
        <f>+ROUND(QWL32*QWM32,0)</f>
        <v>7062</v>
      </c>
      <c r="QWO32" s="450" t="s">
        <v>31</v>
      </c>
      <c r="QWP32" s="450" t="s">
        <v>150</v>
      </c>
      <c r="QWQ32" s="446" t="s">
        <v>151</v>
      </c>
      <c r="QWR32" s="446" t="s">
        <v>138</v>
      </c>
      <c r="QWS32" s="446" t="s">
        <v>139</v>
      </c>
      <c r="QWT32" s="446">
        <v>0.217</v>
      </c>
      <c r="QWU32" s="451">
        <f>+VLOOKUP(QWP32,[111]Insumos!$A$2:$F$2700,5,FALSE)</f>
        <v>32545</v>
      </c>
      <c r="QWV32" s="451">
        <f>+ROUND(QWT32*QWU32,0)</f>
        <v>7062</v>
      </c>
      <c r="QWW32" s="450" t="s">
        <v>31</v>
      </c>
      <c r="QWX32" s="450" t="s">
        <v>150</v>
      </c>
      <c r="QWY32" s="446" t="s">
        <v>151</v>
      </c>
      <c r="QWZ32" s="446" t="s">
        <v>138</v>
      </c>
      <c r="QXA32" s="446" t="s">
        <v>139</v>
      </c>
      <c r="QXB32" s="446">
        <v>0.217</v>
      </c>
      <c r="QXC32" s="451">
        <f>+VLOOKUP(QWX32,[111]Insumos!$A$2:$F$2700,5,FALSE)</f>
        <v>32545</v>
      </c>
      <c r="QXD32" s="451">
        <f>+ROUND(QXB32*QXC32,0)</f>
        <v>7062</v>
      </c>
      <c r="QXE32" s="450" t="s">
        <v>31</v>
      </c>
      <c r="QXF32" s="450" t="s">
        <v>150</v>
      </c>
      <c r="QXG32" s="446" t="s">
        <v>151</v>
      </c>
      <c r="QXH32" s="446" t="s">
        <v>138</v>
      </c>
      <c r="QXI32" s="446" t="s">
        <v>139</v>
      </c>
      <c r="QXJ32" s="446">
        <v>0.217</v>
      </c>
      <c r="QXK32" s="451">
        <f>+VLOOKUP(QXF32,[111]Insumos!$A$2:$F$2700,5,FALSE)</f>
        <v>32545</v>
      </c>
      <c r="QXL32" s="451">
        <f>+ROUND(QXJ32*QXK32,0)</f>
        <v>7062</v>
      </c>
      <c r="QXM32" s="450" t="s">
        <v>31</v>
      </c>
      <c r="QXN32" s="450" t="s">
        <v>150</v>
      </c>
      <c r="QXO32" s="446" t="s">
        <v>151</v>
      </c>
      <c r="QXP32" s="446" t="s">
        <v>138</v>
      </c>
      <c r="QXQ32" s="446" t="s">
        <v>139</v>
      </c>
      <c r="QXR32" s="446">
        <v>0.217</v>
      </c>
      <c r="QXS32" s="451">
        <f>+VLOOKUP(QXN32,[111]Insumos!$A$2:$F$2700,5,FALSE)</f>
        <v>32545</v>
      </c>
      <c r="QXT32" s="451">
        <f>+ROUND(QXR32*QXS32,0)</f>
        <v>7062</v>
      </c>
      <c r="QXU32" s="450" t="s">
        <v>31</v>
      </c>
      <c r="QXV32" s="450" t="s">
        <v>150</v>
      </c>
      <c r="QXW32" s="446" t="s">
        <v>151</v>
      </c>
      <c r="QXX32" s="446" t="s">
        <v>138</v>
      </c>
      <c r="QXY32" s="446" t="s">
        <v>139</v>
      </c>
      <c r="QXZ32" s="446">
        <v>0.217</v>
      </c>
      <c r="QYA32" s="451">
        <f>+VLOOKUP(QXV32,[111]Insumos!$A$2:$F$2700,5,FALSE)</f>
        <v>32545</v>
      </c>
      <c r="QYB32" s="451">
        <f>+ROUND(QXZ32*QYA32,0)</f>
        <v>7062</v>
      </c>
      <c r="QYC32" s="450" t="s">
        <v>31</v>
      </c>
      <c r="QYD32" s="450" t="s">
        <v>150</v>
      </c>
      <c r="QYE32" s="446" t="s">
        <v>151</v>
      </c>
      <c r="QYF32" s="446" t="s">
        <v>138</v>
      </c>
      <c r="QYG32" s="446" t="s">
        <v>139</v>
      </c>
      <c r="QYH32" s="446">
        <v>0.217</v>
      </c>
      <c r="QYI32" s="451">
        <f>+VLOOKUP(QYD32,[111]Insumos!$A$2:$F$2700,5,FALSE)</f>
        <v>32545</v>
      </c>
      <c r="QYJ32" s="451">
        <f>+ROUND(QYH32*QYI32,0)</f>
        <v>7062</v>
      </c>
      <c r="QYK32" s="450" t="s">
        <v>31</v>
      </c>
      <c r="QYL32" s="450" t="s">
        <v>150</v>
      </c>
      <c r="QYM32" s="446" t="s">
        <v>151</v>
      </c>
      <c r="QYN32" s="446" t="s">
        <v>138</v>
      </c>
      <c r="QYO32" s="446" t="s">
        <v>139</v>
      </c>
      <c r="QYP32" s="446">
        <v>0.217</v>
      </c>
      <c r="QYQ32" s="451">
        <f>+VLOOKUP(QYL32,[111]Insumos!$A$2:$F$2700,5,FALSE)</f>
        <v>32545</v>
      </c>
      <c r="QYR32" s="451">
        <f>+ROUND(QYP32*QYQ32,0)</f>
        <v>7062</v>
      </c>
      <c r="QYS32" s="450" t="s">
        <v>31</v>
      </c>
      <c r="QYT32" s="450" t="s">
        <v>150</v>
      </c>
      <c r="QYU32" s="446" t="s">
        <v>151</v>
      </c>
      <c r="QYV32" s="446" t="s">
        <v>138</v>
      </c>
      <c r="QYW32" s="446" t="s">
        <v>139</v>
      </c>
      <c r="QYX32" s="446">
        <v>0.217</v>
      </c>
      <c r="QYY32" s="451">
        <f>+VLOOKUP(QYT32,[111]Insumos!$A$2:$F$2700,5,FALSE)</f>
        <v>32545</v>
      </c>
      <c r="QYZ32" s="451">
        <f>+ROUND(QYX32*QYY32,0)</f>
        <v>7062</v>
      </c>
      <c r="QZA32" s="450" t="s">
        <v>31</v>
      </c>
      <c r="QZB32" s="450" t="s">
        <v>150</v>
      </c>
      <c r="QZC32" s="446" t="s">
        <v>151</v>
      </c>
      <c r="QZD32" s="446" t="s">
        <v>138</v>
      </c>
      <c r="QZE32" s="446" t="s">
        <v>139</v>
      </c>
      <c r="QZF32" s="446">
        <v>0.217</v>
      </c>
      <c r="QZG32" s="451">
        <f>+VLOOKUP(QZB32,[111]Insumos!$A$2:$F$2700,5,FALSE)</f>
        <v>32545</v>
      </c>
      <c r="QZH32" s="451">
        <f>+ROUND(QZF32*QZG32,0)</f>
        <v>7062</v>
      </c>
      <c r="QZI32" s="450" t="s">
        <v>31</v>
      </c>
      <c r="QZJ32" s="450" t="s">
        <v>150</v>
      </c>
      <c r="QZK32" s="446" t="s">
        <v>151</v>
      </c>
      <c r="QZL32" s="446" t="s">
        <v>138</v>
      </c>
      <c r="QZM32" s="446" t="s">
        <v>139</v>
      </c>
      <c r="QZN32" s="446">
        <v>0.217</v>
      </c>
      <c r="QZO32" s="451">
        <f>+VLOOKUP(QZJ32,[111]Insumos!$A$2:$F$2700,5,FALSE)</f>
        <v>32545</v>
      </c>
      <c r="QZP32" s="451">
        <f>+ROUND(QZN32*QZO32,0)</f>
        <v>7062</v>
      </c>
      <c r="QZQ32" s="450" t="s">
        <v>31</v>
      </c>
      <c r="QZR32" s="450" t="s">
        <v>150</v>
      </c>
      <c r="QZS32" s="446" t="s">
        <v>151</v>
      </c>
      <c r="QZT32" s="446" t="s">
        <v>138</v>
      </c>
      <c r="QZU32" s="446" t="s">
        <v>139</v>
      </c>
      <c r="QZV32" s="446">
        <v>0.217</v>
      </c>
      <c r="QZW32" s="451">
        <f>+VLOOKUP(QZR32,[111]Insumos!$A$2:$F$2700,5,FALSE)</f>
        <v>32545</v>
      </c>
      <c r="QZX32" s="451">
        <f>+ROUND(QZV32*QZW32,0)</f>
        <v>7062</v>
      </c>
      <c r="QZY32" s="450" t="s">
        <v>31</v>
      </c>
      <c r="QZZ32" s="450" t="s">
        <v>150</v>
      </c>
      <c r="RAA32" s="446" t="s">
        <v>151</v>
      </c>
      <c r="RAB32" s="446" t="s">
        <v>138</v>
      </c>
      <c r="RAC32" s="446" t="s">
        <v>139</v>
      </c>
      <c r="RAD32" s="446">
        <v>0.217</v>
      </c>
      <c r="RAE32" s="451">
        <f>+VLOOKUP(QZZ32,[111]Insumos!$A$2:$F$2700,5,FALSE)</f>
        <v>32545</v>
      </c>
      <c r="RAF32" s="451">
        <f>+ROUND(RAD32*RAE32,0)</f>
        <v>7062</v>
      </c>
      <c r="RAG32" s="450" t="s">
        <v>31</v>
      </c>
      <c r="RAH32" s="450" t="s">
        <v>150</v>
      </c>
      <c r="RAI32" s="446" t="s">
        <v>151</v>
      </c>
      <c r="RAJ32" s="446" t="s">
        <v>138</v>
      </c>
      <c r="RAK32" s="446" t="s">
        <v>139</v>
      </c>
      <c r="RAL32" s="446">
        <v>0.217</v>
      </c>
      <c r="RAM32" s="451">
        <f>+VLOOKUP(RAH32,[111]Insumos!$A$2:$F$2700,5,FALSE)</f>
        <v>32545</v>
      </c>
      <c r="RAN32" s="451">
        <f>+ROUND(RAL32*RAM32,0)</f>
        <v>7062</v>
      </c>
      <c r="RAO32" s="450" t="s">
        <v>31</v>
      </c>
      <c r="RAP32" s="450" t="s">
        <v>150</v>
      </c>
      <c r="RAQ32" s="446" t="s">
        <v>151</v>
      </c>
      <c r="RAR32" s="446" t="s">
        <v>138</v>
      </c>
      <c r="RAS32" s="446" t="s">
        <v>139</v>
      </c>
      <c r="RAT32" s="446">
        <v>0.217</v>
      </c>
      <c r="RAU32" s="451">
        <f>+VLOOKUP(RAP32,[111]Insumos!$A$2:$F$2700,5,FALSE)</f>
        <v>32545</v>
      </c>
      <c r="RAV32" s="451">
        <f>+ROUND(RAT32*RAU32,0)</f>
        <v>7062</v>
      </c>
      <c r="RAW32" s="450" t="s">
        <v>31</v>
      </c>
      <c r="RAX32" s="450" t="s">
        <v>150</v>
      </c>
      <c r="RAY32" s="446" t="s">
        <v>151</v>
      </c>
      <c r="RAZ32" s="446" t="s">
        <v>138</v>
      </c>
      <c r="RBA32" s="446" t="s">
        <v>139</v>
      </c>
      <c r="RBB32" s="446">
        <v>0.217</v>
      </c>
      <c r="RBC32" s="451">
        <f>+VLOOKUP(RAX32,[111]Insumos!$A$2:$F$2700,5,FALSE)</f>
        <v>32545</v>
      </c>
      <c r="RBD32" s="451">
        <f>+ROUND(RBB32*RBC32,0)</f>
        <v>7062</v>
      </c>
      <c r="RBE32" s="450" t="s">
        <v>31</v>
      </c>
      <c r="RBF32" s="450" t="s">
        <v>150</v>
      </c>
      <c r="RBG32" s="446" t="s">
        <v>151</v>
      </c>
      <c r="RBH32" s="446" t="s">
        <v>138</v>
      </c>
      <c r="RBI32" s="446" t="s">
        <v>139</v>
      </c>
      <c r="RBJ32" s="446">
        <v>0.217</v>
      </c>
      <c r="RBK32" s="451">
        <f>+VLOOKUP(RBF32,[111]Insumos!$A$2:$F$2700,5,FALSE)</f>
        <v>32545</v>
      </c>
      <c r="RBL32" s="451">
        <f>+ROUND(RBJ32*RBK32,0)</f>
        <v>7062</v>
      </c>
      <c r="RBM32" s="450" t="s">
        <v>31</v>
      </c>
      <c r="RBN32" s="450" t="s">
        <v>150</v>
      </c>
      <c r="RBO32" s="446" t="s">
        <v>151</v>
      </c>
      <c r="RBP32" s="446" t="s">
        <v>138</v>
      </c>
      <c r="RBQ32" s="446" t="s">
        <v>139</v>
      </c>
      <c r="RBR32" s="446">
        <v>0.217</v>
      </c>
      <c r="RBS32" s="451">
        <f>+VLOOKUP(RBN32,[111]Insumos!$A$2:$F$2700,5,FALSE)</f>
        <v>32545</v>
      </c>
      <c r="RBT32" s="451">
        <f>+ROUND(RBR32*RBS32,0)</f>
        <v>7062</v>
      </c>
      <c r="RBU32" s="450" t="s">
        <v>31</v>
      </c>
      <c r="RBV32" s="450" t="s">
        <v>150</v>
      </c>
      <c r="RBW32" s="446" t="s">
        <v>151</v>
      </c>
      <c r="RBX32" s="446" t="s">
        <v>138</v>
      </c>
      <c r="RBY32" s="446" t="s">
        <v>139</v>
      </c>
      <c r="RBZ32" s="446">
        <v>0.217</v>
      </c>
      <c r="RCA32" s="451">
        <f>+VLOOKUP(RBV32,[111]Insumos!$A$2:$F$2700,5,FALSE)</f>
        <v>32545</v>
      </c>
      <c r="RCB32" s="451">
        <f>+ROUND(RBZ32*RCA32,0)</f>
        <v>7062</v>
      </c>
      <c r="RCC32" s="450" t="s">
        <v>31</v>
      </c>
      <c r="RCD32" s="450" t="s">
        <v>150</v>
      </c>
      <c r="RCE32" s="446" t="s">
        <v>151</v>
      </c>
      <c r="RCF32" s="446" t="s">
        <v>138</v>
      </c>
      <c r="RCG32" s="446" t="s">
        <v>139</v>
      </c>
      <c r="RCH32" s="446">
        <v>0.217</v>
      </c>
      <c r="RCI32" s="451">
        <f>+VLOOKUP(RCD32,[111]Insumos!$A$2:$F$2700,5,FALSE)</f>
        <v>32545</v>
      </c>
      <c r="RCJ32" s="451">
        <f>+ROUND(RCH32*RCI32,0)</f>
        <v>7062</v>
      </c>
      <c r="RCK32" s="450" t="s">
        <v>31</v>
      </c>
      <c r="RCL32" s="450" t="s">
        <v>150</v>
      </c>
      <c r="RCM32" s="446" t="s">
        <v>151</v>
      </c>
      <c r="RCN32" s="446" t="s">
        <v>138</v>
      </c>
      <c r="RCO32" s="446" t="s">
        <v>139</v>
      </c>
      <c r="RCP32" s="446">
        <v>0.217</v>
      </c>
      <c r="RCQ32" s="451">
        <f>+VLOOKUP(RCL32,[111]Insumos!$A$2:$F$2700,5,FALSE)</f>
        <v>32545</v>
      </c>
      <c r="RCR32" s="451">
        <f>+ROUND(RCP32*RCQ32,0)</f>
        <v>7062</v>
      </c>
      <c r="RCS32" s="450" t="s">
        <v>31</v>
      </c>
      <c r="RCT32" s="450" t="s">
        <v>150</v>
      </c>
      <c r="RCU32" s="446" t="s">
        <v>151</v>
      </c>
      <c r="RCV32" s="446" t="s">
        <v>138</v>
      </c>
      <c r="RCW32" s="446" t="s">
        <v>139</v>
      </c>
      <c r="RCX32" s="446">
        <v>0.217</v>
      </c>
      <c r="RCY32" s="451">
        <f>+VLOOKUP(RCT32,[111]Insumos!$A$2:$F$2700,5,FALSE)</f>
        <v>32545</v>
      </c>
      <c r="RCZ32" s="451">
        <f>+ROUND(RCX32*RCY32,0)</f>
        <v>7062</v>
      </c>
      <c r="RDA32" s="450" t="s">
        <v>31</v>
      </c>
      <c r="RDB32" s="450" t="s">
        <v>150</v>
      </c>
      <c r="RDC32" s="446" t="s">
        <v>151</v>
      </c>
      <c r="RDD32" s="446" t="s">
        <v>138</v>
      </c>
      <c r="RDE32" s="446" t="s">
        <v>139</v>
      </c>
      <c r="RDF32" s="446">
        <v>0.217</v>
      </c>
      <c r="RDG32" s="451">
        <f>+VLOOKUP(RDB32,[111]Insumos!$A$2:$F$2700,5,FALSE)</f>
        <v>32545</v>
      </c>
      <c r="RDH32" s="451">
        <f>+ROUND(RDF32*RDG32,0)</f>
        <v>7062</v>
      </c>
      <c r="RDI32" s="450" t="s">
        <v>31</v>
      </c>
      <c r="RDJ32" s="450" t="s">
        <v>150</v>
      </c>
      <c r="RDK32" s="446" t="s">
        <v>151</v>
      </c>
      <c r="RDL32" s="446" t="s">
        <v>138</v>
      </c>
      <c r="RDM32" s="446" t="s">
        <v>139</v>
      </c>
      <c r="RDN32" s="446">
        <v>0.217</v>
      </c>
      <c r="RDO32" s="451">
        <f>+VLOOKUP(RDJ32,[111]Insumos!$A$2:$F$2700,5,FALSE)</f>
        <v>32545</v>
      </c>
      <c r="RDP32" s="451">
        <f>+ROUND(RDN32*RDO32,0)</f>
        <v>7062</v>
      </c>
      <c r="RDQ32" s="450" t="s">
        <v>31</v>
      </c>
      <c r="RDR32" s="450" t="s">
        <v>150</v>
      </c>
      <c r="RDS32" s="446" t="s">
        <v>151</v>
      </c>
      <c r="RDT32" s="446" t="s">
        <v>138</v>
      </c>
      <c r="RDU32" s="446" t="s">
        <v>139</v>
      </c>
      <c r="RDV32" s="446">
        <v>0.217</v>
      </c>
      <c r="RDW32" s="451">
        <f>+VLOOKUP(RDR32,[111]Insumos!$A$2:$F$2700,5,FALSE)</f>
        <v>32545</v>
      </c>
      <c r="RDX32" s="451">
        <f>+ROUND(RDV32*RDW32,0)</f>
        <v>7062</v>
      </c>
      <c r="RDY32" s="450" t="s">
        <v>31</v>
      </c>
      <c r="RDZ32" s="450" t="s">
        <v>150</v>
      </c>
      <c r="REA32" s="446" t="s">
        <v>151</v>
      </c>
      <c r="REB32" s="446" t="s">
        <v>138</v>
      </c>
      <c r="REC32" s="446" t="s">
        <v>139</v>
      </c>
      <c r="RED32" s="446">
        <v>0.217</v>
      </c>
      <c r="REE32" s="451">
        <f>+VLOOKUP(RDZ32,[111]Insumos!$A$2:$F$2700,5,FALSE)</f>
        <v>32545</v>
      </c>
      <c r="REF32" s="451">
        <f>+ROUND(RED32*REE32,0)</f>
        <v>7062</v>
      </c>
      <c r="REG32" s="450" t="s">
        <v>31</v>
      </c>
      <c r="REH32" s="450" t="s">
        <v>150</v>
      </c>
      <c r="REI32" s="446" t="s">
        <v>151</v>
      </c>
      <c r="REJ32" s="446" t="s">
        <v>138</v>
      </c>
      <c r="REK32" s="446" t="s">
        <v>139</v>
      </c>
      <c r="REL32" s="446">
        <v>0.217</v>
      </c>
      <c r="REM32" s="451">
        <f>+VLOOKUP(REH32,[111]Insumos!$A$2:$F$2700,5,FALSE)</f>
        <v>32545</v>
      </c>
      <c r="REN32" s="451">
        <f>+ROUND(REL32*REM32,0)</f>
        <v>7062</v>
      </c>
      <c r="REO32" s="450" t="s">
        <v>31</v>
      </c>
      <c r="REP32" s="450" t="s">
        <v>150</v>
      </c>
      <c r="REQ32" s="446" t="s">
        <v>151</v>
      </c>
      <c r="RER32" s="446" t="s">
        <v>138</v>
      </c>
      <c r="RES32" s="446" t="s">
        <v>139</v>
      </c>
      <c r="RET32" s="446">
        <v>0.217</v>
      </c>
      <c r="REU32" s="451">
        <f>+VLOOKUP(REP32,[111]Insumos!$A$2:$F$2700,5,FALSE)</f>
        <v>32545</v>
      </c>
      <c r="REV32" s="451">
        <f>+ROUND(RET32*REU32,0)</f>
        <v>7062</v>
      </c>
      <c r="REW32" s="450" t="s">
        <v>31</v>
      </c>
      <c r="REX32" s="450" t="s">
        <v>150</v>
      </c>
      <c r="REY32" s="446" t="s">
        <v>151</v>
      </c>
      <c r="REZ32" s="446" t="s">
        <v>138</v>
      </c>
      <c r="RFA32" s="446" t="s">
        <v>139</v>
      </c>
      <c r="RFB32" s="446">
        <v>0.217</v>
      </c>
      <c r="RFC32" s="451">
        <f>+VLOOKUP(REX32,[111]Insumos!$A$2:$F$2700,5,FALSE)</f>
        <v>32545</v>
      </c>
      <c r="RFD32" s="451">
        <f>+ROUND(RFB32*RFC32,0)</f>
        <v>7062</v>
      </c>
      <c r="RFE32" s="450" t="s">
        <v>31</v>
      </c>
      <c r="RFF32" s="450" t="s">
        <v>150</v>
      </c>
      <c r="RFG32" s="446" t="s">
        <v>151</v>
      </c>
      <c r="RFH32" s="446" t="s">
        <v>138</v>
      </c>
      <c r="RFI32" s="446" t="s">
        <v>139</v>
      </c>
      <c r="RFJ32" s="446">
        <v>0.217</v>
      </c>
      <c r="RFK32" s="451">
        <f>+VLOOKUP(RFF32,[111]Insumos!$A$2:$F$2700,5,FALSE)</f>
        <v>32545</v>
      </c>
      <c r="RFL32" s="451">
        <f>+ROUND(RFJ32*RFK32,0)</f>
        <v>7062</v>
      </c>
      <c r="RFM32" s="450" t="s">
        <v>31</v>
      </c>
      <c r="RFN32" s="450" t="s">
        <v>150</v>
      </c>
      <c r="RFO32" s="446" t="s">
        <v>151</v>
      </c>
      <c r="RFP32" s="446" t="s">
        <v>138</v>
      </c>
      <c r="RFQ32" s="446" t="s">
        <v>139</v>
      </c>
      <c r="RFR32" s="446">
        <v>0.217</v>
      </c>
      <c r="RFS32" s="451">
        <f>+VLOOKUP(RFN32,[111]Insumos!$A$2:$F$2700,5,FALSE)</f>
        <v>32545</v>
      </c>
      <c r="RFT32" s="451">
        <f>+ROUND(RFR32*RFS32,0)</f>
        <v>7062</v>
      </c>
      <c r="RFU32" s="450" t="s">
        <v>31</v>
      </c>
      <c r="RFV32" s="450" t="s">
        <v>150</v>
      </c>
      <c r="RFW32" s="446" t="s">
        <v>151</v>
      </c>
      <c r="RFX32" s="446" t="s">
        <v>138</v>
      </c>
      <c r="RFY32" s="446" t="s">
        <v>139</v>
      </c>
      <c r="RFZ32" s="446">
        <v>0.217</v>
      </c>
      <c r="RGA32" s="451">
        <f>+VLOOKUP(RFV32,[111]Insumos!$A$2:$F$2700,5,FALSE)</f>
        <v>32545</v>
      </c>
      <c r="RGB32" s="451">
        <f>+ROUND(RFZ32*RGA32,0)</f>
        <v>7062</v>
      </c>
      <c r="RGC32" s="450" t="s">
        <v>31</v>
      </c>
      <c r="RGD32" s="450" t="s">
        <v>150</v>
      </c>
      <c r="RGE32" s="446" t="s">
        <v>151</v>
      </c>
      <c r="RGF32" s="446" t="s">
        <v>138</v>
      </c>
      <c r="RGG32" s="446" t="s">
        <v>139</v>
      </c>
      <c r="RGH32" s="446">
        <v>0.217</v>
      </c>
      <c r="RGI32" s="451">
        <f>+VLOOKUP(RGD32,[111]Insumos!$A$2:$F$2700,5,FALSE)</f>
        <v>32545</v>
      </c>
      <c r="RGJ32" s="451">
        <f>+ROUND(RGH32*RGI32,0)</f>
        <v>7062</v>
      </c>
      <c r="RGK32" s="450" t="s">
        <v>31</v>
      </c>
      <c r="RGL32" s="450" t="s">
        <v>150</v>
      </c>
      <c r="RGM32" s="446" t="s">
        <v>151</v>
      </c>
      <c r="RGN32" s="446" t="s">
        <v>138</v>
      </c>
      <c r="RGO32" s="446" t="s">
        <v>139</v>
      </c>
      <c r="RGP32" s="446">
        <v>0.217</v>
      </c>
      <c r="RGQ32" s="451">
        <f>+VLOOKUP(RGL32,[111]Insumos!$A$2:$F$2700,5,FALSE)</f>
        <v>32545</v>
      </c>
      <c r="RGR32" s="451">
        <f>+ROUND(RGP32*RGQ32,0)</f>
        <v>7062</v>
      </c>
      <c r="RGS32" s="450" t="s">
        <v>31</v>
      </c>
      <c r="RGT32" s="450" t="s">
        <v>150</v>
      </c>
      <c r="RGU32" s="446" t="s">
        <v>151</v>
      </c>
      <c r="RGV32" s="446" t="s">
        <v>138</v>
      </c>
      <c r="RGW32" s="446" t="s">
        <v>139</v>
      </c>
      <c r="RGX32" s="446">
        <v>0.217</v>
      </c>
      <c r="RGY32" s="451">
        <f>+VLOOKUP(RGT32,[111]Insumos!$A$2:$F$2700,5,FALSE)</f>
        <v>32545</v>
      </c>
      <c r="RGZ32" s="451">
        <f>+ROUND(RGX32*RGY32,0)</f>
        <v>7062</v>
      </c>
      <c r="RHA32" s="450" t="s">
        <v>31</v>
      </c>
      <c r="RHB32" s="450" t="s">
        <v>150</v>
      </c>
      <c r="RHC32" s="446" t="s">
        <v>151</v>
      </c>
      <c r="RHD32" s="446" t="s">
        <v>138</v>
      </c>
      <c r="RHE32" s="446" t="s">
        <v>139</v>
      </c>
      <c r="RHF32" s="446">
        <v>0.217</v>
      </c>
      <c r="RHG32" s="451">
        <f>+VLOOKUP(RHB32,[111]Insumos!$A$2:$F$2700,5,FALSE)</f>
        <v>32545</v>
      </c>
      <c r="RHH32" s="451">
        <f>+ROUND(RHF32*RHG32,0)</f>
        <v>7062</v>
      </c>
      <c r="RHI32" s="450" t="s">
        <v>31</v>
      </c>
      <c r="RHJ32" s="450" t="s">
        <v>150</v>
      </c>
      <c r="RHK32" s="446" t="s">
        <v>151</v>
      </c>
      <c r="RHL32" s="446" t="s">
        <v>138</v>
      </c>
      <c r="RHM32" s="446" t="s">
        <v>139</v>
      </c>
      <c r="RHN32" s="446">
        <v>0.217</v>
      </c>
      <c r="RHO32" s="451">
        <f>+VLOOKUP(RHJ32,[111]Insumos!$A$2:$F$2700,5,FALSE)</f>
        <v>32545</v>
      </c>
      <c r="RHP32" s="451">
        <f>+ROUND(RHN32*RHO32,0)</f>
        <v>7062</v>
      </c>
      <c r="RHQ32" s="450" t="s">
        <v>31</v>
      </c>
      <c r="RHR32" s="450" t="s">
        <v>150</v>
      </c>
      <c r="RHS32" s="446" t="s">
        <v>151</v>
      </c>
      <c r="RHT32" s="446" t="s">
        <v>138</v>
      </c>
      <c r="RHU32" s="446" t="s">
        <v>139</v>
      </c>
      <c r="RHV32" s="446">
        <v>0.217</v>
      </c>
      <c r="RHW32" s="451">
        <f>+VLOOKUP(RHR32,[111]Insumos!$A$2:$F$2700,5,FALSE)</f>
        <v>32545</v>
      </c>
      <c r="RHX32" s="451">
        <f>+ROUND(RHV32*RHW32,0)</f>
        <v>7062</v>
      </c>
      <c r="RHY32" s="450" t="s">
        <v>31</v>
      </c>
      <c r="RHZ32" s="450" t="s">
        <v>150</v>
      </c>
      <c r="RIA32" s="446" t="s">
        <v>151</v>
      </c>
      <c r="RIB32" s="446" t="s">
        <v>138</v>
      </c>
      <c r="RIC32" s="446" t="s">
        <v>139</v>
      </c>
      <c r="RID32" s="446">
        <v>0.217</v>
      </c>
      <c r="RIE32" s="451">
        <f>+VLOOKUP(RHZ32,[111]Insumos!$A$2:$F$2700,5,FALSE)</f>
        <v>32545</v>
      </c>
      <c r="RIF32" s="451">
        <f>+ROUND(RID32*RIE32,0)</f>
        <v>7062</v>
      </c>
      <c r="RIG32" s="450" t="s">
        <v>31</v>
      </c>
      <c r="RIH32" s="450" t="s">
        <v>150</v>
      </c>
      <c r="RII32" s="446" t="s">
        <v>151</v>
      </c>
      <c r="RIJ32" s="446" t="s">
        <v>138</v>
      </c>
      <c r="RIK32" s="446" t="s">
        <v>139</v>
      </c>
      <c r="RIL32" s="446">
        <v>0.217</v>
      </c>
      <c r="RIM32" s="451">
        <f>+VLOOKUP(RIH32,[111]Insumos!$A$2:$F$2700,5,FALSE)</f>
        <v>32545</v>
      </c>
      <c r="RIN32" s="451">
        <f>+ROUND(RIL32*RIM32,0)</f>
        <v>7062</v>
      </c>
      <c r="RIO32" s="450" t="s">
        <v>31</v>
      </c>
      <c r="RIP32" s="450" t="s">
        <v>150</v>
      </c>
      <c r="RIQ32" s="446" t="s">
        <v>151</v>
      </c>
      <c r="RIR32" s="446" t="s">
        <v>138</v>
      </c>
      <c r="RIS32" s="446" t="s">
        <v>139</v>
      </c>
      <c r="RIT32" s="446">
        <v>0.217</v>
      </c>
      <c r="RIU32" s="451">
        <f>+VLOOKUP(RIP32,[111]Insumos!$A$2:$F$2700,5,FALSE)</f>
        <v>32545</v>
      </c>
      <c r="RIV32" s="451">
        <f>+ROUND(RIT32*RIU32,0)</f>
        <v>7062</v>
      </c>
      <c r="RIW32" s="450" t="s">
        <v>31</v>
      </c>
      <c r="RIX32" s="450" t="s">
        <v>150</v>
      </c>
      <c r="RIY32" s="446" t="s">
        <v>151</v>
      </c>
      <c r="RIZ32" s="446" t="s">
        <v>138</v>
      </c>
      <c r="RJA32" s="446" t="s">
        <v>139</v>
      </c>
      <c r="RJB32" s="446">
        <v>0.217</v>
      </c>
      <c r="RJC32" s="451">
        <f>+VLOOKUP(RIX32,[111]Insumos!$A$2:$F$2700,5,FALSE)</f>
        <v>32545</v>
      </c>
      <c r="RJD32" s="451">
        <f>+ROUND(RJB32*RJC32,0)</f>
        <v>7062</v>
      </c>
      <c r="RJE32" s="450" t="s">
        <v>31</v>
      </c>
      <c r="RJF32" s="450" t="s">
        <v>150</v>
      </c>
      <c r="RJG32" s="446" t="s">
        <v>151</v>
      </c>
      <c r="RJH32" s="446" t="s">
        <v>138</v>
      </c>
      <c r="RJI32" s="446" t="s">
        <v>139</v>
      </c>
      <c r="RJJ32" s="446">
        <v>0.217</v>
      </c>
      <c r="RJK32" s="451">
        <f>+VLOOKUP(RJF32,[111]Insumos!$A$2:$F$2700,5,FALSE)</f>
        <v>32545</v>
      </c>
      <c r="RJL32" s="451">
        <f>+ROUND(RJJ32*RJK32,0)</f>
        <v>7062</v>
      </c>
      <c r="RJM32" s="450" t="s">
        <v>31</v>
      </c>
      <c r="RJN32" s="450" t="s">
        <v>150</v>
      </c>
      <c r="RJO32" s="446" t="s">
        <v>151</v>
      </c>
      <c r="RJP32" s="446" t="s">
        <v>138</v>
      </c>
      <c r="RJQ32" s="446" t="s">
        <v>139</v>
      </c>
      <c r="RJR32" s="446">
        <v>0.217</v>
      </c>
      <c r="RJS32" s="451">
        <f>+VLOOKUP(RJN32,[111]Insumos!$A$2:$F$2700,5,FALSE)</f>
        <v>32545</v>
      </c>
      <c r="RJT32" s="451">
        <f>+ROUND(RJR32*RJS32,0)</f>
        <v>7062</v>
      </c>
      <c r="RJU32" s="450" t="s">
        <v>31</v>
      </c>
      <c r="RJV32" s="450" t="s">
        <v>150</v>
      </c>
      <c r="RJW32" s="446" t="s">
        <v>151</v>
      </c>
      <c r="RJX32" s="446" t="s">
        <v>138</v>
      </c>
      <c r="RJY32" s="446" t="s">
        <v>139</v>
      </c>
      <c r="RJZ32" s="446">
        <v>0.217</v>
      </c>
      <c r="RKA32" s="451">
        <f>+VLOOKUP(RJV32,[111]Insumos!$A$2:$F$2700,5,FALSE)</f>
        <v>32545</v>
      </c>
      <c r="RKB32" s="451">
        <f>+ROUND(RJZ32*RKA32,0)</f>
        <v>7062</v>
      </c>
      <c r="RKC32" s="450" t="s">
        <v>31</v>
      </c>
      <c r="RKD32" s="450" t="s">
        <v>150</v>
      </c>
      <c r="RKE32" s="446" t="s">
        <v>151</v>
      </c>
      <c r="RKF32" s="446" t="s">
        <v>138</v>
      </c>
      <c r="RKG32" s="446" t="s">
        <v>139</v>
      </c>
      <c r="RKH32" s="446">
        <v>0.217</v>
      </c>
      <c r="RKI32" s="451">
        <f>+VLOOKUP(RKD32,[111]Insumos!$A$2:$F$2700,5,FALSE)</f>
        <v>32545</v>
      </c>
      <c r="RKJ32" s="451">
        <f>+ROUND(RKH32*RKI32,0)</f>
        <v>7062</v>
      </c>
      <c r="RKK32" s="450" t="s">
        <v>31</v>
      </c>
      <c r="RKL32" s="450" t="s">
        <v>150</v>
      </c>
      <c r="RKM32" s="446" t="s">
        <v>151</v>
      </c>
      <c r="RKN32" s="446" t="s">
        <v>138</v>
      </c>
      <c r="RKO32" s="446" t="s">
        <v>139</v>
      </c>
      <c r="RKP32" s="446">
        <v>0.217</v>
      </c>
      <c r="RKQ32" s="451">
        <f>+VLOOKUP(RKL32,[111]Insumos!$A$2:$F$2700,5,FALSE)</f>
        <v>32545</v>
      </c>
      <c r="RKR32" s="451">
        <f>+ROUND(RKP32*RKQ32,0)</f>
        <v>7062</v>
      </c>
      <c r="RKS32" s="450" t="s">
        <v>31</v>
      </c>
      <c r="RKT32" s="450" t="s">
        <v>150</v>
      </c>
      <c r="RKU32" s="446" t="s">
        <v>151</v>
      </c>
      <c r="RKV32" s="446" t="s">
        <v>138</v>
      </c>
      <c r="RKW32" s="446" t="s">
        <v>139</v>
      </c>
      <c r="RKX32" s="446">
        <v>0.217</v>
      </c>
      <c r="RKY32" s="451">
        <f>+VLOOKUP(RKT32,[111]Insumos!$A$2:$F$2700,5,FALSE)</f>
        <v>32545</v>
      </c>
      <c r="RKZ32" s="451">
        <f>+ROUND(RKX32*RKY32,0)</f>
        <v>7062</v>
      </c>
      <c r="RLA32" s="450" t="s">
        <v>31</v>
      </c>
      <c r="RLB32" s="450" t="s">
        <v>150</v>
      </c>
      <c r="RLC32" s="446" t="s">
        <v>151</v>
      </c>
      <c r="RLD32" s="446" t="s">
        <v>138</v>
      </c>
      <c r="RLE32" s="446" t="s">
        <v>139</v>
      </c>
      <c r="RLF32" s="446">
        <v>0.217</v>
      </c>
      <c r="RLG32" s="451">
        <f>+VLOOKUP(RLB32,[111]Insumos!$A$2:$F$2700,5,FALSE)</f>
        <v>32545</v>
      </c>
      <c r="RLH32" s="451">
        <f>+ROUND(RLF32*RLG32,0)</f>
        <v>7062</v>
      </c>
      <c r="RLI32" s="450" t="s">
        <v>31</v>
      </c>
      <c r="RLJ32" s="450" t="s">
        <v>150</v>
      </c>
      <c r="RLK32" s="446" t="s">
        <v>151</v>
      </c>
      <c r="RLL32" s="446" t="s">
        <v>138</v>
      </c>
      <c r="RLM32" s="446" t="s">
        <v>139</v>
      </c>
      <c r="RLN32" s="446">
        <v>0.217</v>
      </c>
      <c r="RLO32" s="451">
        <f>+VLOOKUP(RLJ32,[111]Insumos!$A$2:$F$2700,5,FALSE)</f>
        <v>32545</v>
      </c>
      <c r="RLP32" s="451">
        <f>+ROUND(RLN32*RLO32,0)</f>
        <v>7062</v>
      </c>
      <c r="RLQ32" s="450" t="s">
        <v>31</v>
      </c>
      <c r="RLR32" s="450" t="s">
        <v>150</v>
      </c>
      <c r="RLS32" s="446" t="s">
        <v>151</v>
      </c>
      <c r="RLT32" s="446" t="s">
        <v>138</v>
      </c>
      <c r="RLU32" s="446" t="s">
        <v>139</v>
      </c>
      <c r="RLV32" s="446">
        <v>0.217</v>
      </c>
      <c r="RLW32" s="451">
        <f>+VLOOKUP(RLR32,[111]Insumos!$A$2:$F$2700,5,FALSE)</f>
        <v>32545</v>
      </c>
      <c r="RLX32" s="451">
        <f>+ROUND(RLV32*RLW32,0)</f>
        <v>7062</v>
      </c>
      <c r="RLY32" s="450" t="s">
        <v>31</v>
      </c>
      <c r="RLZ32" s="450" t="s">
        <v>150</v>
      </c>
      <c r="RMA32" s="446" t="s">
        <v>151</v>
      </c>
      <c r="RMB32" s="446" t="s">
        <v>138</v>
      </c>
      <c r="RMC32" s="446" t="s">
        <v>139</v>
      </c>
      <c r="RMD32" s="446">
        <v>0.217</v>
      </c>
      <c r="RME32" s="451">
        <f>+VLOOKUP(RLZ32,[111]Insumos!$A$2:$F$2700,5,FALSE)</f>
        <v>32545</v>
      </c>
      <c r="RMF32" s="451">
        <f>+ROUND(RMD32*RME32,0)</f>
        <v>7062</v>
      </c>
      <c r="RMG32" s="450" t="s">
        <v>31</v>
      </c>
      <c r="RMH32" s="450" t="s">
        <v>150</v>
      </c>
      <c r="RMI32" s="446" t="s">
        <v>151</v>
      </c>
      <c r="RMJ32" s="446" t="s">
        <v>138</v>
      </c>
      <c r="RMK32" s="446" t="s">
        <v>139</v>
      </c>
      <c r="RML32" s="446">
        <v>0.217</v>
      </c>
      <c r="RMM32" s="451">
        <f>+VLOOKUP(RMH32,[111]Insumos!$A$2:$F$2700,5,FALSE)</f>
        <v>32545</v>
      </c>
      <c r="RMN32" s="451">
        <f>+ROUND(RML32*RMM32,0)</f>
        <v>7062</v>
      </c>
      <c r="RMO32" s="450" t="s">
        <v>31</v>
      </c>
      <c r="RMP32" s="450" t="s">
        <v>150</v>
      </c>
      <c r="RMQ32" s="446" t="s">
        <v>151</v>
      </c>
      <c r="RMR32" s="446" t="s">
        <v>138</v>
      </c>
      <c r="RMS32" s="446" t="s">
        <v>139</v>
      </c>
      <c r="RMT32" s="446">
        <v>0.217</v>
      </c>
      <c r="RMU32" s="451">
        <f>+VLOOKUP(RMP32,[111]Insumos!$A$2:$F$2700,5,FALSE)</f>
        <v>32545</v>
      </c>
      <c r="RMV32" s="451">
        <f>+ROUND(RMT32*RMU32,0)</f>
        <v>7062</v>
      </c>
      <c r="RMW32" s="450" t="s">
        <v>31</v>
      </c>
      <c r="RMX32" s="450" t="s">
        <v>150</v>
      </c>
      <c r="RMY32" s="446" t="s">
        <v>151</v>
      </c>
      <c r="RMZ32" s="446" t="s">
        <v>138</v>
      </c>
      <c r="RNA32" s="446" t="s">
        <v>139</v>
      </c>
      <c r="RNB32" s="446">
        <v>0.217</v>
      </c>
      <c r="RNC32" s="451">
        <f>+VLOOKUP(RMX32,[111]Insumos!$A$2:$F$2700,5,FALSE)</f>
        <v>32545</v>
      </c>
      <c r="RND32" s="451">
        <f>+ROUND(RNB32*RNC32,0)</f>
        <v>7062</v>
      </c>
      <c r="RNE32" s="450" t="s">
        <v>31</v>
      </c>
      <c r="RNF32" s="450" t="s">
        <v>150</v>
      </c>
      <c r="RNG32" s="446" t="s">
        <v>151</v>
      </c>
      <c r="RNH32" s="446" t="s">
        <v>138</v>
      </c>
      <c r="RNI32" s="446" t="s">
        <v>139</v>
      </c>
      <c r="RNJ32" s="446">
        <v>0.217</v>
      </c>
      <c r="RNK32" s="451">
        <f>+VLOOKUP(RNF32,[111]Insumos!$A$2:$F$2700,5,FALSE)</f>
        <v>32545</v>
      </c>
      <c r="RNL32" s="451">
        <f>+ROUND(RNJ32*RNK32,0)</f>
        <v>7062</v>
      </c>
      <c r="RNM32" s="450" t="s">
        <v>31</v>
      </c>
      <c r="RNN32" s="450" t="s">
        <v>150</v>
      </c>
      <c r="RNO32" s="446" t="s">
        <v>151</v>
      </c>
      <c r="RNP32" s="446" t="s">
        <v>138</v>
      </c>
      <c r="RNQ32" s="446" t="s">
        <v>139</v>
      </c>
      <c r="RNR32" s="446">
        <v>0.217</v>
      </c>
      <c r="RNS32" s="451">
        <f>+VLOOKUP(RNN32,[111]Insumos!$A$2:$F$2700,5,FALSE)</f>
        <v>32545</v>
      </c>
      <c r="RNT32" s="451">
        <f>+ROUND(RNR32*RNS32,0)</f>
        <v>7062</v>
      </c>
      <c r="RNU32" s="450" t="s">
        <v>31</v>
      </c>
      <c r="RNV32" s="450" t="s">
        <v>150</v>
      </c>
      <c r="RNW32" s="446" t="s">
        <v>151</v>
      </c>
      <c r="RNX32" s="446" t="s">
        <v>138</v>
      </c>
      <c r="RNY32" s="446" t="s">
        <v>139</v>
      </c>
      <c r="RNZ32" s="446">
        <v>0.217</v>
      </c>
      <c r="ROA32" s="451">
        <f>+VLOOKUP(RNV32,[111]Insumos!$A$2:$F$2700,5,FALSE)</f>
        <v>32545</v>
      </c>
      <c r="ROB32" s="451">
        <f>+ROUND(RNZ32*ROA32,0)</f>
        <v>7062</v>
      </c>
      <c r="ROC32" s="450" t="s">
        <v>31</v>
      </c>
      <c r="ROD32" s="450" t="s">
        <v>150</v>
      </c>
      <c r="ROE32" s="446" t="s">
        <v>151</v>
      </c>
      <c r="ROF32" s="446" t="s">
        <v>138</v>
      </c>
      <c r="ROG32" s="446" t="s">
        <v>139</v>
      </c>
      <c r="ROH32" s="446">
        <v>0.217</v>
      </c>
      <c r="ROI32" s="451">
        <f>+VLOOKUP(ROD32,[111]Insumos!$A$2:$F$2700,5,FALSE)</f>
        <v>32545</v>
      </c>
      <c r="ROJ32" s="451">
        <f>+ROUND(ROH32*ROI32,0)</f>
        <v>7062</v>
      </c>
      <c r="ROK32" s="450" t="s">
        <v>31</v>
      </c>
      <c r="ROL32" s="450" t="s">
        <v>150</v>
      </c>
      <c r="ROM32" s="446" t="s">
        <v>151</v>
      </c>
      <c r="RON32" s="446" t="s">
        <v>138</v>
      </c>
      <c r="ROO32" s="446" t="s">
        <v>139</v>
      </c>
      <c r="ROP32" s="446">
        <v>0.217</v>
      </c>
      <c r="ROQ32" s="451">
        <f>+VLOOKUP(ROL32,[111]Insumos!$A$2:$F$2700,5,FALSE)</f>
        <v>32545</v>
      </c>
      <c r="ROR32" s="451">
        <f>+ROUND(ROP32*ROQ32,0)</f>
        <v>7062</v>
      </c>
      <c r="ROS32" s="450" t="s">
        <v>31</v>
      </c>
      <c r="ROT32" s="450" t="s">
        <v>150</v>
      </c>
      <c r="ROU32" s="446" t="s">
        <v>151</v>
      </c>
      <c r="ROV32" s="446" t="s">
        <v>138</v>
      </c>
      <c r="ROW32" s="446" t="s">
        <v>139</v>
      </c>
      <c r="ROX32" s="446">
        <v>0.217</v>
      </c>
      <c r="ROY32" s="451">
        <f>+VLOOKUP(ROT32,[111]Insumos!$A$2:$F$2700,5,FALSE)</f>
        <v>32545</v>
      </c>
      <c r="ROZ32" s="451">
        <f>+ROUND(ROX32*ROY32,0)</f>
        <v>7062</v>
      </c>
      <c r="RPA32" s="450" t="s">
        <v>31</v>
      </c>
      <c r="RPB32" s="450" t="s">
        <v>150</v>
      </c>
      <c r="RPC32" s="446" t="s">
        <v>151</v>
      </c>
      <c r="RPD32" s="446" t="s">
        <v>138</v>
      </c>
      <c r="RPE32" s="446" t="s">
        <v>139</v>
      </c>
      <c r="RPF32" s="446">
        <v>0.217</v>
      </c>
      <c r="RPG32" s="451">
        <f>+VLOOKUP(RPB32,[111]Insumos!$A$2:$F$2700,5,FALSE)</f>
        <v>32545</v>
      </c>
      <c r="RPH32" s="451">
        <f>+ROUND(RPF32*RPG32,0)</f>
        <v>7062</v>
      </c>
      <c r="RPI32" s="450" t="s">
        <v>31</v>
      </c>
      <c r="RPJ32" s="450" t="s">
        <v>150</v>
      </c>
      <c r="RPK32" s="446" t="s">
        <v>151</v>
      </c>
      <c r="RPL32" s="446" t="s">
        <v>138</v>
      </c>
      <c r="RPM32" s="446" t="s">
        <v>139</v>
      </c>
      <c r="RPN32" s="446">
        <v>0.217</v>
      </c>
      <c r="RPO32" s="451">
        <f>+VLOOKUP(RPJ32,[111]Insumos!$A$2:$F$2700,5,FALSE)</f>
        <v>32545</v>
      </c>
      <c r="RPP32" s="451">
        <f>+ROUND(RPN32*RPO32,0)</f>
        <v>7062</v>
      </c>
      <c r="RPQ32" s="450" t="s">
        <v>31</v>
      </c>
      <c r="RPR32" s="450" t="s">
        <v>150</v>
      </c>
      <c r="RPS32" s="446" t="s">
        <v>151</v>
      </c>
      <c r="RPT32" s="446" t="s">
        <v>138</v>
      </c>
      <c r="RPU32" s="446" t="s">
        <v>139</v>
      </c>
      <c r="RPV32" s="446">
        <v>0.217</v>
      </c>
      <c r="RPW32" s="451">
        <f>+VLOOKUP(RPR32,[111]Insumos!$A$2:$F$2700,5,FALSE)</f>
        <v>32545</v>
      </c>
      <c r="RPX32" s="451">
        <f>+ROUND(RPV32*RPW32,0)</f>
        <v>7062</v>
      </c>
      <c r="RPY32" s="450" t="s">
        <v>31</v>
      </c>
      <c r="RPZ32" s="450" t="s">
        <v>150</v>
      </c>
      <c r="RQA32" s="446" t="s">
        <v>151</v>
      </c>
      <c r="RQB32" s="446" t="s">
        <v>138</v>
      </c>
      <c r="RQC32" s="446" t="s">
        <v>139</v>
      </c>
      <c r="RQD32" s="446">
        <v>0.217</v>
      </c>
      <c r="RQE32" s="451">
        <f>+VLOOKUP(RPZ32,[111]Insumos!$A$2:$F$2700,5,FALSE)</f>
        <v>32545</v>
      </c>
      <c r="RQF32" s="451">
        <f>+ROUND(RQD32*RQE32,0)</f>
        <v>7062</v>
      </c>
      <c r="RQG32" s="450" t="s">
        <v>31</v>
      </c>
      <c r="RQH32" s="450" t="s">
        <v>150</v>
      </c>
      <c r="RQI32" s="446" t="s">
        <v>151</v>
      </c>
      <c r="RQJ32" s="446" t="s">
        <v>138</v>
      </c>
      <c r="RQK32" s="446" t="s">
        <v>139</v>
      </c>
      <c r="RQL32" s="446">
        <v>0.217</v>
      </c>
      <c r="RQM32" s="451">
        <f>+VLOOKUP(RQH32,[111]Insumos!$A$2:$F$2700,5,FALSE)</f>
        <v>32545</v>
      </c>
      <c r="RQN32" s="451">
        <f>+ROUND(RQL32*RQM32,0)</f>
        <v>7062</v>
      </c>
      <c r="RQO32" s="450" t="s">
        <v>31</v>
      </c>
      <c r="RQP32" s="450" t="s">
        <v>150</v>
      </c>
      <c r="RQQ32" s="446" t="s">
        <v>151</v>
      </c>
      <c r="RQR32" s="446" t="s">
        <v>138</v>
      </c>
      <c r="RQS32" s="446" t="s">
        <v>139</v>
      </c>
      <c r="RQT32" s="446">
        <v>0.217</v>
      </c>
      <c r="RQU32" s="451">
        <f>+VLOOKUP(RQP32,[111]Insumos!$A$2:$F$2700,5,FALSE)</f>
        <v>32545</v>
      </c>
      <c r="RQV32" s="451">
        <f>+ROUND(RQT32*RQU32,0)</f>
        <v>7062</v>
      </c>
      <c r="RQW32" s="450" t="s">
        <v>31</v>
      </c>
      <c r="RQX32" s="450" t="s">
        <v>150</v>
      </c>
      <c r="RQY32" s="446" t="s">
        <v>151</v>
      </c>
      <c r="RQZ32" s="446" t="s">
        <v>138</v>
      </c>
      <c r="RRA32" s="446" t="s">
        <v>139</v>
      </c>
      <c r="RRB32" s="446">
        <v>0.217</v>
      </c>
      <c r="RRC32" s="451">
        <f>+VLOOKUP(RQX32,[111]Insumos!$A$2:$F$2700,5,FALSE)</f>
        <v>32545</v>
      </c>
      <c r="RRD32" s="451">
        <f>+ROUND(RRB32*RRC32,0)</f>
        <v>7062</v>
      </c>
      <c r="RRE32" s="450" t="s">
        <v>31</v>
      </c>
      <c r="RRF32" s="450" t="s">
        <v>150</v>
      </c>
      <c r="RRG32" s="446" t="s">
        <v>151</v>
      </c>
      <c r="RRH32" s="446" t="s">
        <v>138</v>
      </c>
      <c r="RRI32" s="446" t="s">
        <v>139</v>
      </c>
      <c r="RRJ32" s="446">
        <v>0.217</v>
      </c>
      <c r="RRK32" s="451">
        <f>+VLOOKUP(RRF32,[111]Insumos!$A$2:$F$2700,5,FALSE)</f>
        <v>32545</v>
      </c>
      <c r="RRL32" s="451">
        <f>+ROUND(RRJ32*RRK32,0)</f>
        <v>7062</v>
      </c>
      <c r="RRM32" s="450" t="s">
        <v>31</v>
      </c>
      <c r="RRN32" s="450" t="s">
        <v>150</v>
      </c>
      <c r="RRO32" s="446" t="s">
        <v>151</v>
      </c>
      <c r="RRP32" s="446" t="s">
        <v>138</v>
      </c>
      <c r="RRQ32" s="446" t="s">
        <v>139</v>
      </c>
      <c r="RRR32" s="446">
        <v>0.217</v>
      </c>
      <c r="RRS32" s="451">
        <f>+VLOOKUP(RRN32,[111]Insumos!$A$2:$F$2700,5,FALSE)</f>
        <v>32545</v>
      </c>
      <c r="RRT32" s="451">
        <f>+ROUND(RRR32*RRS32,0)</f>
        <v>7062</v>
      </c>
      <c r="RRU32" s="450" t="s">
        <v>31</v>
      </c>
      <c r="RRV32" s="450" t="s">
        <v>150</v>
      </c>
      <c r="RRW32" s="446" t="s">
        <v>151</v>
      </c>
      <c r="RRX32" s="446" t="s">
        <v>138</v>
      </c>
      <c r="RRY32" s="446" t="s">
        <v>139</v>
      </c>
      <c r="RRZ32" s="446">
        <v>0.217</v>
      </c>
      <c r="RSA32" s="451">
        <f>+VLOOKUP(RRV32,[111]Insumos!$A$2:$F$2700,5,FALSE)</f>
        <v>32545</v>
      </c>
      <c r="RSB32" s="451">
        <f>+ROUND(RRZ32*RSA32,0)</f>
        <v>7062</v>
      </c>
      <c r="RSC32" s="450" t="s">
        <v>31</v>
      </c>
      <c r="RSD32" s="450" t="s">
        <v>150</v>
      </c>
      <c r="RSE32" s="446" t="s">
        <v>151</v>
      </c>
      <c r="RSF32" s="446" t="s">
        <v>138</v>
      </c>
      <c r="RSG32" s="446" t="s">
        <v>139</v>
      </c>
      <c r="RSH32" s="446">
        <v>0.217</v>
      </c>
      <c r="RSI32" s="451">
        <f>+VLOOKUP(RSD32,[111]Insumos!$A$2:$F$2700,5,FALSE)</f>
        <v>32545</v>
      </c>
      <c r="RSJ32" s="451">
        <f>+ROUND(RSH32*RSI32,0)</f>
        <v>7062</v>
      </c>
      <c r="RSK32" s="450" t="s">
        <v>31</v>
      </c>
      <c r="RSL32" s="450" t="s">
        <v>150</v>
      </c>
      <c r="RSM32" s="446" t="s">
        <v>151</v>
      </c>
      <c r="RSN32" s="446" t="s">
        <v>138</v>
      </c>
      <c r="RSO32" s="446" t="s">
        <v>139</v>
      </c>
      <c r="RSP32" s="446">
        <v>0.217</v>
      </c>
      <c r="RSQ32" s="451">
        <f>+VLOOKUP(RSL32,[111]Insumos!$A$2:$F$2700,5,FALSE)</f>
        <v>32545</v>
      </c>
      <c r="RSR32" s="451">
        <f>+ROUND(RSP32*RSQ32,0)</f>
        <v>7062</v>
      </c>
      <c r="RSS32" s="450" t="s">
        <v>31</v>
      </c>
      <c r="RST32" s="450" t="s">
        <v>150</v>
      </c>
      <c r="RSU32" s="446" t="s">
        <v>151</v>
      </c>
      <c r="RSV32" s="446" t="s">
        <v>138</v>
      </c>
      <c r="RSW32" s="446" t="s">
        <v>139</v>
      </c>
      <c r="RSX32" s="446">
        <v>0.217</v>
      </c>
      <c r="RSY32" s="451">
        <f>+VLOOKUP(RST32,[111]Insumos!$A$2:$F$2700,5,FALSE)</f>
        <v>32545</v>
      </c>
      <c r="RSZ32" s="451">
        <f>+ROUND(RSX32*RSY32,0)</f>
        <v>7062</v>
      </c>
      <c r="RTA32" s="450" t="s">
        <v>31</v>
      </c>
      <c r="RTB32" s="450" t="s">
        <v>150</v>
      </c>
      <c r="RTC32" s="446" t="s">
        <v>151</v>
      </c>
      <c r="RTD32" s="446" t="s">
        <v>138</v>
      </c>
      <c r="RTE32" s="446" t="s">
        <v>139</v>
      </c>
      <c r="RTF32" s="446">
        <v>0.217</v>
      </c>
      <c r="RTG32" s="451">
        <f>+VLOOKUP(RTB32,[111]Insumos!$A$2:$F$2700,5,FALSE)</f>
        <v>32545</v>
      </c>
      <c r="RTH32" s="451">
        <f>+ROUND(RTF32*RTG32,0)</f>
        <v>7062</v>
      </c>
      <c r="RTI32" s="450" t="s">
        <v>31</v>
      </c>
      <c r="RTJ32" s="450" t="s">
        <v>150</v>
      </c>
      <c r="RTK32" s="446" t="s">
        <v>151</v>
      </c>
      <c r="RTL32" s="446" t="s">
        <v>138</v>
      </c>
      <c r="RTM32" s="446" t="s">
        <v>139</v>
      </c>
      <c r="RTN32" s="446">
        <v>0.217</v>
      </c>
      <c r="RTO32" s="451">
        <f>+VLOOKUP(RTJ32,[111]Insumos!$A$2:$F$2700,5,FALSE)</f>
        <v>32545</v>
      </c>
      <c r="RTP32" s="451">
        <f>+ROUND(RTN32*RTO32,0)</f>
        <v>7062</v>
      </c>
      <c r="RTQ32" s="450" t="s">
        <v>31</v>
      </c>
      <c r="RTR32" s="450" t="s">
        <v>150</v>
      </c>
      <c r="RTS32" s="446" t="s">
        <v>151</v>
      </c>
      <c r="RTT32" s="446" t="s">
        <v>138</v>
      </c>
      <c r="RTU32" s="446" t="s">
        <v>139</v>
      </c>
      <c r="RTV32" s="446">
        <v>0.217</v>
      </c>
      <c r="RTW32" s="451">
        <f>+VLOOKUP(RTR32,[111]Insumos!$A$2:$F$2700,5,FALSE)</f>
        <v>32545</v>
      </c>
      <c r="RTX32" s="451">
        <f>+ROUND(RTV32*RTW32,0)</f>
        <v>7062</v>
      </c>
      <c r="RTY32" s="450" t="s">
        <v>31</v>
      </c>
      <c r="RTZ32" s="450" t="s">
        <v>150</v>
      </c>
      <c r="RUA32" s="446" t="s">
        <v>151</v>
      </c>
      <c r="RUB32" s="446" t="s">
        <v>138</v>
      </c>
      <c r="RUC32" s="446" t="s">
        <v>139</v>
      </c>
      <c r="RUD32" s="446">
        <v>0.217</v>
      </c>
      <c r="RUE32" s="451">
        <f>+VLOOKUP(RTZ32,[111]Insumos!$A$2:$F$2700,5,FALSE)</f>
        <v>32545</v>
      </c>
      <c r="RUF32" s="451">
        <f>+ROUND(RUD32*RUE32,0)</f>
        <v>7062</v>
      </c>
      <c r="RUG32" s="450" t="s">
        <v>31</v>
      </c>
      <c r="RUH32" s="450" t="s">
        <v>150</v>
      </c>
      <c r="RUI32" s="446" t="s">
        <v>151</v>
      </c>
      <c r="RUJ32" s="446" t="s">
        <v>138</v>
      </c>
      <c r="RUK32" s="446" t="s">
        <v>139</v>
      </c>
      <c r="RUL32" s="446">
        <v>0.217</v>
      </c>
      <c r="RUM32" s="451">
        <f>+VLOOKUP(RUH32,[111]Insumos!$A$2:$F$2700,5,FALSE)</f>
        <v>32545</v>
      </c>
      <c r="RUN32" s="451">
        <f>+ROUND(RUL32*RUM32,0)</f>
        <v>7062</v>
      </c>
      <c r="RUO32" s="450" t="s">
        <v>31</v>
      </c>
      <c r="RUP32" s="450" t="s">
        <v>150</v>
      </c>
      <c r="RUQ32" s="446" t="s">
        <v>151</v>
      </c>
      <c r="RUR32" s="446" t="s">
        <v>138</v>
      </c>
      <c r="RUS32" s="446" t="s">
        <v>139</v>
      </c>
      <c r="RUT32" s="446">
        <v>0.217</v>
      </c>
      <c r="RUU32" s="451">
        <f>+VLOOKUP(RUP32,[111]Insumos!$A$2:$F$2700,5,FALSE)</f>
        <v>32545</v>
      </c>
      <c r="RUV32" s="451">
        <f>+ROUND(RUT32*RUU32,0)</f>
        <v>7062</v>
      </c>
      <c r="RUW32" s="450" t="s">
        <v>31</v>
      </c>
      <c r="RUX32" s="450" t="s">
        <v>150</v>
      </c>
      <c r="RUY32" s="446" t="s">
        <v>151</v>
      </c>
      <c r="RUZ32" s="446" t="s">
        <v>138</v>
      </c>
      <c r="RVA32" s="446" t="s">
        <v>139</v>
      </c>
      <c r="RVB32" s="446">
        <v>0.217</v>
      </c>
      <c r="RVC32" s="451">
        <f>+VLOOKUP(RUX32,[111]Insumos!$A$2:$F$2700,5,FALSE)</f>
        <v>32545</v>
      </c>
      <c r="RVD32" s="451">
        <f>+ROUND(RVB32*RVC32,0)</f>
        <v>7062</v>
      </c>
      <c r="RVE32" s="450" t="s">
        <v>31</v>
      </c>
      <c r="RVF32" s="450" t="s">
        <v>150</v>
      </c>
      <c r="RVG32" s="446" t="s">
        <v>151</v>
      </c>
      <c r="RVH32" s="446" t="s">
        <v>138</v>
      </c>
      <c r="RVI32" s="446" t="s">
        <v>139</v>
      </c>
      <c r="RVJ32" s="446">
        <v>0.217</v>
      </c>
      <c r="RVK32" s="451">
        <f>+VLOOKUP(RVF32,[111]Insumos!$A$2:$F$2700,5,FALSE)</f>
        <v>32545</v>
      </c>
      <c r="RVL32" s="451">
        <f>+ROUND(RVJ32*RVK32,0)</f>
        <v>7062</v>
      </c>
      <c r="RVM32" s="450" t="s">
        <v>31</v>
      </c>
      <c r="RVN32" s="450" t="s">
        <v>150</v>
      </c>
      <c r="RVO32" s="446" t="s">
        <v>151</v>
      </c>
      <c r="RVP32" s="446" t="s">
        <v>138</v>
      </c>
      <c r="RVQ32" s="446" t="s">
        <v>139</v>
      </c>
      <c r="RVR32" s="446">
        <v>0.217</v>
      </c>
      <c r="RVS32" s="451">
        <f>+VLOOKUP(RVN32,[111]Insumos!$A$2:$F$2700,5,FALSE)</f>
        <v>32545</v>
      </c>
      <c r="RVT32" s="451">
        <f>+ROUND(RVR32*RVS32,0)</f>
        <v>7062</v>
      </c>
      <c r="RVU32" s="450" t="s">
        <v>31</v>
      </c>
      <c r="RVV32" s="450" t="s">
        <v>150</v>
      </c>
      <c r="RVW32" s="446" t="s">
        <v>151</v>
      </c>
      <c r="RVX32" s="446" t="s">
        <v>138</v>
      </c>
      <c r="RVY32" s="446" t="s">
        <v>139</v>
      </c>
      <c r="RVZ32" s="446">
        <v>0.217</v>
      </c>
      <c r="RWA32" s="451">
        <f>+VLOOKUP(RVV32,[111]Insumos!$A$2:$F$2700,5,FALSE)</f>
        <v>32545</v>
      </c>
      <c r="RWB32" s="451">
        <f>+ROUND(RVZ32*RWA32,0)</f>
        <v>7062</v>
      </c>
      <c r="RWC32" s="450" t="s">
        <v>31</v>
      </c>
      <c r="RWD32" s="450" t="s">
        <v>150</v>
      </c>
      <c r="RWE32" s="446" t="s">
        <v>151</v>
      </c>
      <c r="RWF32" s="446" t="s">
        <v>138</v>
      </c>
      <c r="RWG32" s="446" t="s">
        <v>139</v>
      </c>
      <c r="RWH32" s="446">
        <v>0.217</v>
      </c>
      <c r="RWI32" s="451">
        <f>+VLOOKUP(RWD32,[111]Insumos!$A$2:$F$2700,5,FALSE)</f>
        <v>32545</v>
      </c>
      <c r="RWJ32" s="451">
        <f>+ROUND(RWH32*RWI32,0)</f>
        <v>7062</v>
      </c>
      <c r="RWK32" s="450" t="s">
        <v>31</v>
      </c>
      <c r="RWL32" s="450" t="s">
        <v>150</v>
      </c>
      <c r="RWM32" s="446" t="s">
        <v>151</v>
      </c>
      <c r="RWN32" s="446" t="s">
        <v>138</v>
      </c>
      <c r="RWO32" s="446" t="s">
        <v>139</v>
      </c>
      <c r="RWP32" s="446">
        <v>0.217</v>
      </c>
      <c r="RWQ32" s="451">
        <f>+VLOOKUP(RWL32,[111]Insumos!$A$2:$F$2700,5,FALSE)</f>
        <v>32545</v>
      </c>
      <c r="RWR32" s="451">
        <f>+ROUND(RWP32*RWQ32,0)</f>
        <v>7062</v>
      </c>
      <c r="RWS32" s="450" t="s">
        <v>31</v>
      </c>
      <c r="RWT32" s="450" t="s">
        <v>150</v>
      </c>
      <c r="RWU32" s="446" t="s">
        <v>151</v>
      </c>
      <c r="RWV32" s="446" t="s">
        <v>138</v>
      </c>
      <c r="RWW32" s="446" t="s">
        <v>139</v>
      </c>
      <c r="RWX32" s="446">
        <v>0.217</v>
      </c>
      <c r="RWY32" s="451">
        <f>+VLOOKUP(RWT32,[111]Insumos!$A$2:$F$2700,5,FALSE)</f>
        <v>32545</v>
      </c>
      <c r="RWZ32" s="451">
        <f>+ROUND(RWX32*RWY32,0)</f>
        <v>7062</v>
      </c>
      <c r="RXA32" s="450" t="s">
        <v>31</v>
      </c>
      <c r="RXB32" s="450" t="s">
        <v>150</v>
      </c>
      <c r="RXC32" s="446" t="s">
        <v>151</v>
      </c>
      <c r="RXD32" s="446" t="s">
        <v>138</v>
      </c>
      <c r="RXE32" s="446" t="s">
        <v>139</v>
      </c>
      <c r="RXF32" s="446">
        <v>0.217</v>
      </c>
      <c r="RXG32" s="451">
        <f>+VLOOKUP(RXB32,[111]Insumos!$A$2:$F$2700,5,FALSE)</f>
        <v>32545</v>
      </c>
      <c r="RXH32" s="451">
        <f>+ROUND(RXF32*RXG32,0)</f>
        <v>7062</v>
      </c>
      <c r="RXI32" s="450" t="s">
        <v>31</v>
      </c>
      <c r="RXJ32" s="450" t="s">
        <v>150</v>
      </c>
      <c r="RXK32" s="446" t="s">
        <v>151</v>
      </c>
      <c r="RXL32" s="446" t="s">
        <v>138</v>
      </c>
      <c r="RXM32" s="446" t="s">
        <v>139</v>
      </c>
      <c r="RXN32" s="446">
        <v>0.217</v>
      </c>
      <c r="RXO32" s="451">
        <f>+VLOOKUP(RXJ32,[111]Insumos!$A$2:$F$2700,5,FALSE)</f>
        <v>32545</v>
      </c>
      <c r="RXP32" s="451">
        <f>+ROUND(RXN32*RXO32,0)</f>
        <v>7062</v>
      </c>
      <c r="RXQ32" s="450" t="s">
        <v>31</v>
      </c>
      <c r="RXR32" s="450" t="s">
        <v>150</v>
      </c>
      <c r="RXS32" s="446" t="s">
        <v>151</v>
      </c>
      <c r="RXT32" s="446" t="s">
        <v>138</v>
      </c>
      <c r="RXU32" s="446" t="s">
        <v>139</v>
      </c>
      <c r="RXV32" s="446">
        <v>0.217</v>
      </c>
      <c r="RXW32" s="451">
        <f>+VLOOKUP(RXR32,[111]Insumos!$A$2:$F$2700,5,FALSE)</f>
        <v>32545</v>
      </c>
      <c r="RXX32" s="451">
        <f>+ROUND(RXV32*RXW32,0)</f>
        <v>7062</v>
      </c>
      <c r="RXY32" s="450" t="s">
        <v>31</v>
      </c>
      <c r="RXZ32" s="450" t="s">
        <v>150</v>
      </c>
      <c r="RYA32" s="446" t="s">
        <v>151</v>
      </c>
      <c r="RYB32" s="446" t="s">
        <v>138</v>
      </c>
      <c r="RYC32" s="446" t="s">
        <v>139</v>
      </c>
      <c r="RYD32" s="446">
        <v>0.217</v>
      </c>
      <c r="RYE32" s="451">
        <f>+VLOOKUP(RXZ32,[111]Insumos!$A$2:$F$2700,5,FALSE)</f>
        <v>32545</v>
      </c>
      <c r="RYF32" s="451">
        <f>+ROUND(RYD32*RYE32,0)</f>
        <v>7062</v>
      </c>
      <c r="RYG32" s="450" t="s">
        <v>31</v>
      </c>
      <c r="RYH32" s="450" t="s">
        <v>150</v>
      </c>
      <c r="RYI32" s="446" t="s">
        <v>151</v>
      </c>
      <c r="RYJ32" s="446" t="s">
        <v>138</v>
      </c>
      <c r="RYK32" s="446" t="s">
        <v>139</v>
      </c>
      <c r="RYL32" s="446">
        <v>0.217</v>
      </c>
      <c r="RYM32" s="451">
        <f>+VLOOKUP(RYH32,[111]Insumos!$A$2:$F$2700,5,FALSE)</f>
        <v>32545</v>
      </c>
      <c r="RYN32" s="451">
        <f>+ROUND(RYL32*RYM32,0)</f>
        <v>7062</v>
      </c>
      <c r="RYO32" s="450" t="s">
        <v>31</v>
      </c>
      <c r="RYP32" s="450" t="s">
        <v>150</v>
      </c>
      <c r="RYQ32" s="446" t="s">
        <v>151</v>
      </c>
      <c r="RYR32" s="446" t="s">
        <v>138</v>
      </c>
      <c r="RYS32" s="446" t="s">
        <v>139</v>
      </c>
      <c r="RYT32" s="446">
        <v>0.217</v>
      </c>
      <c r="RYU32" s="451">
        <f>+VLOOKUP(RYP32,[111]Insumos!$A$2:$F$2700,5,FALSE)</f>
        <v>32545</v>
      </c>
      <c r="RYV32" s="451">
        <f>+ROUND(RYT32*RYU32,0)</f>
        <v>7062</v>
      </c>
      <c r="RYW32" s="450" t="s">
        <v>31</v>
      </c>
      <c r="RYX32" s="450" t="s">
        <v>150</v>
      </c>
      <c r="RYY32" s="446" t="s">
        <v>151</v>
      </c>
      <c r="RYZ32" s="446" t="s">
        <v>138</v>
      </c>
      <c r="RZA32" s="446" t="s">
        <v>139</v>
      </c>
      <c r="RZB32" s="446">
        <v>0.217</v>
      </c>
      <c r="RZC32" s="451">
        <f>+VLOOKUP(RYX32,[111]Insumos!$A$2:$F$2700,5,FALSE)</f>
        <v>32545</v>
      </c>
      <c r="RZD32" s="451">
        <f>+ROUND(RZB32*RZC32,0)</f>
        <v>7062</v>
      </c>
      <c r="RZE32" s="450" t="s">
        <v>31</v>
      </c>
      <c r="RZF32" s="450" t="s">
        <v>150</v>
      </c>
      <c r="RZG32" s="446" t="s">
        <v>151</v>
      </c>
      <c r="RZH32" s="446" t="s">
        <v>138</v>
      </c>
      <c r="RZI32" s="446" t="s">
        <v>139</v>
      </c>
      <c r="RZJ32" s="446">
        <v>0.217</v>
      </c>
      <c r="RZK32" s="451">
        <f>+VLOOKUP(RZF32,[111]Insumos!$A$2:$F$2700,5,FALSE)</f>
        <v>32545</v>
      </c>
      <c r="RZL32" s="451">
        <f>+ROUND(RZJ32*RZK32,0)</f>
        <v>7062</v>
      </c>
      <c r="RZM32" s="450" t="s">
        <v>31</v>
      </c>
      <c r="RZN32" s="450" t="s">
        <v>150</v>
      </c>
      <c r="RZO32" s="446" t="s">
        <v>151</v>
      </c>
      <c r="RZP32" s="446" t="s">
        <v>138</v>
      </c>
      <c r="RZQ32" s="446" t="s">
        <v>139</v>
      </c>
      <c r="RZR32" s="446">
        <v>0.217</v>
      </c>
      <c r="RZS32" s="451">
        <f>+VLOOKUP(RZN32,[111]Insumos!$A$2:$F$2700,5,FALSE)</f>
        <v>32545</v>
      </c>
      <c r="RZT32" s="451">
        <f>+ROUND(RZR32*RZS32,0)</f>
        <v>7062</v>
      </c>
      <c r="RZU32" s="450" t="s">
        <v>31</v>
      </c>
      <c r="RZV32" s="450" t="s">
        <v>150</v>
      </c>
      <c r="RZW32" s="446" t="s">
        <v>151</v>
      </c>
      <c r="RZX32" s="446" t="s">
        <v>138</v>
      </c>
      <c r="RZY32" s="446" t="s">
        <v>139</v>
      </c>
      <c r="RZZ32" s="446">
        <v>0.217</v>
      </c>
      <c r="SAA32" s="451">
        <f>+VLOOKUP(RZV32,[111]Insumos!$A$2:$F$2700,5,FALSE)</f>
        <v>32545</v>
      </c>
      <c r="SAB32" s="451">
        <f>+ROUND(RZZ32*SAA32,0)</f>
        <v>7062</v>
      </c>
      <c r="SAC32" s="450" t="s">
        <v>31</v>
      </c>
      <c r="SAD32" s="450" t="s">
        <v>150</v>
      </c>
      <c r="SAE32" s="446" t="s">
        <v>151</v>
      </c>
      <c r="SAF32" s="446" t="s">
        <v>138</v>
      </c>
      <c r="SAG32" s="446" t="s">
        <v>139</v>
      </c>
      <c r="SAH32" s="446">
        <v>0.217</v>
      </c>
      <c r="SAI32" s="451">
        <f>+VLOOKUP(SAD32,[111]Insumos!$A$2:$F$2700,5,FALSE)</f>
        <v>32545</v>
      </c>
      <c r="SAJ32" s="451">
        <f>+ROUND(SAH32*SAI32,0)</f>
        <v>7062</v>
      </c>
      <c r="SAK32" s="450" t="s">
        <v>31</v>
      </c>
      <c r="SAL32" s="450" t="s">
        <v>150</v>
      </c>
      <c r="SAM32" s="446" t="s">
        <v>151</v>
      </c>
      <c r="SAN32" s="446" t="s">
        <v>138</v>
      </c>
      <c r="SAO32" s="446" t="s">
        <v>139</v>
      </c>
      <c r="SAP32" s="446">
        <v>0.217</v>
      </c>
      <c r="SAQ32" s="451">
        <f>+VLOOKUP(SAL32,[111]Insumos!$A$2:$F$2700,5,FALSE)</f>
        <v>32545</v>
      </c>
      <c r="SAR32" s="451">
        <f>+ROUND(SAP32*SAQ32,0)</f>
        <v>7062</v>
      </c>
      <c r="SAS32" s="450" t="s">
        <v>31</v>
      </c>
      <c r="SAT32" s="450" t="s">
        <v>150</v>
      </c>
      <c r="SAU32" s="446" t="s">
        <v>151</v>
      </c>
      <c r="SAV32" s="446" t="s">
        <v>138</v>
      </c>
      <c r="SAW32" s="446" t="s">
        <v>139</v>
      </c>
      <c r="SAX32" s="446">
        <v>0.217</v>
      </c>
      <c r="SAY32" s="451">
        <f>+VLOOKUP(SAT32,[111]Insumos!$A$2:$F$2700,5,FALSE)</f>
        <v>32545</v>
      </c>
      <c r="SAZ32" s="451">
        <f>+ROUND(SAX32*SAY32,0)</f>
        <v>7062</v>
      </c>
      <c r="SBA32" s="450" t="s">
        <v>31</v>
      </c>
      <c r="SBB32" s="450" t="s">
        <v>150</v>
      </c>
      <c r="SBC32" s="446" t="s">
        <v>151</v>
      </c>
      <c r="SBD32" s="446" t="s">
        <v>138</v>
      </c>
      <c r="SBE32" s="446" t="s">
        <v>139</v>
      </c>
      <c r="SBF32" s="446">
        <v>0.217</v>
      </c>
      <c r="SBG32" s="451">
        <f>+VLOOKUP(SBB32,[111]Insumos!$A$2:$F$2700,5,FALSE)</f>
        <v>32545</v>
      </c>
      <c r="SBH32" s="451">
        <f>+ROUND(SBF32*SBG32,0)</f>
        <v>7062</v>
      </c>
      <c r="SBI32" s="450" t="s">
        <v>31</v>
      </c>
      <c r="SBJ32" s="450" t="s">
        <v>150</v>
      </c>
      <c r="SBK32" s="446" t="s">
        <v>151</v>
      </c>
      <c r="SBL32" s="446" t="s">
        <v>138</v>
      </c>
      <c r="SBM32" s="446" t="s">
        <v>139</v>
      </c>
      <c r="SBN32" s="446">
        <v>0.217</v>
      </c>
      <c r="SBO32" s="451">
        <f>+VLOOKUP(SBJ32,[111]Insumos!$A$2:$F$2700,5,FALSE)</f>
        <v>32545</v>
      </c>
      <c r="SBP32" s="451">
        <f>+ROUND(SBN32*SBO32,0)</f>
        <v>7062</v>
      </c>
      <c r="SBQ32" s="450" t="s">
        <v>31</v>
      </c>
      <c r="SBR32" s="450" t="s">
        <v>150</v>
      </c>
      <c r="SBS32" s="446" t="s">
        <v>151</v>
      </c>
      <c r="SBT32" s="446" t="s">
        <v>138</v>
      </c>
      <c r="SBU32" s="446" t="s">
        <v>139</v>
      </c>
      <c r="SBV32" s="446">
        <v>0.217</v>
      </c>
      <c r="SBW32" s="451">
        <f>+VLOOKUP(SBR32,[111]Insumos!$A$2:$F$2700,5,FALSE)</f>
        <v>32545</v>
      </c>
      <c r="SBX32" s="451">
        <f>+ROUND(SBV32*SBW32,0)</f>
        <v>7062</v>
      </c>
      <c r="SBY32" s="450" t="s">
        <v>31</v>
      </c>
      <c r="SBZ32" s="450" t="s">
        <v>150</v>
      </c>
      <c r="SCA32" s="446" t="s">
        <v>151</v>
      </c>
      <c r="SCB32" s="446" t="s">
        <v>138</v>
      </c>
      <c r="SCC32" s="446" t="s">
        <v>139</v>
      </c>
      <c r="SCD32" s="446">
        <v>0.217</v>
      </c>
      <c r="SCE32" s="451">
        <f>+VLOOKUP(SBZ32,[111]Insumos!$A$2:$F$2700,5,FALSE)</f>
        <v>32545</v>
      </c>
      <c r="SCF32" s="451">
        <f>+ROUND(SCD32*SCE32,0)</f>
        <v>7062</v>
      </c>
      <c r="SCG32" s="450" t="s">
        <v>31</v>
      </c>
      <c r="SCH32" s="450" t="s">
        <v>150</v>
      </c>
      <c r="SCI32" s="446" t="s">
        <v>151</v>
      </c>
      <c r="SCJ32" s="446" t="s">
        <v>138</v>
      </c>
      <c r="SCK32" s="446" t="s">
        <v>139</v>
      </c>
      <c r="SCL32" s="446">
        <v>0.217</v>
      </c>
      <c r="SCM32" s="451">
        <f>+VLOOKUP(SCH32,[111]Insumos!$A$2:$F$2700,5,FALSE)</f>
        <v>32545</v>
      </c>
      <c r="SCN32" s="451">
        <f>+ROUND(SCL32*SCM32,0)</f>
        <v>7062</v>
      </c>
      <c r="SCO32" s="450" t="s">
        <v>31</v>
      </c>
      <c r="SCP32" s="450" t="s">
        <v>150</v>
      </c>
      <c r="SCQ32" s="446" t="s">
        <v>151</v>
      </c>
      <c r="SCR32" s="446" t="s">
        <v>138</v>
      </c>
      <c r="SCS32" s="446" t="s">
        <v>139</v>
      </c>
      <c r="SCT32" s="446">
        <v>0.217</v>
      </c>
      <c r="SCU32" s="451">
        <f>+VLOOKUP(SCP32,[111]Insumos!$A$2:$F$2700,5,FALSE)</f>
        <v>32545</v>
      </c>
      <c r="SCV32" s="451">
        <f>+ROUND(SCT32*SCU32,0)</f>
        <v>7062</v>
      </c>
      <c r="SCW32" s="450" t="s">
        <v>31</v>
      </c>
      <c r="SCX32" s="450" t="s">
        <v>150</v>
      </c>
      <c r="SCY32" s="446" t="s">
        <v>151</v>
      </c>
      <c r="SCZ32" s="446" t="s">
        <v>138</v>
      </c>
      <c r="SDA32" s="446" t="s">
        <v>139</v>
      </c>
      <c r="SDB32" s="446">
        <v>0.217</v>
      </c>
      <c r="SDC32" s="451">
        <f>+VLOOKUP(SCX32,[111]Insumos!$A$2:$F$2700,5,FALSE)</f>
        <v>32545</v>
      </c>
      <c r="SDD32" s="451">
        <f>+ROUND(SDB32*SDC32,0)</f>
        <v>7062</v>
      </c>
      <c r="SDE32" s="450" t="s">
        <v>31</v>
      </c>
      <c r="SDF32" s="450" t="s">
        <v>150</v>
      </c>
      <c r="SDG32" s="446" t="s">
        <v>151</v>
      </c>
      <c r="SDH32" s="446" t="s">
        <v>138</v>
      </c>
      <c r="SDI32" s="446" t="s">
        <v>139</v>
      </c>
      <c r="SDJ32" s="446">
        <v>0.217</v>
      </c>
      <c r="SDK32" s="451">
        <f>+VLOOKUP(SDF32,[111]Insumos!$A$2:$F$2700,5,FALSE)</f>
        <v>32545</v>
      </c>
      <c r="SDL32" s="451">
        <f>+ROUND(SDJ32*SDK32,0)</f>
        <v>7062</v>
      </c>
      <c r="SDM32" s="450" t="s">
        <v>31</v>
      </c>
      <c r="SDN32" s="450" t="s">
        <v>150</v>
      </c>
      <c r="SDO32" s="446" t="s">
        <v>151</v>
      </c>
      <c r="SDP32" s="446" t="s">
        <v>138</v>
      </c>
      <c r="SDQ32" s="446" t="s">
        <v>139</v>
      </c>
      <c r="SDR32" s="446">
        <v>0.217</v>
      </c>
      <c r="SDS32" s="451">
        <f>+VLOOKUP(SDN32,[111]Insumos!$A$2:$F$2700,5,FALSE)</f>
        <v>32545</v>
      </c>
      <c r="SDT32" s="451">
        <f>+ROUND(SDR32*SDS32,0)</f>
        <v>7062</v>
      </c>
      <c r="SDU32" s="450" t="s">
        <v>31</v>
      </c>
      <c r="SDV32" s="450" t="s">
        <v>150</v>
      </c>
      <c r="SDW32" s="446" t="s">
        <v>151</v>
      </c>
      <c r="SDX32" s="446" t="s">
        <v>138</v>
      </c>
      <c r="SDY32" s="446" t="s">
        <v>139</v>
      </c>
      <c r="SDZ32" s="446">
        <v>0.217</v>
      </c>
      <c r="SEA32" s="451">
        <f>+VLOOKUP(SDV32,[111]Insumos!$A$2:$F$2700,5,FALSE)</f>
        <v>32545</v>
      </c>
      <c r="SEB32" s="451">
        <f>+ROUND(SDZ32*SEA32,0)</f>
        <v>7062</v>
      </c>
      <c r="SEC32" s="450" t="s">
        <v>31</v>
      </c>
      <c r="SED32" s="450" t="s">
        <v>150</v>
      </c>
      <c r="SEE32" s="446" t="s">
        <v>151</v>
      </c>
      <c r="SEF32" s="446" t="s">
        <v>138</v>
      </c>
      <c r="SEG32" s="446" t="s">
        <v>139</v>
      </c>
      <c r="SEH32" s="446">
        <v>0.217</v>
      </c>
      <c r="SEI32" s="451">
        <f>+VLOOKUP(SED32,[111]Insumos!$A$2:$F$2700,5,FALSE)</f>
        <v>32545</v>
      </c>
      <c r="SEJ32" s="451">
        <f>+ROUND(SEH32*SEI32,0)</f>
        <v>7062</v>
      </c>
      <c r="SEK32" s="450" t="s">
        <v>31</v>
      </c>
      <c r="SEL32" s="450" t="s">
        <v>150</v>
      </c>
      <c r="SEM32" s="446" t="s">
        <v>151</v>
      </c>
      <c r="SEN32" s="446" t="s">
        <v>138</v>
      </c>
      <c r="SEO32" s="446" t="s">
        <v>139</v>
      </c>
      <c r="SEP32" s="446">
        <v>0.217</v>
      </c>
      <c r="SEQ32" s="451">
        <f>+VLOOKUP(SEL32,[111]Insumos!$A$2:$F$2700,5,FALSE)</f>
        <v>32545</v>
      </c>
      <c r="SER32" s="451">
        <f>+ROUND(SEP32*SEQ32,0)</f>
        <v>7062</v>
      </c>
      <c r="SES32" s="450" t="s">
        <v>31</v>
      </c>
      <c r="SET32" s="450" t="s">
        <v>150</v>
      </c>
      <c r="SEU32" s="446" t="s">
        <v>151</v>
      </c>
      <c r="SEV32" s="446" t="s">
        <v>138</v>
      </c>
      <c r="SEW32" s="446" t="s">
        <v>139</v>
      </c>
      <c r="SEX32" s="446">
        <v>0.217</v>
      </c>
      <c r="SEY32" s="451">
        <f>+VLOOKUP(SET32,[111]Insumos!$A$2:$F$2700,5,FALSE)</f>
        <v>32545</v>
      </c>
      <c r="SEZ32" s="451">
        <f>+ROUND(SEX32*SEY32,0)</f>
        <v>7062</v>
      </c>
      <c r="SFA32" s="450" t="s">
        <v>31</v>
      </c>
      <c r="SFB32" s="450" t="s">
        <v>150</v>
      </c>
      <c r="SFC32" s="446" t="s">
        <v>151</v>
      </c>
      <c r="SFD32" s="446" t="s">
        <v>138</v>
      </c>
      <c r="SFE32" s="446" t="s">
        <v>139</v>
      </c>
      <c r="SFF32" s="446">
        <v>0.217</v>
      </c>
      <c r="SFG32" s="451">
        <f>+VLOOKUP(SFB32,[111]Insumos!$A$2:$F$2700,5,FALSE)</f>
        <v>32545</v>
      </c>
      <c r="SFH32" s="451">
        <f>+ROUND(SFF32*SFG32,0)</f>
        <v>7062</v>
      </c>
      <c r="SFI32" s="450" t="s">
        <v>31</v>
      </c>
      <c r="SFJ32" s="450" t="s">
        <v>150</v>
      </c>
      <c r="SFK32" s="446" t="s">
        <v>151</v>
      </c>
      <c r="SFL32" s="446" t="s">
        <v>138</v>
      </c>
      <c r="SFM32" s="446" t="s">
        <v>139</v>
      </c>
      <c r="SFN32" s="446">
        <v>0.217</v>
      </c>
      <c r="SFO32" s="451">
        <f>+VLOOKUP(SFJ32,[111]Insumos!$A$2:$F$2700,5,FALSE)</f>
        <v>32545</v>
      </c>
      <c r="SFP32" s="451">
        <f>+ROUND(SFN32*SFO32,0)</f>
        <v>7062</v>
      </c>
      <c r="SFQ32" s="450" t="s">
        <v>31</v>
      </c>
      <c r="SFR32" s="450" t="s">
        <v>150</v>
      </c>
      <c r="SFS32" s="446" t="s">
        <v>151</v>
      </c>
      <c r="SFT32" s="446" t="s">
        <v>138</v>
      </c>
      <c r="SFU32" s="446" t="s">
        <v>139</v>
      </c>
      <c r="SFV32" s="446">
        <v>0.217</v>
      </c>
      <c r="SFW32" s="451">
        <f>+VLOOKUP(SFR32,[111]Insumos!$A$2:$F$2700,5,FALSE)</f>
        <v>32545</v>
      </c>
      <c r="SFX32" s="451">
        <f>+ROUND(SFV32*SFW32,0)</f>
        <v>7062</v>
      </c>
      <c r="SFY32" s="450" t="s">
        <v>31</v>
      </c>
      <c r="SFZ32" s="450" t="s">
        <v>150</v>
      </c>
      <c r="SGA32" s="446" t="s">
        <v>151</v>
      </c>
      <c r="SGB32" s="446" t="s">
        <v>138</v>
      </c>
      <c r="SGC32" s="446" t="s">
        <v>139</v>
      </c>
      <c r="SGD32" s="446">
        <v>0.217</v>
      </c>
      <c r="SGE32" s="451">
        <f>+VLOOKUP(SFZ32,[111]Insumos!$A$2:$F$2700,5,FALSE)</f>
        <v>32545</v>
      </c>
      <c r="SGF32" s="451">
        <f>+ROUND(SGD32*SGE32,0)</f>
        <v>7062</v>
      </c>
      <c r="SGG32" s="450" t="s">
        <v>31</v>
      </c>
      <c r="SGH32" s="450" t="s">
        <v>150</v>
      </c>
      <c r="SGI32" s="446" t="s">
        <v>151</v>
      </c>
      <c r="SGJ32" s="446" t="s">
        <v>138</v>
      </c>
      <c r="SGK32" s="446" t="s">
        <v>139</v>
      </c>
      <c r="SGL32" s="446">
        <v>0.217</v>
      </c>
      <c r="SGM32" s="451">
        <f>+VLOOKUP(SGH32,[111]Insumos!$A$2:$F$2700,5,FALSE)</f>
        <v>32545</v>
      </c>
      <c r="SGN32" s="451">
        <f>+ROUND(SGL32*SGM32,0)</f>
        <v>7062</v>
      </c>
      <c r="SGO32" s="450" t="s">
        <v>31</v>
      </c>
      <c r="SGP32" s="450" t="s">
        <v>150</v>
      </c>
      <c r="SGQ32" s="446" t="s">
        <v>151</v>
      </c>
      <c r="SGR32" s="446" t="s">
        <v>138</v>
      </c>
      <c r="SGS32" s="446" t="s">
        <v>139</v>
      </c>
      <c r="SGT32" s="446">
        <v>0.217</v>
      </c>
      <c r="SGU32" s="451">
        <f>+VLOOKUP(SGP32,[111]Insumos!$A$2:$F$2700,5,FALSE)</f>
        <v>32545</v>
      </c>
      <c r="SGV32" s="451">
        <f>+ROUND(SGT32*SGU32,0)</f>
        <v>7062</v>
      </c>
      <c r="SGW32" s="450" t="s">
        <v>31</v>
      </c>
      <c r="SGX32" s="450" t="s">
        <v>150</v>
      </c>
      <c r="SGY32" s="446" t="s">
        <v>151</v>
      </c>
      <c r="SGZ32" s="446" t="s">
        <v>138</v>
      </c>
      <c r="SHA32" s="446" t="s">
        <v>139</v>
      </c>
      <c r="SHB32" s="446">
        <v>0.217</v>
      </c>
      <c r="SHC32" s="451">
        <f>+VLOOKUP(SGX32,[111]Insumos!$A$2:$F$2700,5,FALSE)</f>
        <v>32545</v>
      </c>
      <c r="SHD32" s="451">
        <f>+ROUND(SHB32*SHC32,0)</f>
        <v>7062</v>
      </c>
      <c r="SHE32" s="450" t="s">
        <v>31</v>
      </c>
      <c r="SHF32" s="450" t="s">
        <v>150</v>
      </c>
      <c r="SHG32" s="446" t="s">
        <v>151</v>
      </c>
      <c r="SHH32" s="446" t="s">
        <v>138</v>
      </c>
      <c r="SHI32" s="446" t="s">
        <v>139</v>
      </c>
      <c r="SHJ32" s="446">
        <v>0.217</v>
      </c>
      <c r="SHK32" s="451">
        <f>+VLOOKUP(SHF32,[111]Insumos!$A$2:$F$2700,5,FALSE)</f>
        <v>32545</v>
      </c>
      <c r="SHL32" s="451">
        <f>+ROUND(SHJ32*SHK32,0)</f>
        <v>7062</v>
      </c>
      <c r="SHM32" s="450" t="s">
        <v>31</v>
      </c>
      <c r="SHN32" s="450" t="s">
        <v>150</v>
      </c>
      <c r="SHO32" s="446" t="s">
        <v>151</v>
      </c>
      <c r="SHP32" s="446" t="s">
        <v>138</v>
      </c>
      <c r="SHQ32" s="446" t="s">
        <v>139</v>
      </c>
      <c r="SHR32" s="446">
        <v>0.217</v>
      </c>
      <c r="SHS32" s="451">
        <f>+VLOOKUP(SHN32,[111]Insumos!$A$2:$F$2700,5,FALSE)</f>
        <v>32545</v>
      </c>
      <c r="SHT32" s="451">
        <f>+ROUND(SHR32*SHS32,0)</f>
        <v>7062</v>
      </c>
      <c r="SHU32" s="450" t="s">
        <v>31</v>
      </c>
      <c r="SHV32" s="450" t="s">
        <v>150</v>
      </c>
      <c r="SHW32" s="446" t="s">
        <v>151</v>
      </c>
      <c r="SHX32" s="446" t="s">
        <v>138</v>
      </c>
      <c r="SHY32" s="446" t="s">
        <v>139</v>
      </c>
      <c r="SHZ32" s="446">
        <v>0.217</v>
      </c>
      <c r="SIA32" s="451">
        <f>+VLOOKUP(SHV32,[111]Insumos!$A$2:$F$2700,5,FALSE)</f>
        <v>32545</v>
      </c>
      <c r="SIB32" s="451">
        <f>+ROUND(SHZ32*SIA32,0)</f>
        <v>7062</v>
      </c>
      <c r="SIC32" s="450" t="s">
        <v>31</v>
      </c>
      <c r="SID32" s="450" t="s">
        <v>150</v>
      </c>
      <c r="SIE32" s="446" t="s">
        <v>151</v>
      </c>
      <c r="SIF32" s="446" t="s">
        <v>138</v>
      </c>
      <c r="SIG32" s="446" t="s">
        <v>139</v>
      </c>
      <c r="SIH32" s="446">
        <v>0.217</v>
      </c>
      <c r="SII32" s="451">
        <f>+VLOOKUP(SID32,[111]Insumos!$A$2:$F$2700,5,FALSE)</f>
        <v>32545</v>
      </c>
      <c r="SIJ32" s="451">
        <f>+ROUND(SIH32*SII32,0)</f>
        <v>7062</v>
      </c>
      <c r="SIK32" s="450" t="s">
        <v>31</v>
      </c>
      <c r="SIL32" s="450" t="s">
        <v>150</v>
      </c>
      <c r="SIM32" s="446" t="s">
        <v>151</v>
      </c>
      <c r="SIN32" s="446" t="s">
        <v>138</v>
      </c>
      <c r="SIO32" s="446" t="s">
        <v>139</v>
      </c>
      <c r="SIP32" s="446">
        <v>0.217</v>
      </c>
      <c r="SIQ32" s="451">
        <f>+VLOOKUP(SIL32,[111]Insumos!$A$2:$F$2700,5,FALSE)</f>
        <v>32545</v>
      </c>
      <c r="SIR32" s="451">
        <f>+ROUND(SIP32*SIQ32,0)</f>
        <v>7062</v>
      </c>
      <c r="SIS32" s="450" t="s">
        <v>31</v>
      </c>
      <c r="SIT32" s="450" t="s">
        <v>150</v>
      </c>
      <c r="SIU32" s="446" t="s">
        <v>151</v>
      </c>
      <c r="SIV32" s="446" t="s">
        <v>138</v>
      </c>
      <c r="SIW32" s="446" t="s">
        <v>139</v>
      </c>
      <c r="SIX32" s="446">
        <v>0.217</v>
      </c>
      <c r="SIY32" s="451">
        <f>+VLOOKUP(SIT32,[111]Insumos!$A$2:$F$2700,5,FALSE)</f>
        <v>32545</v>
      </c>
      <c r="SIZ32" s="451">
        <f>+ROUND(SIX32*SIY32,0)</f>
        <v>7062</v>
      </c>
      <c r="SJA32" s="450" t="s">
        <v>31</v>
      </c>
      <c r="SJB32" s="450" t="s">
        <v>150</v>
      </c>
      <c r="SJC32" s="446" t="s">
        <v>151</v>
      </c>
      <c r="SJD32" s="446" t="s">
        <v>138</v>
      </c>
      <c r="SJE32" s="446" t="s">
        <v>139</v>
      </c>
      <c r="SJF32" s="446">
        <v>0.217</v>
      </c>
      <c r="SJG32" s="451">
        <f>+VLOOKUP(SJB32,[111]Insumos!$A$2:$F$2700,5,FALSE)</f>
        <v>32545</v>
      </c>
      <c r="SJH32" s="451">
        <f>+ROUND(SJF32*SJG32,0)</f>
        <v>7062</v>
      </c>
      <c r="SJI32" s="450" t="s">
        <v>31</v>
      </c>
      <c r="SJJ32" s="450" t="s">
        <v>150</v>
      </c>
      <c r="SJK32" s="446" t="s">
        <v>151</v>
      </c>
      <c r="SJL32" s="446" t="s">
        <v>138</v>
      </c>
      <c r="SJM32" s="446" t="s">
        <v>139</v>
      </c>
      <c r="SJN32" s="446">
        <v>0.217</v>
      </c>
      <c r="SJO32" s="451">
        <f>+VLOOKUP(SJJ32,[111]Insumos!$A$2:$F$2700,5,FALSE)</f>
        <v>32545</v>
      </c>
      <c r="SJP32" s="451">
        <f>+ROUND(SJN32*SJO32,0)</f>
        <v>7062</v>
      </c>
      <c r="SJQ32" s="450" t="s">
        <v>31</v>
      </c>
      <c r="SJR32" s="450" t="s">
        <v>150</v>
      </c>
      <c r="SJS32" s="446" t="s">
        <v>151</v>
      </c>
      <c r="SJT32" s="446" t="s">
        <v>138</v>
      </c>
      <c r="SJU32" s="446" t="s">
        <v>139</v>
      </c>
      <c r="SJV32" s="446">
        <v>0.217</v>
      </c>
      <c r="SJW32" s="451">
        <f>+VLOOKUP(SJR32,[111]Insumos!$A$2:$F$2700,5,FALSE)</f>
        <v>32545</v>
      </c>
      <c r="SJX32" s="451">
        <f>+ROUND(SJV32*SJW32,0)</f>
        <v>7062</v>
      </c>
      <c r="SJY32" s="450" t="s">
        <v>31</v>
      </c>
      <c r="SJZ32" s="450" t="s">
        <v>150</v>
      </c>
      <c r="SKA32" s="446" t="s">
        <v>151</v>
      </c>
      <c r="SKB32" s="446" t="s">
        <v>138</v>
      </c>
      <c r="SKC32" s="446" t="s">
        <v>139</v>
      </c>
      <c r="SKD32" s="446">
        <v>0.217</v>
      </c>
      <c r="SKE32" s="451">
        <f>+VLOOKUP(SJZ32,[111]Insumos!$A$2:$F$2700,5,FALSE)</f>
        <v>32545</v>
      </c>
      <c r="SKF32" s="451">
        <f>+ROUND(SKD32*SKE32,0)</f>
        <v>7062</v>
      </c>
      <c r="SKG32" s="450" t="s">
        <v>31</v>
      </c>
      <c r="SKH32" s="450" t="s">
        <v>150</v>
      </c>
      <c r="SKI32" s="446" t="s">
        <v>151</v>
      </c>
      <c r="SKJ32" s="446" t="s">
        <v>138</v>
      </c>
      <c r="SKK32" s="446" t="s">
        <v>139</v>
      </c>
      <c r="SKL32" s="446">
        <v>0.217</v>
      </c>
      <c r="SKM32" s="451">
        <f>+VLOOKUP(SKH32,[111]Insumos!$A$2:$F$2700,5,FALSE)</f>
        <v>32545</v>
      </c>
      <c r="SKN32" s="451">
        <f>+ROUND(SKL32*SKM32,0)</f>
        <v>7062</v>
      </c>
      <c r="SKO32" s="450" t="s">
        <v>31</v>
      </c>
      <c r="SKP32" s="450" t="s">
        <v>150</v>
      </c>
      <c r="SKQ32" s="446" t="s">
        <v>151</v>
      </c>
      <c r="SKR32" s="446" t="s">
        <v>138</v>
      </c>
      <c r="SKS32" s="446" t="s">
        <v>139</v>
      </c>
      <c r="SKT32" s="446">
        <v>0.217</v>
      </c>
      <c r="SKU32" s="451">
        <f>+VLOOKUP(SKP32,[111]Insumos!$A$2:$F$2700,5,FALSE)</f>
        <v>32545</v>
      </c>
      <c r="SKV32" s="451">
        <f>+ROUND(SKT32*SKU32,0)</f>
        <v>7062</v>
      </c>
      <c r="SKW32" s="450" t="s">
        <v>31</v>
      </c>
      <c r="SKX32" s="450" t="s">
        <v>150</v>
      </c>
      <c r="SKY32" s="446" t="s">
        <v>151</v>
      </c>
      <c r="SKZ32" s="446" t="s">
        <v>138</v>
      </c>
      <c r="SLA32" s="446" t="s">
        <v>139</v>
      </c>
      <c r="SLB32" s="446">
        <v>0.217</v>
      </c>
      <c r="SLC32" s="451">
        <f>+VLOOKUP(SKX32,[111]Insumos!$A$2:$F$2700,5,FALSE)</f>
        <v>32545</v>
      </c>
      <c r="SLD32" s="451">
        <f>+ROUND(SLB32*SLC32,0)</f>
        <v>7062</v>
      </c>
      <c r="SLE32" s="450" t="s">
        <v>31</v>
      </c>
      <c r="SLF32" s="450" t="s">
        <v>150</v>
      </c>
      <c r="SLG32" s="446" t="s">
        <v>151</v>
      </c>
      <c r="SLH32" s="446" t="s">
        <v>138</v>
      </c>
      <c r="SLI32" s="446" t="s">
        <v>139</v>
      </c>
      <c r="SLJ32" s="446">
        <v>0.217</v>
      </c>
      <c r="SLK32" s="451">
        <f>+VLOOKUP(SLF32,[111]Insumos!$A$2:$F$2700,5,FALSE)</f>
        <v>32545</v>
      </c>
      <c r="SLL32" s="451">
        <f>+ROUND(SLJ32*SLK32,0)</f>
        <v>7062</v>
      </c>
      <c r="SLM32" s="450" t="s">
        <v>31</v>
      </c>
      <c r="SLN32" s="450" t="s">
        <v>150</v>
      </c>
      <c r="SLO32" s="446" t="s">
        <v>151</v>
      </c>
      <c r="SLP32" s="446" t="s">
        <v>138</v>
      </c>
      <c r="SLQ32" s="446" t="s">
        <v>139</v>
      </c>
      <c r="SLR32" s="446">
        <v>0.217</v>
      </c>
      <c r="SLS32" s="451">
        <f>+VLOOKUP(SLN32,[111]Insumos!$A$2:$F$2700,5,FALSE)</f>
        <v>32545</v>
      </c>
      <c r="SLT32" s="451">
        <f>+ROUND(SLR32*SLS32,0)</f>
        <v>7062</v>
      </c>
      <c r="SLU32" s="450" t="s">
        <v>31</v>
      </c>
      <c r="SLV32" s="450" t="s">
        <v>150</v>
      </c>
      <c r="SLW32" s="446" t="s">
        <v>151</v>
      </c>
      <c r="SLX32" s="446" t="s">
        <v>138</v>
      </c>
      <c r="SLY32" s="446" t="s">
        <v>139</v>
      </c>
      <c r="SLZ32" s="446">
        <v>0.217</v>
      </c>
      <c r="SMA32" s="451">
        <f>+VLOOKUP(SLV32,[111]Insumos!$A$2:$F$2700,5,FALSE)</f>
        <v>32545</v>
      </c>
      <c r="SMB32" s="451">
        <f>+ROUND(SLZ32*SMA32,0)</f>
        <v>7062</v>
      </c>
      <c r="SMC32" s="450" t="s">
        <v>31</v>
      </c>
      <c r="SMD32" s="450" t="s">
        <v>150</v>
      </c>
      <c r="SME32" s="446" t="s">
        <v>151</v>
      </c>
      <c r="SMF32" s="446" t="s">
        <v>138</v>
      </c>
      <c r="SMG32" s="446" t="s">
        <v>139</v>
      </c>
      <c r="SMH32" s="446">
        <v>0.217</v>
      </c>
      <c r="SMI32" s="451">
        <f>+VLOOKUP(SMD32,[111]Insumos!$A$2:$F$2700,5,FALSE)</f>
        <v>32545</v>
      </c>
      <c r="SMJ32" s="451">
        <f>+ROUND(SMH32*SMI32,0)</f>
        <v>7062</v>
      </c>
      <c r="SMK32" s="450" t="s">
        <v>31</v>
      </c>
      <c r="SML32" s="450" t="s">
        <v>150</v>
      </c>
      <c r="SMM32" s="446" t="s">
        <v>151</v>
      </c>
      <c r="SMN32" s="446" t="s">
        <v>138</v>
      </c>
      <c r="SMO32" s="446" t="s">
        <v>139</v>
      </c>
      <c r="SMP32" s="446">
        <v>0.217</v>
      </c>
      <c r="SMQ32" s="451">
        <f>+VLOOKUP(SML32,[111]Insumos!$A$2:$F$2700,5,FALSE)</f>
        <v>32545</v>
      </c>
      <c r="SMR32" s="451">
        <f>+ROUND(SMP32*SMQ32,0)</f>
        <v>7062</v>
      </c>
      <c r="SMS32" s="450" t="s">
        <v>31</v>
      </c>
      <c r="SMT32" s="450" t="s">
        <v>150</v>
      </c>
      <c r="SMU32" s="446" t="s">
        <v>151</v>
      </c>
      <c r="SMV32" s="446" t="s">
        <v>138</v>
      </c>
      <c r="SMW32" s="446" t="s">
        <v>139</v>
      </c>
      <c r="SMX32" s="446">
        <v>0.217</v>
      </c>
      <c r="SMY32" s="451">
        <f>+VLOOKUP(SMT32,[111]Insumos!$A$2:$F$2700,5,FALSE)</f>
        <v>32545</v>
      </c>
      <c r="SMZ32" s="451">
        <f>+ROUND(SMX32*SMY32,0)</f>
        <v>7062</v>
      </c>
      <c r="SNA32" s="450" t="s">
        <v>31</v>
      </c>
      <c r="SNB32" s="450" t="s">
        <v>150</v>
      </c>
      <c r="SNC32" s="446" t="s">
        <v>151</v>
      </c>
      <c r="SND32" s="446" t="s">
        <v>138</v>
      </c>
      <c r="SNE32" s="446" t="s">
        <v>139</v>
      </c>
      <c r="SNF32" s="446">
        <v>0.217</v>
      </c>
      <c r="SNG32" s="451">
        <f>+VLOOKUP(SNB32,[111]Insumos!$A$2:$F$2700,5,FALSE)</f>
        <v>32545</v>
      </c>
      <c r="SNH32" s="451">
        <f>+ROUND(SNF32*SNG32,0)</f>
        <v>7062</v>
      </c>
      <c r="SNI32" s="450" t="s">
        <v>31</v>
      </c>
      <c r="SNJ32" s="450" t="s">
        <v>150</v>
      </c>
      <c r="SNK32" s="446" t="s">
        <v>151</v>
      </c>
      <c r="SNL32" s="446" t="s">
        <v>138</v>
      </c>
      <c r="SNM32" s="446" t="s">
        <v>139</v>
      </c>
      <c r="SNN32" s="446">
        <v>0.217</v>
      </c>
      <c r="SNO32" s="451">
        <f>+VLOOKUP(SNJ32,[111]Insumos!$A$2:$F$2700,5,FALSE)</f>
        <v>32545</v>
      </c>
      <c r="SNP32" s="451">
        <f>+ROUND(SNN32*SNO32,0)</f>
        <v>7062</v>
      </c>
      <c r="SNQ32" s="450" t="s">
        <v>31</v>
      </c>
      <c r="SNR32" s="450" t="s">
        <v>150</v>
      </c>
      <c r="SNS32" s="446" t="s">
        <v>151</v>
      </c>
      <c r="SNT32" s="446" t="s">
        <v>138</v>
      </c>
      <c r="SNU32" s="446" t="s">
        <v>139</v>
      </c>
      <c r="SNV32" s="446">
        <v>0.217</v>
      </c>
      <c r="SNW32" s="451">
        <f>+VLOOKUP(SNR32,[111]Insumos!$A$2:$F$2700,5,FALSE)</f>
        <v>32545</v>
      </c>
      <c r="SNX32" s="451">
        <f>+ROUND(SNV32*SNW32,0)</f>
        <v>7062</v>
      </c>
      <c r="SNY32" s="450" t="s">
        <v>31</v>
      </c>
      <c r="SNZ32" s="450" t="s">
        <v>150</v>
      </c>
      <c r="SOA32" s="446" t="s">
        <v>151</v>
      </c>
      <c r="SOB32" s="446" t="s">
        <v>138</v>
      </c>
      <c r="SOC32" s="446" t="s">
        <v>139</v>
      </c>
      <c r="SOD32" s="446">
        <v>0.217</v>
      </c>
      <c r="SOE32" s="451">
        <f>+VLOOKUP(SNZ32,[111]Insumos!$A$2:$F$2700,5,FALSE)</f>
        <v>32545</v>
      </c>
      <c r="SOF32" s="451">
        <f>+ROUND(SOD32*SOE32,0)</f>
        <v>7062</v>
      </c>
      <c r="SOG32" s="450" t="s">
        <v>31</v>
      </c>
      <c r="SOH32" s="450" t="s">
        <v>150</v>
      </c>
      <c r="SOI32" s="446" t="s">
        <v>151</v>
      </c>
      <c r="SOJ32" s="446" t="s">
        <v>138</v>
      </c>
      <c r="SOK32" s="446" t="s">
        <v>139</v>
      </c>
      <c r="SOL32" s="446">
        <v>0.217</v>
      </c>
      <c r="SOM32" s="451">
        <f>+VLOOKUP(SOH32,[111]Insumos!$A$2:$F$2700,5,FALSE)</f>
        <v>32545</v>
      </c>
      <c r="SON32" s="451">
        <f>+ROUND(SOL32*SOM32,0)</f>
        <v>7062</v>
      </c>
      <c r="SOO32" s="450" t="s">
        <v>31</v>
      </c>
      <c r="SOP32" s="450" t="s">
        <v>150</v>
      </c>
      <c r="SOQ32" s="446" t="s">
        <v>151</v>
      </c>
      <c r="SOR32" s="446" t="s">
        <v>138</v>
      </c>
      <c r="SOS32" s="446" t="s">
        <v>139</v>
      </c>
      <c r="SOT32" s="446">
        <v>0.217</v>
      </c>
      <c r="SOU32" s="451">
        <f>+VLOOKUP(SOP32,[111]Insumos!$A$2:$F$2700,5,FALSE)</f>
        <v>32545</v>
      </c>
      <c r="SOV32" s="451">
        <f>+ROUND(SOT32*SOU32,0)</f>
        <v>7062</v>
      </c>
      <c r="SOW32" s="450" t="s">
        <v>31</v>
      </c>
      <c r="SOX32" s="450" t="s">
        <v>150</v>
      </c>
      <c r="SOY32" s="446" t="s">
        <v>151</v>
      </c>
      <c r="SOZ32" s="446" t="s">
        <v>138</v>
      </c>
      <c r="SPA32" s="446" t="s">
        <v>139</v>
      </c>
      <c r="SPB32" s="446">
        <v>0.217</v>
      </c>
      <c r="SPC32" s="451">
        <f>+VLOOKUP(SOX32,[111]Insumos!$A$2:$F$2700,5,FALSE)</f>
        <v>32545</v>
      </c>
      <c r="SPD32" s="451">
        <f>+ROUND(SPB32*SPC32,0)</f>
        <v>7062</v>
      </c>
      <c r="SPE32" s="450" t="s">
        <v>31</v>
      </c>
      <c r="SPF32" s="450" t="s">
        <v>150</v>
      </c>
      <c r="SPG32" s="446" t="s">
        <v>151</v>
      </c>
      <c r="SPH32" s="446" t="s">
        <v>138</v>
      </c>
      <c r="SPI32" s="446" t="s">
        <v>139</v>
      </c>
      <c r="SPJ32" s="446">
        <v>0.217</v>
      </c>
      <c r="SPK32" s="451">
        <f>+VLOOKUP(SPF32,[111]Insumos!$A$2:$F$2700,5,FALSE)</f>
        <v>32545</v>
      </c>
      <c r="SPL32" s="451">
        <f>+ROUND(SPJ32*SPK32,0)</f>
        <v>7062</v>
      </c>
      <c r="SPM32" s="450" t="s">
        <v>31</v>
      </c>
      <c r="SPN32" s="450" t="s">
        <v>150</v>
      </c>
      <c r="SPO32" s="446" t="s">
        <v>151</v>
      </c>
      <c r="SPP32" s="446" t="s">
        <v>138</v>
      </c>
      <c r="SPQ32" s="446" t="s">
        <v>139</v>
      </c>
      <c r="SPR32" s="446">
        <v>0.217</v>
      </c>
      <c r="SPS32" s="451">
        <f>+VLOOKUP(SPN32,[111]Insumos!$A$2:$F$2700,5,FALSE)</f>
        <v>32545</v>
      </c>
      <c r="SPT32" s="451">
        <f>+ROUND(SPR32*SPS32,0)</f>
        <v>7062</v>
      </c>
      <c r="SPU32" s="450" t="s">
        <v>31</v>
      </c>
      <c r="SPV32" s="450" t="s">
        <v>150</v>
      </c>
      <c r="SPW32" s="446" t="s">
        <v>151</v>
      </c>
      <c r="SPX32" s="446" t="s">
        <v>138</v>
      </c>
      <c r="SPY32" s="446" t="s">
        <v>139</v>
      </c>
      <c r="SPZ32" s="446">
        <v>0.217</v>
      </c>
      <c r="SQA32" s="451">
        <f>+VLOOKUP(SPV32,[111]Insumos!$A$2:$F$2700,5,FALSE)</f>
        <v>32545</v>
      </c>
      <c r="SQB32" s="451">
        <f>+ROUND(SPZ32*SQA32,0)</f>
        <v>7062</v>
      </c>
      <c r="SQC32" s="450" t="s">
        <v>31</v>
      </c>
      <c r="SQD32" s="450" t="s">
        <v>150</v>
      </c>
      <c r="SQE32" s="446" t="s">
        <v>151</v>
      </c>
      <c r="SQF32" s="446" t="s">
        <v>138</v>
      </c>
      <c r="SQG32" s="446" t="s">
        <v>139</v>
      </c>
      <c r="SQH32" s="446">
        <v>0.217</v>
      </c>
      <c r="SQI32" s="451">
        <f>+VLOOKUP(SQD32,[111]Insumos!$A$2:$F$2700,5,FALSE)</f>
        <v>32545</v>
      </c>
      <c r="SQJ32" s="451">
        <f>+ROUND(SQH32*SQI32,0)</f>
        <v>7062</v>
      </c>
      <c r="SQK32" s="450" t="s">
        <v>31</v>
      </c>
      <c r="SQL32" s="450" t="s">
        <v>150</v>
      </c>
      <c r="SQM32" s="446" t="s">
        <v>151</v>
      </c>
      <c r="SQN32" s="446" t="s">
        <v>138</v>
      </c>
      <c r="SQO32" s="446" t="s">
        <v>139</v>
      </c>
      <c r="SQP32" s="446">
        <v>0.217</v>
      </c>
      <c r="SQQ32" s="451">
        <f>+VLOOKUP(SQL32,[111]Insumos!$A$2:$F$2700,5,FALSE)</f>
        <v>32545</v>
      </c>
      <c r="SQR32" s="451">
        <f>+ROUND(SQP32*SQQ32,0)</f>
        <v>7062</v>
      </c>
      <c r="SQS32" s="450" t="s">
        <v>31</v>
      </c>
      <c r="SQT32" s="450" t="s">
        <v>150</v>
      </c>
      <c r="SQU32" s="446" t="s">
        <v>151</v>
      </c>
      <c r="SQV32" s="446" t="s">
        <v>138</v>
      </c>
      <c r="SQW32" s="446" t="s">
        <v>139</v>
      </c>
      <c r="SQX32" s="446">
        <v>0.217</v>
      </c>
      <c r="SQY32" s="451">
        <f>+VLOOKUP(SQT32,[111]Insumos!$A$2:$F$2700,5,FALSE)</f>
        <v>32545</v>
      </c>
      <c r="SQZ32" s="451">
        <f>+ROUND(SQX32*SQY32,0)</f>
        <v>7062</v>
      </c>
      <c r="SRA32" s="450" t="s">
        <v>31</v>
      </c>
      <c r="SRB32" s="450" t="s">
        <v>150</v>
      </c>
      <c r="SRC32" s="446" t="s">
        <v>151</v>
      </c>
      <c r="SRD32" s="446" t="s">
        <v>138</v>
      </c>
      <c r="SRE32" s="446" t="s">
        <v>139</v>
      </c>
      <c r="SRF32" s="446">
        <v>0.217</v>
      </c>
      <c r="SRG32" s="451">
        <f>+VLOOKUP(SRB32,[111]Insumos!$A$2:$F$2700,5,FALSE)</f>
        <v>32545</v>
      </c>
      <c r="SRH32" s="451">
        <f>+ROUND(SRF32*SRG32,0)</f>
        <v>7062</v>
      </c>
      <c r="SRI32" s="450" t="s">
        <v>31</v>
      </c>
      <c r="SRJ32" s="450" t="s">
        <v>150</v>
      </c>
      <c r="SRK32" s="446" t="s">
        <v>151</v>
      </c>
      <c r="SRL32" s="446" t="s">
        <v>138</v>
      </c>
      <c r="SRM32" s="446" t="s">
        <v>139</v>
      </c>
      <c r="SRN32" s="446">
        <v>0.217</v>
      </c>
      <c r="SRO32" s="451">
        <f>+VLOOKUP(SRJ32,[111]Insumos!$A$2:$F$2700,5,FALSE)</f>
        <v>32545</v>
      </c>
      <c r="SRP32" s="451">
        <f>+ROUND(SRN32*SRO32,0)</f>
        <v>7062</v>
      </c>
      <c r="SRQ32" s="450" t="s">
        <v>31</v>
      </c>
      <c r="SRR32" s="450" t="s">
        <v>150</v>
      </c>
      <c r="SRS32" s="446" t="s">
        <v>151</v>
      </c>
      <c r="SRT32" s="446" t="s">
        <v>138</v>
      </c>
      <c r="SRU32" s="446" t="s">
        <v>139</v>
      </c>
      <c r="SRV32" s="446">
        <v>0.217</v>
      </c>
      <c r="SRW32" s="451">
        <f>+VLOOKUP(SRR32,[111]Insumos!$A$2:$F$2700,5,FALSE)</f>
        <v>32545</v>
      </c>
      <c r="SRX32" s="451">
        <f>+ROUND(SRV32*SRW32,0)</f>
        <v>7062</v>
      </c>
      <c r="SRY32" s="450" t="s">
        <v>31</v>
      </c>
      <c r="SRZ32" s="450" t="s">
        <v>150</v>
      </c>
      <c r="SSA32" s="446" t="s">
        <v>151</v>
      </c>
      <c r="SSB32" s="446" t="s">
        <v>138</v>
      </c>
      <c r="SSC32" s="446" t="s">
        <v>139</v>
      </c>
      <c r="SSD32" s="446">
        <v>0.217</v>
      </c>
      <c r="SSE32" s="451">
        <f>+VLOOKUP(SRZ32,[111]Insumos!$A$2:$F$2700,5,FALSE)</f>
        <v>32545</v>
      </c>
      <c r="SSF32" s="451">
        <f>+ROUND(SSD32*SSE32,0)</f>
        <v>7062</v>
      </c>
      <c r="SSG32" s="450" t="s">
        <v>31</v>
      </c>
      <c r="SSH32" s="450" t="s">
        <v>150</v>
      </c>
      <c r="SSI32" s="446" t="s">
        <v>151</v>
      </c>
      <c r="SSJ32" s="446" t="s">
        <v>138</v>
      </c>
      <c r="SSK32" s="446" t="s">
        <v>139</v>
      </c>
      <c r="SSL32" s="446">
        <v>0.217</v>
      </c>
      <c r="SSM32" s="451">
        <f>+VLOOKUP(SSH32,[111]Insumos!$A$2:$F$2700,5,FALSE)</f>
        <v>32545</v>
      </c>
      <c r="SSN32" s="451">
        <f>+ROUND(SSL32*SSM32,0)</f>
        <v>7062</v>
      </c>
      <c r="SSO32" s="450" t="s">
        <v>31</v>
      </c>
      <c r="SSP32" s="450" t="s">
        <v>150</v>
      </c>
      <c r="SSQ32" s="446" t="s">
        <v>151</v>
      </c>
      <c r="SSR32" s="446" t="s">
        <v>138</v>
      </c>
      <c r="SSS32" s="446" t="s">
        <v>139</v>
      </c>
      <c r="SST32" s="446">
        <v>0.217</v>
      </c>
      <c r="SSU32" s="451">
        <f>+VLOOKUP(SSP32,[111]Insumos!$A$2:$F$2700,5,FALSE)</f>
        <v>32545</v>
      </c>
      <c r="SSV32" s="451">
        <f>+ROUND(SST32*SSU32,0)</f>
        <v>7062</v>
      </c>
      <c r="SSW32" s="450" t="s">
        <v>31</v>
      </c>
      <c r="SSX32" s="450" t="s">
        <v>150</v>
      </c>
      <c r="SSY32" s="446" t="s">
        <v>151</v>
      </c>
      <c r="SSZ32" s="446" t="s">
        <v>138</v>
      </c>
      <c r="STA32" s="446" t="s">
        <v>139</v>
      </c>
      <c r="STB32" s="446">
        <v>0.217</v>
      </c>
      <c r="STC32" s="451">
        <f>+VLOOKUP(SSX32,[111]Insumos!$A$2:$F$2700,5,FALSE)</f>
        <v>32545</v>
      </c>
      <c r="STD32" s="451">
        <f>+ROUND(STB32*STC32,0)</f>
        <v>7062</v>
      </c>
      <c r="STE32" s="450" t="s">
        <v>31</v>
      </c>
      <c r="STF32" s="450" t="s">
        <v>150</v>
      </c>
      <c r="STG32" s="446" t="s">
        <v>151</v>
      </c>
      <c r="STH32" s="446" t="s">
        <v>138</v>
      </c>
      <c r="STI32" s="446" t="s">
        <v>139</v>
      </c>
      <c r="STJ32" s="446">
        <v>0.217</v>
      </c>
      <c r="STK32" s="451">
        <f>+VLOOKUP(STF32,[111]Insumos!$A$2:$F$2700,5,FALSE)</f>
        <v>32545</v>
      </c>
      <c r="STL32" s="451">
        <f>+ROUND(STJ32*STK32,0)</f>
        <v>7062</v>
      </c>
      <c r="STM32" s="450" t="s">
        <v>31</v>
      </c>
      <c r="STN32" s="450" t="s">
        <v>150</v>
      </c>
      <c r="STO32" s="446" t="s">
        <v>151</v>
      </c>
      <c r="STP32" s="446" t="s">
        <v>138</v>
      </c>
      <c r="STQ32" s="446" t="s">
        <v>139</v>
      </c>
      <c r="STR32" s="446">
        <v>0.217</v>
      </c>
      <c r="STS32" s="451">
        <f>+VLOOKUP(STN32,[111]Insumos!$A$2:$F$2700,5,FALSE)</f>
        <v>32545</v>
      </c>
      <c r="STT32" s="451">
        <f>+ROUND(STR32*STS32,0)</f>
        <v>7062</v>
      </c>
      <c r="STU32" s="450" t="s">
        <v>31</v>
      </c>
      <c r="STV32" s="450" t="s">
        <v>150</v>
      </c>
      <c r="STW32" s="446" t="s">
        <v>151</v>
      </c>
      <c r="STX32" s="446" t="s">
        <v>138</v>
      </c>
      <c r="STY32" s="446" t="s">
        <v>139</v>
      </c>
      <c r="STZ32" s="446">
        <v>0.217</v>
      </c>
      <c r="SUA32" s="451">
        <f>+VLOOKUP(STV32,[111]Insumos!$A$2:$F$2700,5,FALSE)</f>
        <v>32545</v>
      </c>
      <c r="SUB32" s="451">
        <f>+ROUND(STZ32*SUA32,0)</f>
        <v>7062</v>
      </c>
      <c r="SUC32" s="450" t="s">
        <v>31</v>
      </c>
      <c r="SUD32" s="450" t="s">
        <v>150</v>
      </c>
      <c r="SUE32" s="446" t="s">
        <v>151</v>
      </c>
      <c r="SUF32" s="446" t="s">
        <v>138</v>
      </c>
      <c r="SUG32" s="446" t="s">
        <v>139</v>
      </c>
      <c r="SUH32" s="446">
        <v>0.217</v>
      </c>
      <c r="SUI32" s="451">
        <f>+VLOOKUP(SUD32,[111]Insumos!$A$2:$F$2700,5,FALSE)</f>
        <v>32545</v>
      </c>
      <c r="SUJ32" s="451">
        <f>+ROUND(SUH32*SUI32,0)</f>
        <v>7062</v>
      </c>
      <c r="SUK32" s="450" t="s">
        <v>31</v>
      </c>
      <c r="SUL32" s="450" t="s">
        <v>150</v>
      </c>
      <c r="SUM32" s="446" t="s">
        <v>151</v>
      </c>
      <c r="SUN32" s="446" t="s">
        <v>138</v>
      </c>
      <c r="SUO32" s="446" t="s">
        <v>139</v>
      </c>
      <c r="SUP32" s="446">
        <v>0.217</v>
      </c>
      <c r="SUQ32" s="451">
        <f>+VLOOKUP(SUL32,[111]Insumos!$A$2:$F$2700,5,FALSE)</f>
        <v>32545</v>
      </c>
      <c r="SUR32" s="451">
        <f>+ROUND(SUP32*SUQ32,0)</f>
        <v>7062</v>
      </c>
      <c r="SUS32" s="450" t="s">
        <v>31</v>
      </c>
      <c r="SUT32" s="450" t="s">
        <v>150</v>
      </c>
      <c r="SUU32" s="446" t="s">
        <v>151</v>
      </c>
      <c r="SUV32" s="446" t="s">
        <v>138</v>
      </c>
      <c r="SUW32" s="446" t="s">
        <v>139</v>
      </c>
      <c r="SUX32" s="446">
        <v>0.217</v>
      </c>
      <c r="SUY32" s="451">
        <f>+VLOOKUP(SUT32,[111]Insumos!$A$2:$F$2700,5,FALSE)</f>
        <v>32545</v>
      </c>
      <c r="SUZ32" s="451">
        <f>+ROUND(SUX32*SUY32,0)</f>
        <v>7062</v>
      </c>
      <c r="SVA32" s="450" t="s">
        <v>31</v>
      </c>
      <c r="SVB32" s="450" t="s">
        <v>150</v>
      </c>
      <c r="SVC32" s="446" t="s">
        <v>151</v>
      </c>
      <c r="SVD32" s="446" t="s">
        <v>138</v>
      </c>
      <c r="SVE32" s="446" t="s">
        <v>139</v>
      </c>
      <c r="SVF32" s="446">
        <v>0.217</v>
      </c>
      <c r="SVG32" s="451">
        <f>+VLOOKUP(SVB32,[111]Insumos!$A$2:$F$2700,5,FALSE)</f>
        <v>32545</v>
      </c>
      <c r="SVH32" s="451">
        <f>+ROUND(SVF32*SVG32,0)</f>
        <v>7062</v>
      </c>
      <c r="SVI32" s="450" t="s">
        <v>31</v>
      </c>
      <c r="SVJ32" s="450" t="s">
        <v>150</v>
      </c>
      <c r="SVK32" s="446" t="s">
        <v>151</v>
      </c>
      <c r="SVL32" s="446" t="s">
        <v>138</v>
      </c>
      <c r="SVM32" s="446" t="s">
        <v>139</v>
      </c>
      <c r="SVN32" s="446">
        <v>0.217</v>
      </c>
      <c r="SVO32" s="451">
        <f>+VLOOKUP(SVJ32,[111]Insumos!$A$2:$F$2700,5,FALSE)</f>
        <v>32545</v>
      </c>
      <c r="SVP32" s="451">
        <f>+ROUND(SVN32*SVO32,0)</f>
        <v>7062</v>
      </c>
      <c r="SVQ32" s="450" t="s">
        <v>31</v>
      </c>
      <c r="SVR32" s="450" t="s">
        <v>150</v>
      </c>
      <c r="SVS32" s="446" t="s">
        <v>151</v>
      </c>
      <c r="SVT32" s="446" t="s">
        <v>138</v>
      </c>
      <c r="SVU32" s="446" t="s">
        <v>139</v>
      </c>
      <c r="SVV32" s="446">
        <v>0.217</v>
      </c>
      <c r="SVW32" s="451">
        <f>+VLOOKUP(SVR32,[111]Insumos!$A$2:$F$2700,5,FALSE)</f>
        <v>32545</v>
      </c>
      <c r="SVX32" s="451">
        <f>+ROUND(SVV32*SVW32,0)</f>
        <v>7062</v>
      </c>
      <c r="SVY32" s="450" t="s">
        <v>31</v>
      </c>
      <c r="SVZ32" s="450" t="s">
        <v>150</v>
      </c>
      <c r="SWA32" s="446" t="s">
        <v>151</v>
      </c>
      <c r="SWB32" s="446" t="s">
        <v>138</v>
      </c>
      <c r="SWC32" s="446" t="s">
        <v>139</v>
      </c>
      <c r="SWD32" s="446">
        <v>0.217</v>
      </c>
      <c r="SWE32" s="451">
        <f>+VLOOKUP(SVZ32,[111]Insumos!$A$2:$F$2700,5,FALSE)</f>
        <v>32545</v>
      </c>
      <c r="SWF32" s="451">
        <f>+ROUND(SWD32*SWE32,0)</f>
        <v>7062</v>
      </c>
      <c r="SWG32" s="450" t="s">
        <v>31</v>
      </c>
      <c r="SWH32" s="450" t="s">
        <v>150</v>
      </c>
      <c r="SWI32" s="446" t="s">
        <v>151</v>
      </c>
      <c r="SWJ32" s="446" t="s">
        <v>138</v>
      </c>
      <c r="SWK32" s="446" t="s">
        <v>139</v>
      </c>
      <c r="SWL32" s="446">
        <v>0.217</v>
      </c>
      <c r="SWM32" s="451">
        <f>+VLOOKUP(SWH32,[111]Insumos!$A$2:$F$2700,5,FALSE)</f>
        <v>32545</v>
      </c>
      <c r="SWN32" s="451">
        <f>+ROUND(SWL32*SWM32,0)</f>
        <v>7062</v>
      </c>
      <c r="SWO32" s="450" t="s">
        <v>31</v>
      </c>
      <c r="SWP32" s="450" t="s">
        <v>150</v>
      </c>
      <c r="SWQ32" s="446" t="s">
        <v>151</v>
      </c>
      <c r="SWR32" s="446" t="s">
        <v>138</v>
      </c>
      <c r="SWS32" s="446" t="s">
        <v>139</v>
      </c>
      <c r="SWT32" s="446">
        <v>0.217</v>
      </c>
      <c r="SWU32" s="451">
        <f>+VLOOKUP(SWP32,[111]Insumos!$A$2:$F$2700,5,FALSE)</f>
        <v>32545</v>
      </c>
      <c r="SWV32" s="451">
        <f>+ROUND(SWT32*SWU32,0)</f>
        <v>7062</v>
      </c>
      <c r="SWW32" s="450" t="s">
        <v>31</v>
      </c>
      <c r="SWX32" s="450" t="s">
        <v>150</v>
      </c>
      <c r="SWY32" s="446" t="s">
        <v>151</v>
      </c>
      <c r="SWZ32" s="446" t="s">
        <v>138</v>
      </c>
      <c r="SXA32" s="446" t="s">
        <v>139</v>
      </c>
      <c r="SXB32" s="446">
        <v>0.217</v>
      </c>
      <c r="SXC32" s="451">
        <f>+VLOOKUP(SWX32,[111]Insumos!$A$2:$F$2700,5,FALSE)</f>
        <v>32545</v>
      </c>
      <c r="SXD32" s="451">
        <f>+ROUND(SXB32*SXC32,0)</f>
        <v>7062</v>
      </c>
      <c r="SXE32" s="450" t="s">
        <v>31</v>
      </c>
      <c r="SXF32" s="450" t="s">
        <v>150</v>
      </c>
      <c r="SXG32" s="446" t="s">
        <v>151</v>
      </c>
      <c r="SXH32" s="446" t="s">
        <v>138</v>
      </c>
      <c r="SXI32" s="446" t="s">
        <v>139</v>
      </c>
      <c r="SXJ32" s="446">
        <v>0.217</v>
      </c>
      <c r="SXK32" s="451">
        <f>+VLOOKUP(SXF32,[111]Insumos!$A$2:$F$2700,5,FALSE)</f>
        <v>32545</v>
      </c>
      <c r="SXL32" s="451">
        <f>+ROUND(SXJ32*SXK32,0)</f>
        <v>7062</v>
      </c>
      <c r="SXM32" s="450" t="s">
        <v>31</v>
      </c>
      <c r="SXN32" s="450" t="s">
        <v>150</v>
      </c>
      <c r="SXO32" s="446" t="s">
        <v>151</v>
      </c>
      <c r="SXP32" s="446" t="s">
        <v>138</v>
      </c>
      <c r="SXQ32" s="446" t="s">
        <v>139</v>
      </c>
      <c r="SXR32" s="446">
        <v>0.217</v>
      </c>
      <c r="SXS32" s="451">
        <f>+VLOOKUP(SXN32,[111]Insumos!$A$2:$F$2700,5,FALSE)</f>
        <v>32545</v>
      </c>
      <c r="SXT32" s="451">
        <f>+ROUND(SXR32*SXS32,0)</f>
        <v>7062</v>
      </c>
      <c r="SXU32" s="450" t="s">
        <v>31</v>
      </c>
      <c r="SXV32" s="450" t="s">
        <v>150</v>
      </c>
      <c r="SXW32" s="446" t="s">
        <v>151</v>
      </c>
      <c r="SXX32" s="446" t="s">
        <v>138</v>
      </c>
      <c r="SXY32" s="446" t="s">
        <v>139</v>
      </c>
      <c r="SXZ32" s="446">
        <v>0.217</v>
      </c>
      <c r="SYA32" s="451">
        <f>+VLOOKUP(SXV32,[111]Insumos!$A$2:$F$2700,5,FALSE)</f>
        <v>32545</v>
      </c>
      <c r="SYB32" s="451">
        <f>+ROUND(SXZ32*SYA32,0)</f>
        <v>7062</v>
      </c>
      <c r="SYC32" s="450" t="s">
        <v>31</v>
      </c>
      <c r="SYD32" s="450" t="s">
        <v>150</v>
      </c>
      <c r="SYE32" s="446" t="s">
        <v>151</v>
      </c>
      <c r="SYF32" s="446" t="s">
        <v>138</v>
      </c>
      <c r="SYG32" s="446" t="s">
        <v>139</v>
      </c>
      <c r="SYH32" s="446">
        <v>0.217</v>
      </c>
      <c r="SYI32" s="451">
        <f>+VLOOKUP(SYD32,[111]Insumos!$A$2:$F$2700,5,FALSE)</f>
        <v>32545</v>
      </c>
      <c r="SYJ32" s="451">
        <f>+ROUND(SYH32*SYI32,0)</f>
        <v>7062</v>
      </c>
      <c r="SYK32" s="450" t="s">
        <v>31</v>
      </c>
      <c r="SYL32" s="450" t="s">
        <v>150</v>
      </c>
      <c r="SYM32" s="446" t="s">
        <v>151</v>
      </c>
      <c r="SYN32" s="446" t="s">
        <v>138</v>
      </c>
      <c r="SYO32" s="446" t="s">
        <v>139</v>
      </c>
      <c r="SYP32" s="446">
        <v>0.217</v>
      </c>
      <c r="SYQ32" s="451">
        <f>+VLOOKUP(SYL32,[111]Insumos!$A$2:$F$2700,5,FALSE)</f>
        <v>32545</v>
      </c>
      <c r="SYR32" s="451">
        <f>+ROUND(SYP32*SYQ32,0)</f>
        <v>7062</v>
      </c>
      <c r="SYS32" s="450" t="s">
        <v>31</v>
      </c>
      <c r="SYT32" s="450" t="s">
        <v>150</v>
      </c>
      <c r="SYU32" s="446" t="s">
        <v>151</v>
      </c>
      <c r="SYV32" s="446" t="s">
        <v>138</v>
      </c>
      <c r="SYW32" s="446" t="s">
        <v>139</v>
      </c>
      <c r="SYX32" s="446">
        <v>0.217</v>
      </c>
      <c r="SYY32" s="451">
        <f>+VLOOKUP(SYT32,[111]Insumos!$A$2:$F$2700,5,FALSE)</f>
        <v>32545</v>
      </c>
      <c r="SYZ32" s="451">
        <f>+ROUND(SYX32*SYY32,0)</f>
        <v>7062</v>
      </c>
      <c r="SZA32" s="450" t="s">
        <v>31</v>
      </c>
      <c r="SZB32" s="450" t="s">
        <v>150</v>
      </c>
      <c r="SZC32" s="446" t="s">
        <v>151</v>
      </c>
      <c r="SZD32" s="446" t="s">
        <v>138</v>
      </c>
      <c r="SZE32" s="446" t="s">
        <v>139</v>
      </c>
      <c r="SZF32" s="446">
        <v>0.217</v>
      </c>
      <c r="SZG32" s="451">
        <f>+VLOOKUP(SZB32,[111]Insumos!$A$2:$F$2700,5,FALSE)</f>
        <v>32545</v>
      </c>
      <c r="SZH32" s="451">
        <f>+ROUND(SZF32*SZG32,0)</f>
        <v>7062</v>
      </c>
      <c r="SZI32" s="450" t="s">
        <v>31</v>
      </c>
      <c r="SZJ32" s="450" t="s">
        <v>150</v>
      </c>
      <c r="SZK32" s="446" t="s">
        <v>151</v>
      </c>
      <c r="SZL32" s="446" t="s">
        <v>138</v>
      </c>
      <c r="SZM32" s="446" t="s">
        <v>139</v>
      </c>
      <c r="SZN32" s="446">
        <v>0.217</v>
      </c>
      <c r="SZO32" s="451">
        <f>+VLOOKUP(SZJ32,[111]Insumos!$A$2:$F$2700,5,FALSE)</f>
        <v>32545</v>
      </c>
      <c r="SZP32" s="451">
        <f>+ROUND(SZN32*SZO32,0)</f>
        <v>7062</v>
      </c>
      <c r="SZQ32" s="450" t="s">
        <v>31</v>
      </c>
      <c r="SZR32" s="450" t="s">
        <v>150</v>
      </c>
      <c r="SZS32" s="446" t="s">
        <v>151</v>
      </c>
      <c r="SZT32" s="446" t="s">
        <v>138</v>
      </c>
      <c r="SZU32" s="446" t="s">
        <v>139</v>
      </c>
      <c r="SZV32" s="446">
        <v>0.217</v>
      </c>
      <c r="SZW32" s="451">
        <f>+VLOOKUP(SZR32,[111]Insumos!$A$2:$F$2700,5,FALSE)</f>
        <v>32545</v>
      </c>
      <c r="SZX32" s="451">
        <f>+ROUND(SZV32*SZW32,0)</f>
        <v>7062</v>
      </c>
      <c r="SZY32" s="450" t="s">
        <v>31</v>
      </c>
      <c r="SZZ32" s="450" t="s">
        <v>150</v>
      </c>
      <c r="TAA32" s="446" t="s">
        <v>151</v>
      </c>
      <c r="TAB32" s="446" t="s">
        <v>138</v>
      </c>
      <c r="TAC32" s="446" t="s">
        <v>139</v>
      </c>
      <c r="TAD32" s="446">
        <v>0.217</v>
      </c>
      <c r="TAE32" s="451">
        <f>+VLOOKUP(SZZ32,[111]Insumos!$A$2:$F$2700,5,FALSE)</f>
        <v>32545</v>
      </c>
      <c r="TAF32" s="451">
        <f>+ROUND(TAD32*TAE32,0)</f>
        <v>7062</v>
      </c>
      <c r="TAG32" s="450" t="s">
        <v>31</v>
      </c>
      <c r="TAH32" s="450" t="s">
        <v>150</v>
      </c>
      <c r="TAI32" s="446" t="s">
        <v>151</v>
      </c>
      <c r="TAJ32" s="446" t="s">
        <v>138</v>
      </c>
      <c r="TAK32" s="446" t="s">
        <v>139</v>
      </c>
      <c r="TAL32" s="446">
        <v>0.217</v>
      </c>
      <c r="TAM32" s="451">
        <f>+VLOOKUP(TAH32,[111]Insumos!$A$2:$F$2700,5,FALSE)</f>
        <v>32545</v>
      </c>
      <c r="TAN32" s="451">
        <f>+ROUND(TAL32*TAM32,0)</f>
        <v>7062</v>
      </c>
      <c r="TAO32" s="450" t="s">
        <v>31</v>
      </c>
      <c r="TAP32" s="450" t="s">
        <v>150</v>
      </c>
      <c r="TAQ32" s="446" t="s">
        <v>151</v>
      </c>
      <c r="TAR32" s="446" t="s">
        <v>138</v>
      </c>
      <c r="TAS32" s="446" t="s">
        <v>139</v>
      </c>
      <c r="TAT32" s="446">
        <v>0.217</v>
      </c>
      <c r="TAU32" s="451">
        <f>+VLOOKUP(TAP32,[111]Insumos!$A$2:$F$2700,5,FALSE)</f>
        <v>32545</v>
      </c>
      <c r="TAV32" s="451">
        <f>+ROUND(TAT32*TAU32,0)</f>
        <v>7062</v>
      </c>
      <c r="TAW32" s="450" t="s">
        <v>31</v>
      </c>
      <c r="TAX32" s="450" t="s">
        <v>150</v>
      </c>
      <c r="TAY32" s="446" t="s">
        <v>151</v>
      </c>
      <c r="TAZ32" s="446" t="s">
        <v>138</v>
      </c>
      <c r="TBA32" s="446" t="s">
        <v>139</v>
      </c>
      <c r="TBB32" s="446">
        <v>0.217</v>
      </c>
      <c r="TBC32" s="451">
        <f>+VLOOKUP(TAX32,[111]Insumos!$A$2:$F$2700,5,FALSE)</f>
        <v>32545</v>
      </c>
      <c r="TBD32" s="451">
        <f>+ROUND(TBB32*TBC32,0)</f>
        <v>7062</v>
      </c>
      <c r="TBE32" s="450" t="s">
        <v>31</v>
      </c>
      <c r="TBF32" s="450" t="s">
        <v>150</v>
      </c>
      <c r="TBG32" s="446" t="s">
        <v>151</v>
      </c>
      <c r="TBH32" s="446" t="s">
        <v>138</v>
      </c>
      <c r="TBI32" s="446" t="s">
        <v>139</v>
      </c>
      <c r="TBJ32" s="446">
        <v>0.217</v>
      </c>
      <c r="TBK32" s="451">
        <f>+VLOOKUP(TBF32,[111]Insumos!$A$2:$F$2700,5,FALSE)</f>
        <v>32545</v>
      </c>
      <c r="TBL32" s="451">
        <f>+ROUND(TBJ32*TBK32,0)</f>
        <v>7062</v>
      </c>
      <c r="TBM32" s="450" t="s">
        <v>31</v>
      </c>
      <c r="TBN32" s="450" t="s">
        <v>150</v>
      </c>
      <c r="TBO32" s="446" t="s">
        <v>151</v>
      </c>
      <c r="TBP32" s="446" t="s">
        <v>138</v>
      </c>
      <c r="TBQ32" s="446" t="s">
        <v>139</v>
      </c>
      <c r="TBR32" s="446">
        <v>0.217</v>
      </c>
      <c r="TBS32" s="451">
        <f>+VLOOKUP(TBN32,[111]Insumos!$A$2:$F$2700,5,FALSE)</f>
        <v>32545</v>
      </c>
      <c r="TBT32" s="451">
        <f>+ROUND(TBR32*TBS32,0)</f>
        <v>7062</v>
      </c>
      <c r="TBU32" s="450" t="s">
        <v>31</v>
      </c>
      <c r="TBV32" s="450" t="s">
        <v>150</v>
      </c>
      <c r="TBW32" s="446" t="s">
        <v>151</v>
      </c>
      <c r="TBX32" s="446" t="s">
        <v>138</v>
      </c>
      <c r="TBY32" s="446" t="s">
        <v>139</v>
      </c>
      <c r="TBZ32" s="446">
        <v>0.217</v>
      </c>
      <c r="TCA32" s="451">
        <f>+VLOOKUP(TBV32,[111]Insumos!$A$2:$F$2700,5,FALSE)</f>
        <v>32545</v>
      </c>
      <c r="TCB32" s="451">
        <f>+ROUND(TBZ32*TCA32,0)</f>
        <v>7062</v>
      </c>
      <c r="TCC32" s="450" t="s">
        <v>31</v>
      </c>
      <c r="TCD32" s="450" t="s">
        <v>150</v>
      </c>
      <c r="TCE32" s="446" t="s">
        <v>151</v>
      </c>
      <c r="TCF32" s="446" t="s">
        <v>138</v>
      </c>
      <c r="TCG32" s="446" t="s">
        <v>139</v>
      </c>
      <c r="TCH32" s="446">
        <v>0.217</v>
      </c>
      <c r="TCI32" s="451">
        <f>+VLOOKUP(TCD32,[111]Insumos!$A$2:$F$2700,5,FALSE)</f>
        <v>32545</v>
      </c>
      <c r="TCJ32" s="451">
        <f>+ROUND(TCH32*TCI32,0)</f>
        <v>7062</v>
      </c>
      <c r="TCK32" s="450" t="s">
        <v>31</v>
      </c>
      <c r="TCL32" s="450" t="s">
        <v>150</v>
      </c>
      <c r="TCM32" s="446" t="s">
        <v>151</v>
      </c>
      <c r="TCN32" s="446" t="s">
        <v>138</v>
      </c>
      <c r="TCO32" s="446" t="s">
        <v>139</v>
      </c>
      <c r="TCP32" s="446">
        <v>0.217</v>
      </c>
      <c r="TCQ32" s="451">
        <f>+VLOOKUP(TCL32,[111]Insumos!$A$2:$F$2700,5,FALSE)</f>
        <v>32545</v>
      </c>
      <c r="TCR32" s="451">
        <f>+ROUND(TCP32*TCQ32,0)</f>
        <v>7062</v>
      </c>
      <c r="TCS32" s="450" t="s">
        <v>31</v>
      </c>
      <c r="TCT32" s="450" t="s">
        <v>150</v>
      </c>
      <c r="TCU32" s="446" t="s">
        <v>151</v>
      </c>
      <c r="TCV32" s="446" t="s">
        <v>138</v>
      </c>
      <c r="TCW32" s="446" t="s">
        <v>139</v>
      </c>
      <c r="TCX32" s="446">
        <v>0.217</v>
      </c>
      <c r="TCY32" s="451">
        <f>+VLOOKUP(TCT32,[111]Insumos!$A$2:$F$2700,5,FALSE)</f>
        <v>32545</v>
      </c>
      <c r="TCZ32" s="451">
        <f>+ROUND(TCX32*TCY32,0)</f>
        <v>7062</v>
      </c>
      <c r="TDA32" s="450" t="s">
        <v>31</v>
      </c>
      <c r="TDB32" s="450" t="s">
        <v>150</v>
      </c>
      <c r="TDC32" s="446" t="s">
        <v>151</v>
      </c>
      <c r="TDD32" s="446" t="s">
        <v>138</v>
      </c>
      <c r="TDE32" s="446" t="s">
        <v>139</v>
      </c>
      <c r="TDF32" s="446">
        <v>0.217</v>
      </c>
      <c r="TDG32" s="451">
        <f>+VLOOKUP(TDB32,[111]Insumos!$A$2:$F$2700,5,FALSE)</f>
        <v>32545</v>
      </c>
      <c r="TDH32" s="451">
        <f>+ROUND(TDF32*TDG32,0)</f>
        <v>7062</v>
      </c>
      <c r="TDI32" s="450" t="s">
        <v>31</v>
      </c>
      <c r="TDJ32" s="450" t="s">
        <v>150</v>
      </c>
      <c r="TDK32" s="446" t="s">
        <v>151</v>
      </c>
      <c r="TDL32" s="446" t="s">
        <v>138</v>
      </c>
      <c r="TDM32" s="446" t="s">
        <v>139</v>
      </c>
      <c r="TDN32" s="446">
        <v>0.217</v>
      </c>
      <c r="TDO32" s="451">
        <f>+VLOOKUP(TDJ32,[111]Insumos!$A$2:$F$2700,5,FALSE)</f>
        <v>32545</v>
      </c>
      <c r="TDP32" s="451">
        <f>+ROUND(TDN32*TDO32,0)</f>
        <v>7062</v>
      </c>
      <c r="TDQ32" s="450" t="s">
        <v>31</v>
      </c>
      <c r="TDR32" s="450" t="s">
        <v>150</v>
      </c>
      <c r="TDS32" s="446" t="s">
        <v>151</v>
      </c>
      <c r="TDT32" s="446" t="s">
        <v>138</v>
      </c>
      <c r="TDU32" s="446" t="s">
        <v>139</v>
      </c>
      <c r="TDV32" s="446">
        <v>0.217</v>
      </c>
      <c r="TDW32" s="451">
        <f>+VLOOKUP(TDR32,[111]Insumos!$A$2:$F$2700,5,FALSE)</f>
        <v>32545</v>
      </c>
      <c r="TDX32" s="451">
        <f>+ROUND(TDV32*TDW32,0)</f>
        <v>7062</v>
      </c>
      <c r="TDY32" s="450" t="s">
        <v>31</v>
      </c>
      <c r="TDZ32" s="450" t="s">
        <v>150</v>
      </c>
      <c r="TEA32" s="446" t="s">
        <v>151</v>
      </c>
      <c r="TEB32" s="446" t="s">
        <v>138</v>
      </c>
      <c r="TEC32" s="446" t="s">
        <v>139</v>
      </c>
      <c r="TED32" s="446">
        <v>0.217</v>
      </c>
      <c r="TEE32" s="451">
        <f>+VLOOKUP(TDZ32,[111]Insumos!$A$2:$F$2700,5,FALSE)</f>
        <v>32545</v>
      </c>
      <c r="TEF32" s="451">
        <f>+ROUND(TED32*TEE32,0)</f>
        <v>7062</v>
      </c>
      <c r="TEG32" s="450" t="s">
        <v>31</v>
      </c>
      <c r="TEH32" s="450" t="s">
        <v>150</v>
      </c>
      <c r="TEI32" s="446" t="s">
        <v>151</v>
      </c>
      <c r="TEJ32" s="446" t="s">
        <v>138</v>
      </c>
      <c r="TEK32" s="446" t="s">
        <v>139</v>
      </c>
      <c r="TEL32" s="446">
        <v>0.217</v>
      </c>
      <c r="TEM32" s="451">
        <f>+VLOOKUP(TEH32,[111]Insumos!$A$2:$F$2700,5,FALSE)</f>
        <v>32545</v>
      </c>
      <c r="TEN32" s="451">
        <f>+ROUND(TEL32*TEM32,0)</f>
        <v>7062</v>
      </c>
      <c r="TEO32" s="450" t="s">
        <v>31</v>
      </c>
      <c r="TEP32" s="450" t="s">
        <v>150</v>
      </c>
      <c r="TEQ32" s="446" t="s">
        <v>151</v>
      </c>
      <c r="TER32" s="446" t="s">
        <v>138</v>
      </c>
      <c r="TES32" s="446" t="s">
        <v>139</v>
      </c>
      <c r="TET32" s="446">
        <v>0.217</v>
      </c>
      <c r="TEU32" s="451">
        <f>+VLOOKUP(TEP32,[111]Insumos!$A$2:$F$2700,5,FALSE)</f>
        <v>32545</v>
      </c>
      <c r="TEV32" s="451">
        <f>+ROUND(TET32*TEU32,0)</f>
        <v>7062</v>
      </c>
      <c r="TEW32" s="450" t="s">
        <v>31</v>
      </c>
      <c r="TEX32" s="450" t="s">
        <v>150</v>
      </c>
      <c r="TEY32" s="446" t="s">
        <v>151</v>
      </c>
      <c r="TEZ32" s="446" t="s">
        <v>138</v>
      </c>
      <c r="TFA32" s="446" t="s">
        <v>139</v>
      </c>
      <c r="TFB32" s="446">
        <v>0.217</v>
      </c>
      <c r="TFC32" s="451">
        <f>+VLOOKUP(TEX32,[111]Insumos!$A$2:$F$2700,5,FALSE)</f>
        <v>32545</v>
      </c>
      <c r="TFD32" s="451">
        <f>+ROUND(TFB32*TFC32,0)</f>
        <v>7062</v>
      </c>
      <c r="TFE32" s="450" t="s">
        <v>31</v>
      </c>
      <c r="TFF32" s="450" t="s">
        <v>150</v>
      </c>
      <c r="TFG32" s="446" t="s">
        <v>151</v>
      </c>
      <c r="TFH32" s="446" t="s">
        <v>138</v>
      </c>
      <c r="TFI32" s="446" t="s">
        <v>139</v>
      </c>
      <c r="TFJ32" s="446">
        <v>0.217</v>
      </c>
      <c r="TFK32" s="451">
        <f>+VLOOKUP(TFF32,[111]Insumos!$A$2:$F$2700,5,FALSE)</f>
        <v>32545</v>
      </c>
      <c r="TFL32" s="451">
        <f>+ROUND(TFJ32*TFK32,0)</f>
        <v>7062</v>
      </c>
      <c r="TFM32" s="450" t="s">
        <v>31</v>
      </c>
      <c r="TFN32" s="450" t="s">
        <v>150</v>
      </c>
      <c r="TFO32" s="446" t="s">
        <v>151</v>
      </c>
      <c r="TFP32" s="446" t="s">
        <v>138</v>
      </c>
      <c r="TFQ32" s="446" t="s">
        <v>139</v>
      </c>
      <c r="TFR32" s="446">
        <v>0.217</v>
      </c>
      <c r="TFS32" s="451">
        <f>+VLOOKUP(TFN32,[111]Insumos!$A$2:$F$2700,5,FALSE)</f>
        <v>32545</v>
      </c>
      <c r="TFT32" s="451">
        <f>+ROUND(TFR32*TFS32,0)</f>
        <v>7062</v>
      </c>
      <c r="TFU32" s="450" t="s">
        <v>31</v>
      </c>
      <c r="TFV32" s="450" t="s">
        <v>150</v>
      </c>
      <c r="TFW32" s="446" t="s">
        <v>151</v>
      </c>
      <c r="TFX32" s="446" t="s">
        <v>138</v>
      </c>
      <c r="TFY32" s="446" t="s">
        <v>139</v>
      </c>
      <c r="TFZ32" s="446">
        <v>0.217</v>
      </c>
      <c r="TGA32" s="451">
        <f>+VLOOKUP(TFV32,[111]Insumos!$A$2:$F$2700,5,FALSE)</f>
        <v>32545</v>
      </c>
      <c r="TGB32" s="451">
        <f>+ROUND(TFZ32*TGA32,0)</f>
        <v>7062</v>
      </c>
      <c r="TGC32" s="450" t="s">
        <v>31</v>
      </c>
      <c r="TGD32" s="450" t="s">
        <v>150</v>
      </c>
      <c r="TGE32" s="446" t="s">
        <v>151</v>
      </c>
      <c r="TGF32" s="446" t="s">
        <v>138</v>
      </c>
      <c r="TGG32" s="446" t="s">
        <v>139</v>
      </c>
      <c r="TGH32" s="446">
        <v>0.217</v>
      </c>
      <c r="TGI32" s="451">
        <f>+VLOOKUP(TGD32,[111]Insumos!$A$2:$F$2700,5,FALSE)</f>
        <v>32545</v>
      </c>
      <c r="TGJ32" s="451">
        <f>+ROUND(TGH32*TGI32,0)</f>
        <v>7062</v>
      </c>
      <c r="TGK32" s="450" t="s">
        <v>31</v>
      </c>
      <c r="TGL32" s="450" t="s">
        <v>150</v>
      </c>
      <c r="TGM32" s="446" t="s">
        <v>151</v>
      </c>
      <c r="TGN32" s="446" t="s">
        <v>138</v>
      </c>
      <c r="TGO32" s="446" t="s">
        <v>139</v>
      </c>
      <c r="TGP32" s="446">
        <v>0.217</v>
      </c>
      <c r="TGQ32" s="451">
        <f>+VLOOKUP(TGL32,[111]Insumos!$A$2:$F$2700,5,FALSE)</f>
        <v>32545</v>
      </c>
      <c r="TGR32" s="451">
        <f>+ROUND(TGP32*TGQ32,0)</f>
        <v>7062</v>
      </c>
      <c r="TGS32" s="450" t="s">
        <v>31</v>
      </c>
      <c r="TGT32" s="450" t="s">
        <v>150</v>
      </c>
      <c r="TGU32" s="446" t="s">
        <v>151</v>
      </c>
      <c r="TGV32" s="446" t="s">
        <v>138</v>
      </c>
      <c r="TGW32" s="446" t="s">
        <v>139</v>
      </c>
      <c r="TGX32" s="446">
        <v>0.217</v>
      </c>
      <c r="TGY32" s="451">
        <f>+VLOOKUP(TGT32,[111]Insumos!$A$2:$F$2700,5,FALSE)</f>
        <v>32545</v>
      </c>
      <c r="TGZ32" s="451">
        <f>+ROUND(TGX32*TGY32,0)</f>
        <v>7062</v>
      </c>
      <c r="THA32" s="450" t="s">
        <v>31</v>
      </c>
      <c r="THB32" s="450" t="s">
        <v>150</v>
      </c>
      <c r="THC32" s="446" t="s">
        <v>151</v>
      </c>
      <c r="THD32" s="446" t="s">
        <v>138</v>
      </c>
      <c r="THE32" s="446" t="s">
        <v>139</v>
      </c>
      <c r="THF32" s="446">
        <v>0.217</v>
      </c>
      <c r="THG32" s="451">
        <f>+VLOOKUP(THB32,[111]Insumos!$A$2:$F$2700,5,FALSE)</f>
        <v>32545</v>
      </c>
      <c r="THH32" s="451">
        <f>+ROUND(THF32*THG32,0)</f>
        <v>7062</v>
      </c>
      <c r="THI32" s="450" t="s">
        <v>31</v>
      </c>
      <c r="THJ32" s="450" t="s">
        <v>150</v>
      </c>
      <c r="THK32" s="446" t="s">
        <v>151</v>
      </c>
      <c r="THL32" s="446" t="s">
        <v>138</v>
      </c>
      <c r="THM32" s="446" t="s">
        <v>139</v>
      </c>
      <c r="THN32" s="446">
        <v>0.217</v>
      </c>
      <c r="THO32" s="451">
        <f>+VLOOKUP(THJ32,[111]Insumos!$A$2:$F$2700,5,FALSE)</f>
        <v>32545</v>
      </c>
      <c r="THP32" s="451">
        <f>+ROUND(THN32*THO32,0)</f>
        <v>7062</v>
      </c>
      <c r="THQ32" s="450" t="s">
        <v>31</v>
      </c>
      <c r="THR32" s="450" t="s">
        <v>150</v>
      </c>
      <c r="THS32" s="446" t="s">
        <v>151</v>
      </c>
      <c r="THT32" s="446" t="s">
        <v>138</v>
      </c>
      <c r="THU32" s="446" t="s">
        <v>139</v>
      </c>
      <c r="THV32" s="446">
        <v>0.217</v>
      </c>
      <c r="THW32" s="451">
        <f>+VLOOKUP(THR32,[111]Insumos!$A$2:$F$2700,5,FALSE)</f>
        <v>32545</v>
      </c>
      <c r="THX32" s="451">
        <f>+ROUND(THV32*THW32,0)</f>
        <v>7062</v>
      </c>
      <c r="THY32" s="450" t="s">
        <v>31</v>
      </c>
      <c r="THZ32" s="450" t="s">
        <v>150</v>
      </c>
      <c r="TIA32" s="446" t="s">
        <v>151</v>
      </c>
      <c r="TIB32" s="446" t="s">
        <v>138</v>
      </c>
      <c r="TIC32" s="446" t="s">
        <v>139</v>
      </c>
      <c r="TID32" s="446">
        <v>0.217</v>
      </c>
      <c r="TIE32" s="451">
        <f>+VLOOKUP(THZ32,[111]Insumos!$A$2:$F$2700,5,FALSE)</f>
        <v>32545</v>
      </c>
      <c r="TIF32" s="451">
        <f>+ROUND(TID32*TIE32,0)</f>
        <v>7062</v>
      </c>
      <c r="TIG32" s="450" t="s">
        <v>31</v>
      </c>
      <c r="TIH32" s="450" t="s">
        <v>150</v>
      </c>
      <c r="TII32" s="446" t="s">
        <v>151</v>
      </c>
      <c r="TIJ32" s="446" t="s">
        <v>138</v>
      </c>
      <c r="TIK32" s="446" t="s">
        <v>139</v>
      </c>
      <c r="TIL32" s="446">
        <v>0.217</v>
      </c>
      <c r="TIM32" s="451">
        <f>+VLOOKUP(TIH32,[111]Insumos!$A$2:$F$2700,5,FALSE)</f>
        <v>32545</v>
      </c>
      <c r="TIN32" s="451">
        <f>+ROUND(TIL32*TIM32,0)</f>
        <v>7062</v>
      </c>
      <c r="TIO32" s="450" t="s">
        <v>31</v>
      </c>
      <c r="TIP32" s="450" t="s">
        <v>150</v>
      </c>
      <c r="TIQ32" s="446" t="s">
        <v>151</v>
      </c>
      <c r="TIR32" s="446" t="s">
        <v>138</v>
      </c>
      <c r="TIS32" s="446" t="s">
        <v>139</v>
      </c>
      <c r="TIT32" s="446">
        <v>0.217</v>
      </c>
      <c r="TIU32" s="451">
        <f>+VLOOKUP(TIP32,[111]Insumos!$A$2:$F$2700,5,FALSE)</f>
        <v>32545</v>
      </c>
      <c r="TIV32" s="451">
        <f>+ROUND(TIT32*TIU32,0)</f>
        <v>7062</v>
      </c>
      <c r="TIW32" s="450" t="s">
        <v>31</v>
      </c>
      <c r="TIX32" s="450" t="s">
        <v>150</v>
      </c>
      <c r="TIY32" s="446" t="s">
        <v>151</v>
      </c>
      <c r="TIZ32" s="446" t="s">
        <v>138</v>
      </c>
      <c r="TJA32" s="446" t="s">
        <v>139</v>
      </c>
      <c r="TJB32" s="446">
        <v>0.217</v>
      </c>
      <c r="TJC32" s="451">
        <f>+VLOOKUP(TIX32,[111]Insumos!$A$2:$F$2700,5,FALSE)</f>
        <v>32545</v>
      </c>
      <c r="TJD32" s="451">
        <f>+ROUND(TJB32*TJC32,0)</f>
        <v>7062</v>
      </c>
      <c r="TJE32" s="450" t="s">
        <v>31</v>
      </c>
      <c r="TJF32" s="450" t="s">
        <v>150</v>
      </c>
      <c r="TJG32" s="446" t="s">
        <v>151</v>
      </c>
      <c r="TJH32" s="446" t="s">
        <v>138</v>
      </c>
      <c r="TJI32" s="446" t="s">
        <v>139</v>
      </c>
      <c r="TJJ32" s="446">
        <v>0.217</v>
      </c>
      <c r="TJK32" s="451">
        <f>+VLOOKUP(TJF32,[111]Insumos!$A$2:$F$2700,5,FALSE)</f>
        <v>32545</v>
      </c>
      <c r="TJL32" s="451">
        <f>+ROUND(TJJ32*TJK32,0)</f>
        <v>7062</v>
      </c>
      <c r="TJM32" s="450" t="s">
        <v>31</v>
      </c>
      <c r="TJN32" s="450" t="s">
        <v>150</v>
      </c>
      <c r="TJO32" s="446" t="s">
        <v>151</v>
      </c>
      <c r="TJP32" s="446" t="s">
        <v>138</v>
      </c>
      <c r="TJQ32" s="446" t="s">
        <v>139</v>
      </c>
      <c r="TJR32" s="446">
        <v>0.217</v>
      </c>
      <c r="TJS32" s="451">
        <f>+VLOOKUP(TJN32,[111]Insumos!$A$2:$F$2700,5,FALSE)</f>
        <v>32545</v>
      </c>
      <c r="TJT32" s="451">
        <f>+ROUND(TJR32*TJS32,0)</f>
        <v>7062</v>
      </c>
      <c r="TJU32" s="450" t="s">
        <v>31</v>
      </c>
      <c r="TJV32" s="450" t="s">
        <v>150</v>
      </c>
      <c r="TJW32" s="446" t="s">
        <v>151</v>
      </c>
      <c r="TJX32" s="446" t="s">
        <v>138</v>
      </c>
      <c r="TJY32" s="446" t="s">
        <v>139</v>
      </c>
      <c r="TJZ32" s="446">
        <v>0.217</v>
      </c>
      <c r="TKA32" s="451">
        <f>+VLOOKUP(TJV32,[111]Insumos!$A$2:$F$2700,5,FALSE)</f>
        <v>32545</v>
      </c>
      <c r="TKB32" s="451">
        <f>+ROUND(TJZ32*TKA32,0)</f>
        <v>7062</v>
      </c>
      <c r="TKC32" s="450" t="s">
        <v>31</v>
      </c>
      <c r="TKD32" s="450" t="s">
        <v>150</v>
      </c>
      <c r="TKE32" s="446" t="s">
        <v>151</v>
      </c>
      <c r="TKF32" s="446" t="s">
        <v>138</v>
      </c>
      <c r="TKG32" s="446" t="s">
        <v>139</v>
      </c>
      <c r="TKH32" s="446">
        <v>0.217</v>
      </c>
      <c r="TKI32" s="451">
        <f>+VLOOKUP(TKD32,[111]Insumos!$A$2:$F$2700,5,FALSE)</f>
        <v>32545</v>
      </c>
      <c r="TKJ32" s="451">
        <f>+ROUND(TKH32*TKI32,0)</f>
        <v>7062</v>
      </c>
      <c r="TKK32" s="450" t="s">
        <v>31</v>
      </c>
      <c r="TKL32" s="450" t="s">
        <v>150</v>
      </c>
      <c r="TKM32" s="446" t="s">
        <v>151</v>
      </c>
      <c r="TKN32" s="446" t="s">
        <v>138</v>
      </c>
      <c r="TKO32" s="446" t="s">
        <v>139</v>
      </c>
      <c r="TKP32" s="446">
        <v>0.217</v>
      </c>
      <c r="TKQ32" s="451">
        <f>+VLOOKUP(TKL32,[111]Insumos!$A$2:$F$2700,5,FALSE)</f>
        <v>32545</v>
      </c>
      <c r="TKR32" s="451">
        <f>+ROUND(TKP32*TKQ32,0)</f>
        <v>7062</v>
      </c>
      <c r="TKS32" s="450" t="s">
        <v>31</v>
      </c>
      <c r="TKT32" s="450" t="s">
        <v>150</v>
      </c>
      <c r="TKU32" s="446" t="s">
        <v>151</v>
      </c>
      <c r="TKV32" s="446" t="s">
        <v>138</v>
      </c>
      <c r="TKW32" s="446" t="s">
        <v>139</v>
      </c>
      <c r="TKX32" s="446">
        <v>0.217</v>
      </c>
      <c r="TKY32" s="451">
        <f>+VLOOKUP(TKT32,[111]Insumos!$A$2:$F$2700,5,FALSE)</f>
        <v>32545</v>
      </c>
      <c r="TKZ32" s="451">
        <f>+ROUND(TKX32*TKY32,0)</f>
        <v>7062</v>
      </c>
      <c r="TLA32" s="450" t="s">
        <v>31</v>
      </c>
      <c r="TLB32" s="450" t="s">
        <v>150</v>
      </c>
      <c r="TLC32" s="446" t="s">
        <v>151</v>
      </c>
      <c r="TLD32" s="446" t="s">
        <v>138</v>
      </c>
      <c r="TLE32" s="446" t="s">
        <v>139</v>
      </c>
      <c r="TLF32" s="446">
        <v>0.217</v>
      </c>
      <c r="TLG32" s="451">
        <f>+VLOOKUP(TLB32,[111]Insumos!$A$2:$F$2700,5,FALSE)</f>
        <v>32545</v>
      </c>
      <c r="TLH32" s="451">
        <f>+ROUND(TLF32*TLG32,0)</f>
        <v>7062</v>
      </c>
      <c r="TLI32" s="450" t="s">
        <v>31</v>
      </c>
      <c r="TLJ32" s="450" t="s">
        <v>150</v>
      </c>
      <c r="TLK32" s="446" t="s">
        <v>151</v>
      </c>
      <c r="TLL32" s="446" t="s">
        <v>138</v>
      </c>
      <c r="TLM32" s="446" t="s">
        <v>139</v>
      </c>
      <c r="TLN32" s="446">
        <v>0.217</v>
      </c>
      <c r="TLO32" s="451">
        <f>+VLOOKUP(TLJ32,[111]Insumos!$A$2:$F$2700,5,FALSE)</f>
        <v>32545</v>
      </c>
      <c r="TLP32" s="451">
        <f>+ROUND(TLN32*TLO32,0)</f>
        <v>7062</v>
      </c>
      <c r="TLQ32" s="450" t="s">
        <v>31</v>
      </c>
      <c r="TLR32" s="450" t="s">
        <v>150</v>
      </c>
      <c r="TLS32" s="446" t="s">
        <v>151</v>
      </c>
      <c r="TLT32" s="446" t="s">
        <v>138</v>
      </c>
      <c r="TLU32" s="446" t="s">
        <v>139</v>
      </c>
      <c r="TLV32" s="446">
        <v>0.217</v>
      </c>
      <c r="TLW32" s="451">
        <f>+VLOOKUP(TLR32,[111]Insumos!$A$2:$F$2700,5,FALSE)</f>
        <v>32545</v>
      </c>
      <c r="TLX32" s="451">
        <f>+ROUND(TLV32*TLW32,0)</f>
        <v>7062</v>
      </c>
      <c r="TLY32" s="450" t="s">
        <v>31</v>
      </c>
      <c r="TLZ32" s="450" t="s">
        <v>150</v>
      </c>
      <c r="TMA32" s="446" t="s">
        <v>151</v>
      </c>
      <c r="TMB32" s="446" t="s">
        <v>138</v>
      </c>
      <c r="TMC32" s="446" t="s">
        <v>139</v>
      </c>
      <c r="TMD32" s="446">
        <v>0.217</v>
      </c>
      <c r="TME32" s="451">
        <f>+VLOOKUP(TLZ32,[111]Insumos!$A$2:$F$2700,5,FALSE)</f>
        <v>32545</v>
      </c>
      <c r="TMF32" s="451">
        <f>+ROUND(TMD32*TME32,0)</f>
        <v>7062</v>
      </c>
      <c r="TMG32" s="450" t="s">
        <v>31</v>
      </c>
      <c r="TMH32" s="450" t="s">
        <v>150</v>
      </c>
      <c r="TMI32" s="446" t="s">
        <v>151</v>
      </c>
      <c r="TMJ32" s="446" t="s">
        <v>138</v>
      </c>
      <c r="TMK32" s="446" t="s">
        <v>139</v>
      </c>
      <c r="TML32" s="446">
        <v>0.217</v>
      </c>
      <c r="TMM32" s="451">
        <f>+VLOOKUP(TMH32,[111]Insumos!$A$2:$F$2700,5,FALSE)</f>
        <v>32545</v>
      </c>
      <c r="TMN32" s="451">
        <f>+ROUND(TML32*TMM32,0)</f>
        <v>7062</v>
      </c>
      <c r="TMO32" s="450" t="s">
        <v>31</v>
      </c>
      <c r="TMP32" s="450" t="s">
        <v>150</v>
      </c>
      <c r="TMQ32" s="446" t="s">
        <v>151</v>
      </c>
      <c r="TMR32" s="446" t="s">
        <v>138</v>
      </c>
      <c r="TMS32" s="446" t="s">
        <v>139</v>
      </c>
      <c r="TMT32" s="446">
        <v>0.217</v>
      </c>
      <c r="TMU32" s="451">
        <f>+VLOOKUP(TMP32,[111]Insumos!$A$2:$F$2700,5,FALSE)</f>
        <v>32545</v>
      </c>
      <c r="TMV32" s="451">
        <f>+ROUND(TMT32*TMU32,0)</f>
        <v>7062</v>
      </c>
      <c r="TMW32" s="450" t="s">
        <v>31</v>
      </c>
      <c r="TMX32" s="450" t="s">
        <v>150</v>
      </c>
      <c r="TMY32" s="446" t="s">
        <v>151</v>
      </c>
      <c r="TMZ32" s="446" t="s">
        <v>138</v>
      </c>
      <c r="TNA32" s="446" t="s">
        <v>139</v>
      </c>
      <c r="TNB32" s="446">
        <v>0.217</v>
      </c>
      <c r="TNC32" s="451">
        <f>+VLOOKUP(TMX32,[111]Insumos!$A$2:$F$2700,5,FALSE)</f>
        <v>32545</v>
      </c>
      <c r="TND32" s="451">
        <f>+ROUND(TNB32*TNC32,0)</f>
        <v>7062</v>
      </c>
      <c r="TNE32" s="450" t="s">
        <v>31</v>
      </c>
      <c r="TNF32" s="450" t="s">
        <v>150</v>
      </c>
      <c r="TNG32" s="446" t="s">
        <v>151</v>
      </c>
      <c r="TNH32" s="446" t="s">
        <v>138</v>
      </c>
      <c r="TNI32" s="446" t="s">
        <v>139</v>
      </c>
      <c r="TNJ32" s="446">
        <v>0.217</v>
      </c>
      <c r="TNK32" s="451">
        <f>+VLOOKUP(TNF32,[111]Insumos!$A$2:$F$2700,5,FALSE)</f>
        <v>32545</v>
      </c>
      <c r="TNL32" s="451">
        <f>+ROUND(TNJ32*TNK32,0)</f>
        <v>7062</v>
      </c>
      <c r="TNM32" s="450" t="s">
        <v>31</v>
      </c>
      <c r="TNN32" s="450" t="s">
        <v>150</v>
      </c>
      <c r="TNO32" s="446" t="s">
        <v>151</v>
      </c>
      <c r="TNP32" s="446" t="s">
        <v>138</v>
      </c>
      <c r="TNQ32" s="446" t="s">
        <v>139</v>
      </c>
      <c r="TNR32" s="446">
        <v>0.217</v>
      </c>
      <c r="TNS32" s="451">
        <f>+VLOOKUP(TNN32,[111]Insumos!$A$2:$F$2700,5,FALSE)</f>
        <v>32545</v>
      </c>
      <c r="TNT32" s="451">
        <f>+ROUND(TNR32*TNS32,0)</f>
        <v>7062</v>
      </c>
      <c r="TNU32" s="450" t="s">
        <v>31</v>
      </c>
      <c r="TNV32" s="450" t="s">
        <v>150</v>
      </c>
      <c r="TNW32" s="446" t="s">
        <v>151</v>
      </c>
      <c r="TNX32" s="446" t="s">
        <v>138</v>
      </c>
      <c r="TNY32" s="446" t="s">
        <v>139</v>
      </c>
      <c r="TNZ32" s="446">
        <v>0.217</v>
      </c>
      <c r="TOA32" s="451">
        <f>+VLOOKUP(TNV32,[111]Insumos!$A$2:$F$2700,5,FALSE)</f>
        <v>32545</v>
      </c>
      <c r="TOB32" s="451">
        <f>+ROUND(TNZ32*TOA32,0)</f>
        <v>7062</v>
      </c>
      <c r="TOC32" s="450" t="s">
        <v>31</v>
      </c>
      <c r="TOD32" s="450" t="s">
        <v>150</v>
      </c>
      <c r="TOE32" s="446" t="s">
        <v>151</v>
      </c>
      <c r="TOF32" s="446" t="s">
        <v>138</v>
      </c>
      <c r="TOG32" s="446" t="s">
        <v>139</v>
      </c>
      <c r="TOH32" s="446">
        <v>0.217</v>
      </c>
      <c r="TOI32" s="451">
        <f>+VLOOKUP(TOD32,[111]Insumos!$A$2:$F$2700,5,FALSE)</f>
        <v>32545</v>
      </c>
      <c r="TOJ32" s="451">
        <f>+ROUND(TOH32*TOI32,0)</f>
        <v>7062</v>
      </c>
      <c r="TOK32" s="450" t="s">
        <v>31</v>
      </c>
      <c r="TOL32" s="450" t="s">
        <v>150</v>
      </c>
      <c r="TOM32" s="446" t="s">
        <v>151</v>
      </c>
      <c r="TON32" s="446" t="s">
        <v>138</v>
      </c>
      <c r="TOO32" s="446" t="s">
        <v>139</v>
      </c>
      <c r="TOP32" s="446">
        <v>0.217</v>
      </c>
      <c r="TOQ32" s="451">
        <f>+VLOOKUP(TOL32,[111]Insumos!$A$2:$F$2700,5,FALSE)</f>
        <v>32545</v>
      </c>
      <c r="TOR32" s="451">
        <f>+ROUND(TOP32*TOQ32,0)</f>
        <v>7062</v>
      </c>
      <c r="TOS32" s="450" t="s">
        <v>31</v>
      </c>
      <c r="TOT32" s="450" t="s">
        <v>150</v>
      </c>
      <c r="TOU32" s="446" t="s">
        <v>151</v>
      </c>
      <c r="TOV32" s="446" t="s">
        <v>138</v>
      </c>
      <c r="TOW32" s="446" t="s">
        <v>139</v>
      </c>
      <c r="TOX32" s="446">
        <v>0.217</v>
      </c>
      <c r="TOY32" s="451">
        <f>+VLOOKUP(TOT32,[111]Insumos!$A$2:$F$2700,5,FALSE)</f>
        <v>32545</v>
      </c>
      <c r="TOZ32" s="451">
        <f>+ROUND(TOX32*TOY32,0)</f>
        <v>7062</v>
      </c>
      <c r="TPA32" s="450" t="s">
        <v>31</v>
      </c>
      <c r="TPB32" s="450" t="s">
        <v>150</v>
      </c>
      <c r="TPC32" s="446" t="s">
        <v>151</v>
      </c>
      <c r="TPD32" s="446" t="s">
        <v>138</v>
      </c>
      <c r="TPE32" s="446" t="s">
        <v>139</v>
      </c>
      <c r="TPF32" s="446">
        <v>0.217</v>
      </c>
      <c r="TPG32" s="451">
        <f>+VLOOKUP(TPB32,[111]Insumos!$A$2:$F$2700,5,FALSE)</f>
        <v>32545</v>
      </c>
      <c r="TPH32" s="451">
        <f>+ROUND(TPF32*TPG32,0)</f>
        <v>7062</v>
      </c>
      <c r="TPI32" s="450" t="s">
        <v>31</v>
      </c>
      <c r="TPJ32" s="450" t="s">
        <v>150</v>
      </c>
      <c r="TPK32" s="446" t="s">
        <v>151</v>
      </c>
      <c r="TPL32" s="446" t="s">
        <v>138</v>
      </c>
      <c r="TPM32" s="446" t="s">
        <v>139</v>
      </c>
      <c r="TPN32" s="446">
        <v>0.217</v>
      </c>
      <c r="TPO32" s="451">
        <f>+VLOOKUP(TPJ32,[111]Insumos!$A$2:$F$2700,5,FALSE)</f>
        <v>32545</v>
      </c>
      <c r="TPP32" s="451">
        <f>+ROUND(TPN32*TPO32,0)</f>
        <v>7062</v>
      </c>
      <c r="TPQ32" s="450" t="s">
        <v>31</v>
      </c>
      <c r="TPR32" s="450" t="s">
        <v>150</v>
      </c>
      <c r="TPS32" s="446" t="s">
        <v>151</v>
      </c>
      <c r="TPT32" s="446" t="s">
        <v>138</v>
      </c>
      <c r="TPU32" s="446" t="s">
        <v>139</v>
      </c>
      <c r="TPV32" s="446">
        <v>0.217</v>
      </c>
      <c r="TPW32" s="451">
        <f>+VLOOKUP(TPR32,[111]Insumos!$A$2:$F$2700,5,FALSE)</f>
        <v>32545</v>
      </c>
      <c r="TPX32" s="451">
        <f>+ROUND(TPV32*TPW32,0)</f>
        <v>7062</v>
      </c>
      <c r="TPY32" s="450" t="s">
        <v>31</v>
      </c>
      <c r="TPZ32" s="450" t="s">
        <v>150</v>
      </c>
      <c r="TQA32" s="446" t="s">
        <v>151</v>
      </c>
      <c r="TQB32" s="446" t="s">
        <v>138</v>
      </c>
      <c r="TQC32" s="446" t="s">
        <v>139</v>
      </c>
      <c r="TQD32" s="446">
        <v>0.217</v>
      </c>
      <c r="TQE32" s="451">
        <f>+VLOOKUP(TPZ32,[111]Insumos!$A$2:$F$2700,5,FALSE)</f>
        <v>32545</v>
      </c>
      <c r="TQF32" s="451">
        <f>+ROUND(TQD32*TQE32,0)</f>
        <v>7062</v>
      </c>
      <c r="TQG32" s="450" t="s">
        <v>31</v>
      </c>
      <c r="TQH32" s="450" t="s">
        <v>150</v>
      </c>
      <c r="TQI32" s="446" t="s">
        <v>151</v>
      </c>
      <c r="TQJ32" s="446" t="s">
        <v>138</v>
      </c>
      <c r="TQK32" s="446" t="s">
        <v>139</v>
      </c>
      <c r="TQL32" s="446">
        <v>0.217</v>
      </c>
      <c r="TQM32" s="451">
        <f>+VLOOKUP(TQH32,[111]Insumos!$A$2:$F$2700,5,FALSE)</f>
        <v>32545</v>
      </c>
      <c r="TQN32" s="451">
        <f>+ROUND(TQL32*TQM32,0)</f>
        <v>7062</v>
      </c>
      <c r="TQO32" s="450" t="s">
        <v>31</v>
      </c>
      <c r="TQP32" s="450" t="s">
        <v>150</v>
      </c>
      <c r="TQQ32" s="446" t="s">
        <v>151</v>
      </c>
      <c r="TQR32" s="446" t="s">
        <v>138</v>
      </c>
      <c r="TQS32" s="446" t="s">
        <v>139</v>
      </c>
      <c r="TQT32" s="446">
        <v>0.217</v>
      </c>
      <c r="TQU32" s="451">
        <f>+VLOOKUP(TQP32,[111]Insumos!$A$2:$F$2700,5,FALSE)</f>
        <v>32545</v>
      </c>
      <c r="TQV32" s="451">
        <f>+ROUND(TQT32*TQU32,0)</f>
        <v>7062</v>
      </c>
      <c r="TQW32" s="450" t="s">
        <v>31</v>
      </c>
      <c r="TQX32" s="450" t="s">
        <v>150</v>
      </c>
      <c r="TQY32" s="446" t="s">
        <v>151</v>
      </c>
      <c r="TQZ32" s="446" t="s">
        <v>138</v>
      </c>
      <c r="TRA32" s="446" t="s">
        <v>139</v>
      </c>
      <c r="TRB32" s="446">
        <v>0.217</v>
      </c>
      <c r="TRC32" s="451">
        <f>+VLOOKUP(TQX32,[111]Insumos!$A$2:$F$2700,5,FALSE)</f>
        <v>32545</v>
      </c>
      <c r="TRD32" s="451">
        <f>+ROUND(TRB32*TRC32,0)</f>
        <v>7062</v>
      </c>
      <c r="TRE32" s="450" t="s">
        <v>31</v>
      </c>
      <c r="TRF32" s="450" t="s">
        <v>150</v>
      </c>
      <c r="TRG32" s="446" t="s">
        <v>151</v>
      </c>
      <c r="TRH32" s="446" t="s">
        <v>138</v>
      </c>
      <c r="TRI32" s="446" t="s">
        <v>139</v>
      </c>
      <c r="TRJ32" s="446">
        <v>0.217</v>
      </c>
      <c r="TRK32" s="451">
        <f>+VLOOKUP(TRF32,[111]Insumos!$A$2:$F$2700,5,FALSE)</f>
        <v>32545</v>
      </c>
      <c r="TRL32" s="451">
        <f>+ROUND(TRJ32*TRK32,0)</f>
        <v>7062</v>
      </c>
      <c r="TRM32" s="450" t="s">
        <v>31</v>
      </c>
      <c r="TRN32" s="450" t="s">
        <v>150</v>
      </c>
      <c r="TRO32" s="446" t="s">
        <v>151</v>
      </c>
      <c r="TRP32" s="446" t="s">
        <v>138</v>
      </c>
      <c r="TRQ32" s="446" t="s">
        <v>139</v>
      </c>
      <c r="TRR32" s="446">
        <v>0.217</v>
      </c>
      <c r="TRS32" s="451">
        <f>+VLOOKUP(TRN32,[111]Insumos!$A$2:$F$2700,5,FALSE)</f>
        <v>32545</v>
      </c>
      <c r="TRT32" s="451">
        <f>+ROUND(TRR32*TRS32,0)</f>
        <v>7062</v>
      </c>
      <c r="TRU32" s="450" t="s">
        <v>31</v>
      </c>
      <c r="TRV32" s="450" t="s">
        <v>150</v>
      </c>
      <c r="TRW32" s="446" t="s">
        <v>151</v>
      </c>
      <c r="TRX32" s="446" t="s">
        <v>138</v>
      </c>
      <c r="TRY32" s="446" t="s">
        <v>139</v>
      </c>
      <c r="TRZ32" s="446">
        <v>0.217</v>
      </c>
      <c r="TSA32" s="451">
        <f>+VLOOKUP(TRV32,[111]Insumos!$A$2:$F$2700,5,FALSE)</f>
        <v>32545</v>
      </c>
      <c r="TSB32" s="451">
        <f>+ROUND(TRZ32*TSA32,0)</f>
        <v>7062</v>
      </c>
      <c r="TSC32" s="450" t="s">
        <v>31</v>
      </c>
      <c r="TSD32" s="450" t="s">
        <v>150</v>
      </c>
      <c r="TSE32" s="446" t="s">
        <v>151</v>
      </c>
      <c r="TSF32" s="446" t="s">
        <v>138</v>
      </c>
      <c r="TSG32" s="446" t="s">
        <v>139</v>
      </c>
      <c r="TSH32" s="446">
        <v>0.217</v>
      </c>
      <c r="TSI32" s="451">
        <f>+VLOOKUP(TSD32,[111]Insumos!$A$2:$F$2700,5,FALSE)</f>
        <v>32545</v>
      </c>
      <c r="TSJ32" s="451">
        <f>+ROUND(TSH32*TSI32,0)</f>
        <v>7062</v>
      </c>
      <c r="TSK32" s="450" t="s">
        <v>31</v>
      </c>
      <c r="TSL32" s="450" t="s">
        <v>150</v>
      </c>
      <c r="TSM32" s="446" t="s">
        <v>151</v>
      </c>
      <c r="TSN32" s="446" t="s">
        <v>138</v>
      </c>
      <c r="TSO32" s="446" t="s">
        <v>139</v>
      </c>
      <c r="TSP32" s="446">
        <v>0.217</v>
      </c>
      <c r="TSQ32" s="451">
        <f>+VLOOKUP(TSL32,[111]Insumos!$A$2:$F$2700,5,FALSE)</f>
        <v>32545</v>
      </c>
      <c r="TSR32" s="451">
        <f>+ROUND(TSP32*TSQ32,0)</f>
        <v>7062</v>
      </c>
      <c r="TSS32" s="450" t="s">
        <v>31</v>
      </c>
      <c r="TST32" s="450" t="s">
        <v>150</v>
      </c>
      <c r="TSU32" s="446" t="s">
        <v>151</v>
      </c>
      <c r="TSV32" s="446" t="s">
        <v>138</v>
      </c>
      <c r="TSW32" s="446" t="s">
        <v>139</v>
      </c>
      <c r="TSX32" s="446">
        <v>0.217</v>
      </c>
      <c r="TSY32" s="451">
        <f>+VLOOKUP(TST32,[111]Insumos!$A$2:$F$2700,5,FALSE)</f>
        <v>32545</v>
      </c>
      <c r="TSZ32" s="451">
        <f>+ROUND(TSX32*TSY32,0)</f>
        <v>7062</v>
      </c>
      <c r="TTA32" s="450" t="s">
        <v>31</v>
      </c>
      <c r="TTB32" s="450" t="s">
        <v>150</v>
      </c>
      <c r="TTC32" s="446" t="s">
        <v>151</v>
      </c>
      <c r="TTD32" s="446" t="s">
        <v>138</v>
      </c>
      <c r="TTE32" s="446" t="s">
        <v>139</v>
      </c>
      <c r="TTF32" s="446">
        <v>0.217</v>
      </c>
      <c r="TTG32" s="451">
        <f>+VLOOKUP(TTB32,[111]Insumos!$A$2:$F$2700,5,FALSE)</f>
        <v>32545</v>
      </c>
      <c r="TTH32" s="451">
        <f>+ROUND(TTF32*TTG32,0)</f>
        <v>7062</v>
      </c>
      <c r="TTI32" s="450" t="s">
        <v>31</v>
      </c>
      <c r="TTJ32" s="450" t="s">
        <v>150</v>
      </c>
      <c r="TTK32" s="446" t="s">
        <v>151</v>
      </c>
      <c r="TTL32" s="446" t="s">
        <v>138</v>
      </c>
      <c r="TTM32" s="446" t="s">
        <v>139</v>
      </c>
      <c r="TTN32" s="446">
        <v>0.217</v>
      </c>
      <c r="TTO32" s="451">
        <f>+VLOOKUP(TTJ32,[111]Insumos!$A$2:$F$2700,5,FALSE)</f>
        <v>32545</v>
      </c>
      <c r="TTP32" s="451">
        <f>+ROUND(TTN32*TTO32,0)</f>
        <v>7062</v>
      </c>
      <c r="TTQ32" s="450" t="s">
        <v>31</v>
      </c>
      <c r="TTR32" s="450" t="s">
        <v>150</v>
      </c>
      <c r="TTS32" s="446" t="s">
        <v>151</v>
      </c>
      <c r="TTT32" s="446" t="s">
        <v>138</v>
      </c>
      <c r="TTU32" s="446" t="s">
        <v>139</v>
      </c>
      <c r="TTV32" s="446">
        <v>0.217</v>
      </c>
      <c r="TTW32" s="451">
        <f>+VLOOKUP(TTR32,[111]Insumos!$A$2:$F$2700,5,FALSE)</f>
        <v>32545</v>
      </c>
      <c r="TTX32" s="451">
        <f>+ROUND(TTV32*TTW32,0)</f>
        <v>7062</v>
      </c>
      <c r="TTY32" s="450" t="s">
        <v>31</v>
      </c>
      <c r="TTZ32" s="450" t="s">
        <v>150</v>
      </c>
      <c r="TUA32" s="446" t="s">
        <v>151</v>
      </c>
      <c r="TUB32" s="446" t="s">
        <v>138</v>
      </c>
      <c r="TUC32" s="446" t="s">
        <v>139</v>
      </c>
      <c r="TUD32" s="446">
        <v>0.217</v>
      </c>
      <c r="TUE32" s="451">
        <f>+VLOOKUP(TTZ32,[111]Insumos!$A$2:$F$2700,5,FALSE)</f>
        <v>32545</v>
      </c>
      <c r="TUF32" s="451">
        <f>+ROUND(TUD32*TUE32,0)</f>
        <v>7062</v>
      </c>
      <c r="TUG32" s="450" t="s">
        <v>31</v>
      </c>
      <c r="TUH32" s="450" t="s">
        <v>150</v>
      </c>
      <c r="TUI32" s="446" t="s">
        <v>151</v>
      </c>
      <c r="TUJ32" s="446" t="s">
        <v>138</v>
      </c>
      <c r="TUK32" s="446" t="s">
        <v>139</v>
      </c>
      <c r="TUL32" s="446">
        <v>0.217</v>
      </c>
      <c r="TUM32" s="451">
        <f>+VLOOKUP(TUH32,[111]Insumos!$A$2:$F$2700,5,FALSE)</f>
        <v>32545</v>
      </c>
      <c r="TUN32" s="451">
        <f>+ROUND(TUL32*TUM32,0)</f>
        <v>7062</v>
      </c>
      <c r="TUO32" s="450" t="s">
        <v>31</v>
      </c>
      <c r="TUP32" s="450" t="s">
        <v>150</v>
      </c>
      <c r="TUQ32" s="446" t="s">
        <v>151</v>
      </c>
      <c r="TUR32" s="446" t="s">
        <v>138</v>
      </c>
      <c r="TUS32" s="446" t="s">
        <v>139</v>
      </c>
      <c r="TUT32" s="446">
        <v>0.217</v>
      </c>
      <c r="TUU32" s="451">
        <f>+VLOOKUP(TUP32,[111]Insumos!$A$2:$F$2700,5,FALSE)</f>
        <v>32545</v>
      </c>
      <c r="TUV32" s="451">
        <f>+ROUND(TUT32*TUU32,0)</f>
        <v>7062</v>
      </c>
      <c r="TUW32" s="450" t="s">
        <v>31</v>
      </c>
      <c r="TUX32" s="450" t="s">
        <v>150</v>
      </c>
      <c r="TUY32" s="446" t="s">
        <v>151</v>
      </c>
      <c r="TUZ32" s="446" t="s">
        <v>138</v>
      </c>
      <c r="TVA32" s="446" t="s">
        <v>139</v>
      </c>
      <c r="TVB32" s="446">
        <v>0.217</v>
      </c>
      <c r="TVC32" s="451">
        <f>+VLOOKUP(TUX32,[111]Insumos!$A$2:$F$2700,5,FALSE)</f>
        <v>32545</v>
      </c>
      <c r="TVD32" s="451">
        <f>+ROUND(TVB32*TVC32,0)</f>
        <v>7062</v>
      </c>
      <c r="TVE32" s="450" t="s">
        <v>31</v>
      </c>
      <c r="TVF32" s="450" t="s">
        <v>150</v>
      </c>
      <c r="TVG32" s="446" t="s">
        <v>151</v>
      </c>
      <c r="TVH32" s="446" t="s">
        <v>138</v>
      </c>
      <c r="TVI32" s="446" t="s">
        <v>139</v>
      </c>
      <c r="TVJ32" s="446">
        <v>0.217</v>
      </c>
      <c r="TVK32" s="451">
        <f>+VLOOKUP(TVF32,[111]Insumos!$A$2:$F$2700,5,FALSE)</f>
        <v>32545</v>
      </c>
      <c r="TVL32" s="451">
        <f>+ROUND(TVJ32*TVK32,0)</f>
        <v>7062</v>
      </c>
      <c r="TVM32" s="450" t="s">
        <v>31</v>
      </c>
      <c r="TVN32" s="450" t="s">
        <v>150</v>
      </c>
      <c r="TVO32" s="446" t="s">
        <v>151</v>
      </c>
      <c r="TVP32" s="446" t="s">
        <v>138</v>
      </c>
      <c r="TVQ32" s="446" t="s">
        <v>139</v>
      </c>
      <c r="TVR32" s="446">
        <v>0.217</v>
      </c>
      <c r="TVS32" s="451">
        <f>+VLOOKUP(TVN32,[111]Insumos!$A$2:$F$2700,5,FALSE)</f>
        <v>32545</v>
      </c>
      <c r="TVT32" s="451">
        <f>+ROUND(TVR32*TVS32,0)</f>
        <v>7062</v>
      </c>
      <c r="TVU32" s="450" t="s">
        <v>31</v>
      </c>
      <c r="TVV32" s="450" t="s">
        <v>150</v>
      </c>
      <c r="TVW32" s="446" t="s">
        <v>151</v>
      </c>
      <c r="TVX32" s="446" t="s">
        <v>138</v>
      </c>
      <c r="TVY32" s="446" t="s">
        <v>139</v>
      </c>
      <c r="TVZ32" s="446">
        <v>0.217</v>
      </c>
      <c r="TWA32" s="451">
        <f>+VLOOKUP(TVV32,[111]Insumos!$A$2:$F$2700,5,FALSE)</f>
        <v>32545</v>
      </c>
      <c r="TWB32" s="451">
        <f>+ROUND(TVZ32*TWA32,0)</f>
        <v>7062</v>
      </c>
      <c r="TWC32" s="450" t="s">
        <v>31</v>
      </c>
      <c r="TWD32" s="450" t="s">
        <v>150</v>
      </c>
      <c r="TWE32" s="446" t="s">
        <v>151</v>
      </c>
      <c r="TWF32" s="446" t="s">
        <v>138</v>
      </c>
      <c r="TWG32" s="446" t="s">
        <v>139</v>
      </c>
      <c r="TWH32" s="446">
        <v>0.217</v>
      </c>
      <c r="TWI32" s="451">
        <f>+VLOOKUP(TWD32,[111]Insumos!$A$2:$F$2700,5,FALSE)</f>
        <v>32545</v>
      </c>
      <c r="TWJ32" s="451">
        <f>+ROUND(TWH32*TWI32,0)</f>
        <v>7062</v>
      </c>
      <c r="TWK32" s="450" t="s">
        <v>31</v>
      </c>
      <c r="TWL32" s="450" t="s">
        <v>150</v>
      </c>
      <c r="TWM32" s="446" t="s">
        <v>151</v>
      </c>
      <c r="TWN32" s="446" t="s">
        <v>138</v>
      </c>
      <c r="TWO32" s="446" t="s">
        <v>139</v>
      </c>
      <c r="TWP32" s="446">
        <v>0.217</v>
      </c>
      <c r="TWQ32" s="451">
        <f>+VLOOKUP(TWL32,[111]Insumos!$A$2:$F$2700,5,FALSE)</f>
        <v>32545</v>
      </c>
      <c r="TWR32" s="451">
        <f>+ROUND(TWP32*TWQ32,0)</f>
        <v>7062</v>
      </c>
      <c r="TWS32" s="450" t="s">
        <v>31</v>
      </c>
      <c r="TWT32" s="450" t="s">
        <v>150</v>
      </c>
      <c r="TWU32" s="446" t="s">
        <v>151</v>
      </c>
      <c r="TWV32" s="446" t="s">
        <v>138</v>
      </c>
      <c r="TWW32" s="446" t="s">
        <v>139</v>
      </c>
      <c r="TWX32" s="446">
        <v>0.217</v>
      </c>
      <c r="TWY32" s="451">
        <f>+VLOOKUP(TWT32,[111]Insumos!$A$2:$F$2700,5,FALSE)</f>
        <v>32545</v>
      </c>
      <c r="TWZ32" s="451">
        <f>+ROUND(TWX32*TWY32,0)</f>
        <v>7062</v>
      </c>
      <c r="TXA32" s="450" t="s">
        <v>31</v>
      </c>
      <c r="TXB32" s="450" t="s">
        <v>150</v>
      </c>
      <c r="TXC32" s="446" t="s">
        <v>151</v>
      </c>
      <c r="TXD32" s="446" t="s">
        <v>138</v>
      </c>
      <c r="TXE32" s="446" t="s">
        <v>139</v>
      </c>
      <c r="TXF32" s="446">
        <v>0.217</v>
      </c>
      <c r="TXG32" s="451">
        <f>+VLOOKUP(TXB32,[111]Insumos!$A$2:$F$2700,5,FALSE)</f>
        <v>32545</v>
      </c>
      <c r="TXH32" s="451">
        <f>+ROUND(TXF32*TXG32,0)</f>
        <v>7062</v>
      </c>
      <c r="TXI32" s="450" t="s">
        <v>31</v>
      </c>
      <c r="TXJ32" s="450" t="s">
        <v>150</v>
      </c>
      <c r="TXK32" s="446" t="s">
        <v>151</v>
      </c>
      <c r="TXL32" s="446" t="s">
        <v>138</v>
      </c>
      <c r="TXM32" s="446" t="s">
        <v>139</v>
      </c>
      <c r="TXN32" s="446">
        <v>0.217</v>
      </c>
      <c r="TXO32" s="451">
        <f>+VLOOKUP(TXJ32,[111]Insumos!$A$2:$F$2700,5,FALSE)</f>
        <v>32545</v>
      </c>
      <c r="TXP32" s="451">
        <f>+ROUND(TXN32*TXO32,0)</f>
        <v>7062</v>
      </c>
      <c r="TXQ32" s="450" t="s">
        <v>31</v>
      </c>
      <c r="TXR32" s="450" t="s">
        <v>150</v>
      </c>
      <c r="TXS32" s="446" t="s">
        <v>151</v>
      </c>
      <c r="TXT32" s="446" t="s">
        <v>138</v>
      </c>
      <c r="TXU32" s="446" t="s">
        <v>139</v>
      </c>
      <c r="TXV32" s="446">
        <v>0.217</v>
      </c>
      <c r="TXW32" s="451">
        <f>+VLOOKUP(TXR32,[111]Insumos!$A$2:$F$2700,5,FALSE)</f>
        <v>32545</v>
      </c>
      <c r="TXX32" s="451">
        <f>+ROUND(TXV32*TXW32,0)</f>
        <v>7062</v>
      </c>
      <c r="TXY32" s="450" t="s">
        <v>31</v>
      </c>
      <c r="TXZ32" s="450" t="s">
        <v>150</v>
      </c>
      <c r="TYA32" s="446" t="s">
        <v>151</v>
      </c>
      <c r="TYB32" s="446" t="s">
        <v>138</v>
      </c>
      <c r="TYC32" s="446" t="s">
        <v>139</v>
      </c>
      <c r="TYD32" s="446">
        <v>0.217</v>
      </c>
      <c r="TYE32" s="451">
        <f>+VLOOKUP(TXZ32,[111]Insumos!$A$2:$F$2700,5,FALSE)</f>
        <v>32545</v>
      </c>
      <c r="TYF32" s="451">
        <f>+ROUND(TYD32*TYE32,0)</f>
        <v>7062</v>
      </c>
      <c r="TYG32" s="450" t="s">
        <v>31</v>
      </c>
      <c r="TYH32" s="450" t="s">
        <v>150</v>
      </c>
      <c r="TYI32" s="446" t="s">
        <v>151</v>
      </c>
      <c r="TYJ32" s="446" t="s">
        <v>138</v>
      </c>
      <c r="TYK32" s="446" t="s">
        <v>139</v>
      </c>
      <c r="TYL32" s="446">
        <v>0.217</v>
      </c>
      <c r="TYM32" s="451">
        <f>+VLOOKUP(TYH32,[111]Insumos!$A$2:$F$2700,5,FALSE)</f>
        <v>32545</v>
      </c>
      <c r="TYN32" s="451">
        <f>+ROUND(TYL32*TYM32,0)</f>
        <v>7062</v>
      </c>
      <c r="TYO32" s="450" t="s">
        <v>31</v>
      </c>
      <c r="TYP32" s="450" t="s">
        <v>150</v>
      </c>
      <c r="TYQ32" s="446" t="s">
        <v>151</v>
      </c>
      <c r="TYR32" s="446" t="s">
        <v>138</v>
      </c>
      <c r="TYS32" s="446" t="s">
        <v>139</v>
      </c>
      <c r="TYT32" s="446">
        <v>0.217</v>
      </c>
      <c r="TYU32" s="451">
        <f>+VLOOKUP(TYP32,[111]Insumos!$A$2:$F$2700,5,FALSE)</f>
        <v>32545</v>
      </c>
      <c r="TYV32" s="451">
        <f>+ROUND(TYT32*TYU32,0)</f>
        <v>7062</v>
      </c>
      <c r="TYW32" s="450" t="s">
        <v>31</v>
      </c>
      <c r="TYX32" s="450" t="s">
        <v>150</v>
      </c>
      <c r="TYY32" s="446" t="s">
        <v>151</v>
      </c>
      <c r="TYZ32" s="446" t="s">
        <v>138</v>
      </c>
      <c r="TZA32" s="446" t="s">
        <v>139</v>
      </c>
      <c r="TZB32" s="446">
        <v>0.217</v>
      </c>
      <c r="TZC32" s="451">
        <f>+VLOOKUP(TYX32,[111]Insumos!$A$2:$F$2700,5,FALSE)</f>
        <v>32545</v>
      </c>
      <c r="TZD32" s="451">
        <f>+ROUND(TZB32*TZC32,0)</f>
        <v>7062</v>
      </c>
      <c r="TZE32" s="450" t="s">
        <v>31</v>
      </c>
      <c r="TZF32" s="450" t="s">
        <v>150</v>
      </c>
      <c r="TZG32" s="446" t="s">
        <v>151</v>
      </c>
      <c r="TZH32" s="446" t="s">
        <v>138</v>
      </c>
      <c r="TZI32" s="446" t="s">
        <v>139</v>
      </c>
      <c r="TZJ32" s="446">
        <v>0.217</v>
      </c>
      <c r="TZK32" s="451">
        <f>+VLOOKUP(TZF32,[111]Insumos!$A$2:$F$2700,5,FALSE)</f>
        <v>32545</v>
      </c>
      <c r="TZL32" s="451">
        <f>+ROUND(TZJ32*TZK32,0)</f>
        <v>7062</v>
      </c>
      <c r="TZM32" s="450" t="s">
        <v>31</v>
      </c>
      <c r="TZN32" s="450" t="s">
        <v>150</v>
      </c>
      <c r="TZO32" s="446" t="s">
        <v>151</v>
      </c>
      <c r="TZP32" s="446" t="s">
        <v>138</v>
      </c>
      <c r="TZQ32" s="446" t="s">
        <v>139</v>
      </c>
      <c r="TZR32" s="446">
        <v>0.217</v>
      </c>
      <c r="TZS32" s="451">
        <f>+VLOOKUP(TZN32,[111]Insumos!$A$2:$F$2700,5,FALSE)</f>
        <v>32545</v>
      </c>
      <c r="TZT32" s="451">
        <f>+ROUND(TZR32*TZS32,0)</f>
        <v>7062</v>
      </c>
      <c r="TZU32" s="450" t="s">
        <v>31</v>
      </c>
      <c r="TZV32" s="450" t="s">
        <v>150</v>
      </c>
      <c r="TZW32" s="446" t="s">
        <v>151</v>
      </c>
      <c r="TZX32" s="446" t="s">
        <v>138</v>
      </c>
      <c r="TZY32" s="446" t="s">
        <v>139</v>
      </c>
      <c r="TZZ32" s="446">
        <v>0.217</v>
      </c>
      <c r="UAA32" s="451">
        <f>+VLOOKUP(TZV32,[111]Insumos!$A$2:$F$2700,5,FALSE)</f>
        <v>32545</v>
      </c>
      <c r="UAB32" s="451">
        <f>+ROUND(TZZ32*UAA32,0)</f>
        <v>7062</v>
      </c>
      <c r="UAC32" s="450" t="s">
        <v>31</v>
      </c>
      <c r="UAD32" s="450" t="s">
        <v>150</v>
      </c>
      <c r="UAE32" s="446" t="s">
        <v>151</v>
      </c>
      <c r="UAF32" s="446" t="s">
        <v>138</v>
      </c>
      <c r="UAG32" s="446" t="s">
        <v>139</v>
      </c>
      <c r="UAH32" s="446">
        <v>0.217</v>
      </c>
      <c r="UAI32" s="451">
        <f>+VLOOKUP(UAD32,[111]Insumos!$A$2:$F$2700,5,FALSE)</f>
        <v>32545</v>
      </c>
      <c r="UAJ32" s="451">
        <f>+ROUND(UAH32*UAI32,0)</f>
        <v>7062</v>
      </c>
      <c r="UAK32" s="450" t="s">
        <v>31</v>
      </c>
      <c r="UAL32" s="450" t="s">
        <v>150</v>
      </c>
      <c r="UAM32" s="446" t="s">
        <v>151</v>
      </c>
      <c r="UAN32" s="446" t="s">
        <v>138</v>
      </c>
      <c r="UAO32" s="446" t="s">
        <v>139</v>
      </c>
      <c r="UAP32" s="446">
        <v>0.217</v>
      </c>
      <c r="UAQ32" s="451">
        <f>+VLOOKUP(UAL32,[111]Insumos!$A$2:$F$2700,5,FALSE)</f>
        <v>32545</v>
      </c>
      <c r="UAR32" s="451">
        <f>+ROUND(UAP32*UAQ32,0)</f>
        <v>7062</v>
      </c>
      <c r="UAS32" s="450" t="s">
        <v>31</v>
      </c>
      <c r="UAT32" s="450" t="s">
        <v>150</v>
      </c>
      <c r="UAU32" s="446" t="s">
        <v>151</v>
      </c>
      <c r="UAV32" s="446" t="s">
        <v>138</v>
      </c>
      <c r="UAW32" s="446" t="s">
        <v>139</v>
      </c>
      <c r="UAX32" s="446">
        <v>0.217</v>
      </c>
      <c r="UAY32" s="451">
        <f>+VLOOKUP(UAT32,[111]Insumos!$A$2:$F$2700,5,FALSE)</f>
        <v>32545</v>
      </c>
      <c r="UAZ32" s="451">
        <f>+ROUND(UAX32*UAY32,0)</f>
        <v>7062</v>
      </c>
      <c r="UBA32" s="450" t="s">
        <v>31</v>
      </c>
      <c r="UBB32" s="450" t="s">
        <v>150</v>
      </c>
      <c r="UBC32" s="446" t="s">
        <v>151</v>
      </c>
      <c r="UBD32" s="446" t="s">
        <v>138</v>
      </c>
      <c r="UBE32" s="446" t="s">
        <v>139</v>
      </c>
      <c r="UBF32" s="446">
        <v>0.217</v>
      </c>
      <c r="UBG32" s="451">
        <f>+VLOOKUP(UBB32,[111]Insumos!$A$2:$F$2700,5,FALSE)</f>
        <v>32545</v>
      </c>
      <c r="UBH32" s="451">
        <f>+ROUND(UBF32*UBG32,0)</f>
        <v>7062</v>
      </c>
      <c r="UBI32" s="450" t="s">
        <v>31</v>
      </c>
      <c r="UBJ32" s="450" t="s">
        <v>150</v>
      </c>
      <c r="UBK32" s="446" t="s">
        <v>151</v>
      </c>
      <c r="UBL32" s="446" t="s">
        <v>138</v>
      </c>
      <c r="UBM32" s="446" t="s">
        <v>139</v>
      </c>
      <c r="UBN32" s="446">
        <v>0.217</v>
      </c>
      <c r="UBO32" s="451">
        <f>+VLOOKUP(UBJ32,[111]Insumos!$A$2:$F$2700,5,FALSE)</f>
        <v>32545</v>
      </c>
      <c r="UBP32" s="451">
        <f>+ROUND(UBN32*UBO32,0)</f>
        <v>7062</v>
      </c>
      <c r="UBQ32" s="450" t="s">
        <v>31</v>
      </c>
      <c r="UBR32" s="450" t="s">
        <v>150</v>
      </c>
      <c r="UBS32" s="446" t="s">
        <v>151</v>
      </c>
      <c r="UBT32" s="446" t="s">
        <v>138</v>
      </c>
      <c r="UBU32" s="446" t="s">
        <v>139</v>
      </c>
      <c r="UBV32" s="446">
        <v>0.217</v>
      </c>
      <c r="UBW32" s="451">
        <f>+VLOOKUP(UBR32,[111]Insumos!$A$2:$F$2700,5,FALSE)</f>
        <v>32545</v>
      </c>
      <c r="UBX32" s="451">
        <f>+ROUND(UBV32*UBW32,0)</f>
        <v>7062</v>
      </c>
      <c r="UBY32" s="450" t="s">
        <v>31</v>
      </c>
      <c r="UBZ32" s="450" t="s">
        <v>150</v>
      </c>
      <c r="UCA32" s="446" t="s">
        <v>151</v>
      </c>
      <c r="UCB32" s="446" t="s">
        <v>138</v>
      </c>
      <c r="UCC32" s="446" t="s">
        <v>139</v>
      </c>
      <c r="UCD32" s="446">
        <v>0.217</v>
      </c>
      <c r="UCE32" s="451">
        <f>+VLOOKUP(UBZ32,[111]Insumos!$A$2:$F$2700,5,FALSE)</f>
        <v>32545</v>
      </c>
      <c r="UCF32" s="451">
        <f>+ROUND(UCD32*UCE32,0)</f>
        <v>7062</v>
      </c>
      <c r="UCG32" s="450" t="s">
        <v>31</v>
      </c>
      <c r="UCH32" s="450" t="s">
        <v>150</v>
      </c>
      <c r="UCI32" s="446" t="s">
        <v>151</v>
      </c>
      <c r="UCJ32" s="446" t="s">
        <v>138</v>
      </c>
      <c r="UCK32" s="446" t="s">
        <v>139</v>
      </c>
      <c r="UCL32" s="446">
        <v>0.217</v>
      </c>
      <c r="UCM32" s="451">
        <f>+VLOOKUP(UCH32,[111]Insumos!$A$2:$F$2700,5,FALSE)</f>
        <v>32545</v>
      </c>
      <c r="UCN32" s="451">
        <f>+ROUND(UCL32*UCM32,0)</f>
        <v>7062</v>
      </c>
      <c r="UCO32" s="450" t="s">
        <v>31</v>
      </c>
      <c r="UCP32" s="450" t="s">
        <v>150</v>
      </c>
      <c r="UCQ32" s="446" t="s">
        <v>151</v>
      </c>
      <c r="UCR32" s="446" t="s">
        <v>138</v>
      </c>
      <c r="UCS32" s="446" t="s">
        <v>139</v>
      </c>
      <c r="UCT32" s="446">
        <v>0.217</v>
      </c>
      <c r="UCU32" s="451">
        <f>+VLOOKUP(UCP32,[111]Insumos!$A$2:$F$2700,5,FALSE)</f>
        <v>32545</v>
      </c>
      <c r="UCV32" s="451">
        <f>+ROUND(UCT32*UCU32,0)</f>
        <v>7062</v>
      </c>
      <c r="UCW32" s="450" t="s">
        <v>31</v>
      </c>
      <c r="UCX32" s="450" t="s">
        <v>150</v>
      </c>
      <c r="UCY32" s="446" t="s">
        <v>151</v>
      </c>
      <c r="UCZ32" s="446" t="s">
        <v>138</v>
      </c>
      <c r="UDA32" s="446" t="s">
        <v>139</v>
      </c>
      <c r="UDB32" s="446">
        <v>0.217</v>
      </c>
      <c r="UDC32" s="451">
        <f>+VLOOKUP(UCX32,[111]Insumos!$A$2:$F$2700,5,FALSE)</f>
        <v>32545</v>
      </c>
      <c r="UDD32" s="451">
        <f>+ROUND(UDB32*UDC32,0)</f>
        <v>7062</v>
      </c>
      <c r="UDE32" s="450" t="s">
        <v>31</v>
      </c>
      <c r="UDF32" s="450" t="s">
        <v>150</v>
      </c>
      <c r="UDG32" s="446" t="s">
        <v>151</v>
      </c>
      <c r="UDH32" s="446" t="s">
        <v>138</v>
      </c>
      <c r="UDI32" s="446" t="s">
        <v>139</v>
      </c>
      <c r="UDJ32" s="446">
        <v>0.217</v>
      </c>
      <c r="UDK32" s="451">
        <f>+VLOOKUP(UDF32,[111]Insumos!$A$2:$F$2700,5,FALSE)</f>
        <v>32545</v>
      </c>
      <c r="UDL32" s="451">
        <f>+ROUND(UDJ32*UDK32,0)</f>
        <v>7062</v>
      </c>
      <c r="UDM32" s="450" t="s">
        <v>31</v>
      </c>
      <c r="UDN32" s="450" t="s">
        <v>150</v>
      </c>
      <c r="UDO32" s="446" t="s">
        <v>151</v>
      </c>
      <c r="UDP32" s="446" t="s">
        <v>138</v>
      </c>
      <c r="UDQ32" s="446" t="s">
        <v>139</v>
      </c>
      <c r="UDR32" s="446">
        <v>0.217</v>
      </c>
      <c r="UDS32" s="451">
        <f>+VLOOKUP(UDN32,[111]Insumos!$A$2:$F$2700,5,FALSE)</f>
        <v>32545</v>
      </c>
      <c r="UDT32" s="451">
        <f>+ROUND(UDR32*UDS32,0)</f>
        <v>7062</v>
      </c>
      <c r="UDU32" s="450" t="s">
        <v>31</v>
      </c>
      <c r="UDV32" s="450" t="s">
        <v>150</v>
      </c>
      <c r="UDW32" s="446" t="s">
        <v>151</v>
      </c>
      <c r="UDX32" s="446" t="s">
        <v>138</v>
      </c>
      <c r="UDY32" s="446" t="s">
        <v>139</v>
      </c>
      <c r="UDZ32" s="446">
        <v>0.217</v>
      </c>
      <c r="UEA32" s="451">
        <f>+VLOOKUP(UDV32,[111]Insumos!$A$2:$F$2700,5,FALSE)</f>
        <v>32545</v>
      </c>
      <c r="UEB32" s="451">
        <f>+ROUND(UDZ32*UEA32,0)</f>
        <v>7062</v>
      </c>
      <c r="UEC32" s="450" t="s">
        <v>31</v>
      </c>
      <c r="UED32" s="450" t="s">
        <v>150</v>
      </c>
      <c r="UEE32" s="446" t="s">
        <v>151</v>
      </c>
      <c r="UEF32" s="446" t="s">
        <v>138</v>
      </c>
      <c r="UEG32" s="446" t="s">
        <v>139</v>
      </c>
      <c r="UEH32" s="446">
        <v>0.217</v>
      </c>
      <c r="UEI32" s="451">
        <f>+VLOOKUP(UED32,[111]Insumos!$A$2:$F$2700,5,FALSE)</f>
        <v>32545</v>
      </c>
      <c r="UEJ32" s="451">
        <f>+ROUND(UEH32*UEI32,0)</f>
        <v>7062</v>
      </c>
      <c r="UEK32" s="450" t="s">
        <v>31</v>
      </c>
      <c r="UEL32" s="450" t="s">
        <v>150</v>
      </c>
      <c r="UEM32" s="446" t="s">
        <v>151</v>
      </c>
      <c r="UEN32" s="446" t="s">
        <v>138</v>
      </c>
      <c r="UEO32" s="446" t="s">
        <v>139</v>
      </c>
      <c r="UEP32" s="446">
        <v>0.217</v>
      </c>
      <c r="UEQ32" s="451">
        <f>+VLOOKUP(UEL32,[111]Insumos!$A$2:$F$2700,5,FALSE)</f>
        <v>32545</v>
      </c>
      <c r="UER32" s="451">
        <f>+ROUND(UEP32*UEQ32,0)</f>
        <v>7062</v>
      </c>
      <c r="UES32" s="450" t="s">
        <v>31</v>
      </c>
      <c r="UET32" s="450" t="s">
        <v>150</v>
      </c>
      <c r="UEU32" s="446" t="s">
        <v>151</v>
      </c>
      <c r="UEV32" s="446" t="s">
        <v>138</v>
      </c>
      <c r="UEW32" s="446" t="s">
        <v>139</v>
      </c>
      <c r="UEX32" s="446">
        <v>0.217</v>
      </c>
      <c r="UEY32" s="451">
        <f>+VLOOKUP(UET32,[111]Insumos!$A$2:$F$2700,5,FALSE)</f>
        <v>32545</v>
      </c>
      <c r="UEZ32" s="451">
        <f>+ROUND(UEX32*UEY32,0)</f>
        <v>7062</v>
      </c>
      <c r="UFA32" s="450" t="s">
        <v>31</v>
      </c>
      <c r="UFB32" s="450" t="s">
        <v>150</v>
      </c>
      <c r="UFC32" s="446" t="s">
        <v>151</v>
      </c>
      <c r="UFD32" s="446" t="s">
        <v>138</v>
      </c>
      <c r="UFE32" s="446" t="s">
        <v>139</v>
      </c>
      <c r="UFF32" s="446">
        <v>0.217</v>
      </c>
      <c r="UFG32" s="451">
        <f>+VLOOKUP(UFB32,[111]Insumos!$A$2:$F$2700,5,FALSE)</f>
        <v>32545</v>
      </c>
      <c r="UFH32" s="451">
        <f>+ROUND(UFF32*UFG32,0)</f>
        <v>7062</v>
      </c>
      <c r="UFI32" s="450" t="s">
        <v>31</v>
      </c>
      <c r="UFJ32" s="450" t="s">
        <v>150</v>
      </c>
      <c r="UFK32" s="446" t="s">
        <v>151</v>
      </c>
      <c r="UFL32" s="446" t="s">
        <v>138</v>
      </c>
      <c r="UFM32" s="446" t="s">
        <v>139</v>
      </c>
      <c r="UFN32" s="446">
        <v>0.217</v>
      </c>
      <c r="UFO32" s="451">
        <f>+VLOOKUP(UFJ32,[111]Insumos!$A$2:$F$2700,5,FALSE)</f>
        <v>32545</v>
      </c>
      <c r="UFP32" s="451">
        <f>+ROUND(UFN32*UFO32,0)</f>
        <v>7062</v>
      </c>
      <c r="UFQ32" s="450" t="s">
        <v>31</v>
      </c>
      <c r="UFR32" s="450" t="s">
        <v>150</v>
      </c>
      <c r="UFS32" s="446" t="s">
        <v>151</v>
      </c>
      <c r="UFT32" s="446" t="s">
        <v>138</v>
      </c>
      <c r="UFU32" s="446" t="s">
        <v>139</v>
      </c>
      <c r="UFV32" s="446">
        <v>0.217</v>
      </c>
      <c r="UFW32" s="451">
        <f>+VLOOKUP(UFR32,[111]Insumos!$A$2:$F$2700,5,FALSE)</f>
        <v>32545</v>
      </c>
      <c r="UFX32" s="451">
        <f>+ROUND(UFV32*UFW32,0)</f>
        <v>7062</v>
      </c>
      <c r="UFY32" s="450" t="s">
        <v>31</v>
      </c>
      <c r="UFZ32" s="450" t="s">
        <v>150</v>
      </c>
      <c r="UGA32" s="446" t="s">
        <v>151</v>
      </c>
      <c r="UGB32" s="446" t="s">
        <v>138</v>
      </c>
      <c r="UGC32" s="446" t="s">
        <v>139</v>
      </c>
      <c r="UGD32" s="446">
        <v>0.217</v>
      </c>
      <c r="UGE32" s="451">
        <f>+VLOOKUP(UFZ32,[111]Insumos!$A$2:$F$2700,5,FALSE)</f>
        <v>32545</v>
      </c>
      <c r="UGF32" s="451">
        <f>+ROUND(UGD32*UGE32,0)</f>
        <v>7062</v>
      </c>
      <c r="UGG32" s="450" t="s">
        <v>31</v>
      </c>
      <c r="UGH32" s="450" t="s">
        <v>150</v>
      </c>
      <c r="UGI32" s="446" t="s">
        <v>151</v>
      </c>
      <c r="UGJ32" s="446" t="s">
        <v>138</v>
      </c>
      <c r="UGK32" s="446" t="s">
        <v>139</v>
      </c>
      <c r="UGL32" s="446">
        <v>0.217</v>
      </c>
      <c r="UGM32" s="451">
        <f>+VLOOKUP(UGH32,[111]Insumos!$A$2:$F$2700,5,FALSE)</f>
        <v>32545</v>
      </c>
      <c r="UGN32" s="451">
        <f>+ROUND(UGL32*UGM32,0)</f>
        <v>7062</v>
      </c>
      <c r="UGO32" s="450" t="s">
        <v>31</v>
      </c>
      <c r="UGP32" s="450" t="s">
        <v>150</v>
      </c>
      <c r="UGQ32" s="446" t="s">
        <v>151</v>
      </c>
      <c r="UGR32" s="446" t="s">
        <v>138</v>
      </c>
      <c r="UGS32" s="446" t="s">
        <v>139</v>
      </c>
      <c r="UGT32" s="446">
        <v>0.217</v>
      </c>
      <c r="UGU32" s="451">
        <f>+VLOOKUP(UGP32,[111]Insumos!$A$2:$F$2700,5,FALSE)</f>
        <v>32545</v>
      </c>
      <c r="UGV32" s="451">
        <f>+ROUND(UGT32*UGU32,0)</f>
        <v>7062</v>
      </c>
      <c r="UGW32" s="450" t="s">
        <v>31</v>
      </c>
      <c r="UGX32" s="450" t="s">
        <v>150</v>
      </c>
      <c r="UGY32" s="446" t="s">
        <v>151</v>
      </c>
      <c r="UGZ32" s="446" t="s">
        <v>138</v>
      </c>
      <c r="UHA32" s="446" t="s">
        <v>139</v>
      </c>
      <c r="UHB32" s="446">
        <v>0.217</v>
      </c>
      <c r="UHC32" s="451">
        <f>+VLOOKUP(UGX32,[111]Insumos!$A$2:$F$2700,5,FALSE)</f>
        <v>32545</v>
      </c>
      <c r="UHD32" s="451">
        <f>+ROUND(UHB32*UHC32,0)</f>
        <v>7062</v>
      </c>
      <c r="UHE32" s="450" t="s">
        <v>31</v>
      </c>
      <c r="UHF32" s="450" t="s">
        <v>150</v>
      </c>
      <c r="UHG32" s="446" t="s">
        <v>151</v>
      </c>
      <c r="UHH32" s="446" t="s">
        <v>138</v>
      </c>
      <c r="UHI32" s="446" t="s">
        <v>139</v>
      </c>
      <c r="UHJ32" s="446">
        <v>0.217</v>
      </c>
      <c r="UHK32" s="451">
        <f>+VLOOKUP(UHF32,[111]Insumos!$A$2:$F$2700,5,FALSE)</f>
        <v>32545</v>
      </c>
      <c r="UHL32" s="451">
        <f>+ROUND(UHJ32*UHK32,0)</f>
        <v>7062</v>
      </c>
      <c r="UHM32" s="450" t="s">
        <v>31</v>
      </c>
      <c r="UHN32" s="450" t="s">
        <v>150</v>
      </c>
      <c r="UHO32" s="446" t="s">
        <v>151</v>
      </c>
      <c r="UHP32" s="446" t="s">
        <v>138</v>
      </c>
      <c r="UHQ32" s="446" t="s">
        <v>139</v>
      </c>
      <c r="UHR32" s="446">
        <v>0.217</v>
      </c>
      <c r="UHS32" s="451">
        <f>+VLOOKUP(UHN32,[111]Insumos!$A$2:$F$2700,5,FALSE)</f>
        <v>32545</v>
      </c>
      <c r="UHT32" s="451">
        <f>+ROUND(UHR32*UHS32,0)</f>
        <v>7062</v>
      </c>
      <c r="UHU32" s="450" t="s">
        <v>31</v>
      </c>
      <c r="UHV32" s="450" t="s">
        <v>150</v>
      </c>
      <c r="UHW32" s="446" t="s">
        <v>151</v>
      </c>
      <c r="UHX32" s="446" t="s">
        <v>138</v>
      </c>
      <c r="UHY32" s="446" t="s">
        <v>139</v>
      </c>
      <c r="UHZ32" s="446">
        <v>0.217</v>
      </c>
      <c r="UIA32" s="451">
        <f>+VLOOKUP(UHV32,[111]Insumos!$A$2:$F$2700,5,FALSE)</f>
        <v>32545</v>
      </c>
      <c r="UIB32" s="451">
        <f>+ROUND(UHZ32*UIA32,0)</f>
        <v>7062</v>
      </c>
      <c r="UIC32" s="450" t="s">
        <v>31</v>
      </c>
      <c r="UID32" s="450" t="s">
        <v>150</v>
      </c>
      <c r="UIE32" s="446" t="s">
        <v>151</v>
      </c>
      <c r="UIF32" s="446" t="s">
        <v>138</v>
      </c>
      <c r="UIG32" s="446" t="s">
        <v>139</v>
      </c>
      <c r="UIH32" s="446">
        <v>0.217</v>
      </c>
      <c r="UII32" s="451">
        <f>+VLOOKUP(UID32,[111]Insumos!$A$2:$F$2700,5,FALSE)</f>
        <v>32545</v>
      </c>
      <c r="UIJ32" s="451">
        <f>+ROUND(UIH32*UII32,0)</f>
        <v>7062</v>
      </c>
      <c r="UIK32" s="450" t="s">
        <v>31</v>
      </c>
      <c r="UIL32" s="450" t="s">
        <v>150</v>
      </c>
      <c r="UIM32" s="446" t="s">
        <v>151</v>
      </c>
      <c r="UIN32" s="446" t="s">
        <v>138</v>
      </c>
      <c r="UIO32" s="446" t="s">
        <v>139</v>
      </c>
      <c r="UIP32" s="446">
        <v>0.217</v>
      </c>
      <c r="UIQ32" s="451">
        <f>+VLOOKUP(UIL32,[111]Insumos!$A$2:$F$2700,5,FALSE)</f>
        <v>32545</v>
      </c>
      <c r="UIR32" s="451">
        <f>+ROUND(UIP32*UIQ32,0)</f>
        <v>7062</v>
      </c>
      <c r="UIS32" s="450" t="s">
        <v>31</v>
      </c>
      <c r="UIT32" s="450" t="s">
        <v>150</v>
      </c>
      <c r="UIU32" s="446" t="s">
        <v>151</v>
      </c>
      <c r="UIV32" s="446" t="s">
        <v>138</v>
      </c>
      <c r="UIW32" s="446" t="s">
        <v>139</v>
      </c>
      <c r="UIX32" s="446">
        <v>0.217</v>
      </c>
      <c r="UIY32" s="451">
        <f>+VLOOKUP(UIT32,[111]Insumos!$A$2:$F$2700,5,FALSE)</f>
        <v>32545</v>
      </c>
      <c r="UIZ32" s="451">
        <f>+ROUND(UIX32*UIY32,0)</f>
        <v>7062</v>
      </c>
      <c r="UJA32" s="450" t="s">
        <v>31</v>
      </c>
      <c r="UJB32" s="450" t="s">
        <v>150</v>
      </c>
      <c r="UJC32" s="446" t="s">
        <v>151</v>
      </c>
      <c r="UJD32" s="446" t="s">
        <v>138</v>
      </c>
      <c r="UJE32" s="446" t="s">
        <v>139</v>
      </c>
      <c r="UJF32" s="446">
        <v>0.217</v>
      </c>
      <c r="UJG32" s="451">
        <f>+VLOOKUP(UJB32,[111]Insumos!$A$2:$F$2700,5,FALSE)</f>
        <v>32545</v>
      </c>
      <c r="UJH32" s="451">
        <f>+ROUND(UJF32*UJG32,0)</f>
        <v>7062</v>
      </c>
      <c r="UJI32" s="450" t="s">
        <v>31</v>
      </c>
      <c r="UJJ32" s="450" t="s">
        <v>150</v>
      </c>
      <c r="UJK32" s="446" t="s">
        <v>151</v>
      </c>
      <c r="UJL32" s="446" t="s">
        <v>138</v>
      </c>
      <c r="UJM32" s="446" t="s">
        <v>139</v>
      </c>
      <c r="UJN32" s="446">
        <v>0.217</v>
      </c>
      <c r="UJO32" s="451">
        <f>+VLOOKUP(UJJ32,[111]Insumos!$A$2:$F$2700,5,FALSE)</f>
        <v>32545</v>
      </c>
      <c r="UJP32" s="451">
        <f>+ROUND(UJN32*UJO32,0)</f>
        <v>7062</v>
      </c>
      <c r="UJQ32" s="450" t="s">
        <v>31</v>
      </c>
      <c r="UJR32" s="450" t="s">
        <v>150</v>
      </c>
      <c r="UJS32" s="446" t="s">
        <v>151</v>
      </c>
      <c r="UJT32" s="446" t="s">
        <v>138</v>
      </c>
      <c r="UJU32" s="446" t="s">
        <v>139</v>
      </c>
      <c r="UJV32" s="446">
        <v>0.217</v>
      </c>
      <c r="UJW32" s="451">
        <f>+VLOOKUP(UJR32,[111]Insumos!$A$2:$F$2700,5,FALSE)</f>
        <v>32545</v>
      </c>
      <c r="UJX32" s="451">
        <f>+ROUND(UJV32*UJW32,0)</f>
        <v>7062</v>
      </c>
      <c r="UJY32" s="450" t="s">
        <v>31</v>
      </c>
      <c r="UJZ32" s="450" t="s">
        <v>150</v>
      </c>
      <c r="UKA32" s="446" t="s">
        <v>151</v>
      </c>
      <c r="UKB32" s="446" t="s">
        <v>138</v>
      </c>
      <c r="UKC32" s="446" t="s">
        <v>139</v>
      </c>
      <c r="UKD32" s="446">
        <v>0.217</v>
      </c>
      <c r="UKE32" s="451">
        <f>+VLOOKUP(UJZ32,[111]Insumos!$A$2:$F$2700,5,FALSE)</f>
        <v>32545</v>
      </c>
      <c r="UKF32" s="451">
        <f>+ROUND(UKD32*UKE32,0)</f>
        <v>7062</v>
      </c>
      <c r="UKG32" s="450" t="s">
        <v>31</v>
      </c>
      <c r="UKH32" s="450" t="s">
        <v>150</v>
      </c>
      <c r="UKI32" s="446" t="s">
        <v>151</v>
      </c>
      <c r="UKJ32" s="446" t="s">
        <v>138</v>
      </c>
      <c r="UKK32" s="446" t="s">
        <v>139</v>
      </c>
      <c r="UKL32" s="446">
        <v>0.217</v>
      </c>
      <c r="UKM32" s="451">
        <f>+VLOOKUP(UKH32,[111]Insumos!$A$2:$F$2700,5,FALSE)</f>
        <v>32545</v>
      </c>
      <c r="UKN32" s="451">
        <f>+ROUND(UKL32*UKM32,0)</f>
        <v>7062</v>
      </c>
      <c r="UKO32" s="450" t="s">
        <v>31</v>
      </c>
      <c r="UKP32" s="450" t="s">
        <v>150</v>
      </c>
      <c r="UKQ32" s="446" t="s">
        <v>151</v>
      </c>
      <c r="UKR32" s="446" t="s">
        <v>138</v>
      </c>
      <c r="UKS32" s="446" t="s">
        <v>139</v>
      </c>
      <c r="UKT32" s="446">
        <v>0.217</v>
      </c>
      <c r="UKU32" s="451">
        <f>+VLOOKUP(UKP32,[111]Insumos!$A$2:$F$2700,5,FALSE)</f>
        <v>32545</v>
      </c>
      <c r="UKV32" s="451">
        <f>+ROUND(UKT32*UKU32,0)</f>
        <v>7062</v>
      </c>
      <c r="UKW32" s="450" t="s">
        <v>31</v>
      </c>
      <c r="UKX32" s="450" t="s">
        <v>150</v>
      </c>
      <c r="UKY32" s="446" t="s">
        <v>151</v>
      </c>
      <c r="UKZ32" s="446" t="s">
        <v>138</v>
      </c>
      <c r="ULA32" s="446" t="s">
        <v>139</v>
      </c>
      <c r="ULB32" s="446">
        <v>0.217</v>
      </c>
      <c r="ULC32" s="451">
        <f>+VLOOKUP(UKX32,[111]Insumos!$A$2:$F$2700,5,FALSE)</f>
        <v>32545</v>
      </c>
      <c r="ULD32" s="451">
        <f>+ROUND(ULB32*ULC32,0)</f>
        <v>7062</v>
      </c>
      <c r="ULE32" s="450" t="s">
        <v>31</v>
      </c>
      <c r="ULF32" s="450" t="s">
        <v>150</v>
      </c>
      <c r="ULG32" s="446" t="s">
        <v>151</v>
      </c>
      <c r="ULH32" s="446" t="s">
        <v>138</v>
      </c>
      <c r="ULI32" s="446" t="s">
        <v>139</v>
      </c>
      <c r="ULJ32" s="446">
        <v>0.217</v>
      </c>
      <c r="ULK32" s="451">
        <f>+VLOOKUP(ULF32,[111]Insumos!$A$2:$F$2700,5,FALSE)</f>
        <v>32545</v>
      </c>
      <c r="ULL32" s="451">
        <f>+ROUND(ULJ32*ULK32,0)</f>
        <v>7062</v>
      </c>
      <c r="ULM32" s="450" t="s">
        <v>31</v>
      </c>
      <c r="ULN32" s="450" t="s">
        <v>150</v>
      </c>
      <c r="ULO32" s="446" t="s">
        <v>151</v>
      </c>
      <c r="ULP32" s="446" t="s">
        <v>138</v>
      </c>
      <c r="ULQ32" s="446" t="s">
        <v>139</v>
      </c>
      <c r="ULR32" s="446">
        <v>0.217</v>
      </c>
      <c r="ULS32" s="451">
        <f>+VLOOKUP(ULN32,[111]Insumos!$A$2:$F$2700,5,FALSE)</f>
        <v>32545</v>
      </c>
      <c r="ULT32" s="451">
        <f>+ROUND(ULR32*ULS32,0)</f>
        <v>7062</v>
      </c>
      <c r="ULU32" s="450" t="s">
        <v>31</v>
      </c>
      <c r="ULV32" s="450" t="s">
        <v>150</v>
      </c>
      <c r="ULW32" s="446" t="s">
        <v>151</v>
      </c>
      <c r="ULX32" s="446" t="s">
        <v>138</v>
      </c>
      <c r="ULY32" s="446" t="s">
        <v>139</v>
      </c>
      <c r="ULZ32" s="446">
        <v>0.217</v>
      </c>
      <c r="UMA32" s="451">
        <f>+VLOOKUP(ULV32,[111]Insumos!$A$2:$F$2700,5,FALSE)</f>
        <v>32545</v>
      </c>
      <c r="UMB32" s="451">
        <f>+ROUND(ULZ32*UMA32,0)</f>
        <v>7062</v>
      </c>
      <c r="UMC32" s="450" t="s">
        <v>31</v>
      </c>
      <c r="UMD32" s="450" t="s">
        <v>150</v>
      </c>
      <c r="UME32" s="446" t="s">
        <v>151</v>
      </c>
      <c r="UMF32" s="446" t="s">
        <v>138</v>
      </c>
      <c r="UMG32" s="446" t="s">
        <v>139</v>
      </c>
      <c r="UMH32" s="446">
        <v>0.217</v>
      </c>
      <c r="UMI32" s="451">
        <f>+VLOOKUP(UMD32,[111]Insumos!$A$2:$F$2700,5,FALSE)</f>
        <v>32545</v>
      </c>
      <c r="UMJ32" s="451">
        <f>+ROUND(UMH32*UMI32,0)</f>
        <v>7062</v>
      </c>
      <c r="UMK32" s="450" t="s">
        <v>31</v>
      </c>
      <c r="UML32" s="450" t="s">
        <v>150</v>
      </c>
      <c r="UMM32" s="446" t="s">
        <v>151</v>
      </c>
      <c r="UMN32" s="446" t="s">
        <v>138</v>
      </c>
      <c r="UMO32" s="446" t="s">
        <v>139</v>
      </c>
      <c r="UMP32" s="446">
        <v>0.217</v>
      </c>
      <c r="UMQ32" s="451">
        <f>+VLOOKUP(UML32,[111]Insumos!$A$2:$F$2700,5,FALSE)</f>
        <v>32545</v>
      </c>
      <c r="UMR32" s="451">
        <f>+ROUND(UMP32*UMQ32,0)</f>
        <v>7062</v>
      </c>
      <c r="UMS32" s="450" t="s">
        <v>31</v>
      </c>
      <c r="UMT32" s="450" t="s">
        <v>150</v>
      </c>
      <c r="UMU32" s="446" t="s">
        <v>151</v>
      </c>
      <c r="UMV32" s="446" t="s">
        <v>138</v>
      </c>
      <c r="UMW32" s="446" t="s">
        <v>139</v>
      </c>
      <c r="UMX32" s="446">
        <v>0.217</v>
      </c>
      <c r="UMY32" s="451">
        <f>+VLOOKUP(UMT32,[111]Insumos!$A$2:$F$2700,5,FALSE)</f>
        <v>32545</v>
      </c>
      <c r="UMZ32" s="451">
        <f>+ROUND(UMX32*UMY32,0)</f>
        <v>7062</v>
      </c>
      <c r="UNA32" s="450" t="s">
        <v>31</v>
      </c>
      <c r="UNB32" s="450" t="s">
        <v>150</v>
      </c>
      <c r="UNC32" s="446" t="s">
        <v>151</v>
      </c>
      <c r="UND32" s="446" t="s">
        <v>138</v>
      </c>
      <c r="UNE32" s="446" t="s">
        <v>139</v>
      </c>
      <c r="UNF32" s="446">
        <v>0.217</v>
      </c>
      <c r="UNG32" s="451">
        <f>+VLOOKUP(UNB32,[111]Insumos!$A$2:$F$2700,5,FALSE)</f>
        <v>32545</v>
      </c>
      <c r="UNH32" s="451">
        <f>+ROUND(UNF32*UNG32,0)</f>
        <v>7062</v>
      </c>
      <c r="UNI32" s="450" t="s">
        <v>31</v>
      </c>
      <c r="UNJ32" s="450" t="s">
        <v>150</v>
      </c>
      <c r="UNK32" s="446" t="s">
        <v>151</v>
      </c>
      <c r="UNL32" s="446" t="s">
        <v>138</v>
      </c>
      <c r="UNM32" s="446" t="s">
        <v>139</v>
      </c>
      <c r="UNN32" s="446">
        <v>0.217</v>
      </c>
      <c r="UNO32" s="451">
        <f>+VLOOKUP(UNJ32,[111]Insumos!$A$2:$F$2700,5,FALSE)</f>
        <v>32545</v>
      </c>
      <c r="UNP32" s="451">
        <f>+ROUND(UNN32*UNO32,0)</f>
        <v>7062</v>
      </c>
      <c r="UNQ32" s="450" t="s">
        <v>31</v>
      </c>
      <c r="UNR32" s="450" t="s">
        <v>150</v>
      </c>
      <c r="UNS32" s="446" t="s">
        <v>151</v>
      </c>
      <c r="UNT32" s="446" t="s">
        <v>138</v>
      </c>
      <c r="UNU32" s="446" t="s">
        <v>139</v>
      </c>
      <c r="UNV32" s="446">
        <v>0.217</v>
      </c>
      <c r="UNW32" s="451">
        <f>+VLOOKUP(UNR32,[111]Insumos!$A$2:$F$2700,5,FALSE)</f>
        <v>32545</v>
      </c>
      <c r="UNX32" s="451">
        <f>+ROUND(UNV32*UNW32,0)</f>
        <v>7062</v>
      </c>
      <c r="UNY32" s="450" t="s">
        <v>31</v>
      </c>
      <c r="UNZ32" s="450" t="s">
        <v>150</v>
      </c>
      <c r="UOA32" s="446" t="s">
        <v>151</v>
      </c>
      <c r="UOB32" s="446" t="s">
        <v>138</v>
      </c>
      <c r="UOC32" s="446" t="s">
        <v>139</v>
      </c>
      <c r="UOD32" s="446">
        <v>0.217</v>
      </c>
      <c r="UOE32" s="451">
        <f>+VLOOKUP(UNZ32,[111]Insumos!$A$2:$F$2700,5,FALSE)</f>
        <v>32545</v>
      </c>
      <c r="UOF32" s="451">
        <f>+ROUND(UOD32*UOE32,0)</f>
        <v>7062</v>
      </c>
      <c r="UOG32" s="450" t="s">
        <v>31</v>
      </c>
      <c r="UOH32" s="450" t="s">
        <v>150</v>
      </c>
      <c r="UOI32" s="446" t="s">
        <v>151</v>
      </c>
      <c r="UOJ32" s="446" t="s">
        <v>138</v>
      </c>
      <c r="UOK32" s="446" t="s">
        <v>139</v>
      </c>
      <c r="UOL32" s="446">
        <v>0.217</v>
      </c>
      <c r="UOM32" s="451">
        <f>+VLOOKUP(UOH32,[111]Insumos!$A$2:$F$2700,5,FALSE)</f>
        <v>32545</v>
      </c>
      <c r="UON32" s="451">
        <f>+ROUND(UOL32*UOM32,0)</f>
        <v>7062</v>
      </c>
      <c r="UOO32" s="450" t="s">
        <v>31</v>
      </c>
      <c r="UOP32" s="450" t="s">
        <v>150</v>
      </c>
      <c r="UOQ32" s="446" t="s">
        <v>151</v>
      </c>
      <c r="UOR32" s="446" t="s">
        <v>138</v>
      </c>
      <c r="UOS32" s="446" t="s">
        <v>139</v>
      </c>
      <c r="UOT32" s="446">
        <v>0.217</v>
      </c>
      <c r="UOU32" s="451">
        <f>+VLOOKUP(UOP32,[111]Insumos!$A$2:$F$2700,5,FALSE)</f>
        <v>32545</v>
      </c>
      <c r="UOV32" s="451">
        <f>+ROUND(UOT32*UOU32,0)</f>
        <v>7062</v>
      </c>
      <c r="UOW32" s="450" t="s">
        <v>31</v>
      </c>
      <c r="UOX32" s="450" t="s">
        <v>150</v>
      </c>
      <c r="UOY32" s="446" t="s">
        <v>151</v>
      </c>
      <c r="UOZ32" s="446" t="s">
        <v>138</v>
      </c>
      <c r="UPA32" s="446" t="s">
        <v>139</v>
      </c>
      <c r="UPB32" s="446">
        <v>0.217</v>
      </c>
      <c r="UPC32" s="451">
        <f>+VLOOKUP(UOX32,[111]Insumos!$A$2:$F$2700,5,FALSE)</f>
        <v>32545</v>
      </c>
      <c r="UPD32" s="451">
        <f>+ROUND(UPB32*UPC32,0)</f>
        <v>7062</v>
      </c>
      <c r="UPE32" s="450" t="s">
        <v>31</v>
      </c>
      <c r="UPF32" s="450" t="s">
        <v>150</v>
      </c>
      <c r="UPG32" s="446" t="s">
        <v>151</v>
      </c>
      <c r="UPH32" s="446" t="s">
        <v>138</v>
      </c>
      <c r="UPI32" s="446" t="s">
        <v>139</v>
      </c>
      <c r="UPJ32" s="446">
        <v>0.217</v>
      </c>
      <c r="UPK32" s="451">
        <f>+VLOOKUP(UPF32,[111]Insumos!$A$2:$F$2700,5,FALSE)</f>
        <v>32545</v>
      </c>
      <c r="UPL32" s="451">
        <f>+ROUND(UPJ32*UPK32,0)</f>
        <v>7062</v>
      </c>
      <c r="UPM32" s="450" t="s">
        <v>31</v>
      </c>
      <c r="UPN32" s="450" t="s">
        <v>150</v>
      </c>
      <c r="UPO32" s="446" t="s">
        <v>151</v>
      </c>
      <c r="UPP32" s="446" t="s">
        <v>138</v>
      </c>
      <c r="UPQ32" s="446" t="s">
        <v>139</v>
      </c>
      <c r="UPR32" s="446">
        <v>0.217</v>
      </c>
      <c r="UPS32" s="451">
        <f>+VLOOKUP(UPN32,[111]Insumos!$A$2:$F$2700,5,FALSE)</f>
        <v>32545</v>
      </c>
      <c r="UPT32" s="451">
        <f>+ROUND(UPR32*UPS32,0)</f>
        <v>7062</v>
      </c>
      <c r="UPU32" s="450" t="s">
        <v>31</v>
      </c>
      <c r="UPV32" s="450" t="s">
        <v>150</v>
      </c>
      <c r="UPW32" s="446" t="s">
        <v>151</v>
      </c>
      <c r="UPX32" s="446" t="s">
        <v>138</v>
      </c>
      <c r="UPY32" s="446" t="s">
        <v>139</v>
      </c>
      <c r="UPZ32" s="446">
        <v>0.217</v>
      </c>
      <c r="UQA32" s="451">
        <f>+VLOOKUP(UPV32,[111]Insumos!$A$2:$F$2700,5,FALSE)</f>
        <v>32545</v>
      </c>
      <c r="UQB32" s="451">
        <f>+ROUND(UPZ32*UQA32,0)</f>
        <v>7062</v>
      </c>
      <c r="UQC32" s="450" t="s">
        <v>31</v>
      </c>
      <c r="UQD32" s="450" t="s">
        <v>150</v>
      </c>
      <c r="UQE32" s="446" t="s">
        <v>151</v>
      </c>
      <c r="UQF32" s="446" t="s">
        <v>138</v>
      </c>
      <c r="UQG32" s="446" t="s">
        <v>139</v>
      </c>
      <c r="UQH32" s="446">
        <v>0.217</v>
      </c>
      <c r="UQI32" s="451">
        <f>+VLOOKUP(UQD32,[111]Insumos!$A$2:$F$2700,5,FALSE)</f>
        <v>32545</v>
      </c>
      <c r="UQJ32" s="451">
        <f>+ROUND(UQH32*UQI32,0)</f>
        <v>7062</v>
      </c>
      <c r="UQK32" s="450" t="s">
        <v>31</v>
      </c>
      <c r="UQL32" s="450" t="s">
        <v>150</v>
      </c>
      <c r="UQM32" s="446" t="s">
        <v>151</v>
      </c>
      <c r="UQN32" s="446" t="s">
        <v>138</v>
      </c>
      <c r="UQO32" s="446" t="s">
        <v>139</v>
      </c>
      <c r="UQP32" s="446">
        <v>0.217</v>
      </c>
      <c r="UQQ32" s="451">
        <f>+VLOOKUP(UQL32,[111]Insumos!$A$2:$F$2700,5,FALSE)</f>
        <v>32545</v>
      </c>
      <c r="UQR32" s="451">
        <f>+ROUND(UQP32*UQQ32,0)</f>
        <v>7062</v>
      </c>
      <c r="UQS32" s="450" t="s">
        <v>31</v>
      </c>
      <c r="UQT32" s="450" t="s">
        <v>150</v>
      </c>
      <c r="UQU32" s="446" t="s">
        <v>151</v>
      </c>
      <c r="UQV32" s="446" t="s">
        <v>138</v>
      </c>
      <c r="UQW32" s="446" t="s">
        <v>139</v>
      </c>
      <c r="UQX32" s="446">
        <v>0.217</v>
      </c>
      <c r="UQY32" s="451">
        <f>+VLOOKUP(UQT32,[111]Insumos!$A$2:$F$2700,5,FALSE)</f>
        <v>32545</v>
      </c>
      <c r="UQZ32" s="451">
        <f>+ROUND(UQX32*UQY32,0)</f>
        <v>7062</v>
      </c>
      <c r="URA32" s="450" t="s">
        <v>31</v>
      </c>
      <c r="URB32" s="450" t="s">
        <v>150</v>
      </c>
      <c r="URC32" s="446" t="s">
        <v>151</v>
      </c>
      <c r="URD32" s="446" t="s">
        <v>138</v>
      </c>
      <c r="URE32" s="446" t="s">
        <v>139</v>
      </c>
      <c r="URF32" s="446">
        <v>0.217</v>
      </c>
      <c r="URG32" s="451">
        <f>+VLOOKUP(URB32,[111]Insumos!$A$2:$F$2700,5,FALSE)</f>
        <v>32545</v>
      </c>
      <c r="URH32" s="451">
        <f>+ROUND(URF32*URG32,0)</f>
        <v>7062</v>
      </c>
      <c r="URI32" s="450" t="s">
        <v>31</v>
      </c>
      <c r="URJ32" s="450" t="s">
        <v>150</v>
      </c>
      <c r="URK32" s="446" t="s">
        <v>151</v>
      </c>
      <c r="URL32" s="446" t="s">
        <v>138</v>
      </c>
      <c r="URM32" s="446" t="s">
        <v>139</v>
      </c>
      <c r="URN32" s="446">
        <v>0.217</v>
      </c>
      <c r="URO32" s="451">
        <f>+VLOOKUP(URJ32,[111]Insumos!$A$2:$F$2700,5,FALSE)</f>
        <v>32545</v>
      </c>
      <c r="URP32" s="451">
        <f>+ROUND(URN32*URO32,0)</f>
        <v>7062</v>
      </c>
      <c r="URQ32" s="450" t="s">
        <v>31</v>
      </c>
      <c r="URR32" s="450" t="s">
        <v>150</v>
      </c>
      <c r="URS32" s="446" t="s">
        <v>151</v>
      </c>
      <c r="URT32" s="446" t="s">
        <v>138</v>
      </c>
      <c r="URU32" s="446" t="s">
        <v>139</v>
      </c>
      <c r="URV32" s="446">
        <v>0.217</v>
      </c>
      <c r="URW32" s="451">
        <f>+VLOOKUP(URR32,[111]Insumos!$A$2:$F$2700,5,FALSE)</f>
        <v>32545</v>
      </c>
      <c r="URX32" s="451">
        <f>+ROUND(URV32*URW32,0)</f>
        <v>7062</v>
      </c>
      <c r="URY32" s="450" t="s">
        <v>31</v>
      </c>
      <c r="URZ32" s="450" t="s">
        <v>150</v>
      </c>
      <c r="USA32" s="446" t="s">
        <v>151</v>
      </c>
      <c r="USB32" s="446" t="s">
        <v>138</v>
      </c>
      <c r="USC32" s="446" t="s">
        <v>139</v>
      </c>
      <c r="USD32" s="446">
        <v>0.217</v>
      </c>
      <c r="USE32" s="451">
        <f>+VLOOKUP(URZ32,[111]Insumos!$A$2:$F$2700,5,FALSE)</f>
        <v>32545</v>
      </c>
      <c r="USF32" s="451">
        <f>+ROUND(USD32*USE32,0)</f>
        <v>7062</v>
      </c>
      <c r="USG32" s="450" t="s">
        <v>31</v>
      </c>
      <c r="USH32" s="450" t="s">
        <v>150</v>
      </c>
      <c r="USI32" s="446" t="s">
        <v>151</v>
      </c>
      <c r="USJ32" s="446" t="s">
        <v>138</v>
      </c>
      <c r="USK32" s="446" t="s">
        <v>139</v>
      </c>
      <c r="USL32" s="446">
        <v>0.217</v>
      </c>
      <c r="USM32" s="451">
        <f>+VLOOKUP(USH32,[111]Insumos!$A$2:$F$2700,5,FALSE)</f>
        <v>32545</v>
      </c>
      <c r="USN32" s="451">
        <f>+ROUND(USL32*USM32,0)</f>
        <v>7062</v>
      </c>
      <c r="USO32" s="450" t="s">
        <v>31</v>
      </c>
      <c r="USP32" s="450" t="s">
        <v>150</v>
      </c>
      <c r="USQ32" s="446" t="s">
        <v>151</v>
      </c>
      <c r="USR32" s="446" t="s">
        <v>138</v>
      </c>
      <c r="USS32" s="446" t="s">
        <v>139</v>
      </c>
      <c r="UST32" s="446">
        <v>0.217</v>
      </c>
      <c r="USU32" s="451">
        <f>+VLOOKUP(USP32,[111]Insumos!$A$2:$F$2700,5,FALSE)</f>
        <v>32545</v>
      </c>
      <c r="USV32" s="451">
        <f>+ROUND(UST32*USU32,0)</f>
        <v>7062</v>
      </c>
      <c r="USW32" s="450" t="s">
        <v>31</v>
      </c>
      <c r="USX32" s="450" t="s">
        <v>150</v>
      </c>
      <c r="USY32" s="446" t="s">
        <v>151</v>
      </c>
      <c r="USZ32" s="446" t="s">
        <v>138</v>
      </c>
      <c r="UTA32" s="446" t="s">
        <v>139</v>
      </c>
      <c r="UTB32" s="446">
        <v>0.217</v>
      </c>
      <c r="UTC32" s="451">
        <f>+VLOOKUP(USX32,[111]Insumos!$A$2:$F$2700,5,FALSE)</f>
        <v>32545</v>
      </c>
      <c r="UTD32" s="451">
        <f>+ROUND(UTB32*UTC32,0)</f>
        <v>7062</v>
      </c>
      <c r="UTE32" s="450" t="s">
        <v>31</v>
      </c>
      <c r="UTF32" s="450" t="s">
        <v>150</v>
      </c>
      <c r="UTG32" s="446" t="s">
        <v>151</v>
      </c>
      <c r="UTH32" s="446" t="s">
        <v>138</v>
      </c>
      <c r="UTI32" s="446" t="s">
        <v>139</v>
      </c>
      <c r="UTJ32" s="446">
        <v>0.217</v>
      </c>
      <c r="UTK32" s="451">
        <f>+VLOOKUP(UTF32,[111]Insumos!$A$2:$F$2700,5,FALSE)</f>
        <v>32545</v>
      </c>
      <c r="UTL32" s="451">
        <f>+ROUND(UTJ32*UTK32,0)</f>
        <v>7062</v>
      </c>
      <c r="UTM32" s="450" t="s">
        <v>31</v>
      </c>
      <c r="UTN32" s="450" t="s">
        <v>150</v>
      </c>
      <c r="UTO32" s="446" t="s">
        <v>151</v>
      </c>
      <c r="UTP32" s="446" t="s">
        <v>138</v>
      </c>
      <c r="UTQ32" s="446" t="s">
        <v>139</v>
      </c>
      <c r="UTR32" s="446">
        <v>0.217</v>
      </c>
      <c r="UTS32" s="451">
        <f>+VLOOKUP(UTN32,[111]Insumos!$A$2:$F$2700,5,FALSE)</f>
        <v>32545</v>
      </c>
      <c r="UTT32" s="451">
        <f>+ROUND(UTR32*UTS32,0)</f>
        <v>7062</v>
      </c>
      <c r="UTU32" s="450" t="s">
        <v>31</v>
      </c>
      <c r="UTV32" s="450" t="s">
        <v>150</v>
      </c>
      <c r="UTW32" s="446" t="s">
        <v>151</v>
      </c>
      <c r="UTX32" s="446" t="s">
        <v>138</v>
      </c>
      <c r="UTY32" s="446" t="s">
        <v>139</v>
      </c>
      <c r="UTZ32" s="446">
        <v>0.217</v>
      </c>
      <c r="UUA32" s="451">
        <f>+VLOOKUP(UTV32,[111]Insumos!$A$2:$F$2700,5,FALSE)</f>
        <v>32545</v>
      </c>
      <c r="UUB32" s="451">
        <f>+ROUND(UTZ32*UUA32,0)</f>
        <v>7062</v>
      </c>
      <c r="UUC32" s="450" t="s">
        <v>31</v>
      </c>
      <c r="UUD32" s="450" t="s">
        <v>150</v>
      </c>
      <c r="UUE32" s="446" t="s">
        <v>151</v>
      </c>
      <c r="UUF32" s="446" t="s">
        <v>138</v>
      </c>
      <c r="UUG32" s="446" t="s">
        <v>139</v>
      </c>
      <c r="UUH32" s="446">
        <v>0.217</v>
      </c>
      <c r="UUI32" s="451">
        <f>+VLOOKUP(UUD32,[111]Insumos!$A$2:$F$2700,5,FALSE)</f>
        <v>32545</v>
      </c>
      <c r="UUJ32" s="451">
        <f>+ROUND(UUH32*UUI32,0)</f>
        <v>7062</v>
      </c>
      <c r="UUK32" s="450" t="s">
        <v>31</v>
      </c>
      <c r="UUL32" s="450" t="s">
        <v>150</v>
      </c>
      <c r="UUM32" s="446" t="s">
        <v>151</v>
      </c>
      <c r="UUN32" s="446" t="s">
        <v>138</v>
      </c>
      <c r="UUO32" s="446" t="s">
        <v>139</v>
      </c>
      <c r="UUP32" s="446">
        <v>0.217</v>
      </c>
      <c r="UUQ32" s="451">
        <f>+VLOOKUP(UUL32,[111]Insumos!$A$2:$F$2700,5,FALSE)</f>
        <v>32545</v>
      </c>
      <c r="UUR32" s="451">
        <f>+ROUND(UUP32*UUQ32,0)</f>
        <v>7062</v>
      </c>
      <c r="UUS32" s="450" t="s">
        <v>31</v>
      </c>
      <c r="UUT32" s="450" t="s">
        <v>150</v>
      </c>
      <c r="UUU32" s="446" t="s">
        <v>151</v>
      </c>
      <c r="UUV32" s="446" t="s">
        <v>138</v>
      </c>
      <c r="UUW32" s="446" t="s">
        <v>139</v>
      </c>
      <c r="UUX32" s="446">
        <v>0.217</v>
      </c>
      <c r="UUY32" s="451">
        <f>+VLOOKUP(UUT32,[111]Insumos!$A$2:$F$2700,5,FALSE)</f>
        <v>32545</v>
      </c>
      <c r="UUZ32" s="451">
        <f>+ROUND(UUX32*UUY32,0)</f>
        <v>7062</v>
      </c>
      <c r="UVA32" s="450" t="s">
        <v>31</v>
      </c>
      <c r="UVB32" s="450" t="s">
        <v>150</v>
      </c>
      <c r="UVC32" s="446" t="s">
        <v>151</v>
      </c>
      <c r="UVD32" s="446" t="s">
        <v>138</v>
      </c>
      <c r="UVE32" s="446" t="s">
        <v>139</v>
      </c>
      <c r="UVF32" s="446">
        <v>0.217</v>
      </c>
      <c r="UVG32" s="451">
        <f>+VLOOKUP(UVB32,[111]Insumos!$A$2:$F$2700,5,FALSE)</f>
        <v>32545</v>
      </c>
      <c r="UVH32" s="451">
        <f>+ROUND(UVF32*UVG32,0)</f>
        <v>7062</v>
      </c>
      <c r="UVI32" s="450" t="s">
        <v>31</v>
      </c>
      <c r="UVJ32" s="450" t="s">
        <v>150</v>
      </c>
      <c r="UVK32" s="446" t="s">
        <v>151</v>
      </c>
      <c r="UVL32" s="446" t="s">
        <v>138</v>
      </c>
      <c r="UVM32" s="446" t="s">
        <v>139</v>
      </c>
      <c r="UVN32" s="446">
        <v>0.217</v>
      </c>
      <c r="UVO32" s="451">
        <f>+VLOOKUP(UVJ32,[111]Insumos!$A$2:$F$2700,5,FALSE)</f>
        <v>32545</v>
      </c>
      <c r="UVP32" s="451">
        <f>+ROUND(UVN32*UVO32,0)</f>
        <v>7062</v>
      </c>
      <c r="UVQ32" s="450" t="s">
        <v>31</v>
      </c>
      <c r="UVR32" s="450" t="s">
        <v>150</v>
      </c>
      <c r="UVS32" s="446" t="s">
        <v>151</v>
      </c>
      <c r="UVT32" s="446" t="s">
        <v>138</v>
      </c>
      <c r="UVU32" s="446" t="s">
        <v>139</v>
      </c>
      <c r="UVV32" s="446">
        <v>0.217</v>
      </c>
      <c r="UVW32" s="451">
        <f>+VLOOKUP(UVR32,[111]Insumos!$A$2:$F$2700,5,FALSE)</f>
        <v>32545</v>
      </c>
      <c r="UVX32" s="451">
        <f>+ROUND(UVV32*UVW32,0)</f>
        <v>7062</v>
      </c>
      <c r="UVY32" s="450" t="s">
        <v>31</v>
      </c>
      <c r="UVZ32" s="450" t="s">
        <v>150</v>
      </c>
      <c r="UWA32" s="446" t="s">
        <v>151</v>
      </c>
      <c r="UWB32" s="446" t="s">
        <v>138</v>
      </c>
      <c r="UWC32" s="446" t="s">
        <v>139</v>
      </c>
      <c r="UWD32" s="446">
        <v>0.217</v>
      </c>
      <c r="UWE32" s="451">
        <f>+VLOOKUP(UVZ32,[111]Insumos!$A$2:$F$2700,5,FALSE)</f>
        <v>32545</v>
      </c>
      <c r="UWF32" s="451">
        <f>+ROUND(UWD32*UWE32,0)</f>
        <v>7062</v>
      </c>
      <c r="UWG32" s="450" t="s">
        <v>31</v>
      </c>
      <c r="UWH32" s="450" t="s">
        <v>150</v>
      </c>
      <c r="UWI32" s="446" t="s">
        <v>151</v>
      </c>
      <c r="UWJ32" s="446" t="s">
        <v>138</v>
      </c>
      <c r="UWK32" s="446" t="s">
        <v>139</v>
      </c>
      <c r="UWL32" s="446">
        <v>0.217</v>
      </c>
      <c r="UWM32" s="451">
        <f>+VLOOKUP(UWH32,[111]Insumos!$A$2:$F$2700,5,FALSE)</f>
        <v>32545</v>
      </c>
      <c r="UWN32" s="451">
        <f>+ROUND(UWL32*UWM32,0)</f>
        <v>7062</v>
      </c>
      <c r="UWO32" s="450" t="s">
        <v>31</v>
      </c>
      <c r="UWP32" s="450" t="s">
        <v>150</v>
      </c>
      <c r="UWQ32" s="446" t="s">
        <v>151</v>
      </c>
      <c r="UWR32" s="446" t="s">
        <v>138</v>
      </c>
      <c r="UWS32" s="446" t="s">
        <v>139</v>
      </c>
      <c r="UWT32" s="446">
        <v>0.217</v>
      </c>
      <c r="UWU32" s="451">
        <f>+VLOOKUP(UWP32,[111]Insumos!$A$2:$F$2700,5,FALSE)</f>
        <v>32545</v>
      </c>
      <c r="UWV32" s="451">
        <f>+ROUND(UWT32*UWU32,0)</f>
        <v>7062</v>
      </c>
      <c r="UWW32" s="450" t="s">
        <v>31</v>
      </c>
      <c r="UWX32" s="450" t="s">
        <v>150</v>
      </c>
      <c r="UWY32" s="446" t="s">
        <v>151</v>
      </c>
      <c r="UWZ32" s="446" t="s">
        <v>138</v>
      </c>
      <c r="UXA32" s="446" t="s">
        <v>139</v>
      </c>
      <c r="UXB32" s="446">
        <v>0.217</v>
      </c>
      <c r="UXC32" s="451">
        <f>+VLOOKUP(UWX32,[111]Insumos!$A$2:$F$2700,5,FALSE)</f>
        <v>32545</v>
      </c>
      <c r="UXD32" s="451">
        <f>+ROUND(UXB32*UXC32,0)</f>
        <v>7062</v>
      </c>
      <c r="UXE32" s="450" t="s">
        <v>31</v>
      </c>
      <c r="UXF32" s="450" t="s">
        <v>150</v>
      </c>
      <c r="UXG32" s="446" t="s">
        <v>151</v>
      </c>
      <c r="UXH32" s="446" t="s">
        <v>138</v>
      </c>
      <c r="UXI32" s="446" t="s">
        <v>139</v>
      </c>
      <c r="UXJ32" s="446">
        <v>0.217</v>
      </c>
      <c r="UXK32" s="451">
        <f>+VLOOKUP(UXF32,[111]Insumos!$A$2:$F$2700,5,FALSE)</f>
        <v>32545</v>
      </c>
      <c r="UXL32" s="451">
        <f>+ROUND(UXJ32*UXK32,0)</f>
        <v>7062</v>
      </c>
      <c r="UXM32" s="450" t="s">
        <v>31</v>
      </c>
      <c r="UXN32" s="450" t="s">
        <v>150</v>
      </c>
      <c r="UXO32" s="446" t="s">
        <v>151</v>
      </c>
      <c r="UXP32" s="446" t="s">
        <v>138</v>
      </c>
      <c r="UXQ32" s="446" t="s">
        <v>139</v>
      </c>
      <c r="UXR32" s="446">
        <v>0.217</v>
      </c>
      <c r="UXS32" s="451">
        <f>+VLOOKUP(UXN32,[111]Insumos!$A$2:$F$2700,5,FALSE)</f>
        <v>32545</v>
      </c>
      <c r="UXT32" s="451">
        <f>+ROUND(UXR32*UXS32,0)</f>
        <v>7062</v>
      </c>
      <c r="UXU32" s="450" t="s">
        <v>31</v>
      </c>
      <c r="UXV32" s="450" t="s">
        <v>150</v>
      </c>
      <c r="UXW32" s="446" t="s">
        <v>151</v>
      </c>
      <c r="UXX32" s="446" t="s">
        <v>138</v>
      </c>
      <c r="UXY32" s="446" t="s">
        <v>139</v>
      </c>
      <c r="UXZ32" s="446">
        <v>0.217</v>
      </c>
      <c r="UYA32" s="451">
        <f>+VLOOKUP(UXV32,[111]Insumos!$A$2:$F$2700,5,FALSE)</f>
        <v>32545</v>
      </c>
      <c r="UYB32" s="451">
        <f>+ROUND(UXZ32*UYA32,0)</f>
        <v>7062</v>
      </c>
      <c r="UYC32" s="450" t="s">
        <v>31</v>
      </c>
      <c r="UYD32" s="450" t="s">
        <v>150</v>
      </c>
      <c r="UYE32" s="446" t="s">
        <v>151</v>
      </c>
      <c r="UYF32" s="446" t="s">
        <v>138</v>
      </c>
      <c r="UYG32" s="446" t="s">
        <v>139</v>
      </c>
      <c r="UYH32" s="446">
        <v>0.217</v>
      </c>
      <c r="UYI32" s="451">
        <f>+VLOOKUP(UYD32,[111]Insumos!$A$2:$F$2700,5,FALSE)</f>
        <v>32545</v>
      </c>
      <c r="UYJ32" s="451">
        <f>+ROUND(UYH32*UYI32,0)</f>
        <v>7062</v>
      </c>
      <c r="UYK32" s="450" t="s">
        <v>31</v>
      </c>
      <c r="UYL32" s="450" t="s">
        <v>150</v>
      </c>
      <c r="UYM32" s="446" t="s">
        <v>151</v>
      </c>
      <c r="UYN32" s="446" t="s">
        <v>138</v>
      </c>
      <c r="UYO32" s="446" t="s">
        <v>139</v>
      </c>
      <c r="UYP32" s="446">
        <v>0.217</v>
      </c>
      <c r="UYQ32" s="451">
        <f>+VLOOKUP(UYL32,[111]Insumos!$A$2:$F$2700,5,FALSE)</f>
        <v>32545</v>
      </c>
      <c r="UYR32" s="451">
        <f>+ROUND(UYP32*UYQ32,0)</f>
        <v>7062</v>
      </c>
      <c r="UYS32" s="450" t="s">
        <v>31</v>
      </c>
      <c r="UYT32" s="450" t="s">
        <v>150</v>
      </c>
      <c r="UYU32" s="446" t="s">
        <v>151</v>
      </c>
      <c r="UYV32" s="446" t="s">
        <v>138</v>
      </c>
      <c r="UYW32" s="446" t="s">
        <v>139</v>
      </c>
      <c r="UYX32" s="446">
        <v>0.217</v>
      </c>
      <c r="UYY32" s="451">
        <f>+VLOOKUP(UYT32,[111]Insumos!$A$2:$F$2700,5,FALSE)</f>
        <v>32545</v>
      </c>
      <c r="UYZ32" s="451">
        <f>+ROUND(UYX32*UYY32,0)</f>
        <v>7062</v>
      </c>
      <c r="UZA32" s="450" t="s">
        <v>31</v>
      </c>
      <c r="UZB32" s="450" t="s">
        <v>150</v>
      </c>
      <c r="UZC32" s="446" t="s">
        <v>151</v>
      </c>
      <c r="UZD32" s="446" t="s">
        <v>138</v>
      </c>
      <c r="UZE32" s="446" t="s">
        <v>139</v>
      </c>
      <c r="UZF32" s="446">
        <v>0.217</v>
      </c>
      <c r="UZG32" s="451">
        <f>+VLOOKUP(UZB32,[111]Insumos!$A$2:$F$2700,5,FALSE)</f>
        <v>32545</v>
      </c>
      <c r="UZH32" s="451">
        <f>+ROUND(UZF32*UZG32,0)</f>
        <v>7062</v>
      </c>
      <c r="UZI32" s="450" t="s">
        <v>31</v>
      </c>
      <c r="UZJ32" s="450" t="s">
        <v>150</v>
      </c>
      <c r="UZK32" s="446" t="s">
        <v>151</v>
      </c>
      <c r="UZL32" s="446" t="s">
        <v>138</v>
      </c>
      <c r="UZM32" s="446" t="s">
        <v>139</v>
      </c>
      <c r="UZN32" s="446">
        <v>0.217</v>
      </c>
      <c r="UZO32" s="451">
        <f>+VLOOKUP(UZJ32,[111]Insumos!$A$2:$F$2700,5,FALSE)</f>
        <v>32545</v>
      </c>
      <c r="UZP32" s="451">
        <f>+ROUND(UZN32*UZO32,0)</f>
        <v>7062</v>
      </c>
      <c r="UZQ32" s="450" t="s">
        <v>31</v>
      </c>
      <c r="UZR32" s="450" t="s">
        <v>150</v>
      </c>
      <c r="UZS32" s="446" t="s">
        <v>151</v>
      </c>
      <c r="UZT32" s="446" t="s">
        <v>138</v>
      </c>
      <c r="UZU32" s="446" t="s">
        <v>139</v>
      </c>
      <c r="UZV32" s="446">
        <v>0.217</v>
      </c>
      <c r="UZW32" s="451">
        <f>+VLOOKUP(UZR32,[111]Insumos!$A$2:$F$2700,5,FALSE)</f>
        <v>32545</v>
      </c>
      <c r="UZX32" s="451">
        <f>+ROUND(UZV32*UZW32,0)</f>
        <v>7062</v>
      </c>
      <c r="UZY32" s="450" t="s">
        <v>31</v>
      </c>
      <c r="UZZ32" s="450" t="s">
        <v>150</v>
      </c>
      <c r="VAA32" s="446" t="s">
        <v>151</v>
      </c>
      <c r="VAB32" s="446" t="s">
        <v>138</v>
      </c>
      <c r="VAC32" s="446" t="s">
        <v>139</v>
      </c>
      <c r="VAD32" s="446">
        <v>0.217</v>
      </c>
      <c r="VAE32" s="451">
        <f>+VLOOKUP(UZZ32,[111]Insumos!$A$2:$F$2700,5,FALSE)</f>
        <v>32545</v>
      </c>
      <c r="VAF32" s="451">
        <f>+ROUND(VAD32*VAE32,0)</f>
        <v>7062</v>
      </c>
      <c r="VAG32" s="450" t="s">
        <v>31</v>
      </c>
      <c r="VAH32" s="450" t="s">
        <v>150</v>
      </c>
      <c r="VAI32" s="446" t="s">
        <v>151</v>
      </c>
      <c r="VAJ32" s="446" t="s">
        <v>138</v>
      </c>
      <c r="VAK32" s="446" t="s">
        <v>139</v>
      </c>
      <c r="VAL32" s="446">
        <v>0.217</v>
      </c>
      <c r="VAM32" s="451">
        <f>+VLOOKUP(VAH32,[111]Insumos!$A$2:$F$2700,5,FALSE)</f>
        <v>32545</v>
      </c>
      <c r="VAN32" s="451">
        <f>+ROUND(VAL32*VAM32,0)</f>
        <v>7062</v>
      </c>
      <c r="VAO32" s="450" t="s">
        <v>31</v>
      </c>
      <c r="VAP32" s="450" t="s">
        <v>150</v>
      </c>
      <c r="VAQ32" s="446" t="s">
        <v>151</v>
      </c>
      <c r="VAR32" s="446" t="s">
        <v>138</v>
      </c>
      <c r="VAS32" s="446" t="s">
        <v>139</v>
      </c>
      <c r="VAT32" s="446">
        <v>0.217</v>
      </c>
      <c r="VAU32" s="451">
        <f>+VLOOKUP(VAP32,[111]Insumos!$A$2:$F$2700,5,FALSE)</f>
        <v>32545</v>
      </c>
      <c r="VAV32" s="451">
        <f>+ROUND(VAT32*VAU32,0)</f>
        <v>7062</v>
      </c>
      <c r="VAW32" s="450" t="s">
        <v>31</v>
      </c>
      <c r="VAX32" s="450" t="s">
        <v>150</v>
      </c>
      <c r="VAY32" s="446" t="s">
        <v>151</v>
      </c>
      <c r="VAZ32" s="446" t="s">
        <v>138</v>
      </c>
      <c r="VBA32" s="446" t="s">
        <v>139</v>
      </c>
      <c r="VBB32" s="446">
        <v>0.217</v>
      </c>
      <c r="VBC32" s="451">
        <f>+VLOOKUP(VAX32,[111]Insumos!$A$2:$F$2700,5,FALSE)</f>
        <v>32545</v>
      </c>
      <c r="VBD32" s="451">
        <f>+ROUND(VBB32*VBC32,0)</f>
        <v>7062</v>
      </c>
      <c r="VBE32" s="450" t="s">
        <v>31</v>
      </c>
      <c r="VBF32" s="450" t="s">
        <v>150</v>
      </c>
      <c r="VBG32" s="446" t="s">
        <v>151</v>
      </c>
      <c r="VBH32" s="446" t="s">
        <v>138</v>
      </c>
      <c r="VBI32" s="446" t="s">
        <v>139</v>
      </c>
      <c r="VBJ32" s="446">
        <v>0.217</v>
      </c>
      <c r="VBK32" s="451">
        <f>+VLOOKUP(VBF32,[111]Insumos!$A$2:$F$2700,5,FALSE)</f>
        <v>32545</v>
      </c>
      <c r="VBL32" s="451">
        <f>+ROUND(VBJ32*VBK32,0)</f>
        <v>7062</v>
      </c>
      <c r="VBM32" s="450" t="s">
        <v>31</v>
      </c>
      <c r="VBN32" s="450" t="s">
        <v>150</v>
      </c>
      <c r="VBO32" s="446" t="s">
        <v>151</v>
      </c>
      <c r="VBP32" s="446" t="s">
        <v>138</v>
      </c>
      <c r="VBQ32" s="446" t="s">
        <v>139</v>
      </c>
      <c r="VBR32" s="446">
        <v>0.217</v>
      </c>
      <c r="VBS32" s="451">
        <f>+VLOOKUP(VBN32,[111]Insumos!$A$2:$F$2700,5,FALSE)</f>
        <v>32545</v>
      </c>
      <c r="VBT32" s="451">
        <f>+ROUND(VBR32*VBS32,0)</f>
        <v>7062</v>
      </c>
      <c r="VBU32" s="450" t="s">
        <v>31</v>
      </c>
      <c r="VBV32" s="450" t="s">
        <v>150</v>
      </c>
      <c r="VBW32" s="446" t="s">
        <v>151</v>
      </c>
      <c r="VBX32" s="446" t="s">
        <v>138</v>
      </c>
      <c r="VBY32" s="446" t="s">
        <v>139</v>
      </c>
      <c r="VBZ32" s="446">
        <v>0.217</v>
      </c>
      <c r="VCA32" s="451">
        <f>+VLOOKUP(VBV32,[111]Insumos!$A$2:$F$2700,5,FALSE)</f>
        <v>32545</v>
      </c>
      <c r="VCB32" s="451">
        <f>+ROUND(VBZ32*VCA32,0)</f>
        <v>7062</v>
      </c>
      <c r="VCC32" s="450" t="s">
        <v>31</v>
      </c>
      <c r="VCD32" s="450" t="s">
        <v>150</v>
      </c>
      <c r="VCE32" s="446" t="s">
        <v>151</v>
      </c>
      <c r="VCF32" s="446" t="s">
        <v>138</v>
      </c>
      <c r="VCG32" s="446" t="s">
        <v>139</v>
      </c>
      <c r="VCH32" s="446">
        <v>0.217</v>
      </c>
      <c r="VCI32" s="451">
        <f>+VLOOKUP(VCD32,[111]Insumos!$A$2:$F$2700,5,FALSE)</f>
        <v>32545</v>
      </c>
      <c r="VCJ32" s="451">
        <f>+ROUND(VCH32*VCI32,0)</f>
        <v>7062</v>
      </c>
      <c r="VCK32" s="450" t="s">
        <v>31</v>
      </c>
      <c r="VCL32" s="450" t="s">
        <v>150</v>
      </c>
      <c r="VCM32" s="446" t="s">
        <v>151</v>
      </c>
      <c r="VCN32" s="446" t="s">
        <v>138</v>
      </c>
      <c r="VCO32" s="446" t="s">
        <v>139</v>
      </c>
      <c r="VCP32" s="446">
        <v>0.217</v>
      </c>
      <c r="VCQ32" s="451">
        <f>+VLOOKUP(VCL32,[111]Insumos!$A$2:$F$2700,5,FALSE)</f>
        <v>32545</v>
      </c>
      <c r="VCR32" s="451">
        <f>+ROUND(VCP32*VCQ32,0)</f>
        <v>7062</v>
      </c>
      <c r="VCS32" s="450" t="s">
        <v>31</v>
      </c>
      <c r="VCT32" s="450" t="s">
        <v>150</v>
      </c>
      <c r="VCU32" s="446" t="s">
        <v>151</v>
      </c>
      <c r="VCV32" s="446" t="s">
        <v>138</v>
      </c>
      <c r="VCW32" s="446" t="s">
        <v>139</v>
      </c>
      <c r="VCX32" s="446">
        <v>0.217</v>
      </c>
      <c r="VCY32" s="451">
        <f>+VLOOKUP(VCT32,[111]Insumos!$A$2:$F$2700,5,FALSE)</f>
        <v>32545</v>
      </c>
      <c r="VCZ32" s="451">
        <f>+ROUND(VCX32*VCY32,0)</f>
        <v>7062</v>
      </c>
      <c r="VDA32" s="450" t="s">
        <v>31</v>
      </c>
      <c r="VDB32" s="450" t="s">
        <v>150</v>
      </c>
      <c r="VDC32" s="446" t="s">
        <v>151</v>
      </c>
      <c r="VDD32" s="446" t="s">
        <v>138</v>
      </c>
      <c r="VDE32" s="446" t="s">
        <v>139</v>
      </c>
      <c r="VDF32" s="446">
        <v>0.217</v>
      </c>
      <c r="VDG32" s="451">
        <f>+VLOOKUP(VDB32,[111]Insumos!$A$2:$F$2700,5,FALSE)</f>
        <v>32545</v>
      </c>
      <c r="VDH32" s="451">
        <f>+ROUND(VDF32*VDG32,0)</f>
        <v>7062</v>
      </c>
      <c r="VDI32" s="450" t="s">
        <v>31</v>
      </c>
      <c r="VDJ32" s="450" t="s">
        <v>150</v>
      </c>
      <c r="VDK32" s="446" t="s">
        <v>151</v>
      </c>
      <c r="VDL32" s="446" t="s">
        <v>138</v>
      </c>
      <c r="VDM32" s="446" t="s">
        <v>139</v>
      </c>
      <c r="VDN32" s="446">
        <v>0.217</v>
      </c>
      <c r="VDO32" s="451">
        <f>+VLOOKUP(VDJ32,[111]Insumos!$A$2:$F$2700,5,FALSE)</f>
        <v>32545</v>
      </c>
      <c r="VDP32" s="451">
        <f>+ROUND(VDN32*VDO32,0)</f>
        <v>7062</v>
      </c>
      <c r="VDQ32" s="450" t="s">
        <v>31</v>
      </c>
      <c r="VDR32" s="450" t="s">
        <v>150</v>
      </c>
      <c r="VDS32" s="446" t="s">
        <v>151</v>
      </c>
      <c r="VDT32" s="446" t="s">
        <v>138</v>
      </c>
      <c r="VDU32" s="446" t="s">
        <v>139</v>
      </c>
      <c r="VDV32" s="446">
        <v>0.217</v>
      </c>
      <c r="VDW32" s="451">
        <f>+VLOOKUP(VDR32,[111]Insumos!$A$2:$F$2700,5,FALSE)</f>
        <v>32545</v>
      </c>
      <c r="VDX32" s="451">
        <f>+ROUND(VDV32*VDW32,0)</f>
        <v>7062</v>
      </c>
      <c r="VDY32" s="450" t="s">
        <v>31</v>
      </c>
      <c r="VDZ32" s="450" t="s">
        <v>150</v>
      </c>
      <c r="VEA32" s="446" t="s">
        <v>151</v>
      </c>
      <c r="VEB32" s="446" t="s">
        <v>138</v>
      </c>
      <c r="VEC32" s="446" t="s">
        <v>139</v>
      </c>
      <c r="VED32" s="446">
        <v>0.217</v>
      </c>
      <c r="VEE32" s="451">
        <f>+VLOOKUP(VDZ32,[111]Insumos!$A$2:$F$2700,5,FALSE)</f>
        <v>32545</v>
      </c>
      <c r="VEF32" s="451">
        <f>+ROUND(VED32*VEE32,0)</f>
        <v>7062</v>
      </c>
      <c r="VEG32" s="450" t="s">
        <v>31</v>
      </c>
      <c r="VEH32" s="450" t="s">
        <v>150</v>
      </c>
      <c r="VEI32" s="446" t="s">
        <v>151</v>
      </c>
      <c r="VEJ32" s="446" t="s">
        <v>138</v>
      </c>
      <c r="VEK32" s="446" t="s">
        <v>139</v>
      </c>
      <c r="VEL32" s="446">
        <v>0.217</v>
      </c>
      <c r="VEM32" s="451">
        <f>+VLOOKUP(VEH32,[111]Insumos!$A$2:$F$2700,5,FALSE)</f>
        <v>32545</v>
      </c>
      <c r="VEN32" s="451">
        <f>+ROUND(VEL32*VEM32,0)</f>
        <v>7062</v>
      </c>
      <c r="VEO32" s="450" t="s">
        <v>31</v>
      </c>
      <c r="VEP32" s="450" t="s">
        <v>150</v>
      </c>
      <c r="VEQ32" s="446" t="s">
        <v>151</v>
      </c>
      <c r="VER32" s="446" t="s">
        <v>138</v>
      </c>
      <c r="VES32" s="446" t="s">
        <v>139</v>
      </c>
      <c r="VET32" s="446">
        <v>0.217</v>
      </c>
      <c r="VEU32" s="451">
        <f>+VLOOKUP(VEP32,[111]Insumos!$A$2:$F$2700,5,FALSE)</f>
        <v>32545</v>
      </c>
      <c r="VEV32" s="451">
        <f>+ROUND(VET32*VEU32,0)</f>
        <v>7062</v>
      </c>
      <c r="VEW32" s="450" t="s">
        <v>31</v>
      </c>
      <c r="VEX32" s="450" t="s">
        <v>150</v>
      </c>
      <c r="VEY32" s="446" t="s">
        <v>151</v>
      </c>
      <c r="VEZ32" s="446" t="s">
        <v>138</v>
      </c>
      <c r="VFA32" s="446" t="s">
        <v>139</v>
      </c>
      <c r="VFB32" s="446">
        <v>0.217</v>
      </c>
      <c r="VFC32" s="451">
        <f>+VLOOKUP(VEX32,[111]Insumos!$A$2:$F$2700,5,FALSE)</f>
        <v>32545</v>
      </c>
      <c r="VFD32" s="451">
        <f>+ROUND(VFB32*VFC32,0)</f>
        <v>7062</v>
      </c>
      <c r="VFE32" s="450" t="s">
        <v>31</v>
      </c>
      <c r="VFF32" s="450" t="s">
        <v>150</v>
      </c>
      <c r="VFG32" s="446" t="s">
        <v>151</v>
      </c>
      <c r="VFH32" s="446" t="s">
        <v>138</v>
      </c>
      <c r="VFI32" s="446" t="s">
        <v>139</v>
      </c>
      <c r="VFJ32" s="446">
        <v>0.217</v>
      </c>
      <c r="VFK32" s="451">
        <f>+VLOOKUP(VFF32,[111]Insumos!$A$2:$F$2700,5,FALSE)</f>
        <v>32545</v>
      </c>
      <c r="VFL32" s="451">
        <f>+ROUND(VFJ32*VFK32,0)</f>
        <v>7062</v>
      </c>
      <c r="VFM32" s="450" t="s">
        <v>31</v>
      </c>
      <c r="VFN32" s="450" t="s">
        <v>150</v>
      </c>
      <c r="VFO32" s="446" t="s">
        <v>151</v>
      </c>
      <c r="VFP32" s="446" t="s">
        <v>138</v>
      </c>
      <c r="VFQ32" s="446" t="s">
        <v>139</v>
      </c>
      <c r="VFR32" s="446">
        <v>0.217</v>
      </c>
      <c r="VFS32" s="451">
        <f>+VLOOKUP(VFN32,[111]Insumos!$A$2:$F$2700,5,FALSE)</f>
        <v>32545</v>
      </c>
      <c r="VFT32" s="451">
        <f>+ROUND(VFR32*VFS32,0)</f>
        <v>7062</v>
      </c>
      <c r="VFU32" s="450" t="s">
        <v>31</v>
      </c>
      <c r="VFV32" s="450" t="s">
        <v>150</v>
      </c>
      <c r="VFW32" s="446" t="s">
        <v>151</v>
      </c>
      <c r="VFX32" s="446" t="s">
        <v>138</v>
      </c>
      <c r="VFY32" s="446" t="s">
        <v>139</v>
      </c>
      <c r="VFZ32" s="446">
        <v>0.217</v>
      </c>
      <c r="VGA32" s="451">
        <f>+VLOOKUP(VFV32,[111]Insumos!$A$2:$F$2700,5,FALSE)</f>
        <v>32545</v>
      </c>
      <c r="VGB32" s="451">
        <f>+ROUND(VFZ32*VGA32,0)</f>
        <v>7062</v>
      </c>
      <c r="VGC32" s="450" t="s">
        <v>31</v>
      </c>
      <c r="VGD32" s="450" t="s">
        <v>150</v>
      </c>
      <c r="VGE32" s="446" t="s">
        <v>151</v>
      </c>
      <c r="VGF32" s="446" t="s">
        <v>138</v>
      </c>
      <c r="VGG32" s="446" t="s">
        <v>139</v>
      </c>
      <c r="VGH32" s="446">
        <v>0.217</v>
      </c>
      <c r="VGI32" s="451">
        <f>+VLOOKUP(VGD32,[111]Insumos!$A$2:$F$2700,5,FALSE)</f>
        <v>32545</v>
      </c>
      <c r="VGJ32" s="451">
        <f>+ROUND(VGH32*VGI32,0)</f>
        <v>7062</v>
      </c>
      <c r="VGK32" s="450" t="s">
        <v>31</v>
      </c>
      <c r="VGL32" s="450" t="s">
        <v>150</v>
      </c>
      <c r="VGM32" s="446" t="s">
        <v>151</v>
      </c>
      <c r="VGN32" s="446" t="s">
        <v>138</v>
      </c>
      <c r="VGO32" s="446" t="s">
        <v>139</v>
      </c>
      <c r="VGP32" s="446">
        <v>0.217</v>
      </c>
      <c r="VGQ32" s="451">
        <f>+VLOOKUP(VGL32,[111]Insumos!$A$2:$F$2700,5,FALSE)</f>
        <v>32545</v>
      </c>
      <c r="VGR32" s="451">
        <f>+ROUND(VGP32*VGQ32,0)</f>
        <v>7062</v>
      </c>
      <c r="VGS32" s="450" t="s">
        <v>31</v>
      </c>
      <c r="VGT32" s="450" t="s">
        <v>150</v>
      </c>
      <c r="VGU32" s="446" t="s">
        <v>151</v>
      </c>
      <c r="VGV32" s="446" t="s">
        <v>138</v>
      </c>
      <c r="VGW32" s="446" t="s">
        <v>139</v>
      </c>
      <c r="VGX32" s="446">
        <v>0.217</v>
      </c>
      <c r="VGY32" s="451">
        <f>+VLOOKUP(VGT32,[111]Insumos!$A$2:$F$2700,5,FALSE)</f>
        <v>32545</v>
      </c>
      <c r="VGZ32" s="451">
        <f>+ROUND(VGX32*VGY32,0)</f>
        <v>7062</v>
      </c>
      <c r="VHA32" s="450" t="s">
        <v>31</v>
      </c>
      <c r="VHB32" s="450" t="s">
        <v>150</v>
      </c>
      <c r="VHC32" s="446" t="s">
        <v>151</v>
      </c>
      <c r="VHD32" s="446" t="s">
        <v>138</v>
      </c>
      <c r="VHE32" s="446" t="s">
        <v>139</v>
      </c>
      <c r="VHF32" s="446">
        <v>0.217</v>
      </c>
      <c r="VHG32" s="451">
        <f>+VLOOKUP(VHB32,[111]Insumos!$A$2:$F$2700,5,FALSE)</f>
        <v>32545</v>
      </c>
      <c r="VHH32" s="451">
        <f>+ROUND(VHF32*VHG32,0)</f>
        <v>7062</v>
      </c>
      <c r="VHI32" s="450" t="s">
        <v>31</v>
      </c>
      <c r="VHJ32" s="450" t="s">
        <v>150</v>
      </c>
      <c r="VHK32" s="446" t="s">
        <v>151</v>
      </c>
      <c r="VHL32" s="446" t="s">
        <v>138</v>
      </c>
      <c r="VHM32" s="446" t="s">
        <v>139</v>
      </c>
      <c r="VHN32" s="446">
        <v>0.217</v>
      </c>
      <c r="VHO32" s="451">
        <f>+VLOOKUP(VHJ32,[111]Insumos!$A$2:$F$2700,5,FALSE)</f>
        <v>32545</v>
      </c>
      <c r="VHP32" s="451">
        <f>+ROUND(VHN32*VHO32,0)</f>
        <v>7062</v>
      </c>
      <c r="VHQ32" s="450" t="s">
        <v>31</v>
      </c>
      <c r="VHR32" s="450" t="s">
        <v>150</v>
      </c>
      <c r="VHS32" s="446" t="s">
        <v>151</v>
      </c>
      <c r="VHT32" s="446" t="s">
        <v>138</v>
      </c>
      <c r="VHU32" s="446" t="s">
        <v>139</v>
      </c>
      <c r="VHV32" s="446">
        <v>0.217</v>
      </c>
      <c r="VHW32" s="451">
        <f>+VLOOKUP(VHR32,[111]Insumos!$A$2:$F$2700,5,FALSE)</f>
        <v>32545</v>
      </c>
      <c r="VHX32" s="451">
        <f>+ROUND(VHV32*VHW32,0)</f>
        <v>7062</v>
      </c>
      <c r="VHY32" s="450" t="s">
        <v>31</v>
      </c>
      <c r="VHZ32" s="450" t="s">
        <v>150</v>
      </c>
      <c r="VIA32" s="446" t="s">
        <v>151</v>
      </c>
      <c r="VIB32" s="446" t="s">
        <v>138</v>
      </c>
      <c r="VIC32" s="446" t="s">
        <v>139</v>
      </c>
      <c r="VID32" s="446">
        <v>0.217</v>
      </c>
      <c r="VIE32" s="451">
        <f>+VLOOKUP(VHZ32,[111]Insumos!$A$2:$F$2700,5,FALSE)</f>
        <v>32545</v>
      </c>
      <c r="VIF32" s="451">
        <f>+ROUND(VID32*VIE32,0)</f>
        <v>7062</v>
      </c>
      <c r="VIG32" s="450" t="s">
        <v>31</v>
      </c>
      <c r="VIH32" s="450" t="s">
        <v>150</v>
      </c>
      <c r="VII32" s="446" t="s">
        <v>151</v>
      </c>
      <c r="VIJ32" s="446" t="s">
        <v>138</v>
      </c>
      <c r="VIK32" s="446" t="s">
        <v>139</v>
      </c>
      <c r="VIL32" s="446">
        <v>0.217</v>
      </c>
      <c r="VIM32" s="451">
        <f>+VLOOKUP(VIH32,[111]Insumos!$A$2:$F$2700,5,FALSE)</f>
        <v>32545</v>
      </c>
      <c r="VIN32" s="451">
        <f>+ROUND(VIL32*VIM32,0)</f>
        <v>7062</v>
      </c>
      <c r="VIO32" s="450" t="s">
        <v>31</v>
      </c>
      <c r="VIP32" s="450" t="s">
        <v>150</v>
      </c>
      <c r="VIQ32" s="446" t="s">
        <v>151</v>
      </c>
      <c r="VIR32" s="446" t="s">
        <v>138</v>
      </c>
      <c r="VIS32" s="446" t="s">
        <v>139</v>
      </c>
      <c r="VIT32" s="446">
        <v>0.217</v>
      </c>
      <c r="VIU32" s="451">
        <f>+VLOOKUP(VIP32,[111]Insumos!$A$2:$F$2700,5,FALSE)</f>
        <v>32545</v>
      </c>
      <c r="VIV32" s="451">
        <f>+ROUND(VIT32*VIU32,0)</f>
        <v>7062</v>
      </c>
      <c r="VIW32" s="450" t="s">
        <v>31</v>
      </c>
      <c r="VIX32" s="450" t="s">
        <v>150</v>
      </c>
      <c r="VIY32" s="446" t="s">
        <v>151</v>
      </c>
      <c r="VIZ32" s="446" t="s">
        <v>138</v>
      </c>
      <c r="VJA32" s="446" t="s">
        <v>139</v>
      </c>
      <c r="VJB32" s="446">
        <v>0.217</v>
      </c>
      <c r="VJC32" s="451">
        <f>+VLOOKUP(VIX32,[111]Insumos!$A$2:$F$2700,5,FALSE)</f>
        <v>32545</v>
      </c>
      <c r="VJD32" s="451">
        <f>+ROUND(VJB32*VJC32,0)</f>
        <v>7062</v>
      </c>
      <c r="VJE32" s="450" t="s">
        <v>31</v>
      </c>
      <c r="VJF32" s="450" t="s">
        <v>150</v>
      </c>
      <c r="VJG32" s="446" t="s">
        <v>151</v>
      </c>
      <c r="VJH32" s="446" t="s">
        <v>138</v>
      </c>
      <c r="VJI32" s="446" t="s">
        <v>139</v>
      </c>
      <c r="VJJ32" s="446">
        <v>0.217</v>
      </c>
      <c r="VJK32" s="451">
        <f>+VLOOKUP(VJF32,[111]Insumos!$A$2:$F$2700,5,FALSE)</f>
        <v>32545</v>
      </c>
      <c r="VJL32" s="451">
        <f>+ROUND(VJJ32*VJK32,0)</f>
        <v>7062</v>
      </c>
      <c r="VJM32" s="450" t="s">
        <v>31</v>
      </c>
      <c r="VJN32" s="450" t="s">
        <v>150</v>
      </c>
      <c r="VJO32" s="446" t="s">
        <v>151</v>
      </c>
      <c r="VJP32" s="446" t="s">
        <v>138</v>
      </c>
      <c r="VJQ32" s="446" t="s">
        <v>139</v>
      </c>
      <c r="VJR32" s="446">
        <v>0.217</v>
      </c>
      <c r="VJS32" s="451">
        <f>+VLOOKUP(VJN32,[111]Insumos!$A$2:$F$2700,5,FALSE)</f>
        <v>32545</v>
      </c>
      <c r="VJT32" s="451">
        <f>+ROUND(VJR32*VJS32,0)</f>
        <v>7062</v>
      </c>
      <c r="VJU32" s="450" t="s">
        <v>31</v>
      </c>
      <c r="VJV32" s="450" t="s">
        <v>150</v>
      </c>
      <c r="VJW32" s="446" t="s">
        <v>151</v>
      </c>
      <c r="VJX32" s="446" t="s">
        <v>138</v>
      </c>
      <c r="VJY32" s="446" t="s">
        <v>139</v>
      </c>
      <c r="VJZ32" s="446">
        <v>0.217</v>
      </c>
      <c r="VKA32" s="451">
        <f>+VLOOKUP(VJV32,[111]Insumos!$A$2:$F$2700,5,FALSE)</f>
        <v>32545</v>
      </c>
      <c r="VKB32" s="451">
        <f>+ROUND(VJZ32*VKA32,0)</f>
        <v>7062</v>
      </c>
      <c r="VKC32" s="450" t="s">
        <v>31</v>
      </c>
      <c r="VKD32" s="450" t="s">
        <v>150</v>
      </c>
      <c r="VKE32" s="446" t="s">
        <v>151</v>
      </c>
      <c r="VKF32" s="446" t="s">
        <v>138</v>
      </c>
      <c r="VKG32" s="446" t="s">
        <v>139</v>
      </c>
      <c r="VKH32" s="446">
        <v>0.217</v>
      </c>
      <c r="VKI32" s="451">
        <f>+VLOOKUP(VKD32,[111]Insumos!$A$2:$F$2700,5,FALSE)</f>
        <v>32545</v>
      </c>
      <c r="VKJ32" s="451">
        <f>+ROUND(VKH32*VKI32,0)</f>
        <v>7062</v>
      </c>
      <c r="VKK32" s="450" t="s">
        <v>31</v>
      </c>
      <c r="VKL32" s="450" t="s">
        <v>150</v>
      </c>
      <c r="VKM32" s="446" t="s">
        <v>151</v>
      </c>
      <c r="VKN32" s="446" t="s">
        <v>138</v>
      </c>
      <c r="VKO32" s="446" t="s">
        <v>139</v>
      </c>
      <c r="VKP32" s="446">
        <v>0.217</v>
      </c>
      <c r="VKQ32" s="451">
        <f>+VLOOKUP(VKL32,[111]Insumos!$A$2:$F$2700,5,FALSE)</f>
        <v>32545</v>
      </c>
      <c r="VKR32" s="451">
        <f>+ROUND(VKP32*VKQ32,0)</f>
        <v>7062</v>
      </c>
      <c r="VKS32" s="450" t="s">
        <v>31</v>
      </c>
      <c r="VKT32" s="450" t="s">
        <v>150</v>
      </c>
      <c r="VKU32" s="446" t="s">
        <v>151</v>
      </c>
      <c r="VKV32" s="446" t="s">
        <v>138</v>
      </c>
      <c r="VKW32" s="446" t="s">
        <v>139</v>
      </c>
      <c r="VKX32" s="446">
        <v>0.217</v>
      </c>
      <c r="VKY32" s="451">
        <f>+VLOOKUP(VKT32,[111]Insumos!$A$2:$F$2700,5,FALSE)</f>
        <v>32545</v>
      </c>
      <c r="VKZ32" s="451">
        <f>+ROUND(VKX32*VKY32,0)</f>
        <v>7062</v>
      </c>
      <c r="VLA32" s="450" t="s">
        <v>31</v>
      </c>
      <c r="VLB32" s="450" t="s">
        <v>150</v>
      </c>
      <c r="VLC32" s="446" t="s">
        <v>151</v>
      </c>
      <c r="VLD32" s="446" t="s">
        <v>138</v>
      </c>
      <c r="VLE32" s="446" t="s">
        <v>139</v>
      </c>
      <c r="VLF32" s="446">
        <v>0.217</v>
      </c>
      <c r="VLG32" s="451">
        <f>+VLOOKUP(VLB32,[111]Insumos!$A$2:$F$2700,5,FALSE)</f>
        <v>32545</v>
      </c>
      <c r="VLH32" s="451">
        <f>+ROUND(VLF32*VLG32,0)</f>
        <v>7062</v>
      </c>
      <c r="VLI32" s="450" t="s">
        <v>31</v>
      </c>
      <c r="VLJ32" s="450" t="s">
        <v>150</v>
      </c>
      <c r="VLK32" s="446" t="s">
        <v>151</v>
      </c>
      <c r="VLL32" s="446" t="s">
        <v>138</v>
      </c>
      <c r="VLM32" s="446" t="s">
        <v>139</v>
      </c>
      <c r="VLN32" s="446">
        <v>0.217</v>
      </c>
      <c r="VLO32" s="451">
        <f>+VLOOKUP(VLJ32,[111]Insumos!$A$2:$F$2700,5,FALSE)</f>
        <v>32545</v>
      </c>
      <c r="VLP32" s="451">
        <f>+ROUND(VLN32*VLO32,0)</f>
        <v>7062</v>
      </c>
      <c r="VLQ32" s="450" t="s">
        <v>31</v>
      </c>
      <c r="VLR32" s="450" t="s">
        <v>150</v>
      </c>
      <c r="VLS32" s="446" t="s">
        <v>151</v>
      </c>
      <c r="VLT32" s="446" t="s">
        <v>138</v>
      </c>
      <c r="VLU32" s="446" t="s">
        <v>139</v>
      </c>
      <c r="VLV32" s="446">
        <v>0.217</v>
      </c>
      <c r="VLW32" s="451">
        <f>+VLOOKUP(VLR32,[111]Insumos!$A$2:$F$2700,5,FALSE)</f>
        <v>32545</v>
      </c>
      <c r="VLX32" s="451">
        <f>+ROUND(VLV32*VLW32,0)</f>
        <v>7062</v>
      </c>
      <c r="VLY32" s="450" t="s">
        <v>31</v>
      </c>
      <c r="VLZ32" s="450" t="s">
        <v>150</v>
      </c>
      <c r="VMA32" s="446" t="s">
        <v>151</v>
      </c>
      <c r="VMB32" s="446" t="s">
        <v>138</v>
      </c>
      <c r="VMC32" s="446" t="s">
        <v>139</v>
      </c>
      <c r="VMD32" s="446">
        <v>0.217</v>
      </c>
      <c r="VME32" s="451">
        <f>+VLOOKUP(VLZ32,[111]Insumos!$A$2:$F$2700,5,FALSE)</f>
        <v>32545</v>
      </c>
      <c r="VMF32" s="451">
        <f>+ROUND(VMD32*VME32,0)</f>
        <v>7062</v>
      </c>
      <c r="VMG32" s="450" t="s">
        <v>31</v>
      </c>
      <c r="VMH32" s="450" t="s">
        <v>150</v>
      </c>
      <c r="VMI32" s="446" t="s">
        <v>151</v>
      </c>
      <c r="VMJ32" s="446" t="s">
        <v>138</v>
      </c>
      <c r="VMK32" s="446" t="s">
        <v>139</v>
      </c>
      <c r="VML32" s="446">
        <v>0.217</v>
      </c>
      <c r="VMM32" s="451">
        <f>+VLOOKUP(VMH32,[111]Insumos!$A$2:$F$2700,5,FALSE)</f>
        <v>32545</v>
      </c>
      <c r="VMN32" s="451">
        <f>+ROUND(VML32*VMM32,0)</f>
        <v>7062</v>
      </c>
      <c r="VMO32" s="450" t="s">
        <v>31</v>
      </c>
      <c r="VMP32" s="450" t="s">
        <v>150</v>
      </c>
      <c r="VMQ32" s="446" t="s">
        <v>151</v>
      </c>
      <c r="VMR32" s="446" t="s">
        <v>138</v>
      </c>
      <c r="VMS32" s="446" t="s">
        <v>139</v>
      </c>
      <c r="VMT32" s="446">
        <v>0.217</v>
      </c>
      <c r="VMU32" s="451">
        <f>+VLOOKUP(VMP32,[111]Insumos!$A$2:$F$2700,5,FALSE)</f>
        <v>32545</v>
      </c>
      <c r="VMV32" s="451">
        <f>+ROUND(VMT32*VMU32,0)</f>
        <v>7062</v>
      </c>
      <c r="VMW32" s="450" t="s">
        <v>31</v>
      </c>
      <c r="VMX32" s="450" t="s">
        <v>150</v>
      </c>
      <c r="VMY32" s="446" t="s">
        <v>151</v>
      </c>
      <c r="VMZ32" s="446" t="s">
        <v>138</v>
      </c>
      <c r="VNA32" s="446" t="s">
        <v>139</v>
      </c>
      <c r="VNB32" s="446">
        <v>0.217</v>
      </c>
      <c r="VNC32" s="451">
        <f>+VLOOKUP(VMX32,[111]Insumos!$A$2:$F$2700,5,FALSE)</f>
        <v>32545</v>
      </c>
      <c r="VND32" s="451">
        <f>+ROUND(VNB32*VNC32,0)</f>
        <v>7062</v>
      </c>
      <c r="VNE32" s="450" t="s">
        <v>31</v>
      </c>
      <c r="VNF32" s="450" t="s">
        <v>150</v>
      </c>
      <c r="VNG32" s="446" t="s">
        <v>151</v>
      </c>
      <c r="VNH32" s="446" t="s">
        <v>138</v>
      </c>
      <c r="VNI32" s="446" t="s">
        <v>139</v>
      </c>
      <c r="VNJ32" s="446">
        <v>0.217</v>
      </c>
      <c r="VNK32" s="451">
        <f>+VLOOKUP(VNF32,[111]Insumos!$A$2:$F$2700,5,FALSE)</f>
        <v>32545</v>
      </c>
      <c r="VNL32" s="451">
        <f>+ROUND(VNJ32*VNK32,0)</f>
        <v>7062</v>
      </c>
      <c r="VNM32" s="450" t="s">
        <v>31</v>
      </c>
      <c r="VNN32" s="450" t="s">
        <v>150</v>
      </c>
      <c r="VNO32" s="446" t="s">
        <v>151</v>
      </c>
      <c r="VNP32" s="446" t="s">
        <v>138</v>
      </c>
      <c r="VNQ32" s="446" t="s">
        <v>139</v>
      </c>
      <c r="VNR32" s="446">
        <v>0.217</v>
      </c>
      <c r="VNS32" s="451">
        <f>+VLOOKUP(VNN32,[111]Insumos!$A$2:$F$2700,5,FALSE)</f>
        <v>32545</v>
      </c>
      <c r="VNT32" s="451">
        <f>+ROUND(VNR32*VNS32,0)</f>
        <v>7062</v>
      </c>
      <c r="VNU32" s="450" t="s">
        <v>31</v>
      </c>
      <c r="VNV32" s="450" t="s">
        <v>150</v>
      </c>
      <c r="VNW32" s="446" t="s">
        <v>151</v>
      </c>
      <c r="VNX32" s="446" t="s">
        <v>138</v>
      </c>
      <c r="VNY32" s="446" t="s">
        <v>139</v>
      </c>
      <c r="VNZ32" s="446">
        <v>0.217</v>
      </c>
      <c r="VOA32" s="451">
        <f>+VLOOKUP(VNV32,[111]Insumos!$A$2:$F$2700,5,FALSE)</f>
        <v>32545</v>
      </c>
      <c r="VOB32" s="451">
        <f>+ROUND(VNZ32*VOA32,0)</f>
        <v>7062</v>
      </c>
      <c r="VOC32" s="450" t="s">
        <v>31</v>
      </c>
      <c r="VOD32" s="450" t="s">
        <v>150</v>
      </c>
      <c r="VOE32" s="446" t="s">
        <v>151</v>
      </c>
      <c r="VOF32" s="446" t="s">
        <v>138</v>
      </c>
      <c r="VOG32" s="446" t="s">
        <v>139</v>
      </c>
      <c r="VOH32" s="446">
        <v>0.217</v>
      </c>
      <c r="VOI32" s="451">
        <f>+VLOOKUP(VOD32,[111]Insumos!$A$2:$F$2700,5,FALSE)</f>
        <v>32545</v>
      </c>
      <c r="VOJ32" s="451">
        <f>+ROUND(VOH32*VOI32,0)</f>
        <v>7062</v>
      </c>
      <c r="VOK32" s="450" t="s">
        <v>31</v>
      </c>
      <c r="VOL32" s="450" t="s">
        <v>150</v>
      </c>
      <c r="VOM32" s="446" t="s">
        <v>151</v>
      </c>
      <c r="VON32" s="446" t="s">
        <v>138</v>
      </c>
      <c r="VOO32" s="446" t="s">
        <v>139</v>
      </c>
      <c r="VOP32" s="446">
        <v>0.217</v>
      </c>
      <c r="VOQ32" s="451">
        <f>+VLOOKUP(VOL32,[111]Insumos!$A$2:$F$2700,5,FALSE)</f>
        <v>32545</v>
      </c>
      <c r="VOR32" s="451">
        <f>+ROUND(VOP32*VOQ32,0)</f>
        <v>7062</v>
      </c>
      <c r="VOS32" s="450" t="s">
        <v>31</v>
      </c>
      <c r="VOT32" s="450" t="s">
        <v>150</v>
      </c>
      <c r="VOU32" s="446" t="s">
        <v>151</v>
      </c>
      <c r="VOV32" s="446" t="s">
        <v>138</v>
      </c>
      <c r="VOW32" s="446" t="s">
        <v>139</v>
      </c>
      <c r="VOX32" s="446">
        <v>0.217</v>
      </c>
      <c r="VOY32" s="451">
        <f>+VLOOKUP(VOT32,[111]Insumos!$A$2:$F$2700,5,FALSE)</f>
        <v>32545</v>
      </c>
      <c r="VOZ32" s="451">
        <f>+ROUND(VOX32*VOY32,0)</f>
        <v>7062</v>
      </c>
      <c r="VPA32" s="450" t="s">
        <v>31</v>
      </c>
      <c r="VPB32" s="450" t="s">
        <v>150</v>
      </c>
      <c r="VPC32" s="446" t="s">
        <v>151</v>
      </c>
      <c r="VPD32" s="446" t="s">
        <v>138</v>
      </c>
      <c r="VPE32" s="446" t="s">
        <v>139</v>
      </c>
      <c r="VPF32" s="446">
        <v>0.217</v>
      </c>
      <c r="VPG32" s="451">
        <f>+VLOOKUP(VPB32,[111]Insumos!$A$2:$F$2700,5,FALSE)</f>
        <v>32545</v>
      </c>
      <c r="VPH32" s="451">
        <f>+ROUND(VPF32*VPG32,0)</f>
        <v>7062</v>
      </c>
      <c r="VPI32" s="450" t="s">
        <v>31</v>
      </c>
      <c r="VPJ32" s="450" t="s">
        <v>150</v>
      </c>
      <c r="VPK32" s="446" t="s">
        <v>151</v>
      </c>
      <c r="VPL32" s="446" t="s">
        <v>138</v>
      </c>
      <c r="VPM32" s="446" t="s">
        <v>139</v>
      </c>
      <c r="VPN32" s="446">
        <v>0.217</v>
      </c>
      <c r="VPO32" s="451">
        <f>+VLOOKUP(VPJ32,[111]Insumos!$A$2:$F$2700,5,FALSE)</f>
        <v>32545</v>
      </c>
      <c r="VPP32" s="451">
        <f>+ROUND(VPN32*VPO32,0)</f>
        <v>7062</v>
      </c>
      <c r="VPQ32" s="450" t="s">
        <v>31</v>
      </c>
      <c r="VPR32" s="450" t="s">
        <v>150</v>
      </c>
      <c r="VPS32" s="446" t="s">
        <v>151</v>
      </c>
      <c r="VPT32" s="446" t="s">
        <v>138</v>
      </c>
      <c r="VPU32" s="446" t="s">
        <v>139</v>
      </c>
      <c r="VPV32" s="446">
        <v>0.217</v>
      </c>
      <c r="VPW32" s="451">
        <f>+VLOOKUP(VPR32,[111]Insumos!$A$2:$F$2700,5,FALSE)</f>
        <v>32545</v>
      </c>
      <c r="VPX32" s="451">
        <f>+ROUND(VPV32*VPW32,0)</f>
        <v>7062</v>
      </c>
      <c r="VPY32" s="450" t="s">
        <v>31</v>
      </c>
      <c r="VPZ32" s="450" t="s">
        <v>150</v>
      </c>
      <c r="VQA32" s="446" t="s">
        <v>151</v>
      </c>
      <c r="VQB32" s="446" t="s">
        <v>138</v>
      </c>
      <c r="VQC32" s="446" t="s">
        <v>139</v>
      </c>
      <c r="VQD32" s="446">
        <v>0.217</v>
      </c>
      <c r="VQE32" s="451">
        <f>+VLOOKUP(VPZ32,[111]Insumos!$A$2:$F$2700,5,FALSE)</f>
        <v>32545</v>
      </c>
      <c r="VQF32" s="451">
        <f>+ROUND(VQD32*VQE32,0)</f>
        <v>7062</v>
      </c>
      <c r="VQG32" s="450" t="s">
        <v>31</v>
      </c>
      <c r="VQH32" s="450" t="s">
        <v>150</v>
      </c>
      <c r="VQI32" s="446" t="s">
        <v>151</v>
      </c>
      <c r="VQJ32" s="446" t="s">
        <v>138</v>
      </c>
      <c r="VQK32" s="446" t="s">
        <v>139</v>
      </c>
      <c r="VQL32" s="446">
        <v>0.217</v>
      </c>
      <c r="VQM32" s="451">
        <f>+VLOOKUP(VQH32,[111]Insumos!$A$2:$F$2700,5,FALSE)</f>
        <v>32545</v>
      </c>
      <c r="VQN32" s="451">
        <f>+ROUND(VQL32*VQM32,0)</f>
        <v>7062</v>
      </c>
      <c r="VQO32" s="450" t="s">
        <v>31</v>
      </c>
      <c r="VQP32" s="450" t="s">
        <v>150</v>
      </c>
      <c r="VQQ32" s="446" t="s">
        <v>151</v>
      </c>
      <c r="VQR32" s="446" t="s">
        <v>138</v>
      </c>
      <c r="VQS32" s="446" t="s">
        <v>139</v>
      </c>
      <c r="VQT32" s="446">
        <v>0.217</v>
      </c>
      <c r="VQU32" s="451">
        <f>+VLOOKUP(VQP32,[111]Insumos!$A$2:$F$2700,5,FALSE)</f>
        <v>32545</v>
      </c>
      <c r="VQV32" s="451">
        <f>+ROUND(VQT32*VQU32,0)</f>
        <v>7062</v>
      </c>
      <c r="VQW32" s="450" t="s">
        <v>31</v>
      </c>
      <c r="VQX32" s="450" t="s">
        <v>150</v>
      </c>
      <c r="VQY32" s="446" t="s">
        <v>151</v>
      </c>
      <c r="VQZ32" s="446" t="s">
        <v>138</v>
      </c>
      <c r="VRA32" s="446" t="s">
        <v>139</v>
      </c>
      <c r="VRB32" s="446">
        <v>0.217</v>
      </c>
      <c r="VRC32" s="451">
        <f>+VLOOKUP(VQX32,[111]Insumos!$A$2:$F$2700,5,FALSE)</f>
        <v>32545</v>
      </c>
      <c r="VRD32" s="451">
        <f>+ROUND(VRB32*VRC32,0)</f>
        <v>7062</v>
      </c>
      <c r="VRE32" s="450" t="s">
        <v>31</v>
      </c>
      <c r="VRF32" s="450" t="s">
        <v>150</v>
      </c>
      <c r="VRG32" s="446" t="s">
        <v>151</v>
      </c>
      <c r="VRH32" s="446" t="s">
        <v>138</v>
      </c>
      <c r="VRI32" s="446" t="s">
        <v>139</v>
      </c>
      <c r="VRJ32" s="446">
        <v>0.217</v>
      </c>
      <c r="VRK32" s="451">
        <f>+VLOOKUP(VRF32,[111]Insumos!$A$2:$F$2700,5,FALSE)</f>
        <v>32545</v>
      </c>
      <c r="VRL32" s="451">
        <f>+ROUND(VRJ32*VRK32,0)</f>
        <v>7062</v>
      </c>
      <c r="VRM32" s="450" t="s">
        <v>31</v>
      </c>
      <c r="VRN32" s="450" t="s">
        <v>150</v>
      </c>
      <c r="VRO32" s="446" t="s">
        <v>151</v>
      </c>
      <c r="VRP32" s="446" t="s">
        <v>138</v>
      </c>
      <c r="VRQ32" s="446" t="s">
        <v>139</v>
      </c>
      <c r="VRR32" s="446">
        <v>0.217</v>
      </c>
      <c r="VRS32" s="451">
        <f>+VLOOKUP(VRN32,[111]Insumos!$A$2:$F$2700,5,FALSE)</f>
        <v>32545</v>
      </c>
      <c r="VRT32" s="451">
        <f>+ROUND(VRR32*VRS32,0)</f>
        <v>7062</v>
      </c>
      <c r="VRU32" s="450" t="s">
        <v>31</v>
      </c>
      <c r="VRV32" s="450" t="s">
        <v>150</v>
      </c>
      <c r="VRW32" s="446" t="s">
        <v>151</v>
      </c>
      <c r="VRX32" s="446" t="s">
        <v>138</v>
      </c>
      <c r="VRY32" s="446" t="s">
        <v>139</v>
      </c>
      <c r="VRZ32" s="446">
        <v>0.217</v>
      </c>
      <c r="VSA32" s="451">
        <f>+VLOOKUP(VRV32,[111]Insumos!$A$2:$F$2700,5,FALSE)</f>
        <v>32545</v>
      </c>
      <c r="VSB32" s="451">
        <f>+ROUND(VRZ32*VSA32,0)</f>
        <v>7062</v>
      </c>
      <c r="VSC32" s="450" t="s">
        <v>31</v>
      </c>
      <c r="VSD32" s="450" t="s">
        <v>150</v>
      </c>
      <c r="VSE32" s="446" t="s">
        <v>151</v>
      </c>
      <c r="VSF32" s="446" t="s">
        <v>138</v>
      </c>
      <c r="VSG32" s="446" t="s">
        <v>139</v>
      </c>
      <c r="VSH32" s="446">
        <v>0.217</v>
      </c>
      <c r="VSI32" s="451">
        <f>+VLOOKUP(VSD32,[111]Insumos!$A$2:$F$2700,5,FALSE)</f>
        <v>32545</v>
      </c>
      <c r="VSJ32" s="451">
        <f>+ROUND(VSH32*VSI32,0)</f>
        <v>7062</v>
      </c>
      <c r="VSK32" s="450" t="s">
        <v>31</v>
      </c>
      <c r="VSL32" s="450" t="s">
        <v>150</v>
      </c>
      <c r="VSM32" s="446" t="s">
        <v>151</v>
      </c>
      <c r="VSN32" s="446" t="s">
        <v>138</v>
      </c>
      <c r="VSO32" s="446" t="s">
        <v>139</v>
      </c>
      <c r="VSP32" s="446">
        <v>0.217</v>
      </c>
      <c r="VSQ32" s="451">
        <f>+VLOOKUP(VSL32,[111]Insumos!$A$2:$F$2700,5,FALSE)</f>
        <v>32545</v>
      </c>
      <c r="VSR32" s="451">
        <f>+ROUND(VSP32*VSQ32,0)</f>
        <v>7062</v>
      </c>
      <c r="VSS32" s="450" t="s">
        <v>31</v>
      </c>
      <c r="VST32" s="450" t="s">
        <v>150</v>
      </c>
      <c r="VSU32" s="446" t="s">
        <v>151</v>
      </c>
      <c r="VSV32" s="446" t="s">
        <v>138</v>
      </c>
      <c r="VSW32" s="446" t="s">
        <v>139</v>
      </c>
      <c r="VSX32" s="446">
        <v>0.217</v>
      </c>
      <c r="VSY32" s="451">
        <f>+VLOOKUP(VST32,[111]Insumos!$A$2:$F$2700,5,FALSE)</f>
        <v>32545</v>
      </c>
      <c r="VSZ32" s="451">
        <f>+ROUND(VSX32*VSY32,0)</f>
        <v>7062</v>
      </c>
      <c r="VTA32" s="450" t="s">
        <v>31</v>
      </c>
      <c r="VTB32" s="450" t="s">
        <v>150</v>
      </c>
      <c r="VTC32" s="446" t="s">
        <v>151</v>
      </c>
      <c r="VTD32" s="446" t="s">
        <v>138</v>
      </c>
      <c r="VTE32" s="446" t="s">
        <v>139</v>
      </c>
      <c r="VTF32" s="446">
        <v>0.217</v>
      </c>
      <c r="VTG32" s="451">
        <f>+VLOOKUP(VTB32,[111]Insumos!$A$2:$F$2700,5,FALSE)</f>
        <v>32545</v>
      </c>
      <c r="VTH32" s="451">
        <f>+ROUND(VTF32*VTG32,0)</f>
        <v>7062</v>
      </c>
      <c r="VTI32" s="450" t="s">
        <v>31</v>
      </c>
      <c r="VTJ32" s="450" t="s">
        <v>150</v>
      </c>
      <c r="VTK32" s="446" t="s">
        <v>151</v>
      </c>
      <c r="VTL32" s="446" t="s">
        <v>138</v>
      </c>
      <c r="VTM32" s="446" t="s">
        <v>139</v>
      </c>
      <c r="VTN32" s="446">
        <v>0.217</v>
      </c>
      <c r="VTO32" s="451">
        <f>+VLOOKUP(VTJ32,[111]Insumos!$A$2:$F$2700,5,FALSE)</f>
        <v>32545</v>
      </c>
      <c r="VTP32" s="451">
        <f>+ROUND(VTN32*VTO32,0)</f>
        <v>7062</v>
      </c>
      <c r="VTQ32" s="450" t="s">
        <v>31</v>
      </c>
      <c r="VTR32" s="450" t="s">
        <v>150</v>
      </c>
      <c r="VTS32" s="446" t="s">
        <v>151</v>
      </c>
      <c r="VTT32" s="446" t="s">
        <v>138</v>
      </c>
      <c r="VTU32" s="446" t="s">
        <v>139</v>
      </c>
      <c r="VTV32" s="446">
        <v>0.217</v>
      </c>
      <c r="VTW32" s="451">
        <f>+VLOOKUP(VTR32,[111]Insumos!$A$2:$F$2700,5,FALSE)</f>
        <v>32545</v>
      </c>
      <c r="VTX32" s="451">
        <f>+ROUND(VTV32*VTW32,0)</f>
        <v>7062</v>
      </c>
      <c r="VTY32" s="450" t="s">
        <v>31</v>
      </c>
      <c r="VTZ32" s="450" t="s">
        <v>150</v>
      </c>
      <c r="VUA32" s="446" t="s">
        <v>151</v>
      </c>
      <c r="VUB32" s="446" t="s">
        <v>138</v>
      </c>
      <c r="VUC32" s="446" t="s">
        <v>139</v>
      </c>
      <c r="VUD32" s="446">
        <v>0.217</v>
      </c>
      <c r="VUE32" s="451">
        <f>+VLOOKUP(VTZ32,[111]Insumos!$A$2:$F$2700,5,FALSE)</f>
        <v>32545</v>
      </c>
      <c r="VUF32" s="451">
        <f>+ROUND(VUD32*VUE32,0)</f>
        <v>7062</v>
      </c>
      <c r="VUG32" s="450" t="s">
        <v>31</v>
      </c>
      <c r="VUH32" s="450" t="s">
        <v>150</v>
      </c>
      <c r="VUI32" s="446" t="s">
        <v>151</v>
      </c>
      <c r="VUJ32" s="446" t="s">
        <v>138</v>
      </c>
      <c r="VUK32" s="446" t="s">
        <v>139</v>
      </c>
      <c r="VUL32" s="446">
        <v>0.217</v>
      </c>
      <c r="VUM32" s="451">
        <f>+VLOOKUP(VUH32,[111]Insumos!$A$2:$F$2700,5,FALSE)</f>
        <v>32545</v>
      </c>
      <c r="VUN32" s="451">
        <f>+ROUND(VUL32*VUM32,0)</f>
        <v>7062</v>
      </c>
      <c r="VUO32" s="450" t="s">
        <v>31</v>
      </c>
      <c r="VUP32" s="450" t="s">
        <v>150</v>
      </c>
      <c r="VUQ32" s="446" t="s">
        <v>151</v>
      </c>
      <c r="VUR32" s="446" t="s">
        <v>138</v>
      </c>
      <c r="VUS32" s="446" t="s">
        <v>139</v>
      </c>
      <c r="VUT32" s="446">
        <v>0.217</v>
      </c>
      <c r="VUU32" s="451">
        <f>+VLOOKUP(VUP32,[111]Insumos!$A$2:$F$2700,5,FALSE)</f>
        <v>32545</v>
      </c>
      <c r="VUV32" s="451">
        <f>+ROUND(VUT32*VUU32,0)</f>
        <v>7062</v>
      </c>
      <c r="VUW32" s="450" t="s">
        <v>31</v>
      </c>
      <c r="VUX32" s="450" t="s">
        <v>150</v>
      </c>
      <c r="VUY32" s="446" t="s">
        <v>151</v>
      </c>
      <c r="VUZ32" s="446" t="s">
        <v>138</v>
      </c>
      <c r="VVA32" s="446" t="s">
        <v>139</v>
      </c>
      <c r="VVB32" s="446">
        <v>0.217</v>
      </c>
      <c r="VVC32" s="451">
        <f>+VLOOKUP(VUX32,[111]Insumos!$A$2:$F$2700,5,FALSE)</f>
        <v>32545</v>
      </c>
      <c r="VVD32" s="451">
        <f>+ROUND(VVB32*VVC32,0)</f>
        <v>7062</v>
      </c>
      <c r="VVE32" s="450" t="s">
        <v>31</v>
      </c>
      <c r="VVF32" s="450" t="s">
        <v>150</v>
      </c>
      <c r="VVG32" s="446" t="s">
        <v>151</v>
      </c>
      <c r="VVH32" s="446" t="s">
        <v>138</v>
      </c>
      <c r="VVI32" s="446" t="s">
        <v>139</v>
      </c>
      <c r="VVJ32" s="446">
        <v>0.217</v>
      </c>
      <c r="VVK32" s="451">
        <f>+VLOOKUP(VVF32,[111]Insumos!$A$2:$F$2700,5,FALSE)</f>
        <v>32545</v>
      </c>
      <c r="VVL32" s="451">
        <f>+ROUND(VVJ32*VVK32,0)</f>
        <v>7062</v>
      </c>
      <c r="VVM32" s="450" t="s">
        <v>31</v>
      </c>
      <c r="VVN32" s="450" t="s">
        <v>150</v>
      </c>
      <c r="VVO32" s="446" t="s">
        <v>151</v>
      </c>
      <c r="VVP32" s="446" t="s">
        <v>138</v>
      </c>
      <c r="VVQ32" s="446" t="s">
        <v>139</v>
      </c>
      <c r="VVR32" s="446">
        <v>0.217</v>
      </c>
      <c r="VVS32" s="451">
        <f>+VLOOKUP(VVN32,[111]Insumos!$A$2:$F$2700,5,FALSE)</f>
        <v>32545</v>
      </c>
      <c r="VVT32" s="451">
        <f>+ROUND(VVR32*VVS32,0)</f>
        <v>7062</v>
      </c>
      <c r="VVU32" s="450" t="s">
        <v>31</v>
      </c>
      <c r="VVV32" s="450" t="s">
        <v>150</v>
      </c>
      <c r="VVW32" s="446" t="s">
        <v>151</v>
      </c>
      <c r="VVX32" s="446" t="s">
        <v>138</v>
      </c>
      <c r="VVY32" s="446" t="s">
        <v>139</v>
      </c>
      <c r="VVZ32" s="446">
        <v>0.217</v>
      </c>
      <c r="VWA32" s="451">
        <f>+VLOOKUP(VVV32,[111]Insumos!$A$2:$F$2700,5,FALSE)</f>
        <v>32545</v>
      </c>
      <c r="VWB32" s="451">
        <f>+ROUND(VVZ32*VWA32,0)</f>
        <v>7062</v>
      </c>
      <c r="VWC32" s="450" t="s">
        <v>31</v>
      </c>
      <c r="VWD32" s="450" t="s">
        <v>150</v>
      </c>
      <c r="VWE32" s="446" t="s">
        <v>151</v>
      </c>
      <c r="VWF32" s="446" t="s">
        <v>138</v>
      </c>
      <c r="VWG32" s="446" t="s">
        <v>139</v>
      </c>
      <c r="VWH32" s="446">
        <v>0.217</v>
      </c>
      <c r="VWI32" s="451">
        <f>+VLOOKUP(VWD32,[111]Insumos!$A$2:$F$2700,5,FALSE)</f>
        <v>32545</v>
      </c>
      <c r="VWJ32" s="451">
        <f>+ROUND(VWH32*VWI32,0)</f>
        <v>7062</v>
      </c>
      <c r="VWK32" s="450" t="s">
        <v>31</v>
      </c>
      <c r="VWL32" s="450" t="s">
        <v>150</v>
      </c>
      <c r="VWM32" s="446" t="s">
        <v>151</v>
      </c>
      <c r="VWN32" s="446" t="s">
        <v>138</v>
      </c>
      <c r="VWO32" s="446" t="s">
        <v>139</v>
      </c>
      <c r="VWP32" s="446">
        <v>0.217</v>
      </c>
      <c r="VWQ32" s="451">
        <f>+VLOOKUP(VWL32,[111]Insumos!$A$2:$F$2700,5,FALSE)</f>
        <v>32545</v>
      </c>
      <c r="VWR32" s="451">
        <f>+ROUND(VWP32*VWQ32,0)</f>
        <v>7062</v>
      </c>
      <c r="VWS32" s="450" t="s">
        <v>31</v>
      </c>
      <c r="VWT32" s="450" t="s">
        <v>150</v>
      </c>
      <c r="VWU32" s="446" t="s">
        <v>151</v>
      </c>
      <c r="VWV32" s="446" t="s">
        <v>138</v>
      </c>
      <c r="VWW32" s="446" t="s">
        <v>139</v>
      </c>
      <c r="VWX32" s="446">
        <v>0.217</v>
      </c>
      <c r="VWY32" s="451">
        <f>+VLOOKUP(VWT32,[111]Insumos!$A$2:$F$2700,5,FALSE)</f>
        <v>32545</v>
      </c>
      <c r="VWZ32" s="451">
        <f>+ROUND(VWX32*VWY32,0)</f>
        <v>7062</v>
      </c>
      <c r="VXA32" s="450" t="s">
        <v>31</v>
      </c>
      <c r="VXB32" s="450" t="s">
        <v>150</v>
      </c>
      <c r="VXC32" s="446" t="s">
        <v>151</v>
      </c>
      <c r="VXD32" s="446" t="s">
        <v>138</v>
      </c>
      <c r="VXE32" s="446" t="s">
        <v>139</v>
      </c>
      <c r="VXF32" s="446">
        <v>0.217</v>
      </c>
      <c r="VXG32" s="451">
        <f>+VLOOKUP(VXB32,[111]Insumos!$A$2:$F$2700,5,FALSE)</f>
        <v>32545</v>
      </c>
      <c r="VXH32" s="451">
        <f>+ROUND(VXF32*VXG32,0)</f>
        <v>7062</v>
      </c>
      <c r="VXI32" s="450" t="s">
        <v>31</v>
      </c>
      <c r="VXJ32" s="450" t="s">
        <v>150</v>
      </c>
      <c r="VXK32" s="446" t="s">
        <v>151</v>
      </c>
      <c r="VXL32" s="446" t="s">
        <v>138</v>
      </c>
      <c r="VXM32" s="446" t="s">
        <v>139</v>
      </c>
      <c r="VXN32" s="446">
        <v>0.217</v>
      </c>
      <c r="VXO32" s="451">
        <f>+VLOOKUP(VXJ32,[111]Insumos!$A$2:$F$2700,5,FALSE)</f>
        <v>32545</v>
      </c>
      <c r="VXP32" s="451">
        <f>+ROUND(VXN32*VXO32,0)</f>
        <v>7062</v>
      </c>
      <c r="VXQ32" s="450" t="s">
        <v>31</v>
      </c>
      <c r="VXR32" s="450" t="s">
        <v>150</v>
      </c>
      <c r="VXS32" s="446" t="s">
        <v>151</v>
      </c>
      <c r="VXT32" s="446" t="s">
        <v>138</v>
      </c>
      <c r="VXU32" s="446" t="s">
        <v>139</v>
      </c>
      <c r="VXV32" s="446">
        <v>0.217</v>
      </c>
      <c r="VXW32" s="451">
        <f>+VLOOKUP(VXR32,[111]Insumos!$A$2:$F$2700,5,FALSE)</f>
        <v>32545</v>
      </c>
      <c r="VXX32" s="451">
        <f>+ROUND(VXV32*VXW32,0)</f>
        <v>7062</v>
      </c>
      <c r="VXY32" s="450" t="s">
        <v>31</v>
      </c>
      <c r="VXZ32" s="450" t="s">
        <v>150</v>
      </c>
      <c r="VYA32" s="446" t="s">
        <v>151</v>
      </c>
      <c r="VYB32" s="446" t="s">
        <v>138</v>
      </c>
      <c r="VYC32" s="446" t="s">
        <v>139</v>
      </c>
      <c r="VYD32" s="446">
        <v>0.217</v>
      </c>
      <c r="VYE32" s="451">
        <f>+VLOOKUP(VXZ32,[111]Insumos!$A$2:$F$2700,5,FALSE)</f>
        <v>32545</v>
      </c>
      <c r="VYF32" s="451">
        <f>+ROUND(VYD32*VYE32,0)</f>
        <v>7062</v>
      </c>
      <c r="VYG32" s="450" t="s">
        <v>31</v>
      </c>
      <c r="VYH32" s="450" t="s">
        <v>150</v>
      </c>
      <c r="VYI32" s="446" t="s">
        <v>151</v>
      </c>
      <c r="VYJ32" s="446" t="s">
        <v>138</v>
      </c>
      <c r="VYK32" s="446" t="s">
        <v>139</v>
      </c>
      <c r="VYL32" s="446">
        <v>0.217</v>
      </c>
      <c r="VYM32" s="451">
        <f>+VLOOKUP(VYH32,[111]Insumos!$A$2:$F$2700,5,FALSE)</f>
        <v>32545</v>
      </c>
      <c r="VYN32" s="451">
        <f>+ROUND(VYL32*VYM32,0)</f>
        <v>7062</v>
      </c>
      <c r="VYO32" s="450" t="s">
        <v>31</v>
      </c>
      <c r="VYP32" s="450" t="s">
        <v>150</v>
      </c>
      <c r="VYQ32" s="446" t="s">
        <v>151</v>
      </c>
      <c r="VYR32" s="446" t="s">
        <v>138</v>
      </c>
      <c r="VYS32" s="446" t="s">
        <v>139</v>
      </c>
      <c r="VYT32" s="446">
        <v>0.217</v>
      </c>
      <c r="VYU32" s="451">
        <f>+VLOOKUP(VYP32,[111]Insumos!$A$2:$F$2700,5,FALSE)</f>
        <v>32545</v>
      </c>
      <c r="VYV32" s="451">
        <f>+ROUND(VYT32*VYU32,0)</f>
        <v>7062</v>
      </c>
      <c r="VYW32" s="450" t="s">
        <v>31</v>
      </c>
      <c r="VYX32" s="450" t="s">
        <v>150</v>
      </c>
      <c r="VYY32" s="446" t="s">
        <v>151</v>
      </c>
      <c r="VYZ32" s="446" t="s">
        <v>138</v>
      </c>
      <c r="VZA32" s="446" t="s">
        <v>139</v>
      </c>
      <c r="VZB32" s="446">
        <v>0.217</v>
      </c>
      <c r="VZC32" s="451">
        <f>+VLOOKUP(VYX32,[111]Insumos!$A$2:$F$2700,5,FALSE)</f>
        <v>32545</v>
      </c>
      <c r="VZD32" s="451">
        <f>+ROUND(VZB32*VZC32,0)</f>
        <v>7062</v>
      </c>
      <c r="VZE32" s="450" t="s">
        <v>31</v>
      </c>
      <c r="VZF32" s="450" t="s">
        <v>150</v>
      </c>
      <c r="VZG32" s="446" t="s">
        <v>151</v>
      </c>
      <c r="VZH32" s="446" t="s">
        <v>138</v>
      </c>
      <c r="VZI32" s="446" t="s">
        <v>139</v>
      </c>
      <c r="VZJ32" s="446">
        <v>0.217</v>
      </c>
      <c r="VZK32" s="451">
        <f>+VLOOKUP(VZF32,[111]Insumos!$A$2:$F$2700,5,FALSE)</f>
        <v>32545</v>
      </c>
      <c r="VZL32" s="451">
        <f>+ROUND(VZJ32*VZK32,0)</f>
        <v>7062</v>
      </c>
      <c r="VZM32" s="450" t="s">
        <v>31</v>
      </c>
      <c r="VZN32" s="450" t="s">
        <v>150</v>
      </c>
      <c r="VZO32" s="446" t="s">
        <v>151</v>
      </c>
      <c r="VZP32" s="446" t="s">
        <v>138</v>
      </c>
      <c r="VZQ32" s="446" t="s">
        <v>139</v>
      </c>
      <c r="VZR32" s="446">
        <v>0.217</v>
      </c>
      <c r="VZS32" s="451">
        <f>+VLOOKUP(VZN32,[111]Insumos!$A$2:$F$2700,5,FALSE)</f>
        <v>32545</v>
      </c>
      <c r="VZT32" s="451">
        <f>+ROUND(VZR32*VZS32,0)</f>
        <v>7062</v>
      </c>
      <c r="VZU32" s="450" t="s">
        <v>31</v>
      </c>
      <c r="VZV32" s="450" t="s">
        <v>150</v>
      </c>
      <c r="VZW32" s="446" t="s">
        <v>151</v>
      </c>
      <c r="VZX32" s="446" t="s">
        <v>138</v>
      </c>
      <c r="VZY32" s="446" t="s">
        <v>139</v>
      </c>
      <c r="VZZ32" s="446">
        <v>0.217</v>
      </c>
      <c r="WAA32" s="451">
        <f>+VLOOKUP(VZV32,[111]Insumos!$A$2:$F$2700,5,FALSE)</f>
        <v>32545</v>
      </c>
      <c r="WAB32" s="451">
        <f>+ROUND(VZZ32*WAA32,0)</f>
        <v>7062</v>
      </c>
      <c r="WAC32" s="450" t="s">
        <v>31</v>
      </c>
      <c r="WAD32" s="450" t="s">
        <v>150</v>
      </c>
      <c r="WAE32" s="446" t="s">
        <v>151</v>
      </c>
      <c r="WAF32" s="446" t="s">
        <v>138</v>
      </c>
      <c r="WAG32" s="446" t="s">
        <v>139</v>
      </c>
      <c r="WAH32" s="446">
        <v>0.217</v>
      </c>
      <c r="WAI32" s="451">
        <f>+VLOOKUP(WAD32,[111]Insumos!$A$2:$F$2700,5,FALSE)</f>
        <v>32545</v>
      </c>
      <c r="WAJ32" s="451">
        <f>+ROUND(WAH32*WAI32,0)</f>
        <v>7062</v>
      </c>
      <c r="WAK32" s="450" t="s">
        <v>31</v>
      </c>
      <c r="WAL32" s="450" t="s">
        <v>150</v>
      </c>
      <c r="WAM32" s="446" t="s">
        <v>151</v>
      </c>
      <c r="WAN32" s="446" t="s">
        <v>138</v>
      </c>
      <c r="WAO32" s="446" t="s">
        <v>139</v>
      </c>
      <c r="WAP32" s="446">
        <v>0.217</v>
      </c>
      <c r="WAQ32" s="451">
        <f>+VLOOKUP(WAL32,[111]Insumos!$A$2:$F$2700,5,FALSE)</f>
        <v>32545</v>
      </c>
      <c r="WAR32" s="451">
        <f>+ROUND(WAP32*WAQ32,0)</f>
        <v>7062</v>
      </c>
      <c r="WAS32" s="450" t="s">
        <v>31</v>
      </c>
      <c r="WAT32" s="450" t="s">
        <v>150</v>
      </c>
      <c r="WAU32" s="446" t="s">
        <v>151</v>
      </c>
      <c r="WAV32" s="446" t="s">
        <v>138</v>
      </c>
      <c r="WAW32" s="446" t="s">
        <v>139</v>
      </c>
      <c r="WAX32" s="446">
        <v>0.217</v>
      </c>
      <c r="WAY32" s="451">
        <f>+VLOOKUP(WAT32,[111]Insumos!$A$2:$F$2700,5,FALSE)</f>
        <v>32545</v>
      </c>
      <c r="WAZ32" s="451">
        <f>+ROUND(WAX32*WAY32,0)</f>
        <v>7062</v>
      </c>
      <c r="WBA32" s="450" t="s">
        <v>31</v>
      </c>
      <c r="WBB32" s="450" t="s">
        <v>150</v>
      </c>
      <c r="WBC32" s="446" t="s">
        <v>151</v>
      </c>
      <c r="WBD32" s="446" t="s">
        <v>138</v>
      </c>
      <c r="WBE32" s="446" t="s">
        <v>139</v>
      </c>
      <c r="WBF32" s="446">
        <v>0.217</v>
      </c>
      <c r="WBG32" s="451">
        <f>+VLOOKUP(WBB32,[111]Insumos!$A$2:$F$2700,5,FALSE)</f>
        <v>32545</v>
      </c>
      <c r="WBH32" s="451">
        <f>+ROUND(WBF32*WBG32,0)</f>
        <v>7062</v>
      </c>
      <c r="WBI32" s="450" t="s">
        <v>31</v>
      </c>
      <c r="WBJ32" s="450" t="s">
        <v>150</v>
      </c>
      <c r="WBK32" s="446" t="s">
        <v>151</v>
      </c>
      <c r="WBL32" s="446" t="s">
        <v>138</v>
      </c>
      <c r="WBM32" s="446" t="s">
        <v>139</v>
      </c>
      <c r="WBN32" s="446">
        <v>0.217</v>
      </c>
      <c r="WBO32" s="451">
        <f>+VLOOKUP(WBJ32,[111]Insumos!$A$2:$F$2700,5,FALSE)</f>
        <v>32545</v>
      </c>
      <c r="WBP32" s="451">
        <f>+ROUND(WBN32*WBO32,0)</f>
        <v>7062</v>
      </c>
      <c r="WBQ32" s="450" t="s">
        <v>31</v>
      </c>
      <c r="WBR32" s="450" t="s">
        <v>150</v>
      </c>
      <c r="WBS32" s="446" t="s">
        <v>151</v>
      </c>
      <c r="WBT32" s="446" t="s">
        <v>138</v>
      </c>
      <c r="WBU32" s="446" t="s">
        <v>139</v>
      </c>
      <c r="WBV32" s="446">
        <v>0.217</v>
      </c>
      <c r="WBW32" s="451">
        <f>+VLOOKUP(WBR32,[111]Insumos!$A$2:$F$2700,5,FALSE)</f>
        <v>32545</v>
      </c>
      <c r="WBX32" s="451">
        <f>+ROUND(WBV32*WBW32,0)</f>
        <v>7062</v>
      </c>
      <c r="WBY32" s="450" t="s">
        <v>31</v>
      </c>
      <c r="WBZ32" s="450" t="s">
        <v>150</v>
      </c>
      <c r="WCA32" s="446" t="s">
        <v>151</v>
      </c>
      <c r="WCB32" s="446" t="s">
        <v>138</v>
      </c>
      <c r="WCC32" s="446" t="s">
        <v>139</v>
      </c>
      <c r="WCD32" s="446">
        <v>0.217</v>
      </c>
      <c r="WCE32" s="451">
        <f>+VLOOKUP(WBZ32,[111]Insumos!$A$2:$F$2700,5,FALSE)</f>
        <v>32545</v>
      </c>
      <c r="WCF32" s="451">
        <f>+ROUND(WCD32*WCE32,0)</f>
        <v>7062</v>
      </c>
      <c r="WCG32" s="450" t="s">
        <v>31</v>
      </c>
      <c r="WCH32" s="450" t="s">
        <v>150</v>
      </c>
      <c r="WCI32" s="446" t="s">
        <v>151</v>
      </c>
      <c r="WCJ32" s="446" t="s">
        <v>138</v>
      </c>
      <c r="WCK32" s="446" t="s">
        <v>139</v>
      </c>
      <c r="WCL32" s="446">
        <v>0.217</v>
      </c>
      <c r="WCM32" s="451">
        <f>+VLOOKUP(WCH32,[111]Insumos!$A$2:$F$2700,5,FALSE)</f>
        <v>32545</v>
      </c>
      <c r="WCN32" s="451">
        <f>+ROUND(WCL32*WCM32,0)</f>
        <v>7062</v>
      </c>
      <c r="WCO32" s="450" t="s">
        <v>31</v>
      </c>
      <c r="WCP32" s="450" t="s">
        <v>150</v>
      </c>
      <c r="WCQ32" s="446" t="s">
        <v>151</v>
      </c>
      <c r="WCR32" s="446" t="s">
        <v>138</v>
      </c>
      <c r="WCS32" s="446" t="s">
        <v>139</v>
      </c>
      <c r="WCT32" s="446">
        <v>0.217</v>
      </c>
      <c r="WCU32" s="451">
        <f>+VLOOKUP(WCP32,[111]Insumos!$A$2:$F$2700,5,FALSE)</f>
        <v>32545</v>
      </c>
      <c r="WCV32" s="451">
        <f>+ROUND(WCT32*WCU32,0)</f>
        <v>7062</v>
      </c>
      <c r="WCW32" s="450" t="s">
        <v>31</v>
      </c>
      <c r="WCX32" s="450" t="s">
        <v>150</v>
      </c>
      <c r="WCY32" s="446" t="s">
        <v>151</v>
      </c>
      <c r="WCZ32" s="446" t="s">
        <v>138</v>
      </c>
      <c r="WDA32" s="446" t="s">
        <v>139</v>
      </c>
      <c r="WDB32" s="446">
        <v>0.217</v>
      </c>
      <c r="WDC32" s="451">
        <f>+VLOOKUP(WCX32,[111]Insumos!$A$2:$F$2700,5,FALSE)</f>
        <v>32545</v>
      </c>
      <c r="WDD32" s="451">
        <f>+ROUND(WDB32*WDC32,0)</f>
        <v>7062</v>
      </c>
      <c r="WDE32" s="450" t="s">
        <v>31</v>
      </c>
      <c r="WDF32" s="450" t="s">
        <v>150</v>
      </c>
      <c r="WDG32" s="446" t="s">
        <v>151</v>
      </c>
      <c r="WDH32" s="446" t="s">
        <v>138</v>
      </c>
      <c r="WDI32" s="446" t="s">
        <v>139</v>
      </c>
      <c r="WDJ32" s="446">
        <v>0.217</v>
      </c>
      <c r="WDK32" s="451">
        <f>+VLOOKUP(WDF32,[111]Insumos!$A$2:$F$2700,5,FALSE)</f>
        <v>32545</v>
      </c>
      <c r="WDL32" s="451">
        <f>+ROUND(WDJ32*WDK32,0)</f>
        <v>7062</v>
      </c>
      <c r="WDM32" s="450" t="s">
        <v>31</v>
      </c>
      <c r="WDN32" s="450" t="s">
        <v>150</v>
      </c>
      <c r="WDO32" s="446" t="s">
        <v>151</v>
      </c>
      <c r="WDP32" s="446" t="s">
        <v>138</v>
      </c>
      <c r="WDQ32" s="446" t="s">
        <v>139</v>
      </c>
      <c r="WDR32" s="446">
        <v>0.217</v>
      </c>
      <c r="WDS32" s="451">
        <f>+VLOOKUP(WDN32,[111]Insumos!$A$2:$F$2700,5,FALSE)</f>
        <v>32545</v>
      </c>
      <c r="WDT32" s="451">
        <f>+ROUND(WDR32*WDS32,0)</f>
        <v>7062</v>
      </c>
      <c r="WDU32" s="450" t="s">
        <v>31</v>
      </c>
      <c r="WDV32" s="450" t="s">
        <v>150</v>
      </c>
      <c r="WDW32" s="446" t="s">
        <v>151</v>
      </c>
      <c r="WDX32" s="446" t="s">
        <v>138</v>
      </c>
      <c r="WDY32" s="446" t="s">
        <v>139</v>
      </c>
      <c r="WDZ32" s="446">
        <v>0.217</v>
      </c>
      <c r="WEA32" s="451">
        <f>+VLOOKUP(WDV32,[111]Insumos!$A$2:$F$2700,5,FALSE)</f>
        <v>32545</v>
      </c>
      <c r="WEB32" s="451">
        <f>+ROUND(WDZ32*WEA32,0)</f>
        <v>7062</v>
      </c>
      <c r="WEC32" s="450" t="s">
        <v>31</v>
      </c>
      <c r="WED32" s="450" t="s">
        <v>150</v>
      </c>
      <c r="WEE32" s="446" t="s">
        <v>151</v>
      </c>
      <c r="WEF32" s="446" t="s">
        <v>138</v>
      </c>
      <c r="WEG32" s="446" t="s">
        <v>139</v>
      </c>
      <c r="WEH32" s="446">
        <v>0.217</v>
      </c>
      <c r="WEI32" s="451">
        <f>+VLOOKUP(WED32,[111]Insumos!$A$2:$F$2700,5,FALSE)</f>
        <v>32545</v>
      </c>
      <c r="WEJ32" s="451">
        <f>+ROUND(WEH32*WEI32,0)</f>
        <v>7062</v>
      </c>
      <c r="WEK32" s="450" t="s">
        <v>31</v>
      </c>
      <c r="WEL32" s="450" t="s">
        <v>150</v>
      </c>
      <c r="WEM32" s="446" t="s">
        <v>151</v>
      </c>
      <c r="WEN32" s="446" t="s">
        <v>138</v>
      </c>
      <c r="WEO32" s="446" t="s">
        <v>139</v>
      </c>
      <c r="WEP32" s="446">
        <v>0.217</v>
      </c>
      <c r="WEQ32" s="451">
        <f>+VLOOKUP(WEL32,[111]Insumos!$A$2:$F$2700,5,FALSE)</f>
        <v>32545</v>
      </c>
      <c r="WER32" s="451">
        <f>+ROUND(WEP32*WEQ32,0)</f>
        <v>7062</v>
      </c>
      <c r="WES32" s="450" t="s">
        <v>31</v>
      </c>
      <c r="WET32" s="450" t="s">
        <v>150</v>
      </c>
      <c r="WEU32" s="446" t="s">
        <v>151</v>
      </c>
      <c r="WEV32" s="446" t="s">
        <v>138</v>
      </c>
      <c r="WEW32" s="446" t="s">
        <v>139</v>
      </c>
      <c r="WEX32" s="446">
        <v>0.217</v>
      </c>
      <c r="WEY32" s="451">
        <f>+VLOOKUP(WET32,[111]Insumos!$A$2:$F$2700,5,FALSE)</f>
        <v>32545</v>
      </c>
      <c r="WEZ32" s="451">
        <f>+ROUND(WEX32*WEY32,0)</f>
        <v>7062</v>
      </c>
      <c r="WFA32" s="450" t="s">
        <v>31</v>
      </c>
      <c r="WFB32" s="450" t="s">
        <v>150</v>
      </c>
      <c r="WFC32" s="446" t="s">
        <v>151</v>
      </c>
      <c r="WFD32" s="446" t="s">
        <v>138</v>
      </c>
      <c r="WFE32" s="446" t="s">
        <v>139</v>
      </c>
      <c r="WFF32" s="446">
        <v>0.217</v>
      </c>
      <c r="WFG32" s="451">
        <f>+VLOOKUP(WFB32,[111]Insumos!$A$2:$F$2700,5,FALSE)</f>
        <v>32545</v>
      </c>
      <c r="WFH32" s="451">
        <f>+ROUND(WFF32*WFG32,0)</f>
        <v>7062</v>
      </c>
      <c r="WFI32" s="450" t="s">
        <v>31</v>
      </c>
      <c r="WFJ32" s="450" t="s">
        <v>150</v>
      </c>
      <c r="WFK32" s="446" t="s">
        <v>151</v>
      </c>
      <c r="WFL32" s="446" t="s">
        <v>138</v>
      </c>
      <c r="WFM32" s="446" t="s">
        <v>139</v>
      </c>
      <c r="WFN32" s="446">
        <v>0.217</v>
      </c>
      <c r="WFO32" s="451">
        <f>+VLOOKUP(WFJ32,[111]Insumos!$A$2:$F$2700,5,FALSE)</f>
        <v>32545</v>
      </c>
      <c r="WFP32" s="451">
        <f>+ROUND(WFN32*WFO32,0)</f>
        <v>7062</v>
      </c>
      <c r="WFQ32" s="450" t="s">
        <v>31</v>
      </c>
      <c r="WFR32" s="450" t="s">
        <v>150</v>
      </c>
      <c r="WFS32" s="446" t="s">
        <v>151</v>
      </c>
      <c r="WFT32" s="446" t="s">
        <v>138</v>
      </c>
      <c r="WFU32" s="446" t="s">
        <v>139</v>
      </c>
      <c r="WFV32" s="446">
        <v>0.217</v>
      </c>
      <c r="WFW32" s="451">
        <f>+VLOOKUP(WFR32,[111]Insumos!$A$2:$F$2700,5,FALSE)</f>
        <v>32545</v>
      </c>
      <c r="WFX32" s="451">
        <f>+ROUND(WFV32*WFW32,0)</f>
        <v>7062</v>
      </c>
      <c r="WFY32" s="450" t="s">
        <v>31</v>
      </c>
      <c r="WFZ32" s="450" t="s">
        <v>150</v>
      </c>
      <c r="WGA32" s="446" t="s">
        <v>151</v>
      </c>
      <c r="WGB32" s="446" t="s">
        <v>138</v>
      </c>
      <c r="WGC32" s="446" t="s">
        <v>139</v>
      </c>
      <c r="WGD32" s="446">
        <v>0.217</v>
      </c>
      <c r="WGE32" s="451">
        <f>+VLOOKUP(WFZ32,[111]Insumos!$A$2:$F$2700,5,FALSE)</f>
        <v>32545</v>
      </c>
      <c r="WGF32" s="451">
        <f>+ROUND(WGD32*WGE32,0)</f>
        <v>7062</v>
      </c>
      <c r="WGG32" s="450" t="s">
        <v>31</v>
      </c>
      <c r="WGH32" s="450" t="s">
        <v>150</v>
      </c>
      <c r="WGI32" s="446" t="s">
        <v>151</v>
      </c>
      <c r="WGJ32" s="446" t="s">
        <v>138</v>
      </c>
      <c r="WGK32" s="446" t="s">
        <v>139</v>
      </c>
      <c r="WGL32" s="446">
        <v>0.217</v>
      </c>
      <c r="WGM32" s="451">
        <f>+VLOOKUP(WGH32,[111]Insumos!$A$2:$F$2700,5,FALSE)</f>
        <v>32545</v>
      </c>
      <c r="WGN32" s="451">
        <f>+ROUND(WGL32*WGM32,0)</f>
        <v>7062</v>
      </c>
      <c r="WGO32" s="450" t="s">
        <v>31</v>
      </c>
      <c r="WGP32" s="450" t="s">
        <v>150</v>
      </c>
      <c r="WGQ32" s="446" t="s">
        <v>151</v>
      </c>
      <c r="WGR32" s="446" t="s">
        <v>138</v>
      </c>
      <c r="WGS32" s="446" t="s">
        <v>139</v>
      </c>
      <c r="WGT32" s="446">
        <v>0.217</v>
      </c>
      <c r="WGU32" s="451">
        <f>+VLOOKUP(WGP32,[111]Insumos!$A$2:$F$2700,5,FALSE)</f>
        <v>32545</v>
      </c>
      <c r="WGV32" s="451">
        <f>+ROUND(WGT32*WGU32,0)</f>
        <v>7062</v>
      </c>
      <c r="WGW32" s="450" t="s">
        <v>31</v>
      </c>
      <c r="WGX32" s="450" t="s">
        <v>150</v>
      </c>
      <c r="WGY32" s="446" t="s">
        <v>151</v>
      </c>
      <c r="WGZ32" s="446" t="s">
        <v>138</v>
      </c>
      <c r="WHA32" s="446" t="s">
        <v>139</v>
      </c>
      <c r="WHB32" s="446">
        <v>0.217</v>
      </c>
      <c r="WHC32" s="451">
        <f>+VLOOKUP(WGX32,[111]Insumos!$A$2:$F$2700,5,FALSE)</f>
        <v>32545</v>
      </c>
      <c r="WHD32" s="451">
        <f>+ROUND(WHB32*WHC32,0)</f>
        <v>7062</v>
      </c>
      <c r="WHE32" s="450" t="s">
        <v>31</v>
      </c>
      <c r="WHF32" s="450" t="s">
        <v>150</v>
      </c>
      <c r="WHG32" s="446" t="s">
        <v>151</v>
      </c>
      <c r="WHH32" s="446" t="s">
        <v>138</v>
      </c>
      <c r="WHI32" s="446" t="s">
        <v>139</v>
      </c>
      <c r="WHJ32" s="446">
        <v>0.217</v>
      </c>
      <c r="WHK32" s="451">
        <f>+VLOOKUP(WHF32,[111]Insumos!$A$2:$F$2700,5,FALSE)</f>
        <v>32545</v>
      </c>
      <c r="WHL32" s="451">
        <f>+ROUND(WHJ32*WHK32,0)</f>
        <v>7062</v>
      </c>
      <c r="WHM32" s="450" t="s">
        <v>31</v>
      </c>
      <c r="WHN32" s="450" t="s">
        <v>150</v>
      </c>
      <c r="WHO32" s="446" t="s">
        <v>151</v>
      </c>
      <c r="WHP32" s="446" t="s">
        <v>138</v>
      </c>
      <c r="WHQ32" s="446" t="s">
        <v>139</v>
      </c>
      <c r="WHR32" s="446">
        <v>0.217</v>
      </c>
      <c r="WHS32" s="451">
        <f>+VLOOKUP(WHN32,[111]Insumos!$A$2:$F$2700,5,FALSE)</f>
        <v>32545</v>
      </c>
      <c r="WHT32" s="451">
        <f>+ROUND(WHR32*WHS32,0)</f>
        <v>7062</v>
      </c>
      <c r="WHU32" s="450" t="s">
        <v>31</v>
      </c>
      <c r="WHV32" s="450" t="s">
        <v>150</v>
      </c>
      <c r="WHW32" s="446" t="s">
        <v>151</v>
      </c>
      <c r="WHX32" s="446" t="s">
        <v>138</v>
      </c>
      <c r="WHY32" s="446" t="s">
        <v>139</v>
      </c>
      <c r="WHZ32" s="446">
        <v>0.217</v>
      </c>
      <c r="WIA32" s="451">
        <f>+VLOOKUP(WHV32,[111]Insumos!$A$2:$F$2700,5,FALSE)</f>
        <v>32545</v>
      </c>
      <c r="WIB32" s="451">
        <f>+ROUND(WHZ32*WIA32,0)</f>
        <v>7062</v>
      </c>
      <c r="WIC32" s="450" t="s">
        <v>31</v>
      </c>
      <c r="WID32" s="450" t="s">
        <v>150</v>
      </c>
      <c r="WIE32" s="446" t="s">
        <v>151</v>
      </c>
      <c r="WIF32" s="446" t="s">
        <v>138</v>
      </c>
      <c r="WIG32" s="446" t="s">
        <v>139</v>
      </c>
      <c r="WIH32" s="446">
        <v>0.217</v>
      </c>
      <c r="WII32" s="451">
        <f>+VLOOKUP(WID32,[111]Insumos!$A$2:$F$2700,5,FALSE)</f>
        <v>32545</v>
      </c>
      <c r="WIJ32" s="451">
        <f>+ROUND(WIH32*WII32,0)</f>
        <v>7062</v>
      </c>
      <c r="WIK32" s="450" t="s">
        <v>31</v>
      </c>
      <c r="WIL32" s="450" t="s">
        <v>150</v>
      </c>
      <c r="WIM32" s="446" t="s">
        <v>151</v>
      </c>
      <c r="WIN32" s="446" t="s">
        <v>138</v>
      </c>
      <c r="WIO32" s="446" t="s">
        <v>139</v>
      </c>
      <c r="WIP32" s="446">
        <v>0.217</v>
      </c>
      <c r="WIQ32" s="451">
        <f>+VLOOKUP(WIL32,[111]Insumos!$A$2:$F$2700,5,FALSE)</f>
        <v>32545</v>
      </c>
      <c r="WIR32" s="451">
        <f>+ROUND(WIP32*WIQ32,0)</f>
        <v>7062</v>
      </c>
      <c r="WIS32" s="450" t="s">
        <v>31</v>
      </c>
      <c r="WIT32" s="450" t="s">
        <v>150</v>
      </c>
      <c r="WIU32" s="446" t="s">
        <v>151</v>
      </c>
      <c r="WIV32" s="446" t="s">
        <v>138</v>
      </c>
      <c r="WIW32" s="446" t="s">
        <v>139</v>
      </c>
      <c r="WIX32" s="446">
        <v>0.217</v>
      </c>
      <c r="WIY32" s="451">
        <f>+VLOOKUP(WIT32,[111]Insumos!$A$2:$F$2700,5,FALSE)</f>
        <v>32545</v>
      </c>
      <c r="WIZ32" s="451">
        <f>+ROUND(WIX32*WIY32,0)</f>
        <v>7062</v>
      </c>
      <c r="WJA32" s="450" t="s">
        <v>31</v>
      </c>
      <c r="WJB32" s="450" t="s">
        <v>150</v>
      </c>
      <c r="WJC32" s="446" t="s">
        <v>151</v>
      </c>
      <c r="WJD32" s="446" t="s">
        <v>138</v>
      </c>
      <c r="WJE32" s="446" t="s">
        <v>139</v>
      </c>
      <c r="WJF32" s="446">
        <v>0.217</v>
      </c>
      <c r="WJG32" s="451">
        <f>+VLOOKUP(WJB32,[111]Insumos!$A$2:$F$2700,5,FALSE)</f>
        <v>32545</v>
      </c>
      <c r="WJH32" s="451">
        <f>+ROUND(WJF32*WJG32,0)</f>
        <v>7062</v>
      </c>
      <c r="WJI32" s="450" t="s">
        <v>31</v>
      </c>
      <c r="WJJ32" s="450" t="s">
        <v>150</v>
      </c>
      <c r="WJK32" s="446" t="s">
        <v>151</v>
      </c>
      <c r="WJL32" s="446" t="s">
        <v>138</v>
      </c>
      <c r="WJM32" s="446" t="s">
        <v>139</v>
      </c>
      <c r="WJN32" s="446">
        <v>0.217</v>
      </c>
      <c r="WJO32" s="451">
        <f>+VLOOKUP(WJJ32,[111]Insumos!$A$2:$F$2700,5,FALSE)</f>
        <v>32545</v>
      </c>
      <c r="WJP32" s="451">
        <f>+ROUND(WJN32*WJO32,0)</f>
        <v>7062</v>
      </c>
      <c r="WJQ32" s="450" t="s">
        <v>31</v>
      </c>
      <c r="WJR32" s="450" t="s">
        <v>150</v>
      </c>
      <c r="WJS32" s="446" t="s">
        <v>151</v>
      </c>
      <c r="WJT32" s="446" t="s">
        <v>138</v>
      </c>
      <c r="WJU32" s="446" t="s">
        <v>139</v>
      </c>
      <c r="WJV32" s="446">
        <v>0.217</v>
      </c>
      <c r="WJW32" s="451">
        <f>+VLOOKUP(WJR32,[111]Insumos!$A$2:$F$2700,5,FALSE)</f>
        <v>32545</v>
      </c>
      <c r="WJX32" s="451">
        <f>+ROUND(WJV32*WJW32,0)</f>
        <v>7062</v>
      </c>
      <c r="WJY32" s="450" t="s">
        <v>31</v>
      </c>
      <c r="WJZ32" s="450" t="s">
        <v>150</v>
      </c>
      <c r="WKA32" s="446" t="s">
        <v>151</v>
      </c>
      <c r="WKB32" s="446" t="s">
        <v>138</v>
      </c>
      <c r="WKC32" s="446" t="s">
        <v>139</v>
      </c>
      <c r="WKD32" s="446">
        <v>0.217</v>
      </c>
      <c r="WKE32" s="451">
        <f>+VLOOKUP(WJZ32,[111]Insumos!$A$2:$F$2700,5,FALSE)</f>
        <v>32545</v>
      </c>
      <c r="WKF32" s="451">
        <f>+ROUND(WKD32*WKE32,0)</f>
        <v>7062</v>
      </c>
      <c r="WKG32" s="450" t="s">
        <v>31</v>
      </c>
      <c r="WKH32" s="450" t="s">
        <v>150</v>
      </c>
      <c r="WKI32" s="446" t="s">
        <v>151</v>
      </c>
      <c r="WKJ32" s="446" t="s">
        <v>138</v>
      </c>
      <c r="WKK32" s="446" t="s">
        <v>139</v>
      </c>
      <c r="WKL32" s="446">
        <v>0.217</v>
      </c>
      <c r="WKM32" s="451">
        <f>+VLOOKUP(WKH32,[111]Insumos!$A$2:$F$2700,5,FALSE)</f>
        <v>32545</v>
      </c>
      <c r="WKN32" s="451">
        <f>+ROUND(WKL32*WKM32,0)</f>
        <v>7062</v>
      </c>
      <c r="WKO32" s="450" t="s">
        <v>31</v>
      </c>
      <c r="WKP32" s="450" t="s">
        <v>150</v>
      </c>
      <c r="WKQ32" s="446" t="s">
        <v>151</v>
      </c>
      <c r="WKR32" s="446" t="s">
        <v>138</v>
      </c>
      <c r="WKS32" s="446" t="s">
        <v>139</v>
      </c>
      <c r="WKT32" s="446">
        <v>0.217</v>
      </c>
      <c r="WKU32" s="451">
        <f>+VLOOKUP(WKP32,[111]Insumos!$A$2:$F$2700,5,FALSE)</f>
        <v>32545</v>
      </c>
      <c r="WKV32" s="451">
        <f>+ROUND(WKT32*WKU32,0)</f>
        <v>7062</v>
      </c>
      <c r="WKW32" s="450" t="s">
        <v>31</v>
      </c>
      <c r="WKX32" s="450" t="s">
        <v>150</v>
      </c>
      <c r="WKY32" s="446" t="s">
        <v>151</v>
      </c>
      <c r="WKZ32" s="446" t="s">
        <v>138</v>
      </c>
      <c r="WLA32" s="446" t="s">
        <v>139</v>
      </c>
      <c r="WLB32" s="446">
        <v>0.217</v>
      </c>
      <c r="WLC32" s="451">
        <f>+VLOOKUP(WKX32,[111]Insumos!$A$2:$F$2700,5,FALSE)</f>
        <v>32545</v>
      </c>
      <c r="WLD32" s="451">
        <f>+ROUND(WLB32*WLC32,0)</f>
        <v>7062</v>
      </c>
      <c r="WLE32" s="450" t="s">
        <v>31</v>
      </c>
      <c r="WLF32" s="450" t="s">
        <v>150</v>
      </c>
      <c r="WLG32" s="446" t="s">
        <v>151</v>
      </c>
      <c r="WLH32" s="446" t="s">
        <v>138</v>
      </c>
      <c r="WLI32" s="446" t="s">
        <v>139</v>
      </c>
      <c r="WLJ32" s="446">
        <v>0.217</v>
      </c>
      <c r="WLK32" s="451">
        <f>+VLOOKUP(WLF32,[111]Insumos!$A$2:$F$2700,5,FALSE)</f>
        <v>32545</v>
      </c>
      <c r="WLL32" s="451">
        <f>+ROUND(WLJ32*WLK32,0)</f>
        <v>7062</v>
      </c>
      <c r="WLM32" s="450" t="s">
        <v>31</v>
      </c>
      <c r="WLN32" s="450" t="s">
        <v>150</v>
      </c>
      <c r="WLO32" s="446" t="s">
        <v>151</v>
      </c>
      <c r="WLP32" s="446" t="s">
        <v>138</v>
      </c>
      <c r="WLQ32" s="446" t="s">
        <v>139</v>
      </c>
      <c r="WLR32" s="446">
        <v>0.217</v>
      </c>
      <c r="WLS32" s="451">
        <f>+VLOOKUP(WLN32,[111]Insumos!$A$2:$F$2700,5,FALSE)</f>
        <v>32545</v>
      </c>
      <c r="WLT32" s="451">
        <f>+ROUND(WLR32*WLS32,0)</f>
        <v>7062</v>
      </c>
      <c r="WLU32" s="450" t="s">
        <v>31</v>
      </c>
      <c r="WLV32" s="450" t="s">
        <v>150</v>
      </c>
      <c r="WLW32" s="446" t="s">
        <v>151</v>
      </c>
      <c r="WLX32" s="446" t="s">
        <v>138</v>
      </c>
      <c r="WLY32" s="446" t="s">
        <v>139</v>
      </c>
      <c r="WLZ32" s="446">
        <v>0.217</v>
      </c>
      <c r="WMA32" s="451">
        <f>+VLOOKUP(WLV32,[111]Insumos!$A$2:$F$2700,5,FALSE)</f>
        <v>32545</v>
      </c>
      <c r="WMB32" s="451">
        <f>+ROUND(WLZ32*WMA32,0)</f>
        <v>7062</v>
      </c>
      <c r="WMC32" s="450" t="s">
        <v>31</v>
      </c>
      <c r="WMD32" s="450" t="s">
        <v>150</v>
      </c>
      <c r="WME32" s="446" t="s">
        <v>151</v>
      </c>
      <c r="WMF32" s="446" t="s">
        <v>138</v>
      </c>
      <c r="WMG32" s="446" t="s">
        <v>139</v>
      </c>
      <c r="WMH32" s="446">
        <v>0.217</v>
      </c>
      <c r="WMI32" s="451">
        <f>+VLOOKUP(WMD32,[111]Insumos!$A$2:$F$2700,5,FALSE)</f>
        <v>32545</v>
      </c>
      <c r="WMJ32" s="451">
        <f>+ROUND(WMH32*WMI32,0)</f>
        <v>7062</v>
      </c>
      <c r="WMK32" s="450" t="s">
        <v>31</v>
      </c>
      <c r="WML32" s="450" t="s">
        <v>150</v>
      </c>
      <c r="WMM32" s="446" t="s">
        <v>151</v>
      </c>
      <c r="WMN32" s="446" t="s">
        <v>138</v>
      </c>
      <c r="WMO32" s="446" t="s">
        <v>139</v>
      </c>
      <c r="WMP32" s="446">
        <v>0.217</v>
      </c>
      <c r="WMQ32" s="451">
        <f>+VLOOKUP(WML32,[111]Insumos!$A$2:$F$2700,5,FALSE)</f>
        <v>32545</v>
      </c>
      <c r="WMR32" s="451">
        <f>+ROUND(WMP32*WMQ32,0)</f>
        <v>7062</v>
      </c>
      <c r="WMS32" s="450" t="s">
        <v>31</v>
      </c>
      <c r="WMT32" s="450" t="s">
        <v>150</v>
      </c>
      <c r="WMU32" s="446" t="s">
        <v>151</v>
      </c>
      <c r="WMV32" s="446" t="s">
        <v>138</v>
      </c>
      <c r="WMW32" s="446" t="s">
        <v>139</v>
      </c>
      <c r="WMX32" s="446">
        <v>0.217</v>
      </c>
      <c r="WMY32" s="451">
        <f>+VLOOKUP(WMT32,[111]Insumos!$A$2:$F$2700,5,FALSE)</f>
        <v>32545</v>
      </c>
      <c r="WMZ32" s="451">
        <f>+ROUND(WMX32*WMY32,0)</f>
        <v>7062</v>
      </c>
      <c r="WNA32" s="450" t="s">
        <v>31</v>
      </c>
      <c r="WNB32" s="450" t="s">
        <v>150</v>
      </c>
      <c r="WNC32" s="446" t="s">
        <v>151</v>
      </c>
      <c r="WND32" s="446" t="s">
        <v>138</v>
      </c>
      <c r="WNE32" s="446" t="s">
        <v>139</v>
      </c>
      <c r="WNF32" s="446">
        <v>0.217</v>
      </c>
      <c r="WNG32" s="451">
        <f>+VLOOKUP(WNB32,[111]Insumos!$A$2:$F$2700,5,FALSE)</f>
        <v>32545</v>
      </c>
      <c r="WNH32" s="451">
        <f>+ROUND(WNF32*WNG32,0)</f>
        <v>7062</v>
      </c>
      <c r="WNI32" s="450" t="s">
        <v>31</v>
      </c>
      <c r="WNJ32" s="450" t="s">
        <v>150</v>
      </c>
      <c r="WNK32" s="446" t="s">
        <v>151</v>
      </c>
      <c r="WNL32" s="446" t="s">
        <v>138</v>
      </c>
      <c r="WNM32" s="446" t="s">
        <v>139</v>
      </c>
      <c r="WNN32" s="446">
        <v>0.217</v>
      </c>
      <c r="WNO32" s="451">
        <f>+VLOOKUP(WNJ32,[111]Insumos!$A$2:$F$2700,5,FALSE)</f>
        <v>32545</v>
      </c>
      <c r="WNP32" s="451">
        <f>+ROUND(WNN32*WNO32,0)</f>
        <v>7062</v>
      </c>
      <c r="WNQ32" s="450" t="s">
        <v>31</v>
      </c>
      <c r="WNR32" s="450" t="s">
        <v>150</v>
      </c>
      <c r="WNS32" s="446" t="s">
        <v>151</v>
      </c>
      <c r="WNT32" s="446" t="s">
        <v>138</v>
      </c>
      <c r="WNU32" s="446" t="s">
        <v>139</v>
      </c>
      <c r="WNV32" s="446">
        <v>0.217</v>
      </c>
      <c r="WNW32" s="451">
        <f>+VLOOKUP(WNR32,[111]Insumos!$A$2:$F$2700,5,FALSE)</f>
        <v>32545</v>
      </c>
      <c r="WNX32" s="451">
        <f>+ROUND(WNV32*WNW32,0)</f>
        <v>7062</v>
      </c>
      <c r="WNY32" s="450" t="s">
        <v>31</v>
      </c>
      <c r="WNZ32" s="450" t="s">
        <v>150</v>
      </c>
      <c r="WOA32" s="446" t="s">
        <v>151</v>
      </c>
      <c r="WOB32" s="446" t="s">
        <v>138</v>
      </c>
      <c r="WOC32" s="446" t="s">
        <v>139</v>
      </c>
      <c r="WOD32" s="446">
        <v>0.217</v>
      </c>
      <c r="WOE32" s="451">
        <f>+VLOOKUP(WNZ32,[111]Insumos!$A$2:$F$2700,5,FALSE)</f>
        <v>32545</v>
      </c>
      <c r="WOF32" s="451">
        <f>+ROUND(WOD32*WOE32,0)</f>
        <v>7062</v>
      </c>
      <c r="WOG32" s="450" t="s">
        <v>31</v>
      </c>
      <c r="WOH32" s="450" t="s">
        <v>150</v>
      </c>
      <c r="WOI32" s="446" t="s">
        <v>151</v>
      </c>
      <c r="WOJ32" s="446" t="s">
        <v>138</v>
      </c>
      <c r="WOK32" s="446" t="s">
        <v>139</v>
      </c>
      <c r="WOL32" s="446">
        <v>0.217</v>
      </c>
      <c r="WOM32" s="451">
        <f>+VLOOKUP(WOH32,[111]Insumos!$A$2:$F$2700,5,FALSE)</f>
        <v>32545</v>
      </c>
      <c r="WON32" s="451">
        <f>+ROUND(WOL32*WOM32,0)</f>
        <v>7062</v>
      </c>
      <c r="WOO32" s="450" t="s">
        <v>31</v>
      </c>
      <c r="WOP32" s="450" t="s">
        <v>150</v>
      </c>
      <c r="WOQ32" s="446" t="s">
        <v>151</v>
      </c>
      <c r="WOR32" s="446" t="s">
        <v>138</v>
      </c>
      <c r="WOS32" s="446" t="s">
        <v>139</v>
      </c>
      <c r="WOT32" s="446">
        <v>0.217</v>
      </c>
      <c r="WOU32" s="451">
        <f>+VLOOKUP(WOP32,[111]Insumos!$A$2:$F$2700,5,FALSE)</f>
        <v>32545</v>
      </c>
      <c r="WOV32" s="451">
        <f>+ROUND(WOT32*WOU32,0)</f>
        <v>7062</v>
      </c>
      <c r="WOW32" s="450" t="s">
        <v>31</v>
      </c>
      <c r="WOX32" s="450" t="s">
        <v>150</v>
      </c>
      <c r="WOY32" s="446" t="s">
        <v>151</v>
      </c>
      <c r="WOZ32" s="446" t="s">
        <v>138</v>
      </c>
      <c r="WPA32" s="446" t="s">
        <v>139</v>
      </c>
      <c r="WPB32" s="446">
        <v>0.217</v>
      </c>
      <c r="WPC32" s="451">
        <f>+VLOOKUP(WOX32,[111]Insumos!$A$2:$F$2700,5,FALSE)</f>
        <v>32545</v>
      </c>
      <c r="WPD32" s="451">
        <f>+ROUND(WPB32*WPC32,0)</f>
        <v>7062</v>
      </c>
      <c r="WPE32" s="450" t="s">
        <v>31</v>
      </c>
      <c r="WPF32" s="450" t="s">
        <v>150</v>
      </c>
      <c r="WPG32" s="446" t="s">
        <v>151</v>
      </c>
      <c r="WPH32" s="446" t="s">
        <v>138</v>
      </c>
      <c r="WPI32" s="446" t="s">
        <v>139</v>
      </c>
      <c r="WPJ32" s="446">
        <v>0.217</v>
      </c>
      <c r="WPK32" s="451">
        <f>+VLOOKUP(WPF32,[111]Insumos!$A$2:$F$2700,5,FALSE)</f>
        <v>32545</v>
      </c>
      <c r="WPL32" s="451">
        <f>+ROUND(WPJ32*WPK32,0)</f>
        <v>7062</v>
      </c>
      <c r="WPM32" s="450" t="s">
        <v>31</v>
      </c>
      <c r="WPN32" s="450" t="s">
        <v>150</v>
      </c>
      <c r="WPO32" s="446" t="s">
        <v>151</v>
      </c>
      <c r="WPP32" s="446" t="s">
        <v>138</v>
      </c>
      <c r="WPQ32" s="446" t="s">
        <v>139</v>
      </c>
      <c r="WPR32" s="446">
        <v>0.217</v>
      </c>
      <c r="WPS32" s="451">
        <f>+VLOOKUP(WPN32,[111]Insumos!$A$2:$F$2700,5,FALSE)</f>
        <v>32545</v>
      </c>
      <c r="WPT32" s="451">
        <f>+ROUND(WPR32*WPS32,0)</f>
        <v>7062</v>
      </c>
      <c r="WPU32" s="450" t="s">
        <v>31</v>
      </c>
      <c r="WPV32" s="450" t="s">
        <v>150</v>
      </c>
      <c r="WPW32" s="446" t="s">
        <v>151</v>
      </c>
      <c r="WPX32" s="446" t="s">
        <v>138</v>
      </c>
      <c r="WPY32" s="446" t="s">
        <v>139</v>
      </c>
      <c r="WPZ32" s="446">
        <v>0.217</v>
      </c>
      <c r="WQA32" s="451">
        <f>+VLOOKUP(WPV32,[111]Insumos!$A$2:$F$2700,5,FALSE)</f>
        <v>32545</v>
      </c>
      <c r="WQB32" s="451">
        <f>+ROUND(WPZ32*WQA32,0)</f>
        <v>7062</v>
      </c>
      <c r="WQC32" s="450" t="s">
        <v>31</v>
      </c>
      <c r="WQD32" s="450" t="s">
        <v>150</v>
      </c>
      <c r="WQE32" s="446" t="s">
        <v>151</v>
      </c>
      <c r="WQF32" s="446" t="s">
        <v>138</v>
      </c>
      <c r="WQG32" s="446" t="s">
        <v>139</v>
      </c>
      <c r="WQH32" s="446">
        <v>0.217</v>
      </c>
      <c r="WQI32" s="451">
        <f>+VLOOKUP(WQD32,[111]Insumos!$A$2:$F$2700,5,FALSE)</f>
        <v>32545</v>
      </c>
      <c r="WQJ32" s="451">
        <f>+ROUND(WQH32*WQI32,0)</f>
        <v>7062</v>
      </c>
      <c r="WQK32" s="450" t="s">
        <v>31</v>
      </c>
      <c r="WQL32" s="450" t="s">
        <v>150</v>
      </c>
      <c r="WQM32" s="446" t="s">
        <v>151</v>
      </c>
      <c r="WQN32" s="446" t="s">
        <v>138</v>
      </c>
      <c r="WQO32" s="446" t="s">
        <v>139</v>
      </c>
      <c r="WQP32" s="446">
        <v>0.217</v>
      </c>
      <c r="WQQ32" s="451">
        <f>+VLOOKUP(WQL32,[111]Insumos!$A$2:$F$2700,5,FALSE)</f>
        <v>32545</v>
      </c>
      <c r="WQR32" s="451">
        <f>+ROUND(WQP32*WQQ32,0)</f>
        <v>7062</v>
      </c>
      <c r="WQS32" s="450" t="s">
        <v>31</v>
      </c>
      <c r="WQT32" s="450" t="s">
        <v>150</v>
      </c>
      <c r="WQU32" s="446" t="s">
        <v>151</v>
      </c>
      <c r="WQV32" s="446" t="s">
        <v>138</v>
      </c>
      <c r="WQW32" s="446" t="s">
        <v>139</v>
      </c>
      <c r="WQX32" s="446">
        <v>0.217</v>
      </c>
      <c r="WQY32" s="451">
        <f>+VLOOKUP(WQT32,[111]Insumos!$A$2:$F$2700,5,FALSE)</f>
        <v>32545</v>
      </c>
      <c r="WQZ32" s="451">
        <f>+ROUND(WQX32*WQY32,0)</f>
        <v>7062</v>
      </c>
      <c r="WRA32" s="450" t="s">
        <v>31</v>
      </c>
      <c r="WRB32" s="450" t="s">
        <v>150</v>
      </c>
      <c r="WRC32" s="446" t="s">
        <v>151</v>
      </c>
      <c r="WRD32" s="446" t="s">
        <v>138</v>
      </c>
      <c r="WRE32" s="446" t="s">
        <v>139</v>
      </c>
      <c r="WRF32" s="446">
        <v>0.217</v>
      </c>
      <c r="WRG32" s="451">
        <f>+VLOOKUP(WRB32,[111]Insumos!$A$2:$F$2700,5,FALSE)</f>
        <v>32545</v>
      </c>
      <c r="WRH32" s="451">
        <f>+ROUND(WRF32*WRG32,0)</f>
        <v>7062</v>
      </c>
      <c r="WRI32" s="450" t="s">
        <v>31</v>
      </c>
      <c r="WRJ32" s="450" t="s">
        <v>150</v>
      </c>
      <c r="WRK32" s="446" t="s">
        <v>151</v>
      </c>
      <c r="WRL32" s="446" t="s">
        <v>138</v>
      </c>
      <c r="WRM32" s="446" t="s">
        <v>139</v>
      </c>
      <c r="WRN32" s="446">
        <v>0.217</v>
      </c>
      <c r="WRO32" s="451">
        <f>+VLOOKUP(WRJ32,[111]Insumos!$A$2:$F$2700,5,FALSE)</f>
        <v>32545</v>
      </c>
      <c r="WRP32" s="451">
        <f>+ROUND(WRN32*WRO32,0)</f>
        <v>7062</v>
      </c>
      <c r="WRQ32" s="450" t="s">
        <v>31</v>
      </c>
      <c r="WRR32" s="450" t="s">
        <v>150</v>
      </c>
      <c r="WRS32" s="446" t="s">
        <v>151</v>
      </c>
      <c r="WRT32" s="446" t="s">
        <v>138</v>
      </c>
      <c r="WRU32" s="446" t="s">
        <v>139</v>
      </c>
      <c r="WRV32" s="446">
        <v>0.217</v>
      </c>
      <c r="WRW32" s="451">
        <f>+VLOOKUP(WRR32,[111]Insumos!$A$2:$F$2700,5,FALSE)</f>
        <v>32545</v>
      </c>
      <c r="WRX32" s="451">
        <f>+ROUND(WRV32*WRW32,0)</f>
        <v>7062</v>
      </c>
      <c r="WRY32" s="450" t="s">
        <v>31</v>
      </c>
      <c r="WRZ32" s="450" t="s">
        <v>150</v>
      </c>
      <c r="WSA32" s="446" t="s">
        <v>151</v>
      </c>
      <c r="WSB32" s="446" t="s">
        <v>138</v>
      </c>
      <c r="WSC32" s="446" t="s">
        <v>139</v>
      </c>
      <c r="WSD32" s="446">
        <v>0.217</v>
      </c>
      <c r="WSE32" s="451">
        <f>+VLOOKUP(WRZ32,[111]Insumos!$A$2:$F$2700,5,FALSE)</f>
        <v>32545</v>
      </c>
      <c r="WSF32" s="451">
        <f>+ROUND(WSD32*WSE32,0)</f>
        <v>7062</v>
      </c>
      <c r="WSG32" s="450" t="s">
        <v>31</v>
      </c>
      <c r="WSH32" s="450" t="s">
        <v>150</v>
      </c>
      <c r="WSI32" s="446" t="s">
        <v>151</v>
      </c>
      <c r="WSJ32" s="446" t="s">
        <v>138</v>
      </c>
      <c r="WSK32" s="446" t="s">
        <v>139</v>
      </c>
      <c r="WSL32" s="446">
        <v>0.217</v>
      </c>
      <c r="WSM32" s="451">
        <f>+VLOOKUP(WSH32,[111]Insumos!$A$2:$F$2700,5,FALSE)</f>
        <v>32545</v>
      </c>
      <c r="WSN32" s="451">
        <f>+ROUND(WSL32*WSM32,0)</f>
        <v>7062</v>
      </c>
      <c r="WSO32" s="450" t="s">
        <v>31</v>
      </c>
      <c r="WSP32" s="450" t="s">
        <v>150</v>
      </c>
      <c r="WSQ32" s="446" t="s">
        <v>151</v>
      </c>
      <c r="WSR32" s="446" t="s">
        <v>138</v>
      </c>
      <c r="WSS32" s="446" t="s">
        <v>139</v>
      </c>
      <c r="WST32" s="446">
        <v>0.217</v>
      </c>
      <c r="WSU32" s="451">
        <f>+VLOOKUP(WSP32,[111]Insumos!$A$2:$F$2700,5,FALSE)</f>
        <v>32545</v>
      </c>
      <c r="WSV32" s="451">
        <f>+ROUND(WST32*WSU32,0)</f>
        <v>7062</v>
      </c>
      <c r="WSW32" s="450" t="s">
        <v>31</v>
      </c>
      <c r="WSX32" s="450" t="s">
        <v>150</v>
      </c>
      <c r="WSY32" s="446" t="s">
        <v>151</v>
      </c>
      <c r="WSZ32" s="446" t="s">
        <v>138</v>
      </c>
      <c r="WTA32" s="446" t="s">
        <v>139</v>
      </c>
      <c r="WTB32" s="446">
        <v>0.217</v>
      </c>
      <c r="WTC32" s="451">
        <f>+VLOOKUP(WSX32,[111]Insumos!$A$2:$F$2700,5,FALSE)</f>
        <v>32545</v>
      </c>
      <c r="WTD32" s="451">
        <f>+ROUND(WTB32*WTC32,0)</f>
        <v>7062</v>
      </c>
      <c r="WTE32" s="450" t="s">
        <v>31</v>
      </c>
      <c r="WTF32" s="450" t="s">
        <v>150</v>
      </c>
      <c r="WTG32" s="446" t="s">
        <v>151</v>
      </c>
      <c r="WTH32" s="446" t="s">
        <v>138</v>
      </c>
      <c r="WTI32" s="446" t="s">
        <v>139</v>
      </c>
      <c r="WTJ32" s="446">
        <v>0.217</v>
      </c>
      <c r="WTK32" s="451">
        <f>+VLOOKUP(WTF32,[111]Insumos!$A$2:$F$2700,5,FALSE)</f>
        <v>32545</v>
      </c>
      <c r="WTL32" s="451">
        <f>+ROUND(WTJ32*WTK32,0)</f>
        <v>7062</v>
      </c>
      <c r="WTM32" s="450" t="s">
        <v>31</v>
      </c>
      <c r="WTN32" s="450" t="s">
        <v>150</v>
      </c>
      <c r="WTO32" s="446" t="s">
        <v>151</v>
      </c>
      <c r="WTP32" s="446" t="s">
        <v>138</v>
      </c>
      <c r="WTQ32" s="446" t="s">
        <v>139</v>
      </c>
      <c r="WTR32" s="446">
        <v>0.217</v>
      </c>
      <c r="WTS32" s="451">
        <f>+VLOOKUP(WTN32,[111]Insumos!$A$2:$F$2700,5,FALSE)</f>
        <v>32545</v>
      </c>
      <c r="WTT32" s="451">
        <f>+ROUND(WTR32*WTS32,0)</f>
        <v>7062</v>
      </c>
      <c r="WTU32" s="450" t="s">
        <v>31</v>
      </c>
      <c r="WTV32" s="450" t="s">
        <v>150</v>
      </c>
      <c r="WTW32" s="446" t="s">
        <v>151</v>
      </c>
      <c r="WTX32" s="446" t="s">
        <v>138</v>
      </c>
      <c r="WTY32" s="446" t="s">
        <v>139</v>
      </c>
      <c r="WTZ32" s="446">
        <v>0.217</v>
      </c>
      <c r="WUA32" s="451">
        <f>+VLOOKUP(WTV32,[111]Insumos!$A$2:$F$2700,5,FALSE)</f>
        <v>32545</v>
      </c>
      <c r="WUB32" s="451">
        <f>+ROUND(WTZ32*WUA32,0)</f>
        <v>7062</v>
      </c>
      <c r="WUC32" s="450" t="s">
        <v>31</v>
      </c>
      <c r="WUD32" s="450" t="s">
        <v>150</v>
      </c>
      <c r="WUE32" s="446" t="s">
        <v>151</v>
      </c>
      <c r="WUF32" s="446" t="s">
        <v>138</v>
      </c>
      <c r="WUG32" s="446" t="s">
        <v>139</v>
      </c>
      <c r="WUH32" s="446">
        <v>0.217</v>
      </c>
      <c r="WUI32" s="451">
        <f>+VLOOKUP(WUD32,[111]Insumos!$A$2:$F$2700,5,FALSE)</f>
        <v>32545</v>
      </c>
      <c r="WUJ32" s="451">
        <f>+ROUND(WUH32*WUI32,0)</f>
        <v>7062</v>
      </c>
      <c r="WUK32" s="450" t="s">
        <v>31</v>
      </c>
      <c r="WUL32" s="450" t="s">
        <v>150</v>
      </c>
      <c r="WUM32" s="446" t="s">
        <v>151</v>
      </c>
      <c r="WUN32" s="446" t="s">
        <v>138</v>
      </c>
      <c r="WUO32" s="446" t="s">
        <v>139</v>
      </c>
      <c r="WUP32" s="446">
        <v>0.217</v>
      </c>
      <c r="WUQ32" s="451">
        <f>+VLOOKUP(WUL32,[111]Insumos!$A$2:$F$2700,5,FALSE)</f>
        <v>32545</v>
      </c>
      <c r="WUR32" s="451">
        <f>+ROUND(WUP32*WUQ32,0)</f>
        <v>7062</v>
      </c>
      <c r="WUS32" s="450" t="s">
        <v>31</v>
      </c>
      <c r="WUT32" s="450" t="s">
        <v>150</v>
      </c>
      <c r="WUU32" s="446" t="s">
        <v>151</v>
      </c>
      <c r="WUV32" s="446" t="s">
        <v>138</v>
      </c>
      <c r="WUW32" s="446" t="s">
        <v>139</v>
      </c>
      <c r="WUX32" s="446">
        <v>0.217</v>
      </c>
      <c r="WUY32" s="451">
        <f>+VLOOKUP(WUT32,[111]Insumos!$A$2:$F$2700,5,FALSE)</f>
        <v>32545</v>
      </c>
      <c r="WUZ32" s="451">
        <f>+ROUND(WUX32*WUY32,0)</f>
        <v>7062</v>
      </c>
      <c r="WVA32" s="450" t="s">
        <v>31</v>
      </c>
      <c r="WVB32" s="450" t="s">
        <v>150</v>
      </c>
      <c r="WVC32" s="446" t="s">
        <v>151</v>
      </c>
      <c r="WVD32" s="446" t="s">
        <v>138</v>
      </c>
      <c r="WVE32" s="446" t="s">
        <v>139</v>
      </c>
      <c r="WVF32" s="446">
        <v>0.217</v>
      </c>
      <c r="WVG32" s="451">
        <f>+VLOOKUP(WVB32,[111]Insumos!$A$2:$F$2700,5,FALSE)</f>
        <v>32545</v>
      </c>
      <c r="WVH32" s="451">
        <f>+ROUND(WVF32*WVG32,0)</f>
        <v>7062</v>
      </c>
      <c r="WVI32" s="450" t="s">
        <v>31</v>
      </c>
      <c r="WVJ32" s="450" t="s">
        <v>150</v>
      </c>
      <c r="WVK32" s="446" t="s">
        <v>151</v>
      </c>
      <c r="WVL32" s="446" t="s">
        <v>138</v>
      </c>
      <c r="WVM32" s="446" t="s">
        <v>139</v>
      </c>
      <c r="WVN32" s="446">
        <v>0.217</v>
      </c>
      <c r="WVO32" s="451">
        <f>+VLOOKUP(WVJ32,[111]Insumos!$A$2:$F$2700,5,FALSE)</f>
        <v>32545</v>
      </c>
      <c r="WVP32" s="451">
        <f>+ROUND(WVN32*WVO32,0)</f>
        <v>7062</v>
      </c>
      <c r="WVQ32" s="450" t="s">
        <v>31</v>
      </c>
      <c r="WVR32" s="450" t="s">
        <v>150</v>
      </c>
      <c r="WVS32" s="446" t="s">
        <v>151</v>
      </c>
      <c r="WVT32" s="446" t="s">
        <v>138</v>
      </c>
      <c r="WVU32" s="446" t="s">
        <v>139</v>
      </c>
      <c r="WVV32" s="446">
        <v>0.217</v>
      </c>
      <c r="WVW32" s="451">
        <f>+VLOOKUP(WVR32,[111]Insumos!$A$2:$F$2700,5,FALSE)</f>
        <v>32545</v>
      </c>
      <c r="WVX32" s="451">
        <f>+ROUND(WVV32*WVW32,0)</f>
        <v>7062</v>
      </c>
      <c r="WVY32" s="450" t="s">
        <v>31</v>
      </c>
      <c r="WVZ32" s="450" t="s">
        <v>150</v>
      </c>
      <c r="WWA32" s="446" t="s">
        <v>151</v>
      </c>
      <c r="WWB32" s="446" t="s">
        <v>138</v>
      </c>
      <c r="WWC32" s="446" t="s">
        <v>139</v>
      </c>
      <c r="WWD32" s="446">
        <v>0.217</v>
      </c>
      <c r="WWE32" s="451">
        <f>+VLOOKUP(WVZ32,[111]Insumos!$A$2:$F$2700,5,FALSE)</f>
        <v>32545</v>
      </c>
      <c r="WWF32" s="451">
        <f>+ROUND(WWD32*WWE32,0)</f>
        <v>7062</v>
      </c>
      <c r="WWG32" s="450" t="s">
        <v>31</v>
      </c>
      <c r="WWH32" s="450" t="s">
        <v>150</v>
      </c>
      <c r="WWI32" s="446" t="s">
        <v>151</v>
      </c>
      <c r="WWJ32" s="446" t="s">
        <v>138</v>
      </c>
      <c r="WWK32" s="446" t="s">
        <v>139</v>
      </c>
      <c r="WWL32" s="446">
        <v>0.217</v>
      </c>
      <c r="WWM32" s="451">
        <f>+VLOOKUP(WWH32,[111]Insumos!$A$2:$F$2700,5,FALSE)</f>
        <v>32545</v>
      </c>
      <c r="WWN32" s="451">
        <f>+ROUND(WWL32*WWM32,0)</f>
        <v>7062</v>
      </c>
      <c r="WWO32" s="450" t="s">
        <v>31</v>
      </c>
      <c r="WWP32" s="450" t="s">
        <v>150</v>
      </c>
      <c r="WWQ32" s="446" t="s">
        <v>151</v>
      </c>
      <c r="WWR32" s="446" t="s">
        <v>138</v>
      </c>
      <c r="WWS32" s="446" t="s">
        <v>139</v>
      </c>
      <c r="WWT32" s="446">
        <v>0.217</v>
      </c>
      <c r="WWU32" s="451">
        <f>+VLOOKUP(WWP32,[111]Insumos!$A$2:$F$2700,5,FALSE)</f>
        <v>32545</v>
      </c>
      <c r="WWV32" s="451">
        <f>+ROUND(WWT32*WWU32,0)</f>
        <v>7062</v>
      </c>
      <c r="WWW32" s="450" t="s">
        <v>31</v>
      </c>
      <c r="WWX32" s="450" t="s">
        <v>150</v>
      </c>
      <c r="WWY32" s="446" t="s">
        <v>151</v>
      </c>
      <c r="WWZ32" s="446" t="s">
        <v>138</v>
      </c>
      <c r="WXA32" s="446" t="s">
        <v>139</v>
      </c>
      <c r="WXB32" s="446">
        <v>0.217</v>
      </c>
      <c r="WXC32" s="451">
        <f>+VLOOKUP(WWX32,[111]Insumos!$A$2:$F$2700,5,FALSE)</f>
        <v>32545</v>
      </c>
      <c r="WXD32" s="451">
        <f>+ROUND(WXB32*WXC32,0)</f>
        <v>7062</v>
      </c>
      <c r="WXE32" s="450" t="s">
        <v>31</v>
      </c>
      <c r="WXF32" s="450" t="s">
        <v>150</v>
      </c>
      <c r="WXG32" s="446" t="s">
        <v>151</v>
      </c>
      <c r="WXH32" s="446" t="s">
        <v>138</v>
      </c>
      <c r="WXI32" s="446" t="s">
        <v>139</v>
      </c>
      <c r="WXJ32" s="446">
        <v>0.217</v>
      </c>
      <c r="WXK32" s="451">
        <f>+VLOOKUP(WXF32,[111]Insumos!$A$2:$F$2700,5,FALSE)</f>
        <v>32545</v>
      </c>
      <c r="WXL32" s="451">
        <f>+ROUND(WXJ32*WXK32,0)</f>
        <v>7062</v>
      </c>
      <c r="WXM32" s="450" t="s">
        <v>31</v>
      </c>
      <c r="WXN32" s="450" t="s">
        <v>150</v>
      </c>
      <c r="WXO32" s="446" t="s">
        <v>151</v>
      </c>
      <c r="WXP32" s="446" t="s">
        <v>138</v>
      </c>
      <c r="WXQ32" s="446" t="s">
        <v>139</v>
      </c>
      <c r="WXR32" s="446">
        <v>0.217</v>
      </c>
      <c r="WXS32" s="451">
        <f>+VLOOKUP(WXN32,[111]Insumos!$A$2:$F$2700,5,FALSE)</f>
        <v>32545</v>
      </c>
      <c r="WXT32" s="451">
        <f>+ROUND(WXR32*WXS32,0)</f>
        <v>7062</v>
      </c>
      <c r="WXU32" s="450" t="s">
        <v>31</v>
      </c>
      <c r="WXV32" s="450" t="s">
        <v>150</v>
      </c>
      <c r="WXW32" s="446" t="s">
        <v>151</v>
      </c>
      <c r="WXX32" s="446" t="s">
        <v>138</v>
      </c>
      <c r="WXY32" s="446" t="s">
        <v>139</v>
      </c>
      <c r="WXZ32" s="446">
        <v>0.217</v>
      </c>
      <c r="WYA32" s="451">
        <f>+VLOOKUP(WXV32,[111]Insumos!$A$2:$F$2700,5,FALSE)</f>
        <v>32545</v>
      </c>
      <c r="WYB32" s="451">
        <f>+ROUND(WXZ32*WYA32,0)</f>
        <v>7062</v>
      </c>
      <c r="WYC32" s="450" t="s">
        <v>31</v>
      </c>
      <c r="WYD32" s="450" t="s">
        <v>150</v>
      </c>
      <c r="WYE32" s="446" t="s">
        <v>151</v>
      </c>
      <c r="WYF32" s="446" t="s">
        <v>138</v>
      </c>
      <c r="WYG32" s="446" t="s">
        <v>139</v>
      </c>
      <c r="WYH32" s="446">
        <v>0.217</v>
      </c>
      <c r="WYI32" s="451">
        <f>+VLOOKUP(WYD32,[111]Insumos!$A$2:$F$2700,5,FALSE)</f>
        <v>32545</v>
      </c>
      <c r="WYJ32" s="451">
        <f>+ROUND(WYH32*WYI32,0)</f>
        <v>7062</v>
      </c>
      <c r="WYK32" s="450" t="s">
        <v>31</v>
      </c>
      <c r="WYL32" s="450" t="s">
        <v>150</v>
      </c>
      <c r="WYM32" s="446" t="s">
        <v>151</v>
      </c>
      <c r="WYN32" s="446" t="s">
        <v>138</v>
      </c>
      <c r="WYO32" s="446" t="s">
        <v>139</v>
      </c>
      <c r="WYP32" s="446">
        <v>0.217</v>
      </c>
      <c r="WYQ32" s="451">
        <f>+VLOOKUP(WYL32,[111]Insumos!$A$2:$F$2700,5,FALSE)</f>
        <v>32545</v>
      </c>
      <c r="WYR32" s="451">
        <f>+ROUND(WYP32*WYQ32,0)</f>
        <v>7062</v>
      </c>
      <c r="WYS32" s="450" t="s">
        <v>31</v>
      </c>
      <c r="WYT32" s="450" t="s">
        <v>150</v>
      </c>
      <c r="WYU32" s="446" t="s">
        <v>151</v>
      </c>
      <c r="WYV32" s="446" t="s">
        <v>138</v>
      </c>
      <c r="WYW32" s="446" t="s">
        <v>139</v>
      </c>
      <c r="WYX32" s="446">
        <v>0.217</v>
      </c>
      <c r="WYY32" s="451">
        <f>+VLOOKUP(WYT32,[111]Insumos!$A$2:$F$2700,5,FALSE)</f>
        <v>32545</v>
      </c>
      <c r="WYZ32" s="451">
        <f>+ROUND(WYX32*WYY32,0)</f>
        <v>7062</v>
      </c>
      <c r="WZA32" s="450" t="s">
        <v>31</v>
      </c>
      <c r="WZB32" s="450" t="s">
        <v>150</v>
      </c>
      <c r="WZC32" s="446" t="s">
        <v>151</v>
      </c>
      <c r="WZD32" s="446" t="s">
        <v>138</v>
      </c>
      <c r="WZE32" s="446" t="s">
        <v>139</v>
      </c>
      <c r="WZF32" s="446">
        <v>0.217</v>
      </c>
      <c r="WZG32" s="451">
        <f>+VLOOKUP(WZB32,[111]Insumos!$A$2:$F$2700,5,FALSE)</f>
        <v>32545</v>
      </c>
      <c r="WZH32" s="451">
        <f>+ROUND(WZF32*WZG32,0)</f>
        <v>7062</v>
      </c>
      <c r="WZI32" s="450" t="s">
        <v>31</v>
      </c>
      <c r="WZJ32" s="450" t="s">
        <v>150</v>
      </c>
      <c r="WZK32" s="446" t="s">
        <v>151</v>
      </c>
      <c r="WZL32" s="446" t="s">
        <v>138</v>
      </c>
      <c r="WZM32" s="446" t="s">
        <v>139</v>
      </c>
      <c r="WZN32" s="446">
        <v>0.217</v>
      </c>
      <c r="WZO32" s="451">
        <f>+VLOOKUP(WZJ32,[111]Insumos!$A$2:$F$2700,5,FALSE)</f>
        <v>32545</v>
      </c>
      <c r="WZP32" s="451">
        <f>+ROUND(WZN32*WZO32,0)</f>
        <v>7062</v>
      </c>
      <c r="WZQ32" s="450" t="s">
        <v>31</v>
      </c>
      <c r="WZR32" s="450" t="s">
        <v>150</v>
      </c>
      <c r="WZS32" s="446" t="s">
        <v>151</v>
      </c>
      <c r="WZT32" s="446" t="s">
        <v>138</v>
      </c>
      <c r="WZU32" s="446" t="s">
        <v>139</v>
      </c>
      <c r="WZV32" s="446">
        <v>0.217</v>
      </c>
      <c r="WZW32" s="451">
        <f>+VLOOKUP(WZR32,[111]Insumos!$A$2:$F$2700,5,FALSE)</f>
        <v>32545</v>
      </c>
      <c r="WZX32" s="451">
        <f>+ROUND(WZV32*WZW32,0)</f>
        <v>7062</v>
      </c>
      <c r="WZY32" s="450" t="s">
        <v>31</v>
      </c>
      <c r="WZZ32" s="450" t="s">
        <v>150</v>
      </c>
      <c r="XAA32" s="446" t="s">
        <v>151</v>
      </c>
      <c r="XAB32" s="446" t="s">
        <v>138</v>
      </c>
      <c r="XAC32" s="446" t="s">
        <v>139</v>
      </c>
      <c r="XAD32" s="446">
        <v>0.217</v>
      </c>
      <c r="XAE32" s="451">
        <f>+VLOOKUP(WZZ32,[111]Insumos!$A$2:$F$2700,5,FALSE)</f>
        <v>32545</v>
      </c>
      <c r="XAF32" s="451">
        <f>+ROUND(XAD32*XAE32,0)</f>
        <v>7062</v>
      </c>
      <c r="XAG32" s="450" t="s">
        <v>31</v>
      </c>
      <c r="XAH32" s="450" t="s">
        <v>150</v>
      </c>
      <c r="XAI32" s="446" t="s">
        <v>151</v>
      </c>
      <c r="XAJ32" s="446" t="s">
        <v>138</v>
      </c>
      <c r="XAK32" s="446" t="s">
        <v>139</v>
      </c>
      <c r="XAL32" s="446">
        <v>0.217</v>
      </c>
      <c r="XAM32" s="451">
        <f>+VLOOKUP(XAH32,[111]Insumos!$A$2:$F$2700,5,FALSE)</f>
        <v>32545</v>
      </c>
      <c r="XAN32" s="451">
        <f>+ROUND(XAL32*XAM32,0)</f>
        <v>7062</v>
      </c>
      <c r="XAO32" s="450" t="s">
        <v>31</v>
      </c>
      <c r="XAP32" s="450" t="s">
        <v>150</v>
      </c>
      <c r="XAQ32" s="446" t="s">
        <v>151</v>
      </c>
      <c r="XAR32" s="446" t="s">
        <v>138</v>
      </c>
      <c r="XAS32" s="446" t="s">
        <v>139</v>
      </c>
      <c r="XAT32" s="446">
        <v>0.217</v>
      </c>
      <c r="XAU32" s="451">
        <f>+VLOOKUP(XAP32,[111]Insumos!$A$2:$F$2700,5,FALSE)</f>
        <v>32545</v>
      </c>
      <c r="XAV32" s="451">
        <f>+ROUND(XAT32*XAU32,0)</f>
        <v>7062</v>
      </c>
      <c r="XAW32" s="450" t="s">
        <v>31</v>
      </c>
      <c r="XAX32" s="450" t="s">
        <v>150</v>
      </c>
      <c r="XAY32" s="446" t="s">
        <v>151</v>
      </c>
      <c r="XAZ32" s="446" t="s">
        <v>138</v>
      </c>
      <c r="XBA32" s="446" t="s">
        <v>139</v>
      </c>
      <c r="XBB32" s="446">
        <v>0.217</v>
      </c>
      <c r="XBC32" s="451">
        <f>+VLOOKUP(XAX32,[111]Insumos!$A$2:$F$2700,5,FALSE)</f>
        <v>32545</v>
      </c>
      <c r="XBD32" s="451">
        <f>+ROUND(XBB32*XBC32,0)</f>
        <v>7062</v>
      </c>
      <c r="XBE32" s="450" t="s">
        <v>31</v>
      </c>
      <c r="XBF32" s="450" t="s">
        <v>150</v>
      </c>
      <c r="XBG32" s="446" t="s">
        <v>151</v>
      </c>
      <c r="XBH32" s="446" t="s">
        <v>138</v>
      </c>
      <c r="XBI32" s="446" t="s">
        <v>139</v>
      </c>
      <c r="XBJ32" s="446">
        <v>0.217</v>
      </c>
      <c r="XBK32" s="451">
        <f>+VLOOKUP(XBF32,[111]Insumos!$A$2:$F$2700,5,FALSE)</f>
        <v>32545</v>
      </c>
      <c r="XBL32" s="451">
        <f>+ROUND(XBJ32*XBK32,0)</f>
        <v>7062</v>
      </c>
      <c r="XBM32" s="450" t="s">
        <v>31</v>
      </c>
      <c r="XBN32" s="450" t="s">
        <v>150</v>
      </c>
      <c r="XBO32" s="446" t="s">
        <v>151</v>
      </c>
      <c r="XBP32" s="446" t="s">
        <v>138</v>
      </c>
      <c r="XBQ32" s="446" t="s">
        <v>139</v>
      </c>
      <c r="XBR32" s="446">
        <v>0.217</v>
      </c>
      <c r="XBS32" s="451">
        <f>+VLOOKUP(XBN32,[111]Insumos!$A$2:$F$2700,5,FALSE)</f>
        <v>32545</v>
      </c>
      <c r="XBT32" s="451">
        <f>+ROUND(XBR32*XBS32,0)</f>
        <v>7062</v>
      </c>
      <c r="XBU32" s="450" t="s">
        <v>31</v>
      </c>
      <c r="XBV32" s="450" t="s">
        <v>150</v>
      </c>
      <c r="XBW32" s="446" t="s">
        <v>151</v>
      </c>
      <c r="XBX32" s="446" t="s">
        <v>138</v>
      </c>
      <c r="XBY32" s="446" t="s">
        <v>139</v>
      </c>
      <c r="XBZ32" s="446">
        <v>0.217</v>
      </c>
      <c r="XCA32" s="451">
        <f>+VLOOKUP(XBV32,[111]Insumos!$A$2:$F$2700,5,FALSE)</f>
        <v>32545</v>
      </c>
      <c r="XCB32" s="451">
        <f>+ROUND(XBZ32*XCA32,0)</f>
        <v>7062</v>
      </c>
      <c r="XCC32" s="450" t="s">
        <v>31</v>
      </c>
      <c r="XCD32" s="450" t="s">
        <v>150</v>
      </c>
      <c r="XCE32" s="446" t="s">
        <v>151</v>
      </c>
      <c r="XCF32" s="446" t="s">
        <v>138</v>
      </c>
      <c r="XCG32" s="446" t="s">
        <v>139</v>
      </c>
      <c r="XCH32" s="446">
        <v>0.217</v>
      </c>
      <c r="XCI32" s="451">
        <f>+VLOOKUP(XCD32,[111]Insumos!$A$2:$F$2700,5,FALSE)</f>
        <v>32545</v>
      </c>
      <c r="XCJ32" s="451">
        <f>+ROUND(XCH32*XCI32,0)</f>
        <v>7062</v>
      </c>
      <c r="XCK32" s="450" t="s">
        <v>31</v>
      </c>
      <c r="XCL32" s="450" t="s">
        <v>150</v>
      </c>
      <c r="XCM32" s="446" t="s">
        <v>151</v>
      </c>
      <c r="XCN32" s="446" t="s">
        <v>138</v>
      </c>
      <c r="XCO32" s="446" t="s">
        <v>139</v>
      </c>
      <c r="XCP32" s="446">
        <v>0.217</v>
      </c>
      <c r="XCQ32" s="451">
        <f>+VLOOKUP(XCL32,[111]Insumos!$A$2:$F$2700,5,FALSE)</f>
        <v>32545</v>
      </c>
      <c r="XCR32" s="451">
        <f>+ROUND(XCP32*XCQ32,0)</f>
        <v>7062</v>
      </c>
      <c r="XCS32" s="450" t="s">
        <v>31</v>
      </c>
      <c r="XCT32" s="450" t="s">
        <v>150</v>
      </c>
      <c r="XCU32" s="446" t="s">
        <v>151</v>
      </c>
      <c r="XCV32" s="446" t="s">
        <v>138</v>
      </c>
      <c r="XCW32" s="446" t="s">
        <v>139</v>
      </c>
      <c r="XCX32" s="446">
        <v>0.217</v>
      </c>
      <c r="XCY32" s="451">
        <f>+VLOOKUP(XCT32,[111]Insumos!$A$2:$F$2700,5,FALSE)</f>
        <v>32545</v>
      </c>
      <c r="XCZ32" s="451">
        <f>+ROUND(XCX32*XCY32,0)</f>
        <v>7062</v>
      </c>
      <c r="XDA32" s="450" t="s">
        <v>31</v>
      </c>
      <c r="XDB32" s="450" t="s">
        <v>150</v>
      </c>
      <c r="XDC32" s="446" t="s">
        <v>151</v>
      </c>
      <c r="XDD32" s="446" t="s">
        <v>138</v>
      </c>
      <c r="XDE32" s="446" t="s">
        <v>139</v>
      </c>
      <c r="XDF32" s="446">
        <v>0.217</v>
      </c>
      <c r="XDG32" s="451">
        <f>+VLOOKUP(XDB32,[111]Insumos!$A$2:$F$2700,5,FALSE)</f>
        <v>32545</v>
      </c>
      <c r="XDH32" s="451">
        <f>+ROUND(XDF32*XDG32,0)</f>
        <v>7062</v>
      </c>
      <c r="XDI32" s="450" t="s">
        <v>31</v>
      </c>
      <c r="XDJ32" s="450" t="s">
        <v>150</v>
      </c>
      <c r="XDK32" s="446" t="s">
        <v>151</v>
      </c>
      <c r="XDL32" s="446" t="s">
        <v>138</v>
      </c>
      <c r="XDM32" s="446" t="s">
        <v>139</v>
      </c>
      <c r="XDN32" s="446">
        <v>0.217</v>
      </c>
      <c r="XDO32" s="451">
        <f>+VLOOKUP(XDJ32,[111]Insumos!$A$2:$F$2700,5,FALSE)</f>
        <v>32545</v>
      </c>
      <c r="XDP32" s="451">
        <f>+ROUND(XDN32*XDO32,0)</f>
        <v>7062</v>
      </c>
      <c r="XDQ32" s="450" t="s">
        <v>31</v>
      </c>
      <c r="XDR32" s="450" t="s">
        <v>150</v>
      </c>
      <c r="XDS32" s="446" t="s">
        <v>151</v>
      </c>
      <c r="XDT32" s="446" t="s">
        <v>138</v>
      </c>
      <c r="XDU32" s="446" t="s">
        <v>139</v>
      </c>
      <c r="XDV32" s="446">
        <v>0.217</v>
      </c>
      <c r="XDW32" s="451">
        <f>+VLOOKUP(XDR32,[111]Insumos!$A$2:$F$2700,5,FALSE)</f>
        <v>32545</v>
      </c>
      <c r="XDX32" s="451">
        <f>+ROUND(XDV32*XDW32,0)</f>
        <v>7062</v>
      </c>
      <c r="XDY32" s="450" t="s">
        <v>31</v>
      </c>
      <c r="XDZ32" s="450" t="s">
        <v>150</v>
      </c>
      <c r="XEA32" s="446" t="s">
        <v>151</v>
      </c>
      <c r="XEB32" s="446" t="s">
        <v>138</v>
      </c>
      <c r="XEC32" s="446" t="s">
        <v>139</v>
      </c>
      <c r="XED32" s="446">
        <v>0.217</v>
      </c>
      <c r="XEE32" s="451">
        <f>+VLOOKUP(XDZ32,[111]Insumos!$A$2:$F$2700,5,FALSE)</f>
        <v>32545</v>
      </c>
      <c r="XEF32" s="451">
        <f>+ROUND(XED32*XEE32,0)</f>
        <v>7062</v>
      </c>
      <c r="XEG32" s="450" t="s">
        <v>31</v>
      </c>
      <c r="XEH32" s="450" t="s">
        <v>150</v>
      </c>
      <c r="XEI32" s="446" t="s">
        <v>151</v>
      </c>
      <c r="XEJ32" s="446" t="s">
        <v>138</v>
      </c>
      <c r="XEK32" s="446" t="s">
        <v>139</v>
      </c>
      <c r="XEL32" s="446">
        <v>0.217</v>
      </c>
      <c r="XEM32" s="451">
        <f>+VLOOKUP(XEH32,[111]Insumos!$A$2:$F$2700,5,FALSE)</f>
        <v>32545</v>
      </c>
      <c r="XEN32" s="451">
        <f>+ROUND(XEL32*XEM32,0)</f>
        <v>7062</v>
      </c>
      <c r="XEO32" s="450" t="s">
        <v>31</v>
      </c>
      <c r="XEP32" s="450" t="s">
        <v>150</v>
      </c>
      <c r="XEQ32" s="446" t="s">
        <v>151</v>
      </c>
      <c r="XER32" s="446" t="s">
        <v>138</v>
      </c>
      <c r="XES32" s="446" t="s">
        <v>139</v>
      </c>
      <c r="XET32" s="446">
        <v>0.217</v>
      </c>
      <c r="XEU32" s="451">
        <f>+VLOOKUP(XEP32,[111]Insumos!$A$2:$F$2700,5,FALSE)</f>
        <v>32545</v>
      </c>
      <c r="XEV32" s="451">
        <f>+ROUND(XET32*XEU32,0)</f>
        <v>7062</v>
      </c>
      <c r="XEW32" s="450" t="s">
        <v>31</v>
      </c>
      <c r="XEX32" s="450" t="s">
        <v>150</v>
      </c>
      <c r="XEY32" s="446" t="s">
        <v>151</v>
      </c>
      <c r="XEZ32" s="446" t="s">
        <v>138</v>
      </c>
      <c r="XFA32" s="446" t="s">
        <v>139</v>
      </c>
      <c r="XFB32" s="446">
        <v>0.217</v>
      </c>
      <c r="XFC32" s="451">
        <f>+VLOOKUP(XEX32,[111]Insumos!$A$2:$F$2700,5,FALSE)</f>
        <v>32545</v>
      </c>
      <c r="XFD32" s="451">
        <f>+ROUND(XFB32*XFC32,0)</f>
        <v>7062</v>
      </c>
    </row>
    <row r="33" spans="1:16384">
      <c r="A33" s="253" t="s">
        <v>31</v>
      </c>
      <c r="B33" s="254" t="s">
        <v>140</v>
      </c>
      <c r="C33" s="489" t="s">
        <v>338</v>
      </c>
      <c r="D33" s="255" t="s">
        <v>142</v>
      </c>
      <c r="E33" s="255" t="s">
        <v>143</v>
      </c>
      <c r="F33" s="255">
        <v>0.217</v>
      </c>
      <c r="G33" s="256">
        <f>+VLOOKUP(B33,[111]Insumos!$A$2:$F$2700,5,FALSE)</f>
        <v>124723</v>
      </c>
      <c r="H33" s="257">
        <f>+ROUND(F33*G33,0)</f>
        <v>27065</v>
      </c>
      <c r="I33" s="450"/>
      <c r="J33" s="450"/>
      <c r="K33" s="446"/>
      <c r="L33" s="446"/>
      <c r="M33" s="446"/>
      <c r="N33" s="446"/>
      <c r="O33" s="451"/>
      <c r="P33" s="451"/>
      <c r="Q33" s="450"/>
      <c r="R33" s="450"/>
      <c r="S33" s="446"/>
      <c r="T33" s="446"/>
      <c r="U33" s="446"/>
      <c r="V33" s="446"/>
      <c r="W33" s="451"/>
      <c r="X33" s="451"/>
      <c r="Y33" s="450"/>
      <c r="Z33" s="450"/>
      <c r="AA33" s="446"/>
      <c r="AB33" s="446"/>
      <c r="AC33" s="446"/>
      <c r="AD33" s="446"/>
      <c r="AE33" s="451"/>
      <c r="AF33" s="451"/>
      <c r="AG33" s="450"/>
      <c r="AH33" s="450"/>
      <c r="AI33" s="446"/>
      <c r="AJ33" s="446"/>
      <c r="AK33" s="446"/>
      <c r="AL33" s="446"/>
      <c r="AM33" s="451"/>
      <c r="AN33" s="451"/>
      <c r="AO33" s="450"/>
      <c r="AP33" s="450"/>
      <c r="AQ33" s="446"/>
      <c r="AR33" s="446"/>
      <c r="AS33" s="446"/>
      <c r="AT33" s="446"/>
      <c r="AU33" s="451"/>
      <c r="AV33" s="451"/>
      <c r="AW33" s="450"/>
      <c r="AX33" s="450"/>
      <c r="AY33" s="446"/>
      <c r="AZ33" s="446"/>
      <c r="BA33" s="446"/>
      <c r="BB33" s="446"/>
      <c r="BC33" s="451"/>
      <c r="BD33" s="451"/>
      <c r="BE33" s="450"/>
      <c r="BF33" s="450"/>
      <c r="BG33" s="446"/>
      <c r="BH33" s="446"/>
      <c r="BI33" s="446"/>
      <c r="BJ33" s="446"/>
      <c r="BK33" s="451"/>
      <c r="BL33" s="451"/>
      <c r="BM33" s="450"/>
      <c r="BN33" s="450"/>
      <c r="BO33" s="446"/>
      <c r="BP33" s="446"/>
      <c r="BQ33" s="446"/>
      <c r="BR33" s="446"/>
      <c r="BS33" s="451"/>
      <c r="BT33" s="451"/>
      <c r="BU33" s="450"/>
      <c r="BV33" s="450"/>
      <c r="BW33" s="446"/>
      <c r="BX33" s="446"/>
      <c r="BY33" s="446"/>
      <c r="BZ33" s="446"/>
      <c r="CA33" s="451"/>
      <c r="CB33" s="451"/>
      <c r="CC33" s="450"/>
      <c r="CD33" s="450"/>
      <c r="CE33" s="446"/>
      <c r="CF33" s="446"/>
      <c r="CG33" s="446"/>
      <c r="CH33" s="446"/>
      <c r="CI33" s="451"/>
      <c r="CJ33" s="451"/>
      <c r="CK33" s="450"/>
      <c r="CL33" s="450"/>
      <c r="CM33" s="446"/>
      <c r="CN33" s="446"/>
      <c r="CO33" s="446"/>
      <c r="CP33" s="446"/>
      <c r="CQ33" s="451"/>
      <c r="CR33" s="451"/>
      <c r="CS33" s="450"/>
      <c r="CT33" s="450"/>
      <c r="CU33" s="446"/>
      <c r="CV33" s="446"/>
      <c r="CW33" s="446"/>
      <c r="CX33" s="446"/>
      <c r="CY33" s="451"/>
      <c r="CZ33" s="451"/>
      <c r="DA33" s="450"/>
      <c r="DB33" s="450"/>
      <c r="DC33" s="446"/>
      <c r="DD33" s="446"/>
      <c r="DE33" s="446"/>
      <c r="DF33" s="446"/>
      <c r="DG33" s="451"/>
      <c r="DH33" s="451"/>
      <c r="DI33" s="450"/>
      <c r="DJ33" s="450"/>
      <c r="DK33" s="446"/>
      <c r="DL33" s="446"/>
      <c r="DM33" s="446"/>
      <c r="DN33" s="446"/>
      <c r="DO33" s="451"/>
      <c r="DP33" s="451"/>
      <c r="DQ33" s="450"/>
      <c r="DR33" s="450"/>
      <c r="DS33" s="446"/>
      <c r="DT33" s="446"/>
      <c r="DU33" s="446"/>
      <c r="DV33" s="446"/>
      <c r="DW33" s="451"/>
      <c r="DX33" s="451"/>
      <c r="DY33" s="450"/>
      <c r="DZ33" s="450"/>
      <c r="EA33" s="446"/>
      <c r="EB33" s="446"/>
      <c r="EC33" s="446"/>
      <c r="ED33" s="446"/>
      <c r="EE33" s="451"/>
      <c r="EF33" s="451"/>
      <c r="EG33" s="450"/>
      <c r="EH33" s="450"/>
      <c r="EI33" s="446"/>
      <c r="EJ33" s="446"/>
      <c r="EK33" s="446"/>
      <c r="EL33" s="446"/>
      <c r="EM33" s="451"/>
      <c r="EN33" s="451"/>
      <c r="EO33" s="450"/>
      <c r="EP33" s="450"/>
      <c r="EQ33" s="446"/>
      <c r="ER33" s="446"/>
      <c r="ES33" s="446"/>
      <c r="ET33" s="446"/>
      <c r="EU33" s="451"/>
      <c r="EV33" s="451"/>
      <c r="EW33" s="450"/>
      <c r="EX33" s="450"/>
      <c r="EY33" s="446"/>
      <c r="EZ33" s="446"/>
      <c r="FA33" s="446"/>
      <c r="FB33" s="446"/>
      <c r="FC33" s="451"/>
      <c r="FD33" s="451"/>
      <c r="FE33" s="450"/>
      <c r="FF33" s="450"/>
      <c r="FG33" s="446"/>
      <c r="FH33" s="446"/>
      <c r="FI33" s="446"/>
      <c r="FJ33" s="446"/>
      <c r="FK33" s="451"/>
      <c r="FL33" s="451"/>
      <c r="FM33" s="450"/>
      <c r="FN33" s="450"/>
      <c r="FO33" s="446"/>
      <c r="FP33" s="446"/>
      <c r="FQ33" s="446"/>
      <c r="FR33" s="446"/>
      <c r="FS33" s="451"/>
      <c r="FT33" s="451"/>
      <c r="FU33" s="450"/>
      <c r="FV33" s="450"/>
      <c r="FW33" s="446"/>
      <c r="FX33" s="446"/>
      <c r="FY33" s="446"/>
      <c r="FZ33" s="446"/>
      <c r="GA33" s="451"/>
      <c r="GB33" s="451"/>
      <c r="GC33" s="450"/>
      <c r="GD33" s="450"/>
      <c r="GE33" s="446"/>
      <c r="GF33" s="446"/>
      <c r="GG33" s="446"/>
      <c r="GH33" s="446"/>
      <c r="GI33" s="451"/>
      <c r="GJ33" s="451"/>
      <c r="GK33" s="450"/>
      <c r="GL33" s="450"/>
      <c r="GM33" s="446"/>
      <c r="GN33" s="446"/>
      <c r="GO33" s="446"/>
      <c r="GP33" s="446"/>
      <c r="GQ33" s="451"/>
      <c r="GR33" s="451"/>
      <c r="GS33" s="450"/>
      <c r="GT33" s="450"/>
      <c r="GU33" s="446"/>
      <c r="GV33" s="446"/>
      <c r="GW33" s="446"/>
      <c r="GX33" s="446"/>
      <c r="GY33" s="451"/>
      <c r="GZ33" s="451"/>
      <c r="HA33" s="450"/>
      <c r="HB33" s="450"/>
      <c r="HC33" s="446"/>
      <c r="HD33" s="446"/>
      <c r="HE33" s="446"/>
      <c r="HF33" s="446"/>
      <c r="HG33" s="451"/>
      <c r="HH33" s="451"/>
      <c r="HI33" s="450"/>
      <c r="HJ33" s="450"/>
      <c r="HK33" s="446"/>
      <c r="HL33" s="446"/>
      <c r="HM33" s="446"/>
      <c r="HN33" s="446"/>
      <c r="HO33" s="451"/>
      <c r="HP33" s="451"/>
      <c r="HQ33" s="450"/>
      <c r="HR33" s="450"/>
      <c r="HS33" s="446"/>
      <c r="HT33" s="446"/>
      <c r="HU33" s="446"/>
      <c r="HV33" s="446"/>
      <c r="HW33" s="451"/>
      <c r="HX33" s="451"/>
      <c r="HY33" s="450"/>
      <c r="HZ33" s="450"/>
      <c r="IA33" s="446"/>
      <c r="IB33" s="446"/>
      <c r="IC33" s="446"/>
      <c r="ID33" s="446"/>
      <c r="IE33" s="451"/>
      <c r="IF33" s="451"/>
      <c r="IG33" s="450"/>
      <c r="IH33" s="450"/>
      <c r="II33" s="446"/>
      <c r="IJ33" s="446"/>
      <c r="IK33" s="446"/>
      <c r="IL33" s="446"/>
      <c r="IM33" s="451"/>
      <c r="IN33" s="451"/>
      <c r="IO33" s="450"/>
      <c r="IP33" s="450"/>
      <c r="IQ33" s="446"/>
      <c r="IR33" s="446"/>
      <c r="IS33" s="446"/>
      <c r="IT33" s="446"/>
      <c r="IU33" s="451"/>
      <c r="IV33" s="451"/>
      <c r="IW33" s="450"/>
      <c r="IX33" s="450"/>
      <c r="IY33" s="446"/>
      <c r="IZ33" s="446"/>
      <c r="JA33" s="446"/>
      <c r="JB33" s="446"/>
      <c r="JC33" s="451"/>
      <c r="JD33" s="451"/>
      <c r="JE33" s="450"/>
      <c r="JF33" s="450"/>
      <c r="JG33" s="446"/>
      <c r="JH33" s="446"/>
      <c r="JI33" s="446"/>
      <c r="JJ33" s="446"/>
      <c r="JK33" s="451"/>
      <c r="JL33" s="451"/>
      <c r="JM33" s="450"/>
      <c r="JN33" s="450"/>
      <c r="JO33" s="446"/>
      <c r="JP33" s="446"/>
      <c r="JQ33" s="446"/>
      <c r="JR33" s="446"/>
      <c r="JS33" s="451"/>
      <c r="JT33" s="451"/>
      <c r="JU33" s="450"/>
      <c r="JV33" s="450"/>
      <c r="JW33" s="446"/>
      <c r="JX33" s="446"/>
      <c r="JY33" s="446"/>
      <c r="JZ33" s="446"/>
      <c r="KA33" s="451"/>
      <c r="KB33" s="451"/>
      <c r="KC33" s="450"/>
      <c r="KD33" s="450"/>
      <c r="KE33" s="446"/>
      <c r="KF33" s="446"/>
      <c r="KG33" s="446"/>
      <c r="KH33" s="446"/>
      <c r="KI33" s="451"/>
      <c r="KJ33" s="451"/>
      <c r="KK33" s="450"/>
      <c r="KL33" s="450"/>
      <c r="KM33" s="446"/>
      <c r="KN33" s="446"/>
      <c r="KO33" s="446"/>
      <c r="KP33" s="446"/>
      <c r="KQ33" s="451"/>
      <c r="KR33" s="451"/>
      <c r="KS33" s="450"/>
      <c r="KT33" s="450"/>
      <c r="KU33" s="446"/>
      <c r="KV33" s="446"/>
      <c r="KW33" s="446"/>
      <c r="KX33" s="446"/>
      <c r="KY33" s="451"/>
      <c r="KZ33" s="451"/>
      <c r="LA33" s="450"/>
      <c r="LB33" s="450"/>
      <c r="LC33" s="446"/>
      <c r="LD33" s="446"/>
      <c r="LE33" s="446"/>
      <c r="LF33" s="446"/>
      <c r="LG33" s="451"/>
      <c r="LH33" s="451"/>
      <c r="LI33" s="450"/>
      <c r="LJ33" s="450"/>
      <c r="LK33" s="446"/>
      <c r="LL33" s="446"/>
      <c r="LM33" s="446"/>
      <c r="LN33" s="446"/>
      <c r="LO33" s="451"/>
      <c r="LP33" s="451"/>
      <c r="LQ33" s="450"/>
      <c r="LR33" s="450"/>
      <c r="LS33" s="446"/>
      <c r="LT33" s="446"/>
      <c r="LU33" s="446"/>
      <c r="LV33" s="446"/>
      <c r="LW33" s="451"/>
      <c r="LX33" s="451"/>
      <c r="LY33" s="450"/>
      <c r="LZ33" s="450"/>
      <c r="MA33" s="446"/>
      <c r="MB33" s="446"/>
      <c r="MC33" s="446"/>
      <c r="MD33" s="446"/>
      <c r="ME33" s="451"/>
      <c r="MF33" s="451"/>
      <c r="MG33" s="450"/>
      <c r="MH33" s="450"/>
      <c r="MI33" s="446"/>
      <c r="MJ33" s="446"/>
      <c r="MK33" s="446"/>
      <c r="ML33" s="446"/>
      <c r="MM33" s="451"/>
      <c r="MN33" s="451"/>
      <c r="MO33" s="450"/>
      <c r="MP33" s="450"/>
      <c r="MQ33" s="446"/>
      <c r="MR33" s="446"/>
      <c r="MS33" s="446"/>
      <c r="MT33" s="446"/>
      <c r="MU33" s="451"/>
      <c r="MV33" s="451"/>
      <c r="MW33" s="450"/>
      <c r="MX33" s="450"/>
      <c r="MY33" s="446"/>
      <c r="MZ33" s="446"/>
      <c r="NA33" s="446"/>
      <c r="NB33" s="446"/>
      <c r="NC33" s="451"/>
      <c r="ND33" s="451"/>
      <c r="NE33" s="450"/>
      <c r="NF33" s="450"/>
      <c r="NG33" s="446"/>
      <c r="NH33" s="446"/>
      <c r="NI33" s="446"/>
      <c r="NJ33" s="446"/>
      <c r="NK33" s="451"/>
      <c r="NL33" s="451"/>
      <c r="NM33" s="450"/>
      <c r="NN33" s="450"/>
      <c r="NO33" s="446"/>
      <c r="NP33" s="446"/>
      <c r="NQ33" s="446"/>
      <c r="NR33" s="446"/>
      <c r="NS33" s="451"/>
      <c r="NT33" s="451"/>
      <c r="NU33" s="450"/>
      <c r="NV33" s="450"/>
      <c r="NW33" s="446"/>
      <c r="NX33" s="446"/>
      <c r="NY33" s="446"/>
      <c r="NZ33" s="446"/>
      <c r="OA33" s="451"/>
      <c r="OB33" s="451"/>
      <c r="OC33" s="450"/>
      <c r="OD33" s="450"/>
      <c r="OE33" s="446"/>
      <c r="OF33" s="446"/>
      <c r="OG33" s="446"/>
      <c r="OH33" s="446"/>
      <c r="OI33" s="451"/>
      <c r="OJ33" s="451"/>
      <c r="OK33" s="450"/>
      <c r="OL33" s="450"/>
      <c r="OM33" s="446"/>
      <c r="ON33" s="446"/>
      <c r="OO33" s="446"/>
      <c r="OP33" s="446"/>
      <c r="OQ33" s="451"/>
      <c r="OR33" s="451"/>
      <c r="OS33" s="450"/>
      <c r="OT33" s="450"/>
      <c r="OU33" s="446"/>
      <c r="OV33" s="446"/>
      <c r="OW33" s="446"/>
      <c r="OX33" s="446"/>
      <c r="OY33" s="451"/>
      <c r="OZ33" s="451"/>
      <c r="PA33" s="450"/>
      <c r="PB33" s="450"/>
      <c r="PC33" s="446"/>
      <c r="PD33" s="446"/>
      <c r="PE33" s="446"/>
      <c r="PF33" s="446"/>
      <c r="PG33" s="451"/>
      <c r="PH33" s="451"/>
      <c r="PI33" s="450"/>
      <c r="PJ33" s="450"/>
      <c r="PK33" s="446"/>
      <c r="PL33" s="446"/>
      <c r="PM33" s="446"/>
      <c r="PN33" s="446"/>
      <c r="PO33" s="451"/>
      <c r="PP33" s="451"/>
      <c r="PQ33" s="450"/>
      <c r="PR33" s="450"/>
      <c r="PS33" s="446"/>
      <c r="PT33" s="446"/>
      <c r="PU33" s="446"/>
      <c r="PV33" s="446"/>
      <c r="PW33" s="451"/>
      <c r="PX33" s="451"/>
      <c r="PY33" s="450"/>
      <c r="PZ33" s="450"/>
      <c r="QA33" s="446"/>
      <c r="QB33" s="446"/>
      <c r="QC33" s="446"/>
      <c r="QD33" s="446"/>
      <c r="QE33" s="451"/>
      <c r="QF33" s="451"/>
      <c r="QG33" s="450"/>
      <c r="QH33" s="450"/>
      <c r="QI33" s="446"/>
      <c r="QJ33" s="446"/>
      <c r="QK33" s="446"/>
      <c r="QL33" s="446"/>
      <c r="QM33" s="451"/>
      <c r="QN33" s="451"/>
      <c r="QO33" s="450"/>
      <c r="QP33" s="450"/>
      <c r="QQ33" s="446"/>
      <c r="QR33" s="446"/>
      <c r="QS33" s="446"/>
      <c r="QT33" s="446"/>
      <c r="QU33" s="451"/>
      <c r="QV33" s="451"/>
      <c r="QW33" s="450"/>
      <c r="QX33" s="450"/>
      <c r="QY33" s="446"/>
      <c r="QZ33" s="446"/>
      <c r="RA33" s="446"/>
      <c r="RB33" s="446"/>
      <c r="RC33" s="451"/>
      <c r="RD33" s="451"/>
      <c r="RE33" s="450"/>
      <c r="RF33" s="450"/>
      <c r="RG33" s="446"/>
      <c r="RH33" s="446"/>
      <c r="RI33" s="446"/>
      <c r="RJ33" s="446"/>
      <c r="RK33" s="451"/>
      <c r="RL33" s="451"/>
      <c r="RM33" s="450"/>
      <c r="RN33" s="450"/>
      <c r="RO33" s="446"/>
      <c r="RP33" s="446"/>
      <c r="RQ33" s="446"/>
      <c r="RR33" s="446"/>
      <c r="RS33" s="451"/>
      <c r="RT33" s="451"/>
      <c r="RU33" s="450"/>
      <c r="RV33" s="450"/>
      <c r="RW33" s="446"/>
      <c r="RX33" s="446"/>
      <c r="RY33" s="446"/>
      <c r="RZ33" s="446"/>
      <c r="SA33" s="451"/>
      <c r="SB33" s="451"/>
      <c r="SC33" s="450"/>
      <c r="SD33" s="450"/>
      <c r="SE33" s="446"/>
      <c r="SF33" s="446"/>
      <c r="SG33" s="446"/>
      <c r="SH33" s="446"/>
      <c r="SI33" s="451"/>
      <c r="SJ33" s="451"/>
      <c r="SK33" s="450"/>
      <c r="SL33" s="450"/>
      <c r="SM33" s="446"/>
      <c r="SN33" s="446"/>
      <c r="SO33" s="446"/>
      <c r="SP33" s="446"/>
      <c r="SQ33" s="451"/>
      <c r="SR33" s="451"/>
      <c r="SS33" s="450"/>
      <c r="ST33" s="450"/>
      <c r="SU33" s="446"/>
      <c r="SV33" s="446"/>
      <c r="SW33" s="446"/>
      <c r="SX33" s="446"/>
      <c r="SY33" s="451"/>
      <c r="SZ33" s="451"/>
      <c r="TA33" s="450"/>
      <c r="TB33" s="450"/>
      <c r="TC33" s="446"/>
      <c r="TD33" s="446"/>
      <c r="TE33" s="446"/>
      <c r="TF33" s="446"/>
      <c r="TG33" s="451"/>
      <c r="TH33" s="451"/>
      <c r="TI33" s="450"/>
      <c r="TJ33" s="450"/>
      <c r="TK33" s="446"/>
      <c r="TL33" s="446"/>
      <c r="TM33" s="446"/>
      <c r="TN33" s="446"/>
      <c r="TO33" s="451"/>
      <c r="TP33" s="451"/>
      <c r="TQ33" s="450"/>
      <c r="TR33" s="450"/>
      <c r="TS33" s="446"/>
      <c r="TT33" s="446"/>
      <c r="TU33" s="446"/>
      <c r="TV33" s="446"/>
      <c r="TW33" s="451"/>
      <c r="TX33" s="451"/>
      <c r="TY33" s="450"/>
      <c r="TZ33" s="450"/>
      <c r="UA33" s="446"/>
      <c r="UB33" s="446"/>
      <c r="UC33" s="446"/>
      <c r="UD33" s="446"/>
      <c r="UE33" s="451"/>
      <c r="UF33" s="451"/>
      <c r="UG33" s="450"/>
      <c r="UH33" s="450"/>
      <c r="UI33" s="446"/>
      <c r="UJ33" s="446"/>
      <c r="UK33" s="446"/>
      <c r="UL33" s="446"/>
      <c r="UM33" s="451"/>
      <c r="UN33" s="451"/>
      <c r="UO33" s="450"/>
      <c r="UP33" s="450"/>
      <c r="UQ33" s="446"/>
      <c r="UR33" s="446"/>
      <c r="US33" s="446"/>
      <c r="UT33" s="446"/>
      <c r="UU33" s="451"/>
      <c r="UV33" s="451"/>
      <c r="UW33" s="450"/>
      <c r="UX33" s="450"/>
      <c r="UY33" s="446"/>
      <c r="UZ33" s="446"/>
      <c r="VA33" s="446"/>
      <c r="VB33" s="446"/>
      <c r="VC33" s="451"/>
      <c r="VD33" s="451"/>
      <c r="VE33" s="450"/>
      <c r="VF33" s="450"/>
      <c r="VG33" s="446"/>
      <c r="VH33" s="446"/>
      <c r="VI33" s="446"/>
      <c r="VJ33" s="446"/>
      <c r="VK33" s="451"/>
      <c r="VL33" s="451"/>
      <c r="VM33" s="450"/>
      <c r="VN33" s="450"/>
      <c r="VO33" s="446"/>
      <c r="VP33" s="446"/>
      <c r="VQ33" s="446"/>
      <c r="VR33" s="446"/>
      <c r="VS33" s="451"/>
      <c r="VT33" s="451"/>
      <c r="VU33" s="450"/>
      <c r="VV33" s="450"/>
      <c r="VW33" s="446"/>
      <c r="VX33" s="446"/>
      <c r="VY33" s="446"/>
      <c r="VZ33" s="446"/>
      <c r="WA33" s="451"/>
      <c r="WB33" s="451"/>
      <c r="WC33" s="450"/>
      <c r="WD33" s="450"/>
      <c r="WE33" s="446"/>
      <c r="WF33" s="446"/>
      <c r="WG33" s="446"/>
      <c r="WH33" s="446"/>
      <c r="WI33" s="451"/>
      <c r="WJ33" s="451"/>
      <c r="WK33" s="450"/>
      <c r="WL33" s="450"/>
      <c r="WM33" s="446"/>
      <c r="WN33" s="446"/>
      <c r="WO33" s="446"/>
      <c r="WP33" s="446"/>
      <c r="WQ33" s="451"/>
      <c r="WR33" s="451"/>
      <c r="WS33" s="450"/>
      <c r="WT33" s="450"/>
      <c r="WU33" s="446"/>
      <c r="WV33" s="446"/>
      <c r="WW33" s="446"/>
      <c r="WX33" s="446"/>
      <c r="WY33" s="451"/>
      <c r="WZ33" s="451"/>
      <c r="XA33" s="450"/>
      <c r="XB33" s="450"/>
      <c r="XC33" s="446"/>
      <c r="XD33" s="446"/>
      <c r="XE33" s="446"/>
      <c r="XF33" s="446"/>
      <c r="XG33" s="451"/>
      <c r="XH33" s="451"/>
      <c r="XI33" s="450"/>
      <c r="XJ33" s="450"/>
      <c r="XK33" s="446"/>
      <c r="XL33" s="446"/>
      <c r="XM33" s="446"/>
      <c r="XN33" s="446"/>
      <c r="XO33" s="451"/>
      <c r="XP33" s="451"/>
      <c r="XQ33" s="450"/>
      <c r="XR33" s="450"/>
      <c r="XS33" s="446"/>
      <c r="XT33" s="446"/>
      <c r="XU33" s="446"/>
      <c r="XV33" s="446"/>
      <c r="XW33" s="451"/>
      <c r="XX33" s="451"/>
      <c r="XY33" s="450"/>
      <c r="XZ33" s="450"/>
      <c r="YA33" s="446"/>
      <c r="YB33" s="446"/>
      <c r="YC33" s="446"/>
      <c r="YD33" s="446"/>
      <c r="YE33" s="451"/>
      <c r="YF33" s="451"/>
      <c r="YG33" s="450"/>
      <c r="YH33" s="450"/>
      <c r="YI33" s="446"/>
      <c r="YJ33" s="446"/>
      <c r="YK33" s="446"/>
      <c r="YL33" s="446"/>
      <c r="YM33" s="451"/>
      <c r="YN33" s="451"/>
      <c r="YO33" s="450"/>
      <c r="YP33" s="450"/>
      <c r="YQ33" s="446"/>
      <c r="YR33" s="446"/>
      <c r="YS33" s="446"/>
      <c r="YT33" s="446"/>
      <c r="YU33" s="451"/>
      <c r="YV33" s="451"/>
      <c r="YW33" s="450"/>
      <c r="YX33" s="450"/>
      <c r="YY33" s="446"/>
      <c r="YZ33" s="446"/>
      <c r="ZA33" s="446"/>
      <c r="ZB33" s="446"/>
      <c r="ZC33" s="451"/>
      <c r="ZD33" s="451"/>
      <c r="ZE33" s="450"/>
      <c r="ZF33" s="450"/>
      <c r="ZG33" s="446"/>
      <c r="ZH33" s="446"/>
      <c r="ZI33" s="446"/>
      <c r="ZJ33" s="446"/>
      <c r="ZK33" s="451"/>
      <c r="ZL33" s="451"/>
      <c r="ZM33" s="450"/>
      <c r="ZN33" s="450"/>
      <c r="ZO33" s="446"/>
      <c r="ZP33" s="446"/>
      <c r="ZQ33" s="446"/>
      <c r="ZR33" s="446"/>
      <c r="ZS33" s="451"/>
      <c r="ZT33" s="451"/>
      <c r="ZU33" s="450"/>
      <c r="ZV33" s="450"/>
      <c r="ZW33" s="446"/>
      <c r="ZX33" s="446"/>
      <c r="ZY33" s="446"/>
      <c r="ZZ33" s="446"/>
      <c r="AAA33" s="451"/>
      <c r="AAB33" s="451"/>
      <c r="AAC33" s="450"/>
      <c r="AAD33" s="450"/>
      <c r="AAE33" s="446"/>
      <c r="AAF33" s="446"/>
      <c r="AAG33" s="446"/>
      <c r="AAH33" s="446"/>
      <c r="AAI33" s="451"/>
      <c r="AAJ33" s="451"/>
      <c r="AAK33" s="450"/>
      <c r="AAL33" s="450"/>
      <c r="AAM33" s="446"/>
      <c r="AAN33" s="446"/>
      <c r="AAO33" s="446"/>
      <c r="AAP33" s="446"/>
      <c r="AAQ33" s="451"/>
      <c r="AAR33" s="451"/>
      <c r="AAS33" s="450"/>
      <c r="AAT33" s="450"/>
      <c r="AAU33" s="446"/>
      <c r="AAV33" s="446"/>
      <c r="AAW33" s="446"/>
      <c r="AAX33" s="446"/>
      <c r="AAY33" s="451"/>
      <c r="AAZ33" s="451"/>
      <c r="ABA33" s="450"/>
      <c r="ABB33" s="450"/>
      <c r="ABC33" s="446"/>
      <c r="ABD33" s="446"/>
      <c r="ABE33" s="446"/>
      <c r="ABF33" s="446"/>
      <c r="ABG33" s="451"/>
      <c r="ABH33" s="451"/>
      <c r="ABI33" s="450"/>
      <c r="ABJ33" s="450"/>
      <c r="ABK33" s="446"/>
      <c r="ABL33" s="446"/>
      <c r="ABM33" s="446"/>
      <c r="ABN33" s="446"/>
      <c r="ABO33" s="451"/>
      <c r="ABP33" s="451"/>
      <c r="ABQ33" s="450"/>
      <c r="ABR33" s="450"/>
      <c r="ABS33" s="446"/>
      <c r="ABT33" s="446"/>
      <c r="ABU33" s="446"/>
      <c r="ABV33" s="446"/>
      <c r="ABW33" s="451"/>
      <c r="ABX33" s="451"/>
      <c r="ABY33" s="450"/>
      <c r="ABZ33" s="450"/>
      <c r="ACA33" s="446"/>
      <c r="ACB33" s="446"/>
      <c r="ACC33" s="446"/>
      <c r="ACD33" s="446"/>
      <c r="ACE33" s="451"/>
      <c r="ACF33" s="451"/>
      <c r="ACG33" s="450"/>
      <c r="ACH33" s="450"/>
      <c r="ACI33" s="446"/>
      <c r="ACJ33" s="446"/>
      <c r="ACK33" s="446"/>
      <c r="ACL33" s="446"/>
      <c r="ACM33" s="451"/>
      <c r="ACN33" s="451"/>
      <c r="ACO33" s="450"/>
      <c r="ACP33" s="450"/>
      <c r="ACQ33" s="446"/>
      <c r="ACR33" s="446"/>
      <c r="ACS33" s="446"/>
      <c r="ACT33" s="446"/>
      <c r="ACU33" s="451"/>
      <c r="ACV33" s="451"/>
      <c r="ACW33" s="450"/>
      <c r="ACX33" s="450"/>
      <c r="ACY33" s="446"/>
      <c r="ACZ33" s="446"/>
      <c r="ADA33" s="446"/>
      <c r="ADB33" s="446"/>
      <c r="ADC33" s="451"/>
      <c r="ADD33" s="451"/>
      <c r="ADE33" s="450"/>
      <c r="ADF33" s="450"/>
      <c r="ADG33" s="446"/>
      <c r="ADH33" s="446"/>
      <c r="ADI33" s="446"/>
      <c r="ADJ33" s="446"/>
      <c r="ADK33" s="451"/>
      <c r="ADL33" s="451"/>
      <c r="ADM33" s="450"/>
      <c r="ADN33" s="450"/>
      <c r="ADO33" s="446"/>
      <c r="ADP33" s="446"/>
      <c r="ADQ33" s="446"/>
      <c r="ADR33" s="446"/>
      <c r="ADS33" s="451"/>
      <c r="ADT33" s="451"/>
      <c r="ADU33" s="450"/>
      <c r="ADV33" s="450"/>
      <c r="ADW33" s="446"/>
      <c r="ADX33" s="446"/>
      <c r="ADY33" s="446"/>
      <c r="ADZ33" s="446"/>
      <c r="AEA33" s="451"/>
      <c r="AEB33" s="451"/>
      <c r="AEC33" s="450"/>
      <c r="AED33" s="450"/>
      <c r="AEE33" s="446"/>
      <c r="AEF33" s="446"/>
      <c r="AEG33" s="446"/>
      <c r="AEH33" s="446"/>
      <c r="AEI33" s="451"/>
      <c r="AEJ33" s="451"/>
      <c r="AEK33" s="450"/>
      <c r="AEL33" s="450"/>
      <c r="AEM33" s="446"/>
      <c r="AEN33" s="446"/>
      <c r="AEO33" s="446"/>
      <c r="AEP33" s="446"/>
      <c r="AEQ33" s="451"/>
      <c r="AER33" s="451"/>
      <c r="AES33" s="450"/>
      <c r="AET33" s="450"/>
      <c r="AEU33" s="446"/>
      <c r="AEV33" s="446"/>
      <c r="AEW33" s="446"/>
      <c r="AEX33" s="446"/>
      <c r="AEY33" s="451"/>
      <c r="AEZ33" s="451"/>
      <c r="AFA33" s="450"/>
      <c r="AFB33" s="450"/>
      <c r="AFC33" s="446"/>
      <c r="AFD33" s="446"/>
      <c r="AFE33" s="446"/>
      <c r="AFF33" s="446"/>
      <c r="AFG33" s="451"/>
      <c r="AFH33" s="451"/>
      <c r="AFI33" s="450"/>
      <c r="AFJ33" s="450"/>
      <c r="AFK33" s="446"/>
      <c r="AFL33" s="446"/>
      <c r="AFM33" s="446"/>
      <c r="AFN33" s="446"/>
      <c r="AFO33" s="451"/>
      <c r="AFP33" s="451"/>
      <c r="AFQ33" s="450"/>
      <c r="AFR33" s="450"/>
      <c r="AFS33" s="446"/>
      <c r="AFT33" s="446"/>
      <c r="AFU33" s="446"/>
      <c r="AFV33" s="446"/>
      <c r="AFW33" s="451"/>
      <c r="AFX33" s="451"/>
      <c r="AFY33" s="450"/>
      <c r="AFZ33" s="450"/>
      <c r="AGA33" s="446"/>
      <c r="AGB33" s="446"/>
      <c r="AGC33" s="446"/>
      <c r="AGD33" s="446"/>
      <c r="AGE33" s="451"/>
      <c r="AGF33" s="451"/>
      <c r="AGG33" s="450"/>
      <c r="AGH33" s="450"/>
      <c r="AGI33" s="446"/>
      <c r="AGJ33" s="446"/>
      <c r="AGK33" s="446"/>
      <c r="AGL33" s="446"/>
      <c r="AGM33" s="451"/>
      <c r="AGN33" s="451"/>
      <c r="AGO33" s="450"/>
      <c r="AGP33" s="450"/>
      <c r="AGQ33" s="446"/>
      <c r="AGR33" s="446"/>
      <c r="AGS33" s="446"/>
      <c r="AGT33" s="446"/>
      <c r="AGU33" s="451"/>
      <c r="AGV33" s="451"/>
      <c r="AGW33" s="450"/>
      <c r="AGX33" s="450"/>
      <c r="AGY33" s="446"/>
      <c r="AGZ33" s="446"/>
      <c r="AHA33" s="446"/>
      <c r="AHB33" s="446"/>
      <c r="AHC33" s="451"/>
      <c r="AHD33" s="451"/>
      <c r="AHE33" s="450"/>
      <c r="AHF33" s="450"/>
      <c r="AHG33" s="446"/>
      <c r="AHH33" s="446"/>
      <c r="AHI33" s="446"/>
      <c r="AHJ33" s="446"/>
      <c r="AHK33" s="451"/>
      <c r="AHL33" s="451"/>
      <c r="AHM33" s="450"/>
      <c r="AHN33" s="450"/>
      <c r="AHO33" s="446"/>
      <c r="AHP33" s="446"/>
      <c r="AHQ33" s="446"/>
      <c r="AHR33" s="446"/>
      <c r="AHS33" s="451"/>
      <c r="AHT33" s="451"/>
      <c r="AHU33" s="450"/>
      <c r="AHV33" s="450"/>
      <c r="AHW33" s="446"/>
      <c r="AHX33" s="446"/>
      <c r="AHY33" s="446"/>
      <c r="AHZ33" s="446"/>
      <c r="AIA33" s="451"/>
      <c r="AIB33" s="451"/>
      <c r="AIC33" s="450"/>
      <c r="AID33" s="450"/>
      <c r="AIE33" s="446"/>
      <c r="AIF33" s="446"/>
      <c r="AIG33" s="446"/>
      <c r="AIH33" s="446"/>
      <c r="AII33" s="451"/>
      <c r="AIJ33" s="451"/>
      <c r="AIK33" s="450"/>
      <c r="AIL33" s="450"/>
      <c r="AIM33" s="446"/>
      <c r="AIN33" s="446"/>
      <c r="AIO33" s="446"/>
      <c r="AIP33" s="446"/>
      <c r="AIQ33" s="451"/>
      <c r="AIR33" s="451"/>
      <c r="AIS33" s="450"/>
      <c r="AIT33" s="450"/>
      <c r="AIU33" s="446"/>
      <c r="AIV33" s="446"/>
      <c r="AIW33" s="446"/>
      <c r="AIX33" s="446"/>
      <c r="AIY33" s="451"/>
      <c r="AIZ33" s="451"/>
      <c r="AJA33" s="450"/>
      <c r="AJB33" s="450"/>
      <c r="AJC33" s="446"/>
      <c r="AJD33" s="446"/>
      <c r="AJE33" s="446"/>
      <c r="AJF33" s="446"/>
      <c r="AJG33" s="451"/>
      <c r="AJH33" s="451"/>
      <c r="AJI33" s="450"/>
      <c r="AJJ33" s="450"/>
      <c r="AJK33" s="446"/>
      <c r="AJL33" s="446"/>
      <c r="AJM33" s="446"/>
      <c r="AJN33" s="446"/>
      <c r="AJO33" s="451"/>
      <c r="AJP33" s="451"/>
      <c r="AJQ33" s="450"/>
      <c r="AJR33" s="450"/>
      <c r="AJS33" s="446"/>
      <c r="AJT33" s="446"/>
      <c r="AJU33" s="446"/>
      <c r="AJV33" s="446"/>
      <c r="AJW33" s="451"/>
      <c r="AJX33" s="451"/>
      <c r="AJY33" s="450"/>
      <c r="AJZ33" s="450"/>
      <c r="AKA33" s="446"/>
      <c r="AKB33" s="446"/>
      <c r="AKC33" s="446"/>
      <c r="AKD33" s="446"/>
      <c r="AKE33" s="451"/>
      <c r="AKF33" s="451"/>
      <c r="AKG33" s="450"/>
      <c r="AKH33" s="450"/>
      <c r="AKI33" s="446"/>
      <c r="AKJ33" s="446"/>
      <c r="AKK33" s="446"/>
      <c r="AKL33" s="446"/>
      <c r="AKM33" s="451"/>
      <c r="AKN33" s="451"/>
      <c r="AKO33" s="450"/>
      <c r="AKP33" s="450"/>
      <c r="AKQ33" s="446"/>
      <c r="AKR33" s="446"/>
      <c r="AKS33" s="446"/>
      <c r="AKT33" s="446"/>
      <c r="AKU33" s="451"/>
      <c r="AKV33" s="451"/>
      <c r="AKW33" s="450"/>
      <c r="AKX33" s="450"/>
      <c r="AKY33" s="446"/>
      <c r="AKZ33" s="446"/>
      <c r="ALA33" s="446"/>
      <c r="ALB33" s="446"/>
      <c r="ALC33" s="451"/>
      <c r="ALD33" s="451"/>
      <c r="ALE33" s="450"/>
      <c r="ALF33" s="450"/>
      <c r="ALG33" s="446"/>
      <c r="ALH33" s="446"/>
      <c r="ALI33" s="446"/>
      <c r="ALJ33" s="446"/>
      <c r="ALK33" s="451"/>
      <c r="ALL33" s="451"/>
      <c r="ALM33" s="450"/>
      <c r="ALN33" s="450"/>
      <c r="ALO33" s="446"/>
      <c r="ALP33" s="446"/>
      <c r="ALQ33" s="446"/>
      <c r="ALR33" s="446"/>
      <c r="ALS33" s="451"/>
      <c r="ALT33" s="451"/>
      <c r="ALU33" s="450"/>
      <c r="ALV33" s="450"/>
      <c r="ALW33" s="446"/>
      <c r="ALX33" s="446"/>
      <c r="ALY33" s="446"/>
      <c r="ALZ33" s="446"/>
      <c r="AMA33" s="451"/>
      <c r="AMB33" s="451"/>
      <c r="AMC33" s="450"/>
      <c r="AMD33" s="450"/>
      <c r="AME33" s="446"/>
      <c r="AMF33" s="446"/>
      <c r="AMG33" s="446"/>
      <c r="AMH33" s="446"/>
      <c r="AMI33" s="451"/>
      <c r="AMJ33" s="451"/>
      <c r="AMK33" s="450"/>
      <c r="AML33" s="450"/>
      <c r="AMM33" s="446"/>
      <c r="AMN33" s="446"/>
      <c r="AMO33" s="446"/>
      <c r="AMP33" s="446"/>
      <c r="AMQ33" s="451"/>
      <c r="AMR33" s="451"/>
      <c r="AMS33" s="450"/>
      <c r="AMT33" s="450"/>
      <c r="AMU33" s="446"/>
      <c r="AMV33" s="446"/>
      <c r="AMW33" s="446"/>
      <c r="AMX33" s="446"/>
      <c r="AMY33" s="451"/>
      <c r="AMZ33" s="451"/>
      <c r="ANA33" s="450"/>
      <c r="ANB33" s="450"/>
      <c r="ANC33" s="446"/>
      <c r="AND33" s="446"/>
      <c r="ANE33" s="446"/>
      <c r="ANF33" s="446"/>
      <c r="ANG33" s="451"/>
      <c r="ANH33" s="451"/>
      <c r="ANI33" s="450"/>
      <c r="ANJ33" s="450"/>
      <c r="ANK33" s="446"/>
      <c r="ANL33" s="446"/>
      <c r="ANM33" s="446"/>
      <c r="ANN33" s="446"/>
      <c r="ANO33" s="451"/>
      <c r="ANP33" s="451"/>
      <c r="ANQ33" s="450"/>
      <c r="ANR33" s="450"/>
      <c r="ANS33" s="446"/>
      <c r="ANT33" s="446"/>
      <c r="ANU33" s="446"/>
      <c r="ANV33" s="446"/>
      <c r="ANW33" s="451"/>
      <c r="ANX33" s="451"/>
      <c r="ANY33" s="450"/>
      <c r="ANZ33" s="450"/>
      <c r="AOA33" s="446"/>
      <c r="AOB33" s="446"/>
      <c r="AOC33" s="446"/>
      <c r="AOD33" s="446"/>
      <c r="AOE33" s="451"/>
      <c r="AOF33" s="451"/>
      <c r="AOG33" s="450"/>
      <c r="AOH33" s="450"/>
      <c r="AOI33" s="446"/>
      <c r="AOJ33" s="446"/>
      <c r="AOK33" s="446"/>
      <c r="AOL33" s="446"/>
      <c r="AOM33" s="451"/>
      <c r="AON33" s="451"/>
      <c r="AOO33" s="450"/>
      <c r="AOP33" s="450"/>
      <c r="AOQ33" s="446"/>
      <c r="AOR33" s="446"/>
      <c r="AOS33" s="446"/>
      <c r="AOT33" s="446"/>
      <c r="AOU33" s="451"/>
      <c r="AOV33" s="451"/>
      <c r="AOW33" s="450"/>
      <c r="AOX33" s="450"/>
      <c r="AOY33" s="446"/>
      <c r="AOZ33" s="446"/>
      <c r="APA33" s="446"/>
      <c r="APB33" s="446"/>
      <c r="APC33" s="451"/>
      <c r="APD33" s="451"/>
      <c r="APE33" s="450"/>
      <c r="APF33" s="450"/>
      <c r="APG33" s="446"/>
      <c r="APH33" s="446"/>
      <c r="API33" s="446"/>
      <c r="APJ33" s="446"/>
      <c r="APK33" s="451"/>
      <c r="APL33" s="451"/>
      <c r="APM33" s="450"/>
      <c r="APN33" s="450"/>
      <c r="APO33" s="446"/>
      <c r="APP33" s="446"/>
      <c r="APQ33" s="446"/>
      <c r="APR33" s="446"/>
      <c r="APS33" s="451"/>
      <c r="APT33" s="451"/>
      <c r="APU33" s="450"/>
      <c r="APV33" s="450"/>
      <c r="APW33" s="446"/>
      <c r="APX33" s="446"/>
      <c r="APY33" s="446"/>
      <c r="APZ33" s="446"/>
      <c r="AQA33" s="451"/>
      <c r="AQB33" s="451"/>
      <c r="AQC33" s="450"/>
      <c r="AQD33" s="450"/>
      <c r="AQE33" s="446"/>
      <c r="AQF33" s="446"/>
      <c r="AQG33" s="446"/>
      <c r="AQH33" s="446"/>
      <c r="AQI33" s="451"/>
      <c r="AQJ33" s="451"/>
      <c r="AQK33" s="450"/>
      <c r="AQL33" s="450"/>
      <c r="AQM33" s="446"/>
      <c r="AQN33" s="446"/>
      <c r="AQO33" s="446"/>
      <c r="AQP33" s="446"/>
      <c r="AQQ33" s="451"/>
      <c r="AQR33" s="451"/>
      <c r="AQS33" s="450"/>
      <c r="AQT33" s="450"/>
      <c r="AQU33" s="446"/>
      <c r="AQV33" s="446"/>
      <c r="AQW33" s="446"/>
      <c r="AQX33" s="446"/>
      <c r="AQY33" s="451"/>
      <c r="AQZ33" s="451"/>
      <c r="ARA33" s="450"/>
      <c r="ARB33" s="450"/>
      <c r="ARC33" s="446"/>
      <c r="ARD33" s="446"/>
      <c r="ARE33" s="446"/>
      <c r="ARF33" s="446"/>
      <c r="ARG33" s="451"/>
      <c r="ARH33" s="451"/>
      <c r="ARI33" s="450"/>
      <c r="ARJ33" s="450"/>
      <c r="ARK33" s="446"/>
      <c r="ARL33" s="446"/>
      <c r="ARM33" s="446"/>
      <c r="ARN33" s="446"/>
      <c r="ARO33" s="451"/>
      <c r="ARP33" s="451"/>
      <c r="ARQ33" s="450"/>
      <c r="ARR33" s="450"/>
      <c r="ARS33" s="446"/>
      <c r="ART33" s="446"/>
      <c r="ARU33" s="446"/>
      <c r="ARV33" s="446"/>
      <c r="ARW33" s="451"/>
      <c r="ARX33" s="451"/>
      <c r="ARY33" s="450"/>
      <c r="ARZ33" s="450"/>
      <c r="ASA33" s="446"/>
      <c r="ASB33" s="446"/>
      <c r="ASC33" s="446"/>
      <c r="ASD33" s="446"/>
      <c r="ASE33" s="451"/>
      <c r="ASF33" s="451"/>
      <c r="ASG33" s="450"/>
      <c r="ASH33" s="450"/>
      <c r="ASI33" s="446"/>
      <c r="ASJ33" s="446"/>
      <c r="ASK33" s="446"/>
      <c r="ASL33" s="446"/>
      <c r="ASM33" s="451"/>
      <c r="ASN33" s="451"/>
      <c r="ASO33" s="450"/>
      <c r="ASP33" s="450"/>
      <c r="ASQ33" s="446"/>
      <c r="ASR33" s="446"/>
      <c r="ASS33" s="446"/>
      <c r="AST33" s="446"/>
      <c r="ASU33" s="451"/>
      <c r="ASV33" s="451"/>
      <c r="ASW33" s="450"/>
      <c r="ASX33" s="450"/>
      <c r="ASY33" s="446"/>
      <c r="ASZ33" s="446"/>
      <c r="ATA33" s="446"/>
      <c r="ATB33" s="446"/>
      <c r="ATC33" s="451"/>
      <c r="ATD33" s="451"/>
      <c r="ATE33" s="450"/>
      <c r="ATF33" s="450"/>
      <c r="ATG33" s="446"/>
      <c r="ATH33" s="446"/>
      <c r="ATI33" s="446"/>
      <c r="ATJ33" s="446"/>
      <c r="ATK33" s="451"/>
      <c r="ATL33" s="451"/>
      <c r="ATM33" s="450"/>
      <c r="ATN33" s="450"/>
      <c r="ATO33" s="446"/>
      <c r="ATP33" s="446"/>
      <c r="ATQ33" s="446"/>
      <c r="ATR33" s="446"/>
      <c r="ATS33" s="451"/>
      <c r="ATT33" s="451"/>
      <c r="ATU33" s="450"/>
      <c r="ATV33" s="450"/>
      <c r="ATW33" s="446"/>
      <c r="ATX33" s="446"/>
      <c r="ATY33" s="446"/>
      <c r="ATZ33" s="446"/>
      <c r="AUA33" s="451"/>
      <c r="AUB33" s="451"/>
      <c r="AUC33" s="450"/>
      <c r="AUD33" s="450"/>
      <c r="AUE33" s="446"/>
      <c r="AUF33" s="446"/>
      <c r="AUG33" s="446"/>
      <c r="AUH33" s="446"/>
      <c r="AUI33" s="451"/>
      <c r="AUJ33" s="451"/>
      <c r="AUK33" s="450"/>
      <c r="AUL33" s="450"/>
      <c r="AUM33" s="446"/>
      <c r="AUN33" s="446"/>
      <c r="AUO33" s="446"/>
      <c r="AUP33" s="446"/>
      <c r="AUQ33" s="451"/>
      <c r="AUR33" s="451"/>
      <c r="AUS33" s="450"/>
      <c r="AUT33" s="450"/>
      <c r="AUU33" s="446"/>
      <c r="AUV33" s="446"/>
      <c r="AUW33" s="446"/>
      <c r="AUX33" s="446"/>
      <c r="AUY33" s="451"/>
      <c r="AUZ33" s="451"/>
      <c r="AVA33" s="450"/>
      <c r="AVB33" s="450"/>
      <c r="AVC33" s="446"/>
      <c r="AVD33" s="446"/>
      <c r="AVE33" s="446"/>
      <c r="AVF33" s="446"/>
      <c r="AVG33" s="451"/>
      <c r="AVH33" s="451"/>
      <c r="AVI33" s="450"/>
      <c r="AVJ33" s="450"/>
      <c r="AVK33" s="446"/>
      <c r="AVL33" s="446"/>
      <c r="AVM33" s="446"/>
      <c r="AVN33" s="446"/>
      <c r="AVO33" s="451"/>
      <c r="AVP33" s="451"/>
      <c r="AVQ33" s="450"/>
      <c r="AVR33" s="450"/>
      <c r="AVS33" s="446"/>
      <c r="AVT33" s="446"/>
      <c r="AVU33" s="446"/>
      <c r="AVV33" s="446"/>
      <c r="AVW33" s="451"/>
      <c r="AVX33" s="451"/>
      <c r="AVY33" s="450"/>
      <c r="AVZ33" s="450"/>
      <c r="AWA33" s="446"/>
      <c r="AWB33" s="446"/>
      <c r="AWC33" s="446"/>
      <c r="AWD33" s="446"/>
      <c r="AWE33" s="451"/>
      <c r="AWF33" s="451"/>
      <c r="AWG33" s="450"/>
      <c r="AWH33" s="450"/>
      <c r="AWI33" s="446"/>
      <c r="AWJ33" s="446"/>
      <c r="AWK33" s="446"/>
      <c r="AWL33" s="446"/>
      <c r="AWM33" s="451"/>
      <c r="AWN33" s="451"/>
      <c r="AWO33" s="450"/>
      <c r="AWP33" s="450"/>
      <c r="AWQ33" s="446"/>
      <c r="AWR33" s="446"/>
      <c r="AWS33" s="446"/>
      <c r="AWT33" s="446"/>
      <c r="AWU33" s="451"/>
      <c r="AWV33" s="451"/>
      <c r="AWW33" s="450"/>
      <c r="AWX33" s="450"/>
      <c r="AWY33" s="446"/>
      <c r="AWZ33" s="446"/>
      <c r="AXA33" s="446"/>
      <c r="AXB33" s="446"/>
      <c r="AXC33" s="451"/>
      <c r="AXD33" s="451"/>
      <c r="AXE33" s="450"/>
      <c r="AXF33" s="450"/>
      <c r="AXG33" s="446"/>
      <c r="AXH33" s="446"/>
      <c r="AXI33" s="446"/>
      <c r="AXJ33" s="446"/>
      <c r="AXK33" s="451"/>
      <c r="AXL33" s="451"/>
      <c r="AXM33" s="450"/>
      <c r="AXN33" s="450"/>
      <c r="AXO33" s="446"/>
      <c r="AXP33" s="446"/>
      <c r="AXQ33" s="446"/>
      <c r="AXR33" s="446"/>
      <c r="AXS33" s="451"/>
      <c r="AXT33" s="451"/>
      <c r="AXU33" s="450"/>
      <c r="AXV33" s="450"/>
      <c r="AXW33" s="446"/>
      <c r="AXX33" s="446"/>
      <c r="AXY33" s="446"/>
      <c r="AXZ33" s="446"/>
      <c r="AYA33" s="451"/>
      <c r="AYB33" s="451"/>
      <c r="AYC33" s="450"/>
      <c r="AYD33" s="450"/>
      <c r="AYE33" s="446"/>
      <c r="AYF33" s="446"/>
      <c r="AYG33" s="446"/>
      <c r="AYH33" s="446"/>
      <c r="AYI33" s="451"/>
      <c r="AYJ33" s="451"/>
      <c r="AYK33" s="450"/>
      <c r="AYL33" s="450"/>
      <c r="AYM33" s="446"/>
      <c r="AYN33" s="446"/>
      <c r="AYO33" s="446"/>
      <c r="AYP33" s="446"/>
      <c r="AYQ33" s="451"/>
      <c r="AYR33" s="451"/>
      <c r="AYS33" s="450"/>
      <c r="AYT33" s="450"/>
      <c r="AYU33" s="446"/>
      <c r="AYV33" s="446"/>
      <c r="AYW33" s="446"/>
      <c r="AYX33" s="446"/>
      <c r="AYY33" s="451"/>
      <c r="AYZ33" s="451"/>
      <c r="AZA33" s="450"/>
      <c r="AZB33" s="450"/>
      <c r="AZC33" s="446"/>
      <c r="AZD33" s="446"/>
      <c r="AZE33" s="446"/>
      <c r="AZF33" s="446"/>
      <c r="AZG33" s="451"/>
      <c r="AZH33" s="451"/>
      <c r="AZI33" s="450"/>
      <c r="AZJ33" s="450"/>
      <c r="AZK33" s="446"/>
      <c r="AZL33" s="446"/>
      <c r="AZM33" s="446"/>
      <c r="AZN33" s="446"/>
      <c r="AZO33" s="451"/>
      <c r="AZP33" s="451"/>
      <c r="AZQ33" s="450"/>
      <c r="AZR33" s="450"/>
      <c r="AZS33" s="446"/>
      <c r="AZT33" s="446"/>
      <c r="AZU33" s="446"/>
      <c r="AZV33" s="446"/>
      <c r="AZW33" s="451"/>
      <c r="AZX33" s="451"/>
      <c r="AZY33" s="450"/>
      <c r="AZZ33" s="450"/>
      <c r="BAA33" s="446"/>
      <c r="BAB33" s="446"/>
      <c r="BAC33" s="446"/>
      <c r="BAD33" s="446"/>
      <c r="BAE33" s="451"/>
      <c r="BAF33" s="451"/>
      <c r="BAG33" s="450"/>
      <c r="BAH33" s="450"/>
      <c r="BAI33" s="446"/>
      <c r="BAJ33" s="446"/>
      <c r="BAK33" s="446"/>
      <c r="BAL33" s="446"/>
      <c r="BAM33" s="451"/>
      <c r="BAN33" s="451"/>
      <c r="BAO33" s="450"/>
      <c r="BAP33" s="450"/>
      <c r="BAQ33" s="446"/>
      <c r="BAR33" s="446"/>
      <c r="BAS33" s="446"/>
      <c r="BAT33" s="446"/>
      <c r="BAU33" s="451"/>
      <c r="BAV33" s="451"/>
      <c r="BAW33" s="450"/>
      <c r="BAX33" s="450"/>
      <c r="BAY33" s="446"/>
      <c r="BAZ33" s="446"/>
      <c r="BBA33" s="446"/>
      <c r="BBB33" s="446"/>
      <c r="BBC33" s="451"/>
      <c r="BBD33" s="451"/>
      <c r="BBE33" s="450"/>
      <c r="BBF33" s="450"/>
      <c r="BBG33" s="446"/>
      <c r="BBH33" s="446"/>
      <c r="BBI33" s="446"/>
      <c r="BBJ33" s="446"/>
      <c r="BBK33" s="451"/>
      <c r="BBL33" s="451"/>
      <c r="BBM33" s="450"/>
      <c r="BBN33" s="450"/>
      <c r="BBO33" s="446"/>
      <c r="BBP33" s="446"/>
      <c r="BBQ33" s="446"/>
      <c r="BBR33" s="446"/>
      <c r="BBS33" s="451"/>
      <c r="BBT33" s="451"/>
      <c r="BBU33" s="450"/>
      <c r="BBV33" s="450"/>
      <c r="BBW33" s="446"/>
      <c r="BBX33" s="446"/>
      <c r="BBY33" s="446"/>
      <c r="BBZ33" s="446"/>
      <c r="BCA33" s="451"/>
      <c r="BCB33" s="451"/>
      <c r="BCC33" s="450"/>
      <c r="BCD33" s="450"/>
      <c r="BCE33" s="446"/>
      <c r="BCF33" s="446"/>
      <c r="BCG33" s="446"/>
      <c r="BCH33" s="446"/>
      <c r="BCI33" s="451"/>
      <c r="BCJ33" s="451"/>
      <c r="BCK33" s="450"/>
      <c r="BCL33" s="450"/>
      <c r="BCM33" s="446"/>
      <c r="BCN33" s="446"/>
      <c r="BCO33" s="446"/>
      <c r="BCP33" s="446"/>
      <c r="BCQ33" s="451"/>
      <c r="BCR33" s="451"/>
      <c r="BCS33" s="450"/>
      <c r="BCT33" s="450"/>
      <c r="BCU33" s="446"/>
      <c r="BCV33" s="446"/>
      <c r="BCW33" s="446"/>
      <c r="BCX33" s="446"/>
      <c r="BCY33" s="451"/>
      <c r="BCZ33" s="451"/>
      <c r="BDA33" s="450"/>
      <c r="BDB33" s="450"/>
      <c r="BDC33" s="446"/>
      <c r="BDD33" s="446"/>
      <c r="BDE33" s="446"/>
      <c r="BDF33" s="446"/>
      <c r="BDG33" s="451"/>
      <c r="BDH33" s="451"/>
      <c r="BDI33" s="450"/>
      <c r="BDJ33" s="450"/>
      <c r="BDK33" s="446"/>
      <c r="BDL33" s="446"/>
      <c r="BDM33" s="446"/>
      <c r="BDN33" s="446"/>
      <c r="BDO33" s="451"/>
      <c r="BDP33" s="451"/>
      <c r="BDQ33" s="450"/>
      <c r="BDR33" s="450"/>
      <c r="BDS33" s="446"/>
      <c r="BDT33" s="446"/>
      <c r="BDU33" s="446"/>
      <c r="BDV33" s="446"/>
      <c r="BDW33" s="451"/>
      <c r="BDX33" s="451"/>
      <c r="BDY33" s="450"/>
      <c r="BDZ33" s="450"/>
      <c r="BEA33" s="446"/>
      <c r="BEB33" s="446"/>
      <c r="BEC33" s="446"/>
      <c r="BED33" s="446"/>
      <c r="BEE33" s="451"/>
      <c r="BEF33" s="451"/>
      <c r="BEG33" s="450"/>
      <c r="BEH33" s="450"/>
      <c r="BEI33" s="446"/>
      <c r="BEJ33" s="446"/>
      <c r="BEK33" s="446"/>
      <c r="BEL33" s="446"/>
      <c r="BEM33" s="451"/>
      <c r="BEN33" s="451"/>
      <c r="BEO33" s="450"/>
      <c r="BEP33" s="450"/>
      <c r="BEQ33" s="446"/>
      <c r="BER33" s="446"/>
      <c r="BES33" s="446"/>
      <c r="BET33" s="446"/>
      <c r="BEU33" s="451"/>
      <c r="BEV33" s="451"/>
      <c r="BEW33" s="450"/>
      <c r="BEX33" s="450"/>
      <c r="BEY33" s="446"/>
      <c r="BEZ33" s="446"/>
      <c r="BFA33" s="446"/>
      <c r="BFB33" s="446"/>
      <c r="BFC33" s="451"/>
      <c r="BFD33" s="451"/>
      <c r="BFE33" s="450"/>
      <c r="BFF33" s="450"/>
      <c r="BFG33" s="446"/>
      <c r="BFH33" s="446"/>
      <c r="BFI33" s="446"/>
      <c r="BFJ33" s="446"/>
      <c r="BFK33" s="451"/>
      <c r="BFL33" s="451"/>
      <c r="BFM33" s="450"/>
      <c r="BFN33" s="450"/>
      <c r="BFO33" s="446"/>
      <c r="BFP33" s="446"/>
      <c r="BFQ33" s="446"/>
      <c r="BFR33" s="446"/>
      <c r="BFS33" s="451"/>
      <c r="BFT33" s="451"/>
      <c r="BFU33" s="450"/>
      <c r="BFV33" s="450"/>
      <c r="BFW33" s="446"/>
      <c r="BFX33" s="446"/>
      <c r="BFY33" s="446"/>
      <c r="BFZ33" s="446"/>
      <c r="BGA33" s="451"/>
      <c r="BGB33" s="451"/>
      <c r="BGC33" s="450"/>
      <c r="BGD33" s="450"/>
      <c r="BGE33" s="446"/>
      <c r="BGF33" s="446"/>
      <c r="BGG33" s="446"/>
      <c r="BGH33" s="446"/>
      <c r="BGI33" s="451"/>
      <c r="BGJ33" s="451"/>
      <c r="BGK33" s="450"/>
      <c r="BGL33" s="450"/>
      <c r="BGM33" s="446"/>
      <c r="BGN33" s="446"/>
      <c r="BGO33" s="446"/>
      <c r="BGP33" s="446"/>
      <c r="BGQ33" s="451"/>
      <c r="BGR33" s="451"/>
      <c r="BGS33" s="450"/>
      <c r="BGT33" s="450"/>
      <c r="BGU33" s="446"/>
      <c r="BGV33" s="446"/>
      <c r="BGW33" s="446"/>
      <c r="BGX33" s="446"/>
      <c r="BGY33" s="451"/>
      <c r="BGZ33" s="451"/>
      <c r="BHA33" s="450"/>
      <c r="BHB33" s="450"/>
      <c r="BHC33" s="446"/>
      <c r="BHD33" s="446"/>
      <c r="BHE33" s="446"/>
      <c r="BHF33" s="446"/>
      <c r="BHG33" s="451"/>
      <c r="BHH33" s="451"/>
      <c r="BHI33" s="450"/>
      <c r="BHJ33" s="450"/>
      <c r="BHK33" s="446"/>
      <c r="BHL33" s="446"/>
      <c r="BHM33" s="446"/>
      <c r="BHN33" s="446"/>
      <c r="BHO33" s="451"/>
      <c r="BHP33" s="451"/>
      <c r="BHQ33" s="450"/>
      <c r="BHR33" s="450"/>
      <c r="BHS33" s="446"/>
      <c r="BHT33" s="446"/>
      <c r="BHU33" s="446"/>
      <c r="BHV33" s="446"/>
      <c r="BHW33" s="451"/>
      <c r="BHX33" s="451"/>
      <c r="BHY33" s="450"/>
      <c r="BHZ33" s="450"/>
      <c r="BIA33" s="446"/>
      <c r="BIB33" s="446"/>
      <c r="BIC33" s="446"/>
      <c r="BID33" s="446"/>
      <c r="BIE33" s="451"/>
      <c r="BIF33" s="451"/>
      <c r="BIG33" s="450"/>
      <c r="BIH33" s="450"/>
      <c r="BII33" s="446"/>
      <c r="BIJ33" s="446"/>
      <c r="BIK33" s="446"/>
      <c r="BIL33" s="446"/>
      <c r="BIM33" s="451"/>
      <c r="BIN33" s="451"/>
      <c r="BIO33" s="450"/>
      <c r="BIP33" s="450"/>
      <c r="BIQ33" s="446"/>
      <c r="BIR33" s="446"/>
      <c r="BIS33" s="446"/>
      <c r="BIT33" s="446"/>
      <c r="BIU33" s="451"/>
      <c r="BIV33" s="451"/>
      <c r="BIW33" s="450"/>
      <c r="BIX33" s="450"/>
      <c r="BIY33" s="446"/>
      <c r="BIZ33" s="446"/>
      <c r="BJA33" s="446"/>
      <c r="BJB33" s="446"/>
      <c r="BJC33" s="451"/>
      <c r="BJD33" s="451"/>
      <c r="BJE33" s="450"/>
      <c r="BJF33" s="450"/>
      <c r="BJG33" s="446"/>
      <c r="BJH33" s="446"/>
      <c r="BJI33" s="446"/>
      <c r="BJJ33" s="446"/>
      <c r="BJK33" s="451"/>
      <c r="BJL33" s="451"/>
      <c r="BJM33" s="450"/>
      <c r="BJN33" s="450"/>
      <c r="BJO33" s="446"/>
      <c r="BJP33" s="446"/>
      <c r="BJQ33" s="446"/>
      <c r="BJR33" s="446"/>
      <c r="BJS33" s="451"/>
      <c r="BJT33" s="451"/>
      <c r="BJU33" s="450"/>
      <c r="BJV33" s="450"/>
      <c r="BJW33" s="446"/>
      <c r="BJX33" s="446"/>
      <c r="BJY33" s="446"/>
      <c r="BJZ33" s="446"/>
      <c r="BKA33" s="451"/>
      <c r="BKB33" s="451"/>
      <c r="BKC33" s="450"/>
      <c r="BKD33" s="450"/>
      <c r="BKE33" s="446"/>
      <c r="BKF33" s="446"/>
      <c r="BKG33" s="446"/>
      <c r="BKH33" s="446"/>
      <c r="BKI33" s="451"/>
      <c r="BKJ33" s="451"/>
      <c r="BKK33" s="450"/>
      <c r="BKL33" s="450"/>
      <c r="BKM33" s="446"/>
      <c r="BKN33" s="446"/>
      <c r="BKO33" s="446"/>
      <c r="BKP33" s="446"/>
      <c r="BKQ33" s="451"/>
      <c r="BKR33" s="451"/>
      <c r="BKS33" s="450"/>
      <c r="BKT33" s="450"/>
      <c r="BKU33" s="446"/>
      <c r="BKV33" s="446"/>
      <c r="BKW33" s="446"/>
      <c r="BKX33" s="446"/>
      <c r="BKY33" s="451"/>
      <c r="BKZ33" s="451"/>
      <c r="BLA33" s="450"/>
      <c r="BLB33" s="450"/>
      <c r="BLC33" s="446"/>
      <c r="BLD33" s="446"/>
      <c r="BLE33" s="446"/>
      <c r="BLF33" s="446"/>
      <c r="BLG33" s="451"/>
      <c r="BLH33" s="451"/>
      <c r="BLI33" s="450"/>
      <c r="BLJ33" s="450"/>
      <c r="BLK33" s="446"/>
      <c r="BLL33" s="446"/>
      <c r="BLM33" s="446"/>
      <c r="BLN33" s="446"/>
      <c r="BLO33" s="451"/>
      <c r="BLP33" s="451"/>
      <c r="BLQ33" s="450"/>
      <c r="BLR33" s="450"/>
      <c r="BLS33" s="446"/>
      <c r="BLT33" s="446"/>
      <c r="BLU33" s="446"/>
      <c r="BLV33" s="446"/>
      <c r="BLW33" s="451"/>
      <c r="BLX33" s="451"/>
      <c r="BLY33" s="450"/>
      <c r="BLZ33" s="450"/>
      <c r="BMA33" s="446"/>
      <c r="BMB33" s="446"/>
      <c r="BMC33" s="446"/>
      <c r="BMD33" s="446"/>
      <c r="BME33" s="451"/>
      <c r="BMF33" s="451"/>
      <c r="BMG33" s="450"/>
      <c r="BMH33" s="450"/>
      <c r="BMI33" s="446"/>
      <c r="BMJ33" s="446"/>
      <c r="BMK33" s="446"/>
      <c r="BML33" s="446"/>
      <c r="BMM33" s="451"/>
      <c r="BMN33" s="451"/>
      <c r="BMO33" s="450"/>
      <c r="BMP33" s="450"/>
      <c r="BMQ33" s="446"/>
      <c r="BMR33" s="446"/>
      <c r="BMS33" s="446"/>
      <c r="BMT33" s="446"/>
      <c r="BMU33" s="451"/>
      <c r="BMV33" s="451"/>
      <c r="BMW33" s="450"/>
      <c r="BMX33" s="450"/>
      <c r="BMY33" s="446"/>
      <c r="BMZ33" s="446"/>
      <c r="BNA33" s="446"/>
      <c r="BNB33" s="446"/>
      <c r="BNC33" s="451"/>
      <c r="BND33" s="451"/>
      <c r="BNE33" s="450"/>
      <c r="BNF33" s="450"/>
      <c r="BNG33" s="446"/>
      <c r="BNH33" s="446"/>
      <c r="BNI33" s="446"/>
      <c r="BNJ33" s="446"/>
      <c r="BNK33" s="451"/>
      <c r="BNL33" s="451"/>
      <c r="BNM33" s="450"/>
      <c r="BNN33" s="450"/>
      <c r="BNO33" s="446"/>
      <c r="BNP33" s="446"/>
      <c r="BNQ33" s="446"/>
      <c r="BNR33" s="446"/>
      <c r="BNS33" s="451"/>
      <c r="BNT33" s="451"/>
      <c r="BNU33" s="450"/>
      <c r="BNV33" s="450"/>
      <c r="BNW33" s="446"/>
      <c r="BNX33" s="446"/>
      <c r="BNY33" s="446"/>
      <c r="BNZ33" s="446"/>
      <c r="BOA33" s="451"/>
      <c r="BOB33" s="451"/>
      <c r="BOC33" s="450"/>
      <c r="BOD33" s="450"/>
      <c r="BOE33" s="446"/>
      <c r="BOF33" s="446"/>
      <c r="BOG33" s="446"/>
      <c r="BOH33" s="446"/>
      <c r="BOI33" s="451"/>
      <c r="BOJ33" s="451"/>
      <c r="BOK33" s="450"/>
      <c r="BOL33" s="450"/>
      <c r="BOM33" s="446"/>
      <c r="BON33" s="446"/>
      <c r="BOO33" s="446"/>
      <c r="BOP33" s="446"/>
      <c r="BOQ33" s="451"/>
      <c r="BOR33" s="451"/>
      <c r="BOS33" s="450"/>
      <c r="BOT33" s="450"/>
      <c r="BOU33" s="446"/>
      <c r="BOV33" s="446"/>
      <c r="BOW33" s="446"/>
      <c r="BOX33" s="446"/>
      <c r="BOY33" s="451"/>
      <c r="BOZ33" s="451"/>
      <c r="BPA33" s="450"/>
      <c r="BPB33" s="450"/>
      <c r="BPC33" s="446"/>
      <c r="BPD33" s="446"/>
      <c r="BPE33" s="446"/>
      <c r="BPF33" s="446"/>
      <c r="BPG33" s="451"/>
      <c r="BPH33" s="451"/>
      <c r="BPI33" s="450"/>
      <c r="BPJ33" s="450"/>
      <c r="BPK33" s="446"/>
      <c r="BPL33" s="446"/>
      <c r="BPM33" s="446"/>
      <c r="BPN33" s="446"/>
      <c r="BPO33" s="451"/>
      <c r="BPP33" s="451"/>
      <c r="BPQ33" s="450"/>
      <c r="BPR33" s="450"/>
      <c r="BPS33" s="446"/>
      <c r="BPT33" s="446"/>
      <c r="BPU33" s="446"/>
      <c r="BPV33" s="446"/>
      <c r="BPW33" s="451"/>
      <c r="BPX33" s="451"/>
      <c r="BPY33" s="450"/>
      <c r="BPZ33" s="450"/>
      <c r="BQA33" s="446"/>
      <c r="BQB33" s="446"/>
      <c r="BQC33" s="446"/>
      <c r="BQD33" s="446"/>
      <c r="BQE33" s="451"/>
      <c r="BQF33" s="451"/>
      <c r="BQG33" s="450"/>
      <c r="BQH33" s="450"/>
      <c r="BQI33" s="446"/>
      <c r="BQJ33" s="446"/>
      <c r="BQK33" s="446"/>
      <c r="BQL33" s="446"/>
      <c r="BQM33" s="451"/>
      <c r="BQN33" s="451"/>
      <c r="BQO33" s="450"/>
      <c r="BQP33" s="450"/>
      <c r="BQQ33" s="446"/>
      <c r="BQR33" s="446"/>
      <c r="BQS33" s="446"/>
      <c r="BQT33" s="446"/>
      <c r="BQU33" s="451"/>
      <c r="BQV33" s="451"/>
      <c r="BQW33" s="450"/>
      <c r="BQX33" s="450"/>
      <c r="BQY33" s="446"/>
      <c r="BQZ33" s="446"/>
      <c r="BRA33" s="446"/>
      <c r="BRB33" s="446"/>
      <c r="BRC33" s="451"/>
      <c r="BRD33" s="451"/>
      <c r="BRE33" s="450"/>
      <c r="BRF33" s="450"/>
      <c r="BRG33" s="446"/>
      <c r="BRH33" s="446"/>
      <c r="BRI33" s="446"/>
      <c r="BRJ33" s="446"/>
      <c r="BRK33" s="451"/>
      <c r="BRL33" s="451"/>
      <c r="BRM33" s="450"/>
      <c r="BRN33" s="450"/>
      <c r="BRO33" s="446"/>
      <c r="BRP33" s="446"/>
      <c r="BRQ33" s="446"/>
      <c r="BRR33" s="446"/>
      <c r="BRS33" s="451"/>
      <c r="BRT33" s="451"/>
      <c r="BRU33" s="450"/>
      <c r="BRV33" s="450"/>
      <c r="BRW33" s="446"/>
      <c r="BRX33" s="446"/>
      <c r="BRY33" s="446"/>
      <c r="BRZ33" s="446"/>
      <c r="BSA33" s="451"/>
      <c r="BSB33" s="451"/>
      <c r="BSC33" s="450"/>
      <c r="BSD33" s="450"/>
      <c r="BSE33" s="446"/>
      <c r="BSF33" s="446"/>
      <c r="BSG33" s="446"/>
      <c r="BSH33" s="446"/>
      <c r="BSI33" s="451"/>
      <c r="BSJ33" s="451"/>
      <c r="BSK33" s="450"/>
      <c r="BSL33" s="450"/>
      <c r="BSM33" s="446"/>
      <c r="BSN33" s="446"/>
      <c r="BSO33" s="446"/>
      <c r="BSP33" s="446"/>
      <c r="BSQ33" s="451"/>
      <c r="BSR33" s="451"/>
      <c r="BSS33" s="450"/>
      <c r="BST33" s="450"/>
      <c r="BSU33" s="446"/>
      <c r="BSV33" s="446"/>
      <c r="BSW33" s="446"/>
      <c r="BSX33" s="446"/>
      <c r="BSY33" s="451"/>
      <c r="BSZ33" s="451"/>
      <c r="BTA33" s="450"/>
      <c r="BTB33" s="450"/>
      <c r="BTC33" s="446"/>
      <c r="BTD33" s="446"/>
      <c r="BTE33" s="446"/>
      <c r="BTF33" s="446"/>
      <c r="BTG33" s="451"/>
      <c r="BTH33" s="451"/>
      <c r="BTI33" s="450"/>
      <c r="BTJ33" s="450"/>
      <c r="BTK33" s="446"/>
      <c r="BTL33" s="446"/>
      <c r="BTM33" s="446"/>
      <c r="BTN33" s="446"/>
      <c r="BTO33" s="451"/>
      <c r="BTP33" s="451"/>
      <c r="BTQ33" s="450"/>
      <c r="BTR33" s="450"/>
      <c r="BTS33" s="446"/>
      <c r="BTT33" s="446"/>
      <c r="BTU33" s="446"/>
      <c r="BTV33" s="446"/>
      <c r="BTW33" s="451"/>
      <c r="BTX33" s="451"/>
      <c r="BTY33" s="450"/>
      <c r="BTZ33" s="450"/>
      <c r="BUA33" s="446"/>
      <c r="BUB33" s="446"/>
      <c r="BUC33" s="446"/>
      <c r="BUD33" s="446"/>
      <c r="BUE33" s="451"/>
      <c r="BUF33" s="451"/>
      <c r="BUG33" s="450"/>
      <c r="BUH33" s="450"/>
      <c r="BUI33" s="446"/>
      <c r="BUJ33" s="446"/>
      <c r="BUK33" s="446"/>
      <c r="BUL33" s="446"/>
      <c r="BUM33" s="451"/>
      <c r="BUN33" s="451"/>
      <c r="BUO33" s="450"/>
      <c r="BUP33" s="450"/>
      <c r="BUQ33" s="446"/>
      <c r="BUR33" s="446"/>
      <c r="BUS33" s="446"/>
      <c r="BUT33" s="446"/>
      <c r="BUU33" s="451"/>
      <c r="BUV33" s="451"/>
      <c r="BUW33" s="450"/>
      <c r="BUX33" s="450"/>
      <c r="BUY33" s="446"/>
      <c r="BUZ33" s="446"/>
      <c r="BVA33" s="446"/>
      <c r="BVB33" s="446"/>
      <c r="BVC33" s="451"/>
      <c r="BVD33" s="451"/>
      <c r="BVE33" s="450"/>
      <c r="BVF33" s="450"/>
      <c r="BVG33" s="446"/>
      <c r="BVH33" s="446"/>
      <c r="BVI33" s="446"/>
      <c r="BVJ33" s="446"/>
      <c r="BVK33" s="451"/>
      <c r="BVL33" s="451"/>
      <c r="BVM33" s="450"/>
      <c r="BVN33" s="450"/>
      <c r="BVO33" s="446"/>
      <c r="BVP33" s="446"/>
      <c r="BVQ33" s="446"/>
      <c r="BVR33" s="446"/>
      <c r="BVS33" s="451"/>
      <c r="BVT33" s="451"/>
      <c r="BVU33" s="450"/>
      <c r="BVV33" s="450"/>
      <c r="BVW33" s="446"/>
      <c r="BVX33" s="446"/>
      <c r="BVY33" s="446"/>
      <c r="BVZ33" s="446"/>
      <c r="BWA33" s="451"/>
      <c r="BWB33" s="451"/>
      <c r="BWC33" s="450"/>
      <c r="BWD33" s="450"/>
      <c r="BWE33" s="446"/>
      <c r="BWF33" s="446"/>
      <c r="BWG33" s="446"/>
      <c r="BWH33" s="446"/>
      <c r="BWI33" s="451"/>
      <c r="BWJ33" s="451"/>
      <c r="BWK33" s="450"/>
      <c r="BWL33" s="450"/>
      <c r="BWM33" s="446"/>
      <c r="BWN33" s="446"/>
      <c r="BWO33" s="446"/>
      <c r="BWP33" s="446"/>
      <c r="BWQ33" s="451"/>
      <c r="BWR33" s="451"/>
      <c r="BWS33" s="450"/>
      <c r="BWT33" s="450"/>
      <c r="BWU33" s="446"/>
      <c r="BWV33" s="446"/>
      <c r="BWW33" s="446"/>
      <c r="BWX33" s="446"/>
      <c r="BWY33" s="451"/>
      <c r="BWZ33" s="451"/>
      <c r="BXA33" s="450"/>
      <c r="BXB33" s="450"/>
      <c r="BXC33" s="446"/>
      <c r="BXD33" s="446"/>
      <c r="BXE33" s="446"/>
      <c r="BXF33" s="446"/>
      <c r="BXG33" s="451"/>
      <c r="BXH33" s="451"/>
      <c r="BXI33" s="450"/>
      <c r="BXJ33" s="450"/>
      <c r="BXK33" s="446"/>
      <c r="BXL33" s="446"/>
      <c r="BXM33" s="446"/>
      <c r="BXN33" s="446"/>
      <c r="BXO33" s="451"/>
      <c r="BXP33" s="451"/>
      <c r="BXQ33" s="450"/>
      <c r="BXR33" s="450"/>
      <c r="BXS33" s="446"/>
      <c r="BXT33" s="446"/>
      <c r="BXU33" s="446"/>
      <c r="BXV33" s="446"/>
      <c r="BXW33" s="451"/>
      <c r="BXX33" s="451"/>
      <c r="BXY33" s="450"/>
      <c r="BXZ33" s="450"/>
      <c r="BYA33" s="446"/>
      <c r="BYB33" s="446"/>
      <c r="BYC33" s="446"/>
      <c r="BYD33" s="446"/>
      <c r="BYE33" s="451"/>
      <c r="BYF33" s="451"/>
      <c r="BYG33" s="450"/>
      <c r="BYH33" s="450"/>
      <c r="BYI33" s="446"/>
      <c r="BYJ33" s="446"/>
      <c r="BYK33" s="446"/>
      <c r="BYL33" s="446"/>
      <c r="BYM33" s="451"/>
      <c r="BYN33" s="451"/>
      <c r="BYO33" s="450"/>
      <c r="BYP33" s="450"/>
      <c r="BYQ33" s="446"/>
      <c r="BYR33" s="446"/>
      <c r="BYS33" s="446"/>
      <c r="BYT33" s="446"/>
      <c r="BYU33" s="451"/>
      <c r="BYV33" s="451"/>
      <c r="BYW33" s="450"/>
      <c r="BYX33" s="450"/>
      <c r="BYY33" s="446"/>
      <c r="BYZ33" s="446"/>
      <c r="BZA33" s="446"/>
      <c r="BZB33" s="446"/>
      <c r="BZC33" s="451"/>
      <c r="BZD33" s="451"/>
      <c r="BZE33" s="450"/>
      <c r="BZF33" s="450"/>
      <c r="BZG33" s="446"/>
      <c r="BZH33" s="446"/>
      <c r="BZI33" s="446"/>
      <c r="BZJ33" s="446"/>
      <c r="BZK33" s="451"/>
      <c r="BZL33" s="451"/>
      <c r="BZM33" s="450"/>
      <c r="BZN33" s="450"/>
      <c r="BZO33" s="446"/>
      <c r="BZP33" s="446"/>
      <c r="BZQ33" s="446"/>
      <c r="BZR33" s="446"/>
      <c r="BZS33" s="451"/>
      <c r="BZT33" s="451"/>
      <c r="BZU33" s="450"/>
      <c r="BZV33" s="450"/>
      <c r="BZW33" s="446"/>
      <c r="BZX33" s="446"/>
      <c r="BZY33" s="446"/>
      <c r="BZZ33" s="446"/>
      <c r="CAA33" s="451"/>
      <c r="CAB33" s="451"/>
      <c r="CAC33" s="450"/>
      <c r="CAD33" s="450"/>
      <c r="CAE33" s="446"/>
      <c r="CAF33" s="446"/>
      <c r="CAG33" s="446"/>
      <c r="CAH33" s="446"/>
      <c r="CAI33" s="451"/>
      <c r="CAJ33" s="451"/>
      <c r="CAK33" s="450"/>
      <c r="CAL33" s="450"/>
      <c r="CAM33" s="446"/>
      <c r="CAN33" s="446"/>
      <c r="CAO33" s="446"/>
      <c r="CAP33" s="446"/>
      <c r="CAQ33" s="451"/>
      <c r="CAR33" s="451"/>
      <c r="CAS33" s="450"/>
      <c r="CAT33" s="450"/>
      <c r="CAU33" s="446"/>
      <c r="CAV33" s="446"/>
      <c r="CAW33" s="446"/>
      <c r="CAX33" s="446"/>
      <c r="CAY33" s="451"/>
      <c r="CAZ33" s="451"/>
      <c r="CBA33" s="450"/>
      <c r="CBB33" s="450"/>
      <c r="CBC33" s="446"/>
      <c r="CBD33" s="446"/>
      <c r="CBE33" s="446"/>
      <c r="CBF33" s="446"/>
      <c r="CBG33" s="451"/>
      <c r="CBH33" s="451"/>
      <c r="CBI33" s="450"/>
      <c r="CBJ33" s="450"/>
      <c r="CBK33" s="446"/>
      <c r="CBL33" s="446"/>
      <c r="CBM33" s="446"/>
      <c r="CBN33" s="446"/>
      <c r="CBO33" s="451"/>
      <c r="CBP33" s="451"/>
      <c r="CBQ33" s="450"/>
      <c r="CBR33" s="450"/>
      <c r="CBS33" s="446"/>
      <c r="CBT33" s="446"/>
      <c r="CBU33" s="446"/>
      <c r="CBV33" s="446"/>
      <c r="CBW33" s="451"/>
      <c r="CBX33" s="451"/>
      <c r="CBY33" s="450"/>
      <c r="CBZ33" s="450"/>
      <c r="CCA33" s="446"/>
      <c r="CCB33" s="446"/>
      <c r="CCC33" s="446"/>
      <c r="CCD33" s="446"/>
      <c r="CCE33" s="451"/>
      <c r="CCF33" s="451"/>
      <c r="CCG33" s="450"/>
      <c r="CCH33" s="450"/>
      <c r="CCI33" s="446"/>
      <c r="CCJ33" s="446"/>
      <c r="CCK33" s="446"/>
      <c r="CCL33" s="446"/>
      <c r="CCM33" s="451"/>
      <c r="CCN33" s="451"/>
      <c r="CCO33" s="450"/>
      <c r="CCP33" s="450"/>
      <c r="CCQ33" s="446"/>
      <c r="CCR33" s="446"/>
      <c r="CCS33" s="446"/>
      <c r="CCT33" s="446"/>
      <c r="CCU33" s="451"/>
      <c r="CCV33" s="451"/>
      <c r="CCW33" s="450"/>
      <c r="CCX33" s="450"/>
      <c r="CCY33" s="446"/>
      <c r="CCZ33" s="446"/>
      <c r="CDA33" s="446"/>
      <c r="CDB33" s="446"/>
      <c r="CDC33" s="451"/>
      <c r="CDD33" s="451"/>
      <c r="CDE33" s="450"/>
      <c r="CDF33" s="450"/>
      <c r="CDG33" s="446"/>
      <c r="CDH33" s="446"/>
      <c r="CDI33" s="446"/>
      <c r="CDJ33" s="446"/>
      <c r="CDK33" s="451"/>
      <c r="CDL33" s="451"/>
      <c r="CDM33" s="450"/>
      <c r="CDN33" s="450"/>
      <c r="CDO33" s="446"/>
      <c r="CDP33" s="446"/>
      <c r="CDQ33" s="446"/>
      <c r="CDR33" s="446"/>
      <c r="CDS33" s="451"/>
      <c r="CDT33" s="451"/>
      <c r="CDU33" s="450"/>
      <c r="CDV33" s="450"/>
      <c r="CDW33" s="446"/>
      <c r="CDX33" s="446"/>
      <c r="CDY33" s="446"/>
      <c r="CDZ33" s="446"/>
      <c r="CEA33" s="451"/>
      <c r="CEB33" s="451"/>
      <c r="CEC33" s="450"/>
      <c r="CED33" s="450"/>
      <c r="CEE33" s="446"/>
      <c r="CEF33" s="446"/>
      <c r="CEG33" s="446"/>
      <c r="CEH33" s="446"/>
      <c r="CEI33" s="451"/>
      <c r="CEJ33" s="451"/>
      <c r="CEK33" s="450"/>
      <c r="CEL33" s="450"/>
      <c r="CEM33" s="446"/>
      <c r="CEN33" s="446"/>
      <c r="CEO33" s="446"/>
      <c r="CEP33" s="446"/>
      <c r="CEQ33" s="451"/>
      <c r="CER33" s="451"/>
      <c r="CES33" s="450"/>
      <c r="CET33" s="450"/>
      <c r="CEU33" s="446"/>
      <c r="CEV33" s="446"/>
      <c r="CEW33" s="446"/>
      <c r="CEX33" s="446"/>
      <c r="CEY33" s="451"/>
      <c r="CEZ33" s="451"/>
      <c r="CFA33" s="450"/>
      <c r="CFB33" s="450"/>
      <c r="CFC33" s="446"/>
      <c r="CFD33" s="446"/>
      <c r="CFE33" s="446"/>
      <c r="CFF33" s="446"/>
      <c r="CFG33" s="451"/>
      <c r="CFH33" s="451"/>
      <c r="CFI33" s="450"/>
      <c r="CFJ33" s="450"/>
      <c r="CFK33" s="446"/>
      <c r="CFL33" s="446"/>
      <c r="CFM33" s="446"/>
      <c r="CFN33" s="446"/>
      <c r="CFO33" s="451"/>
      <c r="CFP33" s="451"/>
      <c r="CFQ33" s="450"/>
      <c r="CFR33" s="450"/>
      <c r="CFS33" s="446"/>
      <c r="CFT33" s="446"/>
      <c r="CFU33" s="446"/>
      <c r="CFV33" s="446"/>
      <c r="CFW33" s="451"/>
      <c r="CFX33" s="451"/>
      <c r="CFY33" s="450"/>
      <c r="CFZ33" s="450"/>
      <c r="CGA33" s="446"/>
      <c r="CGB33" s="446"/>
      <c r="CGC33" s="446"/>
      <c r="CGD33" s="446"/>
      <c r="CGE33" s="451"/>
      <c r="CGF33" s="451"/>
      <c r="CGG33" s="450"/>
      <c r="CGH33" s="450"/>
      <c r="CGI33" s="446"/>
      <c r="CGJ33" s="446"/>
      <c r="CGK33" s="446"/>
      <c r="CGL33" s="446"/>
      <c r="CGM33" s="451"/>
      <c r="CGN33" s="451"/>
      <c r="CGO33" s="450"/>
      <c r="CGP33" s="450"/>
      <c r="CGQ33" s="446"/>
      <c r="CGR33" s="446"/>
      <c r="CGS33" s="446"/>
      <c r="CGT33" s="446"/>
      <c r="CGU33" s="451"/>
      <c r="CGV33" s="451"/>
      <c r="CGW33" s="450"/>
      <c r="CGX33" s="450"/>
      <c r="CGY33" s="446"/>
      <c r="CGZ33" s="446"/>
      <c r="CHA33" s="446"/>
      <c r="CHB33" s="446"/>
      <c r="CHC33" s="451"/>
      <c r="CHD33" s="451"/>
      <c r="CHE33" s="450"/>
      <c r="CHF33" s="450"/>
      <c r="CHG33" s="446"/>
      <c r="CHH33" s="446"/>
      <c r="CHI33" s="446"/>
      <c r="CHJ33" s="446"/>
      <c r="CHK33" s="451"/>
      <c r="CHL33" s="451"/>
      <c r="CHM33" s="450"/>
      <c r="CHN33" s="450"/>
      <c r="CHO33" s="446"/>
      <c r="CHP33" s="446"/>
      <c r="CHQ33" s="446"/>
      <c r="CHR33" s="446"/>
      <c r="CHS33" s="451"/>
      <c r="CHT33" s="451"/>
      <c r="CHU33" s="450"/>
      <c r="CHV33" s="450"/>
      <c r="CHW33" s="446"/>
      <c r="CHX33" s="446"/>
      <c r="CHY33" s="446"/>
      <c r="CHZ33" s="446"/>
      <c r="CIA33" s="451"/>
      <c r="CIB33" s="451"/>
      <c r="CIC33" s="450"/>
      <c r="CID33" s="450"/>
      <c r="CIE33" s="446"/>
      <c r="CIF33" s="446"/>
      <c r="CIG33" s="446"/>
      <c r="CIH33" s="446"/>
      <c r="CII33" s="451"/>
      <c r="CIJ33" s="451"/>
      <c r="CIK33" s="450"/>
      <c r="CIL33" s="450"/>
      <c r="CIM33" s="446"/>
      <c r="CIN33" s="446"/>
      <c r="CIO33" s="446"/>
      <c r="CIP33" s="446"/>
      <c r="CIQ33" s="451"/>
      <c r="CIR33" s="451"/>
      <c r="CIS33" s="450"/>
      <c r="CIT33" s="450"/>
      <c r="CIU33" s="446"/>
      <c r="CIV33" s="446"/>
      <c r="CIW33" s="446"/>
      <c r="CIX33" s="446"/>
      <c r="CIY33" s="451"/>
      <c r="CIZ33" s="451"/>
      <c r="CJA33" s="450"/>
      <c r="CJB33" s="450"/>
      <c r="CJC33" s="446"/>
      <c r="CJD33" s="446"/>
      <c r="CJE33" s="446"/>
      <c r="CJF33" s="446"/>
      <c r="CJG33" s="451"/>
      <c r="CJH33" s="451"/>
      <c r="CJI33" s="450"/>
      <c r="CJJ33" s="450"/>
      <c r="CJK33" s="446"/>
      <c r="CJL33" s="446"/>
      <c r="CJM33" s="446"/>
      <c r="CJN33" s="446"/>
      <c r="CJO33" s="451"/>
      <c r="CJP33" s="451"/>
      <c r="CJQ33" s="450"/>
      <c r="CJR33" s="450"/>
      <c r="CJS33" s="446"/>
      <c r="CJT33" s="446"/>
      <c r="CJU33" s="446"/>
      <c r="CJV33" s="446"/>
      <c r="CJW33" s="451"/>
      <c r="CJX33" s="451"/>
      <c r="CJY33" s="450"/>
      <c r="CJZ33" s="450"/>
      <c r="CKA33" s="446"/>
      <c r="CKB33" s="446"/>
      <c r="CKC33" s="446"/>
      <c r="CKD33" s="446"/>
      <c r="CKE33" s="451"/>
      <c r="CKF33" s="451"/>
      <c r="CKG33" s="450"/>
      <c r="CKH33" s="450"/>
      <c r="CKI33" s="446"/>
      <c r="CKJ33" s="446"/>
      <c r="CKK33" s="446"/>
      <c r="CKL33" s="446"/>
      <c r="CKM33" s="451"/>
      <c r="CKN33" s="451"/>
      <c r="CKO33" s="450"/>
      <c r="CKP33" s="450"/>
      <c r="CKQ33" s="446"/>
      <c r="CKR33" s="446"/>
      <c r="CKS33" s="446"/>
      <c r="CKT33" s="446"/>
      <c r="CKU33" s="451"/>
      <c r="CKV33" s="451"/>
      <c r="CKW33" s="450"/>
      <c r="CKX33" s="450"/>
      <c r="CKY33" s="446"/>
      <c r="CKZ33" s="446"/>
      <c r="CLA33" s="446"/>
      <c r="CLB33" s="446"/>
      <c r="CLC33" s="451"/>
      <c r="CLD33" s="451"/>
      <c r="CLE33" s="450"/>
      <c r="CLF33" s="450"/>
      <c r="CLG33" s="446"/>
      <c r="CLH33" s="446"/>
      <c r="CLI33" s="446"/>
      <c r="CLJ33" s="446"/>
      <c r="CLK33" s="451"/>
      <c r="CLL33" s="451"/>
      <c r="CLM33" s="450"/>
      <c r="CLN33" s="450"/>
      <c r="CLO33" s="446"/>
      <c r="CLP33" s="446"/>
      <c r="CLQ33" s="446"/>
      <c r="CLR33" s="446"/>
      <c r="CLS33" s="451"/>
      <c r="CLT33" s="451"/>
      <c r="CLU33" s="450"/>
      <c r="CLV33" s="450"/>
      <c r="CLW33" s="446"/>
      <c r="CLX33" s="446"/>
      <c r="CLY33" s="446"/>
      <c r="CLZ33" s="446"/>
      <c r="CMA33" s="451"/>
      <c r="CMB33" s="451"/>
      <c r="CMC33" s="450"/>
      <c r="CMD33" s="450"/>
      <c r="CME33" s="446"/>
      <c r="CMF33" s="446"/>
      <c r="CMG33" s="446"/>
      <c r="CMH33" s="446"/>
      <c r="CMI33" s="451"/>
      <c r="CMJ33" s="451"/>
      <c r="CMK33" s="450"/>
      <c r="CML33" s="450"/>
      <c r="CMM33" s="446"/>
      <c r="CMN33" s="446"/>
      <c r="CMO33" s="446"/>
      <c r="CMP33" s="446"/>
      <c r="CMQ33" s="451"/>
      <c r="CMR33" s="451"/>
      <c r="CMS33" s="450"/>
      <c r="CMT33" s="450"/>
      <c r="CMU33" s="446"/>
      <c r="CMV33" s="446"/>
      <c r="CMW33" s="446"/>
      <c r="CMX33" s="446"/>
      <c r="CMY33" s="451"/>
      <c r="CMZ33" s="451"/>
      <c r="CNA33" s="450"/>
      <c r="CNB33" s="450"/>
      <c r="CNC33" s="446"/>
      <c r="CND33" s="446"/>
      <c r="CNE33" s="446"/>
      <c r="CNF33" s="446"/>
      <c r="CNG33" s="451"/>
      <c r="CNH33" s="451"/>
      <c r="CNI33" s="450"/>
      <c r="CNJ33" s="450"/>
      <c r="CNK33" s="446"/>
      <c r="CNL33" s="446"/>
      <c r="CNM33" s="446"/>
      <c r="CNN33" s="446"/>
      <c r="CNO33" s="451"/>
      <c r="CNP33" s="451"/>
      <c r="CNQ33" s="450"/>
      <c r="CNR33" s="450"/>
      <c r="CNS33" s="446"/>
      <c r="CNT33" s="446"/>
      <c r="CNU33" s="446"/>
      <c r="CNV33" s="446"/>
      <c r="CNW33" s="451"/>
      <c r="CNX33" s="451"/>
      <c r="CNY33" s="450"/>
      <c r="CNZ33" s="450"/>
      <c r="COA33" s="446"/>
      <c r="COB33" s="446"/>
      <c r="COC33" s="446"/>
      <c r="COD33" s="446"/>
      <c r="COE33" s="451"/>
      <c r="COF33" s="451"/>
      <c r="COG33" s="450"/>
      <c r="COH33" s="450"/>
      <c r="COI33" s="446"/>
      <c r="COJ33" s="446"/>
      <c r="COK33" s="446"/>
      <c r="COL33" s="446"/>
      <c r="COM33" s="451"/>
      <c r="CON33" s="451"/>
      <c r="COO33" s="450"/>
      <c r="COP33" s="450"/>
      <c r="COQ33" s="446"/>
      <c r="COR33" s="446"/>
      <c r="COS33" s="446"/>
      <c r="COT33" s="446"/>
      <c r="COU33" s="451"/>
      <c r="COV33" s="451"/>
      <c r="COW33" s="450"/>
      <c r="COX33" s="450"/>
      <c r="COY33" s="446"/>
      <c r="COZ33" s="446"/>
      <c r="CPA33" s="446"/>
      <c r="CPB33" s="446"/>
      <c r="CPC33" s="451"/>
      <c r="CPD33" s="451"/>
      <c r="CPE33" s="450"/>
      <c r="CPF33" s="450"/>
      <c r="CPG33" s="446"/>
      <c r="CPH33" s="446"/>
      <c r="CPI33" s="446"/>
      <c r="CPJ33" s="446"/>
      <c r="CPK33" s="451"/>
      <c r="CPL33" s="451"/>
      <c r="CPM33" s="450"/>
      <c r="CPN33" s="450"/>
      <c r="CPO33" s="446"/>
      <c r="CPP33" s="446"/>
      <c r="CPQ33" s="446"/>
      <c r="CPR33" s="446"/>
      <c r="CPS33" s="451"/>
      <c r="CPT33" s="451"/>
      <c r="CPU33" s="450"/>
      <c r="CPV33" s="450"/>
      <c r="CPW33" s="446"/>
      <c r="CPX33" s="446"/>
      <c r="CPY33" s="446"/>
      <c r="CPZ33" s="446"/>
      <c r="CQA33" s="451"/>
      <c r="CQB33" s="451"/>
      <c r="CQC33" s="450"/>
      <c r="CQD33" s="450"/>
      <c r="CQE33" s="446"/>
      <c r="CQF33" s="446"/>
      <c r="CQG33" s="446"/>
      <c r="CQH33" s="446"/>
      <c r="CQI33" s="451"/>
      <c r="CQJ33" s="451"/>
      <c r="CQK33" s="450"/>
      <c r="CQL33" s="450"/>
      <c r="CQM33" s="446"/>
      <c r="CQN33" s="446"/>
      <c r="CQO33" s="446"/>
      <c r="CQP33" s="446"/>
      <c r="CQQ33" s="451"/>
      <c r="CQR33" s="451"/>
      <c r="CQS33" s="450"/>
      <c r="CQT33" s="450"/>
      <c r="CQU33" s="446"/>
      <c r="CQV33" s="446"/>
      <c r="CQW33" s="446"/>
      <c r="CQX33" s="446"/>
      <c r="CQY33" s="451"/>
      <c r="CQZ33" s="451"/>
      <c r="CRA33" s="450"/>
      <c r="CRB33" s="450"/>
      <c r="CRC33" s="446"/>
      <c r="CRD33" s="446"/>
      <c r="CRE33" s="446"/>
      <c r="CRF33" s="446"/>
      <c r="CRG33" s="451"/>
      <c r="CRH33" s="451"/>
      <c r="CRI33" s="450"/>
      <c r="CRJ33" s="450"/>
      <c r="CRK33" s="446"/>
      <c r="CRL33" s="446"/>
      <c r="CRM33" s="446"/>
      <c r="CRN33" s="446"/>
      <c r="CRO33" s="451"/>
      <c r="CRP33" s="451"/>
      <c r="CRQ33" s="450"/>
      <c r="CRR33" s="450"/>
      <c r="CRS33" s="446"/>
      <c r="CRT33" s="446"/>
      <c r="CRU33" s="446"/>
      <c r="CRV33" s="446"/>
      <c r="CRW33" s="451"/>
      <c r="CRX33" s="451"/>
      <c r="CRY33" s="450"/>
      <c r="CRZ33" s="450"/>
      <c r="CSA33" s="446"/>
      <c r="CSB33" s="446"/>
      <c r="CSC33" s="446"/>
      <c r="CSD33" s="446"/>
      <c r="CSE33" s="451"/>
      <c r="CSF33" s="451"/>
      <c r="CSG33" s="450"/>
      <c r="CSH33" s="450"/>
      <c r="CSI33" s="446"/>
      <c r="CSJ33" s="446"/>
      <c r="CSK33" s="446"/>
      <c r="CSL33" s="446"/>
      <c r="CSM33" s="451"/>
      <c r="CSN33" s="451"/>
      <c r="CSO33" s="450"/>
      <c r="CSP33" s="450"/>
      <c r="CSQ33" s="446"/>
      <c r="CSR33" s="446"/>
      <c r="CSS33" s="446"/>
      <c r="CST33" s="446"/>
      <c r="CSU33" s="451"/>
      <c r="CSV33" s="451"/>
      <c r="CSW33" s="450"/>
      <c r="CSX33" s="450"/>
      <c r="CSY33" s="446"/>
      <c r="CSZ33" s="446"/>
      <c r="CTA33" s="446"/>
      <c r="CTB33" s="446"/>
      <c r="CTC33" s="451"/>
      <c r="CTD33" s="451"/>
      <c r="CTE33" s="450"/>
      <c r="CTF33" s="450"/>
      <c r="CTG33" s="446"/>
      <c r="CTH33" s="446"/>
      <c r="CTI33" s="446"/>
      <c r="CTJ33" s="446"/>
      <c r="CTK33" s="451"/>
      <c r="CTL33" s="451"/>
      <c r="CTM33" s="450"/>
      <c r="CTN33" s="450"/>
      <c r="CTO33" s="446"/>
      <c r="CTP33" s="446"/>
      <c r="CTQ33" s="446"/>
      <c r="CTR33" s="446"/>
      <c r="CTS33" s="451"/>
      <c r="CTT33" s="451"/>
      <c r="CTU33" s="450"/>
      <c r="CTV33" s="450"/>
      <c r="CTW33" s="446"/>
      <c r="CTX33" s="446"/>
      <c r="CTY33" s="446"/>
      <c r="CTZ33" s="446"/>
      <c r="CUA33" s="451"/>
      <c r="CUB33" s="451"/>
      <c r="CUC33" s="450"/>
      <c r="CUD33" s="450"/>
      <c r="CUE33" s="446"/>
      <c r="CUF33" s="446"/>
      <c r="CUG33" s="446"/>
      <c r="CUH33" s="446"/>
      <c r="CUI33" s="451"/>
      <c r="CUJ33" s="451"/>
      <c r="CUK33" s="450"/>
      <c r="CUL33" s="450"/>
      <c r="CUM33" s="446"/>
      <c r="CUN33" s="446"/>
      <c r="CUO33" s="446"/>
      <c r="CUP33" s="446"/>
      <c r="CUQ33" s="451"/>
      <c r="CUR33" s="451"/>
      <c r="CUS33" s="450"/>
      <c r="CUT33" s="450"/>
      <c r="CUU33" s="446"/>
      <c r="CUV33" s="446"/>
      <c r="CUW33" s="446"/>
      <c r="CUX33" s="446"/>
      <c r="CUY33" s="451"/>
      <c r="CUZ33" s="451"/>
      <c r="CVA33" s="450"/>
      <c r="CVB33" s="450"/>
      <c r="CVC33" s="446"/>
      <c r="CVD33" s="446"/>
      <c r="CVE33" s="446"/>
      <c r="CVF33" s="446"/>
      <c r="CVG33" s="451"/>
      <c r="CVH33" s="451"/>
      <c r="CVI33" s="450"/>
      <c r="CVJ33" s="450"/>
      <c r="CVK33" s="446"/>
      <c r="CVL33" s="446"/>
      <c r="CVM33" s="446"/>
      <c r="CVN33" s="446"/>
      <c r="CVO33" s="451"/>
      <c r="CVP33" s="451"/>
      <c r="CVQ33" s="450"/>
      <c r="CVR33" s="450"/>
      <c r="CVS33" s="446"/>
      <c r="CVT33" s="446"/>
      <c r="CVU33" s="446"/>
      <c r="CVV33" s="446"/>
      <c r="CVW33" s="451"/>
      <c r="CVX33" s="451"/>
      <c r="CVY33" s="450"/>
      <c r="CVZ33" s="450"/>
      <c r="CWA33" s="446"/>
      <c r="CWB33" s="446"/>
      <c r="CWC33" s="446"/>
      <c r="CWD33" s="446"/>
      <c r="CWE33" s="451"/>
      <c r="CWF33" s="451"/>
      <c r="CWG33" s="450"/>
      <c r="CWH33" s="450"/>
      <c r="CWI33" s="446"/>
      <c r="CWJ33" s="446"/>
      <c r="CWK33" s="446"/>
      <c r="CWL33" s="446"/>
      <c r="CWM33" s="451"/>
      <c r="CWN33" s="451"/>
      <c r="CWO33" s="450"/>
      <c r="CWP33" s="450"/>
      <c r="CWQ33" s="446"/>
      <c r="CWR33" s="446"/>
      <c r="CWS33" s="446"/>
      <c r="CWT33" s="446"/>
      <c r="CWU33" s="451"/>
      <c r="CWV33" s="451"/>
      <c r="CWW33" s="450"/>
      <c r="CWX33" s="450"/>
      <c r="CWY33" s="446"/>
      <c r="CWZ33" s="446"/>
      <c r="CXA33" s="446"/>
      <c r="CXB33" s="446"/>
      <c r="CXC33" s="451"/>
      <c r="CXD33" s="451"/>
      <c r="CXE33" s="450"/>
      <c r="CXF33" s="450"/>
      <c r="CXG33" s="446"/>
      <c r="CXH33" s="446"/>
      <c r="CXI33" s="446"/>
      <c r="CXJ33" s="446"/>
      <c r="CXK33" s="451"/>
      <c r="CXL33" s="451"/>
      <c r="CXM33" s="450"/>
      <c r="CXN33" s="450"/>
      <c r="CXO33" s="446"/>
      <c r="CXP33" s="446"/>
      <c r="CXQ33" s="446"/>
      <c r="CXR33" s="446"/>
      <c r="CXS33" s="451"/>
      <c r="CXT33" s="451"/>
      <c r="CXU33" s="450"/>
      <c r="CXV33" s="450"/>
      <c r="CXW33" s="446"/>
      <c r="CXX33" s="446"/>
      <c r="CXY33" s="446"/>
      <c r="CXZ33" s="446"/>
      <c r="CYA33" s="451"/>
      <c r="CYB33" s="451"/>
      <c r="CYC33" s="450"/>
      <c r="CYD33" s="450"/>
      <c r="CYE33" s="446"/>
      <c r="CYF33" s="446"/>
      <c r="CYG33" s="446"/>
      <c r="CYH33" s="446"/>
      <c r="CYI33" s="451"/>
      <c r="CYJ33" s="451"/>
      <c r="CYK33" s="450"/>
      <c r="CYL33" s="450"/>
      <c r="CYM33" s="446"/>
      <c r="CYN33" s="446"/>
      <c r="CYO33" s="446"/>
      <c r="CYP33" s="446"/>
      <c r="CYQ33" s="451"/>
      <c r="CYR33" s="451"/>
      <c r="CYS33" s="450"/>
      <c r="CYT33" s="450"/>
      <c r="CYU33" s="446"/>
      <c r="CYV33" s="446"/>
      <c r="CYW33" s="446"/>
      <c r="CYX33" s="446"/>
      <c r="CYY33" s="451"/>
      <c r="CYZ33" s="451"/>
      <c r="CZA33" s="450"/>
      <c r="CZB33" s="450"/>
      <c r="CZC33" s="446"/>
      <c r="CZD33" s="446"/>
      <c r="CZE33" s="446"/>
      <c r="CZF33" s="446"/>
      <c r="CZG33" s="451"/>
      <c r="CZH33" s="451"/>
      <c r="CZI33" s="450"/>
      <c r="CZJ33" s="450"/>
      <c r="CZK33" s="446"/>
      <c r="CZL33" s="446"/>
      <c r="CZM33" s="446"/>
      <c r="CZN33" s="446"/>
      <c r="CZO33" s="451"/>
      <c r="CZP33" s="451"/>
      <c r="CZQ33" s="450"/>
      <c r="CZR33" s="450"/>
      <c r="CZS33" s="446"/>
      <c r="CZT33" s="446"/>
      <c r="CZU33" s="446"/>
      <c r="CZV33" s="446"/>
      <c r="CZW33" s="451"/>
      <c r="CZX33" s="451"/>
      <c r="CZY33" s="450"/>
      <c r="CZZ33" s="450"/>
      <c r="DAA33" s="446"/>
      <c r="DAB33" s="446"/>
      <c r="DAC33" s="446"/>
      <c r="DAD33" s="446"/>
      <c r="DAE33" s="451"/>
      <c r="DAF33" s="451"/>
      <c r="DAG33" s="450"/>
      <c r="DAH33" s="450"/>
      <c r="DAI33" s="446"/>
      <c r="DAJ33" s="446"/>
      <c r="DAK33" s="446"/>
      <c r="DAL33" s="446"/>
      <c r="DAM33" s="451"/>
      <c r="DAN33" s="451"/>
      <c r="DAO33" s="450"/>
      <c r="DAP33" s="450"/>
      <c r="DAQ33" s="446"/>
      <c r="DAR33" s="446"/>
      <c r="DAS33" s="446"/>
      <c r="DAT33" s="446"/>
      <c r="DAU33" s="451"/>
      <c r="DAV33" s="451"/>
      <c r="DAW33" s="450"/>
      <c r="DAX33" s="450"/>
      <c r="DAY33" s="446"/>
      <c r="DAZ33" s="446"/>
      <c r="DBA33" s="446"/>
      <c r="DBB33" s="446"/>
      <c r="DBC33" s="451"/>
      <c r="DBD33" s="451"/>
      <c r="DBE33" s="450"/>
      <c r="DBF33" s="450"/>
      <c r="DBG33" s="446"/>
      <c r="DBH33" s="446"/>
      <c r="DBI33" s="446"/>
      <c r="DBJ33" s="446"/>
      <c r="DBK33" s="451"/>
      <c r="DBL33" s="451"/>
      <c r="DBM33" s="450"/>
      <c r="DBN33" s="450"/>
      <c r="DBO33" s="446"/>
      <c r="DBP33" s="446"/>
      <c r="DBQ33" s="446"/>
      <c r="DBR33" s="446"/>
      <c r="DBS33" s="451"/>
      <c r="DBT33" s="451"/>
      <c r="DBU33" s="450"/>
      <c r="DBV33" s="450"/>
      <c r="DBW33" s="446"/>
      <c r="DBX33" s="446"/>
      <c r="DBY33" s="446"/>
      <c r="DBZ33" s="446"/>
      <c r="DCA33" s="451"/>
      <c r="DCB33" s="451"/>
      <c r="DCC33" s="450"/>
      <c r="DCD33" s="450"/>
      <c r="DCE33" s="446"/>
      <c r="DCF33" s="446"/>
      <c r="DCG33" s="446"/>
      <c r="DCH33" s="446"/>
      <c r="DCI33" s="451"/>
      <c r="DCJ33" s="451"/>
      <c r="DCK33" s="450"/>
      <c r="DCL33" s="450"/>
      <c r="DCM33" s="446"/>
      <c r="DCN33" s="446"/>
      <c r="DCO33" s="446"/>
      <c r="DCP33" s="446"/>
      <c r="DCQ33" s="451"/>
      <c r="DCR33" s="451"/>
      <c r="DCS33" s="450"/>
      <c r="DCT33" s="450"/>
      <c r="DCU33" s="446"/>
      <c r="DCV33" s="446"/>
      <c r="DCW33" s="446"/>
      <c r="DCX33" s="446"/>
      <c r="DCY33" s="451"/>
      <c r="DCZ33" s="451"/>
      <c r="DDA33" s="450"/>
      <c r="DDB33" s="450"/>
      <c r="DDC33" s="446"/>
      <c r="DDD33" s="446"/>
      <c r="DDE33" s="446"/>
      <c r="DDF33" s="446"/>
      <c r="DDG33" s="451"/>
      <c r="DDH33" s="451"/>
      <c r="DDI33" s="450"/>
      <c r="DDJ33" s="450"/>
      <c r="DDK33" s="446"/>
      <c r="DDL33" s="446"/>
      <c r="DDM33" s="446"/>
      <c r="DDN33" s="446"/>
      <c r="DDO33" s="451"/>
      <c r="DDP33" s="451"/>
      <c r="DDQ33" s="450"/>
      <c r="DDR33" s="450"/>
      <c r="DDS33" s="446"/>
      <c r="DDT33" s="446"/>
      <c r="DDU33" s="446"/>
      <c r="DDV33" s="446"/>
      <c r="DDW33" s="451"/>
      <c r="DDX33" s="451"/>
      <c r="DDY33" s="450"/>
      <c r="DDZ33" s="450"/>
      <c r="DEA33" s="446"/>
      <c r="DEB33" s="446"/>
      <c r="DEC33" s="446"/>
      <c r="DED33" s="446"/>
      <c r="DEE33" s="451"/>
      <c r="DEF33" s="451"/>
      <c r="DEG33" s="450"/>
      <c r="DEH33" s="450"/>
      <c r="DEI33" s="446"/>
      <c r="DEJ33" s="446"/>
      <c r="DEK33" s="446"/>
      <c r="DEL33" s="446"/>
      <c r="DEM33" s="451"/>
      <c r="DEN33" s="451"/>
      <c r="DEO33" s="450"/>
      <c r="DEP33" s="450"/>
      <c r="DEQ33" s="446"/>
      <c r="DER33" s="446"/>
      <c r="DES33" s="446"/>
      <c r="DET33" s="446"/>
      <c r="DEU33" s="451"/>
      <c r="DEV33" s="451"/>
      <c r="DEW33" s="450"/>
      <c r="DEX33" s="450"/>
      <c r="DEY33" s="446"/>
      <c r="DEZ33" s="446"/>
      <c r="DFA33" s="446"/>
      <c r="DFB33" s="446"/>
      <c r="DFC33" s="451"/>
      <c r="DFD33" s="451"/>
      <c r="DFE33" s="450"/>
      <c r="DFF33" s="450"/>
      <c r="DFG33" s="446"/>
      <c r="DFH33" s="446"/>
      <c r="DFI33" s="446"/>
      <c r="DFJ33" s="446"/>
      <c r="DFK33" s="451"/>
      <c r="DFL33" s="451"/>
      <c r="DFM33" s="450"/>
      <c r="DFN33" s="450"/>
      <c r="DFO33" s="446"/>
      <c r="DFP33" s="446"/>
      <c r="DFQ33" s="446"/>
      <c r="DFR33" s="446"/>
      <c r="DFS33" s="451"/>
      <c r="DFT33" s="451"/>
      <c r="DFU33" s="450"/>
      <c r="DFV33" s="450"/>
      <c r="DFW33" s="446"/>
      <c r="DFX33" s="446"/>
      <c r="DFY33" s="446"/>
      <c r="DFZ33" s="446"/>
      <c r="DGA33" s="451"/>
      <c r="DGB33" s="451"/>
      <c r="DGC33" s="450"/>
      <c r="DGD33" s="450"/>
      <c r="DGE33" s="446"/>
      <c r="DGF33" s="446"/>
      <c r="DGG33" s="446"/>
      <c r="DGH33" s="446"/>
      <c r="DGI33" s="451"/>
      <c r="DGJ33" s="451"/>
      <c r="DGK33" s="450"/>
      <c r="DGL33" s="450"/>
      <c r="DGM33" s="446"/>
      <c r="DGN33" s="446"/>
      <c r="DGO33" s="446"/>
      <c r="DGP33" s="446"/>
      <c r="DGQ33" s="451"/>
      <c r="DGR33" s="451"/>
      <c r="DGS33" s="450"/>
      <c r="DGT33" s="450"/>
      <c r="DGU33" s="446"/>
      <c r="DGV33" s="446"/>
      <c r="DGW33" s="446"/>
      <c r="DGX33" s="446"/>
      <c r="DGY33" s="451"/>
      <c r="DGZ33" s="451"/>
      <c r="DHA33" s="450"/>
      <c r="DHB33" s="450"/>
      <c r="DHC33" s="446"/>
      <c r="DHD33" s="446"/>
      <c r="DHE33" s="446"/>
      <c r="DHF33" s="446"/>
      <c r="DHG33" s="451"/>
      <c r="DHH33" s="451"/>
      <c r="DHI33" s="450"/>
      <c r="DHJ33" s="450"/>
      <c r="DHK33" s="446"/>
      <c r="DHL33" s="446"/>
      <c r="DHM33" s="446"/>
      <c r="DHN33" s="446"/>
      <c r="DHO33" s="451"/>
      <c r="DHP33" s="451"/>
      <c r="DHQ33" s="450"/>
      <c r="DHR33" s="450"/>
      <c r="DHS33" s="446"/>
      <c r="DHT33" s="446"/>
      <c r="DHU33" s="446"/>
      <c r="DHV33" s="446"/>
      <c r="DHW33" s="451"/>
      <c r="DHX33" s="451"/>
      <c r="DHY33" s="450"/>
      <c r="DHZ33" s="450"/>
      <c r="DIA33" s="446"/>
      <c r="DIB33" s="446"/>
      <c r="DIC33" s="446"/>
      <c r="DID33" s="446"/>
      <c r="DIE33" s="451"/>
      <c r="DIF33" s="451"/>
      <c r="DIG33" s="450"/>
      <c r="DIH33" s="450"/>
      <c r="DII33" s="446"/>
      <c r="DIJ33" s="446"/>
      <c r="DIK33" s="446"/>
      <c r="DIL33" s="446"/>
      <c r="DIM33" s="451"/>
      <c r="DIN33" s="451"/>
      <c r="DIO33" s="450"/>
      <c r="DIP33" s="450"/>
      <c r="DIQ33" s="446"/>
      <c r="DIR33" s="446"/>
      <c r="DIS33" s="446"/>
      <c r="DIT33" s="446"/>
      <c r="DIU33" s="451"/>
      <c r="DIV33" s="451"/>
      <c r="DIW33" s="450"/>
      <c r="DIX33" s="450"/>
      <c r="DIY33" s="446"/>
      <c r="DIZ33" s="446"/>
      <c r="DJA33" s="446"/>
      <c r="DJB33" s="446"/>
      <c r="DJC33" s="451"/>
      <c r="DJD33" s="451"/>
      <c r="DJE33" s="450"/>
      <c r="DJF33" s="450"/>
      <c r="DJG33" s="446"/>
      <c r="DJH33" s="446"/>
      <c r="DJI33" s="446"/>
      <c r="DJJ33" s="446"/>
      <c r="DJK33" s="451"/>
      <c r="DJL33" s="451"/>
      <c r="DJM33" s="450"/>
      <c r="DJN33" s="450"/>
      <c r="DJO33" s="446"/>
      <c r="DJP33" s="446"/>
      <c r="DJQ33" s="446"/>
      <c r="DJR33" s="446"/>
      <c r="DJS33" s="451"/>
      <c r="DJT33" s="451"/>
      <c r="DJU33" s="450"/>
      <c r="DJV33" s="450"/>
      <c r="DJW33" s="446"/>
      <c r="DJX33" s="446"/>
      <c r="DJY33" s="446"/>
      <c r="DJZ33" s="446"/>
      <c r="DKA33" s="451"/>
      <c r="DKB33" s="451"/>
      <c r="DKC33" s="450"/>
      <c r="DKD33" s="450"/>
      <c r="DKE33" s="446"/>
      <c r="DKF33" s="446"/>
      <c r="DKG33" s="446"/>
      <c r="DKH33" s="446"/>
      <c r="DKI33" s="451"/>
      <c r="DKJ33" s="451"/>
      <c r="DKK33" s="450"/>
      <c r="DKL33" s="450"/>
      <c r="DKM33" s="446"/>
      <c r="DKN33" s="446"/>
      <c r="DKO33" s="446"/>
      <c r="DKP33" s="446"/>
      <c r="DKQ33" s="451"/>
      <c r="DKR33" s="451"/>
      <c r="DKS33" s="450"/>
      <c r="DKT33" s="450"/>
      <c r="DKU33" s="446"/>
      <c r="DKV33" s="446"/>
      <c r="DKW33" s="446"/>
      <c r="DKX33" s="446"/>
      <c r="DKY33" s="451"/>
      <c r="DKZ33" s="451"/>
      <c r="DLA33" s="450"/>
      <c r="DLB33" s="450"/>
      <c r="DLC33" s="446"/>
      <c r="DLD33" s="446"/>
      <c r="DLE33" s="446"/>
      <c r="DLF33" s="446"/>
      <c r="DLG33" s="451"/>
      <c r="DLH33" s="451"/>
      <c r="DLI33" s="450"/>
      <c r="DLJ33" s="450"/>
      <c r="DLK33" s="446"/>
      <c r="DLL33" s="446"/>
      <c r="DLM33" s="446"/>
      <c r="DLN33" s="446"/>
      <c r="DLO33" s="451"/>
      <c r="DLP33" s="451"/>
      <c r="DLQ33" s="450"/>
      <c r="DLR33" s="450"/>
      <c r="DLS33" s="446"/>
      <c r="DLT33" s="446"/>
      <c r="DLU33" s="446"/>
      <c r="DLV33" s="446"/>
      <c r="DLW33" s="451"/>
      <c r="DLX33" s="451"/>
      <c r="DLY33" s="450"/>
      <c r="DLZ33" s="450"/>
      <c r="DMA33" s="446"/>
      <c r="DMB33" s="446"/>
      <c r="DMC33" s="446"/>
      <c r="DMD33" s="446"/>
      <c r="DME33" s="451"/>
      <c r="DMF33" s="451"/>
      <c r="DMG33" s="450"/>
      <c r="DMH33" s="450"/>
      <c r="DMI33" s="446"/>
      <c r="DMJ33" s="446"/>
      <c r="DMK33" s="446"/>
      <c r="DML33" s="446"/>
      <c r="DMM33" s="451"/>
      <c r="DMN33" s="451"/>
      <c r="DMO33" s="450"/>
      <c r="DMP33" s="450"/>
      <c r="DMQ33" s="446"/>
      <c r="DMR33" s="446"/>
      <c r="DMS33" s="446"/>
      <c r="DMT33" s="446"/>
      <c r="DMU33" s="451"/>
      <c r="DMV33" s="451"/>
      <c r="DMW33" s="450"/>
      <c r="DMX33" s="450"/>
      <c r="DMY33" s="446"/>
      <c r="DMZ33" s="446"/>
      <c r="DNA33" s="446"/>
      <c r="DNB33" s="446"/>
      <c r="DNC33" s="451"/>
      <c r="DND33" s="451"/>
      <c r="DNE33" s="450"/>
      <c r="DNF33" s="450"/>
      <c r="DNG33" s="446"/>
      <c r="DNH33" s="446"/>
      <c r="DNI33" s="446"/>
      <c r="DNJ33" s="446"/>
      <c r="DNK33" s="451"/>
      <c r="DNL33" s="451"/>
      <c r="DNM33" s="450"/>
      <c r="DNN33" s="450"/>
      <c r="DNO33" s="446"/>
      <c r="DNP33" s="446"/>
      <c r="DNQ33" s="446"/>
      <c r="DNR33" s="446"/>
      <c r="DNS33" s="451"/>
      <c r="DNT33" s="451"/>
      <c r="DNU33" s="450"/>
      <c r="DNV33" s="450"/>
      <c r="DNW33" s="446"/>
      <c r="DNX33" s="446"/>
      <c r="DNY33" s="446"/>
      <c r="DNZ33" s="446"/>
      <c r="DOA33" s="451"/>
      <c r="DOB33" s="451"/>
      <c r="DOC33" s="450"/>
      <c r="DOD33" s="450"/>
      <c r="DOE33" s="446"/>
      <c r="DOF33" s="446"/>
      <c r="DOG33" s="446"/>
      <c r="DOH33" s="446"/>
      <c r="DOI33" s="451"/>
      <c r="DOJ33" s="451"/>
      <c r="DOK33" s="450"/>
      <c r="DOL33" s="450"/>
      <c r="DOM33" s="446"/>
      <c r="DON33" s="446"/>
      <c r="DOO33" s="446"/>
      <c r="DOP33" s="446"/>
      <c r="DOQ33" s="451"/>
      <c r="DOR33" s="451"/>
      <c r="DOS33" s="450"/>
      <c r="DOT33" s="450"/>
      <c r="DOU33" s="446"/>
      <c r="DOV33" s="446"/>
      <c r="DOW33" s="446"/>
      <c r="DOX33" s="446"/>
      <c r="DOY33" s="451"/>
      <c r="DOZ33" s="451"/>
      <c r="DPA33" s="450"/>
      <c r="DPB33" s="450"/>
      <c r="DPC33" s="446"/>
      <c r="DPD33" s="446"/>
      <c r="DPE33" s="446"/>
      <c r="DPF33" s="446"/>
      <c r="DPG33" s="451"/>
      <c r="DPH33" s="451"/>
      <c r="DPI33" s="450"/>
      <c r="DPJ33" s="450"/>
      <c r="DPK33" s="446"/>
      <c r="DPL33" s="446"/>
      <c r="DPM33" s="446"/>
      <c r="DPN33" s="446"/>
      <c r="DPO33" s="451"/>
      <c r="DPP33" s="451"/>
      <c r="DPQ33" s="450"/>
      <c r="DPR33" s="450"/>
      <c r="DPS33" s="446"/>
      <c r="DPT33" s="446"/>
      <c r="DPU33" s="446"/>
      <c r="DPV33" s="446"/>
      <c r="DPW33" s="451"/>
      <c r="DPX33" s="451"/>
      <c r="DPY33" s="450"/>
      <c r="DPZ33" s="450"/>
      <c r="DQA33" s="446"/>
      <c r="DQB33" s="446"/>
      <c r="DQC33" s="446"/>
      <c r="DQD33" s="446"/>
      <c r="DQE33" s="451"/>
      <c r="DQF33" s="451"/>
      <c r="DQG33" s="450"/>
      <c r="DQH33" s="450"/>
      <c r="DQI33" s="446"/>
      <c r="DQJ33" s="446"/>
      <c r="DQK33" s="446"/>
      <c r="DQL33" s="446"/>
      <c r="DQM33" s="451"/>
      <c r="DQN33" s="451"/>
      <c r="DQO33" s="450"/>
      <c r="DQP33" s="450"/>
      <c r="DQQ33" s="446"/>
      <c r="DQR33" s="446"/>
      <c r="DQS33" s="446"/>
      <c r="DQT33" s="446"/>
      <c r="DQU33" s="451"/>
      <c r="DQV33" s="451"/>
      <c r="DQW33" s="450"/>
      <c r="DQX33" s="450"/>
      <c r="DQY33" s="446"/>
      <c r="DQZ33" s="446"/>
      <c r="DRA33" s="446"/>
      <c r="DRB33" s="446"/>
      <c r="DRC33" s="451"/>
      <c r="DRD33" s="451"/>
      <c r="DRE33" s="450"/>
      <c r="DRF33" s="450"/>
      <c r="DRG33" s="446"/>
      <c r="DRH33" s="446"/>
      <c r="DRI33" s="446"/>
      <c r="DRJ33" s="446"/>
      <c r="DRK33" s="451"/>
      <c r="DRL33" s="451"/>
      <c r="DRM33" s="450"/>
      <c r="DRN33" s="450"/>
      <c r="DRO33" s="446"/>
      <c r="DRP33" s="446"/>
      <c r="DRQ33" s="446"/>
      <c r="DRR33" s="446"/>
      <c r="DRS33" s="451"/>
      <c r="DRT33" s="451"/>
      <c r="DRU33" s="450"/>
      <c r="DRV33" s="450"/>
      <c r="DRW33" s="446"/>
      <c r="DRX33" s="446"/>
      <c r="DRY33" s="446"/>
      <c r="DRZ33" s="446"/>
      <c r="DSA33" s="451"/>
      <c r="DSB33" s="451"/>
      <c r="DSC33" s="450"/>
      <c r="DSD33" s="450"/>
      <c r="DSE33" s="446"/>
      <c r="DSF33" s="446"/>
      <c r="DSG33" s="446"/>
      <c r="DSH33" s="446"/>
      <c r="DSI33" s="451"/>
      <c r="DSJ33" s="451"/>
      <c r="DSK33" s="450"/>
      <c r="DSL33" s="450"/>
      <c r="DSM33" s="446"/>
      <c r="DSN33" s="446"/>
      <c r="DSO33" s="446"/>
      <c r="DSP33" s="446"/>
      <c r="DSQ33" s="451"/>
      <c r="DSR33" s="451"/>
      <c r="DSS33" s="450"/>
      <c r="DST33" s="450"/>
      <c r="DSU33" s="446"/>
      <c r="DSV33" s="446"/>
      <c r="DSW33" s="446"/>
      <c r="DSX33" s="446"/>
      <c r="DSY33" s="451"/>
      <c r="DSZ33" s="451"/>
      <c r="DTA33" s="450"/>
      <c r="DTB33" s="450"/>
      <c r="DTC33" s="446"/>
      <c r="DTD33" s="446"/>
      <c r="DTE33" s="446"/>
      <c r="DTF33" s="446"/>
      <c r="DTG33" s="451"/>
      <c r="DTH33" s="451"/>
      <c r="DTI33" s="450"/>
      <c r="DTJ33" s="450"/>
      <c r="DTK33" s="446"/>
      <c r="DTL33" s="446"/>
      <c r="DTM33" s="446"/>
      <c r="DTN33" s="446"/>
      <c r="DTO33" s="451"/>
      <c r="DTP33" s="451"/>
      <c r="DTQ33" s="450"/>
      <c r="DTR33" s="450"/>
      <c r="DTS33" s="446"/>
      <c r="DTT33" s="446"/>
      <c r="DTU33" s="446"/>
      <c r="DTV33" s="446"/>
      <c r="DTW33" s="451"/>
      <c r="DTX33" s="451"/>
      <c r="DTY33" s="450"/>
      <c r="DTZ33" s="450"/>
      <c r="DUA33" s="446"/>
      <c r="DUB33" s="446"/>
      <c r="DUC33" s="446"/>
      <c r="DUD33" s="446"/>
      <c r="DUE33" s="451"/>
      <c r="DUF33" s="451"/>
      <c r="DUG33" s="450"/>
      <c r="DUH33" s="450"/>
      <c r="DUI33" s="446"/>
      <c r="DUJ33" s="446"/>
      <c r="DUK33" s="446"/>
      <c r="DUL33" s="446"/>
      <c r="DUM33" s="451"/>
      <c r="DUN33" s="451"/>
      <c r="DUO33" s="450"/>
      <c r="DUP33" s="450"/>
      <c r="DUQ33" s="446"/>
      <c r="DUR33" s="446"/>
      <c r="DUS33" s="446"/>
      <c r="DUT33" s="446"/>
      <c r="DUU33" s="451"/>
      <c r="DUV33" s="451"/>
      <c r="DUW33" s="450"/>
      <c r="DUX33" s="450"/>
      <c r="DUY33" s="446"/>
      <c r="DUZ33" s="446"/>
      <c r="DVA33" s="446"/>
      <c r="DVB33" s="446"/>
      <c r="DVC33" s="451"/>
      <c r="DVD33" s="451"/>
      <c r="DVE33" s="450"/>
      <c r="DVF33" s="450"/>
      <c r="DVG33" s="446"/>
      <c r="DVH33" s="446"/>
      <c r="DVI33" s="446"/>
      <c r="DVJ33" s="446"/>
      <c r="DVK33" s="451"/>
      <c r="DVL33" s="451"/>
      <c r="DVM33" s="450"/>
      <c r="DVN33" s="450"/>
      <c r="DVO33" s="446"/>
      <c r="DVP33" s="446"/>
      <c r="DVQ33" s="446"/>
      <c r="DVR33" s="446"/>
      <c r="DVS33" s="451"/>
      <c r="DVT33" s="451"/>
      <c r="DVU33" s="450"/>
      <c r="DVV33" s="450"/>
      <c r="DVW33" s="446"/>
      <c r="DVX33" s="446"/>
      <c r="DVY33" s="446"/>
      <c r="DVZ33" s="446"/>
      <c r="DWA33" s="451"/>
      <c r="DWB33" s="451"/>
      <c r="DWC33" s="450"/>
      <c r="DWD33" s="450"/>
      <c r="DWE33" s="446"/>
      <c r="DWF33" s="446"/>
      <c r="DWG33" s="446"/>
      <c r="DWH33" s="446"/>
      <c r="DWI33" s="451"/>
      <c r="DWJ33" s="451"/>
      <c r="DWK33" s="450"/>
      <c r="DWL33" s="450"/>
      <c r="DWM33" s="446"/>
      <c r="DWN33" s="446"/>
      <c r="DWO33" s="446"/>
      <c r="DWP33" s="446"/>
      <c r="DWQ33" s="451"/>
      <c r="DWR33" s="451"/>
      <c r="DWS33" s="450"/>
      <c r="DWT33" s="450"/>
      <c r="DWU33" s="446"/>
      <c r="DWV33" s="446"/>
      <c r="DWW33" s="446"/>
      <c r="DWX33" s="446"/>
      <c r="DWY33" s="451"/>
      <c r="DWZ33" s="451"/>
      <c r="DXA33" s="450"/>
      <c r="DXB33" s="450"/>
      <c r="DXC33" s="446"/>
      <c r="DXD33" s="446"/>
      <c r="DXE33" s="446"/>
      <c r="DXF33" s="446"/>
      <c r="DXG33" s="451"/>
      <c r="DXH33" s="451"/>
      <c r="DXI33" s="450"/>
      <c r="DXJ33" s="450"/>
      <c r="DXK33" s="446"/>
      <c r="DXL33" s="446"/>
      <c r="DXM33" s="446"/>
      <c r="DXN33" s="446"/>
      <c r="DXO33" s="451"/>
      <c r="DXP33" s="451"/>
      <c r="DXQ33" s="450"/>
      <c r="DXR33" s="450"/>
      <c r="DXS33" s="446"/>
      <c r="DXT33" s="446"/>
      <c r="DXU33" s="446"/>
      <c r="DXV33" s="446"/>
      <c r="DXW33" s="451"/>
      <c r="DXX33" s="451"/>
      <c r="DXY33" s="450"/>
      <c r="DXZ33" s="450"/>
      <c r="DYA33" s="446"/>
      <c r="DYB33" s="446"/>
      <c r="DYC33" s="446"/>
      <c r="DYD33" s="446"/>
      <c r="DYE33" s="451"/>
      <c r="DYF33" s="451"/>
      <c r="DYG33" s="450"/>
      <c r="DYH33" s="450"/>
      <c r="DYI33" s="446"/>
      <c r="DYJ33" s="446"/>
      <c r="DYK33" s="446"/>
      <c r="DYL33" s="446"/>
      <c r="DYM33" s="451"/>
      <c r="DYN33" s="451"/>
      <c r="DYO33" s="450"/>
      <c r="DYP33" s="450"/>
      <c r="DYQ33" s="446"/>
      <c r="DYR33" s="446"/>
      <c r="DYS33" s="446"/>
      <c r="DYT33" s="446"/>
      <c r="DYU33" s="451"/>
      <c r="DYV33" s="451"/>
      <c r="DYW33" s="450"/>
      <c r="DYX33" s="450"/>
      <c r="DYY33" s="446"/>
      <c r="DYZ33" s="446"/>
      <c r="DZA33" s="446"/>
      <c r="DZB33" s="446"/>
      <c r="DZC33" s="451"/>
      <c r="DZD33" s="451"/>
      <c r="DZE33" s="450"/>
      <c r="DZF33" s="450"/>
      <c r="DZG33" s="446"/>
      <c r="DZH33" s="446"/>
      <c r="DZI33" s="446"/>
      <c r="DZJ33" s="446"/>
      <c r="DZK33" s="451"/>
      <c r="DZL33" s="451"/>
      <c r="DZM33" s="450"/>
      <c r="DZN33" s="450"/>
      <c r="DZO33" s="446"/>
      <c r="DZP33" s="446"/>
      <c r="DZQ33" s="446"/>
      <c r="DZR33" s="446"/>
      <c r="DZS33" s="451"/>
      <c r="DZT33" s="451"/>
      <c r="DZU33" s="450"/>
      <c r="DZV33" s="450"/>
      <c r="DZW33" s="446"/>
      <c r="DZX33" s="446"/>
      <c r="DZY33" s="446"/>
      <c r="DZZ33" s="446"/>
      <c r="EAA33" s="451"/>
      <c r="EAB33" s="451"/>
      <c r="EAC33" s="450"/>
      <c r="EAD33" s="450"/>
      <c r="EAE33" s="446"/>
      <c r="EAF33" s="446"/>
      <c r="EAG33" s="446"/>
      <c r="EAH33" s="446"/>
      <c r="EAI33" s="451"/>
      <c r="EAJ33" s="451"/>
      <c r="EAK33" s="450"/>
      <c r="EAL33" s="450"/>
      <c r="EAM33" s="446"/>
      <c r="EAN33" s="446"/>
      <c r="EAO33" s="446"/>
      <c r="EAP33" s="446"/>
      <c r="EAQ33" s="451"/>
      <c r="EAR33" s="451"/>
      <c r="EAS33" s="450"/>
      <c r="EAT33" s="450"/>
      <c r="EAU33" s="446"/>
      <c r="EAV33" s="446"/>
      <c r="EAW33" s="446"/>
      <c r="EAX33" s="446"/>
      <c r="EAY33" s="451"/>
      <c r="EAZ33" s="451"/>
      <c r="EBA33" s="450"/>
      <c r="EBB33" s="450"/>
      <c r="EBC33" s="446"/>
      <c r="EBD33" s="446"/>
      <c r="EBE33" s="446"/>
      <c r="EBF33" s="446"/>
      <c r="EBG33" s="451"/>
      <c r="EBH33" s="451"/>
      <c r="EBI33" s="450"/>
      <c r="EBJ33" s="450"/>
      <c r="EBK33" s="446"/>
      <c r="EBL33" s="446"/>
      <c r="EBM33" s="446"/>
      <c r="EBN33" s="446"/>
      <c r="EBO33" s="451"/>
      <c r="EBP33" s="451"/>
      <c r="EBQ33" s="450"/>
      <c r="EBR33" s="450"/>
      <c r="EBS33" s="446"/>
      <c r="EBT33" s="446"/>
      <c r="EBU33" s="446"/>
      <c r="EBV33" s="446"/>
      <c r="EBW33" s="451"/>
      <c r="EBX33" s="451"/>
      <c r="EBY33" s="450"/>
      <c r="EBZ33" s="450"/>
      <c r="ECA33" s="446"/>
      <c r="ECB33" s="446"/>
      <c r="ECC33" s="446"/>
      <c r="ECD33" s="446"/>
      <c r="ECE33" s="451"/>
      <c r="ECF33" s="451"/>
      <c r="ECG33" s="450"/>
      <c r="ECH33" s="450"/>
      <c r="ECI33" s="446"/>
      <c r="ECJ33" s="446"/>
      <c r="ECK33" s="446"/>
      <c r="ECL33" s="446"/>
      <c r="ECM33" s="451"/>
      <c r="ECN33" s="451"/>
      <c r="ECO33" s="450"/>
      <c r="ECP33" s="450"/>
      <c r="ECQ33" s="446"/>
      <c r="ECR33" s="446"/>
      <c r="ECS33" s="446"/>
      <c r="ECT33" s="446"/>
      <c r="ECU33" s="451"/>
      <c r="ECV33" s="451"/>
      <c r="ECW33" s="450"/>
      <c r="ECX33" s="450"/>
      <c r="ECY33" s="446"/>
      <c r="ECZ33" s="446"/>
      <c r="EDA33" s="446"/>
      <c r="EDB33" s="446"/>
      <c r="EDC33" s="451"/>
      <c r="EDD33" s="451"/>
      <c r="EDE33" s="450"/>
      <c r="EDF33" s="450"/>
      <c r="EDG33" s="446"/>
      <c r="EDH33" s="446"/>
      <c r="EDI33" s="446"/>
      <c r="EDJ33" s="446"/>
      <c r="EDK33" s="451"/>
      <c r="EDL33" s="451"/>
      <c r="EDM33" s="450"/>
      <c r="EDN33" s="450"/>
      <c r="EDO33" s="446"/>
      <c r="EDP33" s="446"/>
      <c r="EDQ33" s="446"/>
      <c r="EDR33" s="446"/>
      <c r="EDS33" s="451"/>
      <c r="EDT33" s="451"/>
      <c r="EDU33" s="450"/>
      <c r="EDV33" s="450"/>
      <c r="EDW33" s="446"/>
      <c r="EDX33" s="446"/>
      <c r="EDY33" s="446"/>
      <c r="EDZ33" s="446"/>
      <c r="EEA33" s="451"/>
      <c r="EEB33" s="451"/>
      <c r="EEC33" s="450"/>
      <c r="EED33" s="450"/>
      <c r="EEE33" s="446"/>
      <c r="EEF33" s="446"/>
      <c r="EEG33" s="446"/>
      <c r="EEH33" s="446"/>
      <c r="EEI33" s="451"/>
      <c r="EEJ33" s="451"/>
      <c r="EEK33" s="450"/>
      <c r="EEL33" s="450"/>
      <c r="EEM33" s="446"/>
      <c r="EEN33" s="446"/>
      <c r="EEO33" s="446"/>
      <c r="EEP33" s="446"/>
      <c r="EEQ33" s="451"/>
      <c r="EER33" s="451"/>
      <c r="EES33" s="450"/>
      <c r="EET33" s="450"/>
      <c r="EEU33" s="446"/>
      <c r="EEV33" s="446"/>
      <c r="EEW33" s="446"/>
      <c r="EEX33" s="446"/>
      <c r="EEY33" s="451"/>
      <c r="EEZ33" s="451"/>
      <c r="EFA33" s="450"/>
      <c r="EFB33" s="450"/>
      <c r="EFC33" s="446"/>
      <c r="EFD33" s="446"/>
      <c r="EFE33" s="446"/>
      <c r="EFF33" s="446"/>
      <c r="EFG33" s="451"/>
      <c r="EFH33" s="451"/>
      <c r="EFI33" s="450"/>
      <c r="EFJ33" s="450"/>
      <c r="EFK33" s="446"/>
      <c r="EFL33" s="446"/>
      <c r="EFM33" s="446"/>
      <c r="EFN33" s="446"/>
      <c r="EFO33" s="451"/>
      <c r="EFP33" s="451"/>
      <c r="EFQ33" s="450"/>
      <c r="EFR33" s="450"/>
      <c r="EFS33" s="446"/>
      <c r="EFT33" s="446"/>
      <c r="EFU33" s="446"/>
      <c r="EFV33" s="446"/>
      <c r="EFW33" s="451"/>
      <c r="EFX33" s="451"/>
      <c r="EFY33" s="450"/>
      <c r="EFZ33" s="450"/>
      <c r="EGA33" s="446"/>
      <c r="EGB33" s="446"/>
      <c r="EGC33" s="446"/>
      <c r="EGD33" s="446"/>
      <c r="EGE33" s="451"/>
      <c r="EGF33" s="451"/>
      <c r="EGG33" s="450"/>
      <c r="EGH33" s="450"/>
      <c r="EGI33" s="446"/>
      <c r="EGJ33" s="446"/>
      <c r="EGK33" s="446"/>
      <c r="EGL33" s="446"/>
      <c r="EGM33" s="451"/>
      <c r="EGN33" s="451"/>
      <c r="EGO33" s="450"/>
      <c r="EGP33" s="450"/>
      <c r="EGQ33" s="446"/>
      <c r="EGR33" s="446"/>
      <c r="EGS33" s="446"/>
      <c r="EGT33" s="446"/>
      <c r="EGU33" s="451"/>
      <c r="EGV33" s="451"/>
      <c r="EGW33" s="450"/>
      <c r="EGX33" s="450"/>
      <c r="EGY33" s="446"/>
      <c r="EGZ33" s="446"/>
      <c r="EHA33" s="446"/>
      <c r="EHB33" s="446"/>
      <c r="EHC33" s="451"/>
      <c r="EHD33" s="451"/>
      <c r="EHE33" s="450"/>
      <c r="EHF33" s="450"/>
      <c r="EHG33" s="446"/>
      <c r="EHH33" s="446"/>
      <c r="EHI33" s="446"/>
      <c r="EHJ33" s="446"/>
      <c r="EHK33" s="451"/>
      <c r="EHL33" s="451"/>
      <c r="EHM33" s="450"/>
      <c r="EHN33" s="450"/>
      <c r="EHO33" s="446"/>
      <c r="EHP33" s="446"/>
      <c r="EHQ33" s="446"/>
      <c r="EHR33" s="446"/>
      <c r="EHS33" s="451"/>
      <c r="EHT33" s="451"/>
      <c r="EHU33" s="450"/>
      <c r="EHV33" s="450"/>
      <c r="EHW33" s="446"/>
      <c r="EHX33" s="446"/>
      <c r="EHY33" s="446"/>
      <c r="EHZ33" s="446"/>
      <c r="EIA33" s="451"/>
      <c r="EIB33" s="451"/>
      <c r="EIC33" s="450"/>
      <c r="EID33" s="450"/>
      <c r="EIE33" s="446"/>
      <c r="EIF33" s="446"/>
      <c r="EIG33" s="446"/>
      <c r="EIH33" s="446"/>
      <c r="EII33" s="451"/>
      <c r="EIJ33" s="451"/>
      <c r="EIK33" s="450"/>
      <c r="EIL33" s="450"/>
      <c r="EIM33" s="446"/>
      <c r="EIN33" s="446"/>
      <c r="EIO33" s="446"/>
      <c r="EIP33" s="446"/>
      <c r="EIQ33" s="451"/>
      <c r="EIR33" s="451"/>
      <c r="EIS33" s="450"/>
      <c r="EIT33" s="450"/>
      <c r="EIU33" s="446"/>
      <c r="EIV33" s="446"/>
      <c r="EIW33" s="446"/>
      <c r="EIX33" s="446"/>
      <c r="EIY33" s="451"/>
      <c r="EIZ33" s="451"/>
      <c r="EJA33" s="450"/>
      <c r="EJB33" s="450"/>
      <c r="EJC33" s="446"/>
      <c r="EJD33" s="446"/>
      <c r="EJE33" s="446"/>
      <c r="EJF33" s="446"/>
      <c r="EJG33" s="451"/>
      <c r="EJH33" s="451"/>
      <c r="EJI33" s="450"/>
      <c r="EJJ33" s="450"/>
      <c r="EJK33" s="446"/>
      <c r="EJL33" s="446"/>
      <c r="EJM33" s="446"/>
      <c r="EJN33" s="446"/>
      <c r="EJO33" s="451"/>
      <c r="EJP33" s="451"/>
      <c r="EJQ33" s="450"/>
      <c r="EJR33" s="450"/>
      <c r="EJS33" s="446"/>
      <c r="EJT33" s="446"/>
      <c r="EJU33" s="446"/>
      <c r="EJV33" s="446"/>
      <c r="EJW33" s="451"/>
      <c r="EJX33" s="451"/>
      <c r="EJY33" s="450"/>
      <c r="EJZ33" s="450"/>
      <c r="EKA33" s="446"/>
      <c r="EKB33" s="446"/>
      <c r="EKC33" s="446"/>
      <c r="EKD33" s="446"/>
      <c r="EKE33" s="451"/>
      <c r="EKF33" s="451"/>
      <c r="EKG33" s="450"/>
      <c r="EKH33" s="450"/>
      <c r="EKI33" s="446"/>
      <c r="EKJ33" s="446"/>
      <c r="EKK33" s="446"/>
      <c r="EKL33" s="446"/>
      <c r="EKM33" s="451"/>
      <c r="EKN33" s="451"/>
      <c r="EKO33" s="450"/>
      <c r="EKP33" s="450"/>
      <c r="EKQ33" s="446"/>
      <c r="EKR33" s="446"/>
      <c r="EKS33" s="446"/>
      <c r="EKT33" s="446"/>
      <c r="EKU33" s="451"/>
      <c r="EKV33" s="451"/>
      <c r="EKW33" s="450"/>
      <c r="EKX33" s="450"/>
      <c r="EKY33" s="446"/>
      <c r="EKZ33" s="446"/>
      <c r="ELA33" s="446"/>
      <c r="ELB33" s="446"/>
      <c r="ELC33" s="451"/>
      <c r="ELD33" s="451"/>
      <c r="ELE33" s="450"/>
      <c r="ELF33" s="450"/>
      <c r="ELG33" s="446"/>
      <c r="ELH33" s="446"/>
      <c r="ELI33" s="446"/>
      <c r="ELJ33" s="446"/>
      <c r="ELK33" s="451"/>
      <c r="ELL33" s="451"/>
      <c r="ELM33" s="450"/>
      <c r="ELN33" s="450"/>
      <c r="ELO33" s="446"/>
      <c r="ELP33" s="446"/>
      <c r="ELQ33" s="446"/>
      <c r="ELR33" s="446"/>
      <c r="ELS33" s="451"/>
      <c r="ELT33" s="451"/>
      <c r="ELU33" s="450"/>
      <c r="ELV33" s="450"/>
      <c r="ELW33" s="446"/>
      <c r="ELX33" s="446"/>
      <c r="ELY33" s="446"/>
      <c r="ELZ33" s="446"/>
      <c r="EMA33" s="451"/>
      <c r="EMB33" s="451"/>
      <c r="EMC33" s="450"/>
      <c r="EMD33" s="450"/>
      <c r="EME33" s="446"/>
      <c r="EMF33" s="446"/>
      <c r="EMG33" s="446"/>
      <c r="EMH33" s="446"/>
      <c r="EMI33" s="451"/>
      <c r="EMJ33" s="451"/>
      <c r="EMK33" s="450"/>
      <c r="EML33" s="450"/>
      <c r="EMM33" s="446"/>
      <c r="EMN33" s="446"/>
      <c r="EMO33" s="446"/>
      <c r="EMP33" s="446"/>
      <c r="EMQ33" s="451"/>
      <c r="EMR33" s="451"/>
      <c r="EMS33" s="450"/>
      <c r="EMT33" s="450"/>
      <c r="EMU33" s="446"/>
      <c r="EMV33" s="446"/>
      <c r="EMW33" s="446"/>
      <c r="EMX33" s="446"/>
      <c r="EMY33" s="451"/>
      <c r="EMZ33" s="451"/>
      <c r="ENA33" s="450"/>
      <c r="ENB33" s="450"/>
      <c r="ENC33" s="446"/>
      <c r="END33" s="446"/>
      <c r="ENE33" s="446"/>
      <c r="ENF33" s="446"/>
      <c r="ENG33" s="451"/>
      <c r="ENH33" s="451"/>
      <c r="ENI33" s="450"/>
      <c r="ENJ33" s="450"/>
      <c r="ENK33" s="446"/>
      <c r="ENL33" s="446"/>
      <c r="ENM33" s="446"/>
      <c r="ENN33" s="446"/>
      <c r="ENO33" s="451"/>
      <c r="ENP33" s="451"/>
      <c r="ENQ33" s="450"/>
      <c r="ENR33" s="450"/>
      <c r="ENS33" s="446"/>
      <c r="ENT33" s="446"/>
      <c r="ENU33" s="446"/>
      <c r="ENV33" s="446"/>
      <c r="ENW33" s="451"/>
      <c r="ENX33" s="451"/>
      <c r="ENY33" s="450"/>
      <c r="ENZ33" s="450"/>
      <c r="EOA33" s="446"/>
      <c r="EOB33" s="446"/>
      <c r="EOC33" s="446"/>
      <c r="EOD33" s="446"/>
      <c r="EOE33" s="451"/>
      <c r="EOF33" s="451"/>
      <c r="EOG33" s="450"/>
      <c r="EOH33" s="450"/>
      <c r="EOI33" s="446"/>
      <c r="EOJ33" s="446"/>
      <c r="EOK33" s="446"/>
      <c r="EOL33" s="446"/>
      <c r="EOM33" s="451"/>
      <c r="EON33" s="451"/>
      <c r="EOO33" s="450"/>
      <c r="EOP33" s="450"/>
      <c r="EOQ33" s="446"/>
      <c r="EOR33" s="446"/>
      <c r="EOS33" s="446"/>
      <c r="EOT33" s="446"/>
      <c r="EOU33" s="451"/>
      <c r="EOV33" s="451"/>
      <c r="EOW33" s="450"/>
      <c r="EOX33" s="450"/>
      <c r="EOY33" s="446"/>
      <c r="EOZ33" s="446"/>
      <c r="EPA33" s="446"/>
      <c r="EPB33" s="446"/>
      <c r="EPC33" s="451"/>
      <c r="EPD33" s="451"/>
      <c r="EPE33" s="450"/>
      <c r="EPF33" s="450"/>
      <c r="EPG33" s="446"/>
      <c r="EPH33" s="446"/>
      <c r="EPI33" s="446"/>
      <c r="EPJ33" s="446"/>
      <c r="EPK33" s="451"/>
      <c r="EPL33" s="451"/>
      <c r="EPM33" s="450"/>
      <c r="EPN33" s="450"/>
      <c r="EPO33" s="446"/>
      <c r="EPP33" s="446"/>
      <c r="EPQ33" s="446"/>
      <c r="EPR33" s="446"/>
      <c r="EPS33" s="451"/>
      <c r="EPT33" s="451"/>
      <c r="EPU33" s="450"/>
      <c r="EPV33" s="450"/>
      <c r="EPW33" s="446"/>
      <c r="EPX33" s="446"/>
      <c r="EPY33" s="446"/>
      <c r="EPZ33" s="446"/>
      <c r="EQA33" s="451"/>
      <c r="EQB33" s="451"/>
      <c r="EQC33" s="450"/>
      <c r="EQD33" s="450"/>
      <c r="EQE33" s="446"/>
      <c r="EQF33" s="446"/>
      <c r="EQG33" s="446"/>
      <c r="EQH33" s="446"/>
      <c r="EQI33" s="451"/>
      <c r="EQJ33" s="451"/>
      <c r="EQK33" s="450"/>
      <c r="EQL33" s="450"/>
      <c r="EQM33" s="446"/>
      <c r="EQN33" s="446"/>
      <c r="EQO33" s="446"/>
      <c r="EQP33" s="446"/>
      <c r="EQQ33" s="451"/>
      <c r="EQR33" s="451"/>
      <c r="EQS33" s="450"/>
      <c r="EQT33" s="450"/>
      <c r="EQU33" s="446"/>
      <c r="EQV33" s="446"/>
      <c r="EQW33" s="446"/>
      <c r="EQX33" s="446"/>
      <c r="EQY33" s="451"/>
      <c r="EQZ33" s="451"/>
      <c r="ERA33" s="450"/>
      <c r="ERB33" s="450"/>
      <c r="ERC33" s="446"/>
      <c r="ERD33" s="446"/>
      <c r="ERE33" s="446"/>
      <c r="ERF33" s="446"/>
      <c r="ERG33" s="451"/>
      <c r="ERH33" s="451"/>
      <c r="ERI33" s="450"/>
      <c r="ERJ33" s="450"/>
      <c r="ERK33" s="446"/>
      <c r="ERL33" s="446"/>
      <c r="ERM33" s="446"/>
      <c r="ERN33" s="446"/>
      <c r="ERO33" s="451"/>
      <c r="ERP33" s="451"/>
      <c r="ERQ33" s="450"/>
      <c r="ERR33" s="450"/>
      <c r="ERS33" s="446"/>
      <c r="ERT33" s="446"/>
      <c r="ERU33" s="446"/>
      <c r="ERV33" s="446"/>
      <c r="ERW33" s="451"/>
      <c r="ERX33" s="451"/>
      <c r="ERY33" s="450"/>
      <c r="ERZ33" s="450"/>
      <c r="ESA33" s="446"/>
      <c r="ESB33" s="446"/>
      <c r="ESC33" s="446"/>
      <c r="ESD33" s="446"/>
      <c r="ESE33" s="451"/>
      <c r="ESF33" s="451"/>
      <c r="ESG33" s="450"/>
      <c r="ESH33" s="450"/>
      <c r="ESI33" s="446"/>
      <c r="ESJ33" s="446"/>
      <c r="ESK33" s="446"/>
      <c r="ESL33" s="446"/>
      <c r="ESM33" s="451"/>
      <c r="ESN33" s="451"/>
      <c r="ESO33" s="450"/>
      <c r="ESP33" s="450"/>
      <c r="ESQ33" s="446"/>
      <c r="ESR33" s="446"/>
      <c r="ESS33" s="446"/>
      <c r="EST33" s="446"/>
      <c r="ESU33" s="451"/>
      <c r="ESV33" s="451"/>
      <c r="ESW33" s="450"/>
      <c r="ESX33" s="450"/>
      <c r="ESY33" s="446"/>
      <c r="ESZ33" s="446"/>
      <c r="ETA33" s="446"/>
      <c r="ETB33" s="446"/>
      <c r="ETC33" s="451"/>
      <c r="ETD33" s="451"/>
      <c r="ETE33" s="450"/>
      <c r="ETF33" s="450"/>
      <c r="ETG33" s="446"/>
      <c r="ETH33" s="446"/>
      <c r="ETI33" s="446"/>
      <c r="ETJ33" s="446"/>
      <c r="ETK33" s="451"/>
      <c r="ETL33" s="451"/>
      <c r="ETM33" s="450"/>
      <c r="ETN33" s="450"/>
      <c r="ETO33" s="446"/>
      <c r="ETP33" s="446"/>
      <c r="ETQ33" s="446"/>
      <c r="ETR33" s="446"/>
      <c r="ETS33" s="451"/>
      <c r="ETT33" s="451"/>
      <c r="ETU33" s="450"/>
      <c r="ETV33" s="450"/>
      <c r="ETW33" s="446"/>
      <c r="ETX33" s="446"/>
      <c r="ETY33" s="446"/>
      <c r="ETZ33" s="446"/>
      <c r="EUA33" s="451"/>
      <c r="EUB33" s="451"/>
      <c r="EUC33" s="450"/>
      <c r="EUD33" s="450"/>
      <c r="EUE33" s="446"/>
      <c r="EUF33" s="446"/>
      <c r="EUG33" s="446"/>
      <c r="EUH33" s="446"/>
      <c r="EUI33" s="451"/>
      <c r="EUJ33" s="451"/>
      <c r="EUK33" s="450"/>
      <c r="EUL33" s="450"/>
      <c r="EUM33" s="446"/>
      <c r="EUN33" s="446"/>
      <c r="EUO33" s="446"/>
      <c r="EUP33" s="446"/>
      <c r="EUQ33" s="451"/>
      <c r="EUR33" s="451"/>
      <c r="EUS33" s="450"/>
      <c r="EUT33" s="450"/>
      <c r="EUU33" s="446"/>
      <c r="EUV33" s="446"/>
      <c r="EUW33" s="446"/>
      <c r="EUX33" s="446"/>
      <c r="EUY33" s="451"/>
      <c r="EUZ33" s="451"/>
      <c r="EVA33" s="450"/>
      <c r="EVB33" s="450"/>
      <c r="EVC33" s="446"/>
      <c r="EVD33" s="446"/>
      <c r="EVE33" s="446"/>
      <c r="EVF33" s="446"/>
      <c r="EVG33" s="451"/>
      <c r="EVH33" s="451"/>
      <c r="EVI33" s="450"/>
      <c r="EVJ33" s="450"/>
      <c r="EVK33" s="446"/>
      <c r="EVL33" s="446"/>
      <c r="EVM33" s="446"/>
      <c r="EVN33" s="446"/>
      <c r="EVO33" s="451"/>
      <c r="EVP33" s="451"/>
      <c r="EVQ33" s="450"/>
      <c r="EVR33" s="450"/>
      <c r="EVS33" s="446"/>
      <c r="EVT33" s="446"/>
      <c r="EVU33" s="446"/>
      <c r="EVV33" s="446"/>
      <c r="EVW33" s="451"/>
      <c r="EVX33" s="451"/>
      <c r="EVY33" s="450"/>
      <c r="EVZ33" s="450"/>
      <c r="EWA33" s="446"/>
      <c r="EWB33" s="446"/>
      <c r="EWC33" s="446"/>
      <c r="EWD33" s="446"/>
      <c r="EWE33" s="451"/>
      <c r="EWF33" s="451"/>
      <c r="EWG33" s="450"/>
      <c r="EWH33" s="450"/>
      <c r="EWI33" s="446"/>
      <c r="EWJ33" s="446"/>
      <c r="EWK33" s="446"/>
      <c r="EWL33" s="446"/>
      <c r="EWM33" s="451"/>
      <c r="EWN33" s="451"/>
      <c r="EWO33" s="450"/>
      <c r="EWP33" s="450"/>
      <c r="EWQ33" s="446"/>
      <c r="EWR33" s="446"/>
      <c r="EWS33" s="446"/>
      <c r="EWT33" s="446"/>
      <c r="EWU33" s="451"/>
      <c r="EWV33" s="451"/>
      <c r="EWW33" s="450"/>
      <c r="EWX33" s="450"/>
      <c r="EWY33" s="446"/>
      <c r="EWZ33" s="446"/>
      <c r="EXA33" s="446"/>
      <c r="EXB33" s="446"/>
      <c r="EXC33" s="451"/>
      <c r="EXD33" s="451"/>
      <c r="EXE33" s="450"/>
      <c r="EXF33" s="450"/>
      <c r="EXG33" s="446"/>
      <c r="EXH33" s="446"/>
      <c r="EXI33" s="446"/>
      <c r="EXJ33" s="446"/>
      <c r="EXK33" s="451"/>
      <c r="EXL33" s="451"/>
      <c r="EXM33" s="450"/>
      <c r="EXN33" s="450"/>
      <c r="EXO33" s="446"/>
      <c r="EXP33" s="446"/>
      <c r="EXQ33" s="446"/>
      <c r="EXR33" s="446"/>
      <c r="EXS33" s="451"/>
      <c r="EXT33" s="451"/>
      <c r="EXU33" s="450"/>
      <c r="EXV33" s="450"/>
      <c r="EXW33" s="446"/>
      <c r="EXX33" s="446"/>
      <c r="EXY33" s="446"/>
      <c r="EXZ33" s="446"/>
      <c r="EYA33" s="451"/>
      <c r="EYB33" s="451"/>
      <c r="EYC33" s="450"/>
      <c r="EYD33" s="450"/>
      <c r="EYE33" s="446"/>
      <c r="EYF33" s="446"/>
      <c r="EYG33" s="446"/>
      <c r="EYH33" s="446"/>
      <c r="EYI33" s="451"/>
      <c r="EYJ33" s="451"/>
      <c r="EYK33" s="450"/>
      <c r="EYL33" s="450"/>
      <c r="EYM33" s="446"/>
      <c r="EYN33" s="446"/>
      <c r="EYO33" s="446"/>
      <c r="EYP33" s="446"/>
      <c r="EYQ33" s="451"/>
      <c r="EYR33" s="451"/>
      <c r="EYS33" s="450"/>
      <c r="EYT33" s="450"/>
      <c r="EYU33" s="446"/>
      <c r="EYV33" s="446"/>
      <c r="EYW33" s="446"/>
      <c r="EYX33" s="446"/>
      <c r="EYY33" s="451"/>
      <c r="EYZ33" s="451"/>
      <c r="EZA33" s="450"/>
      <c r="EZB33" s="450"/>
      <c r="EZC33" s="446"/>
      <c r="EZD33" s="446"/>
      <c r="EZE33" s="446"/>
      <c r="EZF33" s="446"/>
      <c r="EZG33" s="451"/>
      <c r="EZH33" s="451"/>
      <c r="EZI33" s="450"/>
      <c r="EZJ33" s="450"/>
      <c r="EZK33" s="446"/>
      <c r="EZL33" s="446"/>
      <c r="EZM33" s="446"/>
      <c r="EZN33" s="446"/>
      <c r="EZO33" s="451"/>
      <c r="EZP33" s="451"/>
      <c r="EZQ33" s="450"/>
      <c r="EZR33" s="450"/>
      <c r="EZS33" s="446"/>
      <c r="EZT33" s="446"/>
      <c r="EZU33" s="446"/>
      <c r="EZV33" s="446"/>
      <c r="EZW33" s="451"/>
      <c r="EZX33" s="451"/>
      <c r="EZY33" s="450"/>
      <c r="EZZ33" s="450"/>
      <c r="FAA33" s="446"/>
      <c r="FAB33" s="446"/>
      <c r="FAC33" s="446"/>
      <c r="FAD33" s="446"/>
      <c r="FAE33" s="451"/>
      <c r="FAF33" s="451"/>
      <c r="FAG33" s="450"/>
      <c r="FAH33" s="450"/>
      <c r="FAI33" s="446"/>
      <c r="FAJ33" s="446"/>
      <c r="FAK33" s="446"/>
      <c r="FAL33" s="446"/>
      <c r="FAM33" s="451"/>
      <c r="FAN33" s="451"/>
      <c r="FAO33" s="450"/>
      <c r="FAP33" s="450"/>
      <c r="FAQ33" s="446"/>
      <c r="FAR33" s="446"/>
      <c r="FAS33" s="446"/>
      <c r="FAT33" s="446"/>
      <c r="FAU33" s="451"/>
      <c r="FAV33" s="451"/>
      <c r="FAW33" s="450"/>
      <c r="FAX33" s="450"/>
      <c r="FAY33" s="446"/>
      <c r="FAZ33" s="446"/>
      <c r="FBA33" s="446"/>
      <c r="FBB33" s="446"/>
      <c r="FBC33" s="451"/>
      <c r="FBD33" s="451"/>
      <c r="FBE33" s="450"/>
      <c r="FBF33" s="450"/>
      <c r="FBG33" s="446"/>
      <c r="FBH33" s="446"/>
      <c r="FBI33" s="446"/>
      <c r="FBJ33" s="446"/>
      <c r="FBK33" s="451"/>
      <c r="FBL33" s="451"/>
      <c r="FBM33" s="450"/>
      <c r="FBN33" s="450"/>
      <c r="FBO33" s="446"/>
      <c r="FBP33" s="446"/>
      <c r="FBQ33" s="446"/>
      <c r="FBR33" s="446"/>
      <c r="FBS33" s="451"/>
      <c r="FBT33" s="451"/>
      <c r="FBU33" s="450"/>
      <c r="FBV33" s="450"/>
      <c r="FBW33" s="446"/>
      <c r="FBX33" s="446"/>
      <c r="FBY33" s="446"/>
      <c r="FBZ33" s="446"/>
      <c r="FCA33" s="451"/>
      <c r="FCB33" s="451"/>
      <c r="FCC33" s="450"/>
      <c r="FCD33" s="450"/>
      <c r="FCE33" s="446"/>
      <c r="FCF33" s="446"/>
      <c r="FCG33" s="446"/>
      <c r="FCH33" s="446"/>
      <c r="FCI33" s="451"/>
      <c r="FCJ33" s="451"/>
      <c r="FCK33" s="450"/>
      <c r="FCL33" s="450"/>
      <c r="FCM33" s="446"/>
      <c r="FCN33" s="446"/>
      <c r="FCO33" s="446"/>
      <c r="FCP33" s="446"/>
      <c r="FCQ33" s="451"/>
      <c r="FCR33" s="451"/>
      <c r="FCS33" s="450"/>
      <c r="FCT33" s="450"/>
      <c r="FCU33" s="446"/>
      <c r="FCV33" s="446"/>
      <c r="FCW33" s="446"/>
      <c r="FCX33" s="446"/>
      <c r="FCY33" s="451"/>
      <c r="FCZ33" s="451"/>
      <c r="FDA33" s="450"/>
      <c r="FDB33" s="450"/>
      <c r="FDC33" s="446"/>
      <c r="FDD33" s="446"/>
      <c r="FDE33" s="446"/>
      <c r="FDF33" s="446"/>
      <c r="FDG33" s="451"/>
      <c r="FDH33" s="451"/>
      <c r="FDI33" s="450"/>
      <c r="FDJ33" s="450"/>
      <c r="FDK33" s="446"/>
      <c r="FDL33" s="446"/>
      <c r="FDM33" s="446"/>
      <c r="FDN33" s="446"/>
      <c r="FDO33" s="451"/>
      <c r="FDP33" s="451"/>
      <c r="FDQ33" s="450"/>
      <c r="FDR33" s="450"/>
      <c r="FDS33" s="446"/>
      <c r="FDT33" s="446"/>
      <c r="FDU33" s="446"/>
      <c r="FDV33" s="446"/>
      <c r="FDW33" s="451"/>
      <c r="FDX33" s="451"/>
      <c r="FDY33" s="450"/>
      <c r="FDZ33" s="450"/>
      <c r="FEA33" s="446"/>
      <c r="FEB33" s="446"/>
      <c r="FEC33" s="446"/>
      <c r="FED33" s="446"/>
      <c r="FEE33" s="451"/>
      <c r="FEF33" s="451"/>
      <c r="FEG33" s="450"/>
      <c r="FEH33" s="450"/>
      <c r="FEI33" s="446"/>
      <c r="FEJ33" s="446"/>
      <c r="FEK33" s="446"/>
      <c r="FEL33" s="446"/>
      <c r="FEM33" s="451"/>
      <c r="FEN33" s="451"/>
      <c r="FEO33" s="450"/>
      <c r="FEP33" s="450"/>
      <c r="FEQ33" s="446"/>
      <c r="FER33" s="446"/>
      <c r="FES33" s="446"/>
      <c r="FET33" s="446"/>
      <c r="FEU33" s="451"/>
      <c r="FEV33" s="451"/>
      <c r="FEW33" s="450"/>
      <c r="FEX33" s="450"/>
      <c r="FEY33" s="446"/>
      <c r="FEZ33" s="446"/>
      <c r="FFA33" s="446"/>
      <c r="FFB33" s="446"/>
      <c r="FFC33" s="451"/>
      <c r="FFD33" s="451"/>
      <c r="FFE33" s="450"/>
      <c r="FFF33" s="450"/>
      <c r="FFG33" s="446"/>
      <c r="FFH33" s="446"/>
      <c r="FFI33" s="446"/>
      <c r="FFJ33" s="446"/>
      <c r="FFK33" s="451"/>
      <c r="FFL33" s="451"/>
      <c r="FFM33" s="450"/>
      <c r="FFN33" s="450"/>
      <c r="FFO33" s="446"/>
      <c r="FFP33" s="446"/>
      <c r="FFQ33" s="446"/>
      <c r="FFR33" s="446"/>
      <c r="FFS33" s="451"/>
      <c r="FFT33" s="451"/>
      <c r="FFU33" s="450"/>
      <c r="FFV33" s="450"/>
      <c r="FFW33" s="446"/>
      <c r="FFX33" s="446"/>
      <c r="FFY33" s="446"/>
      <c r="FFZ33" s="446"/>
      <c r="FGA33" s="451"/>
      <c r="FGB33" s="451"/>
      <c r="FGC33" s="450"/>
      <c r="FGD33" s="450"/>
      <c r="FGE33" s="446"/>
      <c r="FGF33" s="446"/>
      <c r="FGG33" s="446"/>
      <c r="FGH33" s="446"/>
      <c r="FGI33" s="451"/>
      <c r="FGJ33" s="451"/>
      <c r="FGK33" s="450"/>
      <c r="FGL33" s="450"/>
      <c r="FGM33" s="446"/>
      <c r="FGN33" s="446"/>
      <c r="FGO33" s="446"/>
      <c r="FGP33" s="446"/>
      <c r="FGQ33" s="451"/>
      <c r="FGR33" s="451"/>
      <c r="FGS33" s="450"/>
      <c r="FGT33" s="450"/>
      <c r="FGU33" s="446"/>
      <c r="FGV33" s="446"/>
      <c r="FGW33" s="446"/>
      <c r="FGX33" s="446"/>
      <c r="FGY33" s="451"/>
      <c r="FGZ33" s="451"/>
      <c r="FHA33" s="450"/>
      <c r="FHB33" s="450"/>
      <c r="FHC33" s="446"/>
      <c r="FHD33" s="446"/>
      <c r="FHE33" s="446"/>
      <c r="FHF33" s="446"/>
      <c r="FHG33" s="451"/>
      <c r="FHH33" s="451"/>
      <c r="FHI33" s="450"/>
      <c r="FHJ33" s="450"/>
      <c r="FHK33" s="446"/>
      <c r="FHL33" s="446"/>
      <c r="FHM33" s="446"/>
      <c r="FHN33" s="446"/>
      <c r="FHO33" s="451"/>
      <c r="FHP33" s="451"/>
      <c r="FHQ33" s="450"/>
      <c r="FHR33" s="450"/>
      <c r="FHS33" s="446"/>
      <c r="FHT33" s="446"/>
      <c r="FHU33" s="446"/>
      <c r="FHV33" s="446"/>
      <c r="FHW33" s="451"/>
      <c r="FHX33" s="451"/>
      <c r="FHY33" s="450"/>
      <c r="FHZ33" s="450"/>
      <c r="FIA33" s="446"/>
      <c r="FIB33" s="446"/>
      <c r="FIC33" s="446"/>
      <c r="FID33" s="446"/>
      <c r="FIE33" s="451"/>
      <c r="FIF33" s="451"/>
      <c r="FIG33" s="450"/>
      <c r="FIH33" s="450"/>
      <c r="FII33" s="446"/>
      <c r="FIJ33" s="446"/>
      <c r="FIK33" s="446"/>
      <c r="FIL33" s="446"/>
      <c r="FIM33" s="451"/>
      <c r="FIN33" s="451"/>
      <c r="FIO33" s="450"/>
      <c r="FIP33" s="450"/>
      <c r="FIQ33" s="446"/>
      <c r="FIR33" s="446"/>
      <c r="FIS33" s="446"/>
      <c r="FIT33" s="446"/>
      <c r="FIU33" s="451"/>
      <c r="FIV33" s="451"/>
      <c r="FIW33" s="450"/>
      <c r="FIX33" s="450"/>
      <c r="FIY33" s="446"/>
      <c r="FIZ33" s="446"/>
      <c r="FJA33" s="446"/>
      <c r="FJB33" s="446"/>
      <c r="FJC33" s="451"/>
      <c r="FJD33" s="451"/>
      <c r="FJE33" s="450"/>
      <c r="FJF33" s="450"/>
      <c r="FJG33" s="446"/>
      <c r="FJH33" s="446"/>
      <c r="FJI33" s="446"/>
      <c r="FJJ33" s="446"/>
      <c r="FJK33" s="451"/>
      <c r="FJL33" s="451"/>
      <c r="FJM33" s="450"/>
      <c r="FJN33" s="450"/>
      <c r="FJO33" s="446"/>
      <c r="FJP33" s="446"/>
      <c r="FJQ33" s="446"/>
      <c r="FJR33" s="446"/>
      <c r="FJS33" s="451"/>
      <c r="FJT33" s="451"/>
      <c r="FJU33" s="450"/>
      <c r="FJV33" s="450"/>
      <c r="FJW33" s="446"/>
      <c r="FJX33" s="446"/>
      <c r="FJY33" s="446"/>
      <c r="FJZ33" s="446"/>
      <c r="FKA33" s="451"/>
      <c r="FKB33" s="451"/>
      <c r="FKC33" s="450"/>
      <c r="FKD33" s="450"/>
      <c r="FKE33" s="446"/>
      <c r="FKF33" s="446"/>
      <c r="FKG33" s="446"/>
      <c r="FKH33" s="446"/>
      <c r="FKI33" s="451"/>
      <c r="FKJ33" s="451"/>
      <c r="FKK33" s="450"/>
      <c r="FKL33" s="450"/>
      <c r="FKM33" s="446"/>
      <c r="FKN33" s="446"/>
      <c r="FKO33" s="446"/>
      <c r="FKP33" s="446"/>
      <c r="FKQ33" s="451"/>
      <c r="FKR33" s="451"/>
      <c r="FKS33" s="450"/>
      <c r="FKT33" s="450"/>
      <c r="FKU33" s="446"/>
      <c r="FKV33" s="446"/>
      <c r="FKW33" s="446"/>
      <c r="FKX33" s="446"/>
      <c r="FKY33" s="451"/>
      <c r="FKZ33" s="451"/>
      <c r="FLA33" s="450"/>
      <c r="FLB33" s="450"/>
      <c r="FLC33" s="446"/>
      <c r="FLD33" s="446"/>
      <c r="FLE33" s="446"/>
      <c r="FLF33" s="446"/>
      <c r="FLG33" s="451"/>
      <c r="FLH33" s="451"/>
      <c r="FLI33" s="450"/>
      <c r="FLJ33" s="450"/>
      <c r="FLK33" s="446"/>
      <c r="FLL33" s="446"/>
      <c r="FLM33" s="446"/>
      <c r="FLN33" s="446"/>
      <c r="FLO33" s="451"/>
      <c r="FLP33" s="451"/>
      <c r="FLQ33" s="450"/>
      <c r="FLR33" s="450"/>
      <c r="FLS33" s="446"/>
      <c r="FLT33" s="446"/>
      <c r="FLU33" s="446"/>
      <c r="FLV33" s="446"/>
      <c r="FLW33" s="451"/>
      <c r="FLX33" s="451"/>
      <c r="FLY33" s="450"/>
      <c r="FLZ33" s="450"/>
      <c r="FMA33" s="446"/>
      <c r="FMB33" s="446"/>
      <c r="FMC33" s="446"/>
      <c r="FMD33" s="446"/>
      <c r="FME33" s="451"/>
      <c r="FMF33" s="451"/>
      <c r="FMG33" s="450"/>
      <c r="FMH33" s="450"/>
      <c r="FMI33" s="446"/>
      <c r="FMJ33" s="446"/>
      <c r="FMK33" s="446"/>
      <c r="FML33" s="446"/>
      <c r="FMM33" s="451"/>
      <c r="FMN33" s="451"/>
      <c r="FMO33" s="450"/>
      <c r="FMP33" s="450"/>
      <c r="FMQ33" s="446"/>
      <c r="FMR33" s="446"/>
      <c r="FMS33" s="446"/>
      <c r="FMT33" s="446"/>
      <c r="FMU33" s="451"/>
      <c r="FMV33" s="451"/>
      <c r="FMW33" s="450"/>
      <c r="FMX33" s="450"/>
      <c r="FMY33" s="446"/>
      <c r="FMZ33" s="446"/>
      <c r="FNA33" s="446"/>
      <c r="FNB33" s="446"/>
      <c r="FNC33" s="451"/>
      <c r="FND33" s="451"/>
      <c r="FNE33" s="450"/>
      <c r="FNF33" s="450"/>
      <c r="FNG33" s="446"/>
      <c r="FNH33" s="446"/>
      <c r="FNI33" s="446"/>
      <c r="FNJ33" s="446"/>
      <c r="FNK33" s="451"/>
      <c r="FNL33" s="451"/>
      <c r="FNM33" s="450"/>
      <c r="FNN33" s="450"/>
      <c r="FNO33" s="446"/>
      <c r="FNP33" s="446"/>
      <c r="FNQ33" s="446"/>
      <c r="FNR33" s="446"/>
      <c r="FNS33" s="451"/>
      <c r="FNT33" s="451"/>
      <c r="FNU33" s="450"/>
      <c r="FNV33" s="450"/>
      <c r="FNW33" s="446"/>
      <c r="FNX33" s="446"/>
      <c r="FNY33" s="446"/>
      <c r="FNZ33" s="446"/>
      <c r="FOA33" s="451"/>
      <c r="FOB33" s="451"/>
      <c r="FOC33" s="450"/>
      <c r="FOD33" s="450"/>
      <c r="FOE33" s="446"/>
      <c r="FOF33" s="446"/>
      <c r="FOG33" s="446"/>
      <c r="FOH33" s="446"/>
      <c r="FOI33" s="451"/>
      <c r="FOJ33" s="451"/>
      <c r="FOK33" s="450"/>
      <c r="FOL33" s="450"/>
      <c r="FOM33" s="446"/>
      <c r="FON33" s="446"/>
      <c r="FOO33" s="446"/>
      <c r="FOP33" s="446"/>
      <c r="FOQ33" s="451"/>
      <c r="FOR33" s="451"/>
      <c r="FOS33" s="450"/>
      <c r="FOT33" s="450"/>
      <c r="FOU33" s="446"/>
      <c r="FOV33" s="446"/>
      <c r="FOW33" s="446"/>
      <c r="FOX33" s="446"/>
      <c r="FOY33" s="451"/>
      <c r="FOZ33" s="451"/>
      <c r="FPA33" s="450"/>
      <c r="FPB33" s="450"/>
      <c r="FPC33" s="446"/>
      <c r="FPD33" s="446"/>
      <c r="FPE33" s="446"/>
      <c r="FPF33" s="446"/>
      <c r="FPG33" s="451"/>
      <c r="FPH33" s="451"/>
      <c r="FPI33" s="450"/>
      <c r="FPJ33" s="450"/>
      <c r="FPK33" s="446"/>
      <c r="FPL33" s="446"/>
      <c r="FPM33" s="446"/>
      <c r="FPN33" s="446"/>
      <c r="FPO33" s="451"/>
      <c r="FPP33" s="451"/>
      <c r="FPQ33" s="450"/>
      <c r="FPR33" s="450"/>
      <c r="FPS33" s="446"/>
      <c r="FPT33" s="446"/>
      <c r="FPU33" s="446"/>
      <c r="FPV33" s="446"/>
      <c r="FPW33" s="451"/>
      <c r="FPX33" s="451"/>
      <c r="FPY33" s="450"/>
      <c r="FPZ33" s="450"/>
      <c r="FQA33" s="446"/>
      <c r="FQB33" s="446"/>
      <c r="FQC33" s="446"/>
      <c r="FQD33" s="446"/>
      <c r="FQE33" s="451"/>
      <c r="FQF33" s="451"/>
      <c r="FQG33" s="450"/>
      <c r="FQH33" s="450"/>
      <c r="FQI33" s="446"/>
      <c r="FQJ33" s="446"/>
      <c r="FQK33" s="446"/>
      <c r="FQL33" s="446"/>
      <c r="FQM33" s="451"/>
      <c r="FQN33" s="451"/>
      <c r="FQO33" s="450"/>
      <c r="FQP33" s="450"/>
      <c r="FQQ33" s="446"/>
      <c r="FQR33" s="446"/>
      <c r="FQS33" s="446"/>
      <c r="FQT33" s="446"/>
      <c r="FQU33" s="451"/>
      <c r="FQV33" s="451"/>
      <c r="FQW33" s="450"/>
      <c r="FQX33" s="450"/>
      <c r="FQY33" s="446"/>
      <c r="FQZ33" s="446"/>
      <c r="FRA33" s="446"/>
      <c r="FRB33" s="446"/>
      <c r="FRC33" s="451"/>
      <c r="FRD33" s="451"/>
      <c r="FRE33" s="450"/>
      <c r="FRF33" s="450"/>
      <c r="FRG33" s="446"/>
      <c r="FRH33" s="446"/>
      <c r="FRI33" s="446"/>
      <c r="FRJ33" s="446"/>
      <c r="FRK33" s="451"/>
      <c r="FRL33" s="451"/>
      <c r="FRM33" s="450"/>
      <c r="FRN33" s="450"/>
      <c r="FRO33" s="446"/>
      <c r="FRP33" s="446"/>
      <c r="FRQ33" s="446"/>
      <c r="FRR33" s="446"/>
      <c r="FRS33" s="451"/>
      <c r="FRT33" s="451"/>
      <c r="FRU33" s="450"/>
      <c r="FRV33" s="450"/>
      <c r="FRW33" s="446"/>
      <c r="FRX33" s="446"/>
      <c r="FRY33" s="446"/>
      <c r="FRZ33" s="446"/>
      <c r="FSA33" s="451"/>
      <c r="FSB33" s="451"/>
      <c r="FSC33" s="450"/>
      <c r="FSD33" s="450"/>
      <c r="FSE33" s="446"/>
      <c r="FSF33" s="446"/>
      <c r="FSG33" s="446"/>
      <c r="FSH33" s="446"/>
      <c r="FSI33" s="451"/>
      <c r="FSJ33" s="451"/>
      <c r="FSK33" s="450"/>
      <c r="FSL33" s="450"/>
      <c r="FSM33" s="446"/>
      <c r="FSN33" s="446"/>
      <c r="FSO33" s="446"/>
      <c r="FSP33" s="446"/>
      <c r="FSQ33" s="451"/>
      <c r="FSR33" s="451"/>
      <c r="FSS33" s="450"/>
      <c r="FST33" s="450"/>
      <c r="FSU33" s="446"/>
      <c r="FSV33" s="446"/>
      <c r="FSW33" s="446"/>
      <c r="FSX33" s="446"/>
      <c r="FSY33" s="451"/>
      <c r="FSZ33" s="451"/>
      <c r="FTA33" s="450"/>
      <c r="FTB33" s="450"/>
      <c r="FTC33" s="446"/>
      <c r="FTD33" s="446"/>
      <c r="FTE33" s="446"/>
      <c r="FTF33" s="446"/>
      <c r="FTG33" s="451"/>
      <c r="FTH33" s="451"/>
      <c r="FTI33" s="450"/>
      <c r="FTJ33" s="450"/>
      <c r="FTK33" s="446"/>
      <c r="FTL33" s="446"/>
      <c r="FTM33" s="446"/>
      <c r="FTN33" s="446"/>
      <c r="FTO33" s="451"/>
      <c r="FTP33" s="451"/>
      <c r="FTQ33" s="450"/>
      <c r="FTR33" s="450"/>
      <c r="FTS33" s="446"/>
      <c r="FTT33" s="446"/>
      <c r="FTU33" s="446"/>
      <c r="FTV33" s="446"/>
      <c r="FTW33" s="451"/>
      <c r="FTX33" s="451"/>
      <c r="FTY33" s="450"/>
      <c r="FTZ33" s="450"/>
      <c r="FUA33" s="446"/>
      <c r="FUB33" s="446"/>
      <c r="FUC33" s="446"/>
      <c r="FUD33" s="446"/>
      <c r="FUE33" s="451"/>
      <c r="FUF33" s="451"/>
      <c r="FUG33" s="450"/>
      <c r="FUH33" s="450"/>
      <c r="FUI33" s="446"/>
      <c r="FUJ33" s="446"/>
      <c r="FUK33" s="446"/>
      <c r="FUL33" s="446"/>
      <c r="FUM33" s="451"/>
      <c r="FUN33" s="451"/>
      <c r="FUO33" s="450"/>
      <c r="FUP33" s="450"/>
      <c r="FUQ33" s="446"/>
      <c r="FUR33" s="446"/>
      <c r="FUS33" s="446"/>
      <c r="FUT33" s="446"/>
      <c r="FUU33" s="451"/>
      <c r="FUV33" s="451"/>
      <c r="FUW33" s="450"/>
      <c r="FUX33" s="450"/>
      <c r="FUY33" s="446"/>
      <c r="FUZ33" s="446"/>
      <c r="FVA33" s="446"/>
      <c r="FVB33" s="446"/>
      <c r="FVC33" s="451"/>
      <c r="FVD33" s="451"/>
      <c r="FVE33" s="450"/>
      <c r="FVF33" s="450"/>
      <c r="FVG33" s="446"/>
      <c r="FVH33" s="446"/>
      <c r="FVI33" s="446"/>
      <c r="FVJ33" s="446"/>
      <c r="FVK33" s="451"/>
      <c r="FVL33" s="451"/>
      <c r="FVM33" s="450"/>
      <c r="FVN33" s="450"/>
      <c r="FVO33" s="446"/>
      <c r="FVP33" s="446"/>
      <c r="FVQ33" s="446"/>
      <c r="FVR33" s="446"/>
      <c r="FVS33" s="451"/>
      <c r="FVT33" s="451"/>
      <c r="FVU33" s="450"/>
      <c r="FVV33" s="450"/>
      <c r="FVW33" s="446"/>
      <c r="FVX33" s="446"/>
      <c r="FVY33" s="446"/>
      <c r="FVZ33" s="446"/>
      <c r="FWA33" s="451"/>
      <c r="FWB33" s="451"/>
      <c r="FWC33" s="450"/>
      <c r="FWD33" s="450"/>
      <c r="FWE33" s="446"/>
      <c r="FWF33" s="446"/>
      <c r="FWG33" s="446"/>
      <c r="FWH33" s="446"/>
      <c r="FWI33" s="451"/>
      <c r="FWJ33" s="451"/>
      <c r="FWK33" s="450"/>
      <c r="FWL33" s="450"/>
      <c r="FWM33" s="446"/>
      <c r="FWN33" s="446"/>
      <c r="FWO33" s="446"/>
      <c r="FWP33" s="446"/>
      <c r="FWQ33" s="451"/>
      <c r="FWR33" s="451"/>
      <c r="FWS33" s="450"/>
      <c r="FWT33" s="450"/>
      <c r="FWU33" s="446"/>
      <c r="FWV33" s="446"/>
      <c r="FWW33" s="446"/>
      <c r="FWX33" s="446"/>
      <c r="FWY33" s="451"/>
      <c r="FWZ33" s="451"/>
      <c r="FXA33" s="450"/>
      <c r="FXB33" s="450"/>
      <c r="FXC33" s="446"/>
      <c r="FXD33" s="446"/>
      <c r="FXE33" s="446"/>
      <c r="FXF33" s="446"/>
      <c r="FXG33" s="451"/>
      <c r="FXH33" s="451"/>
      <c r="FXI33" s="450"/>
      <c r="FXJ33" s="450"/>
      <c r="FXK33" s="446"/>
      <c r="FXL33" s="446"/>
      <c r="FXM33" s="446"/>
      <c r="FXN33" s="446"/>
      <c r="FXO33" s="451"/>
      <c r="FXP33" s="451"/>
      <c r="FXQ33" s="450"/>
      <c r="FXR33" s="450"/>
      <c r="FXS33" s="446"/>
      <c r="FXT33" s="446"/>
      <c r="FXU33" s="446"/>
      <c r="FXV33" s="446"/>
      <c r="FXW33" s="451"/>
      <c r="FXX33" s="451"/>
      <c r="FXY33" s="450"/>
      <c r="FXZ33" s="450"/>
      <c r="FYA33" s="446"/>
      <c r="FYB33" s="446"/>
      <c r="FYC33" s="446"/>
      <c r="FYD33" s="446"/>
      <c r="FYE33" s="451"/>
      <c r="FYF33" s="451"/>
      <c r="FYG33" s="450"/>
      <c r="FYH33" s="450"/>
      <c r="FYI33" s="446"/>
      <c r="FYJ33" s="446"/>
      <c r="FYK33" s="446"/>
      <c r="FYL33" s="446"/>
      <c r="FYM33" s="451"/>
      <c r="FYN33" s="451"/>
      <c r="FYO33" s="450"/>
      <c r="FYP33" s="450"/>
      <c r="FYQ33" s="446"/>
      <c r="FYR33" s="446"/>
      <c r="FYS33" s="446"/>
      <c r="FYT33" s="446"/>
      <c r="FYU33" s="451"/>
      <c r="FYV33" s="451"/>
      <c r="FYW33" s="450"/>
      <c r="FYX33" s="450"/>
      <c r="FYY33" s="446"/>
      <c r="FYZ33" s="446"/>
      <c r="FZA33" s="446"/>
      <c r="FZB33" s="446"/>
      <c r="FZC33" s="451"/>
      <c r="FZD33" s="451"/>
      <c r="FZE33" s="450"/>
      <c r="FZF33" s="450"/>
      <c r="FZG33" s="446"/>
      <c r="FZH33" s="446"/>
      <c r="FZI33" s="446"/>
      <c r="FZJ33" s="446"/>
      <c r="FZK33" s="451"/>
      <c r="FZL33" s="451"/>
      <c r="FZM33" s="450"/>
      <c r="FZN33" s="450"/>
      <c r="FZO33" s="446"/>
      <c r="FZP33" s="446"/>
      <c r="FZQ33" s="446"/>
      <c r="FZR33" s="446"/>
      <c r="FZS33" s="451"/>
      <c r="FZT33" s="451"/>
      <c r="FZU33" s="450"/>
      <c r="FZV33" s="450"/>
      <c r="FZW33" s="446"/>
      <c r="FZX33" s="446"/>
      <c r="FZY33" s="446"/>
      <c r="FZZ33" s="446"/>
      <c r="GAA33" s="451"/>
      <c r="GAB33" s="451"/>
      <c r="GAC33" s="450"/>
      <c r="GAD33" s="450"/>
      <c r="GAE33" s="446"/>
      <c r="GAF33" s="446"/>
      <c r="GAG33" s="446"/>
      <c r="GAH33" s="446"/>
      <c r="GAI33" s="451"/>
      <c r="GAJ33" s="451"/>
      <c r="GAK33" s="450"/>
      <c r="GAL33" s="450"/>
      <c r="GAM33" s="446"/>
      <c r="GAN33" s="446"/>
      <c r="GAO33" s="446"/>
      <c r="GAP33" s="446"/>
      <c r="GAQ33" s="451"/>
      <c r="GAR33" s="451"/>
      <c r="GAS33" s="450"/>
      <c r="GAT33" s="450"/>
      <c r="GAU33" s="446"/>
      <c r="GAV33" s="446"/>
      <c r="GAW33" s="446"/>
      <c r="GAX33" s="446"/>
      <c r="GAY33" s="451"/>
      <c r="GAZ33" s="451"/>
      <c r="GBA33" s="450"/>
      <c r="GBB33" s="450"/>
      <c r="GBC33" s="446"/>
      <c r="GBD33" s="446"/>
      <c r="GBE33" s="446"/>
      <c r="GBF33" s="446"/>
      <c r="GBG33" s="451"/>
      <c r="GBH33" s="451"/>
      <c r="GBI33" s="450"/>
      <c r="GBJ33" s="450"/>
      <c r="GBK33" s="446"/>
      <c r="GBL33" s="446"/>
      <c r="GBM33" s="446"/>
      <c r="GBN33" s="446"/>
      <c r="GBO33" s="451"/>
      <c r="GBP33" s="451"/>
      <c r="GBQ33" s="450"/>
      <c r="GBR33" s="450"/>
      <c r="GBS33" s="446"/>
      <c r="GBT33" s="446"/>
      <c r="GBU33" s="446"/>
      <c r="GBV33" s="446"/>
      <c r="GBW33" s="451"/>
      <c r="GBX33" s="451"/>
      <c r="GBY33" s="450"/>
      <c r="GBZ33" s="450"/>
      <c r="GCA33" s="446"/>
      <c r="GCB33" s="446"/>
      <c r="GCC33" s="446"/>
      <c r="GCD33" s="446"/>
      <c r="GCE33" s="451"/>
      <c r="GCF33" s="451"/>
      <c r="GCG33" s="450"/>
      <c r="GCH33" s="450"/>
      <c r="GCI33" s="446"/>
      <c r="GCJ33" s="446"/>
      <c r="GCK33" s="446"/>
      <c r="GCL33" s="446"/>
      <c r="GCM33" s="451"/>
      <c r="GCN33" s="451"/>
      <c r="GCO33" s="450"/>
      <c r="GCP33" s="450"/>
      <c r="GCQ33" s="446"/>
      <c r="GCR33" s="446"/>
      <c r="GCS33" s="446"/>
      <c r="GCT33" s="446"/>
      <c r="GCU33" s="451"/>
      <c r="GCV33" s="451"/>
      <c r="GCW33" s="450"/>
      <c r="GCX33" s="450"/>
      <c r="GCY33" s="446"/>
      <c r="GCZ33" s="446"/>
      <c r="GDA33" s="446"/>
      <c r="GDB33" s="446"/>
      <c r="GDC33" s="451"/>
      <c r="GDD33" s="451"/>
      <c r="GDE33" s="450"/>
      <c r="GDF33" s="450"/>
      <c r="GDG33" s="446"/>
      <c r="GDH33" s="446"/>
      <c r="GDI33" s="446"/>
      <c r="GDJ33" s="446"/>
      <c r="GDK33" s="451"/>
      <c r="GDL33" s="451"/>
      <c r="GDM33" s="450"/>
      <c r="GDN33" s="450"/>
      <c r="GDO33" s="446"/>
      <c r="GDP33" s="446"/>
      <c r="GDQ33" s="446"/>
      <c r="GDR33" s="446"/>
      <c r="GDS33" s="451"/>
      <c r="GDT33" s="451"/>
      <c r="GDU33" s="450"/>
      <c r="GDV33" s="450"/>
      <c r="GDW33" s="446"/>
      <c r="GDX33" s="446"/>
      <c r="GDY33" s="446"/>
      <c r="GDZ33" s="446"/>
      <c r="GEA33" s="451"/>
      <c r="GEB33" s="451"/>
      <c r="GEC33" s="450"/>
      <c r="GED33" s="450"/>
      <c r="GEE33" s="446"/>
      <c r="GEF33" s="446"/>
      <c r="GEG33" s="446"/>
      <c r="GEH33" s="446"/>
      <c r="GEI33" s="451"/>
      <c r="GEJ33" s="451"/>
      <c r="GEK33" s="450"/>
      <c r="GEL33" s="450"/>
      <c r="GEM33" s="446"/>
      <c r="GEN33" s="446"/>
      <c r="GEO33" s="446"/>
      <c r="GEP33" s="446"/>
      <c r="GEQ33" s="451"/>
      <c r="GER33" s="451"/>
      <c r="GES33" s="450"/>
      <c r="GET33" s="450"/>
      <c r="GEU33" s="446"/>
      <c r="GEV33" s="446"/>
      <c r="GEW33" s="446"/>
      <c r="GEX33" s="446"/>
      <c r="GEY33" s="451"/>
      <c r="GEZ33" s="451"/>
      <c r="GFA33" s="450"/>
      <c r="GFB33" s="450"/>
      <c r="GFC33" s="446"/>
      <c r="GFD33" s="446"/>
      <c r="GFE33" s="446"/>
      <c r="GFF33" s="446"/>
      <c r="GFG33" s="451"/>
      <c r="GFH33" s="451"/>
      <c r="GFI33" s="450"/>
      <c r="GFJ33" s="450"/>
      <c r="GFK33" s="446"/>
      <c r="GFL33" s="446"/>
      <c r="GFM33" s="446"/>
      <c r="GFN33" s="446"/>
      <c r="GFO33" s="451"/>
      <c r="GFP33" s="451"/>
      <c r="GFQ33" s="450"/>
      <c r="GFR33" s="450"/>
      <c r="GFS33" s="446"/>
      <c r="GFT33" s="446"/>
      <c r="GFU33" s="446"/>
      <c r="GFV33" s="446"/>
      <c r="GFW33" s="451"/>
      <c r="GFX33" s="451"/>
      <c r="GFY33" s="450"/>
      <c r="GFZ33" s="450"/>
      <c r="GGA33" s="446"/>
      <c r="GGB33" s="446"/>
      <c r="GGC33" s="446"/>
      <c r="GGD33" s="446"/>
      <c r="GGE33" s="451"/>
      <c r="GGF33" s="451"/>
      <c r="GGG33" s="450"/>
      <c r="GGH33" s="450"/>
      <c r="GGI33" s="446"/>
      <c r="GGJ33" s="446"/>
      <c r="GGK33" s="446"/>
      <c r="GGL33" s="446"/>
      <c r="GGM33" s="451"/>
      <c r="GGN33" s="451"/>
      <c r="GGO33" s="450"/>
      <c r="GGP33" s="450"/>
      <c r="GGQ33" s="446"/>
      <c r="GGR33" s="446"/>
      <c r="GGS33" s="446"/>
      <c r="GGT33" s="446"/>
      <c r="GGU33" s="451"/>
      <c r="GGV33" s="451"/>
      <c r="GGW33" s="450"/>
      <c r="GGX33" s="450"/>
      <c r="GGY33" s="446"/>
      <c r="GGZ33" s="446"/>
      <c r="GHA33" s="446"/>
      <c r="GHB33" s="446"/>
      <c r="GHC33" s="451"/>
      <c r="GHD33" s="451"/>
      <c r="GHE33" s="450"/>
      <c r="GHF33" s="450"/>
      <c r="GHG33" s="446"/>
      <c r="GHH33" s="446"/>
      <c r="GHI33" s="446"/>
      <c r="GHJ33" s="446"/>
      <c r="GHK33" s="451"/>
      <c r="GHL33" s="451"/>
      <c r="GHM33" s="450"/>
      <c r="GHN33" s="450"/>
      <c r="GHO33" s="446"/>
      <c r="GHP33" s="446"/>
      <c r="GHQ33" s="446"/>
      <c r="GHR33" s="446"/>
      <c r="GHS33" s="451"/>
      <c r="GHT33" s="451"/>
      <c r="GHU33" s="450"/>
      <c r="GHV33" s="450"/>
      <c r="GHW33" s="446"/>
      <c r="GHX33" s="446"/>
      <c r="GHY33" s="446"/>
      <c r="GHZ33" s="446"/>
      <c r="GIA33" s="451"/>
      <c r="GIB33" s="451"/>
      <c r="GIC33" s="450"/>
      <c r="GID33" s="450"/>
      <c r="GIE33" s="446"/>
      <c r="GIF33" s="446"/>
      <c r="GIG33" s="446"/>
      <c r="GIH33" s="446"/>
      <c r="GII33" s="451"/>
      <c r="GIJ33" s="451"/>
      <c r="GIK33" s="450"/>
      <c r="GIL33" s="450"/>
      <c r="GIM33" s="446"/>
      <c r="GIN33" s="446"/>
      <c r="GIO33" s="446"/>
      <c r="GIP33" s="446"/>
      <c r="GIQ33" s="451"/>
      <c r="GIR33" s="451"/>
      <c r="GIS33" s="450"/>
      <c r="GIT33" s="450"/>
      <c r="GIU33" s="446"/>
      <c r="GIV33" s="446"/>
      <c r="GIW33" s="446"/>
      <c r="GIX33" s="446"/>
      <c r="GIY33" s="451"/>
      <c r="GIZ33" s="451"/>
      <c r="GJA33" s="450"/>
      <c r="GJB33" s="450"/>
      <c r="GJC33" s="446"/>
      <c r="GJD33" s="446"/>
      <c r="GJE33" s="446"/>
      <c r="GJF33" s="446"/>
      <c r="GJG33" s="451"/>
      <c r="GJH33" s="451"/>
      <c r="GJI33" s="450"/>
      <c r="GJJ33" s="450"/>
      <c r="GJK33" s="446"/>
      <c r="GJL33" s="446"/>
      <c r="GJM33" s="446"/>
      <c r="GJN33" s="446"/>
      <c r="GJO33" s="451"/>
      <c r="GJP33" s="451"/>
      <c r="GJQ33" s="450"/>
      <c r="GJR33" s="450"/>
      <c r="GJS33" s="446"/>
      <c r="GJT33" s="446"/>
      <c r="GJU33" s="446"/>
      <c r="GJV33" s="446"/>
      <c r="GJW33" s="451"/>
      <c r="GJX33" s="451"/>
      <c r="GJY33" s="450"/>
      <c r="GJZ33" s="450"/>
      <c r="GKA33" s="446"/>
      <c r="GKB33" s="446"/>
      <c r="GKC33" s="446"/>
      <c r="GKD33" s="446"/>
      <c r="GKE33" s="451"/>
      <c r="GKF33" s="451"/>
      <c r="GKG33" s="450"/>
      <c r="GKH33" s="450"/>
      <c r="GKI33" s="446"/>
      <c r="GKJ33" s="446"/>
      <c r="GKK33" s="446"/>
      <c r="GKL33" s="446"/>
      <c r="GKM33" s="451"/>
      <c r="GKN33" s="451"/>
      <c r="GKO33" s="450"/>
      <c r="GKP33" s="450"/>
      <c r="GKQ33" s="446"/>
      <c r="GKR33" s="446"/>
      <c r="GKS33" s="446"/>
      <c r="GKT33" s="446"/>
      <c r="GKU33" s="451"/>
      <c r="GKV33" s="451"/>
      <c r="GKW33" s="450"/>
      <c r="GKX33" s="450"/>
      <c r="GKY33" s="446"/>
      <c r="GKZ33" s="446"/>
      <c r="GLA33" s="446"/>
      <c r="GLB33" s="446"/>
      <c r="GLC33" s="451"/>
      <c r="GLD33" s="451"/>
      <c r="GLE33" s="450"/>
      <c r="GLF33" s="450"/>
      <c r="GLG33" s="446"/>
      <c r="GLH33" s="446"/>
      <c r="GLI33" s="446"/>
      <c r="GLJ33" s="446"/>
      <c r="GLK33" s="451"/>
      <c r="GLL33" s="451"/>
      <c r="GLM33" s="450"/>
      <c r="GLN33" s="450"/>
      <c r="GLO33" s="446"/>
      <c r="GLP33" s="446"/>
      <c r="GLQ33" s="446"/>
      <c r="GLR33" s="446"/>
      <c r="GLS33" s="451"/>
      <c r="GLT33" s="451"/>
      <c r="GLU33" s="450"/>
      <c r="GLV33" s="450"/>
      <c r="GLW33" s="446"/>
      <c r="GLX33" s="446"/>
      <c r="GLY33" s="446"/>
      <c r="GLZ33" s="446"/>
      <c r="GMA33" s="451"/>
      <c r="GMB33" s="451"/>
      <c r="GMC33" s="450"/>
      <c r="GMD33" s="450"/>
      <c r="GME33" s="446"/>
      <c r="GMF33" s="446"/>
      <c r="GMG33" s="446"/>
      <c r="GMH33" s="446"/>
      <c r="GMI33" s="451"/>
      <c r="GMJ33" s="451"/>
      <c r="GMK33" s="450"/>
      <c r="GML33" s="450"/>
      <c r="GMM33" s="446"/>
      <c r="GMN33" s="446"/>
      <c r="GMO33" s="446"/>
      <c r="GMP33" s="446"/>
      <c r="GMQ33" s="451"/>
      <c r="GMR33" s="451"/>
      <c r="GMS33" s="450"/>
      <c r="GMT33" s="450"/>
      <c r="GMU33" s="446"/>
      <c r="GMV33" s="446"/>
      <c r="GMW33" s="446"/>
      <c r="GMX33" s="446"/>
      <c r="GMY33" s="451"/>
      <c r="GMZ33" s="451"/>
      <c r="GNA33" s="450"/>
      <c r="GNB33" s="450"/>
      <c r="GNC33" s="446"/>
      <c r="GND33" s="446"/>
      <c r="GNE33" s="446"/>
      <c r="GNF33" s="446"/>
      <c r="GNG33" s="451"/>
      <c r="GNH33" s="451"/>
      <c r="GNI33" s="450"/>
      <c r="GNJ33" s="450"/>
      <c r="GNK33" s="446"/>
      <c r="GNL33" s="446"/>
      <c r="GNM33" s="446"/>
      <c r="GNN33" s="446"/>
      <c r="GNO33" s="451"/>
      <c r="GNP33" s="451"/>
      <c r="GNQ33" s="450"/>
      <c r="GNR33" s="450"/>
      <c r="GNS33" s="446"/>
      <c r="GNT33" s="446"/>
      <c r="GNU33" s="446"/>
      <c r="GNV33" s="446"/>
      <c r="GNW33" s="451"/>
      <c r="GNX33" s="451"/>
      <c r="GNY33" s="450"/>
      <c r="GNZ33" s="450"/>
      <c r="GOA33" s="446"/>
      <c r="GOB33" s="446"/>
      <c r="GOC33" s="446"/>
      <c r="GOD33" s="446"/>
      <c r="GOE33" s="451"/>
      <c r="GOF33" s="451"/>
      <c r="GOG33" s="450"/>
      <c r="GOH33" s="450"/>
      <c r="GOI33" s="446"/>
      <c r="GOJ33" s="446"/>
      <c r="GOK33" s="446"/>
      <c r="GOL33" s="446"/>
      <c r="GOM33" s="451"/>
      <c r="GON33" s="451"/>
      <c r="GOO33" s="450"/>
      <c r="GOP33" s="450"/>
      <c r="GOQ33" s="446"/>
      <c r="GOR33" s="446"/>
      <c r="GOS33" s="446"/>
      <c r="GOT33" s="446"/>
      <c r="GOU33" s="451"/>
      <c r="GOV33" s="451"/>
      <c r="GOW33" s="450"/>
      <c r="GOX33" s="450"/>
      <c r="GOY33" s="446"/>
      <c r="GOZ33" s="446"/>
      <c r="GPA33" s="446"/>
      <c r="GPB33" s="446"/>
      <c r="GPC33" s="451"/>
      <c r="GPD33" s="451"/>
      <c r="GPE33" s="450"/>
      <c r="GPF33" s="450"/>
      <c r="GPG33" s="446"/>
      <c r="GPH33" s="446"/>
      <c r="GPI33" s="446"/>
      <c r="GPJ33" s="446"/>
      <c r="GPK33" s="451"/>
      <c r="GPL33" s="451"/>
      <c r="GPM33" s="450"/>
      <c r="GPN33" s="450"/>
      <c r="GPO33" s="446"/>
      <c r="GPP33" s="446"/>
      <c r="GPQ33" s="446"/>
      <c r="GPR33" s="446"/>
      <c r="GPS33" s="451"/>
      <c r="GPT33" s="451"/>
      <c r="GPU33" s="450"/>
      <c r="GPV33" s="450"/>
      <c r="GPW33" s="446"/>
      <c r="GPX33" s="446"/>
      <c r="GPY33" s="446"/>
      <c r="GPZ33" s="446"/>
      <c r="GQA33" s="451"/>
      <c r="GQB33" s="451"/>
      <c r="GQC33" s="450"/>
      <c r="GQD33" s="450"/>
      <c r="GQE33" s="446"/>
      <c r="GQF33" s="446"/>
      <c r="GQG33" s="446"/>
      <c r="GQH33" s="446"/>
      <c r="GQI33" s="451"/>
      <c r="GQJ33" s="451"/>
      <c r="GQK33" s="450"/>
      <c r="GQL33" s="450"/>
      <c r="GQM33" s="446"/>
      <c r="GQN33" s="446"/>
      <c r="GQO33" s="446"/>
      <c r="GQP33" s="446"/>
      <c r="GQQ33" s="451"/>
      <c r="GQR33" s="451"/>
      <c r="GQS33" s="450"/>
      <c r="GQT33" s="450"/>
      <c r="GQU33" s="446"/>
      <c r="GQV33" s="446"/>
      <c r="GQW33" s="446"/>
      <c r="GQX33" s="446"/>
      <c r="GQY33" s="451"/>
      <c r="GQZ33" s="451"/>
      <c r="GRA33" s="450"/>
      <c r="GRB33" s="450"/>
      <c r="GRC33" s="446"/>
      <c r="GRD33" s="446"/>
      <c r="GRE33" s="446"/>
      <c r="GRF33" s="446"/>
      <c r="GRG33" s="451"/>
      <c r="GRH33" s="451"/>
      <c r="GRI33" s="450"/>
      <c r="GRJ33" s="450"/>
      <c r="GRK33" s="446"/>
      <c r="GRL33" s="446"/>
      <c r="GRM33" s="446"/>
      <c r="GRN33" s="446"/>
      <c r="GRO33" s="451"/>
      <c r="GRP33" s="451"/>
      <c r="GRQ33" s="450"/>
      <c r="GRR33" s="450"/>
      <c r="GRS33" s="446"/>
      <c r="GRT33" s="446"/>
      <c r="GRU33" s="446"/>
      <c r="GRV33" s="446"/>
      <c r="GRW33" s="451"/>
      <c r="GRX33" s="451"/>
      <c r="GRY33" s="450"/>
      <c r="GRZ33" s="450"/>
      <c r="GSA33" s="446"/>
      <c r="GSB33" s="446"/>
      <c r="GSC33" s="446"/>
      <c r="GSD33" s="446"/>
      <c r="GSE33" s="451"/>
      <c r="GSF33" s="451"/>
      <c r="GSG33" s="450"/>
      <c r="GSH33" s="450"/>
      <c r="GSI33" s="446"/>
      <c r="GSJ33" s="446"/>
      <c r="GSK33" s="446"/>
      <c r="GSL33" s="446"/>
      <c r="GSM33" s="451"/>
      <c r="GSN33" s="451"/>
      <c r="GSO33" s="450"/>
      <c r="GSP33" s="450"/>
      <c r="GSQ33" s="446"/>
      <c r="GSR33" s="446"/>
      <c r="GSS33" s="446"/>
      <c r="GST33" s="446"/>
      <c r="GSU33" s="451"/>
      <c r="GSV33" s="451"/>
      <c r="GSW33" s="450"/>
      <c r="GSX33" s="450"/>
      <c r="GSY33" s="446"/>
      <c r="GSZ33" s="446"/>
      <c r="GTA33" s="446"/>
      <c r="GTB33" s="446"/>
      <c r="GTC33" s="451"/>
      <c r="GTD33" s="451"/>
      <c r="GTE33" s="450"/>
      <c r="GTF33" s="450"/>
      <c r="GTG33" s="446"/>
      <c r="GTH33" s="446"/>
      <c r="GTI33" s="446"/>
      <c r="GTJ33" s="446"/>
      <c r="GTK33" s="451"/>
      <c r="GTL33" s="451"/>
      <c r="GTM33" s="450"/>
      <c r="GTN33" s="450"/>
      <c r="GTO33" s="446"/>
      <c r="GTP33" s="446"/>
      <c r="GTQ33" s="446"/>
      <c r="GTR33" s="446"/>
      <c r="GTS33" s="451"/>
      <c r="GTT33" s="451"/>
      <c r="GTU33" s="450"/>
      <c r="GTV33" s="450"/>
      <c r="GTW33" s="446"/>
      <c r="GTX33" s="446"/>
      <c r="GTY33" s="446"/>
      <c r="GTZ33" s="446"/>
      <c r="GUA33" s="451"/>
      <c r="GUB33" s="451"/>
      <c r="GUC33" s="450"/>
      <c r="GUD33" s="450"/>
      <c r="GUE33" s="446"/>
      <c r="GUF33" s="446"/>
      <c r="GUG33" s="446"/>
      <c r="GUH33" s="446"/>
      <c r="GUI33" s="451"/>
      <c r="GUJ33" s="451"/>
      <c r="GUK33" s="450"/>
      <c r="GUL33" s="450"/>
      <c r="GUM33" s="446"/>
      <c r="GUN33" s="446"/>
      <c r="GUO33" s="446"/>
      <c r="GUP33" s="446"/>
      <c r="GUQ33" s="451"/>
      <c r="GUR33" s="451"/>
      <c r="GUS33" s="450"/>
      <c r="GUT33" s="450"/>
      <c r="GUU33" s="446"/>
      <c r="GUV33" s="446"/>
      <c r="GUW33" s="446"/>
      <c r="GUX33" s="446"/>
      <c r="GUY33" s="451"/>
      <c r="GUZ33" s="451"/>
      <c r="GVA33" s="450"/>
      <c r="GVB33" s="450"/>
      <c r="GVC33" s="446"/>
      <c r="GVD33" s="446"/>
      <c r="GVE33" s="446"/>
      <c r="GVF33" s="446"/>
      <c r="GVG33" s="451"/>
      <c r="GVH33" s="451"/>
      <c r="GVI33" s="450"/>
      <c r="GVJ33" s="450"/>
      <c r="GVK33" s="446"/>
      <c r="GVL33" s="446"/>
      <c r="GVM33" s="446"/>
      <c r="GVN33" s="446"/>
      <c r="GVO33" s="451"/>
      <c r="GVP33" s="451"/>
      <c r="GVQ33" s="450"/>
      <c r="GVR33" s="450"/>
      <c r="GVS33" s="446"/>
      <c r="GVT33" s="446"/>
      <c r="GVU33" s="446"/>
      <c r="GVV33" s="446"/>
      <c r="GVW33" s="451"/>
      <c r="GVX33" s="451"/>
      <c r="GVY33" s="450"/>
      <c r="GVZ33" s="450"/>
      <c r="GWA33" s="446"/>
      <c r="GWB33" s="446"/>
      <c r="GWC33" s="446"/>
      <c r="GWD33" s="446"/>
      <c r="GWE33" s="451"/>
      <c r="GWF33" s="451"/>
      <c r="GWG33" s="450"/>
      <c r="GWH33" s="450"/>
      <c r="GWI33" s="446"/>
      <c r="GWJ33" s="446"/>
      <c r="GWK33" s="446"/>
      <c r="GWL33" s="446"/>
      <c r="GWM33" s="451"/>
      <c r="GWN33" s="451"/>
      <c r="GWO33" s="450"/>
      <c r="GWP33" s="450"/>
      <c r="GWQ33" s="446"/>
      <c r="GWR33" s="446"/>
      <c r="GWS33" s="446"/>
      <c r="GWT33" s="446"/>
      <c r="GWU33" s="451"/>
      <c r="GWV33" s="451"/>
      <c r="GWW33" s="450"/>
      <c r="GWX33" s="450"/>
      <c r="GWY33" s="446"/>
      <c r="GWZ33" s="446"/>
      <c r="GXA33" s="446"/>
      <c r="GXB33" s="446"/>
      <c r="GXC33" s="451"/>
      <c r="GXD33" s="451"/>
      <c r="GXE33" s="450"/>
      <c r="GXF33" s="450"/>
      <c r="GXG33" s="446"/>
      <c r="GXH33" s="446"/>
      <c r="GXI33" s="446"/>
      <c r="GXJ33" s="446"/>
      <c r="GXK33" s="451"/>
      <c r="GXL33" s="451"/>
      <c r="GXM33" s="450"/>
      <c r="GXN33" s="450"/>
      <c r="GXO33" s="446"/>
      <c r="GXP33" s="446"/>
      <c r="GXQ33" s="446"/>
      <c r="GXR33" s="446"/>
      <c r="GXS33" s="451"/>
      <c r="GXT33" s="451"/>
      <c r="GXU33" s="450"/>
      <c r="GXV33" s="450"/>
      <c r="GXW33" s="446"/>
      <c r="GXX33" s="446"/>
      <c r="GXY33" s="446"/>
      <c r="GXZ33" s="446"/>
      <c r="GYA33" s="451"/>
      <c r="GYB33" s="451"/>
      <c r="GYC33" s="450"/>
      <c r="GYD33" s="450"/>
      <c r="GYE33" s="446"/>
      <c r="GYF33" s="446"/>
      <c r="GYG33" s="446"/>
      <c r="GYH33" s="446"/>
      <c r="GYI33" s="451"/>
      <c r="GYJ33" s="451"/>
      <c r="GYK33" s="450"/>
      <c r="GYL33" s="450"/>
      <c r="GYM33" s="446"/>
      <c r="GYN33" s="446"/>
      <c r="GYO33" s="446"/>
      <c r="GYP33" s="446"/>
      <c r="GYQ33" s="451"/>
      <c r="GYR33" s="451"/>
      <c r="GYS33" s="450"/>
      <c r="GYT33" s="450"/>
      <c r="GYU33" s="446"/>
      <c r="GYV33" s="446"/>
      <c r="GYW33" s="446"/>
      <c r="GYX33" s="446"/>
      <c r="GYY33" s="451"/>
      <c r="GYZ33" s="451"/>
      <c r="GZA33" s="450"/>
      <c r="GZB33" s="450"/>
      <c r="GZC33" s="446"/>
      <c r="GZD33" s="446"/>
      <c r="GZE33" s="446"/>
      <c r="GZF33" s="446"/>
      <c r="GZG33" s="451"/>
      <c r="GZH33" s="451"/>
      <c r="GZI33" s="450"/>
      <c r="GZJ33" s="450"/>
      <c r="GZK33" s="446"/>
      <c r="GZL33" s="446"/>
      <c r="GZM33" s="446"/>
      <c r="GZN33" s="446"/>
      <c r="GZO33" s="451"/>
      <c r="GZP33" s="451"/>
      <c r="GZQ33" s="450"/>
      <c r="GZR33" s="450"/>
      <c r="GZS33" s="446"/>
      <c r="GZT33" s="446"/>
      <c r="GZU33" s="446"/>
      <c r="GZV33" s="446"/>
      <c r="GZW33" s="451"/>
      <c r="GZX33" s="451"/>
      <c r="GZY33" s="450"/>
      <c r="GZZ33" s="450"/>
      <c r="HAA33" s="446"/>
      <c r="HAB33" s="446"/>
      <c r="HAC33" s="446"/>
      <c r="HAD33" s="446"/>
      <c r="HAE33" s="451"/>
      <c r="HAF33" s="451"/>
      <c r="HAG33" s="450"/>
      <c r="HAH33" s="450"/>
      <c r="HAI33" s="446"/>
      <c r="HAJ33" s="446"/>
      <c r="HAK33" s="446"/>
      <c r="HAL33" s="446"/>
      <c r="HAM33" s="451"/>
      <c r="HAN33" s="451"/>
      <c r="HAO33" s="450"/>
      <c r="HAP33" s="450"/>
      <c r="HAQ33" s="446"/>
      <c r="HAR33" s="446"/>
      <c r="HAS33" s="446"/>
      <c r="HAT33" s="446"/>
      <c r="HAU33" s="451"/>
      <c r="HAV33" s="451"/>
      <c r="HAW33" s="450"/>
      <c r="HAX33" s="450"/>
      <c r="HAY33" s="446"/>
      <c r="HAZ33" s="446"/>
      <c r="HBA33" s="446"/>
      <c r="HBB33" s="446"/>
      <c r="HBC33" s="451"/>
      <c r="HBD33" s="451"/>
      <c r="HBE33" s="450"/>
      <c r="HBF33" s="450"/>
      <c r="HBG33" s="446"/>
      <c r="HBH33" s="446"/>
      <c r="HBI33" s="446"/>
      <c r="HBJ33" s="446"/>
      <c r="HBK33" s="451"/>
      <c r="HBL33" s="451"/>
      <c r="HBM33" s="450"/>
      <c r="HBN33" s="450"/>
      <c r="HBO33" s="446"/>
      <c r="HBP33" s="446"/>
      <c r="HBQ33" s="446"/>
      <c r="HBR33" s="446"/>
      <c r="HBS33" s="451"/>
      <c r="HBT33" s="451"/>
      <c r="HBU33" s="450"/>
      <c r="HBV33" s="450"/>
      <c r="HBW33" s="446"/>
      <c r="HBX33" s="446"/>
      <c r="HBY33" s="446"/>
      <c r="HBZ33" s="446"/>
      <c r="HCA33" s="451"/>
      <c r="HCB33" s="451"/>
      <c r="HCC33" s="450"/>
      <c r="HCD33" s="450"/>
      <c r="HCE33" s="446"/>
      <c r="HCF33" s="446"/>
      <c r="HCG33" s="446"/>
      <c r="HCH33" s="446"/>
      <c r="HCI33" s="451"/>
      <c r="HCJ33" s="451"/>
      <c r="HCK33" s="450"/>
      <c r="HCL33" s="450"/>
      <c r="HCM33" s="446"/>
      <c r="HCN33" s="446"/>
      <c r="HCO33" s="446"/>
      <c r="HCP33" s="446"/>
      <c r="HCQ33" s="451"/>
      <c r="HCR33" s="451"/>
      <c r="HCS33" s="450"/>
      <c r="HCT33" s="450"/>
      <c r="HCU33" s="446"/>
      <c r="HCV33" s="446"/>
      <c r="HCW33" s="446"/>
      <c r="HCX33" s="446"/>
      <c r="HCY33" s="451"/>
      <c r="HCZ33" s="451"/>
      <c r="HDA33" s="450"/>
      <c r="HDB33" s="450"/>
      <c r="HDC33" s="446"/>
      <c r="HDD33" s="446"/>
      <c r="HDE33" s="446"/>
      <c r="HDF33" s="446"/>
      <c r="HDG33" s="451"/>
      <c r="HDH33" s="451"/>
      <c r="HDI33" s="450"/>
      <c r="HDJ33" s="450"/>
      <c r="HDK33" s="446"/>
      <c r="HDL33" s="446"/>
      <c r="HDM33" s="446"/>
      <c r="HDN33" s="446"/>
      <c r="HDO33" s="451"/>
      <c r="HDP33" s="451"/>
      <c r="HDQ33" s="450"/>
      <c r="HDR33" s="450"/>
      <c r="HDS33" s="446"/>
      <c r="HDT33" s="446"/>
      <c r="HDU33" s="446"/>
      <c r="HDV33" s="446"/>
      <c r="HDW33" s="451"/>
      <c r="HDX33" s="451"/>
      <c r="HDY33" s="450"/>
      <c r="HDZ33" s="450"/>
      <c r="HEA33" s="446"/>
      <c r="HEB33" s="446"/>
      <c r="HEC33" s="446"/>
      <c r="HED33" s="446"/>
      <c r="HEE33" s="451"/>
      <c r="HEF33" s="451"/>
      <c r="HEG33" s="450"/>
      <c r="HEH33" s="450"/>
      <c r="HEI33" s="446"/>
      <c r="HEJ33" s="446"/>
      <c r="HEK33" s="446"/>
      <c r="HEL33" s="446"/>
      <c r="HEM33" s="451"/>
      <c r="HEN33" s="451"/>
      <c r="HEO33" s="450"/>
      <c r="HEP33" s="450"/>
      <c r="HEQ33" s="446"/>
      <c r="HER33" s="446"/>
      <c r="HES33" s="446"/>
      <c r="HET33" s="446"/>
      <c r="HEU33" s="451"/>
      <c r="HEV33" s="451"/>
      <c r="HEW33" s="450"/>
      <c r="HEX33" s="450"/>
      <c r="HEY33" s="446"/>
      <c r="HEZ33" s="446"/>
      <c r="HFA33" s="446"/>
      <c r="HFB33" s="446"/>
      <c r="HFC33" s="451"/>
      <c r="HFD33" s="451"/>
      <c r="HFE33" s="450"/>
      <c r="HFF33" s="450"/>
      <c r="HFG33" s="446"/>
      <c r="HFH33" s="446"/>
      <c r="HFI33" s="446"/>
      <c r="HFJ33" s="446"/>
      <c r="HFK33" s="451"/>
      <c r="HFL33" s="451"/>
      <c r="HFM33" s="450"/>
      <c r="HFN33" s="450"/>
      <c r="HFO33" s="446"/>
      <c r="HFP33" s="446"/>
      <c r="HFQ33" s="446"/>
      <c r="HFR33" s="446"/>
      <c r="HFS33" s="451"/>
      <c r="HFT33" s="451"/>
      <c r="HFU33" s="450"/>
      <c r="HFV33" s="450"/>
      <c r="HFW33" s="446"/>
      <c r="HFX33" s="446"/>
      <c r="HFY33" s="446"/>
      <c r="HFZ33" s="446"/>
      <c r="HGA33" s="451"/>
      <c r="HGB33" s="451"/>
      <c r="HGC33" s="450"/>
      <c r="HGD33" s="450"/>
      <c r="HGE33" s="446"/>
      <c r="HGF33" s="446"/>
      <c r="HGG33" s="446"/>
      <c r="HGH33" s="446"/>
      <c r="HGI33" s="451"/>
      <c r="HGJ33" s="451"/>
      <c r="HGK33" s="450"/>
      <c r="HGL33" s="450"/>
      <c r="HGM33" s="446"/>
      <c r="HGN33" s="446"/>
      <c r="HGO33" s="446"/>
      <c r="HGP33" s="446"/>
      <c r="HGQ33" s="451"/>
      <c r="HGR33" s="451"/>
      <c r="HGS33" s="450"/>
      <c r="HGT33" s="450"/>
      <c r="HGU33" s="446"/>
      <c r="HGV33" s="446"/>
      <c r="HGW33" s="446"/>
      <c r="HGX33" s="446"/>
      <c r="HGY33" s="451"/>
      <c r="HGZ33" s="451"/>
      <c r="HHA33" s="450"/>
      <c r="HHB33" s="450"/>
      <c r="HHC33" s="446"/>
      <c r="HHD33" s="446"/>
      <c r="HHE33" s="446"/>
      <c r="HHF33" s="446"/>
      <c r="HHG33" s="451"/>
      <c r="HHH33" s="451"/>
      <c r="HHI33" s="450"/>
      <c r="HHJ33" s="450"/>
      <c r="HHK33" s="446"/>
      <c r="HHL33" s="446"/>
      <c r="HHM33" s="446"/>
      <c r="HHN33" s="446"/>
      <c r="HHO33" s="451"/>
      <c r="HHP33" s="451"/>
      <c r="HHQ33" s="450"/>
      <c r="HHR33" s="450"/>
      <c r="HHS33" s="446"/>
      <c r="HHT33" s="446"/>
      <c r="HHU33" s="446"/>
      <c r="HHV33" s="446"/>
      <c r="HHW33" s="451"/>
      <c r="HHX33" s="451"/>
      <c r="HHY33" s="450"/>
      <c r="HHZ33" s="450"/>
      <c r="HIA33" s="446"/>
      <c r="HIB33" s="446"/>
      <c r="HIC33" s="446"/>
      <c r="HID33" s="446"/>
      <c r="HIE33" s="451"/>
      <c r="HIF33" s="451"/>
      <c r="HIG33" s="450"/>
      <c r="HIH33" s="450"/>
      <c r="HII33" s="446"/>
      <c r="HIJ33" s="446"/>
      <c r="HIK33" s="446"/>
      <c r="HIL33" s="446"/>
      <c r="HIM33" s="451"/>
      <c r="HIN33" s="451"/>
      <c r="HIO33" s="450"/>
      <c r="HIP33" s="450"/>
      <c r="HIQ33" s="446"/>
      <c r="HIR33" s="446"/>
      <c r="HIS33" s="446"/>
      <c r="HIT33" s="446"/>
      <c r="HIU33" s="451"/>
      <c r="HIV33" s="451"/>
      <c r="HIW33" s="450"/>
      <c r="HIX33" s="450"/>
      <c r="HIY33" s="446"/>
      <c r="HIZ33" s="446"/>
      <c r="HJA33" s="446"/>
      <c r="HJB33" s="446"/>
      <c r="HJC33" s="451"/>
      <c r="HJD33" s="451"/>
      <c r="HJE33" s="450"/>
      <c r="HJF33" s="450"/>
      <c r="HJG33" s="446"/>
      <c r="HJH33" s="446"/>
      <c r="HJI33" s="446"/>
      <c r="HJJ33" s="446"/>
      <c r="HJK33" s="451"/>
      <c r="HJL33" s="451"/>
      <c r="HJM33" s="450"/>
      <c r="HJN33" s="450"/>
      <c r="HJO33" s="446"/>
      <c r="HJP33" s="446"/>
      <c r="HJQ33" s="446"/>
      <c r="HJR33" s="446"/>
      <c r="HJS33" s="451"/>
      <c r="HJT33" s="451"/>
      <c r="HJU33" s="450"/>
      <c r="HJV33" s="450"/>
      <c r="HJW33" s="446"/>
      <c r="HJX33" s="446"/>
      <c r="HJY33" s="446"/>
      <c r="HJZ33" s="446"/>
      <c r="HKA33" s="451"/>
      <c r="HKB33" s="451"/>
      <c r="HKC33" s="450"/>
      <c r="HKD33" s="450"/>
      <c r="HKE33" s="446"/>
      <c r="HKF33" s="446"/>
      <c r="HKG33" s="446"/>
      <c r="HKH33" s="446"/>
      <c r="HKI33" s="451"/>
      <c r="HKJ33" s="451"/>
      <c r="HKK33" s="450"/>
      <c r="HKL33" s="450"/>
      <c r="HKM33" s="446"/>
      <c r="HKN33" s="446"/>
      <c r="HKO33" s="446"/>
      <c r="HKP33" s="446"/>
      <c r="HKQ33" s="451"/>
      <c r="HKR33" s="451"/>
      <c r="HKS33" s="450"/>
      <c r="HKT33" s="450"/>
      <c r="HKU33" s="446"/>
      <c r="HKV33" s="446"/>
      <c r="HKW33" s="446"/>
      <c r="HKX33" s="446"/>
      <c r="HKY33" s="451"/>
      <c r="HKZ33" s="451"/>
      <c r="HLA33" s="450"/>
      <c r="HLB33" s="450"/>
      <c r="HLC33" s="446"/>
      <c r="HLD33" s="446"/>
      <c r="HLE33" s="446"/>
      <c r="HLF33" s="446"/>
      <c r="HLG33" s="451"/>
      <c r="HLH33" s="451"/>
      <c r="HLI33" s="450"/>
      <c r="HLJ33" s="450"/>
      <c r="HLK33" s="446"/>
      <c r="HLL33" s="446"/>
      <c r="HLM33" s="446"/>
      <c r="HLN33" s="446"/>
      <c r="HLO33" s="451"/>
      <c r="HLP33" s="451"/>
      <c r="HLQ33" s="450"/>
      <c r="HLR33" s="450"/>
      <c r="HLS33" s="446"/>
      <c r="HLT33" s="446"/>
      <c r="HLU33" s="446"/>
      <c r="HLV33" s="446"/>
      <c r="HLW33" s="451"/>
      <c r="HLX33" s="451"/>
      <c r="HLY33" s="450"/>
      <c r="HLZ33" s="450"/>
      <c r="HMA33" s="446"/>
      <c r="HMB33" s="446"/>
      <c r="HMC33" s="446"/>
      <c r="HMD33" s="446"/>
      <c r="HME33" s="451"/>
      <c r="HMF33" s="451"/>
      <c r="HMG33" s="450"/>
      <c r="HMH33" s="450"/>
      <c r="HMI33" s="446"/>
      <c r="HMJ33" s="446"/>
      <c r="HMK33" s="446"/>
      <c r="HML33" s="446"/>
      <c r="HMM33" s="451"/>
      <c r="HMN33" s="451"/>
      <c r="HMO33" s="450"/>
      <c r="HMP33" s="450"/>
      <c r="HMQ33" s="446"/>
      <c r="HMR33" s="446"/>
      <c r="HMS33" s="446"/>
      <c r="HMT33" s="446"/>
      <c r="HMU33" s="451"/>
      <c r="HMV33" s="451"/>
      <c r="HMW33" s="450"/>
      <c r="HMX33" s="450"/>
      <c r="HMY33" s="446"/>
      <c r="HMZ33" s="446"/>
      <c r="HNA33" s="446"/>
      <c r="HNB33" s="446"/>
      <c r="HNC33" s="451"/>
      <c r="HND33" s="451"/>
      <c r="HNE33" s="450"/>
      <c r="HNF33" s="450"/>
      <c r="HNG33" s="446"/>
      <c r="HNH33" s="446"/>
      <c r="HNI33" s="446"/>
      <c r="HNJ33" s="446"/>
      <c r="HNK33" s="451"/>
      <c r="HNL33" s="451"/>
      <c r="HNM33" s="450"/>
      <c r="HNN33" s="450"/>
      <c r="HNO33" s="446"/>
      <c r="HNP33" s="446"/>
      <c r="HNQ33" s="446"/>
      <c r="HNR33" s="446"/>
      <c r="HNS33" s="451"/>
      <c r="HNT33" s="451"/>
      <c r="HNU33" s="450"/>
      <c r="HNV33" s="450"/>
      <c r="HNW33" s="446"/>
      <c r="HNX33" s="446"/>
      <c r="HNY33" s="446"/>
      <c r="HNZ33" s="446"/>
      <c r="HOA33" s="451"/>
      <c r="HOB33" s="451"/>
      <c r="HOC33" s="450"/>
      <c r="HOD33" s="450"/>
      <c r="HOE33" s="446"/>
      <c r="HOF33" s="446"/>
      <c r="HOG33" s="446"/>
      <c r="HOH33" s="446"/>
      <c r="HOI33" s="451"/>
      <c r="HOJ33" s="451"/>
      <c r="HOK33" s="450"/>
      <c r="HOL33" s="450"/>
      <c r="HOM33" s="446"/>
      <c r="HON33" s="446"/>
      <c r="HOO33" s="446"/>
      <c r="HOP33" s="446"/>
      <c r="HOQ33" s="451"/>
      <c r="HOR33" s="451"/>
      <c r="HOS33" s="450"/>
      <c r="HOT33" s="450"/>
      <c r="HOU33" s="446"/>
      <c r="HOV33" s="446"/>
      <c r="HOW33" s="446"/>
      <c r="HOX33" s="446"/>
      <c r="HOY33" s="451"/>
      <c r="HOZ33" s="451"/>
      <c r="HPA33" s="450"/>
      <c r="HPB33" s="450"/>
      <c r="HPC33" s="446"/>
      <c r="HPD33" s="446"/>
      <c r="HPE33" s="446"/>
      <c r="HPF33" s="446"/>
      <c r="HPG33" s="451"/>
      <c r="HPH33" s="451"/>
      <c r="HPI33" s="450"/>
      <c r="HPJ33" s="450"/>
      <c r="HPK33" s="446"/>
      <c r="HPL33" s="446"/>
      <c r="HPM33" s="446"/>
      <c r="HPN33" s="446"/>
      <c r="HPO33" s="451"/>
      <c r="HPP33" s="451"/>
      <c r="HPQ33" s="450"/>
      <c r="HPR33" s="450"/>
      <c r="HPS33" s="446"/>
      <c r="HPT33" s="446"/>
      <c r="HPU33" s="446"/>
      <c r="HPV33" s="446"/>
      <c r="HPW33" s="451"/>
      <c r="HPX33" s="451"/>
      <c r="HPY33" s="450"/>
      <c r="HPZ33" s="450"/>
      <c r="HQA33" s="446"/>
      <c r="HQB33" s="446"/>
      <c r="HQC33" s="446"/>
      <c r="HQD33" s="446"/>
      <c r="HQE33" s="451"/>
      <c r="HQF33" s="451"/>
      <c r="HQG33" s="450"/>
      <c r="HQH33" s="450"/>
      <c r="HQI33" s="446"/>
      <c r="HQJ33" s="446"/>
      <c r="HQK33" s="446"/>
      <c r="HQL33" s="446"/>
      <c r="HQM33" s="451"/>
      <c r="HQN33" s="451"/>
      <c r="HQO33" s="450"/>
      <c r="HQP33" s="450"/>
      <c r="HQQ33" s="446"/>
      <c r="HQR33" s="446"/>
      <c r="HQS33" s="446"/>
      <c r="HQT33" s="446"/>
      <c r="HQU33" s="451"/>
      <c r="HQV33" s="451"/>
      <c r="HQW33" s="450"/>
      <c r="HQX33" s="450"/>
      <c r="HQY33" s="446"/>
      <c r="HQZ33" s="446"/>
      <c r="HRA33" s="446"/>
      <c r="HRB33" s="446"/>
      <c r="HRC33" s="451"/>
      <c r="HRD33" s="451"/>
      <c r="HRE33" s="450"/>
      <c r="HRF33" s="450"/>
      <c r="HRG33" s="446"/>
      <c r="HRH33" s="446"/>
      <c r="HRI33" s="446"/>
      <c r="HRJ33" s="446"/>
      <c r="HRK33" s="451"/>
      <c r="HRL33" s="451"/>
      <c r="HRM33" s="450"/>
      <c r="HRN33" s="450"/>
      <c r="HRO33" s="446"/>
      <c r="HRP33" s="446"/>
      <c r="HRQ33" s="446"/>
      <c r="HRR33" s="446"/>
      <c r="HRS33" s="451"/>
      <c r="HRT33" s="451"/>
      <c r="HRU33" s="450"/>
      <c r="HRV33" s="450"/>
      <c r="HRW33" s="446"/>
      <c r="HRX33" s="446"/>
      <c r="HRY33" s="446"/>
      <c r="HRZ33" s="446"/>
      <c r="HSA33" s="451"/>
      <c r="HSB33" s="451"/>
      <c r="HSC33" s="450"/>
      <c r="HSD33" s="450"/>
      <c r="HSE33" s="446"/>
      <c r="HSF33" s="446"/>
      <c r="HSG33" s="446"/>
      <c r="HSH33" s="446"/>
      <c r="HSI33" s="451"/>
      <c r="HSJ33" s="451"/>
      <c r="HSK33" s="450"/>
      <c r="HSL33" s="450"/>
      <c r="HSM33" s="446"/>
      <c r="HSN33" s="446"/>
      <c r="HSO33" s="446"/>
      <c r="HSP33" s="446"/>
      <c r="HSQ33" s="451"/>
      <c r="HSR33" s="451"/>
      <c r="HSS33" s="450"/>
      <c r="HST33" s="450"/>
      <c r="HSU33" s="446"/>
      <c r="HSV33" s="446"/>
      <c r="HSW33" s="446"/>
      <c r="HSX33" s="446"/>
      <c r="HSY33" s="451"/>
      <c r="HSZ33" s="451"/>
      <c r="HTA33" s="450"/>
      <c r="HTB33" s="450"/>
      <c r="HTC33" s="446"/>
      <c r="HTD33" s="446"/>
      <c r="HTE33" s="446"/>
      <c r="HTF33" s="446"/>
      <c r="HTG33" s="451"/>
      <c r="HTH33" s="451"/>
      <c r="HTI33" s="450"/>
      <c r="HTJ33" s="450"/>
      <c r="HTK33" s="446"/>
      <c r="HTL33" s="446"/>
      <c r="HTM33" s="446"/>
      <c r="HTN33" s="446"/>
      <c r="HTO33" s="451"/>
      <c r="HTP33" s="451"/>
      <c r="HTQ33" s="450"/>
      <c r="HTR33" s="450"/>
      <c r="HTS33" s="446"/>
      <c r="HTT33" s="446"/>
      <c r="HTU33" s="446"/>
      <c r="HTV33" s="446"/>
      <c r="HTW33" s="451"/>
      <c r="HTX33" s="451"/>
      <c r="HTY33" s="450"/>
      <c r="HTZ33" s="450"/>
      <c r="HUA33" s="446"/>
      <c r="HUB33" s="446"/>
      <c r="HUC33" s="446"/>
      <c r="HUD33" s="446"/>
      <c r="HUE33" s="451"/>
      <c r="HUF33" s="451"/>
      <c r="HUG33" s="450"/>
      <c r="HUH33" s="450"/>
      <c r="HUI33" s="446"/>
      <c r="HUJ33" s="446"/>
      <c r="HUK33" s="446"/>
      <c r="HUL33" s="446"/>
      <c r="HUM33" s="451"/>
      <c r="HUN33" s="451"/>
      <c r="HUO33" s="450"/>
      <c r="HUP33" s="450"/>
      <c r="HUQ33" s="446"/>
      <c r="HUR33" s="446"/>
      <c r="HUS33" s="446"/>
      <c r="HUT33" s="446"/>
      <c r="HUU33" s="451"/>
      <c r="HUV33" s="451"/>
      <c r="HUW33" s="450"/>
      <c r="HUX33" s="450"/>
      <c r="HUY33" s="446"/>
      <c r="HUZ33" s="446"/>
      <c r="HVA33" s="446"/>
      <c r="HVB33" s="446"/>
      <c r="HVC33" s="451"/>
      <c r="HVD33" s="451"/>
      <c r="HVE33" s="450"/>
      <c r="HVF33" s="450"/>
      <c r="HVG33" s="446"/>
      <c r="HVH33" s="446"/>
      <c r="HVI33" s="446"/>
      <c r="HVJ33" s="446"/>
      <c r="HVK33" s="451"/>
      <c r="HVL33" s="451"/>
      <c r="HVM33" s="450"/>
      <c r="HVN33" s="450"/>
      <c r="HVO33" s="446"/>
      <c r="HVP33" s="446"/>
      <c r="HVQ33" s="446"/>
      <c r="HVR33" s="446"/>
      <c r="HVS33" s="451"/>
      <c r="HVT33" s="451"/>
      <c r="HVU33" s="450"/>
      <c r="HVV33" s="450"/>
      <c r="HVW33" s="446"/>
      <c r="HVX33" s="446"/>
      <c r="HVY33" s="446"/>
      <c r="HVZ33" s="446"/>
      <c r="HWA33" s="451"/>
      <c r="HWB33" s="451"/>
      <c r="HWC33" s="450"/>
      <c r="HWD33" s="450"/>
      <c r="HWE33" s="446"/>
      <c r="HWF33" s="446"/>
      <c r="HWG33" s="446"/>
      <c r="HWH33" s="446"/>
      <c r="HWI33" s="451"/>
      <c r="HWJ33" s="451"/>
      <c r="HWK33" s="450"/>
      <c r="HWL33" s="450"/>
      <c r="HWM33" s="446"/>
      <c r="HWN33" s="446"/>
      <c r="HWO33" s="446"/>
      <c r="HWP33" s="446"/>
      <c r="HWQ33" s="451"/>
      <c r="HWR33" s="451"/>
      <c r="HWS33" s="450"/>
      <c r="HWT33" s="450"/>
      <c r="HWU33" s="446"/>
      <c r="HWV33" s="446"/>
      <c r="HWW33" s="446"/>
      <c r="HWX33" s="446"/>
      <c r="HWY33" s="451"/>
      <c r="HWZ33" s="451"/>
      <c r="HXA33" s="450"/>
      <c r="HXB33" s="450"/>
      <c r="HXC33" s="446"/>
      <c r="HXD33" s="446"/>
      <c r="HXE33" s="446"/>
      <c r="HXF33" s="446"/>
      <c r="HXG33" s="451"/>
      <c r="HXH33" s="451"/>
      <c r="HXI33" s="450"/>
      <c r="HXJ33" s="450"/>
      <c r="HXK33" s="446"/>
      <c r="HXL33" s="446"/>
      <c r="HXM33" s="446"/>
      <c r="HXN33" s="446"/>
      <c r="HXO33" s="451"/>
      <c r="HXP33" s="451"/>
      <c r="HXQ33" s="450"/>
      <c r="HXR33" s="450"/>
      <c r="HXS33" s="446"/>
      <c r="HXT33" s="446"/>
      <c r="HXU33" s="446"/>
      <c r="HXV33" s="446"/>
      <c r="HXW33" s="451"/>
      <c r="HXX33" s="451"/>
      <c r="HXY33" s="450"/>
      <c r="HXZ33" s="450"/>
      <c r="HYA33" s="446"/>
      <c r="HYB33" s="446"/>
      <c r="HYC33" s="446"/>
      <c r="HYD33" s="446"/>
      <c r="HYE33" s="451"/>
      <c r="HYF33" s="451"/>
      <c r="HYG33" s="450"/>
      <c r="HYH33" s="450"/>
      <c r="HYI33" s="446"/>
      <c r="HYJ33" s="446"/>
      <c r="HYK33" s="446"/>
      <c r="HYL33" s="446"/>
      <c r="HYM33" s="451"/>
      <c r="HYN33" s="451"/>
      <c r="HYO33" s="450"/>
      <c r="HYP33" s="450"/>
      <c r="HYQ33" s="446"/>
      <c r="HYR33" s="446"/>
      <c r="HYS33" s="446"/>
      <c r="HYT33" s="446"/>
      <c r="HYU33" s="451"/>
      <c r="HYV33" s="451"/>
      <c r="HYW33" s="450"/>
      <c r="HYX33" s="450"/>
      <c r="HYY33" s="446"/>
      <c r="HYZ33" s="446"/>
      <c r="HZA33" s="446"/>
      <c r="HZB33" s="446"/>
      <c r="HZC33" s="451"/>
      <c r="HZD33" s="451"/>
      <c r="HZE33" s="450"/>
      <c r="HZF33" s="450"/>
      <c r="HZG33" s="446"/>
      <c r="HZH33" s="446"/>
      <c r="HZI33" s="446"/>
      <c r="HZJ33" s="446"/>
      <c r="HZK33" s="451"/>
      <c r="HZL33" s="451"/>
      <c r="HZM33" s="450"/>
      <c r="HZN33" s="450"/>
      <c r="HZO33" s="446"/>
      <c r="HZP33" s="446"/>
      <c r="HZQ33" s="446"/>
      <c r="HZR33" s="446"/>
      <c r="HZS33" s="451"/>
      <c r="HZT33" s="451"/>
      <c r="HZU33" s="450"/>
      <c r="HZV33" s="450"/>
      <c r="HZW33" s="446"/>
      <c r="HZX33" s="446"/>
      <c r="HZY33" s="446"/>
      <c r="HZZ33" s="446"/>
      <c r="IAA33" s="451"/>
      <c r="IAB33" s="451"/>
      <c r="IAC33" s="450"/>
      <c r="IAD33" s="450"/>
      <c r="IAE33" s="446"/>
      <c r="IAF33" s="446"/>
      <c r="IAG33" s="446"/>
      <c r="IAH33" s="446"/>
      <c r="IAI33" s="451"/>
      <c r="IAJ33" s="451"/>
      <c r="IAK33" s="450"/>
      <c r="IAL33" s="450"/>
      <c r="IAM33" s="446"/>
      <c r="IAN33" s="446"/>
      <c r="IAO33" s="446"/>
      <c r="IAP33" s="446"/>
      <c r="IAQ33" s="451"/>
      <c r="IAR33" s="451"/>
      <c r="IAS33" s="450"/>
      <c r="IAT33" s="450"/>
      <c r="IAU33" s="446"/>
      <c r="IAV33" s="446"/>
      <c r="IAW33" s="446"/>
      <c r="IAX33" s="446"/>
      <c r="IAY33" s="451"/>
      <c r="IAZ33" s="451"/>
      <c r="IBA33" s="450"/>
      <c r="IBB33" s="450"/>
      <c r="IBC33" s="446"/>
      <c r="IBD33" s="446"/>
      <c r="IBE33" s="446"/>
      <c r="IBF33" s="446"/>
      <c r="IBG33" s="451"/>
      <c r="IBH33" s="451"/>
      <c r="IBI33" s="450"/>
      <c r="IBJ33" s="450"/>
      <c r="IBK33" s="446"/>
      <c r="IBL33" s="446"/>
      <c r="IBM33" s="446"/>
      <c r="IBN33" s="446"/>
      <c r="IBO33" s="451"/>
      <c r="IBP33" s="451"/>
      <c r="IBQ33" s="450"/>
      <c r="IBR33" s="450"/>
      <c r="IBS33" s="446"/>
      <c r="IBT33" s="446"/>
      <c r="IBU33" s="446"/>
      <c r="IBV33" s="446"/>
      <c r="IBW33" s="451"/>
      <c r="IBX33" s="451"/>
      <c r="IBY33" s="450"/>
      <c r="IBZ33" s="450"/>
      <c r="ICA33" s="446"/>
      <c r="ICB33" s="446"/>
      <c r="ICC33" s="446"/>
      <c r="ICD33" s="446"/>
      <c r="ICE33" s="451"/>
      <c r="ICF33" s="451"/>
      <c r="ICG33" s="450"/>
      <c r="ICH33" s="450"/>
      <c r="ICI33" s="446"/>
      <c r="ICJ33" s="446"/>
      <c r="ICK33" s="446"/>
      <c r="ICL33" s="446"/>
      <c r="ICM33" s="451"/>
      <c r="ICN33" s="451"/>
      <c r="ICO33" s="450"/>
      <c r="ICP33" s="450"/>
      <c r="ICQ33" s="446"/>
      <c r="ICR33" s="446"/>
      <c r="ICS33" s="446"/>
      <c r="ICT33" s="446"/>
      <c r="ICU33" s="451"/>
      <c r="ICV33" s="451"/>
      <c r="ICW33" s="450"/>
      <c r="ICX33" s="450"/>
      <c r="ICY33" s="446"/>
      <c r="ICZ33" s="446"/>
      <c r="IDA33" s="446"/>
      <c r="IDB33" s="446"/>
      <c r="IDC33" s="451"/>
      <c r="IDD33" s="451"/>
      <c r="IDE33" s="450"/>
      <c r="IDF33" s="450"/>
      <c r="IDG33" s="446"/>
      <c r="IDH33" s="446"/>
      <c r="IDI33" s="446"/>
      <c r="IDJ33" s="446"/>
      <c r="IDK33" s="451"/>
      <c r="IDL33" s="451"/>
      <c r="IDM33" s="450"/>
      <c r="IDN33" s="450"/>
      <c r="IDO33" s="446"/>
      <c r="IDP33" s="446"/>
      <c r="IDQ33" s="446"/>
      <c r="IDR33" s="446"/>
      <c r="IDS33" s="451"/>
      <c r="IDT33" s="451"/>
      <c r="IDU33" s="450"/>
      <c r="IDV33" s="450"/>
      <c r="IDW33" s="446"/>
      <c r="IDX33" s="446"/>
      <c r="IDY33" s="446"/>
      <c r="IDZ33" s="446"/>
      <c r="IEA33" s="451"/>
      <c r="IEB33" s="451"/>
      <c r="IEC33" s="450"/>
      <c r="IED33" s="450"/>
      <c r="IEE33" s="446"/>
      <c r="IEF33" s="446"/>
      <c r="IEG33" s="446"/>
      <c r="IEH33" s="446"/>
      <c r="IEI33" s="451"/>
      <c r="IEJ33" s="451"/>
      <c r="IEK33" s="450"/>
      <c r="IEL33" s="450"/>
      <c r="IEM33" s="446"/>
      <c r="IEN33" s="446"/>
      <c r="IEO33" s="446"/>
      <c r="IEP33" s="446"/>
      <c r="IEQ33" s="451"/>
      <c r="IER33" s="451"/>
      <c r="IES33" s="450"/>
      <c r="IET33" s="450"/>
      <c r="IEU33" s="446"/>
      <c r="IEV33" s="446"/>
      <c r="IEW33" s="446"/>
      <c r="IEX33" s="446"/>
      <c r="IEY33" s="451"/>
      <c r="IEZ33" s="451"/>
      <c r="IFA33" s="450"/>
      <c r="IFB33" s="450"/>
      <c r="IFC33" s="446"/>
      <c r="IFD33" s="446"/>
      <c r="IFE33" s="446"/>
      <c r="IFF33" s="446"/>
      <c r="IFG33" s="451"/>
      <c r="IFH33" s="451"/>
      <c r="IFI33" s="450"/>
      <c r="IFJ33" s="450"/>
      <c r="IFK33" s="446"/>
      <c r="IFL33" s="446"/>
      <c r="IFM33" s="446"/>
      <c r="IFN33" s="446"/>
      <c r="IFO33" s="451"/>
      <c r="IFP33" s="451"/>
      <c r="IFQ33" s="450"/>
      <c r="IFR33" s="450"/>
      <c r="IFS33" s="446"/>
      <c r="IFT33" s="446"/>
      <c r="IFU33" s="446"/>
      <c r="IFV33" s="446"/>
      <c r="IFW33" s="451"/>
      <c r="IFX33" s="451"/>
      <c r="IFY33" s="450"/>
      <c r="IFZ33" s="450"/>
      <c r="IGA33" s="446"/>
      <c r="IGB33" s="446"/>
      <c r="IGC33" s="446"/>
      <c r="IGD33" s="446"/>
      <c r="IGE33" s="451"/>
      <c r="IGF33" s="451"/>
      <c r="IGG33" s="450"/>
      <c r="IGH33" s="450"/>
      <c r="IGI33" s="446"/>
      <c r="IGJ33" s="446"/>
      <c r="IGK33" s="446"/>
      <c r="IGL33" s="446"/>
      <c r="IGM33" s="451"/>
      <c r="IGN33" s="451"/>
      <c r="IGO33" s="450"/>
      <c r="IGP33" s="450"/>
      <c r="IGQ33" s="446"/>
      <c r="IGR33" s="446"/>
      <c r="IGS33" s="446"/>
      <c r="IGT33" s="446"/>
      <c r="IGU33" s="451"/>
      <c r="IGV33" s="451"/>
      <c r="IGW33" s="450"/>
      <c r="IGX33" s="450"/>
      <c r="IGY33" s="446"/>
      <c r="IGZ33" s="446"/>
      <c r="IHA33" s="446"/>
      <c r="IHB33" s="446"/>
      <c r="IHC33" s="451"/>
      <c r="IHD33" s="451"/>
      <c r="IHE33" s="450"/>
      <c r="IHF33" s="450"/>
      <c r="IHG33" s="446"/>
      <c r="IHH33" s="446"/>
      <c r="IHI33" s="446"/>
      <c r="IHJ33" s="446"/>
      <c r="IHK33" s="451"/>
      <c r="IHL33" s="451"/>
      <c r="IHM33" s="450"/>
      <c r="IHN33" s="450"/>
      <c r="IHO33" s="446"/>
      <c r="IHP33" s="446"/>
      <c r="IHQ33" s="446"/>
      <c r="IHR33" s="446"/>
      <c r="IHS33" s="451"/>
      <c r="IHT33" s="451"/>
      <c r="IHU33" s="450"/>
      <c r="IHV33" s="450"/>
      <c r="IHW33" s="446"/>
      <c r="IHX33" s="446"/>
      <c r="IHY33" s="446"/>
      <c r="IHZ33" s="446"/>
      <c r="IIA33" s="451"/>
      <c r="IIB33" s="451"/>
      <c r="IIC33" s="450"/>
      <c r="IID33" s="450"/>
      <c r="IIE33" s="446"/>
      <c r="IIF33" s="446"/>
      <c r="IIG33" s="446"/>
      <c r="IIH33" s="446"/>
      <c r="III33" s="451"/>
      <c r="IIJ33" s="451"/>
      <c r="IIK33" s="450"/>
      <c r="IIL33" s="450"/>
      <c r="IIM33" s="446"/>
      <c r="IIN33" s="446"/>
      <c r="IIO33" s="446"/>
      <c r="IIP33" s="446"/>
      <c r="IIQ33" s="451"/>
      <c r="IIR33" s="451"/>
      <c r="IIS33" s="450"/>
      <c r="IIT33" s="450"/>
      <c r="IIU33" s="446"/>
      <c r="IIV33" s="446"/>
      <c r="IIW33" s="446"/>
      <c r="IIX33" s="446"/>
      <c r="IIY33" s="451"/>
      <c r="IIZ33" s="451"/>
      <c r="IJA33" s="450"/>
      <c r="IJB33" s="450"/>
      <c r="IJC33" s="446"/>
      <c r="IJD33" s="446"/>
      <c r="IJE33" s="446"/>
      <c r="IJF33" s="446"/>
      <c r="IJG33" s="451"/>
      <c r="IJH33" s="451"/>
      <c r="IJI33" s="450"/>
      <c r="IJJ33" s="450"/>
      <c r="IJK33" s="446"/>
      <c r="IJL33" s="446"/>
      <c r="IJM33" s="446"/>
      <c r="IJN33" s="446"/>
      <c r="IJO33" s="451"/>
      <c r="IJP33" s="451"/>
      <c r="IJQ33" s="450"/>
      <c r="IJR33" s="450"/>
      <c r="IJS33" s="446"/>
      <c r="IJT33" s="446"/>
      <c r="IJU33" s="446"/>
      <c r="IJV33" s="446"/>
      <c r="IJW33" s="451"/>
      <c r="IJX33" s="451"/>
      <c r="IJY33" s="450"/>
      <c r="IJZ33" s="450"/>
      <c r="IKA33" s="446"/>
      <c r="IKB33" s="446"/>
      <c r="IKC33" s="446"/>
      <c r="IKD33" s="446"/>
      <c r="IKE33" s="451"/>
      <c r="IKF33" s="451"/>
      <c r="IKG33" s="450"/>
      <c r="IKH33" s="450"/>
      <c r="IKI33" s="446"/>
      <c r="IKJ33" s="446"/>
      <c r="IKK33" s="446"/>
      <c r="IKL33" s="446"/>
      <c r="IKM33" s="451"/>
      <c r="IKN33" s="451"/>
      <c r="IKO33" s="450"/>
      <c r="IKP33" s="450"/>
      <c r="IKQ33" s="446"/>
      <c r="IKR33" s="446"/>
      <c r="IKS33" s="446"/>
      <c r="IKT33" s="446"/>
      <c r="IKU33" s="451"/>
      <c r="IKV33" s="451"/>
      <c r="IKW33" s="450"/>
      <c r="IKX33" s="450"/>
      <c r="IKY33" s="446"/>
      <c r="IKZ33" s="446"/>
      <c r="ILA33" s="446"/>
      <c r="ILB33" s="446"/>
      <c r="ILC33" s="451"/>
      <c r="ILD33" s="451"/>
      <c r="ILE33" s="450"/>
      <c r="ILF33" s="450"/>
      <c r="ILG33" s="446"/>
      <c r="ILH33" s="446"/>
      <c r="ILI33" s="446"/>
      <c r="ILJ33" s="446"/>
      <c r="ILK33" s="451"/>
      <c r="ILL33" s="451"/>
      <c r="ILM33" s="450"/>
      <c r="ILN33" s="450"/>
      <c r="ILO33" s="446"/>
      <c r="ILP33" s="446"/>
      <c r="ILQ33" s="446"/>
      <c r="ILR33" s="446"/>
      <c r="ILS33" s="451"/>
      <c r="ILT33" s="451"/>
      <c r="ILU33" s="450"/>
      <c r="ILV33" s="450"/>
      <c r="ILW33" s="446"/>
      <c r="ILX33" s="446"/>
      <c r="ILY33" s="446"/>
      <c r="ILZ33" s="446"/>
      <c r="IMA33" s="451"/>
      <c r="IMB33" s="451"/>
      <c r="IMC33" s="450"/>
      <c r="IMD33" s="450"/>
      <c r="IME33" s="446"/>
      <c r="IMF33" s="446"/>
      <c r="IMG33" s="446"/>
      <c r="IMH33" s="446"/>
      <c r="IMI33" s="451"/>
      <c r="IMJ33" s="451"/>
      <c r="IMK33" s="450"/>
      <c r="IML33" s="450"/>
      <c r="IMM33" s="446"/>
      <c r="IMN33" s="446"/>
      <c r="IMO33" s="446"/>
      <c r="IMP33" s="446"/>
      <c r="IMQ33" s="451"/>
      <c r="IMR33" s="451"/>
      <c r="IMS33" s="450"/>
      <c r="IMT33" s="450"/>
      <c r="IMU33" s="446"/>
      <c r="IMV33" s="446"/>
      <c r="IMW33" s="446"/>
      <c r="IMX33" s="446"/>
      <c r="IMY33" s="451"/>
      <c r="IMZ33" s="451"/>
      <c r="INA33" s="450"/>
      <c r="INB33" s="450"/>
      <c r="INC33" s="446"/>
      <c r="IND33" s="446"/>
      <c r="INE33" s="446"/>
      <c r="INF33" s="446"/>
      <c r="ING33" s="451"/>
      <c r="INH33" s="451"/>
      <c r="INI33" s="450"/>
      <c r="INJ33" s="450"/>
      <c r="INK33" s="446"/>
      <c r="INL33" s="446"/>
      <c r="INM33" s="446"/>
      <c r="INN33" s="446"/>
      <c r="INO33" s="451"/>
      <c r="INP33" s="451"/>
      <c r="INQ33" s="450"/>
      <c r="INR33" s="450"/>
      <c r="INS33" s="446"/>
      <c r="INT33" s="446"/>
      <c r="INU33" s="446"/>
      <c r="INV33" s="446"/>
      <c r="INW33" s="451"/>
      <c r="INX33" s="451"/>
      <c r="INY33" s="450"/>
      <c r="INZ33" s="450"/>
      <c r="IOA33" s="446"/>
      <c r="IOB33" s="446"/>
      <c r="IOC33" s="446"/>
      <c r="IOD33" s="446"/>
      <c r="IOE33" s="451"/>
      <c r="IOF33" s="451"/>
      <c r="IOG33" s="450"/>
      <c r="IOH33" s="450"/>
      <c r="IOI33" s="446"/>
      <c r="IOJ33" s="446"/>
      <c r="IOK33" s="446"/>
      <c r="IOL33" s="446"/>
      <c r="IOM33" s="451"/>
      <c r="ION33" s="451"/>
      <c r="IOO33" s="450"/>
      <c r="IOP33" s="450"/>
      <c r="IOQ33" s="446"/>
      <c r="IOR33" s="446"/>
      <c r="IOS33" s="446"/>
      <c r="IOT33" s="446"/>
      <c r="IOU33" s="451"/>
      <c r="IOV33" s="451"/>
      <c r="IOW33" s="450"/>
      <c r="IOX33" s="450"/>
      <c r="IOY33" s="446"/>
      <c r="IOZ33" s="446"/>
      <c r="IPA33" s="446"/>
      <c r="IPB33" s="446"/>
      <c r="IPC33" s="451"/>
      <c r="IPD33" s="451"/>
      <c r="IPE33" s="450"/>
      <c r="IPF33" s="450"/>
      <c r="IPG33" s="446"/>
      <c r="IPH33" s="446"/>
      <c r="IPI33" s="446"/>
      <c r="IPJ33" s="446"/>
      <c r="IPK33" s="451"/>
      <c r="IPL33" s="451"/>
      <c r="IPM33" s="450"/>
      <c r="IPN33" s="450"/>
      <c r="IPO33" s="446"/>
      <c r="IPP33" s="446"/>
      <c r="IPQ33" s="446"/>
      <c r="IPR33" s="446"/>
      <c r="IPS33" s="451"/>
      <c r="IPT33" s="451"/>
      <c r="IPU33" s="450"/>
      <c r="IPV33" s="450"/>
      <c r="IPW33" s="446"/>
      <c r="IPX33" s="446"/>
      <c r="IPY33" s="446"/>
      <c r="IPZ33" s="446"/>
      <c r="IQA33" s="451"/>
      <c r="IQB33" s="451"/>
      <c r="IQC33" s="450"/>
      <c r="IQD33" s="450"/>
      <c r="IQE33" s="446"/>
      <c r="IQF33" s="446"/>
      <c r="IQG33" s="446"/>
      <c r="IQH33" s="446"/>
      <c r="IQI33" s="451"/>
      <c r="IQJ33" s="451"/>
      <c r="IQK33" s="450"/>
      <c r="IQL33" s="450"/>
      <c r="IQM33" s="446"/>
      <c r="IQN33" s="446"/>
      <c r="IQO33" s="446"/>
      <c r="IQP33" s="446"/>
      <c r="IQQ33" s="451"/>
      <c r="IQR33" s="451"/>
      <c r="IQS33" s="450"/>
      <c r="IQT33" s="450"/>
      <c r="IQU33" s="446"/>
      <c r="IQV33" s="446"/>
      <c r="IQW33" s="446"/>
      <c r="IQX33" s="446"/>
      <c r="IQY33" s="451"/>
      <c r="IQZ33" s="451"/>
      <c r="IRA33" s="450"/>
      <c r="IRB33" s="450"/>
      <c r="IRC33" s="446"/>
      <c r="IRD33" s="446"/>
      <c r="IRE33" s="446"/>
      <c r="IRF33" s="446"/>
      <c r="IRG33" s="451"/>
      <c r="IRH33" s="451"/>
      <c r="IRI33" s="450"/>
      <c r="IRJ33" s="450"/>
      <c r="IRK33" s="446"/>
      <c r="IRL33" s="446"/>
      <c r="IRM33" s="446"/>
      <c r="IRN33" s="446"/>
      <c r="IRO33" s="451"/>
      <c r="IRP33" s="451"/>
      <c r="IRQ33" s="450"/>
      <c r="IRR33" s="450"/>
      <c r="IRS33" s="446"/>
      <c r="IRT33" s="446"/>
      <c r="IRU33" s="446"/>
      <c r="IRV33" s="446"/>
      <c r="IRW33" s="451"/>
      <c r="IRX33" s="451"/>
      <c r="IRY33" s="450"/>
      <c r="IRZ33" s="450"/>
      <c r="ISA33" s="446"/>
      <c r="ISB33" s="446"/>
      <c r="ISC33" s="446"/>
      <c r="ISD33" s="446"/>
      <c r="ISE33" s="451"/>
      <c r="ISF33" s="451"/>
      <c r="ISG33" s="450"/>
      <c r="ISH33" s="450"/>
      <c r="ISI33" s="446"/>
      <c r="ISJ33" s="446"/>
      <c r="ISK33" s="446"/>
      <c r="ISL33" s="446"/>
      <c r="ISM33" s="451"/>
      <c r="ISN33" s="451"/>
      <c r="ISO33" s="450"/>
      <c r="ISP33" s="450"/>
      <c r="ISQ33" s="446"/>
      <c r="ISR33" s="446"/>
      <c r="ISS33" s="446"/>
      <c r="IST33" s="446"/>
      <c r="ISU33" s="451"/>
      <c r="ISV33" s="451"/>
      <c r="ISW33" s="450"/>
      <c r="ISX33" s="450"/>
      <c r="ISY33" s="446"/>
      <c r="ISZ33" s="446"/>
      <c r="ITA33" s="446"/>
      <c r="ITB33" s="446"/>
      <c r="ITC33" s="451"/>
      <c r="ITD33" s="451"/>
      <c r="ITE33" s="450"/>
      <c r="ITF33" s="450"/>
      <c r="ITG33" s="446"/>
      <c r="ITH33" s="446"/>
      <c r="ITI33" s="446"/>
      <c r="ITJ33" s="446"/>
      <c r="ITK33" s="451"/>
      <c r="ITL33" s="451"/>
      <c r="ITM33" s="450"/>
      <c r="ITN33" s="450"/>
      <c r="ITO33" s="446"/>
      <c r="ITP33" s="446"/>
      <c r="ITQ33" s="446"/>
      <c r="ITR33" s="446"/>
      <c r="ITS33" s="451"/>
      <c r="ITT33" s="451"/>
      <c r="ITU33" s="450"/>
      <c r="ITV33" s="450"/>
      <c r="ITW33" s="446"/>
      <c r="ITX33" s="446"/>
      <c r="ITY33" s="446"/>
      <c r="ITZ33" s="446"/>
      <c r="IUA33" s="451"/>
      <c r="IUB33" s="451"/>
      <c r="IUC33" s="450"/>
      <c r="IUD33" s="450"/>
      <c r="IUE33" s="446"/>
      <c r="IUF33" s="446"/>
      <c r="IUG33" s="446"/>
      <c r="IUH33" s="446"/>
      <c r="IUI33" s="451"/>
      <c r="IUJ33" s="451"/>
      <c r="IUK33" s="450"/>
      <c r="IUL33" s="450"/>
      <c r="IUM33" s="446"/>
      <c r="IUN33" s="446"/>
      <c r="IUO33" s="446"/>
      <c r="IUP33" s="446"/>
      <c r="IUQ33" s="451"/>
      <c r="IUR33" s="451"/>
      <c r="IUS33" s="450"/>
      <c r="IUT33" s="450"/>
      <c r="IUU33" s="446"/>
      <c r="IUV33" s="446"/>
      <c r="IUW33" s="446"/>
      <c r="IUX33" s="446"/>
      <c r="IUY33" s="451"/>
      <c r="IUZ33" s="451"/>
      <c r="IVA33" s="450"/>
      <c r="IVB33" s="450"/>
      <c r="IVC33" s="446"/>
      <c r="IVD33" s="446"/>
      <c r="IVE33" s="446"/>
      <c r="IVF33" s="446"/>
      <c r="IVG33" s="451"/>
      <c r="IVH33" s="451"/>
      <c r="IVI33" s="450"/>
      <c r="IVJ33" s="450"/>
      <c r="IVK33" s="446"/>
      <c r="IVL33" s="446"/>
      <c r="IVM33" s="446"/>
      <c r="IVN33" s="446"/>
      <c r="IVO33" s="451"/>
      <c r="IVP33" s="451"/>
      <c r="IVQ33" s="450"/>
      <c r="IVR33" s="450"/>
      <c r="IVS33" s="446"/>
      <c r="IVT33" s="446"/>
      <c r="IVU33" s="446"/>
      <c r="IVV33" s="446"/>
      <c r="IVW33" s="451"/>
      <c r="IVX33" s="451"/>
      <c r="IVY33" s="450"/>
      <c r="IVZ33" s="450"/>
      <c r="IWA33" s="446"/>
      <c r="IWB33" s="446"/>
      <c r="IWC33" s="446"/>
      <c r="IWD33" s="446"/>
      <c r="IWE33" s="451"/>
      <c r="IWF33" s="451"/>
      <c r="IWG33" s="450"/>
      <c r="IWH33" s="450"/>
      <c r="IWI33" s="446"/>
      <c r="IWJ33" s="446"/>
      <c r="IWK33" s="446"/>
      <c r="IWL33" s="446"/>
      <c r="IWM33" s="451"/>
      <c r="IWN33" s="451"/>
      <c r="IWO33" s="450"/>
      <c r="IWP33" s="450"/>
      <c r="IWQ33" s="446"/>
      <c r="IWR33" s="446"/>
      <c r="IWS33" s="446"/>
      <c r="IWT33" s="446"/>
      <c r="IWU33" s="451"/>
      <c r="IWV33" s="451"/>
      <c r="IWW33" s="450"/>
      <c r="IWX33" s="450"/>
      <c r="IWY33" s="446"/>
      <c r="IWZ33" s="446"/>
      <c r="IXA33" s="446"/>
      <c r="IXB33" s="446"/>
      <c r="IXC33" s="451"/>
      <c r="IXD33" s="451"/>
      <c r="IXE33" s="450"/>
      <c r="IXF33" s="450"/>
      <c r="IXG33" s="446"/>
      <c r="IXH33" s="446"/>
      <c r="IXI33" s="446"/>
      <c r="IXJ33" s="446"/>
      <c r="IXK33" s="451"/>
      <c r="IXL33" s="451"/>
      <c r="IXM33" s="450"/>
      <c r="IXN33" s="450"/>
      <c r="IXO33" s="446"/>
      <c r="IXP33" s="446"/>
      <c r="IXQ33" s="446"/>
      <c r="IXR33" s="446"/>
      <c r="IXS33" s="451"/>
      <c r="IXT33" s="451"/>
      <c r="IXU33" s="450"/>
      <c r="IXV33" s="450"/>
      <c r="IXW33" s="446"/>
      <c r="IXX33" s="446"/>
      <c r="IXY33" s="446"/>
      <c r="IXZ33" s="446"/>
      <c r="IYA33" s="451"/>
      <c r="IYB33" s="451"/>
      <c r="IYC33" s="450"/>
      <c r="IYD33" s="450"/>
      <c r="IYE33" s="446"/>
      <c r="IYF33" s="446"/>
      <c r="IYG33" s="446"/>
      <c r="IYH33" s="446"/>
      <c r="IYI33" s="451"/>
      <c r="IYJ33" s="451"/>
      <c r="IYK33" s="450"/>
      <c r="IYL33" s="450"/>
      <c r="IYM33" s="446"/>
      <c r="IYN33" s="446"/>
      <c r="IYO33" s="446"/>
      <c r="IYP33" s="446"/>
      <c r="IYQ33" s="451"/>
      <c r="IYR33" s="451"/>
      <c r="IYS33" s="450"/>
      <c r="IYT33" s="450"/>
      <c r="IYU33" s="446"/>
      <c r="IYV33" s="446"/>
      <c r="IYW33" s="446"/>
      <c r="IYX33" s="446"/>
      <c r="IYY33" s="451"/>
      <c r="IYZ33" s="451"/>
      <c r="IZA33" s="450"/>
      <c r="IZB33" s="450"/>
      <c r="IZC33" s="446"/>
      <c r="IZD33" s="446"/>
      <c r="IZE33" s="446"/>
      <c r="IZF33" s="446"/>
      <c r="IZG33" s="451"/>
      <c r="IZH33" s="451"/>
      <c r="IZI33" s="450"/>
      <c r="IZJ33" s="450"/>
      <c r="IZK33" s="446"/>
      <c r="IZL33" s="446"/>
      <c r="IZM33" s="446"/>
      <c r="IZN33" s="446"/>
      <c r="IZO33" s="451"/>
      <c r="IZP33" s="451"/>
      <c r="IZQ33" s="450"/>
      <c r="IZR33" s="450"/>
      <c r="IZS33" s="446"/>
      <c r="IZT33" s="446"/>
      <c r="IZU33" s="446"/>
      <c r="IZV33" s="446"/>
      <c r="IZW33" s="451"/>
      <c r="IZX33" s="451"/>
      <c r="IZY33" s="450"/>
      <c r="IZZ33" s="450"/>
      <c r="JAA33" s="446"/>
      <c r="JAB33" s="446"/>
      <c r="JAC33" s="446"/>
      <c r="JAD33" s="446"/>
      <c r="JAE33" s="451"/>
      <c r="JAF33" s="451"/>
      <c r="JAG33" s="450"/>
      <c r="JAH33" s="450"/>
      <c r="JAI33" s="446"/>
      <c r="JAJ33" s="446"/>
      <c r="JAK33" s="446"/>
      <c r="JAL33" s="446"/>
      <c r="JAM33" s="451"/>
      <c r="JAN33" s="451"/>
      <c r="JAO33" s="450"/>
      <c r="JAP33" s="450"/>
      <c r="JAQ33" s="446"/>
      <c r="JAR33" s="446"/>
      <c r="JAS33" s="446"/>
      <c r="JAT33" s="446"/>
      <c r="JAU33" s="451"/>
      <c r="JAV33" s="451"/>
      <c r="JAW33" s="450"/>
      <c r="JAX33" s="450"/>
      <c r="JAY33" s="446"/>
      <c r="JAZ33" s="446"/>
      <c r="JBA33" s="446"/>
      <c r="JBB33" s="446"/>
      <c r="JBC33" s="451"/>
      <c r="JBD33" s="451"/>
      <c r="JBE33" s="450"/>
      <c r="JBF33" s="450"/>
      <c r="JBG33" s="446"/>
      <c r="JBH33" s="446"/>
      <c r="JBI33" s="446"/>
      <c r="JBJ33" s="446"/>
      <c r="JBK33" s="451"/>
      <c r="JBL33" s="451"/>
      <c r="JBM33" s="450"/>
      <c r="JBN33" s="450"/>
      <c r="JBO33" s="446"/>
      <c r="JBP33" s="446"/>
      <c r="JBQ33" s="446"/>
      <c r="JBR33" s="446"/>
      <c r="JBS33" s="451"/>
      <c r="JBT33" s="451"/>
      <c r="JBU33" s="450"/>
      <c r="JBV33" s="450"/>
      <c r="JBW33" s="446"/>
      <c r="JBX33" s="446"/>
      <c r="JBY33" s="446"/>
      <c r="JBZ33" s="446"/>
      <c r="JCA33" s="451"/>
      <c r="JCB33" s="451"/>
      <c r="JCC33" s="450"/>
      <c r="JCD33" s="450"/>
      <c r="JCE33" s="446"/>
      <c r="JCF33" s="446"/>
      <c r="JCG33" s="446"/>
      <c r="JCH33" s="446"/>
      <c r="JCI33" s="451"/>
      <c r="JCJ33" s="451"/>
      <c r="JCK33" s="450"/>
      <c r="JCL33" s="450"/>
      <c r="JCM33" s="446"/>
      <c r="JCN33" s="446"/>
      <c r="JCO33" s="446"/>
      <c r="JCP33" s="446"/>
      <c r="JCQ33" s="451"/>
      <c r="JCR33" s="451"/>
      <c r="JCS33" s="450"/>
      <c r="JCT33" s="450"/>
      <c r="JCU33" s="446"/>
      <c r="JCV33" s="446"/>
      <c r="JCW33" s="446"/>
      <c r="JCX33" s="446"/>
      <c r="JCY33" s="451"/>
      <c r="JCZ33" s="451"/>
      <c r="JDA33" s="450"/>
      <c r="JDB33" s="450"/>
      <c r="JDC33" s="446"/>
      <c r="JDD33" s="446"/>
      <c r="JDE33" s="446"/>
      <c r="JDF33" s="446"/>
      <c r="JDG33" s="451"/>
      <c r="JDH33" s="451"/>
      <c r="JDI33" s="450"/>
      <c r="JDJ33" s="450"/>
      <c r="JDK33" s="446"/>
      <c r="JDL33" s="446"/>
      <c r="JDM33" s="446"/>
      <c r="JDN33" s="446"/>
      <c r="JDO33" s="451"/>
      <c r="JDP33" s="451"/>
      <c r="JDQ33" s="450"/>
      <c r="JDR33" s="450"/>
      <c r="JDS33" s="446"/>
      <c r="JDT33" s="446"/>
      <c r="JDU33" s="446"/>
      <c r="JDV33" s="446"/>
      <c r="JDW33" s="451"/>
      <c r="JDX33" s="451"/>
      <c r="JDY33" s="450"/>
      <c r="JDZ33" s="450"/>
      <c r="JEA33" s="446"/>
      <c r="JEB33" s="446"/>
      <c r="JEC33" s="446"/>
      <c r="JED33" s="446"/>
      <c r="JEE33" s="451"/>
      <c r="JEF33" s="451"/>
      <c r="JEG33" s="450"/>
      <c r="JEH33" s="450"/>
      <c r="JEI33" s="446"/>
      <c r="JEJ33" s="446"/>
      <c r="JEK33" s="446"/>
      <c r="JEL33" s="446"/>
      <c r="JEM33" s="451"/>
      <c r="JEN33" s="451"/>
      <c r="JEO33" s="450"/>
      <c r="JEP33" s="450"/>
      <c r="JEQ33" s="446"/>
      <c r="JER33" s="446"/>
      <c r="JES33" s="446"/>
      <c r="JET33" s="446"/>
      <c r="JEU33" s="451"/>
      <c r="JEV33" s="451"/>
      <c r="JEW33" s="450"/>
      <c r="JEX33" s="450"/>
      <c r="JEY33" s="446"/>
      <c r="JEZ33" s="446"/>
      <c r="JFA33" s="446"/>
      <c r="JFB33" s="446"/>
      <c r="JFC33" s="451"/>
      <c r="JFD33" s="451"/>
      <c r="JFE33" s="450"/>
      <c r="JFF33" s="450"/>
      <c r="JFG33" s="446"/>
      <c r="JFH33" s="446"/>
      <c r="JFI33" s="446"/>
      <c r="JFJ33" s="446"/>
      <c r="JFK33" s="451"/>
      <c r="JFL33" s="451"/>
      <c r="JFM33" s="450"/>
      <c r="JFN33" s="450"/>
      <c r="JFO33" s="446"/>
      <c r="JFP33" s="446"/>
      <c r="JFQ33" s="446"/>
      <c r="JFR33" s="446"/>
      <c r="JFS33" s="451"/>
      <c r="JFT33" s="451"/>
      <c r="JFU33" s="450"/>
      <c r="JFV33" s="450"/>
      <c r="JFW33" s="446"/>
      <c r="JFX33" s="446"/>
      <c r="JFY33" s="446"/>
      <c r="JFZ33" s="446"/>
      <c r="JGA33" s="451"/>
      <c r="JGB33" s="451"/>
      <c r="JGC33" s="450"/>
      <c r="JGD33" s="450"/>
      <c r="JGE33" s="446"/>
      <c r="JGF33" s="446"/>
      <c r="JGG33" s="446"/>
      <c r="JGH33" s="446"/>
      <c r="JGI33" s="451"/>
      <c r="JGJ33" s="451">
        <f>+ROUND(JGH33*JGI33,0)</f>
        <v>0</v>
      </c>
      <c r="JGK33" s="450" t="s">
        <v>31</v>
      </c>
      <c r="JGL33" s="450" t="s">
        <v>140</v>
      </c>
      <c r="JGM33" s="446" t="s">
        <v>141</v>
      </c>
      <c r="JGN33" s="446" t="s">
        <v>142</v>
      </c>
      <c r="JGO33" s="446" t="s">
        <v>143</v>
      </c>
      <c r="JGP33" s="446">
        <v>0.217</v>
      </c>
      <c r="JGQ33" s="451">
        <f>+VLOOKUP(JGL33,[111]Insumos!$A$2:$F$2700,5,FALSE)</f>
        <v>124723</v>
      </c>
      <c r="JGR33" s="451">
        <f>+ROUND(JGP33*JGQ33,0)</f>
        <v>27065</v>
      </c>
      <c r="JGS33" s="450" t="s">
        <v>31</v>
      </c>
      <c r="JGT33" s="450" t="s">
        <v>140</v>
      </c>
      <c r="JGU33" s="446" t="s">
        <v>141</v>
      </c>
      <c r="JGV33" s="446" t="s">
        <v>142</v>
      </c>
      <c r="JGW33" s="446" t="s">
        <v>143</v>
      </c>
      <c r="JGX33" s="446">
        <v>0.217</v>
      </c>
      <c r="JGY33" s="451">
        <f>+VLOOKUP(JGT33,[111]Insumos!$A$2:$F$2700,5,FALSE)</f>
        <v>124723</v>
      </c>
      <c r="JGZ33" s="451">
        <f>+ROUND(JGX33*JGY33,0)</f>
        <v>27065</v>
      </c>
      <c r="JHA33" s="450" t="s">
        <v>31</v>
      </c>
      <c r="JHB33" s="450" t="s">
        <v>140</v>
      </c>
      <c r="JHC33" s="446" t="s">
        <v>141</v>
      </c>
      <c r="JHD33" s="446" t="s">
        <v>142</v>
      </c>
      <c r="JHE33" s="446" t="s">
        <v>143</v>
      </c>
      <c r="JHF33" s="446">
        <v>0.217</v>
      </c>
      <c r="JHG33" s="451">
        <f>+VLOOKUP(JHB33,[111]Insumos!$A$2:$F$2700,5,FALSE)</f>
        <v>124723</v>
      </c>
      <c r="JHH33" s="451">
        <f>+ROUND(JHF33*JHG33,0)</f>
        <v>27065</v>
      </c>
      <c r="JHI33" s="450" t="s">
        <v>31</v>
      </c>
      <c r="JHJ33" s="450" t="s">
        <v>140</v>
      </c>
      <c r="JHK33" s="446" t="s">
        <v>141</v>
      </c>
      <c r="JHL33" s="446" t="s">
        <v>142</v>
      </c>
      <c r="JHM33" s="446" t="s">
        <v>143</v>
      </c>
      <c r="JHN33" s="446">
        <v>0.217</v>
      </c>
      <c r="JHO33" s="451">
        <f>+VLOOKUP(JHJ33,[111]Insumos!$A$2:$F$2700,5,FALSE)</f>
        <v>124723</v>
      </c>
      <c r="JHP33" s="451">
        <f>+ROUND(JHN33*JHO33,0)</f>
        <v>27065</v>
      </c>
      <c r="JHQ33" s="450" t="s">
        <v>31</v>
      </c>
      <c r="JHR33" s="450" t="s">
        <v>140</v>
      </c>
      <c r="JHS33" s="446" t="s">
        <v>141</v>
      </c>
      <c r="JHT33" s="446" t="s">
        <v>142</v>
      </c>
      <c r="JHU33" s="446" t="s">
        <v>143</v>
      </c>
      <c r="JHV33" s="446">
        <v>0.217</v>
      </c>
      <c r="JHW33" s="451">
        <f>+VLOOKUP(JHR33,[111]Insumos!$A$2:$F$2700,5,FALSE)</f>
        <v>124723</v>
      </c>
      <c r="JHX33" s="451">
        <f>+ROUND(JHV33*JHW33,0)</f>
        <v>27065</v>
      </c>
      <c r="JHY33" s="450" t="s">
        <v>31</v>
      </c>
      <c r="JHZ33" s="450" t="s">
        <v>140</v>
      </c>
      <c r="JIA33" s="446" t="s">
        <v>141</v>
      </c>
      <c r="JIB33" s="446" t="s">
        <v>142</v>
      </c>
      <c r="JIC33" s="446" t="s">
        <v>143</v>
      </c>
      <c r="JID33" s="446">
        <v>0.217</v>
      </c>
      <c r="JIE33" s="451">
        <f>+VLOOKUP(JHZ33,[111]Insumos!$A$2:$F$2700,5,FALSE)</f>
        <v>124723</v>
      </c>
      <c r="JIF33" s="451">
        <f>+ROUND(JID33*JIE33,0)</f>
        <v>27065</v>
      </c>
      <c r="JIG33" s="450" t="s">
        <v>31</v>
      </c>
      <c r="JIH33" s="450" t="s">
        <v>140</v>
      </c>
      <c r="JII33" s="446" t="s">
        <v>141</v>
      </c>
      <c r="JIJ33" s="446" t="s">
        <v>142</v>
      </c>
      <c r="JIK33" s="446" t="s">
        <v>143</v>
      </c>
      <c r="JIL33" s="446">
        <v>0.217</v>
      </c>
      <c r="JIM33" s="451">
        <f>+VLOOKUP(JIH33,[111]Insumos!$A$2:$F$2700,5,FALSE)</f>
        <v>124723</v>
      </c>
      <c r="JIN33" s="451">
        <f>+ROUND(JIL33*JIM33,0)</f>
        <v>27065</v>
      </c>
      <c r="JIO33" s="450" t="s">
        <v>31</v>
      </c>
      <c r="JIP33" s="450" t="s">
        <v>140</v>
      </c>
      <c r="JIQ33" s="446" t="s">
        <v>141</v>
      </c>
      <c r="JIR33" s="446" t="s">
        <v>142</v>
      </c>
      <c r="JIS33" s="446" t="s">
        <v>143</v>
      </c>
      <c r="JIT33" s="446">
        <v>0.217</v>
      </c>
      <c r="JIU33" s="451">
        <f>+VLOOKUP(JIP33,[111]Insumos!$A$2:$F$2700,5,FALSE)</f>
        <v>124723</v>
      </c>
      <c r="JIV33" s="451">
        <f>+ROUND(JIT33*JIU33,0)</f>
        <v>27065</v>
      </c>
      <c r="JIW33" s="450" t="s">
        <v>31</v>
      </c>
      <c r="JIX33" s="450" t="s">
        <v>140</v>
      </c>
      <c r="JIY33" s="446" t="s">
        <v>141</v>
      </c>
      <c r="JIZ33" s="446" t="s">
        <v>142</v>
      </c>
      <c r="JJA33" s="446" t="s">
        <v>143</v>
      </c>
      <c r="JJB33" s="446">
        <v>0.217</v>
      </c>
      <c r="JJC33" s="451">
        <f>+VLOOKUP(JIX33,[111]Insumos!$A$2:$F$2700,5,FALSE)</f>
        <v>124723</v>
      </c>
      <c r="JJD33" s="451">
        <f>+ROUND(JJB33*JJC33,0)</f>
        <v>27065</v>
      </c>
      <c r="JJE33" s="450" t="s">
        <v>31</v>
      </c>
      <c r="JJF33" s="450" t="s">
        <v>140</v>
      </c>
      <c r="JJG33" s="446" t="s">
        <v>141</v>
      </c>
      <c r="JJH33" s="446" t="s">
        <v>142</v>
      </c>
      <c r="JJI33" s="446" t="s">
        <v>143</v>
      </c>
      <c r="JJJ33" s="446">
        <v>0.217</v>
      </c>
      <c r="JJK33" s="451">
        <f>+VLOOKUP(JJF33,[111]Insumos!$A$2:$F$2700,5,FALSE)</f>
        <v>124723</v>
      </c>
      <c r="JJL33" s="451">
        <f>+ROUND(JJJ33*JJK33,0)</f>
        <v>27065</v>
      </c>
      <c r="JJM33" s="450" t="s">
        <v>31</v>
      </c>
      <c r="JJN33" s="450" t="s">
        <v>140</v>
      </c>
      <c r="JJO33" s="446" t="s">
        <v>141</v>
      </c>
      <c r="JJP33" s="446" t="s">
        <v>142</v>
      </c>
      <c r="JJQ33" s="446" t="s">
        <v>143</v>
      </c>
      <c r="JJR33" s="446">
        <v>0.217</v>
      </c>
      <c r="JJS33" s="451">
        <f>+VLOOKUP(JJN33,[111]Insumos!$A$2:$F$2700,5,FALSE)</f>
        <v>124723</v>
      </c>
      <c r="JJT33" s="451">
        <f>+ROUND(JJR33*JJS33,0)</f>
        <v>27065</v>
      </c>
      <c r="JJU33" s="450" t="s">
        <v>31</v>
      </c>
      <c r="JJV33" s="450" t="s">
        <v>140</v>
      </c>
      <c r="JJW33" s="446" t="s">
        <v>141</v>
      </c>
      <c r="JJX33" s="446" t="s">
        <v>142</v>
      </c>
      <c r="JJY33" s="446" t="s">
        <v>143</v>
      </c>
      <c r="JJZ33" s="446">
        <v>0.217</v>
      </c>
      <c r="JKA33" s="451">
        <f>+VLOOKUP(JJV33,[111]Insumos!$A$2:$F$2700,5,FALSE)</f>
        <v>124723</v>
      </c>
      <c r="JKB33" s="451">
        <f>+ROUND(JJZ33*JKA33,0)</f>
        <v>27065</v>
      </c>
      <c r="JKC33" s="450" t="s">
        <v>31</v>
      </c>
      <c r="JKD33" s="450" t="s">
        <v>140</v>
      </c>
      <c r="JKE33" s="446" t="s">
        <v>141</v>
      </c>
      <c r="JKF33" s="446" t="s">
        <v>142</v>
      </c>
      <c r="JKG33" s="446" t="s">
        <v>143</v>
      </c>
      <c r="JKH33" s="446">
        <v>0.217</v>
      </c>
      <c r="JKI33" s="451">
        <f>+VLOOKUP(JKD33,[111]Insumos!$A$2:$F$2700,5,FALSE)</f>
        <v>124723</v>
      </c>
      <c r="JKJ33" s="451">
        <f>+ROUND(JKH33*JKI33,0)</f>
        <v>27065</v>
      </c>
      <c r="JKK33" s="450" t="s">
        <v>31</v>
      </c>
      <c r="JKL33" s="450" t="s">
        <v>140</v>
      </c>
      <c r="JKM33" s="446" t="s">
        <v>141</v>
      </c>
      <c r="JKN33" s="446" t="s">
        <v>142</v>
      </c>
      <c r="JKO33" s="446" t="s">
        <v>143</v>
      </c>
      <c r="JKP33" s="446">
        <v>0.217</v>
      </c>
      <c r="JKQ33" s="451">
        <f>+VLOOKUP(JKL33,[111]Insumos!$A$2:$F$2700,5,FALSE)</f>
        <v>124723</v>
      </c>
      <c r="JKR33" s="451">
        <f>+ROUND(JKP33*JKQ33,0)</f>
        <v>27065</v>
      </c>
      <c r="JKS33" s="450" t="s">
        <v>31</v>
      </c>
      <c r="JKT33" s="450" t="s">
        <v>140</v>
      </c>
      <c r="JKU33" s="446" t="s">
        <v>141</v>
      </c>
      <c r="JKV33" s="446" t="s">
        <v>142</v>
      </c>
      <c r="JKW33" s="446" t="s">
        <v>143</v>
      </c>
      <c r="JKX33" s="446">
        <v>0.217</v>
      </c>
      <c r="JKY33" s="451">
        <f>+VLOOKUP(JKT33,[111]Insumos!$A$2:$F$2700,5,FALSE)</f>
        <v>124723</v>
      </c>
      <c r="JKZ33" s="451">
        <f>+ROUND(JKX33*JKY33,0)</f>
        <v>27065</v>
      </c>
      <c r="JLA33" s="450" t="s">
        <v>31</v>
      </c>
      <c r="JLB33" s="450" t="s">
        <v>140</v>
      </c>
      <c r="JLC33" s="446" t="s">
        <v>141</v>
      </c>
      <c r="JLD33" s="446" t="s">
        <v>142</v>
      </c>
      <c r="JLE33" s="446" t="s">
        <v>143</v>
      </c>
      <c r="JLF33" s="446">
        <v>0.217</v>
      </c>
      <c r="JLG33" s="451">
        <f>+VLOOKUP(JLB33,[111]Insumos!$A$2:$F$2700,5,FALSE)</f>
        <v>124723</v>
      </c>
      <c r="JLH33" s="451">
        <f>+ROUND(JLF33*JLG33,0)</f>
        <v>27065</v>
      </c>
      <c r="JLI33" s="450" t="s">
        <v>31</v>
      </c>
      <c r="JLJ33" s="450" t="s">
        <v>140</v>
      </c>
      <c r="JLK33" s="446" t="s">
        <v>141</v>
      </c>
      <c r="JLL33" s="446" t="s">
        <v>142</v>
      </c>
      <c r="JLM33" s="446" t="s">
        <v>143</v>
      </c>
      <c r="JLN33" s="446">
        <v>0.217</v>
      </c>
      <c r="JLO33" s="451">
        <f>+VLOOKUP(JLJ33,[111]Insumos!$A$2:$F$2700,5,FALSE)</f>
        <v>124723</v>
      </c>
      <c r="JLP33" s="451">
        <f>+ROUND(JLN33*JLO33,0)</f>
        <v>27065</v>
      </c>
      <c r="JLQ33" s="450" t="s">
        <v>31</v>
      </c>
      <c r="JLR33" s="450" t="s">
        <v>140</v>
      </c>
      <c r="JLS33" s="446" t="s">
        <v>141</v>
      </c>
      <c r="JLT33" s="446" t="s">
        <v>142</v>
      </c>
      <c r="JLU33" s="446" t="s">
        <v>143</v>
      </c>
      <c r="JLV33" s="446">
        <v>0.217</v>
      </c>
      <c r="JLW33" s="451">
        <f>+VLOOKUP(JLR33,[111]Insumos!$A$2:$F$2700,5,FALSE)</f>
        <v>124723</v>
      </c>
      <c r="JLX33" s="451">
        <f>+ROUND(JLV33*JLW33,0)</f>
        <v>27065</v>
      </c>
      <c r="JLY33" s="450" t="s">
        <v>31</v>
      </c>
      <c r="JLZ33" s="450" t="s">
        <v>140</v>
      </c>
      <c r="JMA33" s="446" t="s">
        <v>141</v>
      </c>
      <c r="JMB33" s="446" t="s">
        <v>142</v>
      </c>
      <c r="JMC33" s="446" t="s">
        <v>143</v>
      </c>
      <c r="JMD33" s="446">
        <v>0.217</v>
      </c>
      <c r="JME33" s="451">
        <f>+VLOOKUP(JLZ33,[111]Insumos!$A$2:$F$2700,5,FALSE)</f>
        <v>124723</v>
      </c>
      <c r="JMF33" s="451">
        <f>+ROUND(JMD33*JME33,0)</f>
        <v>27065</v>
      </c>
      <c r="JMG33" s="450" t="s">
        <v>31</v>
      </c>
      <c r="JMH33" s="450" t="s">
        <v>140</v>
      </c>
      <c r="JMI33" s="446" t="s">
        <v>141</v>
      </c>
      <c r="JMJ33" s="446" t="s">
        <v>142</v>
      </c>
      <c r="JMK33" s="446" t="s">
        <v>143</v>
      </c>
      <c r="JML33" s="446">
        <v>0.217</v>
      </c>
      <c r="JMM33" s="451">
        <f>+VLOOKUP(JMH33,[111]Insumos!$A$2:$F$2700,5,FALSE)</f>
        <v>124723</v>
      </c>
      <c r="JMN33" s="451">
        <f>+ROUND(JML33*JMM33,0)</f>
        <v>27065</v>
      </c>
      <c r="JMO33" s="450" t="s">
        <v>31</v>
      </c>
      <c r="JMP33" s="450" t="s">
        <v>140</v>
      </c>
      <c r="JMQ33" s="446" t="s">
        <v>141</v>
      </c>
      <c r="JMR33" s="446" t="s">
        <v>142</v>
      </c>
      <c r="JMS33" s="446" t="s">
        <v>143</v>
      </c>
      <c r="JMT33" s="446">
        <v>0.217</v>
      </c>
      <c r="JMU33" s="451">
        <f>+VLOOKUP(JMP33,[111]Insumos!$A$2:$F$2700,5,FALSE)</f>
        <v>124723</v>
      </c>
      <c r="JMV33" s="451">
        <f>+ROUND(JMT33*JMU33,0)</f>
        <v>27065</v>
      </c>
      <c r="JMW33" s="450" t="s">
        <v>31</v>
      </c>
      <c r="JMX33" s="450" t="s">
        <v>140</v>
      </c>
      <c r="JMY33" s="446" t="s">
        <v>141</v>
      </c>
      <c r="JMZ33" s="446" t="s">
        <v>142</v>
      </c>
      <c r="JNA33" s="446" t="s">
        <v>143</v>
      </c>
      <c r="JNB33" s="446">
        <v>0.217</v>
      </c>
      <c r="JNC33" s="451">
        <f>+VLOOKUP(JMX33,[111]Insumos!$A$2:$F$2700,5,FALSE)</f>
        <v>124723</v>
      </c>
      <c r="JND33" s="451">
        <f>+ROUND(JNB33*JNC33,0)</f>
        <v>27065</v>
      </c>
      <c r="JNE33" s="450" t="s">
        <v>31</v>
      </c>
      <c r="JNF33" s="450" t="s">
        <v>140</v>
      </c>
      <c r="JNG33" s="446" t="s">
        <v>141</v>
      </c>
      <c r="JNH33" s="446" t="s">
        <v>142</v>
      </c>
      <c r="JNI33" s="446" t="s">
        <v>143</v>
      </c>
      <c r="JNJ33" s="446">
        <v>0.217</v>
      </c>
      <c r="JNK33" s="451">
        <f>+VLOOKUP(JNF33,[111]Insumos!$A$2:$F$2700,5,FALSE)</f>
        <v>124723</v>
      </c>
      <c r="JNL33" s="451">
        <f>+ROUND(JNJ33*JNK33,0)</f>
        <v>27065</v>
      </c>
      <c r="JNM33" s="450" t="s">
        <v>31</v>
      </c>
      <c r="JNN33" s="450" t="s">
        <v>140</v>
      </c>
      <c r="JNO33" s="446" t="s">
        <v>141</v>
      </c>
      <c r="JNP33" s="446" t="s">
        <v>142</v>
      </c>
      <c r="JNQ33" s="446" t="s">
        <v>143</v>
      </c>
      <c r="JNR33" s="446">
        <v>0.217</v>
      </c>
      <c r="JNS33" s="451">
        <f>+VLOOKUP(JNN33,[111]Insumos!$A$2:$F$2700,5,FALSE)</f>
        <v>124723</v>
      </c>
      <c r="JNT33" s="451">
        <f>+ROUND(JNR33*JNS33,0)</f>
        <v>27065</v>
      </c>
      <c r="JNU33" s="450" t="s">
        <v>31</v>
      </c>
      <c r="JNV33" s="450" t="s">
        <v>140</v>
      </c>
      <c r="JNW33" s="446" t="s">
        <v>141</v>
      </c>
      <c r="JNX33" s="446" t="s">
        <v>142</v>
      </c>
      <c r="JNY33" s="446" t="s">
        <v>143</v>
      </c>
      <c r="JNZ33" s="446">
        <v>0.217</v>
      </c>
      <c r="JOA33" s="451">
        <f>+VLOOKUP(JNV33,[111]Insumos!$A$2:$F$2700,5,FALSE)</f>
        <v>124723</v>
      </c>
      <c r="JOB33" s="451">
        <f>+ROUND(JNZ33*JOA33,0)</f>
        <v>27065</v>
      </c>
      <c r="JOC33" s="450" t="s">
        <v>31</v>
      </c>
      <c r="JOD33" s="450" t="s">
        <v>140</v>
      </c>
      <c r="JOE33" s="446" t="s">
        <v>141</v>
      </c>
      <c r="JOF33" s="446" t="s">
        <v>142</v>
      </c>
      <c r="JOG33" s="446" t="s">
        <v>143</v>
      </c>
      <c r="JOH33" s="446">
        <v>0.217</v>
      </c>
      <c r="JOI33" s="451">
        <f>+VLOOKUP(JOD33,[111]Insumos!$A$2:$F$2700,5,FALSE)</f>
        <v>124723</v>
      </c>
      <c r="JOJ33" s="451">
        <f>+ROUND(JOH33*JOI33,0)</f>
        <v>27065</v>
      </c>
      <c r="JOK33" s="450" t="s">
        <v>31</v>
      </c>
      <c r="JOL33" s="450" t="s">
        <v>140</v>
      </c>
      <c r="JOM33" s="446" t="s">
        <v>141</v>
      </c>
      <c r="JON33" s="446" t="s">
        <v>142</v>
      </c>
      <c r="JOO33" s="446" t="s">
        <v>143</v>
      </c>
      <c r="JOP33" s="446">
        <v>0.217</v>
      </c>
      <c r="JOQ33" s="451">
        <f>+VLOOKUP(JOL33,[111]Insumos!$A$2:$F$2700,5,FALSE)</f>
        <v>124723</v>
      </c>
      <c r="JOR33" s="451">
        <f>+ROUND(JOP33*JOQ33,0)</f>
        <v>27065</v>
      </c>
      <c r="JOS33" s="450" t="s">
        <v>31</v>
      </c>
      <c r="JOT33" s="450" t="s">
        <v>140</v>
      </c>
      <c r="JOU33" s="446" t="s">
        <v>141</v>
      </c>
      <c r="JOV33" s="446" t="s">
        <v>142</v>
      </c>
      <c r="JOW33" s="446" t="s">
        <v>143</v>
      </c>
      <c r="JOX33" s="446">
        <v>0.217</v>
      </c>
      <c r="JOY33" s="451">
        <f>+VLOOKUP(JOT33,[111]Insumos!$A$2:$F$2700,5,FALSE)</f>
        <v>124723</v>
      </c>
      <c r="JOZ33" s="451">
        <f>+ROUND(JOX33*JOY33,0)</f>
        <v>27065</v>
      </c>
      <c r="JPA33" s="450" t="s">
        <v>31</v>
      </c>
      <c r="JPB33" s="450" t="s">
        <v>140</v>
      </c>
      <c r="JPC33" s="446" t="s">
        <v>141</v>
      </c>
      <c r="JPD33" s="446" t="s">
        <v>142</v>
      </c>
      <c r="JPE33" s="446" t="s">
        <v>143</v>
      </c>
      <c r="JPF33" s="446">
        <v>0.217</v>
      </c>
      <c r="JPG33" s="451">
        <f>+VLOOKUP(JPB33,[111]Insumos!$A$2:$F$2700,5,FALSE)</f>
        <v>124723</v>
      </c>
      <c r="JPH33" s="451">
        <f>+ROUND(JPF33*JPG33,0)</f>
        <v>27065</v>
      </c>
      <c r="JPI33" s="450" t="s">
        <v>31</v>
      </c>
      <c r="JPJ33" s="450" t="s">
        <v>140</v>
      </c>
      <c r="JPK33" s="446" t="s">
        <v>141</v>
      </c>
      <c r="JPL33" s="446" t="s">
        <v>142</v>
      </c>
      <c r="JPM33" s="446" t="s">
        <v>143</v>
      </c>
      <c r="JPN33" s="446">
        <v>0.217</v>
      </c>
      <c r="JPO33" s="451">
        <f>+VLOOKUP(JPJ33,[111]Insumos!$A$2:$F$2700,5,FALSE)</f>
        <v>124723</v>
      </c>
      <c r="JPP33" s="451">
        <f>+ROUND(JPN33*JPO33,0)</f>
        <v>27065</v>
      </c>
      <c r="JPQ33" s="450" t="s">
        <v>31</v>
      </c>
      <c r="JPR33" s="450" t="s">
        <v>140</v>
      </c>
      <c r="JPS33" s="446" t="s">
        <v>141</v>
      </c>
      <c r="JPT33" s="446" t="s">
        <v>142</v>
      </c>
      <c r="JPU33" s="446" t="s">
        <v>143</v>
      </c>
      <c r="JPV33" s="446">
        <v>0.217</v>
      </c>
      <c r="JPW33" s="451">
        <f>+VLOOKUP(JPR33,[111]Insumos!$A$2:$F$2700,5,FALSE)</f>
        <v>124723</v>
      </c>
      <c r="JPX33" s="451">
        <f>+ROUND(JPV33*JPW33,0)</f>
        <v>27065</v>
      </c>
      <c r="JPY33" s="450" t="s">
        <v>31</v>
      </c>
      <c r="JPZ33" s="450" t="s">
        <v>140</v>
      </c>
      <c r="JQA33" s="446" t="s">
        <v>141</v>
      </c>
      <c r="JQB33" s="446" t="s">
        <v>142</v>
      </c>
      <c r="JQC33" s="446" t="s">
        <v>143</v>
      </c>
      <c r="JQD33" s="446">
        <v>0.217</v>
      </c>
      <c r="JQE33" s="451">
        <f>+VLOOKUP(JPZ33,[111]Insumos!$A$2:$F$2700,5,FALSE)</f>
        <v>124723</v>
      </c>
      <c r="JQF33" s="451">
        <f>+ROUND(JQD33*JQE33,0)</f>
        <v>27065</v>
      </c>
      <c r="JQG33" s="450" t="s">
        <v>31</v>
      </c>
      <c r="JQH33" s="450" t="s">
        <v>140</v>
      </c>
      <c r="JQI33" s="446" t="s">
        <v>141</v>
      </c>
      <c r="JQJ33" s="446" t="s">
        <v>142</v>
      </c>
      <c r="JQK33" s="446" t="s">
        <v>143</v>
      </c>
      <c r="JQL33" s="446">
        <v>0.217</v>
      </c>
      <c r="JQM33" s="451">
        <f>+VLOOKUP(JQH33,[111]Insumos!$A$2:$F$2700,5,FALSE)</f>
        <v>124723</v>
      </c>
      <c r="JQN33" s="451">
        <f>+ROUND(JQL33*JQM33,0)</f>
        <v>27065</v>
      </c>
      <c r="JQO33" s="450" t="s">
        <v>31</v>
      </c>
      <c r="JQP33" s="450" t="s">
        <v>140</v>
      </c>
      <c r="JQQ33" s="446" t="s">
        <v>141</v>
      </c>
      <c r="JQR33" s="446" t="s">
        <v>142</v>
      </c>
      <c r="JQS33" s="446" t="s">
        <v>143</v>
      </c>
      <c r="JQT33" s="446">
        <v>0.217</v>
      </c>
      <c r="JQU33" s="451">
        <f>+VLOOKUP(JQP33,[111]Insumos!$A$2:$F$2700,5,FALSE)</f>
        <v>124723</v>
      </c>
      <c r="JQV33" s="451">
        <f>+ROUND(JQT33*JQU33,0)</f>
        <v>27065</v>
      </c>
      <c r="JQW33" s="450" t="s">
        <v>31</v>
      </c>
      <c r="JQX33" s="450" t="s">
        <v>140</v>
      </c>
      <c r="JQY33" s="446" t="s">
        <v>141</v>
      </c>
      <c r="JQZ33" s="446" t="s">
        <v>142</v>
      </c>
      <c r="JRA33" s="446" t="s">
        <v>143</v>
      </c>
      <c r="JRB33" s="446">
        <v>0.217</v>
      </c>
      <c r="JRC33" s="451">
        <f>+VLOOKUP(JQX33,[111]Insumos!$A$2:$F$2700,5,FALSE)</f>
        <v>124723</v>
      </c>
      <c r="JRD33" s="451">
        <f>+ROUND(JRB33*JRC33,0)</f>
        <v>27065</v>
      </c>
      <c r="JRE33" s="450" t="s">
        <v>31</v>
      </c>
      <c r="JRF33" s="450" t="s">
        <v>140</v>
      </c>
      <c r="JRG33" s="446" t="s">
        <v>141</v>
      </c>
      <c r="JRH33" s="446" t="s">
        <v>142</v>
      </c>
      <c r="JRI33" s="446" t="s">
        <v>143</v>
      </c>
      <c r="JRJ33" s="446">
        <v>0.217</v>
      </c>
      <c r="JRK33" s="451">
        <f>+VLOOKUP(JRF33,[111]Insumos!$A$2:$F$2700,5,FALSE)</f>
        <v>124723</v>
      </c>
      <c r="JRL33" s="451">
        <f>+ROUND(JRJ33*JRK33,0)</f>
        <v>27065</v>
      </c>
      <c r="JRM33" s="450" t="s">
        <v>31</v>
      </c>
      <c r="JRN33" s="450" t="s">
        <v>140</v>
      </c>
      <c r="JRO33" s="446" t="s">
        <v>141</v>
      </c>
      <c r="JRP33" s="446" t="s">
        <v>142</v>
      </c>
      <c r="JRQ33" s="446" t="s">
        <v>143</v>
      </c>
      <c r="JRR33" s="446">
        <v>0.217</v>
      </c>
      <c r="JRS33" s="451">
        <f>+VLOOKUP(JRN33,[111]Insumos!$A$2:$F$2700,5,FALSE)</f>
        <v>124723</v>
      </c>
      <c r="JRT33" s="451">
        <f>+ROUND(JRR33*JRS33,0)</f>
        <v>27065</v>
      </c>
      <c r="JRU33" s="450" t="s">
        <v>31</v>
      </c>
      <c r="JRV33" s="450" t="s">
        <v>140</v>
      </c>
      <c r="JRW33" s="446" t="s">
        <v>141</v>
      </c>
      <c r="JRX33" s="446" t="s">
        <v>142</v>
      </c>
      <c r="JRY33" s="446" t="s">
        <v>143</v>
      </c>
      <c r="JRZ33" s="446">
        <v>0.217</v>
      </c>
      <c r="JSA33" s="451">
        <f>+VLOOKUP(JRV33,[111]Insumos!$A$2:$F$2700,5,FALSE)</f>
        <v>124723</v>
      </c>
      <c r="JSB33" s="451">
        <f>+ROUND(JRZ33*JSA33,0)</f>
        <v>27065</v>
      </c>
      <c r="JSC33" s="450" t="s">
        <v>31</v>
      </c>
      <c r="JSD33" s="450" t="s">
        <v>140</v>
      </c>
      <c r="JSE33" s="446" t="s">
        <v>141</v>
      </c>
      <c r="JSF33" s="446" t="s">
        <v>142</v>
      </c>
      <c r="JSG33" s="446" t="s">
        <v>143</v>
      </c>
      <c r="JSH33" s="446">
        <v>0.217</v>
      </c>
      <c r="JSI33" s="451">
        <f>+VLOOKUP(JSD33,[111]Insumos!$A$2:$F$2700,5,FALSE)</f>
        <v>124723</v>
      </c>
      <c r="JSJ33" s="451">
        <f>+ROUND(JSH33*JSI33,0)</f>
        <v>27065</v>
      </c>
      <c r="JSK33" s="450" t="s">
        <v>31</v>
      </c>
      <c r="JSL33" s="450" t="s">
        <v>140</v>
      </c>
      <c r="JSM33" s="446" t="s">
        <v>141</v>
      </c>
      <c r="JSN33" s="446" t="s">
        <v>142</v>
      </c>
      <c r="JSO33" s="446" t="s">
        <v>143</v>
      </c>
      <c r="JSP33" s="446">
        <v>0.217</v>
      </c>
      <c r="JSQ33" s="451">
        <f>+VLOOKUP(JSL33,[111]Insumos!$A$2:$F$2700,5,FALSE)</f>
        <v>124723</v>
      </c>
      <c r="JSR33" s="451">
        <f>+ROUND(JSP33*JSQ33,0)</f>
        <v>27065</v>
      </c>
      <c r="JSS33" s="450" t="s">
        <v>31</v>
      </c>
      <c r="JST33" s="450" t="s">
        <v>140</v>
      </c>
      <c r="JSU33" s="446" t="s">
        <v>141</v>
      </c>
      <c r="JSV33" s="446" t="s">
        <v>142</v>
      </c>
      <c r="JSW33" s="446" t="s">
        <v>143</v>
      </c>
      <c r="JSX33" s="446">
        <v>0.217</v>
      </c>
      <c r="JSY33" s="451">
        <f>+VLOOKUP(JST33,[111]Insumos!$A$2:$F$2700,5,FALSE)</f>
        <v>124723</v>
      </c>
      <c r="JSZ33" s="451">
        <f>+ROUND(JSX33*JSY33,0)</f>
        <v>27065</v>
      </c>
      <c r="JTA33" s="450" t="s">
        <v>31</v>
      </c>
      <c r="JTB33" s="450" t="s">
        <v>140</v>
      </c>
      <c r="JTC33" s="446" t="s">
        <v>141</v>
      </c>
      <c r="JTD33" s="446" t="s">
        <v>142</v>
      </c>
      <c r="JTE33" s="446" t="s">
        <v>143</v>
      </c>
      <c r="JTF33" s="446">
        <v>0.217</v>
      </c>
      <c r="JTG33" s="451">
        <f>+VLOOKUP(JTB33,[111]Insumos!$A$2:$F$2700,5,FALSE)</f>
        <v>124723</v>
      </c>
      <c r="JTH33" s="451">
        <f>+ROUND(JTF33*JTG33,0)</f>
        <v>27065</v>
      </c>
      <c r="JTI33" s="450" t="s">
        <v>31</v>
      </c>
      <c r="JTJ33" s="450" t="s">
        <v>140</v>
      </c>
      <c r="JTK33" s="446" t="s">
        <v>141</v>
      </c>
      <c r="JTL33" s="446" t="s">
        <v>142</v>
      </c>
      <c r="JTM33" s="446" t="s">
        <v>143</v>
      </c>
      <c r="JTN33" s="446">
        <v>0.217</v>
      </c>
      <c r="JTO33" s="451">
        <f>+VLOOKUP(JTJ33,[111]Insumos!$A$2:$F$2700,5,FALSE)</f>
        <v>124723</v>
      </c>
      <c r="JTP33" s="451">
        <f>+ROUND(JTN33*JTO33,0)</f>
        <v>27065</v>
      </c>
      <c r="JTQ33" s="450" t="s">
        <v>31</v>
      </c>
      <c r="JTR33" s="450" t="s">
        <v>140</v>
      </c>
      <c r="JTS33" s="446" t="s">
        <v>141</v>
      </c>
      <c r="JTT33" s="446" t="s">
        <v>142</v>
      </c>
      <c r="JTU33" s="446" t="s">
        <v>143</v>
      </c>
      <c r="JTV33" s="446">
        <v>0.217</v>
      </c>
      <c r="JTW33" s="451">
        <f>+VLOOKUP(JTR33,[111]Insumos!$A$2:$F$2700,5,FALSE)</f>
        <v>124723</v>
      </c>
      <c r="JTX33" s="451">
        <f>+ROUND(JTV33*JTW33,0)</f>
        <v>27065</v>
      </c>
      <c r="JTY33" s="450" t="s">
        <v>31</v>
      </c>
      <c r="JTZ33" s="450" t="s">
        <v>140</v>
      </c>
      <c r="JUA33" s="446" t="s">
        <v>141</v>
      </c>
      <c r="JUB33" s="446" t="s">
        <v>142</v>
      </c>
      <c r="JUC33" s="446" t="s">
        <v>143</v>
      </c>
      <c r="JUD33" s="446">
        <v>0.217</v>
      </c>
      <c r="JUE33" s="451">
        <f>+VLOOKUP(JTZ33,[111]Insumos!$A$2:$F$2700,5,FALSE)</f>
        <v>124723</v>
      </c>
      <c r="JUF33" s="451">
        <f>+ROUND(JUD33*JUE33,0)</f>
        <v>27065</v>
      </c>
      <c r="JUG33" s="450" t="s">
        <v>31</v>
      </c>
      <c r="JUH33" s="450" t="s">
        <v>140</v>
      </c>
      <c r="JUI33" s="446" t="s">
        <v>141</v>
      </c>
      <c r="JUJ33" s="446" t="s">
        <v>142</v>
      </c>
      <c r="JUK33" s="446" t="s">
        <v>143</v>
      </c>
      <c r="JUL33" s="446">
        <v>0.217</v>
      </c>
      <c r="JUM33" s="451">
        <f>+VLOOKUP(JUH33,[111]Insumos!$A$2:$F$2700,5,FALSE)</f>
        <v>124723</v>
      </c>
      <c r="JUN33" s="451">
        <f>+ROUND(JUL33*JUM33,0)</f>
        <v>27065</v>
      </c>
      <c r="JUO33" s="450" t="s">
        <v>31</v>
      </c>
      <c r="JUP33" s="450" t="s">
        <v>140</v>
      </c>
      <c r="JUQ33" s="446" t="s">
        <v>141</v>
      </c>
      <c r="JUR33" s="446" t="s">
        <v>142</v>
      </c>
      <c r="JUS33" s="446" t="s">
        <v>143</v>
      </c>
      <c r="JUT33" s="446">
        <v>0.217</v>
      </c>
      <c r="JUU33" s="451">
        <f>+VLOOKUP(JUP33,[111]Insumos!$A$2:$F$2700,5,FALSE)</f>
        <v>124723</v>
      </c>
      <c r="JUV33" s="451">
        <f>+ROUND(JUT33*JUU33,0)</f>
        <v>27065</v>
      </c>
      <c r="JUW33" s="450" t="s">
        <v>31</v>
      </c>
      <c r="JUX33" s="450" t="s">
        <v>140</v>
      </c>
      <c r="JUY33" s="446" t="s">
        <v>141</v>
      </c>
      <c r="JUZ33" s="446" t="s">
        <v>142</v>
      </c>
      <c r="JVA33" s="446" t="s">
        <v>143</v>
      </c>
      <c r="JVB33" s="446">
        <v>0.217</v>
      </c>
      <c r="JVC33" s="451">
        <f>+VLOOKUP(JUX33,[111]Insumos!$A$2:$F$2700,5,FALSE)</f>
        <v>124723</v>
      </c>
      <c r="JVD33" s="451">
        <f>+ROUND(JVB33*JVC33,0)</f>
        <v>27065</v>
      </c>
      <c r="JVE33" s="450" t="s">
        <v>31</v>
      </c>
      <c r="JVF33" s="450" t="s">
        <v>140</v>
      </c>
      <c r="JVG33" s="446" t="s">
        <v>141</v>
      </c>
      <c r="JVH33" s="446" t="s">
        <v>142</v>
      </c>
      <c r="JVI33" s="446" t="s">
        <v>143</v>
      </c>
      <c r="JVJ33" s="446">
        <v>0.217</v>
      </c>
      <c r="JVK33" s="451">
        <f>+VLOOKUP(JVF33,[111]Insumos!$A$2:$F$2700,5,FALSE)</f>
        <v>124723</v>
      </c>
      <c r="JVL33" s="451">
        <f>+ROUND(JVJ33*JVK33,0)</f>
        <v>27065</v>
      </c>
      <c r="JVM33" s="450" t="s">
        <v>31</v>
      </c>
      <c r="JVN33" s="450" t="s">
        <v>140</v>
      </c>
      <c r="JVO33" s="446" t="s">
        <v>141</v>
      </c>
      <c r="JVP33" s="446" t="s">
        <v>142</v>
      </c>
      <c r="JVQ33" s="446" t="s">
        <v>143</v>
      </c>
      <c r="JVR33" s="446">
        <v>0.217</v>
      </c>
      <c r="JVS33" s="451">
        <f>+VLOOKUP(JVN33,[111]Insumos!$A$2:$F$2700,5,FALSE)</f>
        <v>124723</v>
      </c>
      <c r="JVT33" s="451">
        <f>+ROUND(JVR33*JVS33,0)</f>
        <v>27065</v>
      </c>
      <c r="JVU33" s="450" t="s">
        <v>31</v>
      </c>
      <c r="JVV33" s="450" t="s">
        <v>140</v>
      </c>
      <c r="JVW33" s="446" t="s">
        <v>141</v>
      </c>
      <c r="JVX33" s="446" t="s">
        <v>142</v>
      </c>
      <c r="JVY33" s="446" t="s">
        <v>143</v>
      </c>
      <c r="JVZ33" s="446">
        <v>0.217</v>
      </c>
      <c r="JWA33" s="451">
        <f>+VLOOKUP(JVV33,[111]Insumos!$A$2:$F$2700,5,FALSE)</f>
        <v>124723</v>
      </c>
      <c r="JWB33" s="451">
        <f>+ROUND(JVZ33*JWA33,0)</f>
        <v>27065</v>
      </c>
      <c r="JWC33" s="450" t="s">
        <v>31</v>
      </c>
      <c r="JWD33" s="450" t="s">
        <v>140</v>
      </c>
      <c r="JWE33" s="446" t="s">
        <v>141</v>
      </c>
      <c r="JWF33" s="446" t="s">
        <v>142</v>
      </c>
      <c r="JWG33" s="446" t="s">
        <v>143</v>
      </c>
      <c r="JWH33" s="446">
        <v>0.217</v>
      </c>
      <c r="JWI33" s="451">
        <f>+VLOOKUP(JWD33,[111]Insumos!$A$2:$F$2700,5,FALSE)</f>
        <v>124723</v>
      </c>
      <c r="JWJ33" s="451">
        <f>+ROUND(JWH33*JWI33,0)</f>
        <v>27065</v>
      </c>
      <c r="JWK33" s="450" t="s">
        <v>31</v>
      </c>
      <c r="JWL33" s="450" t="s">
        <v>140</v>
      </c>
      <c r="JWM33" s="446" t="s">
        <v>141</v>
      </c>
      <c r="JWN33" s="446" t="s">
        <v>142</v>
      </c>
      <c r="JWO33" s="446" t="s">
        <v>143</v>
      </c>
      <c r="JWP33" s="446">
        <v>0.217</v>
      </c>
      <c r="JWQ33" s="451">
        <f>+VLOOKUP(JWL33,[111]Insumos!$A$2:$F$2700,5,FALSE)</f>
        <v>124723</v>
      </c>
      <c r="JWR33" s="451">
        <f>+ROUND(JWP33*JWQ33,0)</f>
        <v>27065</v>
      </c>
      <c r="JWS33" s="450" t="s">
        <v>31</v>
      </c>
      <c r="JWT33" s="450" t="s">
        <v>140</v>
      </c>
      <c r="JWU33" s="446" t="s">
        <v>141</v>
      </c>
      <c r="JWV33" s="446" t="s">
        <v>142</v>
      </c>
      <c r="JWW33" s="446" t="s">
        <v>143</v>
      </c>
      <c r="JWX33" s="446">
        <v>0.217</v>
      </c>
      <c r="JWY33" s="451">
        <f>+VLOOKUP(JWT33,[111]Insumos!$A$2:$F$2700,5,FALSE)</f>
        <v>124723</v>
      </c>
      <c r="JWZ33" s="451">
        <f>+ROUND(JWX33*JWY33,0)</f>
        <v>27065</v>
      </c>
      <c r="JXA33" s="450" t="s">
        <v>31</v>
      </c>
      <c r="JXB33" s="450" t="s">
        <v>140</v>
      </c>
      <c r="JXC33" s="446" t="s">
        <v>141</v>
      </c>
      <c r="JXD33" s="446" t="s">
        <v>142</v>
      </c>
      <c r="JXE33" s="446" t="s">
        <v>143</v>
      </c>
      <c r="JXF33" s="446">
        <v>0.217</v>
      </c>
      <c r="JXG33" s="451">
        <f>+VLOOKUP(JXB33,[111]Insumos!$A$2:$F$2700,5,FALSE)</f>
        <v>124723</v>
      </c>
      <c r="JXH33" s="451">
        <f>+ROUND(JXF33*JXG33,0)</f>
        <v>27065</v>
      </c>
      <c r="JXI33" s="450" t="s">
        <v>31</v>
      </c>
      <c r="JXJ33" s="450" t="s">
        <v>140</v>
      </c>
      <c r="JXK33" s="446" t="s">
        <v>141</v>
      </c>
      <c r="JXL33" s="446" t="s">
        <v>142</v>
      </c>
      <c r="JXM33" s="446" t="s">
        <v>143</v>
      </c>
      <c r="JXN33" s="446">
        <v>0.217</v>
      </c>
      <c r="JXO33" s="451">
        <f>+VLOOKUP(JXJ33,[111]Insumos!$A$2:$F$2700,5,FALSE)</f>
        <v>124723</v>
      </c>
      <c r="JXP33" s="451">
        <f>+ROUND(JXN33*JXO33,0)</f>
        <v>27065</v>
      </c>
      <c r="JXQ33" s="450" t="s">
        <v>31</v>
      </c>
      <c r="JXR33" s="450" t="s">
        <v>140</v>
      </c>
      <c r="JXS33" s="446" t="s">
        <v>141</v>
      </c>
      <c r="JXT33" s="446" t="s">
        <v>142</v>
      </c>
      <c r="JXU33" s="446" t="s">
        <v>143</v>
      </c>
      <c r="JXV33" s="446">
        <v>0.217</v>
      </c>
      <c r="JXW33" s="451">
        <f>+VLOOKUP(JXR33,[111]Insumos!$A$2:$F$2700,5,FALSE)</f>
        <v>124723</v>
      </c>
      <c r="JXX33" s="451">
        <f>+ROUND(JXV33*JXW33,0)</f>
        <v>27065</v>
      </c>
      <c r="JXY33" s="450" t="s">
        <v>31</v>
      </c>
      <c r="JXZ33" s="450" t="s">
        <v>140</v>
      </c>
      <c r="JYA33" s="446" t="s">
        <v>141</v>
      </c>
      <c r="JYB33" s="446" t="s">
        <v>142</v>
      </c>
      <c r="JYC33" s="446" t="s">
        <v>143</v>
      </c>
      <c r="JYD33" s="446">
        <v>0.217</v>
      </c>
      <c r="JYE33" s="451">
        <f>+VLOOKUP(JXZ33,[111]Insumos!$A$2:$F$2700,5,FALSE)</f>
        <v>124723</v>
      </c>
      <c r="JYF33" s="451">
        <f>+ROUND(JYD33*JYE33,0)</f>
        <v>27065</v>
      </c>
      <c r="JYG33" s="450" t="s">
        <v>31</v>
      </c>
      <c r="JYH33" s="450" t="s">
        <v>140</v>
      </c>
      <c r="JYI33" s="446" t="s">
        <v>141</v>
      </c>
      <c r="JYJ33" s="446" t="s">
        <v>142</v>
      </c>
      <c r="JYK33" s="446" t="s">
        <v>143</v>
      </c>
      <c r="JYL33" s="446">
        <v>0.217</v>
      </c>
      <c r="JYM33" s="451">
        <f>+VLOOKUP(JYH33,[111]Insumos!$A$2:$F$2700,5,FALSE)</f>
        <v>124723</v>
      </c>
      <c r="JYN33" s="451">
        <f>+ROUND(JYL33*JYM33,0)</f>
        <v>27065</v>
      </c>
      <c r="JYO33" s="450" t="s">
        <v>31</v>
      </c>
      <c r="JYP33" s="450" t="s">
        <v>140</v>
      </c>
      <c r="JYQ33" s="446" t="s">
        <v>141</v>
      </c>
      <c r="JYR33" s="446" t="s">
        <v>142</v>
      </c>
      <c r="JYS33" s="446" t="s">
        <v>143</v>
      </c>
      <c r="JYT33" s="446">
        <v>0.217</v>
      </c>
      <c r="JYU33" s="451">
        <f>+VLOOKUP(JYP33,[111]Insumos!$A$2:$F$2700,5,FALSE)</f>
        <v>124723</v>
      </c>
      <c r="JYV33" s="451">
        <f>+ROUND(JYT33*JYU33,0)</f>
        <v>27065</v>
      </c>
      <c r="JYW33" s="450" t="s">
        <v>31</v>
      </c>
      <c r="JYX33" s="450" t="s">
        <v>140</v>
      </c>
      <c r="JYY33" s="446" t="s">
        <v>141</v>
      </c>
      <c r="JYZ33" s="446" t="s">
        <v>142</v>
      </c>
      <c r="JZA33" s="446" t="s">
        <v>143</v>
      </c>
      <c r="JZB33" s="446">
        <v>0.217</v>
      </c>
      <c r="JZC33" s="451">
        <f>+VLOOKUP(JYX33,[111]Insumos!$A$2:$F$2700,5,FALSE)</f>
        <v>124723</v>
      </c>
      <c r="JZD33" s="451">
        <f>+ROUND(JZB33*JZC33,0)</f>
        <v>27065</v>
      </c>
      <c r="JZE33" s="450" t="s">
        <v>31</v>
      </c>
      <c r="JZF33" s="450" t="s">
        <v>140</v>
      </c>
      <c r="JZG33" s="446" t="s">
        <v>141</v>
      </c>
      <c r="JZH33" s="446" t="s">
        <v>142</v>
      </c>
      <c r="JZI33" s="446" t="s">
        <v>143</v>
      </c>
      <c r="JZJ33" s="446">
        <v>0.217</v>
      </c>
      <c r="JZK33" s="451">
        <f>+VLOOKUP(JZF33,[111]Insumos!$A$2:$F$2700,5,FALSE)</f>
        <v>124723</v>
      </c>
      <c r="JZL33" s="451">
        <f>+ROUND(JZJ33*JZK33,0)</f>
        <v>27065</v>
      </c>
      <c r="JZM33" s="450" t="s">
        <v>31</v>
      </c>
      <c r="JZN33" s="450" t="s">
        <v>140</v>
      </c>
      <c r="JZO33" s="446" t="s">
        <v>141</v>
      </c>
      <c r="JZP33" s="446" t="s">
        <v>142</v>
      </c>
      <c r="JZQ33" s="446" t="s">
        <v>143</v>
      </c>
      <c r="JZR33" s="446">
        <v>0.217</v>
      </c>
      <c r="JZS33" s="451">
        <f>+VLOOKUP(JZN33,[111]Insumos!$A$2:$F$2700,5,FALSE)</f>
        <v>124723</v>
      </c>
      <c r="JZT33" s="451">
        <f>+ROUND(JZR33*JZS33,0)</f>
        <v>27065</v>
      </c>
      <c r="JZU33" s="450" t="s">
        <v>31</v>
      </c>
      <c r="JZV33" s="450" t="s">
        <v>140</v>
      </c>
      <c r="JZW33" s="446" t="s">
        <v>141</v>
      </c>
      <c r="JZX33" s="446" t="s">
        <v>142</v>
      </c>
      <c r="JZY33" s="446" t="s">
        <v>143</v>
      </c>
      <c r="JZZ33" s="446">
        <v>0.217</v>
      </c>
      <c r="KAA33" s="451">
        <f>+VLOOKUP(JZV33,[111]Insumos!$A$2:$F$2700,5,FALSE)</f>
        <v>124723</v>
      </c>
      <c r="KAB33" s="451">
        <f>+ROUND(JZZ33*KAA33,0)</f>
        <v>27065</v>
      </c>
      <c r="KAC33" s="450" t="s">
        <v>31</v>
      </c>
      <c r="KAD33" s="450" t="s">
        <v>140</v>
      </c>
      <c r="KAE33" s="446" t="s">
        <v>141</v>
      </c>
      <c r="KAF33" s="446" t="s">
        <v>142</v>
      </c>
      <c r="KAG33" s="446" t="s">
        <v>143</v>
      </c>
      <c r="KAH33" s="446">
        <v>0.217</v>
      </c>
      <c r="KAI33" s="451">
        <f>+VLOOKUP(KAD33,[111]Insumos!$A$2:$F$2700,5,FALSE)</f>
        <v>124723</v>
      </c>
      <c r="KAJ33" s="451">
        <f>+ROUND(KAH33*KAI33,0)</f>
        <v>27065</v>
      </c>
      <c r="KAK33" s="450" t="s">
        <v>31</v>
      </c>
      <c r="KAL33" s="450" t="s">
        <v>140</v>
      </c>
      <c r="KAM33" s="446" t="s">
        <v>141</v>
      </c>
      <c r="KAN33" s="446" t="s">
        <v>142</v>
      </c>
      <c r="KAO33" s="446" t="s">
        <v>143</v>
      </c>
      <c r="KAP33" s="446">
        <v>0.217</v>
      </c>
      <c r="KAQ33" s="451">
        <f>+VLOOKUP(KAL33,[111]Insumos!$A$2:$F$2700,5,FALSE)</f>
        <v>124723</v>
      </c>
      <c r="KAR33" s="451">
        <f>+ROUND(KAP33*KAQ33,0)</f>
        <v>27065</v>
      </c>
      <c r="KAS33" s="450" t="s">
        <v>31</v>
      </c>
      <c r="KAT33" s="450" t="s">
        <v>140</v>
      </c>
      <c r="KAU33" s="446" t="s">
        <v>141</v>
      </c>
      <c r="KAV33" s="446" t="s">
        <v>142</v>
      </c>
      <c r="KAW33" s="446" t="s">
        <v>143</v>
      </c>
      <c r="KAX33" s="446">
        <v>0.217</v>
      </c>
      <c r="KAY33" s="451">
        <f>+VLOOKUP(KAT33,[111]Insumos!$A$2:$F$2700,5,FALSE)</f>
        <v>124723</v>
      </c>
      <c r="KAZ33" s="451">
        <f>+ROUND(KAX33*KAY33,0)</f>
        <v>27065</v>
      </c>
      <c r="KBA33" s="450" t="s">
        <v>31</v>
      </c>
      <c r="KBB33" s="450" t="s">
        <v>140</v>
      </c>
      <c r="KBC33" s="446" t="s">
        <v>141</v>
      </c>
      <c r="KBD33" s="446" t="s">
        <v>142</v>
      </c>
      <c r="KBE33" s="446" t="s">
        <v>143</v>
      </c>
      <c r="KBF33" s="446">
        <v>0.217</v>
      </c>
      <c r="KBG33" s="451">
        <f>+VLOOKUP(KBB33,[111]Insumos!$A$2:$F$2700,5,FALSE)</f>
        <v>124723</v>
      </c>
      <c r="KBH33" s="451">
        <f>+ROUND(KBF33*KBG33,0)</f>
        <v>27065</v>
      </c>
      <c r="KBI33" s="450" t="s">
        <v>31</v>
      </c>
      <c r="KBJ33" s="450" t="s">
        <v>140</v>
      </c>
      <c r="KBK33" s="446" t="s">
        <v>141</v>
      </c>
      <c r="KBL33" s="446" t="s">
        <v>142</v>
      </c>
      <c r="KBM33" s="446" t="s">
        <v>143</v>
      </c>
      <c r="KBN33" s="446">
        <v>0.217</v>
      </c>
      <c r="KBO33" s="451">
        <f>+VLOOKUP(KBJ33,[111]Insumos!$A$2:$F$2700,5,FALSE)</f>
        <v>124723</v>
      </c>
      <c r="KBP33" s="451">
        <f>+ROUND(KBN33*KBO33,0)</f>
        <v>27065</v>
      </c>
      <c r="KBQ33" s="450" t="s">
        <v>31</v>
      </c>
      <c r="KBR33" s="450" t="s">
        <v>140</v>
      </c>
      <c r="KBS33" s="446" t="s">
        <v>141</v>
      </c>
      <c r="KBT33" s="446" t="s">
        <v>142</v>
      </c>
      <c r="KBU33" s="446" t="s">
        <v>143</v>
      </c>
      <c r="KBV33" s="446">
        <v>0.217</v>
      </c>
      <c r="KBW33" s="451">
        <f>+VLOOKUP(KBR33,[111]Insumos!$A$2:$F$2700,5,FALSE)</f>
        <v>124723</v>
      </c>
      <c r="KBX33" s="451">
        <f>+ROUND(KBV33*KBW33,0)</f>
        <v>27065</v>
      </c>
      <c r="KBY33" s="450" t="s">
        <v>31</v>
      </c>
      <c r="KBZ33" s="450" t="s">
        <v>140</v>
      </c>
      <c r="KCA33" s="446" t="s">
        <v>141</v>
      </c>
      <c r="KCB33" s="446" t="s">
        <v>142</v>
      </c>
      <c r="KCC33" s="446" t="s">
        <v>143</v>
      </c>
      <c r="KCD33" s="446">
        <v>0.217</v>
      </c>
      <c r="KCE33" s="451">
        <f>+VLOOKUP(KBZ33,[111]Insumos!$A$2:$F$2700,5,FALSE)</f>
        <v>124723</v>
      </c>
      <c r="KCF33" s="451">
        <f>+ROUND(KCD33*KCE33,0)</f>
        <v>27065</v>
      </c>
      <c r="KCG33" s="450" t="s">
        <v>31</v>
      </c>
      <c r="KCH33" s="450" t="s">
        <v>140</v>
      </c>
      <c r="KCI33" s="446" t="s">
        <v>141</v>
      </c>
      <c r="KCJ33" s="446" t="s">
        <v>142</v>
      </c>
      <c r="KCK33" s="446" t="s">
        <v>143</v>
      </c>
      <c r="KCL33" s="446">
        <v>0.217</v>
      </c>
      <c r="KCM33" s="451">
        <f>+VLOOKUP(KCH33,[111]Insumos!$A$2:$F$2700,5,FALSE)</f>
        <v>124723</v>
      </c>
      <c r="KCN33" s="451">
        <f>+ROUND(KCL33*KCM33,0)</f>
        <v>27065</v>
      </c>
      <c r="KCO33" s="450" t="s">
        <v>31</v>
      </c>
      <c r="KCP33" s="450" t="s">
        <v>140</v>
      </c>
      <c r="KCQ33" s="446" t="s">
        <v>141</v>
      </c>
      <c r="KCR33" s="446" t="s">
        <v>142</v>
      </c>
      <c r="KCS33" s="446" t="s">
        <v>143</v>
      </c>
      <c r="KCT33" s="446">
        <v>0.217</v>
      </c>
      <c r="KCU33" s="451">
        <f>+VLOOKUP(KCP33,[111]Insumos!$A$2:$F$2700,5,FALSE)</f>
        <v>124723</v>
      </c>
      <c r="KCV33" s="451">
        <f>+ROUND(KCT33*KCU33,0)</f>
        <v>27065</v>
      </c>
      <c r="KCW33" s="450" t="s">
        <v>31</v>
      </c>
      <c r="KCX33" s="450" t="s">
        <v>140</v>
      </c>
      <c r="KCY33" s="446" t="s">
        <v>141</v>
      </c>
      <c r="KCZ33" s="446" t="s">
        <v>142</v>
      </c>
      <c r="KDA33" s="446" t="s">
        <v>143</v>
      </c>
      <c r="KDB33" s="446">
        <v>0.217</v>
      </c>
      <c r="KDC33" s="451">
        <f>+VLOOKUP(KCX33,[111]Insumos!$A$2:$F$2700,5,FALSE)</f>
        <v>124723</v>
      </c>
      <c r="KDD33" s="451">
        <f>+ROUND(KDB33*KDC33,0)</f>
        <v>27065</v>
      </c>
      <c r="KDE33" s="450" t="s">
        <v>31</v>
      </c>
      <c r="KDF33" s="450" t="s">
        <v>140</v>
      </c>
      <c r="KDG33" s="446" t="s">
        <v>141</v>
      </c>
      <c r="KDH33" s="446" t="s">
        <v>142</v>
      </c>
      <c r="KDI33" s="446" t="s">
        <v>143</v>
      </c>
      <c r="KDJ33" s="446">
        <v>0.217</v>
      </c>
      <c r="KDK33" s="451">
        <f>+VLOOKUP(KDF33,[111]Insumos!$A$2:$F$2700,5,FALSE)</f>
        <v>124723</v>
      </c>
      <c r="KDL33" s="451">
        <f>+ROUND(KDJ33*KDK33,0)</f>
        <v>27065</v>
      </c>
      <c r="KDM33" s="450" t="s">
        <v>31</v>
      </c>
      <c r="KDN33" s="450" t="s">
        <v>140</v>
      </c>
      <c r="KDO33" s="446" t="s">
        <v>141</v>
      </c>
      <c r="KDP33" s="446" t="s">
        <v>142</v>
      </c>
      <c r="KDQ33" s="446" t="s">
        <v>143</v>
      </c>
      <c r="KDR33" s="446">
        <v>0.217</v>
      </c>
      <c r="KDS33" s="451">
        <f>+VLOOKUP(KDN33,[111]Insumos!$A$2:$F$2700,5,FALSE)</f>
        <v>124723</v>
      </c>
      <c r="KDT33" s="451">
        <f>+ROUND(KDR33*KDS33,0)</f>
        <v>27065</v>
      </c>
      <c r="KDU33" s="450" t="s">
        <v>31</v>
      </c>
      <c r="KDV33" s="450" t="s">
        <v>140</v>
      </c>
      <c r="KDW33" s="446" t="s">
        <v>141</v>
      </c>
      <c r="KDX33" s="446" t="s">
        <v>142</v>
      </c>
      <c r="KDY33" s="446" t="s">
        <v>143</v>
      </c>
      <c r="KDZ33" s="446">
        <v>0.217</v>
      </c>
      <c r="KEA33" s="451">
        <f>+VLOOKUP(KDV33,[111]Insumos!$A$2:$F$2700,5,FALSE)</f>
        <v>124723</v>
      </c>
      <c r="KEB33" s="451">
        <f>+ROUND(KDZ33*KEA33,0)</f>
        <v>27065</v>
      </c>
      <c r="KEC33" s="450" t="s">
        <v>31</v>
      </c>
      <c r="KED33" s="450" t="s">
        <v>140</v>
      </c>
      <c r="KEE33" s="446" t="s">
        <v>141</v>
      </c>
      <c r="KEF33" s="446" t="s">
        <v>142</v>
      </c>
      <c r="KEG33" s="446" t="s">
        <v>143</v>
      </c>
      <c r="KEH33" s="446">
        <v>0.217</v>
      </c>
      <c r="KEI33" s="451">
        <f>+VLOOKUP(KED33,[111]Insumos!$A$2:$F$2700,5,FALSE)</f>
        <v>124723</v>
      </c>
      <c r="KEJ33" s="451">
        <f>+ROUND(KEH33*KEI33,0)</f>
        <v>27065</v>
      </c>
      <c r="KEK33" s="450" t="s">
        <v>31</v>
      </c>
      <c r="KEL33" s="450" t="s">
        <v>140</v>
      </c>
      <c r="KEM33" s="446" t="s">
        <v>141</v>
      </c>
      <c r="KEN33" s="446" t="s">
        <v>142</v>
      </c>
      <c r="KEO33" s="446" t="s">
        <v>143</v>
      </c>
      <c r="KEP33" s="446">
        <v>0.217</v>
      </c>
      <c r="KEQ33" s="451">
        <f>+VLOOKUP(KEL33,[111]Insumos!$A$2:$F$2700,5,FALSE)</f>
        <v>124723</v>
      </c>
      <c r="KER33" s="451">
        <f>+ROUND(KEP33*KEQ33,0)</f>
        <v>27065</v>
      </c>
      <c r="KES33" s="450" t="s">
        <v>31</v>
      </c>
      <c r="KET33" s="450" t="s">
        <v>140</v>
      </c>
      <c r="KEU33" s="446" t="s">
        <v>141</v>
      </c>
      <c r="KEV33" s="446" t="s">
        <v>142</v>
      </c>
      <c r="KEW33" s="446" t="s">
        <v>143</v>
      </c>
      <c r="KEX33" s="446">
        <v>0.217</v>
      </c>
      <c r="KEY33" s="451">
        <f>+VLOOKUP(KET33,[111]Insumos!$A$2:$F$2700,5,FALSE)</f>
        <v>124723</v>
      </c>
      <c r="KEZ33" s="451">
        <f>+ROUND(KEX33*KEY33,0)</f>
        <v>27065</v>
      </c>
      <c r="KFA33" s="450" t="s">
        <v>31</v>
      </c>
      <c r="KFB33" s="450" t="s">
        <v>140</v>
      </c>
      <c r="KFC33" s="446" t="s">
        <v>141</v>
      </c>
      <c r="KFD33" s="446" t="s">
        <v>142</v>
      </c>
      <c r="KFE33" s="446" t="s">
        <v>143</v>
      </c>
      <c r="KFF33" s="446">
        <v>0.217</v>
      </c>
      <c r="KFG33" s="451">
        <f>+VLOOKUP(KFB33,[111]Insumos!$A$2:$F$2700,5,FALSE)</f>
        <v>124723</v>
      </c>
      <c r="KFH33" s="451">
        <f>+ROUND(KFF33*KFG33,0)</f>
        <v>27065</v>
      </c>
      <c r="KFI33" s="450" t="s">
        <v>31</v>
      </c>
      <c r="KFJ33" s="450" t="s">
        <v>140</v>
      </c>
      <c r="KFK33" s="446" t="s">
        <v>141</v>
      </c>
      <c r="KFL33" s="446" t="s">
        <v>142</v>
      </c>
      <c r="KFM33" s="446" t="s">
        <v>143</v>
      </c>
      <c r="KFN33" s="446">
        <v>0.217</v>
      </c>
      <c r="KFO33" s="451">
        <f>+VLOOKUP(KFJ33,[111]Insumos!$A$2:$F$2700,5,FALSE)</f>
        <v>124723</v>
      </c>
      <c r="KFP33" s="451">
        <f>+ROUND(KFN33*KFO33,0)</f>
        <v>27065</v>
      </c>
      <c r="KFQ33" s="450" t="s">
        <v>31</v>
      </c>
      <c r="KFR33" s="450" t="s">
        <v>140</v>
      </c>
      <c r="KFS33" s="446" t="s">
        <v>141</v>
      </c>
      <c r="KFT33" s="446" t="s">
        <v>142</v>
      </c>
      <c r="KFU33" s="446" t="s">
        <v>143</v>
      </c>
      <c r="KFV33" s="446">
        <v>0.217</v>
      </c>
      <c r="KFW33" s="451">
        <f>+VLOOKUP(KFR33,[111]Insumos!$A$2:$F$2700,5,FALSE)</f>
        <v>124723</v>
      </c>
      <c r="KFX33" s="451">
        <f>+ROUND(KFV33*KFW33,0)</f>
        <v>27065</v>
      </c>
      <c r="KFY33" s="450" t="s">
        <v>31</v>
      </c>
      <c r="KFZ33" s="450" t="s">
        <v>140</v>
      </c>
      <c r="KGA33" s="446" t="s">
        <v>141</v>
      </c>
      <c r="KGB33" s="446" t="s">
        <v>142</v>
      </c>
      <c r="KGC33" s="446" t="s">
        <v>143</v>
      </c>
      <c r="KGD33" s="446">
        <v>0.217</v>
      </c>
      <c r="KGE33" s="451">
        <f>+VLOOKUP(KFZ33,[111]Insumos!$A$2:$F$2700,5,FALSE)</f>
        <v>124723</v>
      </c>
      <c r="KGF33" s="451">
        <f>+ROUND(KGD33*KGE33,0)</f>
        <v>27065</v>
      </c>
      <c r="KGG33" s="450" t="s">
        <v>31</v>
      </c>
      <c r="KGH33" s="450" t="s">
        <v>140</v>
      </c>
      <c r="KGI33" s="446" t="s">
        <v>141</v>
      </c>
      <c r="KGJ33" s="446" t="s">
        <v>142</v>
      </c>
      <c r="KGK33" s="446" t="s">
        <v>143</v>
      </c>
      <c r="KGL33" s="446">
        <v>0.217</v>
      </c>
      <c r="KGM33" s="451">
        <f>+VLOOKUP(KGH33,[111]Insumos!$A$2:$F$2700,5,FALSE)</f>
        <v>124723</v>
      </c>
      <c r="KGN33" s="451">
        <f>+ROUND(KGL33*KGM33,0)</f>
        <v>27065</v>
      </c>
      <c r="KGO33" s="450" t="s">
        <v>31</v>
      </c>
      <c r="KGP33" s="450" t="s">
        <v>140</v>
      </c>
      <c r="KGQ33" s="446" t="s">
        <v>141</v>
      </c>
      <c r="KGR33" s="446" t="s">
        <v>142</v>
      </c>
      <c r="KGS33" s="446" t="s">
        <v>143</v>
      </c>
      <c r="KGT33" s="446">
        <v>0.217</v>
      </c>
      <c r="KGU33" s="451">
        <f>+VLOOKUP(KGP33,[111]Insumos!$A$2:$F$2700,5,FALSE)</f>
        <v>124723</v>
      </c>
      <c r="KGV33" s="451">
        <f>+ROUND(KGT33*KGU33,0)</f>
        <v>27065</v>
      </c>
      <c r="KGW33" s="450" t="s">
        <v>31</v>
      </c>
      <c r="KGX33" s="450" t="s">
        <v>140</v>
      </c>
      <c r="KGY33" s="446" t="s">
        <v>141</v>
      </c>
      <c r="KGZ33" s="446" t="s">
        <v>142</v>
      </c>
      <c r="KHA33" s="446" t="s">
        <v>143</v>
      </c>
      <c r="KHB33" s="446">
        <v>0.217</v>
      </c>
      <c r="KHC33" s="451">
        <f>+VLOOKUP(KGX33,[111]Insumos!$A$2:$F$2700,5,FALSE)</f>
        <v>124723</v>
      </c>
      <c r="KHD33" s="451">
        <f>+ROUND(KHB33*KHC33,0)</f>
        <v>27065</v>
      </c>
      <c r="KHE33" s="450" t="s">
        <v>31</v>
      </c>
      <c r="KHF33" s="450" t="s">
        <v>140</v>
      </c>
      <c r="KHG33" s="446" t="s">
        <v>141</v>
      </c>
      <c r="KHH33" s="446" t="s">
        <v>142</v>
      </c>
      <c r="KHI33" s="446" t="s">
        <v>143</v>
      </c>
      <c r="KHJ33" s="446">
        <v>0.217</v>
      </c>
      <c r="KHK33" s="451">
        <f>+VLOOKUP(KHF33,[111]Insumos!$A$2:$F$2700,5,FALSE)</f>
        <v>124723</v>
      </c>
      <c r="KHL33" s="451">
        <f>+ROUND(KHJ33*KHK33,0)</f>
        <v>27065</v>
      </c>
      <c r="KHM33" s="450" t="s">
        <v>31</v>
      </c>
      <c r="KHN33" s="450" t="s">
        <v>140</v>
      </c>
      <c r="KHO33" s="446" t="s">
        <v>141</v>
      </c>
      <c r="KHP33" s="446" t="s">
        <v>142</v>
      </c>
      <c r="KHQ33" s="446" t="s">
        <v>143</v>
      </c>
      <c r="KHR33" s="446">
        <v>0.217</v>
      </c>
      <c r="KHS33" s="451">
        <f>+VLOOKUP(KHN33,[111]Insumos!$A$2:$F$2700,5,FALSE)</f>
        <v>124723</v>
      </c>
      <c r="KHT33" s="451">
        <f>+ROUND(KHR33*KHS33,0)</f>
        <v>27065</v>
      </c>
      <c r="KHU33" s="450" t="s">
        <v>31</v>
      </c>
      <c r="KHV33" s="450" t="s">
        <v>140</v>
      </c>
      <c r="KHW33" s="446" t="s">
        <v>141</v>
      </c>
      <c r="KHX33" s="446" t="s">
        <v>142</v>
      </c>
      <c r="KHY33" s="446" t="s">
        <v>143</v>
      </c>
      <c r="KHZ33" s="446">
        <v>0.217</v>
      </c>
      <c r="KIA33" s="451">
        <f>+VLOOKUP(KHV33,[111]Insumos!$A$2:$F$2700,5,FALSE)</f>
        <v>124723</v>
      </c>
      <c r="KIB33" s="451">
        <f>+ROUND(KHZ33*KIA33,0)</f>
        <v>27065</v>
      </c>
      <c r="KIC33" s="450" t="s">
        <v>31</v>
      </c>
      <c r="KID33" s="450" t="s">
        <v>140</v>
      </c>
      <c r="KIE33" s="446" t="s">
        <v>141</v>
      </c>
      <c r="KIF33" s="446" t="s">
        <v>142</v>
      </c>
      <c r="KIG33" s="446" t="s">
        <v>143</v>
      </c>
      <c r="KIH33" s="446">
        <v>0.217</v>
      </c>
      <c r="KII33" s="451">
        <f>+VLOOKUP(KID33,[111]Insumos!$A$2:$F$2700,5,FALSE)</f>
        <v>124723</v>
      </c>
      <c r="KIJ33" s="451">
        <f>+ROUND(KIH33*KII33,0)</f>
        <v>27065</v>
      </c>
      <c r="KIK33" s="450" t="s">
        <v>31</v>
      </c>
      <c r="KIL33" s="450" t="s">
        <v>140</v>
      </c>
      <c r="KIM33" s="446" t="s">
        <v>141</v>
      </c>
      <c r="KIN33" s="446" t="s">
        <v>142</v>
      </c>
      <c r="KIO33" s="446" t="s">
        <v>143</v>
      </c>
      <c r="KIP33" s="446">
        <v>0.217</v>
      </c>
      <c r="KIQ33" s="451">
        <f>+VLOOKUP(KIL33,[111]Insumos!$A$2:$F$2700,5,FALSE)</f>
        <v>124723</v>
      </c>
      <c r="KIR33" s="451">
        <f>+ROUND(KIP33*KIQ33,0)</f>
        <v>27065</v>
      </c>
      <c r="KIS33" s="450" t="s">
        <v>31</v>
      </c>
      <c r="KIT33" s="450" t="s">
        <v>140</v>
      </c>
      <c r="KIU33" s="446" t="s">
        <v>141</v>
      </c>
      <c r="KIV33" s="446" t="s">
        <v>142</v>
      </c>
      <c r="KIW33" s="446" t="s">
        <v>143</v>
      </c>
      <c r="KIX33" s="446">
        <v>0.217</v>
      </c>
      <c r="KIY33" s="451">
        <f>+VLOOKUP(KIT33,[111]Insumos!$A$2:$F$2700,5,FALSE)</f>
        <v>124723</v>
      </c>
      <c r="KIZ33" s="451">
        <f>+ROUND(KIX33*KIY33,0)</f>
        <v>27065</v>
      </c>
      <c r="KJA33" s="450" t="s">
        <v>31</v>
      </c>
      <c r="KJB33" s="450" t="s">
        <v>140</v>
      </c>
      <c r="KJC33" s="446" t="s">
        <v>141</v>
      </c>
      <c r="KJD33" s="446" t="s">
        <v>142</v>
      </c>
      <c r="KJE33" s="446" t="s">
        <v>143</v>
      </c>
      <c r="KJF33" s="446">
        <v>0.217</v>
      </c>
      <c r="KJG33" s="451">
        <f>+VLOOKUP(KJB33,[111]Insumos!$A$2:$F$2700,5,FALSE)</f>
        <v>124723</v>
      </c>
      <c r="KJH33" s="451">
        <f>+ROUND(KJF33*KJG33,0)</f>
        <v>27065</v>
      </c>
      <c r="KJI33" s="450" t="s">
        <v>31</v>
      </c>
      <c r="KJJ33" s="450" t="s">
        <v>140</v>
      </c>
      <c r="KJK33" s="446" t="s">
        <v>141</v>
      </c>
      <c r="KJL33" s="446" t="s">
        <v>142</v>
      </c>
      <c r="KJM33" s="446" t="s">
        <v>143</v>
      </c>
      <c r="KJN33" s="446">
        <v>0.217</v>
      </c>
      <c r="KJO33" s="451">
        <f>+VLOOKUP(KJJ33,[111]Insumos!$A$2:$F$2700,5,FALSE)</f>
        <v>124723</v>
      </c>
      <c r="KJP33" s="451">
        <f>+ROUND(KJN33*KJO33,0)</f>
        <v>27065</v>
      </c>
      <c r="KJQ33" s="450" t="s">
        <v>31</v>
      </c>
      <c r="KJR33" s="450" t="s">
        <v>140</v>
      </c>
      <c r="KJS33" s="446" t="s">
        <v>141</v>
      </c>
      <c r="KJT33" s="446" t="s">
        <v>142</v>
      </c>
      <c r="KJU33" s="446" t="s">
        <v>143</v>
      </c>
      <c r="KJV33" s="446">
        <v>0.217</v>
      </c>
      <c r="KJW33" s="451">
        <f>+VLOOKUP(KJR33,[111]Insumos!$A$2:$F$2700,5,FALSE)</f>
        <v>124723</v>
      </c>
      <c r="KJX33" s="451">
        <f>+ROUND(KJV33*KJW33,0)</f>
        <v>27065</v>
      </c>
      <c r="KJY33" s="450" t="s">
        <v>31</v>
      </c>
      <c r="KJZ33" s="450" t="s">
        <v>140</v>
      </c>
      <c r="KKA33" s="446" t="s">
        <v>141</v>
      </c>
      <c r="KKB33" s="446" t="s">
        <v>142</v>
      </c>
      <c r="KKC33" s="446" t="s">
        <v>143</v>
      </c>
      <c r="KKD33" s="446">
        <v>0.217</v>
      </c>
      <c r="KKE33" s="451">
        <f>+VLOOKUP(KJZ33,[111]Insumos!$A$2:$F$2700,5,FALSE)</f>
        <v>124723</v>
      </c>
      <c r="KKF33" s="451">
        <f>+ROUND(KKD33*KKE33,0)</f>
        <v>27065</v>
      </c>
      <c r="KKG33" s="450" t="s">
        <v>31</v>
      </c>
      <c r="KKH33" s="450" t="s">
        <v>140</v>
      </c>
      <c r="KKI33" s="446" t="s">
        <v>141</v>
      </c>
      <c r="KKJ33" s="446" t="s">
        <v>142</v>
      </c>
      <c r="KKK33" s="446" t="s">
        <v>143</v>
      </c>
      <c r="KKL33" s="446">
        <v>0.217</v>
      </c>
      <c r="KKM33" s="451">
        <f>+VLOOKUP(KKH33,[111]Insumos!$A$2:$F$2700,5,FALSE)</f>
        <v>124723</v>
      </c>
      <c r="KKN33" s="451">
        <f>+ROUND(KKL33*KKM33,0)</f>
        <v>27065</v>
      </c>
      <c r="KKO33" s="450" t="s">
        <v>31</v>
      </c>
      <c r="KKP33" s="450" t="s">
        <v>140</v>
      </c>
      <c r="KKQ33" s="446" t="s">
        <v>141</v>
      </c>
      <c r="KKR33" s="446" t="s">
        <v>142</v>
      </c>
      <c r="KKS33" s="446" t="s">
        <v>143</v>
      </c>
      <c r="KKT33" s="446">
        <v>0.217</v>
      </c>
      <c r="KKU33" s="451">
        <f>+VLOOKUP(KKP33,[111]Insumos!$A$2:$F$2700,5,FALSE)</f>
        <v>124723</v>
      </c>
      <c r="KKV33" s="451">
        <f>+ROUND(KKT33*KKU33,0)</f>
        <v>27065</v>
      </c>
      <c r="KKW33" s="450" t="s">
        <v>31</v>
      </c>
      <c r="KKX33" s="450" t="s">
        <v>140</v>
      </c>
      <c r="KKY33" s="446" t="s">
        <v>141</v>
      </c>
      <c r="KKZ33" s="446" t="s">
        <v>142</v>
      </c>
      <c r="KLA33" s="446" t="s">
        <v>143</v>
      </c>
      <c r="KLB33" s="446">
        <v>0.217</v>
      </c>
      <c r="KLC33" s="451">
        <f>+VLOOKUP(KKX33,[111]Insumos!$A$2:$F$2700,5,FALSE)</f>
        <v>124723</v>
      </c>
      <c r="KLD33" s="451">
        <f>+ROUND(KLB33*KLC33,0)</f>
        <v>27065</v>
      </c>
      <c r="KLE33" s="450" t="s">
        <v>31</v>
      </c>
      <c r="KLF33" s="450" t="s">
        <v>140</v>
      </c>
      <c r="KLG33" s="446" t="s">
        <v>141</v>
      </c>
      <c r="KLH33" s="446" t="s">
        <v>142</v>
      </c>
      <c r="KLI33" s="446" t="s">
        <v>143</v>
      </c>
      <c r="KLJ33" s="446">
        <v>0.217</v>
      </c>
      <c r="KLK33" s="451">
        <f>+VLOOKUP(KLF33,[111]Insumos!$A$2:$F$2700,5,FALSE)</f>
        <v>124723</v>
      </c>
      <c r="KLL33" s="451">
        <f>+ROUND(KLJ33*KLK33,0)</f>
        <v>27065</v>
      </c>
      <c r="KLM33" s="450" t="s">
        <v>31</v>
      </c>
      <c r="KLN33" s="450" t="s">
        <v>140</v>
      </c>
      <c r="KLO33" s="446" t="s">
        <v>141</v>
      </c>
      <c r="KLP33" s="446" t="s">
        <v>142</v>
      </c>
      <c r="KLQ33" s="446" t="s">
        <v>143</v>
      </c>
      <c r="KLR33" s="446">
        <v>0.217</v>
      </c>
      <c r="KLS33" s="451">
        <f>+VLOOKUP(KLN33,[111]Insumos!$A$2:$F$2700,5,FALSE)</f>
        <v>124723</v>
      </c>
      <c r="KLT33" s="451">
        <f>+ROUND(KLR33*KLS33,0)</f>
        <v>27065</v>
      </c>
      <c r="KLU33" s="450" t="s">
        <v>31</v>
      </c>
      <c r="KLV33" s="450" t="s">
        <v>140</v>
      </c>
      <c r="KLW33" s="446" t="s">
        <v>141</v>
      </c>
      <c r="KLX33" s="446" t="s">
        <v>142</v>
      </c>
      <c r="KLY33" s="446" t="s">
        <v>143</v>
      </c>
      <c r="KLZ33" s="446">
        <v>0.217</v>
      </c>
      <c r="KMA33" s="451">
        <f>+VLOOKUP(KLV33,[111]Insumos!$A$2:$F$2700,5,FALSE)</f>
        <v>124723</v>
      </c>
      <c r="KMB33" s="451">
        <f>+ROUND(KLZ33*KMA33,0)</f>
        <v>27065</v>
      </c>
      <c r="KMC33" s="450" t="s">
        <v>31</v>
      </c>
      <c r="KMD33" s="450" t="s">
        <v>140</v>
      </c>
      <c r="KME33" s="446" t="s">
        <v>141</v>
      </c>
      <c r="KMF33" s="446" t="s">
        <v>142</v>
      </c>
      <c r="KMG33" s="446" t="s">
        <v>143</v>
      </c>
      <c r="KMH33" s="446">
        <v>0.217</v>
      </c>
      <c r="KMI33" s="451">
        <f>+VLOOKUP(KMD33,[111]Insumos!$A$2:$F$2700,5,FALSE)</f>
        <v>124723</v>
      </c>
      <c r="KMJ33" s="451">
        <f>+ROUND(KMH33*KMI33,0)</f>
        <v>27065</v>
      </c>
      <c r="KMK33" s="450" t="s">
        <v>31</v>
      </c>
      <c r="KML33" s="450" t="s">
        <v>140</v>
      </c>
      <c r="KMM33" s="446" t="s">
        <v>141</v>
      </c>
      <c r="KMN33" s="446" t="s">
        <v>142</v>
      </c>
      <c r="KMO33" s="446" t="s">
        <v>143</v>
      </c>
      <c r="KMP33" s="446">
        <v>0.217</v>
      </c>
      <c r="KMQ33" s="451">
        <f>+VLOOKUP(KML33,[111]Insumos!$A$2:$F$2700,5,FALSE)</f>
        <v>124723</v>
      </c>
      <c r="KMR33" s="451">
        <f>+ROUND(KMP33*KMQ33,0)</f>
        <v>27065</v>
      </c>
      <c r="KMS33" s="450" t="s">
        <v>31</v>
      </c>
      <c r="KMT33" s="450" t="s">
        <v>140</v>
      </c>
      <c r="KMU33" s="446" t="s">
        <v>141</v>
      </c>
      <c r="KMV33" s="446" t="s">
        <v>142</v>
      </c>
      <c r="KMW33" s="446" t="s">
        <v>143</v>
      </c>
      <c r="KMX33" s="446">
        <v>0.217</v>
      </c>
      <c r="KMY33" s="451">
        <f>+VLOOKUP(KMT33,[111]Insumos!$A$2:$F$2700,5,FALSE)</f>
        <v>124723</v>
      </c>
      <c r="KMZ33" s="451">
        <f>+ROUND(KMX33*KMY33,0)</f>
        <v>27065</v>
      </c>
      <c r="KNA33" s="450" t="s">
        <v>31</v>
      </c>
      <c r="KNB33" s="450" t="s">
        <v>140</v>
      </c>
      <c r="KNC33" s="446" t="s">
        <v>141</v>
      </c>
      <c r="KND33" s="446" t="s">
        <v>142</v>
      </c>
      <c r="KNE33" s="446" t="s">
        <v>143</v>
      </c>
      <c r="KNF33" s="446">
        <v>0.217</v>
      </c>
      <c r="KNG33" s="451">
        <f>+VLOOKUP(KNB33,[111]Insumos!$A$2:$F$2700,5,FALSE)</f>
        <v>124723</v>
      </c>
      <c r="KNH33" s="451">
        <f>+ROUND(KNF33*KNG33,0)</f>
        <v>27065</v>
      </c>
      <c r="KNI33" s="450" t="s">
        <v>31</v>
      </c>
      <c r="KNJ33" s="450" t="s">
        <v>140</v>
      </c>
      <c r="KNK33" s="446" t="s">
        <v>141</v>
      </c>
      <c r="KNL33" s="446" t="s">
        <v>142</v>
      </c>
      <c r="KNM33" s="446" t="s">
        <v>143</v>
      </c>
      <c r="KNN33" s="446">
        <v>0.217</v>
      </c>
      <c r="KNO33" s="451">
        <f>+VLOOKUP(KNJ33,[111]Insumos!$A$2:$F$2700,5,FALSE)</f>
        <v>124723</v>
      </c>
      <c r="KNP33" s="451">
        <f>+ROUND(KNN33*KNO33,0)</f>
        <v>27065</v>
      </c>
      <c r="KNQ33" s="450" t="s">
        <v>31</v>
      </c>
      <c r="KNR33" s="450" t="s">
        <v>140</v>
      </c>
      <c r="KNS33" s="446" t="s">
        <v>141</v>
      </c>
      <c r="KNT33" s="446" t="s">
        <v>142</v>
      </c>
      <c r="KNU33" s="446" t="s">
        <v>143</v>
      </c>
      <c r="KNV33" s="446">
        <v>0.217</v>
      </c>
      <c r="KNW33" s="451">
        <f>+VLOOKUP(KNR33,[111]Insumos!$A$2:$F$2700,5,FALSE)</f>
        <v>124723</v>
      </c>
      <c r="KNX33" s="451">
        <f>+ROUND(KNV33*KNW33,0)</f>
        <v>27065</v>
      </c>
      <c r="KNY33" s="450" t="s">
        <v>31</v>
      </c>
      <c r="KNZ33" s="450" t="s">
        <v>140</v>
      </c>
      <c r="KOA33" s="446" t="s">
        <v>141</v>
      </c>
      <c r="KOB33" s="446" t="s">
        <v>142</v>
      </c>
      <c r="KOC33" s="446" t="s">
        <v>143</v>
      </c>
      <c r="KOD33" s="446">
        <v>0.217</v>
      </c>
      <c r="KOE33" s="451">
        <f>+VLOOKUP(KNZ33,[111]Insumos!$A$2:$F$2700,5,FALSE)</f>
        <v>124723</v>
      </c>
      <c r="KOF33" s="451">
        <f>+ROUND(KOD33*KOE33,0)</f>
        <v>27065</v>
      </c>
      <c r="KOG33" s="450" t="s">
        <v>31</v>
      </c>
      <c r="KOH33" s="450" t="s">
        <v>140</v>
      </c>
      <c r="KOI33" s="446" t="s">
        <v>141</v>
      </c>
      <c r="KOJ33" s="446" t="s">
        <v>142</v>
      </c>
      <c r="KOK33" s="446" t="s">
        <v>143</v>
      </c>
      <c r="KOL33" s="446">
        <v>0.217</v>
      </c>
      <c r="KOM33" s="451">
        <f>+VLOOKUP(KOH33,[111]Insumos!$A$2:$F$2700,5,FALSE)</f>
        <v>124723</v>
      </c>
      <c r="KON33" s="451">
        <f>+ROUND(KOL33*KOM33,0)</f>
        <v>27065</v>
      </c>
      <c r="KOO33" s="450" t="s">
        <v>31</v>
      </c>
      <c r="KOP33" s="450" t="s">
        <v>140</v>
      </c>
      <c r="KOQ33" s="446" t="s">
        <v>141</v>
      </c>
      <c r="KOR33" s="446" t="s">
        <v>142</v>
      </c>
      <c r="KOS33" s="446" t="s">
        <v>143</v>
      </c>
      <c r="KOT33" s="446">
        <v>0.217</v>
      </c>
      <c r="KOU33" s="451">
        <f>+VLOOKUP(KOP33,[111]Insumos!$A$2:$F$2700,5,FALSE)</f>
        <v>124723</v>
      </c>
      <c r="KOV33" s="451">
        <f>+ROUND(KOT33*KOU33,0)</f>
        <v>27065</v>
      </c>
      <c r="KOW33" s="450" t="s">
        <v>31</v>
      </c>
      <c r="KOX33" s="450" t="s">
        <v>140</v>
      </c>
      <c r="KOY33" s="446" t="s">
        <v>141</v>
      </c>
      <c r="KOZ33" s="446" t="s">
        <v>142</v>
      </c>
      <c r="KPA33" s="446" t="s">
        <v>143</v>
      </c>
      <c r="KPB33" s="446">
        <v>0.217</v>
      </c>
      <c r="KPC33" s="451">
        <f>+VLOOKUP(KOX33,[111]Insumos!$A$2:$F$2700,5,FALSE)</f>
        <v>124723</v>
      </c>
      <c r="KPD33" s="451">
        <f>+ROUND(KPB33*KPC33,0)</f>
        <v>27065</v>
      </c>
      <c r="KPE33" s="450" t="s">
        <v>31</v>
      </c>
      <c r="KPF33" s="450" t="s">
        <v>140</v>
      </c>
      <c r="KPG33" s="446" t="s">
        <v>141</v>
      </c>
      <c r="KPH33" s="446" t="s">
        <v>142</v>
      </c>
      <c r="KPI33" s="446" t="s">
        <v>143</v>
      </c>
      <c r="KPJ33" s="446">
        <v>0.217</v>
      </c>
      <c r="KPK33" s="451">
        <f>+VLOOKUP(KPF33,[111]Insumos!$A$2:$F$2700,5,FALSE)</f>
        <v>124723</v>
      </c>
      <c r="KPL33" s="451">
        <f>+ROUND(KPJ33*KPK33,0)</f>
        <v>27065</v>
      </c>
      <c r="KPM33" s="450" t="s">
        <v>31</v>
      </c>
      <c r="KPN33" s="450" t="s">
        <v>140</v>
      </c>
      <c r="KPO33" s="446" t="s">
        <v>141</v>
      </c>
      <c r="KPP33" s="446" t="s">
        <v>142</v>
      </c>
      <c r="KPQ33" s="446" t="s">
        <v>143</v>
      </c>
      <c r="KPR33" s="446">
        <v>0.217</v>
      </c>
      <c r="KPS33" s="451">
        <f>+VLOOKUP(KPN33,[111]Insumos!$A$2:$F$2700,5,FALSE)</f>
        <v>124723</v>
      </c>
      <c r="KPT33" s="451">
        <f>+ROUND(KPR33*KPS33,0)</f>
        <v>27065</v>
      </c>
      <c r="KPU33" s="450" t="s">
        <v>31</v>
      </c>
      <c r="KPV33" s="450" t="s">
        <v>140</v>
      </c>
      <c r="KPW33" s="446" t="s">
        <v>141</v>
      </c>
      <c r="KPX33" s="446" t="s">
        <v>142</v>
      </c>
      <c r="KPY33" s="446" t="s">
        <v>143</v>
      </c>
      <c r="KPZ33" s="446">
        <v>0.217</v>
      </c>
      <c r="KQA33" s="451">
        <f>+VLOOKUP(KPV33,[111]Insumos!$A$2:$F$2700,5,FALSE)</f>
        <v>124723</v>
      </c>
      <c r="KQB33" s="451">
        <f>+ROUND(KPZ33*KQA33,0)</f>
        <v>27065</v>
      </c>
      <c r="KQC33" s="450" t="s">
        <v>31</v>
      </c>
      <c r="KQD33" s="450" t="s">
        <v>140</v>
      </c>
      <c r="KQE33" s="446" t="s">
        <v>141</v>
      </c>
      <c r="KQF33" s="446" t="s">
        <v>142</v>
      </c>
      <c r="KQG33" s="446" t="s">
        <v>143</v>
      </c>
      <c r="KQH33" s="446">
        <v>0.217</v>
      </c>
      <c r="KQI33" s="451">
        <f>+VLOOKUP(KQD33,[111]Insumos!$A$2:$F$2700,5,FALSE)</f>
        <v>124723</v>
      </c>
      <c r="KQJ33" s="451">
        <f>+ROUND(KQH33*KQI33,0)</f>
        <v>27065</v>
      </c>
      <c r="KQK33" s="450" t="s">
        <v>31</v>
      </c>
      <c r="KQL33" s="450" t="s">
        <v>140</v>
      </c>
      <c r="KQM33" s="446" t="s">
        <v>141</v>
      </c>
      <c r="KQN33" s="446" t="s">
        <v>142</v>
      </c>
      <c r="KQO33" s="446" t="s">
        <v>143</v>
      </c>
      <c r="KQP33" s="446">
        <v>0.217</v>
      </c>
      <c r="KQQ33" s="451">
        <f>+VLOOKUP(KQL33,[111]Insumos!$A$2:$F$2700,5,FALSE)</f>
        <v>124723</v>
      </c>
      <c r="KQR33" s="451">
        <f>+ROUND(KQP33*KQQ33,0)</f>
        <v>27065</v>
      </c>
      <c r="KQS33" s="450" t="s">
        <v>31</v>
      </c>
      <c r="KQT33" s="450" t="s">
        <v>140</v>
      </c>
      <c r="KQU33" s="446" t="s">
        <v>141</v>
      </c>
      <c r="KQV33" s="446" t="s">
        <v>142</v>
      </c>
      <c r="KQW33" s="446" t="s">
        <v>143</v>
      </c>
      <c r="KQX33" s="446">
        <v>0.217</v>
      </c>
      <c r="KQY33" s="451">
        <f>+VLOOKUP(KQT33,[111]Insumos!$A$2:$F$2700,5,FALSE)</f>
        <v>124723</v>
      </c>
      <c r="KQZ33" s="451">
        <f>+ROUND(KQX33*KQY33,0)</f>
        <v>27065</v>
      </c>
      <c r="KRA33" s="450" t="s">
        <v>31</v>
      </c>
      <c r="KRB33" s="450" t="s">
        <v>140</v>
      </c>
      <c r="KRC33" s="446" t="s">
        <v>141</v>
      </c>
      <c r="KRD33" s="446" t="s">
        <v>142</v>
      </c>
      <c r="KRE33" s="446" t="s">
        <v>143</v>
      </c>
      <c r="KRF33" s="446">
        <v>0.217</v>
      </c>
      <c r="KRG33" s="451">
        <f>+VLOOKUP(KRB33,[111]Insumos!$A$2:$F$2700,5,FALSE)</f>
        <v>124723</v>
      </c>
      <c r="KRH33" s="451">
        <f>+ROUND(KRF33*KRG33,0)</f>
        <v>27065</v>
      </c>
      <c r="KRI33" s="450" t="s">
        <v>31</v>
      </c>
      <c r="KRJ33" s="450" t="s">
        <v>140</v>
      </c>
      <c r="KRK33" s="446" t="s">
        <v>141</v>
      </c>
      <c r="KRL33" s="446" t="s">
        <v>142</v>
      </c>
      <c r="KRM33" s="446" t="s">
        <v>143</v>
      </c>
      <c r="KRN33" s="446">
        <v>0.217</v>
      </c>
      <c r="KRO33" s="451">
        <f>+VLOOKUP(KRJ33,[111]Insumos!$A$2:$F$2700,5,FALSE)</f>
        <v>124723</v>
      </c>
      <c r="KRP33" s="451">
        <f>+ROUND(KRN33*KRO33,0)</f>
        <v>27065</v>
      </c>
      <c r="KRQ33" s="450" t="s">
        <v>31</v>
      </c>
      <c r="KRR33" s="450" t="s">
        <v>140</v>
      </c>
      <c r="KRS33" s="446" t="s">
        <v>141</v>
      </c>
      <c r="KRT33" s="446" t="s">
        <v>142</v>
      </c>
      <c r="KRU33" s="446" t="s">
        <v>143</v>
      </c>
      <c r="KRV33" s="446">
        <v>0.217</v>
      </c>
      <c r="KRW33" s="451">
        <f>+VLOOKUP(KRR33,[111]Insumos!$A$2:$F$2700,5,FALSE)</f>
        <v>124723</v>
      </c>
      <c r="KRX33" s="451">
        <f>+ROUND(KRV33*KRW33,0)</f>
        <v>27065</v>
      </c>
      <c r="KRY33" s="450" t="s">
        <v>31</v>
      </c>
      <c r="KRZ33" s="450" t="s">
        <v>140</v>
      </c>
      <c r="KSA33" s="446" t="s">
        <v>141</v>
      </c>
      <c r="KSB33" s="446" t="s">
        <v>142</v>
      </c>
      <c r="KSC33" s="446" t="s">
        <v>143</v>
      </c>
      <c r="KSD33" s="446">
        <v>0.217</v>
      </c>
      <c r="KSE33" s="451">
        <f>+VLOOKUP(KRZ33,[111]Insumos!$A$2:$F$2700,5,FALSE)</f>
        <v>124723</v>
      </c>
      <c r="KSF33" s="451">
        <f>+ROUND(KSD33*KSE33,0)</f>
        <v>27065</v>
      </c>
      <c r="KSG33" s="450" t="s">
        <v>31</v>
      </c>
      <c r="KSH33" s="450" t="s">
        <v>140</v>
      </c>
      <c r="KSI33" s="446" t="s">
        <v>141</v>
      </c>
      <c r="KSJ33" s="446" t="s">
        <v>142</v>
      </c>
      <c r="KSK33" s="446" t="s">
        <v>143</v>
      </c>
      <c r="KSL33" s="446">
        <v>0.217</v>
      </c>
      <c r="KSM33" s="451">
        <f>+VLOOKUP(KSH33,[111]Insumos!$A$2:$F$2700,5,FALSE)</f>
        <v>124723</v>
      </c>
      <c r="KSN33" s="451">
        <f>+ROUND(KSL33*KSM33,0)</f>
        <v>27065</v>
      </c>
      <c r="KSO33" s="450" t="s">
        <v>31</v>
      </c>
      <c r="KSP33" s="450" t="s">
        <v>140</v>
      </c>
      <c r="KSQ33" s="446" t="s">
        <v>141</v>
      </c>
      <c r="KSR33" s="446" t="s">
        <v>142</v>
      </c>
      <c r="KSS33" s="446" t="s">
        <v>143</v>
      </c>
      <c r="KST33" s="446">
        <v>0.217</v>
      </c>
      <c r="KSU33" s="451">
        <f>+VLOOKUP(KSP33,[111]Insumos!$A$2:$F$2700,5,FALSE)</f>
        <v>124723</v>
      </c>
      <c r="KSV33" s="451">
        <f>+ROUND(KST33*KSU33,0)</f>
        <v>27065</v>
      </c>
      <c r="KSW33" s="450" t="s">
        <v>31</v>
      </c>
      <c r="KSX33" s="450" t="s">
        <v>140</v>
      </c>
      <c r="KSY33" s="446" t="s">
        <v>141</v>
      </c>
      <c r="KSZ33" s="446" t="s">
        <v>142</v>
      </c>
      <c r="KTA33" s="446" t="s">
        <v>143</v>
      </c>
      <c r="KTB33" s="446">
        <v>0.217</v>
      </c>
      <c r="KTC33" s="451">
        <f>+VLOOKUP(KSX33,[111]Insumos!$A$2:$F$2700,5,FALSE)</f>
        <v>124723</v>
      </c>
      <c r="KTD33" s="451">
        <f>+ROUND(KTB33*KTC33,0)</f>
        <v>27065</v>
      </c>
      <c r="KTE33" s="450" t="s">
        <v>31</v>
      </c>
      <c r="KTF33" s="450" t="s">
        <v>140</v>
      </c>
      <c r="KTG33" s="446" t="s">
        <v>141</v>
      </c>
      <c r="KTH33" s="446" t="s">
        <v>142</v>
      </c>
      <c r="KTI33" s="446" t="s">
        <v>143</v>
      </c>
      <c r="KTJ33" s="446">
        <v>0.217</v>
      </c>
      <c r="KTK33" s="451">
        <f>+VLOOKUP(KTF33,[111]Insumos!$A$2:$F$2700,5,FALSE)</f>
        <v>124723</v>
      </c>
      <c r="KTL33" s="451">
        <f>+ROUND(KTJ33*KTK33,0)</f>
        <v>27065</v>
      </c>
      <c r="KTM33" s="450" t="s">
        <v>31</v>
      </c>
      <c r="KTN33" s="450" t="s">
        <v>140</v>
      </c>
      <c r="KTO33" s="446" t="s">
        <v>141</v>
      </c>
      <c r="KTP33" s="446" t="s">
        <v>142</v>
      </c>
      <c r="KTQ33" s="446" t="s">
        <v>143</v>
      </c>
      <c r="KTR33" s="446">
        <v>0.217</v>
      </c>
      <c r="KTS33" s="451">
        <f>+VLOOKUP(KTN33,[111]Insumos!$A$2:$F$2700,5,FALSE)</f>
        <v>124723</v>
      </c>
      <c r="KTT33" s="451">
        <f>+ROUND(KTR33*KTS33,0)</f>
        <v>27065</v>
      </c>
      <c r="KTU33" s="450" t="s">
        <v>31</v>
      </c>
      <c r="KTV33" s="450" t="s">
        <v>140</v>
      </c>
      <c r="KTW33" s="446" t="s">
        <v>141</v>
      </c>
      <c r="KTX33" s="446" t="s">
        <v>142</v>
      </c>
      <c r="KTY33" s="446" t="s">
        <v>143</v>
      </c>
      <c r="KTZ33" s="446">
        <v>0.217</v>
      </c>
      <c r="KUA33" s="451">
        <f>+VLOOKUP(KTV33,[111]Insumos!$A$2:$F$2700,5,FALSE)</f>
        <v>124723</v>
      </c>
      <c r="KUB33" s="451">
        <f>+ROUND(KTZ33*KUA33,0)</f>
        <v>27065</v>
      </c>
      <c r="KUC33" s="450" t="s">
        <v>31</v>
      </c>
      <c r="KUD33" s="450" t="s">
        <v>140</v>
      </c>
      <c r="KUE33" s="446" t="s">
        <v>141</v>
      </c>
      <c r="KUF33" s="446" t="s">
        <v>142</v>
      </c>
      <c r="KUG33" s="446" t="s">
        <v>143</v>
      </c>
      <c r="KUH33" s="446">
        <v>0.217</v>
      </c>
      <c r="KUI33" s="451">
        <f>+VLOOKUP(KUD33,[111]Insumos!$A$2:$F$2700,5,FALSE)</f>
        <v>124723</v>
      </c>
      <c r="KUJ33" s="451">
        <f>+ROUND(KUH33*KUI33,0)</f>
        <v>27065</v>
      </c>
      <c r="KUK33" s="450" t="s">
        <v>31</v>
      </c>
      <c r="KUL33" s="450" t="s">
        <v>140</v>
      </c>
      <c r="KUM33" s="446" t="s">
        <v>141</v>
      </c>
      <c r="KUN33" s="446" t="s">
        <v>142</v>
      </c>
      <c r="KUO33" s="446" t="s">
        <v>143</v>
      </c>
      <c r="KUP33" s="446">
        <v>0.217</v>
      </c>
      <c r="KUQ33" s="451">
        <f>+VLOOKUP(KUL33,[111]Insumos!$A$2:$F$2700,5,FALSE)</f>
        <v>124723</v>
      </c>
      <c r="KUR33" s="451">
        <f>+ROUND(KUP33*KUQ33,0)</f>
        <v>27065</v>
      </c>
      <c r="KUS33" s="450" t="s">
        <v>31</v>
      </c>
      <c r="KUT33" s="450" t="s">
        <v>140</v>
      </c>
      <c r="KUU33" s="446" t="s">
        <v>141</v>
      </c>
      <c r="KUV33" s="446" t="s">
        <v>142</v>
      </c>
      <c r="KUW33" s="446" t="s">
        <v>143</v>
      </c>
      <c r="KUX33" s="446">
        <v>0.217</v>
      </c>
      <c r="KUY33" s="451">
        <f>+VLOOKUP(KUT33,[111]Insumos!$A$2:$F$2700,5,FALSE)</f>
        <v>124723</v>
      </c>
      <c r="KUZ33" s="451">
        <f>+ROUND(KUX33*KUY33,0)</f>
        <v>27065</v>
      </c>
      <c r="KVA33" s="450" t="s">
        <v>31</v>
      </c>
      <c r="KVB33" s="450" t="s">
        <v>140</v>
      </c>
      <c r="KVC33" s="446" t="s">
        <v>141</v>
      </c>
      <c r="KVD33" s="446" t="s">
        <v>142</v>
      </c>
      <c r="KVE33" s="446" t="s">
        <v>143</v>
      </c>
      <c r="KVF33" s="446">
        <v>0.217</v>
      </c>
      <c r="KVG33" s="451">
        <f>+VLOOKUP(KVB33,[111]Insumos!$A$2:$F$2700,5,FALSE)</f>
        <v>124723</v>
      </c>
      <c r="KVH33" s="451">
        <f>+ROUND(KVF33*KVG33,0)</f>
        <v>27065</v>
      </c>
      <c r="KVI33" s="450" t="s">
        <v>31</v>
      </c>
      <c r="KVJ33" s="450" t="s">
        <v>140</v>
      </c>
      <c r="KVK33" s="446" t="s">
        <v>141</v>
      </c>
      <c r="KVL33" s="446" t="s">
        <v>142</v>
      </c>
      <c r="KVM33" s="446" t="s">
        <v>143</v>
      </c>
      <c r="KVN33" s="446">
        <v>0.217</v>
      </c>
      <c r="KVO33" s="451">
        <f>+VLOOKUP(KVJ33,[111]Insumos!$A$2:$F$2700,5,FALSE)</f>
        <v>124723</v>
      </c>
      <c r="KVP33" s="451">
        <f>+ROUND(KVN33*KVO33,0)</f>
        <v>27065</v>
      </c>
      <c r="KVQ33" s="450" t="s">
        <v>31</v>
      </c>
      <c r="KVR33" s="450" t="s">
        <v>140</v>
      </c>
      <c r="KVS33" s="446" t="s">
        <v>141</v>
      </c>
      <c r="KVT33" s="446" t="s">
        <v>142</v>
      </c>
      <c r="KVU33" s="446" t="s">
        <v>143</v>
      </c>
      <c r="KVV33" s="446">
        <v>0.217</v>
      </c>
      <c r="KVW33" s="451">
        <f>+VLOOKUP(KVR33,[111]Insumos!$A$2:$F$2700,5,FALSE)</f>
        <v>124723</v>
      </c>
      <c r="KVX33" s="451">
        <f>+ROUND(KVV33*KVW33,0)</f>
        <v>27065</v>
      </c>
      <c r="KVY33" s="450" t="s">
        <v>31</v>
      </c>
      <c r="KVZ33" s="450" t="s">
        <v>140</v>
      </c>
      <c r="KWA33" s="446" t="s">
        <v>141</v>
      </c>
      <c r="KWB33" s="446" t="s">
        <v>142</v>
      </c>
      <c r="KWC33" s="446" t="s">
        <v>143</v>
      </c>
      <c r="KWD33" s="446">
        <v>0.217</v>
      </c>
      <c r="KWE33" s="451">
        <f>+VLOOKUP(KVZ33,[111]Insumos!$A$2:$F$2700,5,FALSE)</f>
        <v>124723</v>
      </c>
      <c r="KWF33" s="451">
        <f>+ROUND(KWD33*KWE33,0)</f>
        <v>27065</v>
      </c>
      <c r="KWG33" s="450" t="s">
        <v>31</v>
      </c>
      <c r="KWH33" s="450" t="s">
        <v>140</v>
      </c>
      <c r="KWI33" s="446" t="s">
        <v>141</v>
      </c>
      <c r="KWJ33" s="446" t="s">
        <v>142</v>
      </c>
      <c r="KWK33" s="446" t="s">
        <v>143</v>
      </c>
      <c r="KWL33" s="446">
        <v>0.217</v>
      </c>
      <c r="KWM33" s="451">
        <f>+VLOOKUP(KWH33,[111]Insumos!$A$2:$F$2700,5,FALSE)</f>
        <v>124723</v>
      </c>
      <c r="KWN33" s="451">
        <f>+ROUND(KWL33*KWM33,0)</f>
        <v>27065</v>
      </c>
      <c r="KWO33" s="450" t="s">
        <v>31</v>
      </c>
      <c r="KWP33" s="450" t="s">
        <v>140</v>
      </c>
      <c r="KWQ33" s="446" t="s">
        <v>141</v>
      </c>
      <c r="KWR33" s="446" t="s">
        <v>142</v>
      </c>
      <c r="KWS33" s="446" t="s">
        <v>143</v>
      </c>
      <c r="KWT33" s="446">
        <v>0.217</v>
      </c>
      <c r="KWU33" s="451">
        <f>+VLOOKUP(KWP33,[111]Insumos!$A$2:$F$2700,5,FALSE)</f>
        <v>124723</v>
      </c>
      <c r="KWV33" s="451">
        <f>+ROUND(KWT33*KWU33,0)</f>
        <v>27065</v>
      </c>
      <c r="KWW33" s="450" t="s">
        <v>31</v>
      </c>
      <c r="KWX33" s="450" t="s">
        <v>140</v>
      </c>
      <c r="KWY33" s="446" t="s">
        <v>141</v>
      </c>
      <c r="KWZ33" s="446" t="s">
        <v>142</v>
      </c>
      <c r="KXA33" s="446" t="s">
        <v>143</v>
      </c>
      <c r="KXB33" s="446">
        <v>0.217</v>
      </c>
      <c r="KXC33" s="451">
        <f>+VLOOKUP(KWX33,[111]Insumos!$A$2:$F$2700,5,FALSE)</f>
        <v>124723</v>
      </c>
      <c r="KXD33" s="451">
        <f>+ROUND(KXB33*KXC33,0)</f>
        <v>27065</v>
      </c>
      <c r="KXE33" s="450" t="s">
        <v>31</v>
      </c>
      <c r="KXF33" s="450" t="s">
        <v>140</v>
      </c>
      <c r="KXG33" s="446" t="s">
        <v>141</v>
      </c>
      <c r="KXH33" s="446" t="s">
        <v>142</v>
      </c>
      <c r="KXI33" s="446" t="s">
        <v>143</v>
      </c>
      <c r="KXJ33" s="446">
        <v>0.217</v>
      </c>
      <c r="KXK33" s="451">
        <f>+VLOOKUP(KXF33,[111]Insumos!$A$2:$F$2700,5,FALSE)</f>
        <v>124723</v>
      </c>
      <c r="KXL33" s="451">
        <f>+ROUND(KXJ33*KXK33,0)</f>
        <v>27065</v>
      </c>
      <c r="KXM33" s="450" t="s">
        <v>31</v>
      </c>
      <c r="KXN33" s="450" t="s">
        <v>140</v>
      </c>
      <c r="KXO33" s="446" t="s">
        <v>141</v>
      </c>
      <c r="KXP33" s="446" t="s">
        <v>142</v>
      </c>
      <c r="KXQ33" s="446" t="s">
        <v>143</v>
      </c>
      <c r="KXR33" s="446">
        <v>0.217</v>
      </c>
      <c r="KXS33" s="451">
        <f>+VLOOKUP(KXN33,[111]Insumos!$A$2:$F$2700,5,FALSE)</f>
        <v>124723</v>
      </c>
      <c r="KXT33" s="451">
        <f>+ROUND(KXR33*KXS33,0)</f>
        <v>27065</v>
      </c>
      <c r="KXU33" s="450" t="s">
        <v>31</v>
      </c>
      <c r="KXV33" s="450" t="s">
        <v>140</v>
      </c>
      <c r="KXW33" s="446" t="s">
        <v>141</v>
      </c>
      <c r="KXX33" s="446" t="s">
        <v>142</v>
      </c>
      <c r="KXY33" s="446" t="s">
        <v>143</v>
      </c>
      <c r="KXZ33" s="446">
        <v>0.217</v>
      </c>
      <c r="KYA33" s="451">
        <f>+VLOOKUP(KXV33,[111]Insumos!$A$2:$F$2700,5,FALSE)</f>
        <v>124723</v>
      </c>
      <c r="KYB33" s="451">
        <f>+ROUND(KXZ33*KYA33,0)</f>
        <v>27065</v>
      </c>
      <c r="KYC33" s="450" t="s">
        <v>31</v>
      </c>
      <c r="KYD33" s="450" t="s">
        <v>140</v>
      </c>
      <c r="KYE33" s="446" t="s">
        <v>141</v>
      </c>
      <c r="KYF33" s="446" t="s">
        <v>142</v>
      </c>
      <c r="KYG33" s="446" t="s">
        <v>143</v>
      </c>
      <c r="KYH33" s="446">
        <v>0.217</v>
      </c>
      <c r="KYI33" s="451">
        <f>+VLOOKUP(KYD33,[111]Insumos!$A$2:$F$2700,5,FALSE)</f>
        <v>124723</v>
      </c>
      <c r="KYJ33" s="451">
        <f>+ROUND(KYH33*KYI33,0)</f>
        <v>27065</v>
      </c>
      <c r="KYK33" s="450" t="s">
        <v>31</v>
      </c>
      <c r="KYL33" s="450" t="s">
        <v>140</v>
      </c>
      <c r="KYM33" s="446" t="s">
        <v>141</v>
      </c>
      <c r="KYN33" s="446" t="s">
        <v>142</v>
      </c>
      <c r="KYO33" s="446" t="s">
        <v>143</v>
      </c>
      <c r="KYP33" s="446">
        <v>0.217</v>
      </c>
      <c r="KYQ33" s="451">
        <f>+VLOOKUP(KYL33,[111]Insumos!$A$2:$F$2700,5,FALSE)</f>
        <v>124723</v>
      </c>
      <c r="KYR33" s="451">
        <f>+ROUND(KYP33*KYQ33,0)</f>
        <v>27065</v>
      </c>
      <c r="KYS33" s="450" t="s">
        <v>31</v>
      </c>
      <c r="KYT33" s="450" t="s">
        <v>140</v>
      </c>
      <c r="KYU33" s="446" t="s">
        <v>141</v>
      </c>
      <c r="KYV33" s="446" t="s">
        <v>142</v>
      </c>
      <c r="KYW33" s="446" t="s">
        <v>143</v>
      </c>
      <c r="KYX33" s="446">
        <v>0.217</v>
      </c>
      <c r="KYY33" s="451">
        <f>+VLOOKUP(KYT33,[111]Insumos!$A$2:$F$2700,5,FALSE)</f>
        <v>124723</v>
      </c>
      <c r="KYZ33" s="451">
        <f>+ROUND(KYX33*KYY33,0)</f>
        <v>27065</v>
      </c>
      <c r="KZA33" s="450" t="s">
        <v>31</v>
      </c>
      <c r="KZB33" s="450" t="s">
        <v>140</v>
      </c>
      <c r="KZC33" s="446" t="s">
        <v>141</v>
      </c>
      <c r="KZD33" s="446" t="s">
        <v>142</v>
      </c>
      <c r="KZE33" s="446" t="s">
        <v>143</v>
      </c>
      <c r="KZF33" s="446">
        <v>0.217</v>
      </c>
      <c r="KZG33" s="451">
        <f>+VLOOKUP(KZB33,[111]Insumos!$A$2:$F$2700,5,FALSE)</f>
        <v>124723</v>
      </c>
      <c r="KZH33" s="451">
        <f>+ROUND(KZF33*KZG33,0)</f>
        <v>27065</v>
      </c>
      <c r="KZI33" s="450" t="s">
        <v>31</v>
      </c>
      <c r="KZJ33" s="450" t="s">
        <v>140</v>
      </c>
      <c r="KZK33" s="446" t="s">
        <v>141</v>
      </c>
      <c r="KZL33" s="446" t="s">
        <v>142</v>
      </c>
      <c r="KZM33" s="446" t="s">
        <v>143</v>
      </c>
      <c r="KZN33" s="446">
        <v>0.217</v>
      </c>
      <c r="KZO33" s="451">
        <f>+VLOOKUP(KZJ33,[111]Insumos!$A$2:$F$2700,5,FALSE)</f>
        <v>124723</v>
      </c>
      <c r="KZP33" s="451">
        <f>+ROUND(KZN33*KZO33,0)</f>
        <v>27065</v>
      </c>
      <c r="KZQ33" s="450" t="s">
        <v>31</v>
      </c>
      <c r="KZR33" s="450" t="s">
        <v>140</v>
      </c>
      <c r="KZS33" s="446" t="s">
        <v>141</v>
      </c>
      <c r="KZT33" s="446" t="s">
        <v>142</v>
      </c>
      <c r="KZU33" s="446" t="s">
        <v>143</v>
      </c>
      <c r="KZV33" s="446">
        <v>0.217</v>
      </c>
      <c r="KZW33" s="451">
        <f>+VLOOKUP(KZR33,[111]Insumos!$A$2:$F$2700,5,FALSE)</f>
        <v>124723</v>
      </c>
      <c r="KZX33" s="451">
        <f>+ROUND(KZV33*KZW33,0)</f>
        <v>27065</v>
      </c>
      <c r="KZY33" s="450" t="s">
        <v>31</v>
      </c>
      <c r="KZZ33" s="450" t="s">
        <v>140</v>
      </c>
      <c r="LAA33" s="446" t="s">
        <v>141</v>
      </c>
      <c r="LAB33" s="446" t="s">
        <v>142</v>
      </c>
      <c r="LAC33" s="446" t="s">
        <v>143</v>
      </c>
      <c r="LAD33" s="446">
        <v>0.217</v>
      </c>
      <c r="LAE33" s="451">
        <f>+VLOOKUP(KZZ33,[111]Insumos!$A$2:$F$2700,5,FALSE)</f>
        <v>124723</v>
      </c>
      <c r="LAF33" s="451">
        <f>+ROUND(LAD33*LAE33,0)</f>
        <v>27065</v>
      </c>
      <c r="LAG33" s="450" t="s">
        <v>31</v>
      </c>
      <c r="LAH33" s="450" t="s">
        <v>140</v>
      </c>
      <c r="LAI33" s="446" t="s">
        <v>141</v>
      </c>
      <c r="LAJ33" s="446" t="s">
        <v>142</v>
      </c>
      <c r="LAK33" s="446" t="s">
        <v>143</v>
      </c>
      <c r="LAL33" s="446">
        <v>0.217</v>
      </c>
      <c r="LAM33" s="451">
        <f>+VLOOKUP(LAH33,[111]Insumos!$A$2:$F$2700,5,FALSE)</f>
        <v>124723</v>
      </c>
      <c r="LAN33" s="451">
        <f>+ROUND(LAL33*LAM33,0)</f>
        <v>27065</v>
      </c>
      <c r="LAO33" s="450" t="s">
        <v>31</v>
      </c>
      <c r="LAP33" s="450" t="s">
        <v>140</v>
      </c>
      <c r="LAQ33" s="446" t="s">
        <v>141</v>
      </c>
      <c r="LAR33" s="446" t="s">
        <v>142</v>
      </c>
      <c r="LAS33" s="446" t="s">
        <v>143</v>
      </c>
      <c r="LAT33" s="446">
        <v>0.217</v>
      </c>
      <c r="LAU33" s="451">
        <f>+VLOOKUP(LAP33,[111]Insumos!$A$2:$F$2700,5,FALSE)</f>
        <v>124723</v>
      </c>
      <c r="LAV33" s="451">
        <f>+ROUND(LAT33*LAU33,0)</f>
        <v>27065</v>
      </c>
      <c r="LAW33" s="450" t="s">
        <v>31</v>
      </c>
      <c r="LAX33" s="450" t="s">
        <v>140</v>
      </c>
      <c r="LAY33" s="446" t="s">
        <v>141</v>
      </c>
      <c r="LAZ33" s="446" t="s">
        <v>142</v>
      </c>
      <c r="LBA33" s="446" t="s">
        <v>143</v>
      </c>
      <c r="LBB33" s="446">
        <v>0.217</v>
      </c>
      <c r="LBC33" s="451">
        <f>+VLOOKUP(LAX33,[111]Insumos!$A$2:$F$2700,5,FALSE)</f>
        <v>124723</v>
      </c>
      <c r="LBD33" s="451">
        <f>+ROUND(LBB33*LBC33,0)</f>
        <v>27065</v>
      </c>
      <c r="LBE33" s="450" t="s">
        <v>31</v>
      </c>
      <c r="LBF33" s="450" t="s">
        <v>140</v>
      </c>
      <c r="LBG33" s="446" t="s">
        <v>141</v>
      </c>
      <c r="LBH33" s="446" t="s">
        <v>142</v>
      </c>
      <c r="LBI33" s="446" t="s">
        <v>143</v>
      </c>
      <c r="LBJ33" s="446">
        <v>0.217</v>
      </c>
      <c r="LBK33" s="451">
        <f>+VLOOKUP(LBF33,[111]Insumos!$A$2:$F$2700,5,FALSE)</f>
        <v>124723</v>
      </c>
      <c r="LBL33" s="451">
        <f>+ROUND(LBJ33*LBK33,0)</f>
        <v>27065</v>
      </c>
      <c r="LBM33" s="450" t="s">
        <v>31</v>
      </c>
      <c r="LBN33" s="450" t="s">
        <v>140</v>
      </c>
      <c r="LBO33" s="446" t="s">
        <v>141</v>
      </c>
      <c r="LBP33" s="446" t="s">
        <v>142</v>
      </c>
      <c r="LBQ33" s="446" t="s">
        <v>143</v>
      </c>
      <c r="LBR33" s="446">
        <v>0.217</v>
      </c>
      <c r="LBS33" s="451">
        <f>+VLOOKUP(LBN33,[111]Insumos!$A$2:$F$2700,5,FALSE)</f>
        <v>124723</v>
      </c>
      <c r="LBT33" s="451">
        <f>+ROUND(LBR33*LBS33,0)</f>
        <v>27065</v>
      </c>
      <c r="LBU33" s="450" t="s">
        <v>31</v>
      </c>
      <c r="LBV33" s="450" t="s">
        <v>140</v>
      </c>
      <c r="LBW33" s="446" t="s">
        <v>141</v>
      </c>
      <c r="LBX33" s="446" t="s">
        <v>142</v>
      </c>
      <c r="LBY33" s="446" t="s">
        <v>143</v>
      </c>
      <c r="LBZ33" s="446">
        <v>0.217</v>
      </c>
      <c r="LCA33" s="451">
        <f>+VLOOKUP(LBV33,[111]Insumos!$A$2:$F$2700,5,FALSE)</f>
        <v>124723</v>
      </c>
      <c r="LCB33" s="451">
        <f>+ROUND(LBZ33*LCA33,0)</f>
        <v>27065</v>
      </c>
      <c r="LCC33" s="450" t="s">
        <v>31</v>
      </c>
      <c r="LCD33" s="450" t="s">
        <v>140</v>
      </c>
      <c r="LCE33" s="446" t="s">
        <v>141</v>
      </c>
      <c r="LCF33" s="446" t="s">
        <v>142</v>
      </c>
      <c r="LCG33" s="446" t="s">
        <v>143</v>
      </c>
      <c r="LCH33" s="446">
        <v>0.217</v>
      </c>
      <c r="LCI33" s="451">
        <f>+VLOOKUP(LCD33,[111]Insumos!$A$2:$F$2700,5,FALSE)</f>
        <v>124723</v>
      </c>
      <c r="LCJ33" s="451">
        <f>+ROUND(LCH33*LCI33,0)</f>
        <v>27065</v>
      </c>
      <c r="LCK33" s="450" t="s">
        <v>31</v>
      </c>
      <c r="LCL33" s="450" t="s">
        <v>140</v>
      </c>
      <c r="LCM33" s="446" t="s">
        <v>141</v>
      </c>
      <c r="LCN33" s="446" t="s">
        <v>142</v>
      </c>
      <c r="LCO33" s="446" t="s">
        <v>143</v>
      </c>
      <c r="LCP33" s="446">
        <v>0.217</v>
      </c>
      <c r="LCQ33" s="451">
        <f>+VLOOKUP(LCL33,[111]Insumos!$A$2:$F$2700,5,FALSE)</f>
        <v>124723</v>
      </c>
      <c r="LCR33" s="451">
        <f>+ROUND(LCP33*LCQ33,0)</f>
        <v>27065</v>
      </c>
      <c r="LCS33" s="450" t="s">
        <v>31</v>
      </c>
      <c r="LCT33" s="450" t="s">
        <v>140</v>
      </c>
      <c r="LCU33" s="446" t="s">
        <v>141</v>
      </c>
      <c r="LCV33" s="446" t="s">
        <v>142</v>
      </c>
      <c r="LCW33" s="446" t="s">
        <v>143</v>
      </c>
      <c r="LCX33" s="446">
        <v>0.217</v>
      </c>
      <c r="LCY33" s="451">
        <f>+VLOOKUP(LCT33,[111]Insumos!$A$2:$F$2700,5,FALSE)</f>
        <v>124723</v>
      </c>
      <c r="LCZ33" s="451">
        <f>+ROUND(LCX33*LCY33,0)</f>
        <v>27065</v>
      </c>
      <c r="LDA33" s="450" t="s">
        <v>31</v>
      </c>
      <c r="LDB33" s="450" t="s">
        <v>140</v>
      </c>
      <c r="LDC33" s="446" t="s">
        <v>141</v>
      </c>
      <c r="LDD33" s="446" t="s">
        <v>142</v>
      </c>
      <c r="LDE33" s="446" t="s">
        <v>143</v>
      </c>
      <c r="LDF33" s="446">
        <v>0.217</v>
      </c>
      <c r="LDG33" s="451">
        <f>+VLOOKUP(LDB33,[111]Insumos!$A$2:$F$2700,5,FALSE)</f>
        <v>124723</v>
      </c>
      <c r="LDH33" s="451">
        <f>+ROUND(LDF33*LDG33,0)</f>
        <v>27065</v>
      </c>
      <c r="LDI33" s="450" t="s">
        <v>31</v>
      </c>
      <c r="LDJ33" s="450" t="s">
        <v>140</v>
      </c>
      <c r="LDK33" s="446" t="s">
        <v>141</v>
      </c>
      <c r="LDL33" s="446" t="s">
        <v>142</v>
      </c>
      <c r="LDM33" s="446" t="s">
        <v>143</v>
      </c>
      <c r="LDN33" s="446">
        <v>0.217</v>
      </c>
      <c r="LDO33" s="451">
        <f>+VLOOKUP(LDJ33,[111]Insumos!$A$2:$F$2700,5,FALSE)</f>
        <v>124723</v>
      </c>
      <c r="LDP33" s="451">
        <f>+ROUND(LDN33*LDO33,0)</f>
        <v>27065</v>
      </c>
      <c r="LDQ33" s="450" t="s">
        <v>31</v>
      </c>
      <c r="LDR33" s="450" t="s">
        <v>140</v>
      </c>
      <c r="LDS33" s="446" t="s">
        <v>141</v>
      </c>
      <c r="LDT33" s="446" t="s">
        <v>142</v>
      </c>
      <c r="LDU33" s="446" t="s">
        <v>143</v>
      </c>
      <c r="LDV33" s="446">
        <v>0.217</v>
      </c>
      <c r="LDW33" s="451">
        <f>+VLOOKUP(LDR33,[111]Insumos!$A$2:$F$2700,5,FALSE)</f>
        <v>124723</v>
      </c>
      <c r="LDX33" s="451">
        <f>+ROUND(LDV33*LDW33,0)</f>
        <v>27065</v>
      </c>
      <c r="LDY33" s="450" t="s">
        <v>31</v>
      </c>
      <c r="LDZ33" s="450" t="s">
        <v>140</v>
      </c>
      <c r="LEA33" s="446" t="s">
        <v>141</v>
      </c>
      <c r="LEB33" s="446" t="s">
        <v>142</v>
      </c>
      <c r="LEC33" s="446" t="s">
        <v>143</v>
      </c>
      <c r="LED33" s="446">
        <v>0.217</v>
      </c>
      <c r="LEE33" s="451">
        <f>+VLOOKUP(LDZ33,[111]Insumos!$A$2:$F$2700,5,FALSE)</f>
        <v>124723</v>
      </c>
      <c r="LEF33" s="451">
        <f>+ROUND(LED33*LEE33,0)</f>
        <v>27065</v>
      </c>
      <c r="LEG33" s="450" t="s">
        <v>31</v>
      </c>
      <c r="LEH33" s="450" t="s">
        <v>140</v>
      </c>
      <c r="LEI33" s="446" t="s">
        <v>141</v>
      </c>
      <c r="LEJ33" s="446" t="s">
        <v>142</v>
      </c>
      <c r="LEK33" s="446" t="s">
        <v>143</v>
      </c>
      <c r="LEL33" s="446">
        <v>0.217</v>
      </c>
      <c r="LEM33" s="451">
        <f>+VLOOKUP(LEH33,[111]Insumos!$A$2:$F$2700,5,FALSE)</f>
        <v>124723</v>
      </c>
      <c r="LEN33" s="451">
        <f>+ROUND(LEL33*LEM33,0)</f>
        <v>27065</v>
      </c>
      <c r="LEO33" s="450" t="s">
        <v>31</v>
      </c>
      <c r="LEP33" s="450" t="s">
        <v>140</v>
      </c>
      <c r="LEQ33" s="446" t="s">
        <v>141</v>
      </c>
      <c r="LER33" s="446" t="s">
        <v>142</v>
      </c>
      <c r="LES33" s="446" t="s">
        <v>143</v>
      </c>
      <c r="LET33" s="446">
        <v>0.217</v>
      </c>
      <c r="LEU33" s="451">
        <f>+VLOOKUP(LEP33,[111]Insumos!$A$2:$F$2700,5,FALSE)</f>
        <v>124723</v>
      </c>
      <c r="LEV33" s="451">
        <f>+ROUND(LET33*LEU33,0)</f>
        <v>27065</v>
      </c>
      <c r="LEW33" s="450" t="s">
        <v>31</v>
      </c>
      <c r="LEX33" s="450" t="s">
        <v>140</v>
      </c>
      <c r="LEY33" s="446" t="s">
        <v>141</v>
      </c>
      <c r="LEZ33" s="446" t="s">
        <v>142</v>
      </c>
      <c r="LFA33" s="446" t="s">
        <v>143</v>
      </c>
      <c r="LFB33" s="446">
        <v>0.217</v>
      </c>
      <c r="LFC33" s="451">
        <f>+VLOOKUP(LEX33,[111]Insumos!$A$2:$F$2700,5,FALSE)</f>
        <v>124723</v>
      </c>
      <c r="LFD33" s="451">
        <f>+ROUND(LFB33*LFC33,0)</f>
        <v>27065</v>
      </c>
      <c r="LFE33" s="450" t="s">
        <v>31</v>
      </c>
      <c r="LFF33" s="450" t="s">
        <v>140</v>
      </c>
      <c r="LFG33" s="446" t="s">
        <v>141</v>
      </c>
      <c r="LFH33" s="446" t="s">
        <v>142</v>
      </c>
      <c r="LFI33" s="446" t="s">
        <v>143</v>
      </c>
      <c r="LFJ33" s="446">
        <v>0.217</v>
      </c>
      <c r="LFK33" s="451">
        <f>+VLOOKUP(LFF33,[111]Insumos!$A$2:$F$2700,5,FALSE)</f>
        <v>124723</v>
      </c>
      <c r="LFL33" s="451">
        <f>+ROUND(LFJ33*LFK33,0)</f>
        <v>27065</v>
      </c>
      <c r="LFM33" s="450" t="s">
        <v>31</v>
      </c>
      <c r="LFN33" s="450" t="s">
        <v>140</v>
      </c>
      <c r="LFO33" s="446" t="s">
        <v>141</v>
      </c>
      <c r="LFP33" s="446" t="s">
        <v>142</v>
      </c>
      <c r="LFQ33" s="446" t="s">
        <v>143</v>
      </c>
      <c r="LFR33" s="446">
        <v>0.217</v>
      </c>
      <c r="LFS33" s="451">
        <f>+VLOOKUP(LFN33,[111]Insumos!$A$2:$F$2700,5,FALSE)</f>
        <v>124723</v>
      </c>
      <c r="LFT33" s="451">
        <f>+ROUND(LFR33*LFS33,0)</f>
        <v>27065</v>
      </c>
      <c r="LFU33" s="450" t="s">
        <v>31</v>
      </c>
      <c r="LFV33" s="450" t="s">
        <v>140</v>
      </c>
      <c r="LFW33" s="446" t="s">
        <v>141</v>
      </c>
      <c r="LFX33" s="446" t="s">
        <v>142</v>
      </c>
      <c r="LFY33" s="446" t="s">
        <v>143</v>
      </c>
      <c r="LFZ33" s="446">
        <v>0.217</v>
      </c>
      <c r="LGA33" s="451">
        <f>+VLOOKUP(LFV33,[111]Insumos!$A$2:$F$2700,5,FALSE)</f>
        <v>124723</v>
      </c>
      <c r="LGB33" s="451">
        <f>+ROUND(LFZ33*LGA33,0)</f>
        <v>27065</v>
      </c>
      <c r="LGC33" s="450" t="s">
        <v>31</v>
      </c>
      <c r="LGD33" s="450" t="s">
        <v>140</v>
      </c>
      <c r="LGE33" s="446" t="s">
        <v>141</v>
      </c>
      <c r="LGF33" s="446" t="s">
        <v>142</v>
      </c>
      <c r="LGG33" s="446" t="s">
        <v>143</v>
      </c>
      <c r="LGH33" s="446">
        <v>0.217</v>
      </c>
      <c r="LGI33" s="451">
        <f>+VLOOKUP(LGD33,[111]Insumos!$A$2:$F$2700,5,FALSE)</f>
        <v>124723</v>
      </c>
      <c r="LGJ33" s="451">
        <f>+ROUND(LGH33*LGI33,0)</f>
        <v>27065</v>
      </c>
      <c r="LGK33" s="450" t="s">
        <v>31</v>
      </c>
      <c r="LGL33" s="450" t="s">
        <v>140</v>
      </c>
      <c r="LGM33" s="446" t="s">
        <v>141</v>
      </c>
      <c r="LGN33" s="446" t="s">
        <v>142</v>
      </c>
      <c r="LGO33" s="446" t="s">
        <v>143</v>
      </c>
      <c r="LGP33" s="446">
        <v>0.217</v>
      </c>
      <c r="LGQ33" s="451">
        <f>+VLOOKUP(LGL33,[111]Insumos!$A$2:$F$2700,5,FALSE)</f>
        <v>124723</v>
      </c>
      <c r="LGR33" s="451">
        <f>+ROUND(LGP33*LGQ33,0)</f>
        <v>27065</v>
      </c>
      <c r="LGS33" s="450" t="s">
        <v>31</v>
      </c>
      <c r="LGT33" s="450" t="s">
        <v>140</v>
      </c>
      <c r="LGU33" s="446" t="s">
        <v>141</v>
      </c>
      <c r="LGV33" s="446" t="s">
        <v>142</v>
      </c>
      <c r="LGW33" s="446" t="s">
        <v>143</v>
      </c>
      <c r="LGX33" s="446">
        <v>0.217</v>
      </c>
      <c r="LGY33" s="451">
        <f>+VLOOKUP(LGT33,[111]Insumos!$A$2:$F$2700,5,FALSE)</f>
        <v>124723</v>
      </c>
      <c r="LGZ33" s="451">
        <f>+ROUND(LGX33*LGY33,0)</f>
        <v>27065</v>
      </c>
      <c r="LHA33" s="450" t="s">
        <v>31</v>
      </c>
      <c r="LHB33" s="450" t="s">
        <v>140</v>
      </c>
      <c r="LHC33" s="446" t="s">
        <v>141</v>
      </c>
      <c r="LHD33" s="446" t="s">
        <v>142</v>
      </c>
      <c r="LHE33" s="446" t="s">
        <v>143</v>
      </c>
      <c r="LHF33" s="446">
        <v>0.217</v>
      </c>
      <c r="LHG33" s="451">
        <f>+VLOOKUP(LHB33,[111]Insumos!$A$2:$F$2700,5,FALSE)</f>
        <v>124723</v>
      </c>
      <c r="LHH33" s="451">
        <f>+ROUND(LHF33*LHG33,0)</f>
        <v>27065</v>
      </c>
      <c r="LHI33" s="450" t="s">
        <v>31</v>
      </c>
      <c r="LHJ33" s="450" t="s">
        <v>140</v>
      </c>
      <c r="LHK33" s="446" t="s">
        <v>141</v>
      </c>
      <c r="LHL33" s="446" t="s">
        <v>142</v>
      </c>
      <c r="LHM33" s="446" t="s">
        <v>143</v>
      </c>
      <c r="LHN33" s="446">
        <v>0.217</v>
      </c>
      <c r="LHO33" s="451">
        <f>+VLOOKUP(LHJ33,[111]Insumos!$A$2:$F$2700,5,FALSE)</f>
        <v>124723</v>
      </c>
      <c r="LHP33" s="451">
        <f>+ROUND(LHN33*LHO33,0)</f>
        <v>27065</v>
      </c>
      <c r="LHQ33" s="450" t="s">
        <v>31</v>
      </c>
      <c r="LHR33" s="450" t="s">
        <v>140</v>
      </c>
      <c r="LHS33" s="446" t="s">
        <v>141</v>
      </c>
      <c r="LHT33" s="446" t="s">
        <v>142</v>
      </c>
      <c r="LHU33" s="446" t="s">
        <v>143</v>
      </c>
      <c r="LHV33" s="446">
        <v>0.217</v>
      </c>
      <c r="LHW33" s="451">
        <f>+VLOOKUP(LHR33,[111]Insumos!$A$2:$F$2700,5,FALSE)</f>
        <v>124723</v>
      </c>
      <c r="LHX33" s="451">
        <f>+ROUND(LHV33*LHW33,0)</f>
        <v>27065</v>
      </c>
      <c r="LHY33" s="450" t="s">
        <v>31</v>
      </c>
      <c r="LHZ33" s="450" t="s">
        <v>140</v>
      </c>
      <c r="LIA33" s="446" t="s">
        <v>141</v>
      </c>
      <c r="LIB33" s="446" t="s">
        <v>142</v>
      </c>
      <c r="LIC33" s="446" t="s">
        <v>143</v>
      </c>
      <c r="LID33" s="446">
        <v>0.217</v>
      </c>
      <c r="LIE33" s="451">
        <f>+VLOOKUP(LHZ33,[111]Insumos!$A$2:$F$2700,5,FALSE)</f>
        <v>124723</v>
      </c>
      <c r="LIF33" s="451">
        <f>+ROUND(LID33*LIE33,0)</f>
        <v>27065</v>
      </c>
      <c r="LIG33" s="450" t="s">
        <v>31</v>
      </c>
      <c r="LIH33" s="450" t="s">
        <v>140</v>
      </c>
      <c r="LII33" s="446" t="s">
        <v>141</v>
      </c>
      <c r="LIJ33" s="446" t="s">
        <v>142</v>
      </c>
      <c r="LIK33" s="446" t="s">
        <v>143</v>
      </c>
      <c r="LIL33" s="446">
        <v>0.217</v>
      </c>
      <c r="LIM33" s="451">
        <f>+VLOOKUP(LIH33,[111]Insumos!$A$2:$F$2700,5,FALSE)</f>
        <v>124723</v>
      </c>
      <c r="LIN33" s="451">
        <f>+ROUND(LIL33*LIM33,0)</f>
        <v>27065</v>
      </c>
      <c r="LIO33" s="450" t="s">
        <v>31</v>
      </c>
      <c r="LIP33" s="450" t="s">
        <v>140</v>
      </c>
      <c r="LIQ33" s="446" t="s">
        <v>141</v>
      </c>
      <c r="LIR33" s="446" t="s">
        <v>142</v>
      </c>
      <c r="LIS33" s="446" t="s">
        <v>143</v>
      </c>
      <c r="LIT33" s="446">
        <v>0.217</v>
      </c>
      <c r="LIU33" s="451">
        <f>+VLOOKUP(LIP33,[111]Insumos!$A$2:$F$2700,5,FALSE)</f>
        <v>124723</v>
      </c>
      <c r="LIV33" s="451">
        <f>+ROUND(LIT33*LIU33,0)</f>
        <v>27065</v>
      </c>
      <c r="LIW33" s="450" t="s">
        <v>31</v>
      </c>
      <c r="LIX33" s="450" t="s">
        <v>140</v>
      </c>
      <c r="LIY33" s="446" t="s">
        <v>141</v>
      </c>
      <c r="LIZ33" s="446" t="s">
        <v>142</v>
      </c>
      <c r="LJA33" s="446" t="s">
        <v>143</v>
      </c>
      <c r="LJB33" s="446">
        <v>0.217</v>
      </c>
      <c r="LJC33" s="451">
        <f>+VLOOKUP(LIX33,[111]Insumos!$A$2:$F$2700,5,FALSE)</f>
        <v>124723</v>
      </c>
      <c r="LJD33" s="451">
        <f>+ROUND(LJB33*LJC33,0)</f>
        <v>27065</v>
      </c>
      <c r="LJE33" s="450" t="s">
        <v>31</v>
      </c>
      <c r="LJF33" s="450" t="s">
        <v>140</v>
      </c>
      <c r="LJG33" s="446" t="s">
        <v>141</v>
      </c>
      <c r="LJH33" s="446" t="s">
        <v>142</v>
      </c>
      <c r="LJI33" s="446" t="s">
        <v>143</v>
      </c>
      <c r="LJJ33" s="446">
        <v>0.217</v>
      </c>
      <c r="LJK33" s="451">
        <f>+VLOOKUP(LJF33,[111]Insumos!$A$2:$F$2700,5,FALSE)</f>
        <v>124723</v>
      </c>
      <c r="LJL33" s="451">
        <f>+ROUND(LJJ33*LJK33,0)</f>
        <v>27065</v>
      </c>
      <c r="LJM33" s="450" t="s">
        <v>31</v>
      </c>
      <c r="LJN33" s="450" t="s">
        <v>140</v>
      </c>
      <c r="LJO33" s="446" t="s">
        <v>141</v>
      </c>
      <c r="LJP33" s="446" t="s">
        <v>142</v>
      </c>
      <c r="LJQ33" s="446" t="s">
        <v>143</v>
      </c>
      <c r="LJR33" s="446">
        <v>0.217</v>
      </c>
      <c r="LJS33" s="451">
        <f>+VLOOKUP(LJN33,[111]Insumos!$A$2:$F$2700,5,FALSE)</f>
        <v>124723</v>
      </c>
      <c r="LJT33" s="451">
        <f>+ROUND(LJR33*LJS33,0)</f>
        <v>27065</v>
      </c>
      <c r="LJU33" s="450" t="s">
        <v>31</v>
      </c>
      <c r="LJV33" s="450" t="s">
        <v>140</v>
      </c>
      <c r="LJW33" s="446" t="s">
        <v>141</v>
      </c>
      <c r="LJX33" s="446" t="s">
        <v>142</v>
      </c>
      <c r="LJY33" s="446" t="s">
        <v>143</v>
      </c>
      <c r="LJZ33" s="446">
        <v>0.217</v>
      </c>
      <c r="LKA33" s="451">
        <f>+VLOOKUP(LJV33,[111]Insumos!$A$2:$F$2700,5,FALSE)</f>
        <v>124723</v>
      </c>
      <c r="LKB33" s="451">
        <f>+ROUND(LJZ33*LKA33,0)</f>
        <v>27065</v>
      </c>
      <c r="LKC33" s="450" t="s">
        <v>31</v>
      </c>
      <c r="LKD33" s="450" t="s">
        <v>140</v>
      </c>
      <c r="LKE33" s="446" t="s">
        <v>141</v>
      </c>
      <c r="LKF33" s="446" t="s">
        <v>142</v>
      </c>
      <c r="LKG33" s="446" t="s">
        <v>143</v>
      </c>
      <c r="LKH33" s="446">
        <v>0.217</v>
      </c>
      <c r="LKI33" s="451">
        <f>+VLOOKUP(LKD33,[111]Insumos!$A$2:$F$2700,5,FALSE)</f>
        <v>124723</v>
      </c>
      <c r="LKJ33" s="451">
        <f>+ROUND(LKH33*LKI33,0)</f>
        <v>27065</v>
      </c>
      <c r="LKK33" s="450" t="s">
        <v>31</v>
      </c>
      <c r="LKL33" s="450" t="s">
        <v>140</v>
      </c>
      <c r="LKM33" s="446" t="s">
        <v>141</v>
      </c>
      <c r="LKN33" s="446" t="s">
        <v>142</v>
      </c>
      <c r="LKO33" s="446" t="s">
        <v>143</v>
      </c>
      <c r="LKP33" s="446">
        <v>0.217</v>
      </c>
      <c r="LKQ33" s="451">
        <f>+VLOOKUP(LKL33,[111]Insumos!$A$2:$F$2700,5,FALSE)</f>
        <v>124723</v>
      </c>
      <c r="LKR33" s="451">
        <f>+ROUND(LKP33*LKQ33,0)</f>
        <v>27065</v>
      </c>
      <c r="LKS33" s="450" t="s">
        <v>31</v>
      </c>
      <c r="LKT33" s="450" t="s">
        <v>140</v>
      </c>
      <c r="LKU33" s="446" t="s">
        <v>141</v>
      </c>
      <c r="LKV33" s="446" t="s">
        <v>142</v>
      </c>
      <c r="LKW33" s="446" t="s">
        <v>143</v>
      </c>
      <c r="LKX33" s="446">
        <v>0.217</v>
      </c>
      <c r="LKY33" s="451">
        <f>+VLOOKUP(LKT33,[111]Insumos!$A$2:$F$2700,5,FALSE)</f>
        <v>124723</v>
      </c>
      <c r="LKZ33" s="451">
        <f>+ROUND(LKX33*LKY33,0)</f>
        <v>27065</v>
      </c>
      <c r="LLA33" s="450" t="s">
        <v>31</v>
      </c>
      <c r="LLB33" s="450" t="s">
        <v>140</v>
      </c>
      <c r="LLC33" s="446" t="s">
        <v>141</v>
      </c>
      <c r="LLD33" s="446" t="s">
        <v>142</v>
      </c>
      <c r="LLE33" s="446" t="s">
        <v>143</v>
      </c>
      <c r="LLF33" s="446">
        <v>0.217</v>
      </c>
      <c r="LLG33" s="451">
        <f>+VLOOKUP(LLB33,[111]Insumos!$A$2:$F$2700,5,FALSE)</f>
        <v>124723</v>
      </c>
      <c r="LLH33" s="451">
        <f>+ROUND(LLF33*LLG33,0)</f>
        <v>27065</v>
      </c>
      <c r="LLI33" s="450" t="s">
        <v>31</v>
      </c>
      <c r="LLJ33" s="450" t="s">
        <v>140</v>
      </c>
      <c r="LLK33" s="446" t="s">
        <v>141</v>
      </c>
      <c r="LLL33" s="446" t="s">
        <v>142</v>
      </c>
      <c r="LLM33" s="446" t="s">
        <v>143</v>
      </c>
      <c r="LLN33" s="446">
        <v>0.217</v>
      </c>
      <c r="LLO33" s="451">
        <f>+VLOOKUP(LLJ33,[111]Insumos!$A$2:$F$2700,5,FALSE)</f>
        <v>124723</v>
      </c>
      <c r="LLP33" s="451">
        <f>+ROUND(LLN33*LLO33,0)</f>
        <v>27065</v>
      </c>
      <c r="LLQ33" s="450" t="s">
        <v>31</v>
      </c>
      <c r="LLR33" s="450" t="s">
        <v>140</v>
      </c>
      <c r="LLS33" s="446" t="s">
        <v>141</v>
      </c>
      <c r="LLT33" s="446" t="s">
        <v>142</v>
      </c>
      <c r="LLU33" s="446" t="s">
        <v>143</v>
      </c>
      <c r="LLV33" s="446">
        <v>0.217</v>
      </c>
      <c r="LLW33" s="451">
        <f>+VLOOKUP(LLR33,[111]Insumos!$A$2:$F$2700,5,FALSE)</f>
        <v>124723</v>
      </c>
      <c r="LLX33" s="451">
        <f>+ROUND(LLV33*LLW33,0)</f>
        <v>27065</v>
      </c>
      <c r="LLY33" s="450" t="s">
        <v>31</v>
      </c>
      <c r="LLZ33" s="450" t="s">
        <v>140</v>
      </c>
      <c r="LMA33" s="446" t="s">
        <v>141</v>
      </c>
      <c r="LMB33" s="446" t="s">
        <v>142</v>
      </c>
      <c r="LMC33" s="446" t="s">
        <v>143</v>
      </c>
      <c r="LMD33" s="446">
        <v>0.217</v>
      </c>
      <c r="LME33" s="451">
        <f>+VLOOKUP(LLZ33,[111]Insumos!$A$2:$F$2700,5,FALSE)</f>
        <v>124723</v>
      </c>
      <c r="LMF33" s="451">
        <f>+ROUND(LMD33*LME33,0)</f>
        <v>27065</v>
      </c>
      <c r="LMG33" s="450" t="s">
        <v>31</v>
      </c>
      <c r="LMH33" s="450" t="s">
        <v>140</v>
      </c>
      <c r="LMI33" s="446" t="s">
        <v>141</v>
      </c>
      <c r="LMJ33" s="446" t="s">
        <v>142</v>
      </c>
      <c r="LMK33" s="446" t="s">
        <v>143</v>
      </c>
      <c r="LML33" s="446">
        <v>0.217</v>
      </c>
      <c r="LMM33" s="451">
        <f>+VLOOKUP(LMH33,[111]Insumos!$A$2:$F$2700,5,FALSE)</f>
        <v>124723</v>
      </c>
      <c r="LMN33" s="451">
        <f>+ROUND(LML33*LMM33,0)</f>
        <v>27065</v>
      </c>
      <c r="LMO33" s="450" t="s">
        <v>31</v>
      </c>
      <c r="LMP33" s="450" t="s">
        <v>140</v>
      </c>
      <c r="LMQ33" s="446" t="s">
        <v>141</v>
      </c>
      <c r="LMR33" s="446" t="s">
        <v>142</v>
      </c>
      <c r="LMS33" s="446" t="s">
        <v>143</v>
      </c>
      <c r="LMT33" s="446">
        <v>0.217</v>
      </c>
      <c r="LMU33" s="451">
        <f>+VLOOKUP(LMP33,[111]Insumos!$A$2:$F$2700,5,FALSE)</f>
        <v>124723</v>
      </c>
      <c r="LMV33" s="451">
        <f>+ROUND(LMT33*LMU33,0)</f>
        <v>27065</v>
      </c>
      <c r="LMW33" s="450" t="s">
        <v>31</v>
      </c>
      <c r="LMX33" s="450" t="s">
        <v>140</v>
      </c>
      <c r="LMY33" s="446" t="s">
        <v>141</v>
      </c>
      <c r="LMZ33" s="446" t="s">
        <v>142</v>
      </c>
      <c r="LNA33" s="446" t="s">
        <v>143</v>
      </c>
      <c r="LNB33" s="446">
        <v>0.217</v>
      </c>
      <c r="LNC33" s="451">
        <f>+VLOOKUP(LMX33,[111]Insumos!$A$2:$F$2700,5,FALSE)</f>
        <v>124723</v>
      </c>
      <c r="LND33" s="451">
        <f>+ROUND(LNB33*LNC33,0)</f>
        <v>27065</v>
      </c>
      <c r="LNE33" s="450" t="s">
        <v>31</v>
      </c>
      <c r="LNF33" s="450" t="s">
        <v>140</v>
      </c>
      <c r="LNG33" s="446" t="s">
        <v>141</v>
      </c>
      <c r="LNH33" s="446" t="s">
        <v>142</v>
      </c>
      <c r="LNI33" s="446" t="s">
        <v>143</v>
      </c>
      <c r="LNJ33" s="446">
        <v>0.217</v>
      </c>
      <c r="LNK33" s="451">
        <f>+VLOOKUP(LNF33,[111]Insumos!$A$2:$F$2700,5,FALSE)</f>
        <v>124723</v>
      </c>
      <c r="LNL33" s="451">
        <f>+ROUND(LNJ33*LNK33,0)</f>
        <v>27065</v>
      </c>
      <c r="LNM33" s="450" t="s">
        <v>31</v>
      </c>
      <c r="LNN33" s="450" t="s">
        <v>140</v>
      </c>
      <c r="LNO33" s="446" t="s">
        <v>141</v>
      </c>
      <c r="LNP33" s="446" t="s">
        <v>142</v>
      </c>
      <c r="LNQ33" s="446" t="s">
        <v>143</v>
      </c>
      <c r="LNR33" s="446">
        <v>0.217</v>
      </c>
      <c r="LNS33" s="451">
        <f>+VLOOKUP(LNN33,[111]Insumos!$A$2:$F$2700,5,FALSE)</f>
        <v>124723</v>
      </c>
      <c r="LNT33" s="451">
        <f>+ROUND(LNR33*LNS33,0)</f>
        <v>27065</v>
      </c>
      <c r="LNU33" s="450" t="s">
        <v>31</v>
      </c>
      <c r="LNV33" s="450" t="s">
        <v>140</v>
      </c>
      <c r="LNW33" s="446" t="s">
        <v>141</v>
      </c>
      <c r="LNX33" s="446" t="s">
        <v>142</v>
      </c>
      <c r="LNY33" s="446" t="s">
        <v>143</v>
      </c>
      <c r="LNZ33" s="446">
        <v>0.217</v>
      </c>
      <c r="LOA33" s="451">
        <f>+VLOOKUP(LNV33,[111]Insumos!$A$2:$F$2700,5,FALSE)</f>
        <v>124723</v>
      </c>
      <c r="LOB33" s="451">
        <f>+ROUND(LNZ33*LOA33,0)</f>
        <v>27065</v>
      </c>
      <c r="LOC33" s="450" t="s">
        <v>31</v>
      </c>
      <c r="LOD33" s="450" t="s">
        <v>140</v>
      </c>
      <c r="LOE33" s="446" t="s">
        <v>141</v>
      </c>
      <c r="LOF33" s="446" t="s">
        <v>142</v>
      </c>
      <c r="LOG33" s="446" t="s">
        <v>143</v>
      </c>
      <c r="LOH33" s="446">
        <v>0.217</v>
      </c>
      <c r="LOI33" s="451">
        <f>+VLOOKUP(LOD33,[111]Insumos!$A$2:$F$2700,5,FALSE)</f>
        <v>124723</v>
      </c>
      <c r="LOJ33" s="451">
        <f>+ROUND(LOH33*LOI33,0)</f>
        <v>27065</v>
      </c>
      <c r="LOK33" s="450" t="s">
        <v>31</v>
      </c>
      <c r="LOL33" s="450" t="s">
        <v>140</v>
      </c>
      <c r="LOM33" s="446" t="s">
        <v>141</v>
      </c>
      <c r="LON33" s="446" t="s">
        <v>142</v>
      </c>
      <c r="LOO33" s="446" t="s">
        <v>143</v>
      </c>
      <c r="LOP33" s="446">
        <v>0.217</v>
      </c>
      <c r="LOQ33" s="451">
        <f>+VLOOKUP(LOL33,[111]Insumos!$A$2:$F$2700,5,FALSE)</f>
        <v>124723</v>
      </c>
      <c r="LOR33" s="451">
        <f>+ROUND(LOP33*LOQ33,0)</f>
        <v>27065</v>
      </c>
      <c r="LOS33" s="450" t="s">
        <v>31</v>
      </c>
      <c r="LOT33" s="450" t="s">
        <v>140</v>
      </c>
      <c r="LOU33" s="446" t="s">
        <v>141</v>
      </c>
      <c r="LOV33" s="446" t="s">
        <v>142</v>
      </c>
      <c r="LOW33" s="446" t="s">
        <v>143</v>
      </c>
      <c r="LOX33" s="446">
        <v>0.217</v>
      </c>
      <c r="LOY33" s="451">
        <f>+VLOOKUP(LOT33,[111]Insumos!$A$2:$F$2700,5,FALSE)</f>
        <v>124723</v>
      </c>
      <c r="LOZ33" s="451">
        <f>+ROUND(LOX33*LOY33,0)</f>
        <v>27065</v>
      </c>
      <c r="LPA33" s="450" t="s">
        <v>31</v>
      </c>
      <c r="LPB33" s="450" t="s">
        <v>140</v>
      </c>
      <c r="LPC33" s="446" t="s">
        <v>141</v>
      </c>
      <c r="LPD33" s="446" t="s">
        <v>142</v>
      </c>
      <c r="LPE33" s="446" t="s">
        <v>143</v>
      </c>
      <c r="LPF33" s="446">
        <v>0.217</v>
      </c>
      <c r="LPG33" s="451">
        <f>+VLOOKUP(LPB33,[111]Insumos!$A$2:$F$2700,5,FALSE)</f>
        <v>124723</v>
      </c>
      <c r="LPH33" s="451">
        <f>+ROUND(LPF33*LPG33,0)</f>
        <v>27065</v>
      </c>
      <c r="LPI33" s="450" t="s">
        <v>31</v>
      </c>
      <c r="LPJ33" s="450" t="s">
        <v>140</v>
      </c>
      <c r="LPK33" s="446" t="s">
        <v>141</v>
      </c>
      <c r="LPL33" s="446" t="s">
        <v>142</v>
      </c>
      <c r="LPM33" s="446" t="s">
        <v>143</v>
      </c>
      <c r="LPN33" s="446">
        <v>0.217</v>
      </c>
      <c r="LPO33" s="451">
        <f>+VLOOKUP(LPJ33,[111]Insumos!$A$2:$F$2700,5,FALSE)</f>
        <v>124723</v>
      </c>
      <c r="LPP33" s="451">
        <f>+ROUND(LPN33*LPO33,0)</f>
        <v>27065</v>
      </c>
      <c r="LPQ33" s="450" t="s">
        <v>31</v>
      </c>
      <c r="LPR33" s="450" t="s">
        <v>140</v>
      </c>
      <c r="LPS33" s="446" t="s">
        <v>141</v>
      </c>
      <c r="LPT33" s="446" t="s">
        <v>142</v>
      </c>
      <c r="LPU33" s="446" t="s">
        <v>143</v>
      </c>
      <c r="LPV33" s="446">
        <v>0.217</v>
      </c>
      <c r="LPW33" s="451">
        <f>+VLOOKUP(LPR33,[111]Insumos!$A$2:$F$2700,5,FALSE)</f>
        <v>124723</v>
      </c>
      <c r="LPX33" s="451">
        <f>+ROUND(LPV33*LPW33,0)</f>
        <v>27065</v>
      </c>
      <c r="LPY33" s="450" t="s">
        <v>31</v>
      </c>
      <c r="LPZ33" s="450" t="s">
        <v>140</v>
      </c>
      <c r="LQA33" s="446" t="s">
        <v>141</v>
      </c>
      <c r="LQB33" s="446" t="s">
        <v>142</v>
      </c>
      <c r="LQC33" s="446" t="s">
        <v>143</v>
      </c>
      <c r="LQD33" s="446">
        <v>0.217</v>
      </c>
      <c r="LQE33" s="451">
        <f>+VLOOKUP(LPZ33,[111]Insumos!$A$2:$F$2700,5,FALSE)</f>
        <v>124723</v>
      </c>
      <c r="LQF33" s="451">
        <f>+ROUND(LQD33*LQE33,0)</f>
        <v>27065</v>
      </c>
      <c r="LQG33" s="450" t="s">
        <v>31</v>
      </c>
      <c r="LQH33" s="450" t="s">
        <v>140</v>
      </c>
      <c r="LQI33" s="446" t="s">
        <v>141</v>
      </c>
      <c r="LQJ33" s="446" t="s">
        <v>142</v>
      </c>
      <c r="LQK33" s="446" t="s">
        <v>143</v>
      </c>
      <c r="LQL33" s="446">
        <v>0.217</v>
      </c>
      <c r="LQM33" s="451">
        <f>+VLOOKUP(LQH33,[111]Insumos!$A$2:$F$2700,5,FALSE)</f>
        <v>124723</v>
      </c>
      <c r="LQN33" s="451">
        <f>+ROUND(LQL33*LQM33,0)</f>
        <v>27065</v>
      </c>
      <c r="LQO33" s="450" t="s">
        <v>31</v>
      </c>
      <c r="LQP33" s="450" t="s">
        <v>140</v>
      </c>
      <c r="LQQ33" s="446" t="s">
        <v>141</v>
      </c>
      <c r="LQR33" s="446" t="s">
        <v>142</v>
      </c>
      <c r="LQS33" s="446" t="s">
        <v>143</v>
      </c>
      <c r="LQT33" s="446">
        <v>0.217</v>
      </c>
      <c r="LQU33" s="451">
        <f>+VLOOKUP(LQP33,[111]Insumos!$A$2:$F$2700,5,FALSE)</f>
        <v>124723</v>
      </c>
      <c r="LQV33" s="451">
        <f>+ROUND(LQT33*LQU33,0)</f>
        <v>27065</v>
      </c>
      <c r="LQW33" s="450" t="s">
        <v>31</v>
      </c>
      <c r="LQX33" s="450" t="s">
        <v>140</v>
      </c>
      <c r="LQY33" s="446" t="s">
        <v>141</v>
      </c>
      <c r="LQZ33" s="446" t="s">
        <v>142</v>
      </c>
      <c r="LRA33" s="446" t="s">
        <v>143</v>
      </c>
      <c r="LRB33" s="446">
        <v>0.217</v>
      </c>
      <c r="LRC33" s="451">
        <f>+VLOOKUP(LQX33,[111]Insumos!$A$2:$F$2700,5,FALSE)</f>
        <v>124723</v>
      </c>
      <c r="LRD33" s="451">
        <f>+ROUND(LRB33*LRC33,0)</f>
        <v>27065</v>
      </c>
      <c r="LRE33" s="450" t="s">
        <v>31</v>
      </c>
      <c r="LRF33" s="450" t="s">
        <v>140</v>
      </c>
      <c r="LRG33" s="446" t="s">
        <v>141</v>
      </c>
      <c r="LRH33" s="446" t="s">
        <v>142</v>
      </c>
      <c r="LRI33" s="446" t="s">
        <v>143</v>
      </c>
      <c r="LRJ33" s="446">
        <v>0.217</v>
      </c>
      <c r="LRK33" s="451">
        <f>+VLOOKUP(LRF33,[111]Insumos!$A$2:$F$2700,5,FALSE)</f>
        <v>124723</v>
      </c>
      <c r="LRL33" s="451">
        <f>+ROUND(LRJ33*LRK33,0)</f>
        <v>27065</v>
      </c>
      <c r="LRM33" s="450" t="s">
        <v>31</v>
      </c>
      <c r="LRN33" s="450" t="s">
        <v>140</v>
      </c>
      <c r="LRO33" s="446" t="s">
        <v>141</v>
      </c>
      <c r="LRP33" s="446" t="s">
        <v>142</v>
      </c>
      <c r="LRQ33" s="446" t="s">
        <v>143</v>
      </c>
      <c r="LRR33" s="446">
        <v>0.217</v>
      </c>
      <c r="LRS33" s="451">
        <f>+VLOOKUP(LRN33,[111]Insumos!$A$2:$F$2700,5,FALSE)</f>
        <v>124723</v>
      </c>
      <c r="LRT33" s="451">
        <f>+ROUND(LRR33*LRS33,0)</f>
        <v>27065</v>
      </c>
      <c r="LRU33" s="450" t="s">
        <v>31</v>
      </c>
      <c r="LRV33" s="450" t="s">
        <v>140</v>
      </c>
      <c r="LRW33" s="446" t="s">
        <v>141</v>
      </c>
      <c r="LRX33" s="446" t="s">
        <v>142</v>
      </c>
      <c r="LRY33" s="446" t="s">
        <v>143</v>
      </c>
      <c r="LRZ33" s="446">
        <v>0.217</v>
      </c>
      <c r="LSA33" s="451">
        <f>+VLOOKUP(LRV33,[111]Insumos!$A$2:$F$2700,5,FALSE)</f>
        <v>124723</v>
      </c>
      <c r="LSB33" s="451">
        <f>+ROUND(LRZ33*LSA33,0)</f>
        <v>27065</v>
      </c>
      <c r="LSC33" s="450" t="s">
        <v>31</v>
      </c>
      <c r="LSD33" s="450" t="s">
        <v>140</v>
      </c>
      <c r="LSE33" s="446" t="s">
        <v>141</v>
      </c>
      <c r="LSF33" s="446" t="s">
        <v>142</v>
      </c>
      <c r="LSG33" s="446" t="s">
        <v>143</v>
      </c>
      <c r="LSH33" s="446">
        <v>0.217</v>
      </c>
      <c r="LSI33" s="451">
        <f>+VLOOKUP(LSD33,[111]Insumos!$A$2:$F$2700,5,FALSE)</f>
        <v>124723</v>
      </c>
      <c r="LSJ33" s="451">
        <f>+ROUND(LSH33*LSI33,0)</f>
        <v>27065</v>
      </c>
      <c r="LSK33" s="450" t="s">
        <v>31</v>
      </c>
      <c r="LSL33" s="450" t="s">
        <v>140</v>
      </c>
      <c r="LSM33" s="446" t="s">
        <v>141</v>
      </c>
      <c r="LSN33" s="446" t="s">
        <v>142</v>
      </c>
      <c r="LSO33" s="446" t="s">
        <v>143</v>
      </c>
      <c r="LSP33" s="446">
        <v>0.217</v>
      </c>
      <c r="LSQ33" s="451">
        <f>+VLOOKUP(LSL33,[111]Insumos!$A$2:$F$2700,5,FALSE)</f>
        <v>124723</v>
      </c>
      <c r="LSR33" s="451">
        <f>+ROUND(LSP33*LSQ33,0)</f>
        <v>27065</v>
      </c>
      <c r="LSS33" s="450" t="s">
        <v>31</v>
      </c>
      <c r="LST33" s="450" t="s">
        <v>140</v>
      </c>
      <c r="LSU33" s="446" t="s">
        <v>141</v>
      </c>
      <c r="LSV33" s="446" t="s">
        <v>142</v>
      </c>
      <c r="LSW33" s="446" t="s">
        <v>143</v>
      </c>
      <c r="LSX33" s="446">
        <v>0.217</v>
      </c>
      <c r="LSY33" s="451">
        <f>+VLOOKUP(LST33,[111]Insumos!$A$2:$F$2700,5,FALSE)</f>
        <v>124723</v>
      </c>
      <c r="LSZ33" s="451">
        <f>+ROUND(LSX33*LSY33,0)</f>
        <v>27065</v>
      </c>
      <c r="LTA33" s="450" t="s">
        <v>31</v>
      </c>
      <c r="LTB33" s="450" t="s">
        <v>140</v>
      </c>
      <c r="LTC33" s="446" t="s">
        <v>141</v>
      </c>
      <c r="LTD33" s="446" t="s">
        <v>142</v>
      </c>
      <c r="LTE33" s="446" t="s">
        <v>143</v>
      </c>
      <c r="LTF33" s="446">
        <v>0.217</v>
      </c>
      <c r="LTG33" s="451">
        <f>+VLOOKUP(LTB33,[111]Insumos!$A$2:$F$2700,5,FALSE)</f>
        <v>124723</v>
      </c>
      <c r="LTH33" s="451">
        <f>+ROUND(LTF33*LTG33,0)</f>
        <v>27065</v>
      </c>
      <c r="LTI33" s="450" t="s">
        <v>31</v>
      </c>
      <c r="LTJ33" s="450" t="s">
        <v>140</v>
      </c>
      <c r="LTK33" s="446" t="s">
        <v>141</v>
      </c>
      <c r="LTL33" s="446" t="s">
        <v>142</v>
      </c>
      <c r="LTM33" s="446" t="s">
        <v>143</v>
      </c>
      <c r="LTN33" s="446">
        <v>0.217</v>
      </c>
      <c r="LTO33" s="451">
        <f>+VLOOKUP(LTJ33,[111]Insumos!$A$2:$F$2700,5,FALSE)</f>
        <v>124723</v>
      </c>
      <c r="LTP33" s="451">
        <f>+ROUND(LTN33*LTO33,0)</f>
        <v>27065</v>
      </c>
      <c r="LTQ33" s="450" t="s">
        <v>31</v>
      </c>
      <c r="LTR33" s="450" t="s">
        <v>140</v>
      </c>
      <c r="LTS33" s="446" t="s">
        <v>141</v>
      </c>
      <c r="LTT33" s="446" t="s">
        <v>142</v>
      </c>
      <c r="LTU33" s="446" t="s">
        <v>143</v>
      </c>
      <c r="LTV33" s="446">
        <v>0.217</v>
      </c>
      <c r="LTW33" s="451">
        <f>+VLOOKUP(LTR33,[111]Insumos!$A$2:$F$2700,5,FALSE)</f>
        <v>124723</v>
      </c>
      <c r="LTX33" s="451">
        <f>+ROUND(LTV33*LTW33,0)</f>
        <v>27065</v>
      </c>
      <c r="LTY33" s="450" t="s">
        <v>31</v>
      </c>
      <c r="LTZ33" s="450" t="s">
        <v>140</v>
      </c>
      <c r="LUA33" s="446" t="s">
        <v>141</v>
      </c>
      <c r="LUB33" s="446" t="s">
        <v>142</v>
      </c>
      <c r="LUC33" s="446" t="s">
        <v>143</v>
      </c>
      <c r="LUD33" s="446">
        <v>0.217</v>
      </c>
      <c r="LUE33" s="451">
        <f>+VLOOKUP(LTZ33,[111]Insumos!$A$2:$F$2700,5,FALSE)</f>
        <v>124723</v>
      </c>
      <c r="LUF33" s="451">
        <f>+ROUND(LUD33*LUE33,0)</f>
        <v>27065</v>
      </c>
      <c r="LUG33" s="450" t="s">
        <v>31</v>
      </c>
      <c r="LUH33" s="450" t="s">
        <v>140</v>
      </c>
      <c r="LUI33" s="446" t="s">
        <v>141</v>
      </c>
      <c r="LUJ33" s="446" t="s">
        <v>142</v>
      </c>
      <c r="LUK33" s="446" t="s">
        <v>143</v>
      </c>
      <c r="LUL33" s="446">
        <v>0.217</v>
      </c>
      <c r="LUM33" s="451">
        <f>+VLOOKUP(LUH33,[111]Insumos!$A$2:$F$2700,5,FALSE)</f>
        <v>124723</v>
      </c>
      <c r="LUN33" s="451">
        <f>+ROUND(LUL33*LUM33,0)</f>
        <v>27065</v>
      </c>
      <c r="LUO33" s="450" t="s">
        <v>31</v>
      </c>
      <c r="LUP33" s="450" t="s">
        <v>140</v>
      </c>
      <c r="LUQ33" s="446" t="s">
        <v>141</v>
      </c>
      <c r="LUR33" s="446" t="s">
        <v>142</v>
      </c>
      <c r="LUS33" s="446" t="s">
        <v>143</v>
      </c>
      <c r="LUT33" s="446">
        <v>0.217</v>
      </c>
      <c r="LUU33" s="451">
        <f>+VLOOKUP(LUP33,[111]Insumos!$A$2:$F$2700,5,FALSE)</f>
        <v>124723</v>
      </c>
      <c r="LUV33" s="451">
        <f>+ROUND(LUT33*LUU33,0)</f>
        <v>27065</v>
      </c>
      <c r="LUW33" s="450" t="s">
        <v>31</v>
      </c>
      <c r="LUX33" s="450" t="s">
        <v>140</v>
      </c>
      <c r="LUY33" s="446" t="s">
        <v>141</v>
      </c>
      <c r="LUZ33" s="446" t="s">
        <v>142</v>
      </c>
      <c r="LVA33" s="446" t="s">
        <v>143</v>
      </c>
      <c r="LVB33" s="446">
        <v>0.217</v>
      </c>
      <c r="LVC33" s="451">
        <f>+VLOOKUP(LUX33,[111]Insumos!$A$2:$F$2700,5,FALSE)</f>
        <v>124723</v>
      </c>
      <c r="LVD33" s="451">
        <f>+ROUND(LVB33*LVC33,0)</f>
        <v>27065</v>
      </c>
      <c r="LVE33" s="450" t="s">
        <v>31</v>
      </c>
      <c r="LVF33" s="450" t="s">
        <v>140</v>
      </c>
      <c r="LVG33" s="446" t="s">
        <v>141</v>
      </c>
      <c r="LVH33" s="446" t="s">
        <v>142</v>
      </c>
      <c r="LVI33" s="446" t="s">
        <v>143</v>
      </c>
      <c r="LVJ33" s="446">
        <v>0.217</v>
      </c>
      <c r="LVK33" s="451">
        <f>+VLOOKUP(LVF33,[111]Insumos!$A$2:$F$2700,5,FALSE)</f>
        <v>124723</v>
      </c>
      <c r="LVL33" s="451">
        <f>+ROUND(LVJ33*LVK33,0)</f>
        <v>27065</v>
      </c>
      <c r="LVM33" s="450" t="s">
        <v>31</v>
      </c>
      <c r="LVN33" s="450" t="s">
        <v>140</v>
      </c>
      <c r="LVO33" s="446" t="s">
        <v>141</v>
      </c>
      <c r="LVP33" s="446" t="s">
        <v>142</v>
      </c>
      <c r="LVQ33" s="446" t="s">
        <v>143</v>
      </c>
      <c r="LVR33" s="446">
        <v>0.217</v>
      </c>
      <c r="LVS33" s="451">
        <f>+VLOOKUP(LVN33,[111]Insumos!$A$2:$F$2700,5,FALSE)</f>
        <v>124723</v>
      </c>
      <c r="LVT33" s="451">
        <f>+ROUND(LVR33*LVS33,0)</f>
        <v>27065</v>
      </c>
      <c r="LVU33" s="450" t="s">
        <v>31</v>
      </c>
      <c r="LVV33" s="450" t="s">
        <v>140</v>
      </c>
      <c r="LVW33" s="446" t="s">
        <v>141</v>
      </c>
      <c r="LVX33" s="446" t="s">
        <v>142</v>
      </c>
      <c r="LVY33" s="446" t="s">
        <v>143</v>
      </c>
      <c r="LVZ33" s="446">
        <v>0.217</v>
      </c>
      <c r="LWA33" s="451">
        <f>+VLOOKUP(LVV33,[111]Insumos!$A$2:$F$2700,5,FALSE)</f>
        <v>124723</v>
      </c>
      <c r="LWB33" s="451">
        <f>+ROUND(LVZ33*LWA33,0)</f>
        <v>27065</v>
      </c>
      <c r="LWC33" s="450" t="s">
        <v>31</v>
      </c>
      <c r="LWD33" s="450" t="s">
        <v>140</v>
      </c>
      <c r="LWE33" s="446" t="s">
        <v>141</v>
      </c>
      <c r="LWF33" s="446" t="s">
        <v>142</v>
      </c>
      <c r="LWG33" s="446" t="s">
        <v>143</v>
      </c>
      <c r="LWH33" s="446">
        <v>0.217</v>
      </c>
      <c r="LWI33" s="451">
        <f>+VLOOKUP(LWD33,[111]Insumos!$A$2:$F$2700,5,FALSE)</f>
        <v>124723</v>
      </c>
      <c r="LWJ33" s="451">
        <f>+ROUND(LWH33*LWI33,0)</f>
        <v>27065</v>
      </c>
      <c r="LWK33" s="450" t="s">
        <v>31</v>
      </c>
      <c r="LWL33" s="450" t="s">
        <v>140</v>
      </c>
      <c r="LWM33" s="446" t="s">
        <v>141</v>
      </c>
      <c r="LWN33" s="446" t="s">
        <v>142</v>
      </c>
      <c r="LWO33" s="446" t="s">
        <v>143</v>
      </c>
      <c r="LWP33" s="446">
        <v>0.217</v>
      </c>
      <c r="LWQ33" s="451">
        <f>+VLOOKUP(LWL33,[111]Insumos!$A$2:$F$2700,5,FALSE)</f>
        <v>124723</v>
      </c>
      <c r="LWR33" s="451">
        <f>+ROUND(LWP33*LWQ33,0)</f>
        <v>27065</v>
      </c>
      <c r="LWS33" s="450" t="s">
        <v>31</v>
      </c>
      <c r="LWT33" s="450" t="s">
        <v>140</v>
      </c>
      <c r="LWU33" s="446" t="s">
        <v>141</v>
      </c>
      <c r="LWV33" s="446" t="s">
        <v>142</v>
      </c>
      <c r="LWW33" s="446" t="s">
        <v>143</v>
      </c>
      <c r="LWX33" s="446">
        <v>0.217</v>
      </c>
      <c r="LWY33" s="451">
        <f>+VLOOKUP(LWT33,[111]Insumos!$A$2:$F$2700,5,FALSE)</f>
        <v>124723</v>
      </c>
      <c r="LWZ33" s="451">
        <f>+ROUND(LWX33*LWY33,0)</f>
        <v>27065</v>
      </c>
      <c r="LXA33" s="450" t="s">
        <v>31</v>
      </c>
      <c r="LXB33" s="450" t="s">
        <v>140</v>
      </c>
      <c r="LXC33" s="446" t="s">
        <v>141</v>
      </c>
      <c r="LXD33" s="446" t="s">
        <v>142</v>
      </c>
      <c r="LXE33" s="446" t="s">
        <v>143</v>
      </c>
      <c r="LXF33" s="446">
        <v>0.217</v>
      </c>
      <c r="LXG33" s="451">
        <f>+VLOOKUP(LXB33,[111]Insumos!$A$2:$F$2700,5,FALSE)</f>
        <v>124723</v>
      </c>
      <c r="LXH33" s="451">
        <f>+ROUND(LXF33*LXG33,0)</f>
        <v>27065</v>
      </c>
      <c r="LXI33" s="450" t="s">
        <v>31</v>
      </c>
      <c r="LXJ33" s="450" t="s">
        <v>140</v>
      </c>
      <c r="LXK33" s="446" t="s">
        <v>141</v>
      </c>
      <c r="LXL33" s="446" t="s">
        <v>142</v>
      </c>
      <c r="LXM33" s="446" t="s">
        <v>143</v>
      </c>
      <c r="LXN33" s="446">
        <v>0.217</v>
      </c>
      <c r="LXO33" s="451">
        <f>+VLOOKUP(LXJ33,[111]Insumos!$A$2:$F$2700,5,FALSE)</f>
        <v>124723</v>
      </c>
      <c r="LXP33" s="451">
        <f>+ROUND(LXN33*LXO33,0)</f>
        <v>27065</v>
      </c>
      <c r="LXQ33" s="450" t="s">
        <v>31</v>
      </c>
      <c r="LXR33" s="450" t="s">
        <v>140</v>
      </c>
      <c r="LXS33" s="446" t="s">
        <v>141</v>
      </c>
      <c r="LXT33" s="446" t="s">
        <v>142</v>
      </c>
      <c r="LXU33" s="446" t="s">
        <v>143</v>
      </c>
      <c r="LXV33" s="446">
        <v>0.217</v>
      </c>
      <c r="LXW33" s="451">
        <f>+VLOOKUP(LXR33,[111]Insumos!$A$2:$F$2700,5,FALSE)</f>
        <v>124723</v>
      </c>
      <c r="LXX33" s="451">
        <f>+ROUND(LXV33*LXW33,0)</f>
        <v>27065</v>
      </c>
      <c r="LXY33" s="450" t="s">
        <v>31</v>
      </c>
      <c r="LXZ33" s="450" t="s">
        <v>140</v>
      </c>
      <c r="LYA33" s="446" t="s">
        <v>141</v>
      </c>
      <c r="LYB33" s="446" t="s">
        <v>142</v>
      </c>
      <c r="LYC33" s="446" t="s">
        <v>143</v>
      </c>
      <c r="LYD33" s="446">
        <v>0.217</v>
      </c>
      <c r="LYE33" s="451">
        <f>+VLOOKUP(LXZ33,[111]Insumos!$A$2:$F$2700,5,FALSE)</f>
        <v>124723</v>
      </c>
      <c r="LYF33" s="451">
        <f>+ROUND(LYD33*LYE33,0)</f>
        <v>27065</v>
      </c>
      <c r="LYG33" s="450" t="s">
        <v>31</v>
      </c>
      <c r="LYH33" s="450" t="s">
        <v>140</v>
      </c>
      <c r="LYI33" s="446" t="s">
        <v>141</v>
      </c>
      <c r="LYJ33" s="446" t="s">
        <v>142</v>
      </c>
      <c r="LYK33" s="446" t="s">
        <v>143</v>
      </c>
      <c r="LYL33" s="446">
        <v>0.217</v>
      </c>
      <c r="LYM33" s="451">
        <f>+VLOOKUP(LYH33,[111]Insumos!$A$2:$F$2700,5,FALSE)</f>
        <v>124723</v>
      </c>
      <c r="LYN33" s="451">
        <f>+ROUND(LYL33*LYM33,0)</f>
        <v>27065</v>
      </c>
      <c r="LYO33" s="450" t="s">
        <v>31</v>
      </c>
      <c r="LYP33" s="450" t="s">
        <v>140</v>
      </c>
      <c r="LYQ33" s="446" t="s">
        <v>141</v>
      </c>
      <c r="LYR33" s="446" t="s">
        <v>142</v>
      </c>
      <c r="LYS33" s="446" t="s">
        <v>143</v>
      </c>
      <c r="LYT33" s="446">
        <v>0.217</v>
      </c>
      <c r="LYU33" s="451">
        <f>+VLOOKUP(LYP33,[111]Insumos!$A$2:$F$2700,5,FALSE)</f>
        <v>124723</v>
      </c>
      <c r="LYV33" s="451">
        <f>+ROUND(LYT33*LYU33,0)</f>
        <v>27065</v>
      </c>
      <c r="LYW33" s="450" t="s">
        <v>31</v>
      </c>
      <c r="LYX33" s="450" t="s">
        <v>140</v>
      </c>
      <c r="LYY33" s="446" t="s">
        <v>141</v>
      </c>
      <c r="LYZ33" s="446" t="s">
        <v>142</v>
      </c>
      <c r="LZA33" s="446" t="s">
        <v>143</v>
      </c>
      <c r="LZB33" s="446">
        <v>0.217</v>
      </c>
      <c r="LZC33" s="451">
        <f>+VLOOKUP(LYX33,[111]Insumos!$A$2:$F$2700,5,FALSE)</f>
        <v>124723</v>
      </c>
      <c r="LZD33" s="451">
        <f>+ROUND(LZB33*LZC33,0)</f>
        <v>27065</v>
      </c>
      <c r="LZE33" s="450" t="s">
        <v>31</v>
      </c>
      <c r="LZF33" s="450" t="s">
        <v>140</v>
      </c>
      <c r="LZG33" s="446" t="s">
        <v>141</v>
      </c>
      <c r="LZH33" s="446" t="s">
        <v>142</v>
      </c>
      <c r="LZI33" s="446" t="s">
        <v>143</v>
      </c>
      <c r="LZJ33" s="446">
        <v>0.217</v>
      </c>
      <c r="LZK33" s="451">
        <f>+VLOOKUP(LZF33,[111]Insumos!$A$2:$F$2700,5,FALSE)</f>
        <v>124723</v>
      </c>
      <c r="LZL33" s="451">
        <f>+ROUND(LZJ33*LZK33,0)</f>
        <v>27065</v>
      </c>
      <c r="LZM33" s="450" t="s">
        <v>31</v>
      </c>
      <c r="LZN33" s="450" t="s">
        <v>140</v>
      </c>
      <c r="LZO33" s="446" t="s">
        <v>141</v>
      </c>
      <c r="LZP33" s="446" t="s">
        <v>142</v>
      </c>
      <c r="LZQ33" s="446" t="s">
        <v>143</v>
      </c>
      <c r="LZR33" s="446">
        <v>0.217</v>
      </c>
      <c r="LZS33" s="451">
        <f>+VLOOKUP(LZN33,[111]Insumos!$A$2:$F$2700,5,FALSE)</f>
        <v>124723</v>
      </c>
      <c r="LZT33" s="451">
        <f>+ROUND(LZR33*LZS33,0)</f>
        <v>27065</v>
      </c>
      <c r="LZU33" s="450" t="s">
        <v>31</v>
      </c>
      <c r="LZV33" s="450" t="s">
        <v>140</v>
      </c>
      <c r="LZW33" s="446" t="s">
        <v>141</v>
      </c>
      <c r="LZX33" s="446" t="s">
        <v>142</v>
      </c>
      <c r="LZY33" s="446" t="s">
        <v>143</v>
      </c>
      <c r="LZZ33" s="446">
        <v>0.217</v>
      </c>
      <c r="MAA33" s="451">
        <f>+VLOOKUP(LZV33,[111]Insumos!$A$2:$F$2700,5,FALSE)</f>
        <v>124723</v>
      </c>
      <c r="MAB33" s="451">
        <f>+ROUND(LZZ33*MAA33,0)</f>
        <v>27065</v>
      </c>
      <c r="MAC33" s="450" t="s">
        <v>31</v>
      </c>
      <c r="MAD33" s="450" t="s">
        <v>140</v>
      </c>
      <c r="MAE33" s="446" t="s">
        <v>141</v>
      </c>
      <c r="MAF33" s="446" t="s">
        <v>142</v>
      </c>
      <c r="MAG33" s="446" t="s">
        <v>143</v>
      </c>
      <c r="MAH33" s="446">
        <v>0.217</v>
      </c>
      <c r="MAI33" s="451">
        <f>+VLOOKUP(MAD33,[111]Insumos!$A$2:$F$2700,5,FALSE)</f>
        <v>124723</v>
      </c>
      <c r="MAJ33" s="451">
        <f>+ROUND(MAH33*MAI33,0)</f>
        <v>27065</v>
      </c>
      <c r="MAK33" s="450" t="s">
        <v>31</v>
      </c>
      <c r="MAL33" s="450" t="s">
        <v>140</v>
      </c>
      <c r="MAM33" s="446" t="s">
        <v>141</v>
      </c>
      <c r="MAN33" s="446" t="s">
        <v>142</v>
      </c>
      <c r="MAO33" s="446" t="s">
        <v>143</v>
      </c>
      <c r="MAP33" s="446">
        <v>0.217</v>
      </c>
      <c r="MAQ33" s="451">
        <f>+VLOOKUP(MAL33,[111]Insumos!$A$2:$F$2700,5,FALSE)</f>
        <v>124723</v>
      </c>
      <c r="MAR33" s="451">
        <f>+ROUND(MAP33*MAQ33,0)</f>
        <v>27065</v>
      </c>
      <c r="MAS33" s="450" t="s">
        <v>31</v>
      </c>
      <c r="MAT33" s="450" t="s">
        <v>140</v>
      </c>
      <c r="MAU33" s="446" t="s">
        <v>141</v>
      </c>
      <c r="MAV33" s="446" t="s">
        <v>142</v>
      </c>
      <c r="MAW33" s="446" t="s">
        <v>143</v>
      </c>
      <c r="MAX33" s="446">
        <v>0.217</v>
      </c>
      <c r="MAY33" s="451">
        <f>+VLOOKUP(MAT33,[111]Insumos!$A$2:$F$2700,5,FALSE)</f>
        <v>124723</v>
      </c>
      <c r="MAZ33" s="451">
        <f>+ROUND(MAX33*MAY33,0)</f>
        <v>27065</v>
      </c>
      <c r="MBA33" s="450" t="s">
        <v>31</v>
      </c>
      <c r="MBB33" s="450" t="s">
        <v>140</v>
      </c>
      <c r="MBC33" s="446" t="s">
        <v>141</v>
      </c>
      <c r="MBD33" s="446" t="s">
        <v>142</v>
      </c>
      <c r="MBE33" s="446" t="s">
        <v>143</v>
      </c>
      <c r="MBF33" s="446">
        <v>0.217</v>
      </c>
      <c r="MBG33" s="451">
        <f>+VLOOKUP(MBB33,[111]Insumos!$A$2:$F$2700,5,FALSE)</f>
        <v>124723</v>
      </c>
      <c r="MBH33" s="451">
        <f>+ROUND(MBF33*MBG33,0)</f>
        <v>27065</v>
      </c>
      <c r="MBI33" s="450" t="s">
        <v>31</v>
      </c>
      <c r="MBJ33" s="450" t="s">
        <v>140</v>
      </c>
      <c r="MBK33" s="446" t="s">
        <v>141</v>
      </c>
      <c r="MBL33" s="446" t="s">
        <v>142</v>
      </c>
      <c r="MBM33" s="446" t="s">
        <v>143</v>
      </c>
      <c r="MBN33" s="446">
        <v>0.217</v>
      </c>
      <c r="MBO33" s="451">
        <f>+VLOOKUP(MBJ33,[111]Insumos!$A$2:$F$2700,5,FALSE)</f>
        <v>124723</v>
      </c>
      <c r="MBP33" s="451">
        <f>+ROUND(MBN33*MBO33,0)</f>
        <v>27065</v>
      </c>
      <c r="MBQ33" s="450" t="s">
        <v>31</v>
      </c>
      <c r="MBR33" s="450" t="s">
        <v>140</v>
      </c>
      <c r="MBS33" s="446" t="s">
        <v>141</v>
      </c>
      <c r="MBT33" s="446" t="s">
        <v>142</v>
      </c>
      <c r="MBU33" s="446" t="s">
        <v>143</v>
      </c>
      <c r="MBV33" s="446">
        <v>0.217</v>
      </c>
      <c r="MBW33" s="451">
        <f>+VLOOKUP(MBR33,[111]Insumos!$A$2:$F$2700,5,FALSE)</f>
        <v>124723</v>
      </c>
      <c r="MBX33" s="451">
        <f>+ROUND(MBV33*MBW33,0)</f>
        <v>27065</v>
      </c>
      <c r="MBY33" s="450" t="s">
        <v>31</v>
      </c>
      <c r="MBZ33" s="450" t="s">
        <v>140</v>
      </c>
      <c r="MCA33" s="446" t="s">
        <v>141</v>
      </c>
      <c r="MCB33" s="446" t="s">
        <v>142</v>
      </c>
      <c r="MCC33" s="446" t="s">
        <v>143</v>
      </c>
      <c r="MCD33" s="446">
        <v>0.217</v>
      </c>
      <c r="MCE33" s="451">
        <f>+VLOOKUP(MBZ33,[111]Insumos!$A$2:$F$2700,5,FALSE)</f>
        <v>124723</v>
      </c>
      <c r="MCF33" s="451">
        <f>+ROUND(MCD33*MCE33,0)</f>
        <v>27065</v>
      </c>
      <c r="MCG33" s="450" t="s">
        <v>31</v>
      </c>
      <c r="MCH33" s="450" t="s">
        <v>140</v>
      </c>
      <c r="MCI33" s="446" t="s">
        <v>141</v>
      </c>
      <c r="MCJ33" s="446" t="s">
        <v>142</v>
      </c>
      <c r="MCK33" s="446" t="s">
        <v>143</v>
      </c>
      <c r="MCL33" s="446">
        <v>0.217</v>
      </c>
      <c r="MCM33" s="451">
        <f>+VLOOKUP(MCH33,[111]Insumos!$A$2:$F$2700,5,FALSE)</f>
        <v>124723</v>
      </c>
      <c r="MCN33" s="451">
        <f>+ROUND(MCL33*MCM33,0)</f>
        <v>27065</v>
      </c>
      <c r="MCO33" s="450" t="s">
        <v>31</v>
      </c>
      <c r="MCP33" s="450" t="s">
        <v>140</v>
      </c>
      <c r="MCQ33" s="446" t="s">
        <v>141</v>
      </c>
      <c r="MCR33" s="446" t="s">
        <v>142</v>
      </c>
      <c r="MCS33" s="446" t="s">
        <v>143</v>
      </c>
      <c r="MCT33" s="446">
        <v>0.217</v>
      </c>
      <c r="MCU33" s="451">
        <f>+VLOOKUP(MCP33,[111]Insumos!$A$2:$F$2700,5,FALSE)</f>
        <v>124723</v>
      </c>
      <c r="MCV33" s="451">
        <f>+ROUND(MCT33*MCU33,0)</f>
        <v>27065</v>
      </c>
      <c r="MCW33" s="450" t="s">
        <v>31</v>
      </c>
      <c r="MCX33" s="450" t="s">
        <v>140</v>
      </c>
      <c r="MCY33" s="446" t="s">
        <v>141</v>
      </c>
      <c r="MCZ33" s="446" t="s">
        <v>142</v>
      </c>
      <c r="MDA33" s="446" t="s">
        <v>143</v>
      </c>
      <c r="MDB33" s="446">
        <v>0.217</v>
      </c>
      <c r="MDC33" s="451">
        <f>+VLOOKUP(MCX33,[111]Insumos!$A$2:$F$2700,5,FALSE)</f>
        <v>124723</v>
      </c>
      <c r="MDD33" s="451">
        <f>+ROUND(MDB33*MDC33,0)</f>
        <v>27065</v>
      </c>
      <c r="MDE33" s="450" t="s">
        <v>31</v>
      </c>
      <c r="MDF33" s="450" t="s">
        <v>140</v>
      </c>
      <c r="MDG33" s="446" t="s">
        <v>141</v>
      </c>
      <c r="MDH33" s="446" t="s">
        <v>142</v>
      </c>
      <c r="MDI33" s="446" t="s">
        <v>143</v>
      </c>
      <c r="MDJ33" s="446">
        <v>0.217</v>
      </c>
      <c r="MDK33" s="451">
        <f>+VLOOKUP(MDF33,[111]Insumos!$A$2:$F$2700,5,FALSE)</f>
        <v>124723</v>
      </c>
      <c r="MDL33" s="451">
        <f>+ROUND(MDJ33*MDK33,0)</f>
        <v>27065</v>
      </c>
      <c r="MDM33" s="450" t="s">
        <v>31</v>
      </c>
      <c r="MDN33" s="450" t="s">
        <v>140</v>
      </c>
      <c r="MDO33" s="446" t="s">
        <v>141</v>
      </c>
      <c r="MDP33" s="446" t="s">
        <v>142</v>
      </c>
      <c r="MDQ33" s="446" t="s">
        <v>143</v>
      </c>
      <c r="MDR33" s="446">
        <v>0.217</v>
      </c>
      <c r="MDS33" s="451">
        <f>+VLOOKUP(MDN33,[111]Insumos!$A$2:$F$2700,5,FALSE)</f>
        <v>124723</v>
      </c>
      <c r="MDT33" s="451">
        <f>+ROUND(MDR33*MDS33,0)</f>
        <v>27065</v>
      </c>
      <c r="MDU33" s="450" t="s">
        <v>31</v>
      </c>
      <c r="MDV33" s="450" t="s">
        <v>140</v>
      </c>
      <c r="MDW33" s="446" t="s">
        <v>141</v>
      </c>
      <c r="MDX33" s="446" t="s">
        <v>142</v>
      </c>
      <c r="MDY33" s="446" t="s">
        <v>143</v>
      </c>
      <c r="MDZ33" s="446">
        <v>0.217</v>
      </c>
      <c r="MEA33" s="451">
        <f>+VLOOKUP(MDV33,[111]Insumos!$A$2:$F$2700,5,FALSE)</f>
        <v>124723</v>
      </c>
      <c r="MEB33" s="451">
        <f>+ROUND(MDZ33*MEA33,0)</f>
        <v>27065</v>
      </c>
      <c r="MEC33" s="450" t="s">
        <v>31</v>
      </c>
      <c r="MED33" s="450" t="s">
        <v>140</v>
      </c>
      <c r="MEE33" s="446" t="s">
        <v>141</v>
      </c>
      <c r="MEF33" s="446" t="s">
        <v>142</v>
      </c>
      <c r="MEG33" s="446" t="s">
        <v>143</v>
      </c>
      <c r="MEH33" s="446">
        <v>0.217</v>
      </c>
      <c r="MEI33" s="451">
        <f>+VLOOKUP(MED33,[111]Insumos!$A$2:$F$2700,5,FALSE)</f>
        <v>124723</v>
      </c>
      <c r="MEJ33" s="451">
        <f>+ROUND(MEH33*MEI33,0)</f>
        <v>27065</v>
      </c>
      <c r="MEK33" s="450" t="s">
        <v>31</v>
      </c>
      <c r="MEL33" s="450" t="s">
        <v>140</v>
      </c>
      <c r="MEM33" s="446" t="s">
        <v>141</v>
      </c>
      <c r="MEN33" s="446" t="s">
        <v>142</v>
      </c>
      <c r="MEO33" s="446" t="s">
        <v>143</v>
      </c>
      <c r="MEP33" s="446">
        <v>0.217</v>
      </c>
      <c r="MEQ33" s="451">
        <f>+VLOOKUP(MEL33,[111]Insumos!$A$2:$F$2700,5,FALSE)</f>
        <v>124723</v>
      </c>
      <c r="MER33" s="451">
        <f>+ROUND(MEP33*MEQ33,0)</f>
        <v>27065</v>
      </c>
      <c r="MES33" s="450" t="s">
        <v>31</v>
      </c>
      <c r="MET33" s="450" t="s">
        <v>140</v>
      </c>
      <c r="MEU33" s="446" t="s">
        <v>141</v>
      </c>
      <c r="MEV33" s="446" t="s">
        <v>142</v>
      </c>
      <c r="MEW33" s="446" t="s">
        <v>143</v>
      </c>
      <c r="MEX33" s="446">
        <v>0.217</v>
      </c>
      <c r="MEY33" s="451">
        <f>+VLOOKUP(MET33,[111]Insumos!$A$2:$F$2700,5,FALSE)</f>
        <v>124723</v>
      </c>
      <c r="MEZ33" s="451">
        <f>+ROUND(MEX33*MEY33,0)</f>
        <v>27065</v>
      </c>
      <c r="MFA33" s="450" t="s">
        <v>31</v>
      </c>
      <c r="MFB33" s="450" t="s">
        <v>140</v>
      </c>
      <c r="MFC33" s="446" t="s">
        <v>141</v>
      </c>
      <c r="MFD33" s="446" t="s">
        <v>142</v>
      </c>
      <c r="MFE33" s="446" t="s">
        <v>143</v>
      </c>
      <c r="MFF33" s="446">
        <v>0.217</v>
      </c>
      <c r="MFG33" s="451">
        <f>+VLOOKUP(MFB33,[111]Insumos!$A$2:$F$2700,5,FALSE)</f>
        <v>124723</v>
      </c>
      <c r="MFH33" s="451">
        <f>+ROUND(MFF33*MFG33,0)</f>
        <v>27065</v>
      </c>
      <c r="MFI33" s="450" t="s">
        <v>31</v>
      </c>
      <c r="MFJ33" s="450" t="s">
        <v>140</v>
      </c>
      <c r="MFK33" s="446" t="s">
        <v>141</v>
      </c>
      <c r="MFL33" s="446" t="s">
        <v>142</v>
      </c>
      <c r="MFM33" s="446" t="s">
        <v>143</v>
      </c>
      <c r="MFN33" s="446">
        <v>0.217</v>
      </c>
      <c r="MFO33" s="451">
        <f>+VLOOKUP(MFJ33,[111]Insumos!$A$2:$F$2700,5,FALSE)</f>
        <v>124723</v>
      </c>
      <c r="MFP33" s="451">
        <f>+ROUND(MFN33*MFO33,0)</f>
        <v>27065</v>
      </c>
      <c r="MFQ33" s="450" t="s">
        <v>31</v>
      </c>
      <c r="MFR33" s="450" t="s">
        <v>140</v>
      </c>
      <c r="MFS33" s="446" t="s">
        <v>141</v>
      </c>
      <c r="MFT33" s="446" t="s">
        <v>142</v>
      </c>
      <c r="MFU33" s="446" t="s">
        <v>143</v>
      </c>
      <c r="MFV33" s="446">
        <v>0.217</v>
      </c>
      <c r="MFW33" s="451">
        <f>+VLOOKUP(MFR33,[111]Insumos!$A$2:$F$2700,5,FALSE)</f>
        <v>124723</v>
      </c>
      <c r="MFX33" s="451">
        <f>+ROUND(MFV33*MFW33,0)</f>
        <v>27065</v>
      </c>
      <c r="MFY33" s="450" t="s">
        <v>31</v>
      </c>
      <c r="MFZ33" s="450" t="s">
        <v>140</v>
      </c>
      <c r="MGA33" s="446" t="s">
        <v>141</v>
      </c>
      <c r="MGB33" s="446" t="s">
        <v>142</v>
      </c>
      <c r="MGC33" s="446" t="s">
        <v>143</v>
      </c>
      <c r="MGD33" s="446">
        <v>0.217</v>
      </c>
      <c r="MGE33" s="451">
        <f>+VLOOKUP(MFZ33,[111]Insumos!$A$2:$F$2700,5,FALSE)</f>
        <v>124723</v>
      </c>
      <c r="MGF33" s="451">
        <f>+ROUND(MGD33*MGE33,0)</f>
        <v>27065</v>
      </c>
      <c r="MGG33" s="450" t="s">
        <v>31</v>
      </c>
      <c r="MGH33" s="450" t="s">
        <v>140</v>
      </c>
      <c r="MGI33" s="446" t="s">
        <v>141</v>
      </c>
      <c r="MGJ33" s="446" t="s">
        <v>142</v>
      </c>
      <c r="MGK33" s="446" t="s">
        <v>143</v>
      </c>
      <c r="MGL33" s="446">
        <v>0.217</v>
      </c>
      <c r="MGM33" s="451">
        <f>+VLOOKUP(MGH33,[111]Insumos!$A$2:$F$2700,5,FALSE)</f>
        <v>124723</v>
      </c>
      <c r="MGN33" s="451">
        <f>+ROUND(MGL33*MGM33,0)</f>
        <v>27065</v>
      </c>
      <c r="MGO33" s="450" t="s">
        <v>31</v>
      </c>
      <c r="MGP33" s="450" t="s">
        <v>140</v>
      </c>
      <c r="MGQ33" s="446" t="s">
        <v>141</v>
      </c>
      <c r="MGR33" s="446" t="s">
        <v>142</v>
      </c>
      <c r="MGS33" s="446" t="s">
        <v>143</v>
      </c>
      <c r="MGT33" s="446">
        <v>0.217</v>
      </c>
      <c r="MGU33" s="451">
        <f>+VLOOKUP(MGP33,[111]Insumos!$A$2:$F$2700,5,FALSE)</f>
        <v>124723</v>
      </c>
      <c r="MGV33" s="451">
        <f>+ROUND(MGT33*MGU33,0)</f>
        <v>27065</v>
      </c>
      <c r="MGW33" s="450" t="s">
        <v>31</v>
      </c>
      <c r="MGX33" s="450" t="s">
        <v>140</v>
      </c>
      <c r="MGY33" s="446" t="s">
        <v>141</v>
      </c>
      <c r="MGZ33" s="446" t="s">
        <v>142</v>
      </c>
      <c r="MHA33" s="446" t="s">
        <v>143</v>
      </c>
      <c r="MHB33" s="446">
        <v>0.217</v>
      </c>
      <c r="MHC33" s="451">
        <f>+VLOOKUP(MGX33,[111]Insumos!$A$2:$F$2700,5,FALSE)</f>
        <v>124723</v>
      </c>
      <c r="MHD33" s="451">
        <f>+ROUND(MHB33*MHC33,0)</f>
        <v>27065</v>
      </c>
      <c r="MHE33" s="450" t="s">
        <v>31</v>
      </c>
      <c r="MHF33" s="450" t="s">
        <v>140</v>
      </c>
      <c r="MHG33" s="446" t="s">
        <v>141</v>
      </c>
      <c r="MHH33" s="446" t="s">
        <v>142</v>
      </c>
      <c r="MHI33" s="446" t="s">
        <v>143</v>
      </c>
      <c r="MHJ33" s="446">
        <v>0.217</v>
      </c>
      <c r="MHK33" s="451">
        <f>+VLOOKUP(MHF33,[111]Insumos!$A$2:$F$2700,5,FALSE)</f>
        <v>124723</v>
      </c>
      <c r="MHL33" s="451">
        <f>+ROUND(MHJ33*MHK33,0)</f>
        <v>27065</v>
      </c>
      <c r="MHM33" s="450" t="s">
        <v>31</v>
      </c>
      <c r="MHN33" s="450" t="s">
        <v>140</v>
      </c>
      <c r="MHO33" s="446" t="s">
        <v>141</v>
      </c>
      <c r="MHP33" s="446" t="s">
        <v>142</v>
      </c>
      <c r="MHQ33" s="446" t="s">
        <v>143</v>
      </c>
      <c r="MHR33" s="446">
        <v>0.217</v>
      </c>
      <c r="MHS33" s="451">
        <f>+VLOOKUP(MHN33,[111]Insumos!$A$2:$F$2700,5,FALSE)</f>
        <v>124723</v>
      </c>
      <c r="MHT33" s="451">
        <f>+ROUND(MHR33*MHS33,0)</f>
        <v>27065</v>
      </c>
      <c r="MHU33" s="450" t="s">
        <v>31</v>
      </c>
      <c r="MHV33" s="450" t="s">
        <v>140</v>
      </c>
      <c r="MHW33" s="446" t="s">
        <v>141</v>
      </c>
      <c r="MHX33" s="446" t="s">
        <v>142</v>
      </c>
      <c r="MHY33" s="446" t="s">
        <v>143</v>
      </c>
      <c r="MHZ33" s="446">
        <v>0.217</v>
      </c>
      <c r="MIA33" s="451">
        <f>+VLOOKUP(MHV33,[111]Insumos!$A$2:$F$2700,5,FALSE)</f>
        <v>124723</v>
      </c>
      <c r="MIB33" s="451">
        <f>+ROUND(MHZ33*MIA33,0)</f>
        <v>27065</v>
      </c>
      <c r="MIC33" s="450" t="s">
        <v>31</v>
      </c>
      <c r="MID33" s="450" t="s">
        <v>140</v>
      </c>
      <c r="MIE33" s="446" t="s">
        <v>141</v>
      </c>
      <c r="MIF33" s="446" t="s">
        <v>142</v>
      </c>
      <c r="MIG33" s="446" t="s">
        <v>143</v>
      </c>
      <c r="MIH33" s="446">
        <v>0.217</v>
      </c>
      <c r="MII33" s="451">
        <f>+VLOOKUP(MID33,[111]Insumos!$A$2:$F$2700,5,FALSE)</f>
        <v>124723</v>
      </c>
      <c r="MIJ33" s="451">
        <f>+ROUND(MIH33*MII33,0)</f>
        <v>27065</v>
      </c>
      <c r="MIK33" s="450" t="s">
        <v>31</v>
      </c>
      <c r="MIL33" s="450" t="s">
        <v>140</v>
      </c>
      <c r="MIM33" s="446" t="s">
        <v>141</v>
      </c>
      <c r="MIN33" s="446" t="s">
        <v>142</v>
      </c>
      <c r="MIO33" s="446" t="s">
        <v>143</v>
      </c>
      <c r="MIP33" s="446">
        <v>0.217</v>
      </c>
      <c r="MIQ33" s="451">
        <f>+VLOOKUP(MIL33,[111]Insumos!$A$2:$F$2700,5,FALSE)</f>
        <v>124723</v>
      </c>
      <c r="MIR33" s="451">
        <f>+ROUND(MIP33*MIQ33,0)</f>
        <v>27065</v>
      </c>
      <c r="MIS33" s="450" t="s">
        <v>31</v>
      </c>
      <c r="MIT33" s="450" t="s">
        <v>140</v>
      </c>
      <c r="MIU33" s="446" t="s">
        <v>141</v>
      </c>
      <c r="MIV33" s="446" t="s">
        <v>142</v>
      </c>
      <c r="MIW33" s="446" t="s">
        <v>143</v>
      </c>
      <c r="MIX33" s="446">
        <v>0.217</v>
      </c>
      <c r="MIY33" s="451">
        <f>+VLOOKUP(MIT33,[111]Insumos!$A$2:$F$2700,5,FALSE)</f>
        <v>124723</v>
      </c>
      <c r="MIZ33" s="451">
        <f>+ROUND(MIX33*MIY33,0)</f>
        <v>27065</v>
      </c>
      <c r="MJA33" s="450" t="s">
        <v>31</v>
      </c>
      <c r="MJB33" s="450" t="s">
        <v>140</v>
      </c>
      <c r="MJC33" s="446" t="s">
        <v>141</v>
      </c>
      <c r="MJD33" s="446" t="s">
        <v>142</v>
      </c>
      <c r="MJE33" s="446" t="s">
        <v>143</v>
      </c>
      <c r="MJF33" s="446">
        <v>0.217</v>
      </c>
      <c r="MJG33" s="451">
        <f>+VLOOKUP(MJB33,[111]Insumos!$A$2:$F$2700,5,FALSE)</f>
        <v>124723</v>
      </c>
      <c r="MJH33" s="451">
        <f>+ROUND(MJF33*MJG33,0)</f>
        <v>27065</v>
      </c>
      <c r="MJI33" s="450" t="s">
        <v>31</v>
      </c>
      <c r="MJJ33" s="450" t="s">
        <v>140</v>
      </c>
      <c r="MJK33" s="446" t="s">
        <v>141</v>
      </c>
      <c r="MJL33" s="446" t="s">
        <v>142</v>
      </c>
      <c r="MJM33" s="446" t="s">
        <v>143</v>
      </c>
      <c r="MJN33" s="446">
        <v>0.217</v>
      </c>
      <c r="MJO33" s="451">
        <f>+VLOOKUP(MJJ33,[111]Insumos!$A$2:$F$2700,5,FALSE)</f>
        <v>124723</v>
      </c>
      <c r="MJP33" s="451">
        <f>+ROUND(MJN33*MJO33,0)</f>
        <v>27065</v>
      </c>
      <c r="MJQ33" s="450" t="s">
        <v>31</v>
      </c>
      <c r="MJR33" s="450" t="s">
        <v>140</v>
      </c>
      <c r="MJS33" s="446" t="s">
        <v>141</v>
      </c>
      <c r="MJT33" s="446" t="s">
        <v>142</v>
      </c>
      <c r="MJU33" s="446" t="s">
        <v>143</v>
      </c>
      <c r="MJV33" s="446">
        <v>0.217</v>
      </c>
      <c r="MJW33" s="451">
        <f>+VLOOKUP(MJR33,[111]Insumos!$A$2:$F$2700,5,FALSE)</f>
        <v>124723</v>
      </c>
      <c r="MJX33" s="451">
        <f>+ROUND(MJV33*MJW33,0)</f>
        <v>27065</v>
      </c>
      <c r="MJY33" s="450" t="s">
        <v>31</v>
      </c>
      <c r="MJZ33" s="450" t="s">
        <v>140</v>
      </c>
      <c r="MKA33" s="446" t="s">
        <v>141</v>
      </c>
      <c r="MKB33" s="446" t="s">
        <v>142</v>
      </c>
      <c r="MKC33" s="446" t="s">
        <v>143</v>
      </c>
      <c r="MKD33" s="446">
        <v>0.217</v>
      </c>
      <c r="MKE33" s="451">
        <f>+VLOOKUP(MJZ33,[111]Insumos!$A$2:$F$2700,5,FALSE)</f>
        <v>124723</v>
      </c>
      <c r="MKF33" s="451">
        <f>+ROUND(MKD33*MKE33,0)</f>
        <v>27065</v>
      </c>
      <c r="MKG33" s="450" t="s">
        <v>31</v>
      </c>
      <c r="MKH33" s="450" t="s">
        <v>140</v>
      </c>
      <c r="MKI33" s="446" t="s">
        <v>141</v>
      </c>
      <c r="MKJ33" s="446" t="s">
        <v>142</v>
      </c>
      <c r="MKK33" s="446" t="s">
        <v>143</v>
      </c>
      <c r="MKL33" s="446">
        <v>0.217</v>
      </c>
      <c r="MKM33" s="451">
        <f>+VLOOKUP(MKH33,[111]Insumos!$A$2:$F$2700,5,FALSE)</f>
        <v>124723</v>
      </c>
      <c r="MKN33" s="451">
        <f>+ROUND(MKL33*MKM33,0)</f>
        <v>27065</v>
      </c>
      <c r="MKO33" s="450" t="s">
        <v>31</v>
      </c>
      <c r="MKP33" s="450" t="s">
        <v>140</v>
      </c>
      <c r="MKQ33" s="446" t="s">
        <v>141</v>
      </c>
      <c r="MKR33" s="446" t="s">
        <v>142</v>
      </c>
      <c r="MKS33" s="446" t="s">
        <v>143</v>
      </c>
      <c r="MKT33" s="446">
        <v>0.217</v>
      </c>
      <c r="MKU33" s="451">
        <f>+VLOOKUP(MKP33,[111]Insumos!$A$2:$F$2700,5,FALSE)</f>
        <v>124723</v>
      </c>
      <c r="MKV33" s="451">
        <f>+ROUND(MKT33*MKU33,0)</f>
        <v>27065</v>
      </c>
      <c r="MKW33" s="450" t="s">
        <v>31</v>
      </c>
      <c r="MKX33" s="450" t="s">
        <v>140</v>
      </c>
      <c r="MKY33" s="446" t="s">
        <v>141</v>
      </c>
      <c r="MKZ33" s="446" t="s">
        <v>142</v>
      </c>
      <c r="MLA33" s="446" t="s">
        <v>143</v>
      </c>
      <c r="MLB33" s="446">
        <v>0.217</v>
      </c>
      <c r="MLC33" s="451">
        <f>+VLOOKUP(MKX33,[111]Insumos!$A$2:$F$2700,5,FALSE)</f>
        <v>124723</v>
      </c>
      <c r="MLD33" s="451">
        <f>+ROUND(MLB33*MLC33,0)</f>
        <v>27065</v>
      </c>
      <c r="MLE33" s="450" t="s">
        <v>31</v>
      </c>
      <c r="MLF33" s="450" t="s">
        <v>140</v>
      </c>
      <c r="MLG33" s="446" t="s">
        <v>141</v>
      </c>
      <c r="MLH33" s="446" t="s">
        <v>142</v>
      </c>
      <c r="MLI33" s="446" t="s">
        <v>143</v>
      </c>
      <c r="MLJ33" s="446">
        <v>0.217</v>
      </c>
      <c r="MLK33" s="451">
        <f>+VLOOKUP(MLF33,[111]Insumos!$A$2:$F$2700,5,FALSE)</f>
        <v>124723</v>
      </c>
      <c r="MLL33" s="451">
        <f>+ROUND(MLJ33*MLK33,0)</f>
        <v>27065</v>
      </c>
      <c r="MLM33" s="450" t="s">
        <v>31</v>
      </c>
      <c r="MLN33" s="450" t="s">
        <v>140</v>
      </c>
      <c r="MLO33" s="446" t="s">
        <v>141</v>
      </c>
      <c r="MLP33" s="446" t="s">
        <v>142</v>
      </c>
      <c r="MLQ33" s="446" t="s">
        <v>143</v>
      </c>
      <c r="MLR33" s="446">
        <v>0.217</v>
      </c>
      <c r="MLS33" s="451">
        <f>+VLOOKUP(MLN33,[111]Insumos!$A$2:$F$2700,5,FALSE)</f>
        <v>124723</v>
      </c>
      <c r="MLT33" s="451">
        <f>+ROUND(MLR33*MLS33,0)</f>
        <v>27065</v>
      </c>
      <c r="MLU33" s="450" t="s">
        <v>31</v>
      </c>
      <c r="MLV33" s="450" t="s">
        <v>140</v>
      </c>
      <c r="MLW33" s="446" t="s">
        <v>141</v>
      </c>
      <c r="MLX33" s="446" t="s">
        <v>142</v>
      </c>
      <c r="MLY33" s="446" t="s">
        <v>143</v>
      </c>
      <c r="MLZ33" s="446">
        <v>0.217</v>
      </c>
      <c r="MMA33" s="451">
        <f>+VLOOKUP(MLV33,[111]Insumos!$A$2:$F$2700,5,FALSE)</f>
        <v>124723</v>
      </c>
      <c r="MMB33" s="451">
        <f>+ROUND(MLZ33*MMA33,0)</f>
        <v>27065</v>
      </c>
      <c r="MMC33" s="450" t="s">
        <v>31</v>
      </c>
      <c r="MMD33" s="450" t="s">
        <v>140</v>
      </c>
      <c r="MME33" s="446" t="s">
        <v>141</v>
      </c>
      <c r="MMF33" s="446" t="s">
        <v>142</v>
      </c>
      <c r="MMG33" s="446" t="s">
        <v>143</v>
      </c>
      <c r="MMH33" s="446">
        <v>0.217</v>
      </c>
      <c r="MMI33" s="451">
        <f>+VLOOKUP(MMD33,[111]Insumos!$A$2:$F$2700,5,FALSE)</f>
        <v>124723</v>
      </c>
      <c r="MMJ33" s="451">
        <f>+ROUND(MMH33*MMI33,0)</f>
        <v>27065</v>
      </c>
      <c r="MMK33" s="450" t="s">
        <v>31</v>
      </c>
      <c r="MML33" s="450" t="s">
        <v>140</v>
      </c>
      <c r="MMM33" s="446" t="s">
        <v>141</v>
      </c>
      <c r="MMN33" s="446" t="s">
        <v>142</v>
      </c>
      <c r="MMO33" s="446" t="s">
        <v>143</v>
      </c>
      <c r="MMP33" s="446">
        <v>0.217</v>
      </c>
      <c r="MMQ33" s="451">
        <f>+VLOOKUP(MML33,[111]Insumos!$A$2:$F$2700,5,FALSE)</f>
        <v>124723</v>
      </c>
      <c r="MMR33" s="451">
        <f>+ROUND(MMP33*MMQ33,0)</f>
        <v>27065</v>
      </c>
      <c r="MMS33" s="450" t="s">
        <v>31</v>
      </c>
      <c r="MMT33" s="450" t="s">
        <v>140</v>
      </c>
      <c r="MMU33" s="446" t="s">
        <v>141</v>
      </c>
      <c r="MMV33" s="446" t="s">
        <v>142</v>
      </c>
      <c r="MMW33" s="446" t="s">
        <v>143</v>
      </c>
      <c r="MMX33" s="446">
        <v>0.217</v>
      </c>
      <c r="MMY33" s="451">
        <f>+VLOOKUP(MMT33,[111]Insumos!$A$2:$F$2700,5,FALSE)</f>
        <v>124723</v>
      </c>
      <c r="MMZ33" s="451">
        <f>+ROUND(MMX33*MMY33,0)</f>
        <v>27065</v>
      </c>
      <c r="MNA33" s="450" t="s">
        <v>31</v>
      </c>
      <c r="MNB33" s="450" t="s">
        <v>140</v>
      </c>
      <c r="MNC33" s="446" t="s">
        <v>141</v>
      </c>
      <c r="MND33" s="446" t="s">
        <v>142</v>
      </c>
      <c r="MNE33" s="446" t="s">
        <v>143</v>
      </c>
      <c r="MNF33" s="446">
        <v>0.217</v>
      </c>
      <c r="MNG33" s="451">
        <f>+VLOOKUP(MNB33,[111]Insumos!$A$2:$F$2700,5,FALSE)</f>
        <v>124723</v>
      </c>
      <c r="MNH33" s="451">
        <f>+ROUND(MNF33*MNG33,0)</f>
        <v>27065</v>
      </c>
      <c r="MNI33" s="450" t="s">
        <v>31</v>
      </c>
      <c r="MNJ33" s="450" t="s">
        <v>140</v>
      </c>
      <c r="MNK33" s="446" t="s">
        <v>141</v>
      </c>
      <c r="MNL33" s="446" t="s">
        <v>142</v>
      </c>
      <c r="MNM33" s="446" t="s">
        <v>143</v>
      </c>
      <c r="MNN33" s="446">
        <v>0.217</v>
      </c>
      <c r="MNO33" s="451">
        <f>+VLOOKUP(MNJ33,[111]Insumos!$A$2:$F$2700,5,FALSE)</f>
        <v>124723</v>
      </c>
      <c r="MNP33" s="451">
        <f>+ROUND(MNN33*MNO33,0)</f>
        <v>27065</v>
      </c>
      <c r="MNQ33" s="450" t="s">
        <v>31</v>
      </c>
      <c r="MNR33" s="450" t="s">
        <v>140</v>
      </c>
      <c r="MNS33" s="446" t="s">
        <v>141</v>
      </c>
      <c r="MNT33" s="446" t="s">
        <v>142</v>
      </c>
      <c r="MNU33" s="446" t="s">
        <v>143</v>
      </c>
      <c r="MNV33" s="446">
        <v>0.217</v>
      </c>
      <c r="MNW33" s="451">
        <f>+VLOOKUP(MNR33,[111]Insumos!$A$2:$F$2700,5,FALSE)</f>
        <v>124723</v>
      </c>
      <c r="MNX33" s="451">
        <f>+ROUND(MNV33*MNW33,0)</f>
        <v>27065</v>
      </c>
      <c r="MNY33" s="450" t="s">
        <v>31</v>
      </c>
      <c r="MNZ33" s="450" t="s">
        <v>140</v>
      </c>
      <c r="MOA33" s="446" t="s">
        <v>141</v>
      </c>
      <c r="MOB33" s="446" t="s">
        <v>142</v>
      </c>
      <c r="MOC33" s="446" t="s">
        <v>143</v>
      </c>
      <c r="MOD33" s="446">
        <v>0.217</v>
      </c>
      <c r="MOE33" s="451">
        <f>+VLOOKUP(MNZ33,[111]Insumos!$A$2:$F$2700,5,FALSE)</f>
        <v>124723</v>
      </c>
      <c r="MOF33" s="451">
        <f>+ROUND(MOD33*MOE33,0)</f>
        <v>27065</v>
      </c>
      <c r="MOG33" s="450" t="s">
        <v>31</v>
      </c>
      <c r="MOH33" s="450" t="s">
        <v>140</v>
      </c>
      <c r="MOI33" s="446" t="s">
        <v>141</v>
      </c>
      <c r="MOJ33" s="446" t="s">
        <v>142</v>
      </c>
      <c r="MOK33" s="446" t="s">
        <v>143</v>
      </c>
      <c r="MOL33" s="446">
        <v>0.217</v>
      </c>
      <c r="MOM33" s="451">
        <f>+VLOOKUP(MOH33,[111]Insumos!$A$2:$F$2700,5,FALSE)</f>
        <v>124723</v>
      </c>
      <c r="MON33" s="451">
        <f>+ROUND(MOL33*MOM33,0)</f>
        <v>27065</v>
      </c>
      <c r="MOO33" s="450" t="s">
        <v>31</v>
      </c>
      <c r="MOP33" s="450" t="s">
        <v>140</v>
      </c>
      <c r="MOQ33" s="446" t="s">
        <v>141</v>
      </c>
      <c r="MOR33" s="446" t="s">
        <v>142</v>
      </c>
      <c r="MOS33" s="446" t="s">
        <v>143</v>
      </c>
      <c r="MOT33" s="446">
        <v>0.217</v>
      </c>
      <c r="MOU33" s="451">
        <f>+VLOOKUP(MOP33,[111]Insumos!$A$2:$F$2700,5,FALSE)</f>
        <v>124723</v>
      </c>
      <c r="MOV33" s="451">
        <f>+ROUND(MOT33*MOU33,0)</f>
        <v>27065</v>
      </c>
      <c r="MOW33" s="450" t="s">
        <v>31</v>
      </c>
      <c r="MOX33" s="450" t="s">
        <v>140</v>
      </c>
      <c r="MOY33" s="446" t="s">
        <v>141</v>
      </c>
      <c r="MOZ33" s="446" t="s">
        <v>142</v>
      </c>
      <c r="MPA33" s="446" t="s">
        <v>143</v>
      </c>
      <c r="MPB33" s="446">
        <v>0.217</v>
      </c>
      <c r="MPC33" s="451">
        <f>+VLOOKUP(MOX33,[111]Insumos!$A$2:$F$2700,5,FALSE)</f>
        <v>124723</v>
      </c>
      <c r="MPD33" s="451">
        <f>+ROUND(MPB33*MPC33,0)</f>
        <v>27065</v>
      </c>
      <c r="MPE33" s="450" t="s">
        <v>31</v>
      </c>
      <c r="MPF33" s="450" t="s">
        <v>140</v>
      </c>
      <c r="MPG33" s="446" t="s">
        <v>141</v>
      </c>
      <c r="MPH33" s="446" t="s">
        <v>142</v>
      </c>
      <c r="MPI33" s="446" t="s">
        <v>143</v>
      </c>
      <c r="MPJ33" s="446">
        <v>0.217</v>
      </c>
      <c r="MPK33" s="451">
        <f>+VLOOKUP(MPF33,[111]Insumos!$A$2:$F$2700,5,FALSE)</f>
        <v>124723</v>
      </c>
      <c r="MPL33" s="451">
        <f>+ROUND(MPJ33*MPK33,0)</f>
        <v>27065</v>
      </c>
      <c r="MPM33" s="450" t="s">
        <v>31</v>
      </c>
      <c r="MPN33" s="450" t="s">
        <v>140</v>
      </c>
      <c r="MPO33" s="446" t="s">
        <v>141</v>
      </c>
      <c r="MPP33" s="446" t="s">
        <v>142</v>
      </c>
      <c r="MPQ33" s="446" t="s">
        <v>143</v>
      </c>
      <c r="MPR33" s="446">
        <v>0.217</v>
      </c>
      <c r="MPS33" s="451">
        <f>+VLOOKUP(MPN33,[111]Insumos!$A$2:$F$2700,5,FALSE)</f>
        <v>124723</v>
      </c>
      <c r="MPT33" s="451">
        <f>+ROUND(MPR33*MPS33,0)</f>
        <v>27065</v>
      </c>
      <c r="MPU33" s="450" t="s">
        <v>31</v>
      </c>
      <c r="MPV33" s="450" t="s">
        <v>140</v>
      </c>
      <c r="MPW33" s="446" t="s">
        <v>141</v>
      </c>
      <c r="MPX33" s="446" t="s">
        <v>142</v>
      </c>
      <c r="MPY33" s="446" t="s">
        <v>143</v>
      </c>
      <c r="MPZ33" s="446">
        <v>0.217</v>
      </c>
      <c r="MQA33" s="451">
        <f>+VLOOKUP(MPV33,[111]Insumos!$A$2:$F$2700,5,FALSE)</f>
        <v>124723</v>
      </c>
      <c r="MQB33" s="451">
        <f>+ROUND(MPZ33*MQA33,0)</f>
        <v>27065</v>
      </c>
      <c r="MQC33" s="450" t="s">
        <v>31</v>
      </c>
      <c r="MQD33" s="450" t="s">
        <v>140</v>
      </c>
      <c r="MQE33" s="446" t="s">
        <v>141</v>
      </c>
      <c r="MQF33" s="446" t="s">
        <v>142</v>
      </c>
      <c r="MQG33" s="446" t="s">
        <v>143</v>
      </c>
      <c r="MQH33" s="446">
        <v>0.217</v>
      </c>
      <c r="MQI33" s="451">
        <f>+VLOOKUP(MQD33,[111]Insumos!$A$2:$F$2700,5,FALSE)</f>
        <v>124723</v>
      </c>
      <c r="MQJ33" s="451">
        <f>+ROUND(MQH33*MQI33,0)</f>
        <v>27065</v>
      </c>
      <c r="MQK33" s="450" t="s">
        <v>31</v>
      </c>
      <c r="MQL33" s="450" t="s">
        <v>140</v>
      </c>
      <c r="MQM33" s="446" t="s">
        <v>141</v>
      </c>
      <c r="MQN33" s="446" t="s">
        <v>142</v>
      </c>
      <c r="MQO33" s="446" t="s">
        <v>143</v>
      </c>
      <c r="MQP33" s="446">
        <v>0.217</v>
      </c>
      <c r="MQQ33" s="451">
        <f>+VLOOKUP(MQL33,[111]Insumos!$A$2:$F$2700,5,FALSE)</f>
        <v>124723</v>
      </c>
      <c r="MQR33" s="451">
        <f>+ROUND(MQP33*MQQ33,0)</f>
        <v>27065</v>
      </c>
      <c r="MQS33" s="450" t="s">
        <v>31</v>
      </c>
      <c r="MQT33" s="450" t="s">
        <v>140</v>
      </c>
      <c r="MQU33" s="446" t="s">
        <v>141</v>
      </c>
      <c r="MQV33" s="446" t="s">
        <v>142</v>
      </c>
      <c r="MQW33" s="446" t="s">
        <v>143</v>
      </c>
      <c r="MQX33" s="446">
        <v>0.217</v>
      </c>
      <c r="MQY33" s="451">
        <f>+VLOOKUP(MQT33,[111]Insumos!$A$2:$F$2700,5,FALSE)</f>
        <v>124723</v>
      </c>
      <c r="MQZ33" s="451">
        <f>+ROUND(MQX33*MQY33,0)</f>
        <v>27065</v>
      </c>
      <c r="MRA33" s="450" t="s">
        <v>31</v>
      </c>
      <c r="MRB33" s="450" t="s">
        <v>140</v>
      </c>
      <c r="MRC33" s="446" t="s">
        <v>141</v>
      </c>
      <c r="MRD33" s="446" t="s">
        <v>142</v>
      </c>
      <c r="MRE33" s="446" t="s">
        <v>143</v>
      </c>
      <c r="MRF33" s="446">
        <v>0.217</v>
      </c>
      <c r="MRG33" s="451">
        <f>+VLOOKUP(MRB33,[111]Insumos!$A$2:$F$2700,5,FALSE)</f>
        <v>124723</v>
      </c>
      <c r="MRH33" s="451">
        <f>+ROUND(MRF33*MRG33,0)</f>
        <v>27065</v>
      </c>
      <c r="MRI33" s="450" t="s">
        <v>31</v>
      </c>
      <c r="MRJ33" s="450" t="s">
        <v>140</v>
      </c>
      <c r="MRK33" s="446" t="s">
        <v>141</v>
      </c>
      <c r="MRL33" s="446" t="s">
        <v>142</v>
      </c>
      <c r="MRM33" s="446" t="s">
        <v>143</v>
      </c>
      <c r="MRN33" s="446">
        <v>0.217</v>
      </c>
      <c r="MRO33" s="451">
        <f>+VLOOKUP(MRJ33,[111]Insumos!$A$2:$F$2700,5,FALSE)</f>
        <v>124723</v>
      </c>
      <c r="MRP33" s="451">
        <f>+ROUND(MRN33*MRO33,0)</f>
        <v>27065</v>
      </c>
      <c r="MRQ33" s="450" t="s">
        <v>31</v>
      </c>
      <c r="MRR33" s="450" t="s">
        <v>140</v>
      </c>
      <c r="MRS33" s="446" t="s">
        <v>141</v>
      </c>
      <c r="MRT33" s="446" t="s">
        <v>142</v>
      </c>
      <c r="MRU33" s="446" t="s">
        <v>143</v>
      </c>
      <c r="MRV33" s="446">
        <v>0.217</v>
      </c>
      <c r="MRW33" s="451">
        <f>+VLOOKUP(MRR33,[111]Insumos!$A$2:$F$2700,5,FALSE)</f>
        <v>124723</v>
      </c>
      <c r="MRX33" s="451">
        <f>+ROUND(MRV33*MRW33,0)</f>
        <v>27065</v>
      </c>
      <c r="MRY33" s="450" t="s">
        <v>31</v>
      </c>
      <c r="MRZ33" s="450" t="s">
        <v>140</v>
      </c>
      <c r="MSA33" s="446" t="s">
        <v>141</v>
      </c>
      <c r="MSB33" s="446" t="s">
        <v>142</v>
      </c>
      <c r="MSC33" s="446" t="s">
        <v>143</v>
      </c>
      <c r="MSD33" s="446">
        <v>0.217</v>
      </c>
      <c r="MSE33" s="451">
        <f>+VLOOKUP(MRZ33,[111]Insumos!$A$2:$F$2700,5,FALSE)</f>
        <v>124723</v>
      </c>
      <c r="MSF33" s="451">
        <f>+ROUND(MSD33*MSE33,0)</f>
        <v>27065</v>
      </c>
      <c r="MSG33" s="450" t="s">
        <v>31</v>
      </c>
      <c r="MSH33" s="450" t="s">
        <v>140</v>
      </c>
      <c r="MSI33" s="446" t="s">
        <v>141</v>
      </c>
      <c r="MSJ33" s="446" t="s">
        <v>142</v>
      </c>
      <c r="MSK33" s="446" t="s">
        <v>143</v>
      </c>
      <c r="MSL33" s="446">
        <v>0.217</v>
      </c>
      <c r="MSM33" s="451">
        <f>+VLOOKUP(MSH33,[111]Insumos!$A$2:$F$2700,5,FALSE)</f>
        <v>124723</v>
      </c>
      <c r="MSN33" s="451">
        <f>+ROUND(MSL33*MSM33,0)</f>
        <v>27065</v>
      </c>
      <c r="MSO33" s="450" t="s">
        <v>31</v>
      </c>
      <c r="MSP33" s="450" t="s">
        <v>140</v>
      </c>
      <c r="MSQ33" s="446" t="s">
        <v>141</v>
      </c>
      <c r="MSR33" s="446" t="s">
        <v>142</v>
      </c>
      <c r="MSS33" s="446" t="s">
        <v>143</v>
      </c>
      <c r="MST33" s="446">
        <v>0.217</v>
      </c>
      <c r="MSU33" s="451">
        <f>+VLOOKUP(MSP33,[111]Insumos!$A$2:$F$2700,5,FALSE)</f>
        <v>124723</v>
      </c>
      <c r="MSV33" s="451">
        <f>+ROUND(MST33*MSU33,0)</f>
        <v>27065</v>
      </c>
      <c r="MSW33" s="450" t="s">
        <v>31</v>
      </c>
      <c r="MSX33" s="450" t="s">
        <v>140</v>
      </c>
      <c r="MSY33" s="446" t="s">
        <v>141</v>
      </c>
      <c r="MSZ33" s="446" t="s">
        <v>142</v>
      </c>
      <c r="MTA33" s="446" t="s">
        <v>143</v>
      </c>
      <c r="MTB33" s="446">
        <v>0.217</v>
      </c>
      <c r="MTC33" s="451">
        <f>+VLOOKUP(MSX33,[111]Insumos!$A$2:$F$2700,5,FALSE)</f>
        <v>124723</v>
      </c>
      <c r="MTD33" s="451">
        <f>+ROUND(MTB33*MTC33,0)</f>
        <v>27065</v>
      </c>
      <c r="MTE33" s="450" t="s">
        <v>31</v>
      </c>
      <c r="MTF33" s="450" t="s">
        <v>140</v>
      </c>
      <c r="MTG33" s="446" t="s">
        <v>141</v>
      </c>
      <c r="MTH33" s="446" t="s">
        <v>142</v>
      </c>
      <c r="MTI33" s="446" t="s">
        <v>143</v>
      </c>
      <c r="MTJ33" s="446">
        <v>0.217</v>
      </c>
      <c r="MTK33" s="451">
        <f>+VLOOKUP(MTF33,[111]Insumos!$A$2:$F$2700,5,FALSE)</f>
        <v>124723</v>
      </c>
      <c r="MTL33" s="451">
        <f>+ROUND(MTJ33*MTK33,0)</f>
        <v>27065</v>
      </c>
      <c r="MTM33" s="450" t="s">
        <v>31</v>
      </c>
      <c r="MTN33" s="450" t="s">
        <v>140</v>
      </c>
      <c r="MTO33" s="446" t="s">
        <v>141</v>
      </c>
      <c r="MTP33" s="446" t="s">
        <v>142</v>
      </c>
      <c r="MTQ33" s="446" t="s">
        <v>143</v>
      </c>
      <c r="MTR33" s="446">
        <v>0.217</v>
      </c>
      <c r="MTS33" s="451">
        <f>+VLOOKUP(MTN33,[111]Insumos!$A$2:$F$2700,5,FALSE)</f>
        <v>124723</v>
      </c>
      <c r="MTT33" s="451">
        <f>+ROUND(MTR33*MTS33,0)</f>
        <v>27065</v>
      </c>
      <c r="MTU33" s="450" t="s">
        <v>31</v>
      </c>
      <c r="MTV33" s="450" t="s">
        <v>140</v>
      </c>
      <c r="MTW33" s="446" t="s">
        <v>141</v>
      </c>
      <c r="MTX33" s="446" t="s">
        <v>142</v>
      </c>
      <c r="MTY33" s="446" t="s">
        <v>143</v>
      </c>
      <c r="MTZ33" s="446">
        <v>0.217</v>
      </c>
      <c r="MUA33" s="451">
        <f>+VLOOKUP(MTV33,[111]Insumos!$A$2:$F$2700,5,FALSE)</f>
        <v>124723</v>
      </c>
      <c r="MUB33" s="451">
        <f>+ROUND(MTZ33*MUA33,0)</f>
        <v>27065</v>
      </c>
      <c r="MUC33" s="450" t="s">
        <v>31</v>
      </c>
      <c r="MUD33" s="450" t="s">
        <v>140</v>
      </c>
      <c r="MUE33" s="446" t="s">
        <v>141</v>
      </c>
      <c r="MUF33" s="446" t="s">
        <v>142</v>
      </c>
      <c r="MUG33" s="446" t="s">
        <v>143</v>
      </c>
      <c r="MUH33" s="446">
        <v>0.217</v>
      </c>
      <c r="MUI33" s="451">
        <f>+VLOOKUP(MUD33,[111]Insumos!$A$2:$F$2700,5,FALSE)</f>
        <v>124723</v>
      </c>
      <c r="MUJ33" s="451">
        <f>+ROUND(MUH33*MUI33,0)</f>
        <v>27065</v>
      </c>
      <c r="MUK33" s="450" t="s">
        <v>31</v>
      </c>
      <c r="MUL33" s="450" t="s">
        <v>140</v>
      </c>
      <c r="MUM33" s="446" t="s">
        <v>141</v>
      </c>
      <c r="MUN33" s="446" t="s">
        <v>142</v>
      </c>
      <c r="MUO33" s="446" t="s">
        <v>143</v>
      </c>
      <c r="MUP33" s="446">
        <v>0.217</v>
      </c>
      <c r="MUQ33" s="451">
        <f>+VLOOKUP(MUL33,[111]Insumos!$A$2:$F$2700,5,FALSE)</f>
        <v>124723</v>
      </c>
      <c r="MUR33" s="451">
        <f>+ROUND(MUP33*MUQ33,0)</f>
        <v>27065</v>
      </c>
      <c r="MUS33" s="450" t="s">
        <v>31</v>
      </c>
      <c r="MUT33" s="450" t="s">
        <v>140</v>
      </c>
      <c r="MUU33" s="446" t="s">
        <v>141</v>
      </c>
      <c r="MUV33" s="446" t="s">
        <v>142</v>
      </c>
      <c r="MUW33" s="446" t="s">
        <v>143</v>
      </c>
      <c r="MUX33" s="446">
        <v>0.217</v>
      </c>
      <c r="MUY33" s="451">
        <f>+VLOOKUP(MUT33,[111]Insumos!$A$2:$F$2700,5,FALSE)</f>
        <v>124723</v>
      </c>
      <c r="MUZ33" s="451">
        <f>+ROUND(MUX33*MUY33,0)</f>
        <v>27065</v>
      </c>
      <c r="MVA33" s="450" t="s">
        <v>31</v>
      </c>
      <c r="MVB33" s="450" t="s">
        <v>140</v>
      </c>
      <c r="MVC33" s="446" t="s">
        <v>141</v>
      </c>
      <c r="MVD33" s="446" t="s">
        <v>142</v>
      </c>
      <c r="MVE33" s="446" t="s">
        <v>143</v>
      </c>
      <c r="MVF33" s="446">
        <v>0.217</v>
      </c>
      <c r="MVG33" s="451">
        <f>+VLOOKUP(MVB33,[111]Insumos!$A$2:$F$2700,5,FALSE)</f>
        <v>124723</v>
      </c>
      <c r="MVH33" s="451">
        <f>+ROUND(MVF33*MVG33,0)</f>
        <v>27065</v>
      </c>
      <c r="MVI33" s="450" t="s">
        <v>31</v>
      </c>
      <c r="MVJ33" s="450" t="s">
        <v>140</v>
      </c>
      <c r="MVK33" s="446" t="s">
        <v>141</v>
      </c>
      <c r="MVL33" s="446" t="s">
        <v>142</v>
      </c>
      <c r="MVM33" s="446" t="s">
        <v>143</v>
      </c>
      <c r="MVN33" s="446">
        <v>0.217</v>
      </c>
      <c r="MVO33" s="451">
        <f>+VLOOKUP(MVJ33,[111]Insumos!$A$2:$F$2700,5,FALSE)</f>
        <v>124723</v>
      </c>
      <c r="MVP33" s="451">
        <f>+ROUND(MVN33*MVO33,0)</f>
        <v>27065</v>
      </c>
      <c r="MVQ33" s="450" t="s">
        <v>31</v>
      </c>
      <c r="MVR33" s="450" t="s">
        <v>140</v>
      </c>
      <c r="MVS33" s="446" t="s">
        <v>141</v>
      </c>
      <c r="MVT33" s="446" t="s">
        <v>142</v>
      </c>
      <c r="MVU33" s="446" t="s">
        <v>143</v>
      </c>
      <c r="MVV33" s="446">
        <v>0.217</v>
      </c>
      <c r="MVW33" s="451">
        <f>+VLOOKUP(MVR33,[111]Insumos!$A$2:$F$2700,5,FALSE)</f>
        <v>124723</v>
      </c>
      <c r="MVX33" s="451">
        <f>+ROUND(MVV33*MVW33,0)</f>
        <v>27065</v>
      </c>
      <c r="MVY33" s="450" t="s">
        <v>31</v>
      </c>
      <c r="MVZ33" s="450" t="s">
        <v>140</v>
      </c>
      <c r="MWA33" s="446" t="s">
        <v>141</v>
      </c>
      <c r="MWB33" s="446" t="s">
        <v>142</v>
      </c>
      <c r="MWC33" s="446" t="s">
        <v>143</v>
      </c>
      <c r="MWD33" s="446">
        <v>0.217</v>
      </c>
      <c r="MWE33" s="451">
        <f>+VLOOKUP(MVZ33,[111]Insumos!$A$2:$F$2700,5,FALSE)</f>
        <v>124723</v>
      </c>
      <c r="MWF33" s="451">
        <f>+ROUND(MWD33*MWE33,0)</f>
        <v>27065</v>
      </c>
      <c r="MWG33" s="450" t="s">
        <v>31</v>
      </c>
      <c r="MWH33" s="450" t="s">
        <v>140</v>
      </c>
      <c r="MWI33" s="446" t="s">
        <v>141</v>
      </c>
      <c r="MWJ33" s="446" t="s">
        <v>142</v>
      </c>
      <c r="MWK33" s="446" t="s">
        <v>143</v>
      </c>
      <c r="MWL33" s="446">
        <v>0.217</v>
      </c>
      <c r="MWM33" s="451">
        <f>+VLOOKUP(MWH33,[111]Insumos!$A$2:$F$2700,5,FALSE)</f>
        <v>124723</v>
      </c>
      <c r="MWN33" s="451">
        <f>+ROUND(MWL33*MWM33,0)</f>
        <v>27065</v>
      </c>
      <c r="MWO33" s="450" t="s">
        <v>31</v>
      </c>
      <c r="MWP33" s="450" t="s">
        <v>140</v>
      </c>
      <c r="MWQ33" s="446" t="s">
        <v>141</v>
      </c>
      <c r="MWR33" s="446" t="s">
        <v>142</v>
      </c>
      <c r="MWS33" s="446" t="s">
        <v>143</v>
      </c>
      <c r="MWT33" s="446">
        <v>0.217</v>
      </c>
      <c r="MWU33" s="451">
        <f>+VLOOKUP(MWP33,[111]Insumos!$A$2:$F$2700,5,FALSE)</f>
        <v>124723</v>
      </c>
      <c r="MWV33" s="451">
        <f>+ROUND(MWT33*MWU33,0)</f>
        <v>27065</v>
      </c>
      <c r="MWW33" s="450" t="s">
        <v>31</v>
      </c>
      <c r="MWX33" s="450" t="s">
        <v>140</v>
      </c>
      <c r="MWY33" s="446" t="s">
        <v>141</v>
      </c>
      <c r="MWZ33" s="446" t="s">
        <v>142</v>
      </c>
      <c r="MXA33" s="446" t="s">
        <v>143</v>
      </c>
      <c r="MXB33" s="446">
        <v>0.217</v>
      </c>
      <c r="MXC33" s="451">
        <f>+VLOOKUP(MWX33,[111]Insumos!$A$2:$F$2700,5,FALSE)</f>
        <v>124723</v>
      </c>
      <c r="MXD33" s="451">
        <f>+ROUND(MXB33*MXC33,0)</f>
        <v>27065</v>
      </c>
      <c r="MXE33" s="450" t="s">
        <v>31</v>
      </c>
      <c r="MXF33" s="450" t="s">
        <v>140</v>
      </c>
      <c r="MXG33" s="446" t="s">
        <v>141</v>
      </c>
      <c r="MXH33" s="446" t="s">
        <v>142</v>
      </c>
      <c r="MXI33" s="446" t="s">
        <v>143</v>
      </c>
      <c r="MXJ33" s="446">
        <v>0.217</v>
      </c>
      <c r="MXK33" s="451">
        <f>+VLOOKUP(MXF33,[111]Insumos!$A$2:$F$2700,5,FALSE)</f>
        <v>124723</v>
      </c>
      <c r="MXL33" s="451">
        <f>+ROUND(MXJ33*MXK33,0)</f>
        <v>27065</v>
      </c>
      <c r="MXM33" s="450" t="s">
        <v>31</v>
      </c>
      <c r="MXN33" s="450" t="s">
        <v>140</v>
      </c>
      <c r="MXO33" s="446" t="s">
        <v>141</v>
      </c>
      <c r="MXP33" s="446" t="s">
        <v>142</v>
      </c>
      <c r="MXQ33" s="446" t="s">
        <v>143</v>
      </c>
      <c r="MXR33" s="446">
        <v>0.217</v>
      </c>
      <c r="MXS33" s="451">
        <f>+VLOOKUP(MXN33,[111]Insumos!$A$2:$F$2700,5,FALSE)</f>
        <v>124723</v>
      </c>
      <c r="MXT33" s="451">
        <f>+ROUND(MXR33*MXS33,0)</f>
        <v>27065</v>
      </c>
      <c r="MXU33" s="450" t="s">
        <v>31</v>
      </c>
      <c r="MXV33" s="450" t="s">
        <v>140</v>
      </c>
      <c r="MXW33" s="446" t="s">
        <v>141</v>
      </c>
      <c r="MXX33" s="446" t="s">
        <v>142</v>
      </c>
      <c r="MXY33" s="446" t="s">
        <v>143</v>
      </c>
      <c r="MXZ33" s="446">
        <v>0.217</v>
      </c>
      <c r="MYA33" s="451">
        <f>+VLOOKUP(MXV33,[111]Insumos!$A$2:$F$2700,5,FALSE)</f>
        <v>124723</v>
      </c>
      <c r="MYB33" s="451">
        <f>+ROUND(MXZ33*MYA33,0)</f>
        <v>27065</v>
      </c>
      <c r="MYC33" s="450" t="s">
        <v>31</v>
      </c>
      <c r="MYD33" s="450" t="s">
        <v>140</v>
      </c>
      <c r="MYE33" s="446" t="s">
        <v>141</v>
      </c>
      <c r="MYF33" s="446" t="s">
        <v>142</v>
      </c>
      <c r="MYG33" s="446" t="s">
        <v>143</v>
      </c>
      <c r="MYH33" s="446">
        <v>0.217</v>
      </c>
      <c r="MYI33" s="451">
        <f>+VLOOKUP(MYD33,[111]Insumos!$A$2:$F$2700,5,FALSE)</f>
        <v>124723</v>
      </c>
      <c r="MYJ33" s="451">
        <f>+ROUND(MYH33*MYI33,0)</f>
        <v>27065</v>
      </c>
      <c r="MYK33" s="450" t="s">
        <v>31</v>
      </c>
      <c r="MYL33" s="450" t="s">
        <v>140</v>
      </c>
      <c r="MYM33" s="446" t="s">
        <v>141</v>
      </c>
      <c r="MYN33" s="446" t="s">
        <v>142</v>
      </c>
      <c r="MYO33" s="446" t="s">
        <v>143</v>
      </c>
      <c r="MYP33" s="446">
        <v>0.217</v>
      </c>
      <c r="MYQ33" s="451">
        <f>+VLOOKUP(MYL33,[111]Insumos!$A$2:$F$2700,5,FALSE)</f>
        <v>124723</v>
      </c>
      <c r="MYR33" s="451">
        <f>+ROUND(MYP33*MYQ33,0)</f>
        <v>27065</v>
      </c>
      <c r="MYS33" s="450" t="s">
        <v>31</v>
      </c>
      <c r="MYT33" s="450" t="s">
        <v>140</v>
      </c>
      <c r="MYU33" s="446" t="s">
        <v>141</v>
      </c>
      <c r="MYV33" s="446" t="s">
        <v>142</v>
      </c>
      <c r="MYW33" s="446" t="s">
        <v>143</v>
      </c>
      <c r="MYX33" s="446">
        <v>0.217</v>
      </c>
      <c r="MYY33" s="451">
        <f>+VLOOKUP(MYT33,[111]Insumos!$A$2:$F$2700,5,FALSE)</f>
        <v>124723</v>
      </c>
      <c r="MYZ33" s="451">
        <f>+ROUND(MYX33*MYY33,0)</f>
        <v>27065</v>
      </c>
      <c r="MZA33" s="450" t="s">
        <v>31</v>
      </c>
      <c r="MZB33" s="450" t="s">
        <v>140</v>
      </c>
      <c r="MZC33" s="446" t="s">
        <v>141</v>
      </c>
      <c r="MZD33" s="446" t="s">
        <v>142</v>
      </c>
      <c r="MZE33" s="446" t="s">
        <v>143</v>
      </c>
      <c r="MZF33" s="446">
        <v>0.217</v>
      </c>
      <c r="MZG33" s="451">
        <f>+VLOOKUP(MZB33,[111]Insumos!$A$2:$F$2700,5,FALSE)</f>
        <v>124723</v>
      </c>
      <c r="MZH33" s="451">
        <f>+ROUND(MZF33*MZG33,0)</f>
        <v>27065</v>
      </c>
      <c r="MZI33" s="450" t="s">
        <v>31</v>
      </c>
      <c r="MZJ33" s="450" t="s">
        <v>140</v>
      </c>
      <c r="MZK33" s="446" t="s">
        <v>141</v>
      </c>
      <c r="MZL33" s="446" t="s">
        <v>142</v>
      </c>
      <c r="MZM33" s="446" t="s">
        <v>143</v>
      </c>
      <c r="MZN33" s="446">
        <v>0.217</v>
      </c>
      <c r="MZO33" s="451">
        <f>+VLOOKUP(MZJ33,[111]Insumos!$A$2:$F$2700,5,FALSE)</f>
        <v>124723</v>
      </c>
      <c r="MZP33" s="451">
        <f>+ROUND(MZN33*MZO33,0)</f>
        <v>27065</v>
      </c>
      <c r="MZQ33" s="450" t="s">
        <v>31</v>
      </c>
      <c r="MZR33" s="450" t="s">
        <v>140</v>
      </c>
      <c r="MZS33" s="446" t="s">
        <v>141</v>
      </c>
      <c r="MZT33" s="446" t="s">
        <v>142</v>
      </c>
      <c r="MZU33" s="446" t="s">
        <v>143</v>
      </c>
      <c r="MZV33" s="446">
        <v>0.217</v>
      </c>
      <c r="MZW33" s="451">
        <f>+VLOOKUP(MZR33,[111]Insumos!$A$2:$F$2700,5,FALSE)</f>
        <v>124723</v>
      </c>
      <c r="MZX33" s="451">
        <f>+ROUND(MZV33*MZW33,0)</f>
        <v>27065</v>
      </c>
      <c r="MZY33" s="450" t="s">
        <v>31</v>
      </c>
      <c r="MZZ33" s="450" t="s">
        <v>140</v>
      </c>
      <c r="NAA33" s="446" t="s">
        <v>141</v>
      </c>
      <c r="NAB33" s="446" t="s">
        <v>142</v>
      </c>
      <c r="NAC33" s="446" t="s">
        <v>143</v>
      </c>
      <c r="NAD33" s="446">
        <v>0.217</v>
      </c>
      <c r="NAE33" s="451">
        <f>+VLOOKUP(MZZ33,[111]Insumos!$A$2:$F$2700,5,FALSE)</f>
        <v>124723</v>
      </c>
      <c r="NAF33" s="451">
        <f>+ROUND(NAD33*NAE33,0)</f>
        <v>27065</v>
      </c>
      <c r="NAG33" s="450" t="s">
        <v>31</v>
      </c>
      <c r="NAH33" s="450" t="s">
        <v>140</v>
      </c>
      <c r="NAI33" s="446" t="s">
        <v>141</v>
      </c>
      <c r="NAJ33" s="446" t="s">
        <v>142</v>
      </c>
      <c r="NAK33" s="446" t="s">
        <v>143</v>
      </c>
      <c r="NAL33" s="446">
        <v>0.217</v>
      </c>
      <c r="NAM33" s="451">
        <f>+VLOOKUP(NAH33,[111]Insumos!$A$2:$F$2700,5,FALSE)</f>
        <v>124723</v>
      </c>
      <c r="NAN33" s="451">
        <f>+ROUND(NAL33*NAM33,0)</f>
        <v>27065</v>
      </c>
      <c r="NAO33" s="450" t="s">
        <v>31</v>
      </c>
      <c r="NAP33" s="450" t="s">
        <v>140</v>
      </c>
      <c r="NAQ33" s="446" t="s">
        <v>141</v>
      </c>
      <c r="NAR33" s="446" t="s">
        <v>142</v>
      </c>
      <c r="NAS33" s="446" t="s">
        <v>143</v>
      </c>
      <c r="NAT33" s="446">
        <v>0.217</v>
      </c>
      <c r="NAU33" s="451">
        <f>+VLOOKUP(NAP33,[111]Insumos!$A$2:$F$2700,5,FALSE)</f>
        <v>124723</v>
      </c>
      <c r="NAV33" s="451">
        <f>+ROUND(NAT33*NAU33,0)</f>
        <v>27065</v>
      </c>
      <c r="NAW33" s="450" t="s">
        <v>31</v>
      </c>
      <c r="NAX33" s="450" t="s">
        <v>140</v>
      </c>
      <c r="NAY33" s="446" t="s">
        <v>141</v>
      </c>
      <c r="NAZ33" s="446" t="s">
        <v>142</v>
      </c>
      <c r="NBA33" s="446" t="s">
        <v>143</v>
      </c>
      <c r="NBB33" s="446">
        <v>0.217</v>
      </c>
      <c r="NBC33" s="451">
        <f>+VLOOKUP(NAX33,[111]Insumos!$A$2:$F$2700,5,FALSE)</f>
        <v>124723</v>
      </c>
      <c r="NBD33" s="451">
        <f>+ROUND(NBB33*NBC33,0)</f>
        <v>27065</v>
      </c>
      <c r="NBE33" s="450" t="s">
        <v>31</v>
      </c>
      <c r="NBF33" s="450" t="s">
        <v>140</v>
      </c>
      <c r="NBG33" s="446" t="s">
        <v>141</v>
      </c>
      <c r="NBH33" s="446" t="s">
        <v>142</v>
      </c>
      <c r="NBI33" s="446" t="s">
        <v>143</v>
      </c>
      <c r="NBJ33" s="446">
        <v>0.217</v>
      </c>
      <c r="NBK33" s="451">
        <f>+VLOOKUP(NBF33,[111]Insumos!$A$2:$F$2700,5,FALSE)</f>
        <v>124723</v>
      </c>
      <c r="NBL33" s="451">
        <f>+ROUND(NBJ33*NBK33,0)</f>
        <v>27065</v>
      </c>
      <c r="NBM33" s="450" t="s">
        <v>31</v>
      </c>
      <c r="NBN33" s="450" t="s">
        <v>140</v>
      </c>
      <c r="NBO33" s="446" t="s">
        <v>141</v>
      </c>
      <c r="NBP33" s="446" t="s">
        <v>142</v>
      </c>
      <c r="NBQ33" s="446" t="s">
        <v>143</v>
      </c>
      <c r="NBR33" s="446">
        <v>0.217</v>
      </c>
      <c r="NBS33" s="451">
        <f>+VLOOKUP(NBN33,[111]Insumos!$A$2:$F$2700,5,FALSE)</f>
        <v>124723</v>
      </c>
      <c r="NBT33" s="451">
        <f>+ROUND(NBR33*NBS33,0)</f>
        <v>27065</v>
      </c>
      <c r="NBU33" s="450" t="s">
        <v>31</v>
      </c>
      <c r="NBV33" s="450" t="s">
        <v>140</v>
      </c>
      <c r="NBW33" s="446" t="s">
        <v>141</v>
      </c>
      <c r="NBX33" s="446" t="s">
        <v>142</v>
      </c>
      <c r="NBY33" s="446" t="s">
        <v>143</v>
      </c>
      <c r="NBZ33" s="446">
        <v>0.217</v>
      </c>
      <c r="NCA33" s="451">
        <f>+VLOOKUP(NBV33,[111]Insumos!$A$2:$F$2700,5,FALSE)</f>
        <v>124723</v>
      </c>
      <c r="NCB33" s="451">
        <f>+ROUND(NBZ33*NCA33,0)</f>
        <v>27065</v>
      </c>
      <c r="NCC33" s="450" t="s">
        <v>31</v>
      </c>
      <c r="NCD33" s="450" t="s">
        <v>140</v>
      </c>
      <c r="NCE33" s="446" t="s">
        <v>141</v>
      </c>
      <c r="NCF33" s="446" t="s">
        <v>142</v>
      </c>
      <c r="NCG33" s="446" t="s">
        <v>143</v>
      </c>
      <c r="NCH33" s="446">
        <v>0.217</v>
      </c>
      <c r="NCI33" s="451">
        <f>+VLOOKUP(NCD33,[111]Insumos!$A$2:$F$2700,5,FALSE)</f>
        <v>124723</v>
      </c>
      <c r="NCJ33" s="451">
        <f>+ROUND(NCH33*NCI33,0)</f>
        <v>27065</v>
      </c>
      <c r="NCK33" s="450" t="s">
        <v>31</v>
      </c>
      <c r="NCL33" s="450" t="s">
        <v>140</v>
      </c>
      <c r="NCM33" s="446" t="s">
        <v>141</v>
      </c>
      <c r="NCN33" s="446" t="s">
        <v>142</v>
      </c>
      <c r="NCO33" s="446" t="s">
        <v>143</v>
      </c>
      <c r="NCP33" s="446">
        <v>0.217</v>
      </c>
      <c r="NCQ33" s="451">
        <f>+VLOOKUP(NCL33,[111]Insumos!$A$2:$F$2700,5,FALSE)</f>
        <v>124723</v>
      </c>
      <c r="NCR33" s="451">
        <f>+ROUND(NCP33*NCQ33,0)</f>
        <v>27065</v>
      </c>
      <c r="NCS33" s="450" t="s">
        <v>31</v>
      </c>
      <c r="NCT33" s="450" t="s">
        <v>140</v>
      </c>
      <c r="NCU33" s="446" t="s">
        <v>141</v>
      </c>
      <c r="NCV33" s="446" t="s">
        <v>142</v>
      </c>
      <c r="NCW33" s="446" t="s">
        <v>143</v>
      </c>
      <c r="NCX33" s="446">
        <v>0.217</v>
      </c>
      <c r="NCY33" s="451">
        <f>+VLOOKUP(NCT33,[111]Insumos!$A$2:$F$2700,5,FALSE)</f>
        <v>124723</v>
      </c>
      <c r="NCZ33" s="451">
        <f>+ROUND(NCX33*NCY33,0)</f>
        <v>27065</v>
      </c>
      <c r="NDA33" s="450" t="s">
        <v>31</v>
      </c>
      <c r="NDB33" s="450" t="s">
        <v>140</v>
      </c>
      <c r="NDC33" s="446" t="s">
        <v>141</v>
      </c>
      <c r="NDD33" s="446" t="s">
        <v>142</v>
      </c>
      <c r="NDE33" s="446" t="s">
        <v>143</v>
      </c>
      <c r="NDF33" s="446">
        <v>0.217</v>
      </c>
      <c r="NDG33" s="451">
        <f>+VLOOKUP(NDB33,[111]Insumos!$A$2:$F$2700,5,FALSE)</f>
        <v>124723</v>
      </c>
      <c r="NDH33" s="451">
        <f>+ROUND(NDF33*NDG33,0)</f>
        <v>27065</v>
      </c>
      <c r="NDI33" s="450" t="s">
        <v>31</v>
      </c>
      <c r="NDJ33" s="450" t="s">
        <v>140</v>
      </c>
      <c r="NDK33" s="446" t="s">
        <v>141</v>
      </c>
      <c r="NDL33" s="446" t="s">
        <v>142</v>
      </c>
      <c r="NDM33" s="446" t="s">
        <v>143</v>
      </c>
      <c r="NDN33" s="446">
        <v>0.217</v>
      </c>
      <c r="NDO33" s="451">
        <f>+VLOOKUP(NDJ33,[111]Insumos!$A$2:$F$2700,5,FALSE)</f>
        <v>124723</v>
      </c>
      <c r="NDP33" s="451">
        <f>+ROUND(NDN33*NDO33,0)</f>
        <v>27065</v>
      </c>
      <c r="NDQ33" s="450" t="s">
        <v>31</v>
      </c>
      <c r="NDR33" s="450" t="s">
        <v>140</v>
      </c>
      <c r="NDS33" s="446" t="s">
        <v>141</v>
      </c>
      <c r="NDT33" s="446" t="s">
        <v>142</v>
      </c>
      <c r="NDU33" s="446" t="s">
        <v>143</v>
      </c>
      <c r="NDV33" s="446">
        <v>0.217</v>
      </c>
      <c r="NDW33" s="451">
        <f>+VLOOKUP(NDR33,[111]Insumos!$A$2:$F$2700,5,FALSE)</f>
        <v>124723</v>
      </c>
      <c r="NDX33" s="451">
        <f>+ROUND(NDV33*NDW33,0)</f>
        <v>27065</v>
      </c>
      <c r="NDY33" s="450" t="s">
        <v>31</v>
      </c>
      <c r="NDZ33" s="450" t="s">
        <v>140</v>
      </c>
      <c r="NEA33" s="446" t="s">
        <v>141</v>
      </c>
      <c r="NEB33" s="446" t="s">
        <v>142</v>
      </c>
      <c r="NEC33" s="446" t="s">
        <v>143</v>
      </c>
      <c r="NED33" s="446">
        <v>0.217</v>
      </c>
      <c r="NEE33" s="451">
        <f>+VLOOKUP(NDZ33,[111]Insumos!$A$2:$F$2700,5,FALSE)</f>
        <v>124723</v>
      </c>
      <c r="NEF33" s="451">
        <f>+ROUND(NED33*NEE33,0)</f>
        <v>27065</v>
      </c>
      <c r="NEG33" s="450" t="s">
        <v>31</v>
      </c>
      <c r="NEH33" s="450" t="s">
        <v>140</v>
      </c>
      <c r="NEI33" s="446" t="s">
        <v>141</v>
      </c>
      <c r="NEJ33" s="446" t="s">
        <v>142</v>
      </c>
      <c r="NEK33" s="446" t="s">
        <v>143</v>
      </c>
      <c r="NEL33" s="446">
        <v>0.217</v>
      </c>
      <c r="NEM33" s="451">
        <f>+VLOOKUP(NEH33,[111]Insumos!$A$2:$F$2700,5,FALSE)</f>
        <v>124723</v>
      </c>
      <c r="NEN33" s="451">
        <f>+ROUND(NEL33*NEM33,0)</f>
        <v>27065</v>
      </c>
      <c r="NEO33" s="450" t="s">
        <v>31</v>
      </c>
      <c r="NEP33" s="450" t="s">
        <v>140</v>
      </c>
      <c r="NEQ33" s="446" t="s">
        <v>141</v>
      </c>
      <c r="NER33" s="446" t="s">
        <v>142</v>
      </c>
      <c r="NES33" s="446" t="s">
        <v>143</v>
      </c>
      <c r="NET33" s="446">
        <v>0.217</v>
      </c>
      <c r="NEU33" s="451">
        <f>+VLOOKUP(NEP33,[111]Insumos!$A$2:$F$2700,5,FALSE)</f>
        <v>124723</v>
      </c>
      <c r="NEV33" s="451">
        <f>+ROUND(NET33*NEU33,0)</f>
        <v>27065</v>
      </c>
      <c r="NEW33" s="450" t="s">
        <v>31</v>
      </c>
      <c r="NEX33" s="450" t="s">
        <v>140</v>
      </c>
      <c r="NEY33" s="446" t="s">
        <v>141</v>
      </c>
      <c r="NEZ33" s="446" t="s">
        <v>142</v>
      </c>
      <c r="NFA33" s="446" t="s">
        <v>143</v>
      </c>
      <c r="NFB33" s="446">
        <v>0.217</v>
      </c>
      <c r="NFC33" s="451">
        <f>+VLOOKUP(NEX33,[111]Insumos!$A$2:$F$2700,5,FALSE)</f>
        <v>124723</v>
      </c>
      <c r="NFD33" s="451">
        <f>+ROUND(NFB33*NFC33,0)</f>
        <v>27065</v>
      </c>
      <c r="NFE33" s="450" t="s">
        <v>31</v>
      </c>
      <c r="NFF33" s="450" t="s">
        <v>140</v>
      </c>
      <c r="NFG33" s="446" t="s">
        <v>141</v>
      </c>
      <c r="NFH33" s="446" t="s">
        <v>142</v>
      </c>
      <c r="NFI33" s="446" t="s">
        <v>143</v>
      </c>
      <c r="NFJ33" s="446">
        <v>0.217</v>
      </c>
      <c r="NFK33" s="451">
        <f>+VLOOKUP(NFF33,[111]Insumos!$A$2:$F$2700,5,FALSE)</f>
        <v>124723</v>
      </c>
      <c r="NFL33" s="451">
        <f>+ROUND(NFJ33*NFK33,0)</f>
        <v>27065</v>
      </c>
      <c r="NFM33" s="450" t="s">
        <v>31</v>
      </c>
      <c r="NFN33" s="450" t="s">
        <v>140</v>
      </c>
      <c r="NFO33" s="446" t="s">
        <v>141</v>
      </c>
      <c r="NFP33" s="446" t="s">
        <v>142</v>
      </c>
      <c r="NFQ33" s="446" t="s">
        <v>143</v>
      </c>
      <c r="NFR33" s="446">
        <v>0.217</v>
      </c>
      <c r="NFS33" s="451">
        <f>+VLOOKUP(NFN33,[111]Insumos!$A$2:$F$2700,5,FALSE)</f>
        <v>124723</v>
      </c>
      <c r="NFT33" s="451">
        <f>+ROUND(NFR33*NFS33,0)</f>
        <v>27065</v>
      </c>
      <c r="NFU33" s="450" t="s">
        <v>31</v>
      </c>
      <c r="NFV33" s="450" t="s">
        <v>140</v>
      </c>
      <c r="NFW33" s="446" t="s">
        <v>141</v>
      </c>
      <c r="NFX33" s="446" t="s">
        <v>142</v>
      </c>
      <c r="NFY33" s="446" t="s">
        <v>143</v>
      </c>
      <c r="NFZ33" s="446">
        <v>0.217</v>
      </c>
      <c r="NGA33" s="451">
        <f>+VLOOKUP(NFV33,[111]Insumos!$A$2:$F$2700,5,FALSE)</f>
        <v>124723</v>
      </c>
      <c r="NGB33" s="451">
        <f>+ROUND(NFZ33*NGA33,0)</f>
        <v>27065</v>
      </c>
      <c r="NGC33" s="450" t="s">
        <v>31</v>
      </c>
      <c r="NGD33" s="450" t="s">
        <v>140</v>
      </c>
      <c r="NGE33" s="446" t="s">
        <v>141</v>
      </c>
      <c r="NGF33" s="446" t="s">
        <v>142</v>
      </c>
      <c r="NGG33" s="446" t="s">
        <v>143</v>
      </c>
      <c r="NGH33" s="446">
        <v>0.217</v>
      </c>
      <c r="NGI33" s="451">
        <f>+VLOOKUP(NGD33,[111]Insumos!$A$2:$F$2700,5,FALSE)</f>
        <v>124723</v>
      </c>
      <c r="NGJ33" s="451">
        <f>+ROUND(NGH33*NGI33,0)</f>
        <v>27065</v>
      </c>
      <c r="NGK33" s="450" t="s">
        <v>31</v>
      </c>
      <c r="NGL33" s="450" t="s">
        <v>140</v>
      </c>
      <c r="NGM33" s="446" t="s">
        <v>141</v>
      </c>
      <c r="NGN33" s="446" t="s">
        <v>142</v>
      </c>
      <c r="NGO33" s="446" t="s">
        <v>143</v>
      </c>
      <c r="NGP33" s="446">
        <v>0.217</v>
      </c>
      <c r="NGQ33" s="451">
        <f>+VLOOKUP(NGL33,[111]Insumos!$A$2:$F$2700,5,FALSE)</f>
        <v>124723</v>
      </c>
      <c r="NGR33" s="451">
        <f>+ROUND(NGP33*NGQ33,0)</f>
        <v>27065</v>
      </c>
      <c r="NGS33" s="450" t="s">
        <v>31</v>
      </c>
      <c r="NGT33" s="450" t="s">
        <v>140</v>
      </c>
      <c r="NGU33" s="446" t="s">
        <v>141</v>
      </c>
      <c r="NGV33" s="446" t="s">
        <v>142</v>
      </c>
      <c r="NGW33" s="446" t="s">
        <v>143</v>
      </c>
      <c r="NGX33" s="446">
        <v>0.217</v>
      </c>
      <c r="NGY33" s="451">
        <f>+VLOOKUP(NGT33,[111]Insumos!$A$2:$F$2700,5,FALSE)</f>
        <v>124723</v>
      </c>
      <c r="NGZ33" s="451">
        <f>+ROUND(NGX33*NGY33,0)</f>
        <v>27065</v>
      </c>
      <c r="NHA33" s="450" t="s">
        <v>31</v>
      </c>
      <c r="NHB33" s="450" t="s">
        <v>140</v>
      </c>
      <c r="NHC33" s="446" t="s">
        <v>141</v>
      </c>
      <c r="NHD33" s="446" t="s">
        <v>142</v>
      </c>
      <c r="NHE33" s="446" t="s">
        <v>143</v>
      </c>
      <c r="NHF33" s="446">
        <v>0.217</v>
      </c>
      <c r="NHG33" s="451">
        <f>+VLOOKUP(NHB33,[111]Insumos!$A$2:$F$2700,5,FALSE)</f>
        <v>124723</v>
      </c>
      <c r="NHH33" s="451">
        <f>+ROUND(NHF33*NHG33,0)</f>
        <v>27065</v>
      </c>
      <c r="NHI33" s="450" t="s">
        <v>31</v>
      </c>
      <c r="NHJ33" s="450" t="s">
        <v>140</v>
      </c>
      <c r="NHK33" s="446" t="s">
        <v>141</v>
      </c>
      <c r="NHL33" s="446" t="s">
        <v>142</v>
      </c>
      <c r="NHM33" s="446" t="s">
        <v>143</v>
      </c>
      <c r="NHN33" s="446">
        <v>0.217</v>
      </c>
      <c r="NHO33" s="451">
        <f>+VLOOKUP(NHJ33,[111]Insumos!$A$2:$F$2700,5,FALSE)</f>
        <v>124723</v>
      </c>
      <c r="NHP33" s="451">
        <f>+ROUND(NHN33*NHO33,0)</f>
        <v>27065</v>
      </c>
      <c r="NHQ33" s="450" t="s">
        <v>31</v>
      </c>
      <c r="NHR33" s="450" t="s">
        <v>140</v>
      </c>
      <c r="NHS33" s="446" t="s">
        <v>141</v>
      </c>
      <c r="NHT33" s="446" t="s">
        <v>142</v>
      </c>
      <c r="NHU33" s="446" t="s">
        <v>143</v>
      </c>
      <c r="NHV33" s="446">
        <v>0.217</v>
      </c>
      <c r="NHW33" s="451">
        <f>+VLOOKUP(NHR33,[111]Insumos!$A$2:$F$2700,5,FALSE)</f>
        <v>124723</v>
      </c>
      <c r="NHX33" s="451">
        <f>+ROUND(NHV33*NHW33,0)</f>
        <v>27065</v>
      </c>
      <c r="NHY33" s="450" t="s">
        <v>31</v>
      </c>
      <c r="NHZ33" s="450" t="s">
        <v>140</v>
      </c>
      <c r="NIA33" s="446" t="s">
        <v>141</v>
      </c>
      <c r="NIB33" s="446" t="s">
        <v>142</v>
      </c>
      <c r="NIC33" s="446" t="s">
        <v>143</v>
      </c>
      <c r="NID33" s="446">
        <v>0.217</v>
      </c>
      <c r="NIE33" s="451">
        <f>+VLOOKUP(NHZ33,[111]Insumos!$A$2:$F$2700,5,FALSE)</f>
        <v>124723</v>
      </c>
      <c r="NIF33" s="451">
        <f>+ROUND(NID33*NIE33,0)</f>
        <v>27065</v>
      </c>
      <c r="NIG33" s="450" t="s">
        <v>31</v>
      </c>
      <c r="NIH33" s="450" t="s">
        <v>140</v>
      </c>
      <c r="NII33" s="446" t="s">
        <v>141</v>
      </c>
      <c r="NIJ33" s="446" t="s">
        <v>142</v>
      </c>
      <c r="NIK33" s="446" t="s">
        <v>143</v>
      </c>
      <c r="NIL33" s="446">
        <v>0.217</v>
      </c>
      <c r="NIM33" s="451">
        <f>+VLOOKUP(NIH33,[111]Insumos!$A$2:$F$2700,5,FALSE)</f>
        <v>124723</v>
      </c>
      <c r="NIN33" s="451">
        <f>+ROUND(NIL33*NIM33,0)</f>
        <v>27065</v>
      </c>
      <c r="NIO33" s="450" t="s">
        <v>31</v>
      </c>
      <c r="NIP33" s="450" t="s">
        <v>140</v>
      </c>
      <c r="NIQ33" s="446" t="s">
        <v>141</v>
      </c>
      <c r="NIR33" s="446" t="s">
        <v>142</v>
      </c>
      <c r="NIS33" s="446" t="s">
        <v>143</v>
      </c>
      <c r="NIT33" s="446">
        <v>0.217</v>
      </c>
      <c r="NIU33" s="451">
        <f>+VLOOKUP(NIP33,[111]Insumos!$A$2:$F$2700,5,FALSE)</f>
        <v>124723</v>
      </c>
      <c r="NIV33" s="451">
        <f>+ROUND(NIT33*NIU33,0)</f>
        <v>27065</v>
      </c>
      <c r="NIW33" s="450" t="s">
        <v>31</v>
      </c>
      <c r="NIX33" s="450" t="s">
        <v>140</v>
      </c>
      <c r="NIY33" s="446" t="s">
        <v>141</v>
      </c>
      <c r="NIZ33" s="446" t="s">
        <v>142</v>
      </c>
      <c r="NJA33" s="446" t="s">
        <v>143</v>
      </c>
      <c r="NJB33" s="446">
        <v>0.217</v>
      </c>
      <c r="NJC33" s="451">
        <f>+VLOOKUP(NIX33,[111]Insumos!$A$2:$F$2700,5,FALSE)</f>
        <v>124723</v>
      </c>
      <c r="NJD33" s="451">
        <f>+ROUND(NJB33*NJC33,0)</f>
        <v>27065</v>
      </c>
      <c r="NJE33" s="450" t="s">
        <v>31</v>
      </c>
      <c r="NJF33" s="450" t="s">
        <v>140</v>
      </c>
      <c r="NJG33" s="446" t="s">
        <v>141</v>
      </c>
      <c r="NJH33" s="446" t="s">
        <v>142</v>
      </c>
      <c r="NJI33" s="446" t="s">
        <v>143</v>
      </c>
      <c r="NJJ33" s="446">
        <v>0.217</v>
      </c>
      <c r="NJK33" s="451">
        <f>+VLOOKUP(NJF33,[111]Insumos!$A$2:$F$2700,5,FALSE)</f>
        <v>124723</v>
      </c>
      <c r="NJL33" s="451">
        <f>+ROUND(NJJ33*NJK33,0)</f>
        <v>27065</v>
      </c>
      <c r="NJM33" s="450" t="s">
        <v>31</v>
      </c>
      <c r="NJN33" s="450" t="s">
        <v>140</v>
      </c>
      <c r="NJO33" s="446" t="s">
        <v>141</v>
      </c>
      <c r="NJP33" s="446" t="s">
        <v>142</v>
      </c>
      <c r="NJQ33" s="446" t="s">
        <v>143</v>
      </c>
      <c r="NJR33" s="446">
        <v>0.217</v>
      </c>
      <c r="NJS33" s="451">
        <f>+VLOOKUP(NJN33,[111]Insumos!$A$2:$F$2700,5,FALSE)</f>
        <v>124723</v>
      </c>
      <c r="NJT33" s="451">
        <f>+ROUND(NJR33*NJS33,0)</f>
        <v>27065</v>
      </c>
      <c r="NJU33" s="450" t="s">
        <v>31</v>
      </c>
      <c r="NJV33" s="450" t="s">
        <v>140</v>
      </c>
      <c r="NJW33" s="446" t="s">
        <v>141</v>
      </c>
      <c r="NJX33" s="446" t="s">
        <v>142</v>
      </c>
      <c r="NJY33" s="446" t="s">
        <v>143</v>
      </c>
      <c r="NJZ33" s="446">
        <v>0.217</v>
      </c>
      <c r="NKA33" s="451">
        <f>+VLOOKUP(NJV33,[111]Insumos!$A$2:$F$2700,5,FALSE)</f>
        <v>124723</v>
      </c>
      <c r="NKB33" s="451">
        <f>+ROUND(NJZ33*NKA33,0)</f>
        <v>27065</v>
      </c>
      <c r="NKC33" s="450" t="s">
        <v>31</v>
      </c>
      <c r="NKD33" s="450" t="s">
        <v>140</v>
      </c>
      <c r="NKE33" s="446" t="s">
        <v>141</v>
      </c>
      <c r="NKF33" s="446" t="s">
        <v>142</v>
      </c>
      <c r="NKG33" s="446" t="s">
        <v>143</v>
      </c>
      <c r="NKH33" s="446">
        <v>0.217</v>
      </c>
      <c r="NKI33" s="451">
        <f>+VLOOKUP(NKD33,[111]Insumos!$A$2:$F$2700,5,FALSE)</f>
        <v>124723</v>
      </c>
      <c r="NKJ33" s="451">
        <f>+ROUND(NKH33*NKI33,0)</f>
        <v>27065</v>
      </c>
      <c r="NKK33" s="450" t="s">
        <v>31</v>
      </c>
      <c r="NKL33" s="450" t="s">
        <v>140</v>
      </c>
      <c r="NKM33" s="446" t="s">
        <v>141</v>
      </c>
      <c r="NKN33" s="446" t="s">
        <v>142</v>
      </c>
      <c r="NKO33" s="446" t="s">
        <v>143</v>
      </c>
      <c r="NKP33" s="446">
        <v>0.217</v>
      </c>
      <c r="NKQ33" s="451">
        <f>+VLOOKUP(NKL33,[111]Insumos!$A$2:$F$2700,5,FALSE)</f>
        <v>124723</v>
      </c>
      <c r="NKR33" s="451">
        <f>+ROUND(NKP33*NKQ33,0)</f>
        <v>27065</v>
      </c>
      <c r="NKS33" s="450" t="s">
        <v>31</v>
      </c>
      <c r="NKT33" s="450" t="s">
        <v>140</v>
      </c>
      <c r="NKU33" s="446" t="s">
        <v>141</v>
      </c>
      <c r="NKV33" s="446" t="s">
        <v>142</v>
      </c>
      <c r="NKW33" s="446" t="s">
        <v>143</v>
      </c>
      <c r="NKX33" s="446">
        <v>0.217</v>
      </c>
      <c r="NKY33" s="451">
        <f>+VLOOKUP(NKT33,[111]Insumos!$A$2:$F$2700,5,FALSE)</f>
        <v>124723</v>
      </c>
      <c r="NKZ33" s="451">
        <f>+ROUND(NKX33*NKY33,0)</f>
        <v>27065</v>
      </c>
      <c r="NLA33" s="450" t="s">
        <v>31</v>
      </c>
      <c r="NLB33" s="450" t="s">
        <v>140</v>
      </c>
      <c r="NLC33" s="446" t="s">
        <v>141</v>
      </c>
      <c r="NLD33" s="446" t="s">
        <v>142</v>
      </c>
      <c r="NLE33" s="446" t="s">
        <v>143</v>
      </c>
      <c r="NLF33" s="446">
        <v>0.217</v>
      </c>
      <c r="NLG33" s="451">
        <f>+VLOOKUP(NLB33,[111]Insumos!$A$2:$F$2700,5,FALSE)</f>
        <v>124723</v>
      </c>
      <c r="NLH33" s="451">
        <f>+ROUND(NLF33*NLG33,0)</f>
        <v>27065</v>
      </c>
      <c r="NLI33" s="450" t="s">
        <v>31</v>
      </c>
      <c r="NLJ33" s="450" t="s">
        <v>140</v>
      </c>
      <c r="NLK33" s="446" t="s">
        <v>141</v>
      </c>
      <c r="NLL33" s="446" t="s">
        <v>142</v>
      </c>
      <c r="NLM33" s="446" t="s">
        <v>143</v>
      </c>
      <c r="NLN33" s="446">
        <v>0.217</v>
      </c>
      <c r="NLO33" s="451">
        <f>+VLOOKUP(NLJ33,[111]Insumos!$A$2:$F$2700,5,FALSE)</f>
        <v>124723</v>
      </c>
      <c r="NLP33" s="451">
        <f>+ROUND(NLN33*NLO33,0)</f>
        <v>27065</v>
      </c>
      <c r="NLQ33" s="450" t="s">
        <v>31</v>
      </c>
      <c r="NLR33" s="450" t="s">
        <v>140</v>
      </c>
      <c r="NLS33" s="446" t="s">
        <v>141</v>
      </c>
      <c r="NLT33" s="446" t="s">
        <v>142</v>
      </c>
      <c r="NLU33" s="446" t="s">
        <v>143</v>
      </c>
      <c r="NLV33" s="446">
        <v>0.217</v>
      </c>
      <c r="NLW33" s="451">
        <f>+VLOOKUP(NLR33,[111]Insumos!$A$2:$F$2700,5,FALSE)</f>
        <v>124723</v>
      </c>
      <c r="NLX33" s="451">
        <f>+ROUND(NLV33*NLW33,0)</f>
        <v>27065</v>
      </c>
      <c r="NLY33" s="450" t="s">
        <v>31</v>
      </c>
      <c r="NLZ33" s="450" t="s">
        <v>140</v>
      </c>
      <c r="NMA33" s="446" t="s">
        <v>141</v>
      </c>
      <c r="NMB33" s="446" t="s">
        <v>142</v>
      </c>
      <c r="NMC33" s="446" t="s">
        <v>143</v>
      </c>
      <c r="NMD33" s="446">
        <v>0.217</v>
      </c>
      <c r="NME33" s="451">
        <f>+VLOOKUP(NLZ33,[111]Insumos!$A$2:$F$2700,5,FALSE)</f>
        <v>124723</v>
      </c>
      <c r="NMF33" s="451">
        <f>+ROUND(NMD33*NME33,0)</f>
        <v>27065</v>
      </c>
      <c r="NMG33" s="450" t="s">
        <v>31</v>
      </c>
      <c r="NMH33" s="450" t="s">
        <v>140</v>
      </c>
      <c r="NMI33" s="446" t="s">
        <v>141</v>
      </c>
      <c r="NMJ33" s="446" t="s">
        <v>142</v>
      </c>
      <c r="NMK33" s="446" t="s">
        <v>143</v>
      </c>
      <c r="NML33" s="446">
        <v>0.217</v>
      </c>
      <c r="NMM33" s="451">
        <f>+VLOOKUP(NMH33,[111]Insumos!$A$2:$F$2700,5,FALSE)</f>
        <v>124723</v>
      </c>
      <c r="NMN33" s="451">
        <f>+ROUND(NML33*NMM33,0)</f>
        <v>27065</v>
      </c>
      <c r="NMO33" s="450" t="s">
        <v>31</v>
      </c>
      <c r="NMP33" s="450" t="s">
        <v>140</v>
      </c>
      <c r="NMQ33" s="446" t="s">
        <v>141</v>
      </c>
      <c r="NMR33" s="446" t="s">
        <v>142</v>
      </c>
      <c r="NMS33" s="446" t="s">
        <v>143</v>
      </c>
      <c r="NMT33" s="446">
        <v>0.217</v>
      </c>
      <c r="NMU33" s="451">
        <f>+VLOOKUP(NMP33,[111]Insumos!$A$2:$F$2700,5,FALSE)</f>
        <v>124723</v>
      </c>
      <c r="NMV33" s="451">
        <f>+ROUND(NMT33*NMU33,0)</f>
        <v>27065</v>
      </c>
      <c r="NMW33" s="450" t="s">
        <v>31</v>
      </c>
      <c r="NMX33" s="450" t="s">
        <v>140</v>
      </c>
      <c r="NMY33" s="446" t="s">
        <v>141</v>
      </c>
      <c r="NMZ33" s="446" t="s">
        <v>142</v>
      </c>
      <c r="NNA33" s="446" t="s">
        <v>143</v>
      </c>
      <c r="NNB33" s="446">
        <v>0.217</v>
      </c>
      <c r="NNC33" s="451">
        <f>+VLOOKUP(NMX33,[111]Insumos!$A$2:$F$2700,5,FALSE)</f>
        <v>124723</v>
      </c>
      <c r="NND33" s="451">
        <f>+ROUND(NNB33*NNC33,0)</f>
        <v>27065</v>
      </c>
      <c r="NNE33" s="450" t="s">
        <v>31</v>
      </c>
      <c r="NNF33" s="450" t="s">
        <v>140</v>
      </c>
      <c r="NNG33" s="446" t="s">
        <v>141</v>
      </c>
      <c r="NNH33" s="446" t="s">
        <v>142</v>
      </c>
      <c r="NNI33" s="446" t="s">
        <v>143</v>
      </c>
      <c r="NNJ33" s="446">
        <v>0.217</v>
      </c>
      <c r="NNK33" s="451">
        <f>+VLOOKUP(NNF33,[111]Insumos!$A$2:$F$2700,5,FALSE)</f>
        <v>124723</v>
      </c>
      <c r="NNL33" s="451">
        <f>+ROUND(NNJ33*NNK33,0)</f>
        <v>27065</v>
      </c>
      <c r="NNM33" s="450" t="s">
        <v>31</v>
      </c>
      <c r="NNN33" s="450" t="s">
        <v>140</v>
      </c>
      <c r="NNO33" s="446" t="s">
        <v>141</v>
      </c>
      <c r="NNP33" s="446" t="s">
        <v>142</v>
      </c>
      <c r="NNQ33" s="446" t="s">
        <v>143</v>
      </c>
      <c r="NNR33" s="446">
        <v>0.217</v>
      </c>
      <c r="NNS33" s="451">
        <f>+VLOOKUP(NNN33,[111]Insumos!$A$2:$F$2700,5,FALSE)</f>
        <v>124723</v>
      </c>
      <c r="NNT33" s="451">
        <f>+ROUND(NNR33*NNS33,0)</f>
        <v>27065</v>
      </c>
      <c r="NNU33" s="450" t="s">
        <v>31</v>
      </c>
      <c r="NNV33" s="450" t="s">
        <v>140</v>
      </c>
      <c r="NNW33" s="446" t="s">
        <v>141</v>
      </c>
      <c r="NNX33" s="446" t="s">
        <v>142</v>
      </c>
      <c r="NNY33" s="446" t="s">
        <v>143</v>
      </c>
      <c r="NNZ33" s="446">
        <v>0.217</v>
      </c>
      <c r="NOA33" s="451">
        <f>+VLOOKUP(NNV33,[111]Insumos!$A$2:$F$2700,5,FALSE)</f>
        <v>124723</v>
      </c>
      <c r="NOB33" s="451">
        <f>+ROUND(NNZ33*NOA33,0)</f>
        <v>27065</v>
      </c>
      <c r="NOC33" s="450" t="s">
        <v>31</v>
      </c>
      <c r="NOD33" s="450" t="s">
        <v>140</v>
      </c>
      <c r="NOE33" s="446" t="s">
        <v>141</v>
      </c>
      <c r="NOF33" s="446" t="s">
        <v>142</v>
      </c>
      <c r="NOG33" s="446" t="s">
        <v>143</v>
      </c>
      <c r="NOH33" s="446">
        <v>0.217</v>
      </c>
      <c r="NOI33" s="451">
        <f>+VLOOKUP(NOD33,[111]Insumos!$A$2:$F$2700,5,FALSE)</f>
        <v>124723</v>
      </c>
      <c r="NOJ33" s="451">
        <f>+ROUND(NOH33*NOI33,0)</f>
        <v>27065</v>
      </c>
      <c r="NOK33" s="450" t="s">
        <v>31</v>
      </c>
      <c r="NOL33" s="450" t="s">
        <v>140</v>
      </c>
      <c r="NOM33" s="446" t="s">
        <v>141</v>
      </c>
      <c r="NON33" s="446" t="s">
        <v>142</v>
      </c>
      <c r="NOO33" s="446" t="s">
        <v>143</v>
      </c>
      <c r="NOP33" s="446">
        <v>0.217</v>
      </c>
      <c r="NOQ33" s="451">
        <f>+VLOOKUP(NOL33,[111]Insumos!$A$2:$F$2700,5,FALSE)</f>
        <v>124723</v>
      </c>
      <c r="NOR33" s="451">
        <f>+ROUND(NOP33*NOQ33,0)</f>
        <v>27065</v>
      </c>
      <c r="NOS33" s="450" t="s">
        <v>31</v>
      </c>
      <c r="NOT33" s="450" t="s">
        <v>140</v>
      </c>
      <c r="NOU33" s="446" t="s">
        <v>141</v>
      </c>
      <c r="NOV33" s="446" t="s">
        <v>142</v>
      </c>
      <c r="NOW33" s="446" t="s">
        <v>143</v>
      </c>
      <c r="NOX33" s="446">
        <v>0.217</v>
      </c>
      <c r="NOY33" s="451">
        <f>+VLOOKUP(NOT33,[111]Insumos!$A$2:$F$2700,5,FALSE)</f>
        <v>124723</v>
      </c>
      <c r="NOZ33" s="451">
        <f>+ROUND(NOX33*NOY33,0)</f>
        <v>27065</v>
      </c>
      <c r="NPA33" s="450" t="s">
        <v>31</v>
      </c>
      <c r="NPB33" s="450" t="s">
        <v>140</v>
      </c>
      <c r="NPC33" s="446" t="s">
        <v>141</v>
      </c>
      <c r="NPD33" s="446" t="s">
        <v>142</v>
      </c>
      <c r="NPE33" s="446" t="s">
        <v>143</v>
      </c>
      <c r="NPF33" s="446">
        <v>0.217</v>
      </c>
      <c r="NPG33" s="451">
        <f>+VLOOKUP(NPB33,[111]Insumos!$A$2:$F$2700,5,FALSE)</f>
        <v>124723</v>
      </c>
      <c r="NPH33" s="451">
        <f>+ROUND(NPF33*NPG33,0)</f>
        <v>27065</v>
      </c>
      <c r="NPI33" s="450" t="s">
        <v>31</v>
      </c>
      <c r="NPJ33" s="450" t="s">
        <v>140</v>
      </c>
      <c r="NPK33" s="446" t="s">
        <v>141</v>
      </c>
      <c r="NPL33" s="446" t="s">
        <v>142</v>
      </c>
      <c r="NPM33" s="446" t="s">
        <v>143</v>
      </c>
      <c r="NPN33" s="446">
        <v>0.217</v>
      </c>
      <c r="NPO33" s="451">
        <f>+VLOOKUP(NPJ33,[111]Insumos!$A$2:$F$2700,5,FALSE)</f>
        <v>124723</v>
      </c>
      <c r="NPP33" s="451">
        <f>+ROUND(NPN33*NPO33,0)</f>
        <v>27065</v>
      </c>
      <c r="NPQ33" s="450" t="s">
        <v>31</v>
      </c>
      <c r="NPR33" s="450" t="s">
        <v>140</v>
      </c>
      <c r="NPS33" s="446" t="s">
        <v>141</v>
      </c>
      <c r="NPT33" s="446" t="s">
        <v>142</v>
      </c>
      <c r="NPU33" s="446" t="s">
        <v>143</v>
      </c>
      <c r="NPV33" s="446">
        <v>0.217</v>
      </c>
      <c r="NPW33" s="451">
        <f>+VLOOKUP(NPR33,[111]Insumos!$A$2:$F$2700,5,FALSE)</f>
        <v>124723</v>
      </c>
      <c r="NPX33" s="451">
        <f>+ROUND(NPV33*NPW33,0)</f>
        <v>27065</v>
      </c>
      <c r="NPY33" s="450" t="s">
        <v>31</v>
      </c>
      <c r="NPZ33" s="450" t="s">
        <v>140</v>
      </c>
      <c r="NQA33" s="446" t="s">
        <v>141</v>
      </c>
      <c r="NQB33" s="446" t="s">
        <v>142</v>
      </c>
      <c r="NQC33" s="446" t="s">
        <v>143</v>
      </c>
      <c r="NQD33" s="446">
        <v>0.217</v>
      </c>
      <c r="NQE33" s="451">
        <f>+VLOOKUP(NPZ33,[111]Insumos!$A$2:$F$2700,5,FALSE)</f>
        <v>124723</v>
      </c>
      <c r="NQF33" s="451">
        <f>+ROUND(NQD33*NQE33,0)</f>
        <v>27065</v>
      </c>
      <c r="NQG33" s="450" t="s">
        <v>31</v>
      </c>
      <c r="NQH33" s="450" t="s">
        <v>140</v>
      </c>
      <c r="NQI33" s="446" t="s">
        <v>141</v>
      </c>
      <c r="NQJ33" s="446" t="s">
        <v>142</v>
      </c>
      <c r="NQK33" s="446" t="s">
        <v>143</v>
      </c>
      <c r="NQL33" s="446">
        <v>0.217</v>
      </c>
      <c r="NQM33" s="451">
        <f>+VLOOKUP(NQH33,[111]Insumos!$A$2:$F$2700,5,FALSE)</f>
        <v>124723</v>
      </c>
      <c r="NQN33" s="451">
        <f>+ROUND(NQL33*NQM33,0)</f>
        <v>27065</v>
      </c>
      <c r="NQO33" s="450" t="s">
        <v>31</v>
      </c>
      <c r="NQP33" s="450" t="s">
        <v>140</v>
      </c>
      <c r="NQQ33" s="446" t="s">
        <v>141</v>
      </c>
      <c r="NQR33" s="446" t="s">
        <v>142</v>
      </c>
      <c r="NQS33" s="446" t="s">
        <v>143</v>
      </c>
      <c r="NQT33" s="446">
        <v>0.217</v>
      </c>
      <c r="NQU33" s="451">
        <f>+VLOOKUP(NQP33,[111]Insumos!$A$2:$F$2700,5,FALSE)</f>
        <v>124723</v>
      </c>
      <c r="NQV33" s="451">
        <f>+ROUND(NQT33*NQU33,0)</f>
        <v>27065</v>
      </c>
      <c r="NQW33" s="450" t="s">
        <v>31</v>
      </c>
      <c r="NQX33" s="450" t="s">
        <v>140</v>
      </c>
      <c r="NQY33" s="446" t="s">
        <v>141</v>
      </c>
      <c r="NQZ33" s="446" t="s">
        <v>142</v>
      </c>
      <c r="NRA33" s="446" t="s">
        <v>143</v>
      </c>
      <c r="NRB33" s="446">
        <v>0.217</v>
      </c>
      <c r="NRC33" s="451">
        <f>+VLOOKUP(NQX33,[111]Insumos!$A$2:$F$2700,5,FALSE)</f>
        <v>124723</v>
      </c>
      <c r="NRD33" s="451">
        <f>+ROUND(NRB33*NRC33,0)</f>
        <v>27065</v>
      </c>
      <c r="NRE33" s="450" t="s">
        <v>31</v>
      </c>
      <c r="NRF33" s="450" t="s">
        <v>140</v>
      </c>
      <c r="NRG33" s="446" t="s">
        <v>141</v>
      </c>
      <c r="NRH33" s="446" t="s">
        <v>142</v>
      </c>
      <c r="NRI33" s="446" t="s">
        <v>143</v>
      </c>
      <c r="NRJ33" s="446">
        <v>0.217</v>
      </c>
      <c r="NRK33" s="451">
        <f>+VLOOKUP(NRF33,[111]Insumos!$A$2:$F$2700,5,FALSE)</f>
        <v>124723</v>
      </c>
      <c r="NRL33" s="451">
        <f>+ROUND(NRJ33*NRK33,0)</f>
        <v>27065</v>
      </c>
      <c r="NRM33" s="450" t="s">
        <v>31</v>
      </c>
      <c r="NRN33" s="450" t="s">
        <v>140</v>
      </c>
      <c r="NRO33" s="446" t="s">
        <v>141</v>
      </c>
      <c r="NRP33" s="446" t="s">
        <v>142</v>
      </c>
      <c r="NRQ33" s="446" t="s">
        <v>143</v>
      </c>
      <c r="NRR33" s="446">
        <v>0.217</v>
      </c>
      <c r="NRS33" s="451">
        <f>+VLOOKUP(NRN33,[111]Insumos!$A$2:$F$2700,5,FALSE)</f>
        <v>124723</v>
      </c>
      <c r="NRT33" s="451">
        <f>+ROUND(NRR33*NRS33,0)</f>
        <v>27065</v>
      </c>
      <c r="NRU33" s="450" t="s">
        <v>31</v>
      </c>
      <c r="NRV33" s="450" t="s">
        <v>140</v>
      </c>
      <c r="NRW33" s="446" t="s">
        <v>141</v>
      </c>
      <c r="NRX33" s="446" t="s">
        <v>142</v>
      </c>
      <c r="NRY33" s="446" t="s">
        <v>143</v>
      </c>
      <c r="NRZ33" s="446">
        <v>0.217</v>
      </c>
      <c r="NSA33" s="451">
        <f>+VLOOKUP(NRV33,[111]Insumos!$A$2:$F$2700,5,FALSE)</f>
        <v>124723</v>
      </c>
      <c r="NSB33" s="451">
        <f>+ROUND(NRZ33*NSA33,0)</f>
        <v>27065</v>
      </c>
      <c r="NSC33" s="450" t="s">
        <v>31</v>
      </c>
      <c r="NSD33" s="450" t="s">
        <v>140</v>
      </c>
      <c r="NSE33" s="446" t="s">
        <v>141</v>
      </c>
      <c r="NSF33" s="446" t="s">
        <v>142</v>
      </c>
      <c r="NSG33" s="446" t="s">
        <v>143</v>
      </c>
      <c r="NSH33" s="446">
        <v>0.217</v>
      </c>
      <c r="NSI33" s="451">
        <f>+VLOOKUP(NSD33,[111]Insumos!$A$2:$F$2700,5,FALSE)</f>
        <v>124723</v>
      </c>
      <c r="NSJ33" s="451">
        <f>+ROUND(NSH33*NSI33,0)</f>
        <v>27065</v>
      </c>
      <c r="NSK33" s="450" t="s">
        <v>31</v>
      </c>
      <c r="NSL33" s="450" t="s">
        <v>140</v>
      </c>
      <c r="NSM33" s="446" t="s">
        <v>141</v>
      </c>
      <c r="NSN33" s="446" t="s">
        <v>142</v>
      </c>
      <c r="NSO33" s="446" t="s">
        <v>143</v>
      </c>
      <c r="NSP33" s="446">
        <v>0.217</v>
      </c>
      <c r="NSQ33" s="451">
        <f>+VLOOKUP(NSL33,[111]Insumos!$A$2:$F$2700,5,FALSE)</f>
        <v>124723</v>
      </c>
      <c r="NSR33" s="451">
        <f>+ROUND(NSP33*NSQ33,0)</f>
        <v>27065</v>
      </c>
      <c r="NSS33" s="450" t="s">
        <v>31</v>
      </c>
      <c r="NST33" s="450" t="s">
        <v>140</v>
      </c>
      <c r="NSU33" s="446" t="s">
        <v>141</v>
      </c>
      <c r="NSV33" s="446" t="s">
        <v>142</v>
      </c>
      <c r="NSW33" s="446" t="s">
        <v>143</v>
      </c>
      <c r="NSX33" s="446">
        <v>0.217</v>
      </c>
      <c r="NSY33" s="451">
        <f>+VLOOKUP(NST33,[111]Insumos!$A$2:$F$2700,5,FALSE)</f>
        <v>124723</v>
      </c>
      <c r="NSZ33" s="451">
        <f>+ROUND(NSX33*NSY33,0)</f>
        <v>27065</v>
      </c>
      <c r="NTA33" s="450" t="s">
        <v>31</v>
      </c>
      <c r="NTB33" s="450" t="s">
        <v>140</v>
      </c>
      <c r="NTC33" s="446" t="s">
        <v>141</v>
      </c>
      <c r="NTD33" s="446" t="s">
        <v>142</v>
      </c>
      <c r="NTE33" s="446" t="s">
        <v>143</v>
      </c>
      <c r="NTF33" s="446">
        <v>0.217</v>
      </c>
      <c r="NTG33" s="451">
        <f>+VLOOKUP(NTB33,[111]Insumos!$A$2:$F$2700,5,FALSE)</f>
        <v>124723</v>
      </c>
      <c r="NTH33" s="451">
        <f>+ROUND(NTF33*NTG33,0)</f>
        <v>27065</v>
      </c>
      <c r="NTI33" s="450" t="s">
        <v>31</v>
      </c>
      <c r="NTJ33" s="450" t="s">
        <v>140</v>
      </c>
      <c r="NTK33" s="446" t="s">
        <v>141</v>
      </c>
      <c r="NTL33" s="446" t="s">
        <v>142</v>
      </c>
      <c r="NTM33" s="446" t="s">
        <v>143</v>
      </c>
      <c r="NTN33" s="446">
        <v>0.217</v>
      </c>
      <c r="NTO33" s="451">
        <f>+VLOOKUP(NTJ33,[111]Insumos!$A$2:$F$2700,5,FALSE)</f>
        <v>124723</v>
      </c>
      <c r="NTP33" s="451">
        <f>+ROUND(NTN33*NTO33,0)</f>
        <v>27065</v>
      </c>
      <c r="NTQ33" s="450" t="s">
        <v>31</v>
      </c>
      <c r="NTR33" s="450" t="s">
        <v>140</v>
      </c>
      <c r="NTS33" s="446" t="s">
        <v>141</v>
      </c>
      <c r="NTT33" s="446" t="s">
        <v>142</v>
      </c>
      <c r="NTU33" s="446" t="s">
        <v>143</v>
      </c>
      <c r="NTV33" s="446">
        <v>0.217</v>
      </c>
      <c r="NTW33" s="451">
        <f>+VLOOKUP(NTR33,[111]Insumos!$A$2:$F$2700,5,FALSE)</f>
        <v>124723</v>
      </c>
      <c r="NTX33" s="451">
        <f>+ROUND(NTV33*NTW33,0)</f>
        <v>27065</v>
      </c>
      <c r="NTY33" s="450" t="s">
        <v>31</v>
      </c>
      <c r="NTZ33" s="450" t="s">
        <v>140</v>
      </c>
      <c r="NUA33" s="446" t="s">
        <v>141</v>
      </c>
      <c r="NUB33" s="446" t="s">
        <v>142</v>
      </c>
      <c r="NUC33" s="446" t="s">
        <v>143</v>
      </c>
      <c r="NUD33" s="446">
        <v>0.217</v>
      </c>
      <c r="NUE33" s="451">
        <f>+VLOOKUP(NTZ33,[111]Insumos!$A$2:$F$2700,5,FALSE)</f>
        <v>124723</v>
      </c>
      <c r="NUF33" s="451">
        <f>+ROUND(NUD33*NUE33,0)</f>
        <v>27065</v>
      </c>
      <c r="NUG33" s="450" t="s">
        <v>31</v>
      </c>
      <c r="NUH33" s="450" t="s">
        <v>140</v>
      </c>
      <c r="NUI33" s="446" t="s">
        <v>141</v>
      </c>
      <c r="NUJ33" s="446" t="s">
        <v>142</v>
      </c>
      <c r="NUK33" s="446" t="s">
        <v>143</v>
      </c>
      <c r="NUL33" s="446">
        <v>0.217</v>
      </c>
      <c r="NUM33" s="451">
        <f>+VLOOKUP(NUH33,[111]Insumos!$A$2:$F$2700,5,FALSE)</f>
        <v>124723</v>
      </c>
      <c r="NUN33" s="451">
        <f>+ROUND(NUL33*NUM33,0)</f>
        <v>27065</v>
      </c>
      <c r="NUO33" s="450" t="s">
        <v>31</v>
      </c>
      <c r="NUP33" s="450" t="s">
        <v>140</v>
      </c>
      <c r="NUQ33" s="446" t="s">
        <v>141</v>
      </c>
      <c r="NUR33" s="446" t="s">
        <v>142</v>
      </c>
      <c r="NUS33" s="446" t="s">
        <v>143</v>
      </c>
      <c r="NUT33" s="446">
        <v>0.217</v>
      </c>
      <c r="NUU33" s="451">
        <f>+VLOOKUP(NUP33,[111]Insumos!$A$2:$F$2700,5,FALSE)</f>
        <v>124723</v>
      </c>
      <c r="NUV33" s="451">
        <f>+ROUND(NUT33*NUU33,0)</f>
        <v>27065</v>
      </c>
      <c r="NUW33" s="450" t="s">
        <v>31</v>
      </c>
      <c r="NUX33" s="450" t="s">
        <v>140</v>
      </c>
      <c r="NUY33" s="446" t="s">
        <v>141</v>
      </c>
      <c r="NUZ33" s="446" t="s">
        <v>142</v>
      </c>
      <c r="NVA33" s="446" t="s">
        <v>143</v>
      </c>
      <c r="NVB33" s="446">
        <v>0.217</v>
      </c>
      <c r="NVC33" s="451">
        <f>+VLOOKUP(NUX33,[111]Insumos!$A$2:$F$2700,5,FALSE)</f>
        <v>124723</v>
      </c>
      <c r="NVD33" s="451">
        <f>+ROUND(NVB33*NVC33,0)</f>
        <v>27065</v>
      </c>
      <c r="NVE33" s="450" t="s">
        <v>31</v>
      </c>
      <c r="NVF33" s="450" t="s">
        <v>140</v>
      </c>
      <c r="NVG33" s="446" t="s">
        <v>141</v>
      </c>
      <c r="NVH33" s="446" t="s">
        <v>142</v>
      </c>
      <c r="NVI33" s="446" t="s">
        <v>143</v>
      </c>
      <c r="NVJ33" s="446">
        <v>0.217</v>
      </c>
      <c r="NVK33" s="451">
        <f>+VLOOKUP(NVF33,[111]Insumos!$A$2:$F$2700,5,FALSE)</f>
        <v>124723</v>
      </c>
      <c r="NVL33" s="451">
        <f>+ROUND(NVJ33*NVK33,0)</f>
        <v>27065</v>
      </c>
      <c r="NVM33" s="450" t="s">
        <v>31</v>
      </c>
      <c r="NVN33" s="450" t="s">
        <v>140</v>
      </c>
      <c r="NVO33" s="446" t="s">
        <v>141</v>
      </c>
      <c r="NVP33" s="446" t="s">
        <v>142</v>
      </c>
      <c r="NVQ33" s="446" t="s">
        <v>143</v>
      </c>
      <c r="NVR33" s="446">
        <v>0.217</v>
      </c>
      <c r="NVS33" s="451">
        <f>+VLOOKUP(NVN33,[111]Insumos!$A$2:$F$2700,5,FALSE)</f>
        <v>124723</v>
      </c>
      <c r="NVT33" s="451">
        <f>+ROUND(NVR33*NVS33,0)</f>
        <v>27065</v>
      </c>
      <c r="NVU33" s="450" t="s">
        <v>31</v>
      </c>
      <c r="NVV33" s="450" t="s">
        <v>140</v>
      </c>
      <c r="NVW33" s="446" t="s">
        <v>141</v>
      </c>
      <c r="NVX33" s="446" t="s">
        <v>142</v>
      </c>
      <c r="NVY33" s="446" t="s">
        <v>143</v>
      </c>
      <c r="NVZ33" s="446">
        <v>0.217</v>
      </c>
      <c r="NWA33" s="451">
        <f>+VLOOKUP(NVV33,[111]Insumos!$A$2:$F$2700,5,FALSE)</f>
        <v>124723</v>
      </c>
      <c r="NWB33" s="451">
        <f>+ROUND(NVZ33*NWA33,0)</f>
        <v>27065</v>
      </c>
      <c r="NWC33" s="450" t="s">
        <v>31</v>
      </c>
      <c r="NWD33" s="450" t="s">
        <v>140</v>
      </c>
      <c r="NWE33" s="446" t="s">
        <v>141</v>
      </c>
      <c r="NWF33" s="446" t="s">
        <v>142</v>
      </c>
      <c r="NWG33" s="446" t="s">
        <v>143</v>
      </c>
      <c r="NWH33" s="446">
        <v>0.217</v>
      </c>
      <c r="NWI33" s="451">
        <f>+VLOOKUP(NWD33,[111]Insumos!$A$2:$F$2700,5,FALSE)</f>
        <v>124723</v>
      </c>
      <c r="NWJ33" s="451">
        <f>+ROUND(NWH33*NWI33,0)</f>
        <v>27065</v>
      </c>
      <c r="NWK33" s="450" t="s">
        <v>31</v>
      </c>
      <c r="NWL33" s="450" t="s">
        <v>140</v>
      </c>
      <c r="NWM33" s="446" t="s">
        <v>141</v>
      </c>
      <c r="NWN33" s="446" t="s">
        <v>142</v>
      </c>
      <c r="NWO33" s="446" t="s">
        <v>143</v>
      </c>
      <c r="NWP33" s="446">
        <v>0.217</v>
      </c>
      <c r="NWQ33" s="451">
        <f>+VLOOKUP(NWL33,[111]Insumos!$A$2:$F$2700,5,FALSE)</f>
        <v>124723</v>
      </c>
      <c r="NWR33" s="451">
        <f>+ROUND(NWP33*NWQ33,0)</f>
        <v>27065</v>
      </c>
      <c r="NWS33" s="450" t="s">
        <v>31</v>
      </c>
      <c r="NWT33" s="450" t="s">
        <v>140</v>
      </c>
      <c r="NWU33" s="446" t="s">
        <v>141</v>
      </c>
      <c r="NWV33" s="446" t="s">
        <v>142</v>
      </c>
      <c r="NWW33" s="446" t="s">
        <v>143</v>
      </c>
      <c r="NWX33" s="446">
        <v>0.217</v>
      </c>
      <c r="NWY33" s="451">
        <f>+VLOOKUP(NWT33,[111]Insumos!$A$2:$F$2700,5,FALSE)</f>
        <v>124723</v>
      </c>
      <c r="NWZ33" s="451">
        <f>+ROUND(NWX33*NWY33,0)</f>
        <v>27065</v>
      </c>
      <c r="NXA33" s="450" t="s">
        <v>31</v>
      </c>
      <c r="NXB33" s="450" t="s">
        <v>140</v>
      </c>
      <c r="NXC33" s="446" t="s">
        <v>141</v>
      </c>
      <c r="NXD33" s="446" t="s">
        <v>142</v>
      </c>
      <c r="NXE33" s="446" t="s">
        <v>143</v>
      </c>
      <c r="NXF33" s="446">
        <v>0.217</v>
      </c>
      <c r="NXG33" s="451">
        <f>+VLOOKUP(NXB33,[111]Insumos!$A$2:$F$2700,5,FALSE)</f>
        <v>124723</v>
      </c>
      <c r="NXH33" s="451">
        <f>+ROUND(NXF33*NXG33,0)</f>
        <v>27065</v>
      </c>
      <c r="NXI33" s="450" t="s">
        <v>31</v>
      </c>
      <c r="NXJ33" s="450" t="s">
        <v>140</v>
      </c>
      <c r="NXK33" s="446" t="s">
        <v>141</v>
      </c>
      <c r="NXL33" s="446" t="s">
        <v>142</v>
      </c>
      <c r="NXM33" s="446" t="s">
        <v>143</v>
      </c>
      <c r="NXN33" s="446">
        <v>0.217</v>
      </c>
      <c r="NXO33" s="451">
        <f>+VLOOKUP(NXJ33,[111]Insumos!$A$2:$F$2700,5,FALSE)</f>
        <v>124723</v>
      </c>
      <c r="NXP33" s="451">
        <f>+ROUND(NXN33*NXO33,0)</f>
        <v>27065</v>
      </c>
      <c r="NXQ33" s="450" t="s">
        <v>31</v>
      </c>
      <c r="NXR33" s="450" t="s">
        <v>140</v>
      </c>
      <c r="NXS33" s="446" t="s">
        <v>141</v>
      </c>
      <c r="NXT33" s="446" t="s">
        <v>142</v>
      </c>
      <c r="NXU33" s="446" t="s">
        <v>143</v>
      </c>
      <c r="NXV33" s="446">
        <v>0.217</v>
      </c>
      <c r="NXW33" s="451">
        <f>+VLOOKUP(NXR33,[111]Insumos!$A$2:$F$2700,5,FALSE)</f>
        <v>124723</v>
      </c>
      <c r="NXX33" s="451">
        <f>+ROUND(NXV33*NXW33,0)</f>
        <v>27065</v>
      </c>
      <c r="NXY33" s="450" t="s">
        <v>31</v>
      </c>
      <c r="NXZ33" s="450" t="s">
        <v>140</v>
      </c>
      <c r="NYA33" s="446" t="s">
        <v>141</v>
      </c>
      <c r="NYB33" s="446" t="s">
        <v>142</v>
      </c>
      <c r="NYC33" s="446" t="s">
        <v>143</v>
      </c>
      <c r="NYD33" s="446">
        <v>0.217</v>
      </c>
      <c r="NYE33" s="451">
        <f>+VLOOKUP(NXZ33,[111]Insumos!$A$2:$F$2700,5,FALSE)</f>
        <v>124723</v>
      </c>
      <c r="NYF33" s="451">
        <f>+ROUND(NYD33*NYE33,0)</f>
        <v>27065</v>
      </c>
      <c r="NYG33" s="450" t="s">
        <v>31</v>
      </c>
      <c r="NYH33" s="450" t="s">
        <v>140</v>
      </c>
      <c r="NYI33" s="446" t="s">
        <v>141</v>
      </c>
      <c r="NYJ33" s="446" t="s">
        <v>142</v>
      </c>
      <c r="NYK33" s="446" t="s">
        <v>143</v>
      </c>
      <c r="NYL33" s="446">
        <v>0.217</v>
      </c>
      <c r="NYM33" s="451">
        <f>+VLOOKUP(NYH33,[111]Insumos!$A$2:$F$2700,5,FALSE)</f>
        <v>124723</v>
      </c>
      <c r="NYN33" s="451">
        <f>+ROUND(NYL33*NYM33,0)</f>
        <v>27065</v>
      </c>
      <c r="NYO33" s="450" t="s">
        <v>31</v>
      </c>
      <c r="NYP33" s="450" t="s">
        <v>140</v>
      </c>
      <c r="NYQ33" s="446" t="s">
        <v>141</v>
      </c>
      <c r="NYR33" s="446" t="s">
        <v>142</v>
      </c>
      <c r="NYS33" s="446" t="s">
        <v>143</v>
      </c>
      <c r="NYT33" s="446">
        <v>0.217</v>
      </c>
      <c r="NYU33" s="451">
        <f>+VLOOKUP(NYP33,[111]Insumos!$A$2:$F$2700,5,FALSE)</f>
        <v>124723</v>
      </c>
      <c r="NYV33" s="451">
        <f>+ROUND(NYT33*NYU33,0)</f>
        <v>27065</v>
      </c>
      <c r="NYW33" s="450" t="s">
        <v>31</v>
      </c>
      <c r="NYX33" s="450" t="s">
        <v>140</v>
      </c>
      <c r="NYY33" s="446" t="s">
        <v>141</v>
      </c>
      <c r="NYZ33" s="446" t="s">
        <v>142</v>
      </c>
      <c r="NZA33" s="446" t="s">
        <v>143</v>
      </c>
      <c r="NZB33" s="446">
        <v>0.217</v>
      </c>
      <c r="NZC33" s="451">
        <f>+VLOOKUP(NYX33,[111]Insumos!$A$2:$F$2700,5,FALSE)</f>
        <v>124723</v>
      </c>
      <c r="NZD33" s="451">
        <f>+ROUND(NZB33*NZC33,0)</f>
        <v>27065</v>
      </c>
      <c r="NZE33" s="450" t="s">
        <v>31</v>
      </c>
      <c r="NZF33" s="450" t="s">
        <v>140</v>
      </c>
      <c r="NZG33" s="446" t="s">
        <v>141</v>
      </c>
      <c r="NZH33" s="446" t="s">
        <v>142</v>
      </c>
      <c r="NZI33" s="446" t="s">
        <v>143</v>
      </c>
      <c r="NZJ33" s="446">
        <v>0.217</v>
      </c>
      <c r="NZK33" s="451">
        <f>+VLOOKUP(NZF33,[111]Insumos!$A$2:$F$2700,5,FALSE)</f>
        <v>124723</v>
      </c>
      <c r="NZL33" s="451">
        <f>+ROUND(NZJ33*NZK33,0)</f>
        <v>27065</v>
      </c>
      <c r="NZM33" s="450" t="s">
        <v>31</v>
      </c>
      <c r="NZN33" s="450" t="s">
        <v>140</v>
      </c>
      <c r="NZO33" s="446" t="s">
        <v>141</v>
      </c>
      <c r="NZP33" s="446" t="s">
        <v>142</v>
      </c>
      <c r="NZQ33" s="446" t="s">
        <v>143</v>
      </c>
      <c r="NZR33" s="446">
        <v>0.217</v>
      </c>
      <c r="NZS33" s="451">
        <f>+VLOOKUP(NZN33,[111]Insumos!$A$2:$F$2700,5,FALSE)</f>
        <v>124723</v>
      </c>
      <c r="NZT33" s="451">
        <f>+ROUND(NZR33*NZS33,0)</f>
        <v>27065</v>
      </c>
      <c r="NZU33" s="450" t="s">
        <v>31</v>
      </c>
      <c r="NZV33" s="450" t="s">
        <v>140</v>
      </c>
      <c r="NZW33" s="446" t="s">
        <v>141</v>
      </c>
      <c r="NZX33" s="446" t="s">
        <v>142</v>
      </c>
      <c r="NZY33" s="446" t="s">
        <v>143</v>
      </c>
      <c r="NZZ33" s="446">
        <v>0.217</v>
      </c>
      <c r="OAA33" s="451">
        <f>+VLOOKUP(NZV33,[111]Insumos!$A$2:$F$2700,5,FALSE)</f>
        <v>124723</v>
      </c>
      <c r="OAB33" s="451">
        <f>+ROUND(NZZ33*OAA33,0)</f>
        <v>27065</v>
      </c>
      <c r="OAC33" s="450" t="s">
        <v>31</v>
      </c>
      <c r="OAD33" s="450" t="s">
        <v>140</v>
      </c>
      <c r="OAE33" s="446" t="s">
        <v>141</v>
      </c>
      <c r="OAF33" s="446" t="s">
        <v>142</v>
      </c>
      <c r="OAG33" s="446" t="s">
        <v>143</v>
      </c>
      <c r="OAH33" s="446">
        <v>0.217</v>
      </c>
      <c r="OAI33" s="451">
        <f>+VLOOKUP(OAD33,[111]Insumos!$A$2:$F$2700,5,FALSE)</f>
        <v>124723</v>
      </c>
      <c r="OAJ33" s="451">
        <f>+ROUND(OAH33*OAI33,0)</f>
        <v>27065</v>
      </c>
      <c r="OAK33" s="450" t="s">
        <v>31</v>
      </c>
      <c r="OAL33" s="450" t="s">
        <v>140</v>
      </c>
      <c r="OAM33" s="446" t="s">
        <v>141</v>
      </c>
      <c r="OAN33" s="446" t="s">
        <v>142</v>
      </c>
      <c r="OAO33" s="446" t="s">
        <v>143</v>
      </c>
      <c r="OAP33" s="446">
        <v>0.217</v>
      </c>
      <c r="OAQ33" s="451">
        <f>+VLOOKUP(OAL33,[111]Insumos!$A$2:$F$2700,5,FALSE)</f>
        <v>124723</v>
      </c>
      <c r="OAR33" s="451">
        <f>+ROUND(OAP33*OAQ33,0)</f>
        <v>27065</v>
      </c>
      <c r="OAS33" s="450" t="s">
        <v>31</v>
      </c>
      <c r="OAT33" s="450" t="s">
        <v>140</v>
      </c>
      <c r="OAU33" s="446" t="s">
        <v>141</v>
      </c>
      <c r="OAV33" s="446" t="s">
        <v>142</v>
      </c>
      <c r="OAW33" s="446" t="s">
        <v>143</v>
      </c>
      <c r="OAX33" s="446">
        <v>0.217</v>
      </c>
      <c r="OAY33" s="451">
        <f>+VLOOKUP(OAT33,[111]Insumos!$A$2:$F$2700,5,FALSE)</f>
        <v>124723</v>
      </c>
      <c r="OAZ33" s="451">
        <f>+ROUND(OAX33*OAY33,0)</f>
        <v>27065</v>
      </c>
      <c r="OBA33" s="450" t="s">
        <v>31</v>
      </c>
      <c r="OBB33" s="450" t="s">
        <v>140</v>
      </c>
      <c r="OBC33" s="446" t="s">
        <v>141</v>
      </c>
      <c r="OBD33" s="446" t="s">
        <v>142</v>
      </c>
      <c r="OBE33" s="446" t="s">
        <v>143</v>
      </c>
      <c r="OBF33" s="446">
        <v>0.217</v>
      </c>
      <c r="OBG33" s="451">
        <f>+VLOOKUP(OBB33,[111]Insumos!$A$2:$F$2700,5,FALSE)</f>
        <v>124723</v>
      </c>
      <c r="OBH33" s="451">
        <f>+ROUND(OBF33*OBG33,0)</f>
        <v>27065</v>
      </c>
      <c r="OBI33" s="450" t="s">
        <v>31</v>
      </c>
      <c r="OBJ33" s="450" t="s">
        <v>140</v>
      </c>
      <c r="OBK33" s="446" t="s">
        <v>141</v>
      </c>
      <c r="OBL33" s="446" t="s">
        <v>142</v>
      </c>
      <c r="OBM33" s="446" t="s">
        <v>143</v>
      </c>
      <c r="OBN33" s="446">
        <v>0.217</v>
      </c>
      <c r="OBO33" s="451">
        <f>+VLOOKUP(OBJ33,[111]Insumos!$A$2:$F$2700,5,FALSE)</f>
        <v>124723</v>
      </c>
      <c r="OBP33" s="451">
        <f>+ROUND(OBN33*OBO33,0)</f>
        <v>27065</v>
      </c>
      <c r="OBQ33" s="450" t="s">
        <v>31</v>
      </c>
      <c r="OBR33" s="450" t="s">
        <v>140</v>
      </c>
      <c r="OBS33" s="446" t="s">
        <v>141</v>
      </c>
      <c r="OBT33" s="446" t="s">
        <v>142</v>
      </c>
      <c r="OBU33" s="446" t="s">
        <v>143</v>
      </c>
      <c r="OBV33" s="446">
        <v>0.217</v>
      </c>
      <c r="OBW33" s="451">
        <f>+VLOOKUP(OBR33,[111]Insumos!$A$2:$F$2700,5,FALSE)</f>
        <v>124723</v>
      </c>
      <c r="OBX33" s="451">
        <f>+ROUND(OBV33*OBW33,0)</f>
        <v>27065</v>
      </c>
      <c r="OBY33" s="450" t="s">
        <v>31</v>
      </c>
      <c r="OBZ33" s="450" t="s">
        <v>140</v>
      </c>
      <c r="OCA33" s="446" t="s">
        <v>141</v>
      </c>
      <c r="OCB33" s="446" t="s">
        <v>142</v>
      </c>
      <c r="OCC33" s="446" t="s">
        <v>143</v>
      </c>
      <c r="OCD33" s="446">
        <v>0.217</v>
      </c>
      <c r="OCE33" s="451">
        <f>+VLOOKUP(OBZ33,[111]Insumos!$A$2:$F$2700,5,FALSE)</f>
        <v>124723</v>
      </c>
      <c r="OCF33" s="451">
        <f>+ROUND(OCD33*OCE33,0)</f>
        <v>27065</v>
      </c>
      <c r="OCG33" s="450" t="s">
        <v>31</v>
      </c>
      <c r="OCH33" s="450" t="s">
        <v>140</v>
      </c>
      <c r="OCI33" s="446" t="s">
        <v>141</v>
      </c>
      <c r="OCJ33" s="446" t="s">
        <v>142</v>
      </c>
      <c r="OCK33" s="446" t="s">
        <v>143</v>
      </c>
      <c r="OCL33" s="446">
        <v>0.217</v>
      </c>
      <c r="OCM33" s="451">
        <f>+VLOOKUP(OCH33,[111]Insumos!$A$2:$F$2700,5,FALSE)</f>
        <v>124723</v>
      </c>
      <c r="OCN33" s="451">
        <f>+ROUND(OCL33*OCM33,0)</f>
        <v>27065</v>
      </c>
      <c r="OCO33" s="450" t="s">
        <v>31</v>
      </c>
      <c r="OCP33" s="450" t="s">
        <v>140</v>
      </c>
      <c r="OCQ33" s="446" t="s">
        <v>141</v>
      </c>
      <c r="OCR33" s="446" t="s">
        <v>142</v>
      </c>
      <c r="OCS33" s="446" t="s">
        <v>143</v>
      </c>
      <c r="OCT33" s="446">
        <v>0.217</v>
      </c>
      <c r="OCU33" s="451">
        <f>+VLOOKUP(OCP33,[111]Insumos!$A$2:$F$2700,5,FALSE)</f>
        <v>124723</v>
      </c>
      <c r="OCV33" s="451">
        <f>+ROUND(OCT33*OCU33,0)</f>
        <v>27065</v>
      </c>
      <c r="OCW33" s="450" t="s">
        <v>31</v>
      </c>
      <c r="OCX33" s="450" t="s">
        <v>140</v>
      </c>
      <c r="OCY33" s="446" t="s">
        <v>141</v>
      </c>
      <c r="OCZ33" s="446" t="s">
        <v>142</v>
      </c>
      <c r="ODA33" s="446" t="s">
        <v>143</v>
      </c>
      <c r="ODB33" s="446">
        <v>0.217</v>
      </c>
      <c r="ODC33" s="451">
        <f>+VLOOKUP(OCX33,[111]Insumos!$A$2:$F$2700,5,FALSE)</f>
        <v>124723</v>
      </c>
      <c r="ODD33" s="451">
        <f>+ROUND(ODB33*ODC33,0)</f>
        <v>27065</v>
      </c>
      <c r="ODE33" s="450" t="s">
        <v>31</v>
      </c>
      <c r="ODF33" s="450" t="s">
        <v>140</v>
      </c>
      <c r="ODG33" s="446" t="s">
        <v>141</v>
      </c>
      <c r="ODH33" s="446" t="s">
        <v>142</v>
      </c>
      <c r="ODI33" s="446" t="s">
        <v>143</v>
      </c>
      <c r="ODJ33" s="446">
        <v>0.217</v>
      </c>
      <c r="ODK33" s="451">
        <f>+VLOOKUP(ODF33,[111]Insumos!$A$2:$F$2700,5,FALSE)</f>
        <v>124723</v>
      </c>
      <c r="ODL33" s="451">
        <f>+ROUND(ODJ33*ODK33,0)</f>
        <v>27065</v>
      </c>
      <c r="ODM33" s="450" t="s">
        <v>31</v>
      </c>
      <c r="ODN33" s="450" t="s">
        <v>140</v>
      </c>
      <c r="ODO33" s="446" t="s">
        <v>141</v>
      </c>
      <c r="ODP33" s="446" t="s">
        <v>142</v>
      </c>
      <c r="ODQ33" s="446" t="s">
        <v>143</v>
      </c>
      <c r="ODR33" s="446">
        <v>0.217</v>
      </c>
      <c r="ODS33" s="451">
        <f>+VLOOKUP(ODN33,[111]Insumos!$A$2:$F$2700,5,FALSE)</f>
        <v>124723</v>
      </c>
      <c r="ODT33" s="451">
        <f>+ROUND(ODR33*ODS33,0)</f>
        <v>27065</v>
      </c>
      <c r="ODU33" s="450" t="s">
        <v>31</v>
      </c>
      <c r="ODV33" s="450" t="s">
        <v>140</v>
      </c>
      <c r="ODW33" s="446" t="s">
        <v>141</v>
      </c>
      <c r="ODX33" s="446" t="s">
        <v>142</v>
      </c>
      <c r="ODY33" s="446" t="s">
        <v>143</v>
      </c>
      <c r="ODZ33" s="446">
        <v>0.217</v>
      </c>
      <c r="OEA33" s="451">
        <f>+VLOOKUP(ODV33,[111]Insumos!$A$2:$F$2700,5,FALSE)</f>
        <v>124723</v>
      </c>
      <c r="OEB33" s="451">
        <f>+ROUND(ODZ33*OEA33,0)</f>
        <v>27065</v>
      </c>
      <c r="OEC33" s="450" t="s">
        <v>31</v>
      </c>
      <c r="OED33" s="450" t="s">
        <v>140</v>
      </c>
      <c r="OEE33" s="446" t="s">
        <v>141</v>
      </c>
      <c r="OEF33" s="446" t="s">
        <v>142</v>
      </c>
      <c r="OEG33" s="446" t="s">
        <v>143</v>
      </c>
      <c r="OEH33" s="446">
        <v>0.217</v>
      </c>
      <c r="OEI33" s="451">
        <f>+VLOOKUP(OED33,[111]Insumos!$A$2:$F$2700,5,FALSE)</f>
        <v>124723</v>
      </c>
      <c r="OEJ33" s="451">
        <f>+ROUND(OEH33*OEI33,0)</f>
        <v>27065</v>
      </c>
      <c r="OEK33" s="450" t="s">
        <v>31</v>
      </c>
      <c r="OEL33" s="450" t="s">
        <v>140</v>
      </c>
      <c r="OEM33" s="446" t="s">
        <v>141</v>
      </c>
      <c r="OEN33" s="446" t="s">
        <v>142</v>
      </c>
      <c r="OEO33" s="446" t="s">
        <v>143</v>
      </c>
      <c r="OEP33" s="446">
        <v>0.217</v>
      </c>
      <c r="OEQ33" s="451">
        <f>+VLOOKUP(OEL33,[111]Insumos!$A$2:$F$2700,5,FALSE)</f>
        <v>124723</v>
      </c>
      <c r="OER33" s="451">
        <f>+ROUND(OEP33*OEQ33,0)</f>
        <v>27065</v>
      </c>
      <c r="OES33" s="450" t="s">
        <v>31</v>
      </c>
      <c r="OET33" s="450" t="s">
        <v>140</v>
      </c>
      <c r="OEU33" s="446" t="s">
        <v>141</v>
      </c>
      <c r="OEV33" s="446" t="s">
        <v>142</v>
      </c>
      <c r="OEW33" s="446" t="s">
        <v>143</v>
      </c>
      <c r="OEX33" s="446">
        <v>0.217</v>
      </c>
      <c r="OEY33" s="451">
        <f>+VLOOKUP(OET33,[111]Insumos!$A$2:$F$2700,5,FALSE)</f>
        <v>124723</v>
      </c>
      <c r="OEZ33" s="451">
        <f>+ROUND(OEX33*OEY33,0)</f>
        <v>27065</v>
      </c>
      <c r="OFA33" s="450" t="s">
        <v>31</v>
      </c>
      <c r="OFB33" s="450" t="s">
        <v>140</v>
      </c>
      <c r="OFC33" s="446" t="s">
        <v>141</v>
      </c>
      <c r="OFD33" s="446" t="s">
        <v>142</v>
      </c>
      <c r="OFE33" s="446" t="s">
        <v>143</v>
      </c>
      <c r="OFF33" s="446">
        <v>0.217</v>
      </c>
      <c r="OFG33" s="451">
        <f>+VLOOKUP(OFB33,[111]Insumos!$A$2:$F$2700,5,FALSE)</f>
        <v>124723</v>
      </c>
      <c r="OFH33" s="451">
        <f>+ROUND(OFF33*OFG33,0)</f>
        <v>27065</v>
      </c>
      <c r="OFI33" s="450" t="s">
        <v>31</v>
      </c>
      <c r="OFJ33" s="450" t="s">
        <v>140</v>
      </c>
      <c r="OFK33" s="446" t="s">
        <v>141</v>
      </c>
      <c r="OFL33" s="446" t="s">
        <v>142</v>
      </c>
      <c r="OFM33" s="446" t="s">
        <v>143</v>
      </c>
      <c r="OFN33" s="446">
        <v>0.217</v>
      </c>
      <c r="OFO33" s="451">
        <f>+VLOOKUP(OFJ33,[111]Insumos!$A$2:$F$2700,5,FALSE)</f>
        <v>124723</v>
      </c>
      <c r="OFP33" s="451">
        <f>+ROUND(OFN33*OFO33,0)</f>
        <v>27065</v>
      </c>
      <c r="OFQ33" s="450" t="s">
        <v>31</v>
      </c>
      <c r="OFR33" s="450" t="s">
        <v>140</v>
      </c>
      <c r="OFS33" s="446" t="s">
        <v>141</v>
      </c>
      <c r="OFT33" s="446" t="s">
        <v>142</v>
      </c>
      <c r="OFU33" s="446" t="s">
        <v>143</v>
      </c>
      <c r="OFV33" s="446">
        <v>0.217</v>
      </c>
      <c r="OFW33" s="451">
        <f>+VLOOKUP(OFR33,[111]Insumos!$A$2:$F$2700,5,FALSE)</f>
        <v>124723</v>
      </c>
      <c r="OFX33" s="451">
        <f>+ROUND(OFV33*OFW33,0)</f>
        <v>27065</v>
      </c>
      <c r="OFY33" s="450" t="s">
        <v>31</v>
      </c>
      <c r="OFZ33" s="450" t="s">
        <v>140</v>
      </c>
      <c r="OGA33" s="446" t="s">
        <v>141</v>
      </c>
      <c r="OGB33" s="446" t="s">
        <v>142</v>
      </c>
      <c r="OGC33" s="446" t="s">
        <v>143</v>
      </c>
      <c r="OGD33" s="446">
        <v>0.217</v>
      </c>
      <c r="OGE33" s="451">
        <f>+VLOOKUP(OFZ33,[111]Insumos!$A$2:$F$2700,5,FALSE)</f>
        <v>124723</v>
      </c>
      <c r="OGF33" s="451">
        <f>+ROUND(OGD33*OGE33,0)</f>
        <v>27065</v>
      </c>
      <c r="OGG33" s="450" t="s">
        <v>31</v>
      </c>
      <c r="OGH33" s="450" t="s">
        <v>140</v>
      </c>
      <c r="OGI33" s="446" t="s">
        <v>141</v>
      </c>
      <c r="OGJ33" s="446" t="s">
        <v>142</v>
      </c>
      <c r="OGK33" s="446" t="s">
        <v>143</v>
      </c>
      <c r="OGL33" s="446">
        <v>0.217</v>
      </c>
      <c r="OGM33" s="451">
        <f>+VLOOKUP(OGH33,[111]Insumos!$A$2:$F$2700,5,FALSE)</f>
        <v>124723</v>
      </c>
      <c r="OGN33" s="451">
        <f>+ROUND(OGL33*OGM33,0)</f>
        <v>27065</v>
      </c>
      <c r="OGO33" s="450" t="s">
        <v>31</v>
      </c>
      <c r="OGP33" s="450" t="s">
        <v>140</v>
      </c>
      <c r="OGQ33" s="446" t="s">
        <v>141</v>
      </c>
      <c r="OGR33" s="446" t="s">
        <v>142</v>
      </c>
      <c r="OGS33" s="446" t="s">
        <v>143</v>
      </c>
      <c r="OGT33" s="446">
        <v>0.217</v>
      </c>
      <c r="OGU33" s="451">
        <f>+VLOOKUP(OGP33,[111]Insumos!$A$2:$F$2700,5,FALSE)</f>
        <v>124723</v>
      </c>
      <c r="OGV33" s="451">
        <f>+ROUND(OGT33*OGU33,0)</f>
        <v>27065</v>
      </c>
      <c r="OGW33" s="450" t="s">
        <v>31</v>
      </c>
      <c r="OGX33" s="450" t="s">
        <v>140</v>
      </c>
      <c r="OGY33" s="446" t="s">
        <v>141</v>
      </c>
      <c r="OGZ33" s="446" t="s">
        <v>142</v>
      </c>
      <c r="OHA33" s="446" t="s">
        <v>143</v>
      </c>
      <c r="OHB33" s="446">
        <v>0.217</v>
      </c>
      <c r="OHC33" s="451">
        <f>+VLOOKUP(OGX33,[111]Insumos!$A$2:$F$2700,5,FALSE)</f>
        <v>124723</v>
      </c>
      <c r="OHD33" s="451">
        <f>+ROUND(OHB33*OHC33,0)</f>
        <v>27065</v>
      </c>
      <c r="OHE33" s="450" t="s">
        <v>31</v>
      </c>
      <c r="OHF33" s="450" t="s">
        <v>140</v>
      </c>
      <c r="OHG33" s="446" t="s">
        <v>141</v>
      </c>
      <c r="OHH33" s="446" t="s">
        <v>142</v>
      </c>
      <c r="OHI33" s="446" t="s">
        <v>143</v>
      </c>
      <c r="OHJ33" s="446">
        <v>0.217</v>
      </c>
      <c r="OHK33" s="451">
        <f>+VLOOKUP(OHF33,[111]Insumos!$A$2:$F$2700,5,FALSE)</f>
        <v>124723</v>
      </c>
      <c r="OHL33" s="451">
        <f>+ROUND(OHJ33*OHK33,0)</f>
        <v>27065</v>
      </c>
      <c r="OHM33" s="450" t="s">
        <v>31</v>
      </c>
      <c r="OHN33" s="450" t="s">
        <v>140</v>
      </c>
      <c r="OHO33" s="446" t="s">
        <v>141</v>
      </c>
      <c r="OHP33" s="446" t="s">
        <v>142</v>
      </c>
      <c r="OHQ33" s="446" t="s">
        <v>143</v>
      </c>
      <c r="OHR33" s="446">
        <v>0.217</v>
      </c>
      <c r="OHS33" s="451">
        <f>+VLOOKUP(OHN33,[111]Insumos!$A$2:$F$2700,5,FALSE)</f>
        <v>124723</v>
      </c>
      <c r="OHT33" s="451">
        <f>+ROUND(OHR33*OHS33,0)</f>
        <v>27065</v>
      </c>
      <c r="OHU33" s="450" t="s">
        <v>31</v>
      </c>
      <c r="OHV33" s="450" t="s">
        <v>140</v>
      </c>
      <c r="OHW33" s="446" t="s">
        <v>141</v>
      </c>
      <c r="OHX33" s="446" t="s">
        <v>142</v>
      </c>
      <c r="OHY33" s="446" t="s">
        <v>143</v>
      </c>
      <c r="OHZ33" s="446">
        <v>0.217</v>
      </c>
      <c r="OIA33" s="451">
        <f>+VLOOKUP(OHV33,[111]Insumos!$A$2:$F$2700,5,FALSE)</f>
        <v>124723</v>
      </c>
      <c r="OIB33" s="451">
        <f>+ROUND(OHZ33*OIA33,0)</f>
        <v>27065</v>
      </c>
      <c r="OIC33" s="450" t="s">
        <v>31</v>
      </c>
      <c r="OID33" s="450" t="s">
        <v>140</v>
      </c>
      <c r="OIE33" s="446" t="s">
        <v>141</v>
      </c>
      <c r="OIF33" s="446" t="s">
        <v>142</v>
      </c>
      <c r="OIG33" s="446" t="s">
        <v>143</v>
      </c>
      <c r="OIH33" s="446">
        <v>0.217</v>
      </c>
      <c r="OII33" s="451">
        <f>+VLOOKUP(OID33,[111]Insumos!$A$2:$F$2700,5,FALSE)</f>
        <v>124723</v>
      </c>
      <c r="OIJ33" s="451">
        <f>+ROUND(OIH33*OII33,0)</f>
        <v>27065</v>
      </c>
      <c r="OIK33" s="450" t="s">
        <v>31</v>
      </c>
      <c r="OIL33" s="450" t="s">
        <v>140</v>
      </c>
      <c r="OIM33" s="446" t="s">
        <v>141</v>
      </c>
      <c r="OIN33" s="446" t="s">
        <v>142</v>
      </c>
      <c r="OIO33" s="446" t="s">
        <v>143</v>
      </c>
      <c r="OIP33" s="446">
        <v>0.217</v>
      </c>
      <c r="OIQ33" s="451">
        <f>+VLOOKUP(OIL33,[111]Insumos!$A$2:$F$2700,5,FALSE)</f>
        <v>124723</v>
      </c>
      <c r="OIR33" s="451">
        <f>+ROUND(OIP33*OIQ33,0)</f>
        <v>27065</v>
      </c>
      <c r="OIS33" s="450" t="s">
        <v>31</v>
      </c>
      <c r="OIT33" s="450" t="s">
        <v>140</v>
      </c>
      <c r="OIU33" s="446" t="s">
        <v>141</v>
      </c>
      <c r="OIV33" s="446" t="s">
        <v>142</v>
      </c>
      <c r="OIW33" s="446" t="s">
        <v>143</v>
      </c>
      <c r="OIX33" s="446">
        <v>0.217</v>
      </c>
      <c r="OIY33" s="451">
        <f>+VLOOKUP(OIT33,[111]Insumos!$A$2:$F$2700,5,FALSE)</f>
        <v>124723</v>
      </c>
      <c r="OIZ33" s="451">
        <f>+ROUND(OIX33*OIY33,0)</f>
        <v>27065</v>
      </c>
      <c r="OJA33" s="450" t="s">
        <v>31</v>
      </c>
      <c r="OJB33" s="450" t="s">
        <v>140</v>
      </c>
      <c r="OJC33" s="446" t="s">
        <v>141</v>
      </c>
      <c r="OJD33" s="446" t="s">
        <v>142</v>
      </c>
      <c r="OJE33" s="446" t="s">
        <v>143</v>
      </c>
      <c r="OJF33" s="446">
        <v>0.217</v>
      </c>
      <c r="OJG33" s="451">
        <f>+VLOOKUP(OJB33,[111]Insumos!$A$2:$F$2700,5,FALSE)</f>
        <v>124723</v>
      </c>
      <c r="OJH33" s="451">
        <f>+ROUND(OJF33*OJG33,0)</f>
        <v>27065</v>
      </c>
      <c r="OJI33" s="450" t="s">
        <v>31</v>
      </c>
      <c r="OJJ33" s="450" t="s">
        <v>140</v>
      </c>
      <c r="OJK33" s="446" t="s">
        <v>141</v>
      </c>
      <c r="OJL33" s="446" t="s">
        <v>142</v>
      </c>
      <c r="OJM33" s="446" t="s">
        <v>143</v>
      </c>
      <c r="OJN33" s="446">
        <v>0.217</v>
      </c>
      <c r="OJO33" s="451">
        <f>+VLOOKUP(OJJ33,[111]Insumos!$A$2:$F$2700,5,FALSE)</f>
        <v>124723</v>
      </c>
      <c r="OJP33" s="451">
        <f>+ROUND(OJN33*OJO33,0)</f>
        <v>27065</v>
      </c>
      <c r="OJQ33" s="450" t="s">
        <v>31</v>
      </c>
      <c r="OJR33" s="450" t="s">
        <v>140</v>
      </c>
      <c r="OJS33" s="446" t="s">
        <v>141</v>
      </c>
      <c r="OJT33" s="446" t="s">
        <v>142</v>
      </c>
      <c r="OJU33" s="446" t="s">
        <v>143</v>
      </c>
      <c r="OJV33" s="446">
        <v>0.217</v>
      </c>
      <c r="OJW33" s="451">
        <f>+VLOOKUP(OJR33,[111]Insumos!$A$2:$F$2700,5,FALSE)</f>
        <v>124723</v>
      </c>
      <c r="OJX33" s="451">
        <f>+ROUND(OJV33*OJW33,0)</f>
        <v>27065</v>
      </c>
      <c r="OJY33" s="450" t="s">
        <v>31</v>
      </c>
      <c r="OJZ33" s="450" t="s">
        <v>140</v>
      </c>
      <c r="OKA33" s="446" t="s">
        <v>141</v>
      </c>
      <c r="OKB33" s="446" t="s">
        <v>142</v>
      </c>
      <c r="OKC33" s="446" t="s">
        <v>143</v>
      </c>
      <c r="OKD33" s="446">
        <v>0.217</v>
      </c>
      <c r="OKE33" s="451">
        <f>+VLOOKUP(OJZ33,[111]Insumos!$A$2:$F$2700,5,FALSE)</f>
        <v>124723</v>
      </c>
      <c r="OKF33" s="451">
        <f>+ROUND(OKD33*OKE33,0)</f>
        <v>27065</v>
      </c>
      <c r="OKG33" s="450" t="s">
        <v>31</v>
      </c>
      <c r="OKH33" s="450" t="s">
        <v>140</v>
      </c>
      <c r="OKI33" s="446" t="s">
        <v>141</v>
      </c>
      <c r="OKJ33" s="446" t="s">
        <v>142</v>
      </c>
      <c r="OKK33" s="446" t="s">
        <v>143</v>
      </c>
      <c r="OKL33" s="446">
        <v>0.217</v>
      </c>
      <c r="OKM33" s="451">
        <f>+VLOOKUP(OKH33,[111]Insumos!$A$2:$F$2700,5,FALSE)</f>
        <v>124723</v>
      </c>
      <c r="OKN33" s="451">
        <f>+ROUND(OKL33*OKM33,0)</f>
        <v>27065</v>
      </c>
      <c r="OKO33" s="450" t="s">
        <v>31</v>
      </c>
      <c r="OKP33" s="450" t="s">
        <v>140</v>
      </c>
      <c r="OKQ33" s="446" t="s">
        <v>141</v>
      </c>
      <c r="OKR33" s="446" t="s">
        <v>142</v>
      </c>
      <c r="OKS33" s="446" t="s">
        <v>143</v>
      </c>
      <c r="OKT33" s="446">
        <v>0.217</v>
      </c>
      <c r="OKU33" s="451">
        <f>+VLOOKUP(OKP33,[111]Insumos!$A$2:$F$2700,5,FALSE)</f>
        <v>124723</v>
      </c>
      <c r="OKV33" s="451">
        <f>+ROUND(OKT33*OKU33,0)</f>
        <v>27065</v>
      </c>
      <c r="OKW33" s="450" t="s">
        <v>31</v>
      </c>
      <c r="OKX33" s="450" t="s">
        <v>140</v>
      </c>
      <c r="OKY33" s="446" t="s">
        <v>141</v>
      </c>
      <c r="OKZ33" s="446" t="s">
        <v>142</v>
      </c>
      <c r="OLA33" s="446" t="s">
        <v>143</v>
      </c>
      <c r="OLB33" s="446">
        <v>0.217</v>
      </c>
      <c r="OLC33" s="451">
        <f>+VLOOKUP(OKX33,[111]Insumos!$A$2:$F$2700,5,FALSE)</f>
        <v>124723</v>
      </c>
      <c r="OLD33" s="451">
        <f>+ROUND(OLB33*OLC33,0)</f>
        <v>27065</v>
      </c>
      <c r="OLE33" s="450" t="s">
        <v>31</v>
      </c>
      <c r="OLF33" s="450" t="s">
        <v>140</v>
      </c>
      <c r="OLG33" s="446" t="s">
        <v>141</v>
      </c>
      <c r="OLH33" s="446" t="s">
        <v>142</v>
      </c>
      <c r="OLI33" s="446" t="s">
        <v>143</v>
      </c>
      <c r="OLJ33" s="446">
        <v>0.217</v>
      </c>
      <c r="OLK33" s="451">
        <f>+VLOOKUP(OLF33,[111]Insumos!$A$2:$F$2700,5,FALSE)</f>
        <v>124723</v>
      </c>
      <c r="OLL33" s="451">
        <f>+ROUND(OLJ33*OLK33,0)</f>
        <v>27065</v>
      </c>
      <c r="OLM33" s="450" t="s">
        <v>31</v>
      </c>
      <c r="OLN33" s="450" t="s">
        <v>140</v>
      </c>
      <c r="OLO33" s="446" t="s">
        <v>141</v>
      </c>
      <c r="OLP33" s="446" t="s">
        <v>142</v>
      </c>
      <c r="OLQ33" s="446" t="s">
        <v>143</v>
      </c>
      <c r="OLR33" s="446">
        <v>0.217</v>
      </c>
      <c r="OLS33" s="451">
        <f>+VLOOKUP(OLN33,[111]Insumos!$A$2:$F$2700,5,FALSE)</f>
        <v>124723</v>
      </c>
      <c r="OLT33" s="451">
        <f>+ROUND(OLR33*OLS33,0)</f>
        <v>27065</v>
      </c>
      <c r="OLU33" s="450" t="s">
        <v>31</v>
      </c>
      <c r="OLV33" s="450" t="s">
        <v>140</v>
      </c>
      <c r="OLW33" s="446" t="s">
        <v>141</v>
      </c>
      <c r="OLX33" s="446" t="s">
        <v>142</v>
      </c>
      <c r="OLY33" s="446" t="s">
        <v>143</v>
      </c>
      <c r="OLZ33" s="446">
        <v>0.217</v>
      </c>
      <c r="OMA33" s="451">
        <f>+VLOOKUP(OLV33,[111]Insumos!$A$2:$F$2700,5,FALSE)</f>
        <v>124723</v>
      </c>
      <c r="OMB33" s="451">
        <f>+ROUND(OLZ33*OMA33,0)</f>
        <v>27065</v>
      </c>
      <c r="OMC33" s="450" t="s">
        <v>31</v>
      </c>
      <c r="OMD33" s="450" t="s">
        <v>140</v>
      </c>
      <c r="OME33" s="446" t="s">
        <v>141</v>
      </c>
      <c r="OMF33" s="446" t="s">
        <v>142</v>
      </c>
      <c r="OMG33" s="446" t="s">
        <v>143</v>
      </c>
      <c r="OMH33" s="446">
        <v>0.217</v>
      </c>
      <c r="OMI33" s="451">
        <f>+VLOOKUP(OMD33,[111]Insumos!$A$2:$F$2700,5,FALSE)</f>
        <v>124723</v>
      </c>
      <c r="OMJ33" s="451">
        <f>+ROUND(OMH33*OMI33,0)</f>
        <v>27065</v>
      </c>
      <c r="OMK33" s="450" t="s">
        <v>31</v>
      </c>
      <c r="OML33" s="450" t="s">
        <v>140</v>
      </c>
      <c r="OMM33" s="446" t="s">
        <v>141</v>
      </c>
      <c r="OMN33" s="446" t="s">
        <v>142</v>
      </c>
      <c r="OMO33" s="446" t="s">
        <v>143</v>
      </c>
      <c r="OMP33" s="446">
        <v>0.217</v>
      </c>
      <c r="OMQ33" s="451">
        <f>+VLOOKUP(OML33,[111]Insumos!$A$2:$F$2700,5,FALSE)</f>
        <v>124723</v>
      </c>
      <c r="OMR33" s="451">
        <f>+ROUND(OMP33*OMQ33,0)</f>
        <v>27065</v>
      </c>
      <c r="OMS33" s="450" t="s">
        <v>31</v>
      </c>
      <c r="OMT33" s="450" t="s">
        <v>140</v>
      </c>
      <c r="OMU33" s="446" t="s">
        <v>141</v>
      </c>
      <c r="OMV33" s="446" t="s">
        <v>142</v>
      </c>
      <c r="OMW33" s="446" t="s">
        <v>143</v>
      </c>
      <c r="OMX33" s="446">
        <v>0.217</v>
      </c>
      <c r="OMY33" s="451">
        <f>+VLOOKUP(OMT33,[111]Insumos!$A$2:$F$2700,5,FALSE)</f>
        <v>124723</v>
      </c>
      <c r="OMZ33" s="451">
        <f>+ROUND(OMX33*OMY33,0)</f>
        <v>27065</v>
      </c>
      <c r="ONA33" s="450" t="s">
        <v>31</v>
      </c>
      <c r="ONB33" s="450" t="s">
        <v>140</v>
      </c>
      <c r="ONC33" s="446" t="s">
        <v>141</v>
      </c>
      <c r="OND33" s="446" t="s">
        <v>142</v>
      </c>
      <c r="ONE33" s="446" t="s">
        <v>143</v>
      </c>
      <c r="ONF33" s="446">
        <v>0.217</v>
      </c>
      <c r="ONG33" s="451">
        <f>+VLOOKUP(ONB33,[111]Insumos!$A$2:$F$2700,5,FALSE)</f>
        <v>124723</v>
      </c>
      <c r="ONH33" s="451">
        <f>+ROUND(ONF33*ONG33,0)</f>
        <v>27065</v>
      </c>
      <c r="ONI33" s="450" t="s">
        <v>31</v>
      </c>
      <c r="ONJ33" s="450" t="s">
        <v>140</v>
      </c>
      <c r="ONK33" s="446" t="s">
        <v>141</v>
      </c>
      <c r="ONL33" s="446" t="s">
        <v>142</v>
      </c>
      <c r="ONM33" s="446" t="s">
        <v>143</v>
      </c>
      <c r="ONN33" s="446">
        <v>0.217</v>
      </c>
      <c r="ONO33" s="451">
        <f>+VLOOKUP(ONJ33,[111]Insumos!$A$2:$F$2700,5,FALSE)</f>
        <v>124723</v>
      </c>
      <c r="ONP33" s="451">
        <f>+ROUND(ONN33*ONO33,0)</f>
        <v>27065</v>
      </c>
      <c r="ONQ33" s="450" t="s">
        <v>31</v>
      </c>
      <c r="ONR33" s="450" t="s">
        <v>140</v>
      </c>
      <c r="ONS33" s="446" t="s">
        <v>141</v>
      </c>
      <c r="ONT33" s="446" t="s">
        <v>142</v>
      </c>
      <c r="ONU33" s="446" t="s">
        <v>143</v>
      </c>
      <c r="ONV33" s="446">
        <v>0.217</v>
      </c>
      <c r="ONW33" s="451">
        <f>+VLOOKUP(ONR33,[111]Insumos!$A$2:$F$2700,5,FALSE)</f>
        <v>124723</v>
      </c>
      <c r="ONX33" s="451">
        <f>+ROUND(ONV33*ONW33,0)</f>
        <v>27065</v>
      </c>
      <c r="ONY33" s="450" t="s">
        <v>31</v>
      </c>
      <c r="ONZ33" s="450" t="s">
        <v>140</v>
      </c>
      <c r="OOA33" s="446" t="s">
        <v>141</v>
      </c>
      <c r="OOB33" s="446" t="s">
        <v>142</v>
      </c>
      <c r="OOC33" s="446" t="s">
        <v>143</v>
      </c>
      <c r="OOD33" s="446">
        <v>0.217</v>
      </c>
      <c r="OOE33" s="451">
        <f>+VLOOKUP(ONZ33,[111]Insumos!$A$2:$F$2700,5,FALSE)</f>
        <v>124723</v>
      </c>
      <c r="OOF33" s="451">
        <f>+ROUND(OOD33*OOE33,0)</f>
        <v>27065</v>
      </c>
      <c r="OOG33" s="450" t="s">
        <v>31</v>
      </c>
      <c r="OOH33" s="450" t="s">
        <v>140</v>
      </c>
      <c r="OOI33" s="446" t="s">
        <v>141</v>
      </c>
      <c r="OOJ33" s="446" t="s">
        <v>142</v>
      </c>
      <c r="OOK33" s="446" t="s">
        <v>143</v>
      </c>
      <c r="OOL33" s="446">
        <v>0.217</v>
      </c>
      <c r="OOM33" s="451">
        <f>+VLOOKUP(OOH33,[111]Insumos!$A$2:$F$2700,5,FALSE)</f>
        <v>124723</v>
      </c>
      <c r="OON33" s="451">
        <f>+ROUND(OOL33*OOM33,0)</f>
        <v>27065</v>
      </c>
      <c r="OOO33" s="450" t="s">
        <v>31</v>
      </c>
      <c r="OOP33" s="450" t="s">
        <v>140</v>
      </c>
      <c r="OOQ33" s="446" t="s">
        <v>141</v>
      </c>
      <c r="OOR33" s="446" t="s">
        <v>142</v>
      </c>
      <c r="OOS33" s="446" t="s">
        <v>143</v>
      </c>
      <c r="OOT33" s="446">
        <v>0.217</v>
      </c>
      <c r="OOU33" s="451">
        <f>+VLOOKUP(OOP33,[111]Insumos!$A$2:$F$2700,5,FALSE)</f>
        <v>124723</v>
      </c>
      <c r="OOV33" s="451">
        <f>+ROUND(OOT33*OOU33,0)</f>
        <v>27065</v>
      </c>
      <c r="OOW33" s="450" t="s">
        <v>31</v>
      </c>
      <c r="OOX33" s="450" t="s">
        <v>140</v>
      </c>
      <c r="OOY33" s="446" t="s">
        <v>141</v>
      </c>
      <c r="OOZ33" s="446" t="s">
        <v>142</v>
      </c>
      <c r="OPA33" s="446" t="s">
        <v>143</v>
      </c>
      <c r="OPB33" s="446">
        <v>0.217</v>
      </c>
      <c r="OPC33" s="451">
        <f>+VLOOKUP(OOX33,[111]Insumos!$A$2:$F$2700,5,FALSE)</f>
        <v>124723</v>
      </c>
      <c r="OPD33" s="451">
        <f>+ROUND(OPB33*OPC33,0)</f>
        <v>27065</v>
      </c>
      <c r="OPE33" s="450" t="s">
        <v>31</v>
      </c>
      <c r="OPF33" s="450" t="s">
        <v>140</v>
      </c>
      <c r="OPG33" s="446" t="s">
        <v>141</v>
      </c>
      <c r="OPH33" s="446" t="s">
        <v>142</v>
      </c>
      <c r="OPI33" s="446" t="s">
        <v>143</v>
      </c>
      <c r="OPJ33" s="446">
        <v>0.217</v>
      </c>
      <c r="OPK33" s="451">
        <f>+VLOOKUP(OPF33,[111]Insumos!$A$2:$F$2700,5,FALSE)</f>
        <v>124723</v>
      </c>
      <c r="OPL33" s="451">
        <f>+ROUND(OPJ33*OPK33,0)</f>
        <v>27065</v>
      </c>
      <c r="OPM33" s="450" t="s">
        <v>31</v>
      </c>
      <c r="OPN33" s="450" t="s">
        <v>140</v>
      </c>
      <c r="OPO33" s="446" t="s">
        <v>141</v>
      </c>
      <c r="OPP33" s="446" t="s">
        <v>142</v>
      </c>
      <c r="OPQ33" s="446" t="s">
        <v>143</v>
      </c>
      <c r="OPR33" s="446">
        <v>0.217</v>
      </c>
      <c r="OPS33" s="451">
        <f>+VLOOKUP(OPN33,[111]Insumos!$A$2:$F$2700,5,FALSE)</f>
        <v>124723</v>
      </c>
      <c r="OPT33" s="451">
        <f>+ROUND(OPR33*OPS33,0)</f>
        <v>27065</v>
      </c>
      <c r="OPU33" s="450" t="s">
        <v>31</v>
      </c>
      <c r="OPV33" s="450" t="s">
        <v>140</v>
      </c>
      <c r="OPW33" s="446" t="s">
        <v>141</v>
      </c>
      <c r="OPX33" s="446" t="s">
        <v>142</v>
      </c>
      <c r="OPY33" s="446" t="s">
        <v>143</v>
      </c>
      <c r="OPZ33" s="446">
        <v>0.217</v>
      </c>
      <c r="OQA33" s="451">
        <f>+VLOOKUP(OPV33,[111]Insumos!$A$2:$F$2700,5,FALSE)</f>
        <v>124723</v>
      </c>
      <c r="OQB33" s="451">
        <f>+ROUND(OPZ33*OQA33,0)</f>
        <v>27065</v>
      </c>
      <c r="OQC33" s="450" t="s">
        <v>31</v>
      </c>
      <c r="OQD33" s="450" t="s">
        <v>140</v>
      </c>
      <c r="OQE33" s="446" t="s">
        <v>141</v>
      </c>
      <c r="OQF33" s="446" t="s">
        <v>142</v>
      </c>
      <c r="OQG33" s="446" t="s">
        <v>143</v>
      </c>
      <c r="OQH33" s="446">
        <v>0.217</v>
      </c>
      <c r="OQI33" s="451">
        <f>+VLOOKUP(OQD33,[111]Insumos!$A$2:$F$2700,5,FALSE)</f>
        <v>124723</v>
      </c>
      <c r="OQJ33" s="451">
        <f>+ROUND(OQH33*OQI33,0)</f>
        <v>27065</v>
      </c>
      <c r="OQK33" s="450" t="s">
        <v>31</v>
      </c>
      <c r="OQL33" s="450" t="s">
        <v>140</v>
      </c>
      <c r="OQM33" s="446" t="s">
        <v>141</v>
      </c>
      <c r="OQN33" s="446" t="s">
        <v>142</v>
      </c>
      <c r="OQO33" s="446" t="s">
        <v>143</v>
      </c>
      <c r="OQP33" s="446">
        <v>0.217</v>
      </c>
      <c r="OQQ33" s="451">
        <f>+VLOOKUP(OQL33,[111]Insumos!$A$2:$F$2700,5,FALSE)</f>
        <v>124723</v>
      </c>
      <c r="OQR33" s="451">
        <f>+ROUND(OQP33*OQQ33,0)</f>
        <v>27065</v>
      </c>
      <c r="OQS33" s="450" t="s">
        <v>31</v>
      </c>
      <c r="OQT33" s="450" t="s">
        <v>140</v>
      </c>
      <c r="OQU33" s="446" t="s">
        <v>141</v>
      </c>
      <c r="OQV33" s="446" t="s">
        <v>142</v>
      </c>
      <c r="OQW33" s="446" t="s">
        <v>143</v>
      </c>
      <c r="OQX33" s="446">
        <v>0.217</v>
      </c>
      <c r="OQY33" s="451">
        <f>+VLOOKUP(OQT33,[111]Insumos!$A$2:$F$2700,5,FALSE)</f>
        <v>124723</v>
      </c>
      <c r="OQZ33" s="451">
        <f>+ROUND(OQX33*OQY33,0)</f>
        <v>27065</v>
      </c>
      <c r="ORA33" s="450" t="s">
        <v>31</v>
      </c>
      <c r="ORB33" s="450" t="s">
        <v>140</v>
      </c>
      <c r="ORC33" s="446" t="s">
        <v>141</v>
      </c>
      <c r="ORD33" s="446" t="s">
        <v>142</v>
      </c>
      <c r="ORE33" s="446" t="s">
        <v>143</v>
      </c>
      <c r="ORF33" s="446">
        <v>0.217</v>
      </c>
      <c r="ORG33" s="451">
        <f>+VLOOKUP(ORB33,[111]Insumos!$A$2:$F$2700,5,FALSE)</f>
        <v>124723</v>
      </c>
      <c r="ORH33" s="451">
        <f>+ROUND(ORF33*ORG33,0)</f>
        <v>27065</v>
      </c>
      <c r="ORI33" s="450" t="s">
        <v>31</v>
      </c>
      <c r="ORJ33" s="450" t="s">
        <v>140</v>
      </c>
      <c r="ORK33" s="446" t="s">
        <v>141</v>
      </c>
      <c r="ORL33" s="446" t="s">
        <v>142</v>
      </c>
      <c r="ORM33" s="446" t="s">
        <v>143</v>
      </c>
      <c r="ORN33" s="446">
        <v>0.217</v>
      </c>
      <c r="ORO33" s="451">
        <f>+VLOOKUP(ORJ33,[111]Insumos!$A$2:$F$2700,5,FALSE)</f>
        <v>124723</v>
      </c>
      <c r="ORP33" s="451">
        <f>+ROUND(ORN33*ORO33,0)</f>
        <v>27065</v>
      </c>
      <c r="ORQ33" s="450" t="s">
        <v>31</v>
      </c>
      <c r="ORR33" s="450" t="s">
        <v>140</v>
      </c>
      <c r="ORS33" s="446" t="s">
        <v>141</v>
      </c>
      <c r="ORT33" s="446" t="s">
        <v>142</v>
      </c>
      <c r="ORU33" s="446" t="s">
        <v>143</v>
      </c>
      <c r="ORV33" s="446">
        <v>0.217</v>
      </c>
      <c r="ORW33" s="451">
        <f>+VLOOKUP(ORR33,[111]Insumos!$A$2:$F$2700,5,FALSE)</f>
        <v>124723</v>
      </c>
      <c r="ORX33" s="451">
        <f>+ROUND(ORV33*ORW33,0)</f>
        <v>27065</v>
      </c>
      <c r="ORY33" s="450" t="s">
        <v>31</v>
      </c>
      <c r="ORZ33" s="450" t="s">
        <v>140</v>
      </c>
      <c r="OSA33" s="446" t="s">
        <v>141</v>
      </c>
      <c r="OSB33" s="446" t="s">
        <v>142</v>
      </c>
      <c r="OSC33" s="446" t="s">
        <v>143</v>
      </c>
      <c r="OSD33" s="446">
        <v>0.217</v>
      </c>
      <c r="OSE33" s="451">
        <f>+VLOOKUP(ORZ33,[111]Insumos!$A$2:$F$2700,5,FALSE)</f>
        <v>124723</v>
      </c>
      <c r="OSF33" s="451">
        <f>+ROUND(OSD33*OSE33,0)</f>
        <v>27065</v>
      </c>
      <c r="OSG33" s="450" t="s">
        <v>31</v>
      </c>
      <c r="OSH33" s="450" t="s">
        <v>140</v>
      </c>
      <c r="OSI33" s="446" t="s">
        <v>141</v>
      </c>
      <c r="OSJ33" s="446" t="s">
        <v>142</v>
      </c>
      <c r="OSK33" s="446" t="s">
        <v>143</v>
      </c>
      <c r="OSL33" s="446">
        <v>0.217</v>
      </c>
      <c r="OSM33" s="451">
        <f>+VLOOKUP(OSH33,[111]Insumos!$A$2:$F$2700,5,FALSE)</f>
        <v>124723</v>
      </c>
      <c r="OSN33" s="451">
        <f>+ROUND(OSL33*OSM33,0)</f>
        <v>27065</v>
      </c>
      <c r="OSO33" s="450" t="s">
        <v>31</v>
      </c>
      <c r="OSP33" s="450" t="s">
        <v>140</v>
      </c>
      <c r="OSQ33" s="446" t="s">
        <v>141</v>
      </c>
      <c r="OSR33" s="446" t="s">
        <v>142</v>
      </c>
      <c r="OSS33" s="446" t="s">
        <v>143</v>
      </c>
      <c r="OST33" s="446">
        <v>0.217</v>
      </c>
      <c r="OSU33" s="451">
        <f>+VLOOKUP(OSP33,[111]Insumos!$A$2:$F$2700,5,FALSE)</f>
        <v>124723</v>
      </c>
      <c r="OSV33" s="451">
        <f>+ROUND(OST33*OSU33,0)</f>
        <v>27065</v>
      </c>
      <c r="OSW33" s="450" t="s">
        <v>31</v>
      </c>
      <c r="OSX33" s="450" t="s">
        <v>140</v>
      </c>
      <c r="OSY33" s="446" t="s">
        <v>141</v>
      </c>
      <c r="OSZ33" s="446" t="s">
        <v>142</v>
      </c>
      <c r="OTA33" s="446" t="s">
        <v>143</v>
      </c>
      <c r="OTB33" s="446">
        <v>0.217</v>
      </c>
      <c r="OTC33" s="451">
        <f>+VLOOKUP(OSX33,[111]Insumos!$A$2:$F$2700,5,FALSE)</f>
        <v>124723</v>
      </c>
      <c r="OTD33" s="451">
        <f>+ROUND(OTB33*OTC33,0)</f>
        <v>27065</v>
      </c>
      <c r="OTE33" s="450" t="s">
        <v>31</v>
      </c>
      <c r="OTF33" s="450" t="s">
        <v>140</v>
      </c>
      <c r="OTG33" s="446" t="s">
        <v>141</v>
      </c>
      <c r="OTH33" s="446" t="s">
        <v>142</v>
      </c>
      <c r="OTI33" s="446" t="s">
        <v>143</v>
      </c>
      <c r="OTJ33" s="446">
        <v>0.217</v>
      </c>
      <c r="OTK33" s="451">
        <f>+VLOOKUP(OTF33,[111]Insumos!$A$2:$F$2700,5,FALSE)</f>
        <v>124723</v>
      </c>
      <c r="OTL33" s="451">
        <f>+ROUND(OTJ33*OTK33,0)</f>
        <v>27065</v>
      </c>
      <c r="OTM33" s="450" t="s">
        <v>31</v>
      </c>
      <c r="OTN33" s="450" t="s">
        <v>140</v>
      </c>
      <c r="OTO33" s="446" t="s">
        <v>141</v>
      </c>
      <c r="OTP33" s="446" t="s">
        <v>142</v>
      </c>
      <c r="OTQ33" s="446" t="s">
        <v>143</v>
      </c>
      <c r="OTR33" s="446">
        <v>0.217</v>
      </c>
      <c r="OTS33" s="451">
        <f>+VLOOKUP(OTN33,[111]Insumos!$A$2:$F$2700,5,FALSE)</f>
        <v>124723</v>
      </c>
      <c r="OTT33" s="451">
        <f>+ROUND(OTR33*OTS33,0)</f>
        <v>27065</v>
      </c>
      <c r="OTU33" s="450" t="s">
        <v>31</v>
      </c>
      <c r="OTV33" s="450" t="s">
        <v>140</v>
      </c>
      <c r="OTW33" s="446" t="s">
        <v>141</v>
      </c>
      <c r="OTX33" s="446" t="s">
        <v>142</v>
      </c>
      <c r="OTY33" s="446" t="s">
        <v>143</v>
      </c>
      <c r="OTZ33" s="446">
        <v>0.217</v>
      </c>
      <c r="OUA33" s="451">
        <f>+VLOOKUP(OTV33,[111]Insumos!$A$2:$F$2700,5,FALSE)</f>
        <v>124723</v>
      </c>
      <c r="OUB33" s="451">
        <f>+ROUND(OTZ33*OUA33,0)</f>
        <v>27065</v>
      </c>
      <c r="OUC33" s="450" t="s">
        <v>31</v>
      </c>
      <c r="OUD33" s="450" t="s">
        <v>140</v>
      </c>
      <c r="OUE33" s="446" t="s">
        <v>141</v>
      </c>
      <c r="OUF33" s="446" t="s">
        <v>142</v>
      </c>
      <c r="OUG33" s="446" t="s">
        <v>143</v>
      </c>
      <c r="OUH33" s="446">
        <v>0.217</v>
      </c>
      <c r="OUI33" s="451">
        <f>+VLOOKUP(OUD33,[111]Insumos!$A$2:$F$2700,5,FALSE)</f>
        <v>124723</v>
      </c>
      <c r="OUJ33" s="451">
        <f>+ROUND(OUH33*OUI33,0)</f>
        <v>27065</v>
      </c>
      <c r="OUK33" s="450" t="s">
        <v>31</v>
      </c>
      <c r="OUL33" s="450" t="s">
        <v>140</v>
      </c>
      <c r="OUM33" s="446" t="s">
        <v>141</v>
      </c>
      <c r="OUN33" s="446" t="s">
        <v>142</v>
      </c>
      <c r="OUO33" s="446" t="s">
        <v>143</v>
      </c>
      <c r="OUP33" s="446">
        <v>0.217</v>
      </c>
      <c r="OUQ33" s="451">
        <f>+VLOOKUP(OUL33,[111]Insumos!$A$2:$F$2700,5,FALSE)</f>
        <v>124723</v>
      </c>
      <c r="OUR33" s="451">
        <f>+ROUND(OUP33*OUQ33,0)</f>
        <v>27065</v>
      </c>
      <c r="OUS33" s="450" t="s">
        <v>31</v>
      </c>
      <c r="OUT33" s="450" t="s">
        <v>140</v>
      </c>
      <c r="OUU33" s="446" t="s">
        <v>141</v>
      </c>
      <c r="OUV33" s="446" t="s">
        <v>142</v>
      </c>
      <c r="OUW33" s="446" t="s">
        <v>143</v>
      </c>
      <c r="OUX33" s="446">
        <v>0.217</v>
      </c>
      <c r="OUY33" s="451">
        <f>+VLOOKUP(OUT33,[111]Insumos!$A$2:$F$2700,5,FALSE)</f>
        <v>124723</v>
      </c>
      <c r="OUZ33" s="451">
        <f>+ROUND(OUX33*OUY33,0)</f>
        <v>27065</v>
      </c>
      <c r="OVA33" s="450" t="s">
        <v>31</v>
      </c>
      <c r="OVB33" s="450" t="s">
        <v>140</v>
      </c>
      <c r="OVC33" s="446" t="s">
        <v>141</v>
      </c>
      <c r="OVD33" s="446" t="s">
        <v>142</v>
      </c>
      <c r="OVE33" s="446" t="s">
        <v>143</v>
      </c>
      <c r="OVF33" s="446">
        <v>0.217</v>
      </c>
      <c r="OVG33" s="451">
        <f>+VLOOKUP(OVB33,[111]Insumos!$A$2:$F$2700,5,FALSE)</f>
        <v>124723</v>
      </c>
      <c r="OVH33" s="451">
        <f>+ROUND(OVF33*OVG33,0)</f>
        <v>27065</v>
      </c>
      <c r="OVI33" s="450" t="s">
        <v>31</v>
      </c>
      <c r="OVJ33" s="450" t="s">
        <v>140</v>
      </c>
      <c r="OVK33" s="446" t="s">
        <v>141</v>
      </c>
      <c r="OVL33" s="446" t="s">
        <v>142</v>
      </c>
      <c r="OVM33" s="446" t="s">
        <v>143</v>
      </c>
      <c r="OVN33" s="446">
        <v>0.217</v>
      </c>
      <c r="OVO33" s="451">
        <f>+VLOOKUP(OVJ33,[111]Insumos!$A$2:$F$2700,5,FALSE)</f>
        <v>124723</v>
      </c>
      <c r="OVP33" s="451">
        <f>+ROUND(OVN33*OVO33,0)</f>
        <v>27065</v>
      </c>
      <c r="OVQ33" s="450" t="s">
        <v>31</v>
      </c>
      <c r="OVR33" s="450" t="s">
        <v>140</v>
      </c>
      <c r="OVS33" s="446" t="s">
        <v>141</v>
      </c>
      <c r="OVT33" s="446" t="s">
        <v>142</v>
      </c>
      <c r="OVU33" s="446" t="s">
        <v>143</v>
      </c>
      <c r="OVV33" s="446">
        <v>0.217</v>
      </c>
      <c r="OVW33" s="451">
        <f>+VLOOKUP(OVR33,[111]Insumos!$A$2:$F$2700,5,FALSE)</f>
        <v>124723</v>
      </c>
      <c r="OVX33" s="451">
        <f>+ROUND(OVV33*OVW33,0)</f>
        <v>27065</v>
      </c>
      <c r="OVY33" s="450" t="s">
        <v>31</v>
      </c>
      <c r="OVZ33" s="450" t="s">
        <v>140</v>
      </c>
      <c r="OWA33" s="446" t="s">
        <v>141</v>
      </c>
      <c r="OWB33" s="446" t="s">
        <v>142</v>
      </c>
      <c r="OWC33" s="446" t="s">
        <v>143</v>
      </c>
      <c r="OWD33" s="446">
        <v>0.217</v>
      </c>
      <c r="OWE33" s="451">
        <f>+VLOOKUP(OVZ33,[111]Insumos!$A$2:$F$2700,5,FALSE)</f>
        <v>124723</v>
      </c>
      <c r="OWF33" s="451">
        <f>+ROUND(OWD33*OWE33,0)</f>
        <v>27065</v>
      </c>
      <c r="OWG33" s="450" t="s">
        <v>31</v>
      </c>
      <c r="OWH33" s="450" t="s">
        <v>140</v>
      </c>
      <c r="OWI33" s="446" t="s">
        <v>141</v>
      </c>
      <c r="OWJ33" s="446" t="s">
        <v>142</v>
      </c>
      <c r="OWK33" s="446" t="s">
        <v>143</v>
      </c>
      <c r="OWL33" s="446">
        <v>0.217</v>
      </c>
      <c r="OWM33" s="451">
        <f>+VLOOKUP(OWH33,[111]Insumos!$A$2:$F$2700,5,FALSE)</f>
        <v>124723</v>
      </c>
      <c r="OWN33" s="451">
        <f>+ROUND(OWL33*OWM33,0)</f>
        <v>27065</v>
      </c>
      <c r="OWO33" s="450" t="s">
        <v>31</v>
      </c>
      <c r="OWP33" s="450" t="s">
        <v>140</v>
      </c>
      <c r="OWQ33" s="446" t="s">
        <v>141</v>
      </c>
      <c r="OWR33" s="446" t="s">
        <v>142</v>
      </c>
      <c r="OWS33" s="446" t="s">
        <v>143</v>
      </c>
      <c r="OWT33" s="446">
        <v>0.217</v>
      </c>
      <c r="OWU33" s="451">
        <f>+VLOOKUP(OWP33,[111]Insumos!$A$2:$F$2700,5,FALSE)</f>
        <v>124723</v>
      </c>
      <c r="OWV33" s="451">
        <f>+ROUND(OWT33*OWU33,0)</f>
        <v>27065</v>
      </c>
      <c r="OWW33" s="450" t="s">
        <v>31</v>
      </c>
      <c r="OWX33" s="450" t="s">
        <v>140</v>
      </c>
      <c r="OWY33" s="446" t="s">
        <v>141</v>
      </c>
      <c r="OWZ33" s="446" t="s">
        <v>142</v>
      </c>
      <c r="OXA33" s="446" t="s">
        <v>143</v>
      </c>
      <c r="OXB33" s="446">
        <v>0.217</v>
      </c>
      <c r="OXC33" s="451">
        <f>+VLOOKUP(OWX33,[111]Insumos!$A$2:$F$2700,5,FALSE)</f>
        <v>124723</v>
      </c>
      <c r="OXD33" s="451">
        <f>+ROUND(OXB33*OXC33,0)</f>
        <v>27065</v>
      </c>
      <c r="OXE33" s="450" t="s">
        <v>31</v>
      </c>
      <c r="OXF33" s="450" t="s">
        <v>140</v>
      </c>
      <c r="OXG33" s="446" t="s">
        <v>141</v>
      </c>
      <c r="OXH33" s="446" t="s">
        <v>142</v>
      </c>
      <c r="OXI33" s="446" t="s">
        <v>143</v>
      </c>
      <c r="OXJ33" s="446">
        <v>0.217</v>
      </c>
      <c r="OXK33" s="451">
        <f>+VLOOKUP(OXF33,[111]Insumos!$A$2:$F$2700,5,FALSE)</f>
        <v>124723</v>
      </c>
      <c r="OXL33" s="451">
        <f>+ROUND(OXJ33*OXK33,0)</f>
        <v>27065</v>
      </c>
      <c r="OXM33" s="450" t="s">
        <v>31</v>
      </c>
      <c r="OXN33" s="450" t="s">
        <v>140</v>
      </c>
      <c r="OXO33" s="446" t="s">
        <v>141</v>
      </c>
      <c r="OXP33" s="446" t="s">
        <v>142</v>
      </c>
      <c r="OXQ33" s="446" t="s">
        <v>143</v>
      </c>
      <c r="OXR33" s="446">
        <v>0.217</v>
      </c>
      <c r="OXS33" s="451">
        <f>+VLOOKUP(OXN33,[111]Insumos!$A$2:$F$2700,5,FALSE)</f>
        <v>124723</v>
      </c>
      <c r="OXT33" s="451">
        <f>+ROUND(OXR33*OXS33,0)</f>
        <v>27065</v>
      </c>
      <c r="OXU33" s="450" t="s">
        <v>31</v>
      </c>
      <c r="OXV33" s="450" t="s">
        <v>140</v>
      </c>
      <c r="OXW33" s="446" t="s">
        <v>141</v>
      </c>
      <c r="OXX33" s="446" t="s">
        <v>142</v>
      </c>
      <c r="OXY33" s="446" t="s">
        <v>143</v>
      </c>
      <c r="OXZ33" s="446">
        <v>0.217</v>
      </c>
      <c r="OYA33" s="451">
        <f>+VLOOKUP(OXV33,[111]Insumos!$A$2:$F$2700,5,FALSE)</f>
        <v>124723</v>
      </c>
      <c r="OYB33" s="451">
        <f>+ROUND(OXZ33*OYA33,0)</f>
        <v>27065</v>
      </c>
      <c r="OYC33" s="450" t="s">
        <v>31</v>
      </c>
      <c r="OYD33" s="450" t="s">
        <v>140</v>
      </c>
      <c r="OYE33" s="446" t="s">
        <v>141</v>
      </c>
      <c r="OYF33" s="446" t="s">
        <v>142</v>
      </c>
      <c r="OYG33" s="446" t="s">
        <v>143</v>
      </c>
      <c r="OYH33" s="446">
        <v>0.217</v>
      </c>
      <c r="OYI33" s="451">
        <f>+VLOOKUP(OYD33,[111]Insumos!$A$2:$F$2700,5,FALSE)</f>
        <v>124723</v>
      </c>
      <c r="OYJ33" s="451">
        <f>+ROUND(OYH33*OYI33,0)</f>
        <v>27065</v>
      </c>
      <c r="OYK33" s="450" t="s">
        <v>31</v>
      </c>
      <c r="OYL33" s="450" t="s">
        <v>140</v>
      </c>
      <c r="OYM33" s="446" t="s">
        <v>141</v>
      </c>
      <c r="OYN33" s="446" t="s">
        <v>142</v>
      </c>
      <c r="OYO33" s="446" t="s">
        <v>143</v>
      </c>
      <c r="OYP33" s="446">
        <v>0.217</v>
      </c>
      <c r="OYQ33" s="451">
        <f>+VLOOKUP(OYL33,[111]Insumos!$A$2:$F$2700,5,FALSE)</f>
        <v>124723</v>
      </c>
      <c r="OYR33" s="451">
        <f>+ROUND(OYP33*OYQ33,0)</f>
        <v>27065</v>
      </c>
      <c r="OYS33" s="450" t="s">
        <v>31</v>
      </c>
      <c r="OYT33" s="450" t="s">
        <v>140</v>
      </c>
      <c r="OYU33" s="446" t="s">
        <v>141</v>
      </c>
      <c r="OYV33" s="446" t="s">
        <v>142</v>
      </c>
      <c r="OYW33" s="446" t="s">
        <v>143</v>
      </c>
      <c r="OYX33" s="446">
        <v>0.217</v>
      </c>
      <c r="OYY33" s="451">
        <f>+VLOOKUP(OYT33,[111]Insumos!$A$2:$F$2700,5,FALSE)</f>
        <v>124723</v>
      </c>
      <c r="OYZ33" s="451">
        <f>+ROUND(OYX33*OYY33,0)</f>
        <v>27065</v>
      </c>
      <c r="OZA33" s="450" t="s">
        <v>31</v>
      </c>
      <c r="OZB33" s="450" t="s">
        <v>140</v>
      </c>
      <c r="OZC33" s="446" t="s">
        <v>141</v>
      </c>
      <c r="OZD33" s="446" t="s">
        <v>142</v>
      </c>
      <c r="OZE33" s="446" t="s">
        <v>143</v>
      </c>
      <c r="OZF33" s="446">
        <v>0.217</v>
      </c>
      <c r="OZG33" s="451">
        <f>+VLOOKUP(OZB33,[111]Insumos!$A$2:$F$2700,5,FALSE)</f>
        <v>124723</v>
      </c>
      <c r="OZH33" s="451">
        <f>+ROUND(OZF33*OZG33,0)</f>
        <v>27065</v>
      </c>
      <c r="OZI33" s="450" t="s">
        <v>31</v>
      </c>
      <c r="OZJ33" s="450" t="s">
        <v>140</v>
      </c>
      <c r="OZK33" s="446" t="s">
        <v>141</v>
      </c>
      <c r="OZL33" s="446" t="s">
        <v>142</v>
      </c>
      <c r="OZM33" s="446" t="s">
        <v>143</v>
      </c>
      <c r="OZN33" s="446">
        <v>0.217</v>
      </c>
      <c r="OZO33" s="451">
        <f>+VLOOKUP(OZJ33,[111]Insumos!$A$2:$F$2700,5,FALSE)</f>
        <v>124723</v>
      </c>
      <c r="OZP33" s="451">
        <f>+ROUND(OZN33*OZO33,0)</f>
        <v>27065</v>
      </c>
      <c r="OZQ33" s="450" t="s">
        <v>31</v>
      </c>
      <c r="OZR33" s="450" t="s">
        <v>140</v>
      </c>
      <c r="OZS33" s="446" t="s">
        <v>141</v>
      </c>
      <c r="OZT33" s="446" t="s">
        <v>142</v>
      </c>
      <c r="OZU33" s="446" t="s">
        <v>143</v>
      </c>
      <c r="OZV33" s="446">
        <v>0.217</v>
      </c>
      <c r="OZW33" s="451">
        <f>+VLOOKUP(OZR33,[111]Insumos!$A$2:$F$2700,5,FALSE)</f>
        <v>124723</v>
      </c>
      <c r="OZX33" s="451">
        <f>+ROUND(OZV33*OZW33,0)</f>
        <v>27065</v>
      </c>
      <c r="OZY33" s="450" t="s">
        <v>31</v>
      </c>
      <c r="OZZ33" s="450" t="s">
        <v>140</v>
      </c>
      <c r="PAA33" s="446" t="s">
        <v>141</v>
      </c>
      <c r="PAB33" s="446" t="s">
        <v>142</v>
      </c>
      <c r="PAC33" s="446" t="s">
        <v>143</v>
      </c>
      <c r="PAD33" s="446">
        <v>0.217</v>
      </c>
      <c r="PAE33" s="451">
        <f>+VLOOKUP(OZZ33,[111]Insumos!$A$2:$F$2700,5,FALSE)</f>
        <v>124723</v>
      </c>
      <c r="PAF33" s="451">
        <f>+ROUND(PAD33*PAE33,0)</f>
        <v>27065</v>
      </c>
      <c r="PAG33" s="450" t="s">
        <v>31</v>
      </c>
      <c r="PAH33" s="450" t="s">
        <v>140</v>
      </c>
      <c r="PAI33" s="446" t="s">
        <v>141</v>
      </c>
      <c r="PAJ33" s="446" t="s">
        <v>142</v>
      </c>
      <c r="PAK33" s="446" t="s">
        <v>143</v>
      </c>
      <c r="PAL33" s="446">
        <v>0.217</v>
      </c>
      <c r="PAM33" s="451">
        <f>+VLOOKUP(PAH33,[111]Insumos!$A$2:$F$2700,5,FALSE)</f>
        <v>124723</v>
      </c>
      <c r="PAN33" s="451">
        <f>+ROUND(PAL33*PAM33,0)</f>
        <v>27065</v>
      </c>
      <c r="PAO33" s="450" t="s">
        <v>31</v>
      </c>
      <c r="PAP33" s="450" t="s">
        <v>140</v>
      </c>
      <c r="PAQ33" s="446" t="s">
        <v>141</v>
      </c>
      <c r="PAR33" s="446" t="s">
        <v>142</v>
      </c>
      <c r="PAS33" s="446" t="s">
        <v>143</v>
      </c>
      <c r="PAT33" s="446">
        <v>0.217</v>
      </c>
      <c r="PAU33" s="451">
        <f>+VLOOKUP(PAP33,[111]Insumos!$A$2:$F$2700,5,FALSE)</f>
        <v>124723</v>
      </c>
      <c r="PAV33" s="451">
        <f>+ROUND(PAT33*PAU33,0)</f>
        <v>27065</v>
      </c>
      <c r="PAW33" s="450" t="s">
        <v>31</v>
      </c>
      <c r="PAX33" s="450" t="s">
        <v>140</v>
      </c>
      <c r="PAY33" s="446" t="s">
        <v>141</v>
      </c>
      <c r="PAZ33" s="446" t="s">
        <v>142</v>
      </c>
      <c r="PBA33" s="446" t="s">
        <v>143</v>
      </c>
      <c r="PBB33" s="446">
        <v>0.217</v>
      </c>
      <c r="PBC33" s="451">
        <f>+VLOOKUP(PAX33,[111]Insumos!$A$2:$F$2700,5,FALSE)</f>
        <v>124723</v>
      </c>
      <c r="PBD33" s="451">
        <f>+ROUND(PBB33*PBC33,0)</f>
        <v>27065</v>
      </c>
      <c r="PBE33" s="450" t="s">
        <v>31</v>
      </c>
      <c r="PBF33" s="450" t="s">
        <v>140</v>
      </c>
      <c r="PBG33" s="446" t="s">
        <v>141</v>
      </c>
      <c r="PBH33" s="446" t="s">
        <v>142</v>
      </c>
      <c r="PBI33" s="446" t="s">
        <v>143</v>
      </c>
      <c r="PBJ33" s="446">
        <v>0.217</v>
      </c>
      <c r="PBK33" s="451">
        <f>+VLOOKUP(PBF33,[111]Insumos!$A$2:$F$2700,5,FALSE)</f>
        <v>124723</v>
      </c>
      <c r="PBL33" s="451">
        <f>+ROUND(PBJ33*PBK33,0)</f>
        <v>27065</v>
      </c>
      <c r="PBM33" s="450" t="s">
        <v>31</v>
      </c>
      <c r="PBN33" s="450" t="s">
        <v>140</v>
      </c>
      <c r="PBO33" s="446" t="s">
        <v>141</v>
      </c>
      <c r="PBP33" s="446" t="s">
        <v>142</v>
      </c>
      <c r="PBQ33" s="446" t="s">
        <v>143</v>
      </c>
      <c r="PBR33" s="446">
        <v>0.217</v>
      </c>
      <c r="PBS33" s="451">
        <f>+VLOOKUP(PBN33,[111]Insumos!$A$2:$F$2700,5,FALSE)</f>
        <v>124723</v>
      </c>
      <c r="PBT33" s="451">
        <f>+ROUND(PBR33*PBS33,0)</f>
        <v>27065</v>
      </c>
      <c r="PBU33" s="450" t="s">
        <v>31</v>
      </c>
      <c r="PBV33" s="450" t="s">
        <v>140</v>
      </c>
      <c r="PBW33" s="446" t="s">
        <v>141</v>
      </c>
      <c r="PBX33" s="446" t="s">
        <v>142</v>
      </c>
      <c r="PBY33" s="446" t="s">
        <v>143</v>
      </c>
      <c r="PBZ33" s="446">
        <v>0.217</v>
      </c>
      <c r="PCA33" s="451">
        <f>+VLOOKUP(PBV33,[111]Insumos!$A$2:$F$2700,5,FALSE)</f>
        <v>124723</v>
      </c>
      <c r="PCB33" s="451">
        <f>+ROUND(PBZ33*PCA33,0)</f>
        <v>27065</v>
      </c>
      <c r="PCC33" s="450" t="s">
        <v>31</v>
      </c>
      <c r="PCD33" s="450" t="s">
        <v>140</v>
      </c>
      <c r="PCE33" s="446" t="s">
        <v>141</v>
      </c>
      <c r="PCF33" s="446" t="s">
        <v>142</v>
      </c>
      <c r="PCG33" s="446" t="s">
        <v>143</v>
      </c>
      <c r="PCH33" s="446">
        <v>0.217</v>
      </c>
      <c r="PCI33" s="451">
        <f>+VLOOKUP(PCD33,[111]Insumos!$A$2:$F$2700,5,FALSE)</f>
        <v>124723</v>
      </c>
      <c r="PCJ33" s="451">
        <f>+ROUND(PCH33*PCI33,0)</f>
        <v>27065</v>
      </c>
      <c r="PCK33" s="450" t="s">
        <v>31</v>
      </c>
      <c r="PCL33" s="450" t="s">
        <v>140</v>
      </c>
      <c r="PCM33" s="446" t="s">
        <v>141</v>
      </c>
      <c r="PCN33" s="446" t="s">
        <v>142</v>
      </c>
      <c r="PCO33" s="446" t="s">
        <v>143</v>
      </c>
      <c r="PCP33" s="446">
        <v>0.217</v>
      </c>
      <c r="PCQ33" s="451">
        <f>+VLOOKUP(PCL33,[111]Insumos!$A$2:$F$2700,5,FALSE)</f>
        <v>124723</v>
      </c>
      <c r="PCR33" s="451">
        <f>+ROUND(PCP33*PCQ33,0)</f>
        <v>27065</v>
      </c>
      <c r="PCS33" s="450" t="s">
        <v>31</v>
      </c>
      <c r="PCT33" s="450" t="s">
        <v>140</v>
      </c>
      <c r="PCU33" s="446" t="s">
        <v>141</v>
      </c>
      <c r="PCV33" s="446" t="s">
        <v>142</v>
      </c>
      <c r="PCW33" s="446" t="s">
        <v>143</v>
      </c>
      <c r="PCX33" s="446">
        <v>0.217</v>
      </c>
      <c r="PCY33" s="451">
        <f>+VLOOKUP(PCT33,[111]Insumos!$A$2:$F$2700,5,FALSE)</f>
        <v>124723</v>
      </c>
      <c r="PCZ33" s="451">
        <f>+ROUND(PCX33*PCY33,0)</f>
        <v>27065</v>
      </c>
      <c r="PDA33" s="450" t="s">
        <v>31</v>
      </c>
      <c r="PDB33" s="450" t="s">
        <v>140</v>
      </c>
      <c r="PDC33" s="446" t="s">
        <v>141</v>
      </c>
      <c r="PDD33" s="446" t="s">
        <v>142</v>
      </c>
      <c r="PDE33" s="446" t="s">
        <v>143</v>
      </c>
      <c r="PDF33" s="446">
        <v>0.217</v>
      </c>
      <c r="PDG33" s="451">
        <f>+VLOOKUP(PDB33,[111]Insumos!$A$2:$F$2700,5,FALSE)</f>
        <v>124723</v>
      </c>
      <c r="PDH33" s="451">
        <f>+ROUND(PDF33*PDG33,0)</f>
        <v>27065</v>
      </c>
      <c r="PDI33" s="450" t="s">
        <v>31</v>
      </c>
      <c r="PDJ33" s="450" t="s">
        <v>140</v>
      </c>
      <c r="PDK33" s="446" t="s">
        <v>141</v>
      </c>
      <c r="PDL33" s="446" t="s">
        <v>142</v>
      </c>
      <c r="PDM33" s="446" t="s">
        <v>143</v>
      </c>
      <c r="PDN33" s="446">
        <v>0.217</v>
      </c>
      <c r="PDO33" s="451">
        <f>+VLOOKUP(PDJ33,[111]Insumos!$A$2:$F$2700,5,FALSE)</f>
        <v>124723</v>
      </c>
      <c r="PDP33" s="451">
        <f>+ROUND(PDN33*PDO33,0)</f>
        <v>27065</v>
      </c>
      <c r="PDQ33" s="450" t="s">
        <v>31</v>
      </c>
      <c r="PDR33" s="450" t="s">
        <v>140</v>
      </c>
      <c r="PDS33" s="446" t="s">
        <v>141</v>
      </c>
      <c r="PDT33" s="446" t="s">
        <v>142</v>
      </c>
      <c r="PDU33" s="446" t="s">
        <v>143</v>
      </c>
      <c r="PDV33" s="446">
        <v>0.217</v>
      </c>
      <c r="PDW33" s="451">
        <f>+VLOOKUP(PDR33,[111]Insumos!$A$2:$F$2700,5,FALSE)</f>
        <v>124723</v>
      </c>
      <c r="PDX33" s="451">
        <f>+ROUND(PDV33*PDW33,0)</f>
        <v>27065</v>
      </c>
      <c r="PDY33" s="450" t="s">
        <v>31</v>
      </c>
      <c r="PDZ33" s="450" t="s">
        <v>140</v>
      </c>
      <c r="PEA33" s="446" t="s">
        <v>141</v>
      </c>
      <c r="PEB33" s="446" t="s">
        <v>142</v>
      </c>
      <c r="PEC33" s="446" t="s">
        <v>143</v>
      </c>
      <c r="PED33" s="446">
        <v>0.217</v>
      </c>
      <c r="PEE33" s="451">
        <f>+VLOOKUP(PDZ33,[111]Insumos!$A$2:$F$2700,5,FALSE)</f>
        <v>124723</v>
      </c>
      <c r="PEF33" s="451">
        <f>+ROUND(PED33*PEE33,0)</f>
        <v>27065</v>
      </c>
      <c r="PEG33" s="450" t="s">
        <v>31</v>
      </c>
      <c r="PEH33" s="450" t="s">
        <v>140</v>
      </c>
      <c r="PEI33" s="446" t="s">
        <v>141</v>
      </c>
      <c r="PEJ33" s="446" t="s">
        <v>142</v>
      </c>
      <c r="PEK33" s="446" t="s">
        <v>143</v>
      </c>
      <c r="PEL33" s="446">
        <v>0.217</v>
      </c>
      <c r="PEM33" s="451">
        <f>+VLOOKUP(PEH33,[111]Insumos!$A$2:$F$2700,5,FALSE)</f>
        <v>124723</v>
      </c>
      <c r="PEN33" s="451">
        <f>+ROUND(PEL33*PEM33,0)</f>
        <v>27065</v>
      </c>
      <c r="PEO33" s="450" t="s">
        <v>31</v>
      </c>
      <c r="PEP33" s="450" t="s">
        <v>140</v>
      </c>
      <c r="PEQ33" s="446" t="s">
        <v>141</v>
      </c>
      <c r="PER33" s="446" t="s">
        <v>142</v>
      </c>
      <c r="PES33" s="446" t="s">
        <v>143</v>
      </c>
      <c r="PET33" s="446">
        <v>0.217</v>
      </c>
      <c r="PEU33" s="451">
        <f>+VLOOKUP(PEP33,[111]Insumos!$A$2:$F$2700,5,FALSE)</f>
        <v>124723</v>
      </c>
      <c r="PEV33" s="451">
        <f>+ROUND(PET33*PEU33,0)</f>
        <v>27065</v>
      </c>
      <c r="PEW33" s="450" t="s">
        <v>31</v>
      </c>
      <c r="PEX33" s="450" t="s">
        <v>140</v>
      </c>
      <c r="PEY33" s="446" t="s">
        <v>141</v>
      </c>
      <c r="PEZ33" s="446" t="s">
        <v>142</v>
      </c>
      <c r="PFA33" s="446" t="s">
        <v>143</v>
      </c>
      <c r="PFB33" s="446">
        <v>0.217</v>
      </c>
      <c r="PFC33" s="451">
        <f>+VLOOKUP(PEX33,[111]Insumos!$A$2:$F$2700,5,FALSE)</f>
        <v>124723</v>
      </c>
      <c r="PFD33" s="451">
        <f>+ROUND(PFB33*PFC33,0)</f>
        <v>27065</v>
      </c>
      <c r="PFE33" s="450" t="s">
        <v>31</v>
      </c>
      <c r="PFF33" s="450" t="s">
        <v>140</v>
      </c>
      <c r="PFG33" s="446" t="s">
        <v>141</v>
      </c>
      <c r="PFH33" s="446" t="s">
        <v>142</v>
      </c>
      <c r="PFI33" s="446" t="s">
        <v>143</v>
      </c>
      <c r="PFJ33" s="446">
        <v>0.217</v>
      </c>
      <c r="PFK33" s="451">
        <f>+VLOOKUP(PFF33,[111]Insumos!$A$2:$F$2700,5,FALSE)</f>
        <v>124723</v>
      </c>
      <c r="PFL33" s="451">
        <f>+ROUND(PFJ33*PFK33,0)</f>
        <v>27065</v>
      </c>
      <c r="PFM33" s="450" t="s">
        <v>31</v>
      </c>
      <c r="PFN33" s="450" t="s">
        <v>140</v>
      </c>
      <c r="PFO33" s="446" t="s">
        <v>141</v>
      </c>
      <c r="PFP33" s="446" t="s">
        <v>142</v>
      </c>
      <c r="PFQ33" s="446" t="s">
        <v>143</v>
      </c>
      <c r="PFR33" s="446">
        <v>0.217</v>
      </c>
      <c r="PFS33" s="451">
        <f>+VLOOKUP(PFN33,[111]Insumos!$A$2:$F$2700,5,FALSE)</f>
        <v>124723</v>
      </c>
      <c r="PFT33" s="451">
        <f>+ROUND(PFR33*PFS33,0)</f>
        <v>27065</v>
      </c>
      <c r="PFU33" s="450" t="s">
        <v>31</v>
      </c>
      <c r="PFV33" s="450" t="s">
        <v>140</v>
      </c>
      <c r="PFW33" s="446" t="s">
        <v>141</v>
      </c>
      <c r="PFX33" s="446" t="s">
        <v>142</v>
      </c>
      <c r="PFY33" s="446" t="s">
        <v>143</v>
      </c>
      <c r="PFZ33" s="446">
        <v>0.217</v>
      </c>
      <c r="PGA33" s="451">
        <f>+VLOOKUP(PFV33,[111]Insumos!$A$2:$F$2700,5,FALSE)</f>
        <v>124723</v>
      </c>
      <c r="PGB33" s="451">
        <f>+ROUND(PFZ33*PGA33,0)</f>
        <v>27065</v>
      </c>
      <c r="PGC33" s="450" t="s">
        <v>31</v>
      </c>
      <c r="PGD33" s="450" t="s">
        <v>140</v>
      </c>
      <c r="PGE33" s="446" t="s">
        <v>141</v>
      </c>
      <c r="PGF33" s="446" t="s">
        <v>142</v>
      </c>
      <c r="PGG33" s="446" t="s">
        <v>143</v>
      </c>
      <c r="PGH33" s="446">
        <v>0.217</v>
      </c>
      <c r="PGI33" s="451">
        <f>+VLOOKUP(PGD33,[111]Insumos!$A$2:$F$2700,5,FALSE)</f>
        <v>124723</v>
      </c>
      <c r="PGJ33" s="451">
        <f>+ROUND(PGH33*PGI33,0)</f>
        <v>27065</v>
      </c>
      <c r="PGK33" s="450" t="s">
        <v>31</v>
      </c>
      <c r="PGL33" s="450" t="s">
        <v>140</v>
      </c>
      <c r="PGM33" s="446" t="s">
        <v>141</v>
      </c>
      <c r="PGN33" s="446" t="s">
        <v>142</v>
      </c>
      <c r="PGO33" s="446" t="s">
        <v>143</v>
      </c>
      <c r="PGP33" s="446">
        <v>0.217</v>
      </c>
      <c r="PGQ33" s="451">
        <f>+VLOOKUP(PGL33,[111]Insumos!$A$2:$F$2700,5,FALSE)</f>
        <v>124723</v>
      </c>
      <c r="PGR33" s="451">
        <f>+ROUND(PGP33*PGQ33,0)</f>
        <v>27065</v>
      </c>
      <c r="PGS33" s="450" t="s">
        <v>31</v>
      </c>
      <c r="PGT33" s="450" t="s">
        <v>140</v>
      </c>
      <c r="PGU33" s="446" t="s">
        <v>141</v>
      </c>
      <c r="PGV33" s="446" t="s">
        <v>142</v>
      </c>
      <c r="PGW33" s="446" t="s">
        <v>143</v>
      </c>
      <c r="PGX33" s="446">
        <v>0.217</v>
      </c>
      <c r="PGY33" s="451">
        <f>+VLOOKUP(PGT33,[111]Insumos!$A$2:$F$2700,5,FALSE)</f>
        <v>124723</v>
      </c>
      <c r="PGZ33" s="451">
        <f>+ROUND(PGX33*PGY33,0)</f>
        <v>27065</v>
      </c>
      <c r="PHA33" s="450" t="s">
        <v>31</v>
      </c>
      <c r="PHB33" s="450" t="s">
        <v>140</v>
      </c>
      <c r="PHC33" s="446" t="s">
        <v>141</v>
      </c>
      <c r="PHD33" s="446" t="s">
        <v>142</v>
      </c>
      <c r="PHE33" s="446" t="s">
        <v>143</v>
      </c>
      <c r="PHF33" s="446">
        <v>0.217</v>
      </c>
      <c r="PHG33" s="451">
        <f>+VLOOKUP(PHB33,[111]Insumos!$A$2:$F$2700,5,FALSE)</f>
        <v>124723</v>
      </c>
      <c r="PHH33" s="451">
        <f>+ROUND(PHF33*PHG33,0)</f>
        <v>27065</v>
      </c>
      <c r="PHI33" s="450" t="s">
        <v>31</v>
      </c>
      <c r="PHJ33" s="450" t="s">
        <v>140</v>
      </c>
      <c r="PHK33" s="446" t="s">
        <v>141</v>
      </c>
      <c r="PHL33" s="446" t="s">
        <v>142</v>
      </c>
      <c r="PHM33" s="446" t="s">
        <v>143</v>
      </c>
      <c r="PHN33" s="446">
        <v>0.217</v>
      </c>
      <c r="PHO33" s="451">
        <f>+VLOOKUP(PHJ33,[111]Insumos!$A$2:$F$2700,5,FALSE)</f>
        <v>124723</v>
      </c>
      <c r="PHP33" s="451">
        <f>+ROUND(PHN33*PHO33,0)</f>
        <v>27065</v>
      </c>
      <c r="PHQ33" s="450" t="s">
        <v>31</v>
      </c>
      <c r="PHR33" s="450" t="s">
        <v>140</v>
      </c>
      <c r="PHS33" s="446" t="s">
        <v>141</v>
      </c>
      <c r="PHT33" s="446" t="s">
        <v>142</v>
      </c>
      <c r="PHU33" s="446" t="s">
        <v>143</v>
      </c>
      <c r="PHV33" s="446">
        <v>0.217</v>
      </c>
      <c r="PHW33" s="451">
        <f>+VLOOKUP(PHR33,[111]Insumos!$A$2:$F$2700,5,FALSE)</f>
        <v>124723</v>
      </c>
      <c r="PHX33" s="451">
        <f>+ROUND(PHV33*PHW33,0)</f>
        <v>27065</v>
      </c>
      <c r="PHY33" s="450" t="s">
        <v>31</v>
      </c>
      <c r="PHZ33" s="450" t="s">
        <v>140</v>
      </c>
      <c r="PIA33" s="446" t="s">
        <v>141</v>
      </c>
      <c r="PIB33" s="446" t="s">
        <v>142</v>
      </c>
      <c r="PIC33" s="446" t="s">
        <v>143</v>
      </c>
      <c r="PID33" s="446">
        <v>0.217</v>
      </c>
      <c r="PIE33" s="451">
        <f>+VLOOKUP(PHZ33,[111]Insumos!$A$2:$F$2700,5,FALSE)</f>
        <v>124723</v>
      </c>
      <c r="PIF33" s="451">
        <f>+ROUND(PID33*PIE33,0)</f>
        <v>27065</v>
      </c>
      <c r="PIG33" s="450" t="s">
        <v>31</v>
      </c>
      <c r="PIH33" s="450" t="s">
        <v>140</v>
      </c>
      <c r="PII33" s="446" t="s">
        <v>141</v>
      </c>
      <c r="PIJ33" s="446" t="s">
        <v>142</v>
      </c>
      <c r="PIK33" s="446" t="s">
        <v>143</v>
      </c>
      <c r="PIL33" s="446">
        <v>0.217</v>
      </c>
      <c r="PIM33" s="451">
        <f>+VLOOKUP(PIH33,[111]Insumos!$A$2:$F$2700,5,FALSE)</f>
        <v>124723</v>
      </c>
      <c r="PIN33" s="451">
        <f>+ROUND(PIL33*PIM33,0)</f>
        <v>27065</v>
      </c>
      <c r="PIO33" s="450" t="s">
        <v>31</v>
      </c>
      <c r="PIP33" s="450" t="s">
        <v>140</v>
      </c>
      <c r="PIQ33" s="446" t="s">
        <v>141</v>
      </c>
      <c r="PIR33" s="446" t="s">
        <v>142</v>
      </c>
      <c r="PIS33" s="446" t="s">
        <v>143</v>
      </c>
      <c r="PIT33" s="446">
        <v>0.217</v>
      </c>
      <c r="PIU33" s="451">
        <f>+VLOOKUP(PIP33,[111]Insumos!$A$2:$F$2700,5,FALSE)</f>
        <v>124723</v>
      </c>
      <c r="PIV33" s="451">
        <f>+ROUND(PIT33*PIU33,0)</f>
        <v>27065</v>
      </c>
      <c r="PIW33" s="450" t="s">
        <v>31</v>
      </c>
      <c r="PIX33" s="450" t="s">
        <v>140</v>
      </c>
      <c r="PIY33" s="446" t="s">
        <v>141</v>
      </c>
      <c r="PIZ33" s="446" t="s">
        <v>142</v>
      </c>
      <c r="PJA33" s="446" t="s">
        <v>143</v>
      </c>
      <c r="PJB33" s="446">
        <v>0.217</v>
      </c>
      <c r="PJC33" s="451">
        <f>+VLOOKUP(PIX33,[111]Insumos!$A$2:$F$2700,5,FALSE)</f>
        <v>124723</v>
      </c>
      <c r="PJD33" s="451">
        <f>+ROUND(PJB33*PJC33,0)</f>
        <v>27065</v>
      </c>
      <c r="PJE33" s="450" t="s">
        <v>31</v>
      </c>
      <c r="PJF33" s="450" t="s">
        <v>140</v>
      </c>
      <c r="PJG33" s="446" t="s">
        <v>141</v>
      </c>
      <c r="PJH33" s="446" t="s">
        <v>142</v>
      </c>
      <c r="PJI33" s="446" t="s">
        <v>143</v>
      </c>
      <c r="PJJ33" s="446">
        <v>0.217</v>
      </c>
      <c r="PJK33" s="451">
        <f>+VLOOKUP(PJF33,[111]Insumos!$A$2:$F$2700,5,FALSE)</f>
        <v>124723</v>
      </c>
      <c r="PJL33" s="451">
        <f>+ROUND(PJJ33*PJK33,0)</f>
        <v>27065</v>
      </c>
      <c r="PJM33" s="450" t="s">
        <v>31</v>
      </c>
      <c r="PJN33" s="450" t="s">
        <v>140</v>
      </c>
      <c r="PJO33" s="446" t="s">
        <v>141</v>
      </c>
      <c r="PJP33" s="446" t="s">
        <v>142</v>
      </c>
      <c r="PJQ33" s="446" t="s">
        <v>143</v>
      </c>
      <c r="PJR33" s="446">
        <v>0.217</v>
      </c>
      <c r="PJS33" s="451">
        <f>+VLOOKUP(PJN33,[111]Insumos!$A$2:$F$2700,5,FALSE)</f>
        <v>124723</v>
      </c>
      <c r="PJT33" s="451">
        <f>+ROUND(PJR33*PJS33,0)</f>
        <v>27065</v>
      </c>
      <c r="PJU33" s="450" t="s">
        <v>31</v>
      </c>
      <c r="PJV33" s="450" t="s">
        <v>140</v>
      </c>
      <c r="PJW33" s="446" t="s">
        <v>141</v>
      </c>
      <c r="PJX33" s="446" t="s">
        <v>142</v>
      </c>
      <c r="PJY33" s="446" t="s">
        <v>143</v>
      </c>
      <c r="PJZ33" s="446">
        <v>0.217</v>
      </c>
      <c r="PKA33" s="451">
        <f>+VLOOKUP(PJV33,[111]Insumos!$A$2:$F$2700,5,FALSE)</f>
        <v>124723</v>
      </c>
      <c r="PKB33" s="451">
        <f>+ROUND(PJZ33*PKA33,0)</f>
        <v>27065</v>
      </c>
      <c r="PKC33" s="450" t="s">
        <v>31</v>
      </c>
      <c r="PKD33" s="450" t="s">
        <v>140</v>
      </c>
      <c r="PKE33" s="446" t="s">
        <v>141</v>
      </c>
      <c r="PKF33" s="446" t="s">
        <v>142</v>
      </c>
      <c r="PKG33" s="446" t="s">
        <v>143</v>
      </c>
      <c r="PKH33" s="446">
        <v>0.217</v>
      </c>
      <c r="PKI33" s="451">
        <f>+VLOOKUP(PKD33,[111]Insumos!$A$2:$F$2700,5,FALSE)</f>
        <v>124723</v>
      </c>
      <c r="PKJ33" s="451">
        <f>+ROUND(PKH33*PKI33,0)</f>
        <v>27065</v>
      </c>
      <c r="PKK33" s="450" t="s">
        <v>31</v>
      </c>
      <c r="PKL33" s="450" t="s">
        <v>140</v>
      </c>
      <c r="PKM33" s="446" t="s">
        <v>141</v>
      </c>
      <c r="PKN33" s="446" t="s">
        <v>142</v>
      </c>
      <c r="PKO33" s="446" t="s">
        <v>143</v>
      </c>
      <c r="PKP33" s="446">
        <v>0.217</v>
      </c>
      <c r="PKQ33" s="451">
        <f>+VLOOKUP(PKL33,[111]Insumos!$A$2:$F$2700,5,FALSE)</f>
        <v>124723</v>
      </c>
      <c r="PKR33" s="451">
        <f>+ROUND(PKP33*PKQ33,0)</f>
        <v>27065</v>
      </c>
      <c r="PKS33" s="450" t="s">
        <v>31</v>
      </c>
      <c r="PKT33" s="450" t="s">
        <v>140</v>
      </c>
      <c r="PKU33" s="446" t="s">
        <v>141</v>
      </c>
      <c r="PKV33" s="446" t="s">
        <v>142</v>
      </c>
      <c r="PKW33" s="446" t="s">
        <v>143</v>
      </c>
      <c r="PKX33" s="446">
        <v>0.217</v>
      </c>
      <c r="PKY33" s="451">
        <f>+VLOOKUP(PKT33,[111]Insumos!$A$2:$F$2700,5,FALSE)</f>
        <v>124723</v>
      </c>
      <c r="PKZ33" s="451">
        <f>+ROUND(PKX33*PKY33,0)</f>
        <v>27065</v>
      </c>
      <c r="PLA33" s="450" t="s">
        <v>31</v>
      </c>
      <c r="PLB33" s="450" t="s">
        <v>140</v>
      </c>
      <c r="PLC33" s="446" t="s">
        <v>141</v>
      </c>
      <c r="PLD33" s="446" t="s">
        <v>142</v>
      </c>
      <c r="PLE33" s="446" t="s">
        <v>143</v>
      </c>
      <c r="PLF33" s="446">
        <v>0.217</v>
      </c>
      <c r="PLG33" s="451">
        <f>+VLOOKUP(PLB33,[111]Insumos!$A$2:$F$2700,5,FALSE)</f>
        <v>124723</v>
      </c>
      <c r="PLH33" s="451">
        <f>+ROUND(PLF33*PLG33,0)</f>
        <v>27065</v>
      </c>
      <c r="PLI33" s="450" t="s">
        <v>31</v>
      </c>
      <c r="PLJ33" s="450" t="s">
        <v>140</v>
      </c>
      <c r="PLK33" s="446" t="s">
        <v>141</v>
      </c>
      <c r="PLL33" s="446" t="s">
        <v>142</v>
      </c>
      <c r="PLM33" s="446" t="s">
        <v>143</v>
      </c>
      <c r="PLN33" s="446">
        <v>0.217</v>
      </c>
      <c r="PLO33" s="451">
        <f>+VLOOKUP(PLJ33,[111]Insumos!$A$2:$F$2700,5,FALSE)</f>
        <v>124723</v>
      </c>
      <c r="PLP33" s="451">
        <f>+ROUND(PLN33*PLO33,0)</f>
        <v>27065</v>
      </c>
      <c r="PLQ33" s="450" t="s">
        <v>31</v>
      </c>
      <c r="PLR33" s="450" t="s">
        <v>140</v>
      </c>
      <c r="PLS33" s="446" t="s">
        <v>141</v>
      </c>
      <c r="PLT33" s="446" t="s">
        <v>142</v>
      </c>
      <c r="PLU33" s="446" t="s">
        <v>143</v>
      </c>
      <c r="PLV33" s="446">
        <v>0.217</v>
      </c>
      <c r="PLW33" s="451">
        <f>+VLOOKUP(PLR33,[111]Insumos!$A$2:$F$2700,5,FALSE)</f>
        <v>124723</v>
      </c>
      <c r="PLX33" s="451">
        <f>+ROUND(PLV33*PLW33,0)</f>
        <v>27065</v>
      </c>
      <c r="PLY33" s="450" t="s">
        <v>31</v>
      </c>
      <c r="PLZ33" s="450" t="s">
        <v>140</v>
      </c>
      <c r="PMA33" s="446" t="s">
        <v>141</v>
      </c>
      <c r="PMB33" s="446" t="s">
        <v>142</v>
      </c>
      <c r="PMC33" s="446" t="s">
        <v>143</v>
      </c>
      <c r="PMD33" s="446">
        <v>0.217</v>
      </c>
      <c r="PME33" s="451">
        <f>+VLOOKUP(PLZ33,[111]Insumos!$A$2:$F$2700,5,FALSE)</f>
        <v>124723</v>
      </c>
      <c r="PMF33" s="451">
        <f>+ROUND(PMD33*PME33,0)</f>
        <v>27065</v>
      </c>
      <c r="PMG33" s="450" t="s">
        <v>31</v>
      </c>
      <c r="PMH33" s="450" t="s">
        <v>140</v>
      </c>
      <c r="PMI33" s="446" t="s">
        <v>141</v>
      </c>
      <c r="PMJ33" s="446" t="s">
        <v>142</v>
      </c>
      <c r="PMK33" s="446" t="s">
        <v>143</v>
      </c>
      <c r="PML33" s="446">
        <v>0.217</v>
      </c>
      <c r="PMM33" s="451">
        <f>+VLOOKUP(PMH33,[111]Insumos!$A$2:$F$2700,5,FALSE)</f>
        <v>124723</v>
      </c>
      <c r="PMN33" s="451">
        <f>+ROUND(PML33*PMM33,0)</f>
        <v>27065</v>
      </c>
      <c r="PMO33" s="450" t="s">
        <v>31</v>
      </c>
      <c r="PMP33" s="450" t="s">
        <v>140</v>
      </c>
      <c r="PMQ33" s="446" t="s">
        <v>141</v>
      </c>
      <c r="PMR33" s="446" t="s">
        <v>142</v>
      </c>
      <c r="PMS33" s="446" t="s">
        <v>143</v>
      </c>
      <c r="PMT33" s="446">
        <v>0.217</v>
      </c>
      <c r="PMU33" s="451">
        <f>+VLOOKUP(PMP33,[111]Insumos!$A$2:$F$2700,5,FALSE)</f>
        <v>124723</v>
      </c>
      <c r="PMV33" s="451">
        <f>+ROUND(PMT33*PMU33,0)</f>
        <v>27065</v>
      </c>
      <c r="PMW33" s="450" t="s">
        <v>31</v>
      </c>
      <c r="PMX33" s="450" t="s">
        <v>140</v>
      </c>
      <c r="PMY33" s="446" t="s">
        <v>141</v>
      </c>
      <c r="PMZ33" s="446" t="s">
        <v>142</v>
      </c>
      <c r="PNA33" s="446" t="s">
        <v>143</v>
      </c>
      <c r="PNB33" s="446">
        <v>0.217</v>
      </c>
      <c r="PNC33" s="451">
        <f>+VLOOKUP(PMX33,[111]Insumos!$A$2:$F$2700,5,FALSE)</f>
        <v>124723</v>
      </c>
      <c r="PND33" s="451">
        <f>+ROUND(PNB33*PNC33,0)</f>
        <v>27065</v>
      </c>
      <c r="PNE33" s="450" t="s">
        <v>31</v>
      </c>
      <c r="PNF33" s="450" t="s">
        <v>140</v>
      </c>
      <c r="PNG33" s="446" t="s">
        <v>141</v>
      </c>
      <c r="PNH33" s="446" t="s">
        <v>142</v>
      </c>
      <c r="PNI33" s="446" t="s">
        <v>143</v>
      </c>
      <c r="PNJ33" s="446">
        <v>0.217</v>
      </c>
      <c r="PNK33" s="451">
        <f>+VLOOKUP(PNF33,[111]Insumos!$A$2:$F$2700,5,FALSE)</f>
        <v>124723</v>
      </c>
      <c r="PNL33" s="451">
        <f>+ROUND(PNJ33*PNK33,0)</f>
        <v>27065</v>
      </c>
      <c r="PNM33" s="450" t="s">
        <v>31</v>
      </c>
      <c r="PNN33" s="450" t="s">
        <v>140</v>
      </c>
      <c r="PNO33" s="446" t="s">
        <v>141</v>
      </c>
      <c r="PNP33" s="446" t="s">
        <v>142</v>
      </c>
      <c r="PNQ33" s="446" t="s">
        <v>143</v>
      </c>
      <c r="PNR33" s="446">
        <v>0.217</v>
      </c>
      <c r="PNS33" s="451">
        <f>+VLOOKUP(PNN33,[111]Insumos!$A$2:$F$2700,5,FALSE)</f>
        <v>124723</v>
      </c>
      <c r="PNT33" s="451">
        <f>+ROUND(PNR33*PNS33,0)</f>
        <v>27065</v>
      </c>
      <c r="PNU33" s="450" t="s">
        <v>31</v>
      </c>
      <c r="PNV33" s="450" t="s">
        <v>140</v>
      </c>
      <c r="PNW33" s="446" t="s">
        <v>141</v>
      </c>
      <c r="PNX33" s="446" t="s">
        <v>142</v>
      </c>
      <c r="PNY33" s="446" t="s">
        <v>143</v>
      </c>
      <c r="PNZ33" s="446">
        <v>0.217</v>
      </c>
      <c r="POA33" s="451">
        <f>+VLOOKUP(PNV33,[111]Insumos!$A$2:$F$2700,5,FALSE)</f>
        <v>124723</v>
      </c>
      <c r="POB33" s="451">
        <f>+ROUND(PNZ33*POA33,0)</f>
        <v>27065</v>
      </c>
      <c r="POC33" s="450" t="s">
        <v>31</v>
      </c>
      <c r="POD33" s="450" t="s">
        <v>140</v>
      </c>
      <c r="POE33" s="446" t="s">
        <v>141</v>
      </c>
      <c r="POF33" s="446" t="s">
        <v>142</v>
      </c>
      <c r="POG33" s="446" t="s">
        <v>143</v>
      </c>
      <c r="POH33" s="446">
        <v>0.217</v>
      </c>
      <c r="POI33" s="451">
        <f>+VLOOKUP(POD33,[111]Insumos!$A$2:$F$2700,5,FALSE)</f>
        <v>124723</v>
      </c>
      <c r="POJ33" s="451">
        <f>+ROUND(POH33*POI33,0)</f>
        <v>27065</v>
      </c>
      <c r="POK33" s="450" t="s">
        <v>31</v>
      </c>
      <c r="POL33" s="450" t="s">
        <v>140</v>
      </c>
      <c r="POM33" s="446" t="s">
        <v>141</v>
      </c>
      <c r="PON33" s="446" t="s">
        <v>142</v>
      </c>
      <c r="POO33" s="446" t="s">
        <v>143</v>
      </c>
      <c r="POP33" s="446">
        <v>0.217</v>
      </c>
      <c r="POQ33" s="451">
        <f>+VLOOKUP(POL33,[111]Insumos!$A$2:$F$2700,5,FALSE)</f>
        <v>124723</v>
      </c>
      <c r="POR33" s="451">
        <f>+ROUND(POP33*POQ33,0)</f>
        <v>27065</v>
      </c>
      <c r="POS33" s="450" t="s">
        <v>31</v>
      </c>
      <c r="POT33" s="450" t="s">
        <v>140</v>
      </c>
      <c r="POU33" s="446" t="s">
        <v>141</v>
      </c>
      <c r="POV33" s="446" t="s">
        <v>142</v>
      </c>
      <c r="POW33" s="446" t="s">
        <v>143</v>
      </c>
      <c r="POX33" s="446">
        <v>0.217</v>
      </c>
      <c r="POY33" s="451">
        <f>+VLOOKUP(POT33,[111]Insumos!$A$2:$F$2700,5,FALSE)</f>
        <v>124723</v>
      </c>
      <c r="POZ33" s="451">
        <f>+ROUND(POX33*POY33,0)</f>
        <v>27065</v>
      </c>
      <c r="PPA33" s="450" t="s">
        <v>31</v>
      </c>
      <c r="PPB33" s="450" t="s">
        <v>140</v>
      </c>
      <c r="PPC33" s="446" t="s">
        <v>141</v>
      </c>
      <c r="PPD33" s="446" t="s">
        <v>142</v>
      </c>
      <c r="PPE33" s="446" t="s">
        <v>143</v>
      </c>
      <c r="PPF33" s="446">
        <v>0.217</v>
      </c>
      <c r="PPG33" s="451">
        <f>+VLOOKUP(PPB33,[111]Insumos!$A$2:$F$2700,5,FALSE)</f>
        <v>124723</v>
      </c>
      <c r="PPH33" s="451">
        <f>+ROUND(PPF33*PPG33,0)</f>
        <v>27065</v>
      </c>
      <c r="PPI33" s="450" t="s">
        <v>31</v>
      </c>
      <c r="PPJ33" s="450" t="s">
        <v>140</v>
      </c>
      <c r="PPK33" s="446" t="s">
        <v>141</v>
      </c>
      <c r="PPL33" s="446" t="s">
        <v>142</v>
      </c>
      <c r="PPM33" s="446" t="s">
        <v>143</v>
      </c>
      <c r="PPN33" s="446">
        <v>0.217</v>
      </c>
      <c r="PPO33" s="451">
        <f>+VLOOKUP(PPJ33,[111]Insumos!$A$2:$F$2700,5,FALSE)</f>
        <v>124723</v>
      </c>
      <c r="PPP33" s="451">
        <f>+ROUND(PPN33*PPO33,0)</f>
        <v>27065</v>
      </c>
      <c r="PPQ33" s="450" t="s">
        <v>31</v>
      </c>
      <c r="PPR33" s="450" t="s">
        <v>140</v>
      </c>
      <c r="PPS33" s="446" t="s">
        <v>141</v>
      </c>
      <c r="PPT33" s="446" t="s">
        <v>142</v>
      </c>
      <c r="PPU33" s="446" t="s">
        <v>143</v>
      </c>
      <c r="PPV33" s="446">
        <v>0.217</v>
      </c>
      <c r="PPW33" s="451">
        <f>+VLOOKUP(PPR33,[111]Insumos!$A$2:$F$2700,5,FALSE)</f>
        <v>124723</v>
      </c>
      <c r="PPX33" s="451">
        <f>+ROUND(PPV33*PPW33,0)</f>
        <v>27065</v>
      </c>
      <c r="PPY33" s="450" t="s">
        <v>31</v>
      </c>
      <c r="PPZ33" s="450" t="s">
        <v>140</v>
      </c>
      <c r="PQA33" s="446" t="s">
        <v>141</v>
      </c>
      <c r="PQB33" s="446" t="s">
        <v>142</v>
      </c>
      <c r="PQC33" s="446" t="s">
        <v>143</v>
      </c>
      <c r="PQD33" s="446">
        <v>0.217</v>
      </c>
      <c r="PQE33" s="451">
        <f>+VLOOKUP(PPZ33,[111]Insumos!$A$2:$F$2700,5,FALSE)</f>
        <v>124723</v>
      </c>
      <c r="PQF33" s="451">
        <f>+ROUND(PQD33*PQE33,0)</f>
        <v>27065</v>
      </c>
      <c r="PQG33" s="450" t="s">
        <v>31</v>
      </c>
      <c r="PQH33" s="450" t="s">
        <v>140</v>
      </c>
      <c r="PQI33" s="446" t="s">
        <v>141</v>
      </c>
      <c r="PQJ33" s="446" t="s">
        <v>142</v>
      </c>
      <c r="PQK33" s="446" t="s">
        <v>143</v>
      </c>
      <c r="PQL33" s="446">
        <v>0.217</v>
      </c>
      <c r="PQM33" s="451">
        <f>+VLOOKUP(PQH33,[111]Insumos!$A$2:$F$2700,5,FALSE)</f>
        <v>124723</v>
      </c>
      <c r="PQN33" s="451">
        <f>+ROUND(PQL33*PQM33,0)</f>
        <v>27065</v>
      </c>
      <c r="PQO33" s="450" t="s">
        <v>31</v>
      </c>
      <c r="PQP33" s="450" t="s">
        <v>140</v>
      </c>
      <c r="PQQ33" s="446" t="s">
        <v>141</v>
      </c>
      <c r="PQR33" s="446" t="s">
        <v>142</v>
      </c>
      <c r="PQS33" s="446" t="s">
        <v>143</v>
      </c>
      <c r="PQT33" s="446">
        <v>0.217</v>
      </c>
      <c r="PQU33" s="451">
        <f>+VLOOKUP(PQP33,[111]Insumos!$A$2:$F$2700,5,FALSE)</f>
        <v>124723</v>
      </c>
      <c r="PQV33" s="451">
        <f>+ROUND(PQT33*PQU33,0)</f>
        <v>27065</v>
      </c>
      <c r="PQW33" s="450" t="s">
        <v>31</v>
      </c>
      <c r="PQX33" s="450" t="s">
        <v>140</v>
      </c>
      <c r="PQY33" s="446" t="s">
        <v>141</v>
      </c>
      <c r="PQZ33" s="446" t="s">
        <v>142</v>
      </c>
      <c r="PRA33" s="446" t="s">
        <v>143</v>
      </c>
      <c r="PRB33" s="446">
        <v>0.217</v>
      </c>
      <c r="PRC33" s="451">
        <f>+VLOOKUP(PQX33,[111]Insumos!$A$2:$F$2700,5,FALSE)</f>
        <v>124723</v>
      </c>
      <c r="PRD33" s="451">
        <f>+ROUND(PRB33*PRC33,0)</f>
        <v>27065</v>
      </c>
      <c r="PRE33" s="450" t="s">
        <v>31</v>
      </c>
      <c r="PRF33" s="450" t="s">
        <v>140</v>
      </c>
      <c r="PRG33" s="446" t="s">
        <v>141</v>
      </c>
      <c r="PRH33" s="446" t="s">
        <v>142</v>
      </c>
      <c r="PRI33" s="446" t="s">
        <v>143</v>
      </c>
      <c r="PRJ33" s="446">
        <v>0.217</v>
      </c>
      <c r="PRK33" s="451">
        <f>+VLOOKUP(PRF33,[111]Insumos!$A$2:$F$2700,5,FALSE)</f>
        <v>124723</v>
      </c>
      <c r="PRL33" s="451">
        <f>+ROUND(PRJ33*PRK33,0)</f>
        <v>27065</v>
      </c>
      <c r="PRM33" s="450" t="s">
        <v>31</v>
      </c>
      <c r="PRN33" s="450" t="s">
        <v>140</v>
      </c>
      <c r="PRO33" s="446" t="s">
        <v>141</v>
      </c>
      <c r="PRP33" s="446" t="s">
        <v>142</v>
      </c>
      <c r="PRQ33" s="446" t="s">
        <v>143</v>
      </c>
      <c r="PRR33" s="446">
        <v>0.217</v>
      </c>
      <c r="PRS33" s="451">
        <f>+VLOOKUP(PRN33,[111]Insumos!$A$2:$F$2700,5,FALSE)</f>
        <v>124723</v>
      </c>
      <c r="PRT33" s="451">
        <f>+ROUND(PRR33*PRS33,0)</f>
        <v>27065</v>
      </c>
      <c r="PRU33" s="450" t="s">
        <v>31</v>
      </c>
      <c r="PRV33" s="450" t="s">
        <v>140</v>
      </c>
      <c r="PRW33" s="446" t="s">
        <v>141</v>
      </c>
      <c r="PRX33" s="446" t="s">
        <v>142</v>
      </c>
      <c r="PRY33" s="446" t="s">
        <v>143</v>
      </c>
      <c r="PRZ33" s="446">
        <v>0.217</v>
      </c>
      <c r="PSA33" s="451">
        <f>+VLOOKUP(PRV33,[111]Insumos!$A$2:$F$2700,5,FALSE)</f>
        <v>124723</v>
      </c>
      <c r="PSB33" s="451">
        <f>+ROUND(PRZ33*PSA33,0)</f>
        <v>27065</v>
      </c>
      <c r="PSC33" s="450" t="s">
        <v>31</v>
      </c>
      <c r="PSD33" s="450" t="s">
        <v>140</v>
      </c>
      <c r="PSE33" s="446" t="s">
        <v>141</v>
      </c>
      <c r="PSF33" s="446" t="s">
        <v>142</v>
      </c>
      <c r="PSG33" s="446" t="s">
        <v>143</v>
      </c>
      <c r="PSH33" s="446">
        <v>0.217</v>
      </c>
      <c r="PSI33" s="451">
        <f>+VLOOKUP(PSD33,[111]Insumos!$A$2:$F$2700,5,FALSE)</f>
        <v>124723</v>
      </c>
      <c r="PSJ33" s="451">
        <f>+ROUND(PSH33*PSI33,0)</f>
        <v>27065</v>
      </c>
      <c r="PSK33" s="450" t="s">
        <v>31</v>
      </c>
      <c r="PSL33" s="450" t="s">
        <v>140</v>
      </c>
      <c r="PSM33" s="446" t="s">
        <v>141</v>
      </c>
      <c r="PSN33" s="446" t="s">
        <v>142</v>
      </c>
      <c r="PSO33" s="446" t="s">
        <v>143</v>
      </c>
      <c r="PSP33" s="446">
        <v>0.217</v>
      </c>
      <c r="PSQ33" s="451">
        <f>+VLOOKUP(PSL33,[111]Insumos!$A$2:$F$2700,5,FALSE)</f>
        <v>124723</v>
      </c>
      <c r="PSR33" s="451">
        <f>+ROUND(PSP33*PSQ33,0)</f>
        <v>27065</v>
      </c>
      <c r="PSS33" s="450" t="s">
        <v>31</v>
      </c>
      <c r="PST33" s="450" t="s">
        <v>140</v>
      </c>
      <c r="PSU33" s="446" t="s">
        <v>141</v>
      </c>
      <c r="PSV33" s="446" t="s">
        <v>142</v>
      </c>
      <c r="PSW33" s="446" t="s">
        <v>143</v>
      </c>
      <c r="PSX33" s="446">
        <v>0.217</v>
      </c>
      <c r="PSY33" s="451">
        <f>+VLOOKUP(PST33,[111]Insumos!$A$2:$F$2700,5,FALSE)</f>
        <v>124723</v>
      </c>
      <c r="PSZ33" s="451">
        <f>+ROUND(PSX33*PSY33,0)</f>
        <v>27065</v>
      </c>
      <c r="PTA33" s="450" t="s">
        <v>31</v>
      </c>
      <c r="PTB33" s="450" t="s">
        <v>140</v>
      </c>
      <c r="PTC33" s="446" t="s">
        <v>141</v>
      </c>
      <c r="PTD33" s="446" t="s">
        <v>142</v>
      </c>
      <c r="PTE33" s="446" t="s">
        <v>143</v>
      </c>
      <c r="PTF33" s="446">
        <v>0.217</v>
      </c>
      <c r="PTG33" s="451">
        <f>+VLOOKUP(PTB33,[111]Insumos!$A$2:$F$2700,5,FALSE)</f>
        <v>124723</v>
      </c>
      <c r="PTH33" s="451">
        <f>+ROUND(PTF33*PTG33,0)</f>
        <v>27065</v>
      </c>
      <c r="PTI33" s="450" t="s">
        <v>31</v>
      </c>
      <c r="PTJ33" s="450" t="s">
        <v>140</v>
      </c>
      <c r="PTK33" s="446" t="s">
        <v>141</v>
      </c>
      <c r="PTL33" s="446" t="s">
        <v>142</v>
      </c>
      <c r="PTM33" s="446" t="s">
        <v>143</v>
      </c>
      <c r="PTN33" s="446">
        <v>0.217</v>
      </c>
      <c r="PTO33" s="451">
        <f>+VLOOKUP(PTJ33,[111]Insumos!$A$2:$F$2700,5,FALSE)</f>
        <v>124723</v>
      </c>
      <c r="PTP33" s="451">
        <f>+ROUND(PTN33*PTO33,0)</f>
        <v>27065</v>
      </c>
      <c r="PTQ33" s="450" t="s">
        <v>31</v>
      </c>
      <c r="PTR33" s="450" t="s">
        <v>140</v>
      </c>
      <c r="PTS33" s="446" t="s">
        <v>141</v>
      </c>
      <c r="PTT33" s="446" t="s">
        <v>142</v>
      </c>
      <c r="PTU33" s="446" t="s">
        <v>143</v>
      </c>
      <c r="PTV33" s="446">
        <v>0.217</v>
      </c>
      <c r="PTW33" s="451">
        <f>+VLOOKUP(PTR33,[111]Insumos!$A$2:$F$2700,5,FALSE)</f>
        <v>124723</v>
      </c>
      <c r="PTX33" s="451">
        <f>+ROUND(PTV33*PTW33,0)</f>
        <v>27065</v>
      </c>
      <c r="PTY33" s="450" t="s">
        <v>31</v>
      </c>
      <c r="PTZ33" s="450" t="s">
        <v>140</v>
      </c>
      <c r="PUA33" s="446" t="s">
        <v>141</v>
      </c>
      <c r="PUB33" s="446" t="s">
        <v>142</v>
      </c>
      <c r="PUC33" s="446" t="s">
        <v>143</v>
      </c>
      <c r="PUD33" s="446">
        <v>0.217</v>
      </c>
      <c r="PUE33" s="451">
        <f>+VLOOKUP(PTZ33,[111]Insumos!$A$2:$F$2700,5,FALSE)</f>
        <v>124723</v>
      </c>
      <c r="PUF33" s="451">
        <f>+ROUND(PUD33*PUE33,0)</f>
        <v>27065</v>
      </c>
      <c r="PUG33" s="450" t="s">
        <v>31</v>
      </c>
      <c r="PUH33" s="450" t="s">
        <v>140</v>
      </c>
      <c r="PUI33" s="446" t="s">
        <v>141</v>
      </c>
      <c r="PUJ33" s="446" t="s">
        <v>142</v>
      </c>
      <c r="PUK33" s="446" t="s">
        <v>143</v>
      </c>
      <c r="PUL33" s="446">
        <v>0.217</v>
      </c>
      <c r="PUM33" s="451">
        <f>+VLOOKUP(PUH33,[111]Insumos!$A$2:$F$2700,5,FALSE)</f>
        <v>124723</v>
      </c>
      <c r="PUN33" s="451">
        <f>+ROUND(PUL33*PUM33,0)</f>
        <v>27065</v>
      </c>
      <c r="PUO33" s="450" t="s">
        <v>31</v>
      </c>
      <c r="PUP33" s="450" t="s">
        <v>140</v>
      </c>
      <c r="PUQ33" s="446" t="s">
        <v>141</v>
      </c>
      <c r="PUR33" s="446" t="s">
        <v>142</v>
      </c>
      <c r="PUS33" s="446" t="s">
        <v>143</v>
      </c>
      <c r="PUT33" s="446">
        <v>0.217</v>
      </c>
      <c r="PUU33" s="451">
        <f>+VLOOKUP(PUP33,[111]Insumos!$A$2:$F$2700,5,FALSE)</f>
        <v>124723</v>
      </c>
      <c r="PUV33" s="451">
        <f>+ROUND(PUT33*PUU33,0)</f>
        <v>27065</v>
      </c>
      <c r="PUW33" s="450" t="s">
        <v>31</v>
      </c>
      <c r="PUX33" s="450" t="s">
        <v>140</v>
      </c>
      <c r="PUY33" s="446" t="s">
        <v>141</v>
      </c>
      <c r="PUZ33" s="446" t="s">
        <v>142</v>
      </c>
      <c r="PVA33" s="446" t="s">
        <v>143</v>
      </c>
      <c r="PVB33" s="446">
        <v>0.217</v>
      </c>
      <c r="PVC33" s="451">
        <f>+VLOOKUP(PUX33,[111]Insumos!$A$2:$F$2700,5,FALSE)</f>
        <v>124723</v>
      </c>
      <c r="PVD33" s="451">
        <f>+ROUND(PVB33*PVC33,0)</f>
        <v>27065</v>
      </c>
      <c r="PVE33" s="450" t="s">
        <v>31</v>
      </c>
      <c r="PVF33" s="450" t="s">
        <v>140</v>
      </c>
      <c r="PVG33" s="446" t="s">
        <v>141</v>
      </c>
      <c r="PVH33" s="446" t="s">
        <v>142</v>
      </c>
      <c r="PVI33" s="446" t="s">
        <v>143</v>
      </c>
      <c r="PVJ33" s="446">
        <v>0.217</v>
      </c>
      <c r="PVK33" s="451">
        <f>+VLOOKUP(PVF33,[111]Insumos!$A$2:$F$2700,5,FALSE)</f>
        <v>124723</v>
      </c>
      <c r="PVL33" s="451">
        <f>+ROUND(PVJ33*PVK33,0)</f>
        <v>27065</v>
      </c>
      <c r="PVM33" s="450" t="s">
        <v>31</v>
      </c>
      <c r="PVN33" s="450" t="s">
        <v>140</v>
      </c>
      <c r="PVO33" s="446" t="s">
        <v>141</v>
      </c>
      <c r="PVP33" s="446" t="s">
        <v>142</v>
      </c>
      <c r="PVQ33" s="446" t="s">
        <v>143</v>
      </c>
      <c r="PVR33" s="446">
        <v>0.217</v>
      </c>
      <c r="PVS33" s="451">
        <f>+VLOOKUP(PVN33,[111]Insumos!$A$2:$F$2700,5,FALSE)</f>
        <v>124723</v>
      </c>
      <c r="PVT33" s="451">
        <f>+ROUND(PVR33*PVS33,0)</f>
        <v>27065</v>
      </c>
      <c r="PVU33" s="450" t="s">
        <v>31</v>
      </c>
      <c r="PVV33" s="450" t="s">
        <v>140</v>
      </c>
      <c r="PVW33" s="446" t="s">
        <v>141</v>
      </c>
      <c r="PVX33" s="446" t="s">
        <v>142</v>
      </c>
      <c r="PVY33" s="446" t="s">
        <v>143</v>
      </c>
      <c r="PVZ33" s="446">
        <v>0.217</v>
      </c>
      <c r="PWA33" s="451">
        <f>+VLOOKUP(PVV33,[111]Insumos!$A$2:$F$2700,5,FALSE)</f>
        <v>124723</v>
      </c>
      <c r="PWB33" s="451">
        <f>+ROUND(PVZ33*PWA33,0)</f>
        <v>27065</v>
      </c>
      <c r="PWC33" s="450" t="s">
        <v>31</v>
      </c>
      <c r="PWD33" s="450" t="s">
        <v>140</v>
      </c>
      <c r="PWE33" s="446" t="s">
        <v>141</v>
      </c>
      <c r="PWF33" s="446" t="s">
        <v>142</v>
      </c>
      <c r="PWG33" s="446" t="s">
        <v>143</v>
      </c>
      <c r="PWH33" s="446">
        <v>0.217</v>
      </c>
      <c r="PWI33" s="451">
        <f>+VLOOKUP(PWD33,[111]Insumos!$A$2:$F$2700,5,FALSE)</f>
        <v>124723</v>
      </c>
      <c r="PWJ33" s="451">
        <f>+ROUND(PWH33*PWI33,0)</f>
        <v>27065</v>
      </c>
      <c r="PWK33" s="450" t="s">
        <v>31</v>
      </c>
      <c r="PWL33" s="450" t="s">
        <v>140</v>
      </c>
      <c r="PWM33" s="446" t="s">
        <v>141</v>
      </c>
      <c r="PWN33" s="446" t="s">
        <v>142</v>
      </c>
      <c r="PWO33" s="446" t="s">
        <v>143</v>
      </c>
      <c r="PWP33" s="446">
        <v>0.217</v>
      </c>
      <c r="PWQ33" s="451">
        <f>+VLOOKUP(PWL33,[111]Insumos!$A$2:$F$2700,5,FALSE)</f>
        <v>124723</v>
      </c>
      <c r="PWR33" s="451">
        <f>+ROUND(PWP33*PWQ33,0)</f>
        <v>27065</v>
      </c>
      <c r="PWS33" s="450" t="s">
        <v>31</v>
      </c>
      <c r="PWT33" s="450" t="s">
        <v>140</v>
      </c>
      <c r="PWU33" s="446" t="s">
        <v>141</v>
      </c>
      <c r="PWV33" s="446" t="s">
        <v>142</v>
      </c>
      <c r="PWW33" s="446" t="s">
        <v>143</v>
      </c>
      <c r="PWX33" s="446">
        <v>0.217</v>
      </c>
      <c r="PWY33" s="451">
        <f>+VLOOKUP(PWT33,[111]Insumos!$A$2:$F$2700,5,FALSE)</f>
        <v>124723</v>
      </c>
      <c r="PWZ33" s="451">
        <f>+ROUND(PWX33*PWY33,0)</f>
        <v>27065</v>
      </c>
      <c r="PXA33" s="450" t="s">
        <v>31</v>
      </c>
      <c r="PXB33" s="450" t="s">
        <v>140</v>
      </c>
      <c r="PXC33" s="446" t="s">
        <v>141</v>
      </c>
      <c r="PXD33" s="446" t="s">
        <v>142</v>
      </c>
      <c r="PXE33" s="446" t="s">
        <v>143</v>
      </c>
      <c r="PXF33" s="446">
        <v>0.217</v>
      </c>
      <c r="PXG33" s="451">
        <f>+VLOOKUP(PXB33,[111]Insumos!$A$2:$F$2700,5,FALSE)</f>
        <v>124723</v>
      </c>
      <c r="PXH33" s="451">
        <f>+ROUND(PXF33*PXG33,0)</f>
        <v>27065</v>
      </c>
      <c r="PXI33" s="450" t="s">
        <v>31</v>
      </c>
      <c r="PXJ33" s="450" t="s">
        <v>140</v>
      </c>
      <c r="PXK33" s="446" t="s">
        <v>141</v>
      </c>
      <c r="PXL33" s="446" t="s">
        <v>142</v>
      </c>
      <c r="PXM33" s="446" t="s">
        <v>143</v>
      </c>
      <c r="PXN33" s="446">
        <v>0.217</v>
      </c>
      <c r="PXO33" s="451">
        <f>+VLOOKUP(PXJ33,[111]Insumos!$A$2:$F$2700,5,FALSE)</f>
        <v>124723</v>
      </c>
      <c r="PXP33" s="451">
        <f>+ROUND(PXN33*PXO33,0)</f>
        <v>27065</v>
      </c>
      <c r="PXQ33" s="450" t="s">
        <v>31</v>
      </c>
      <c r="PXR33" s="450" t="s">
        <v>140</v>
      </c>
      <c r="PXS33" s="446" t="s">
        <v>141</v>
      </c>
      <c r="PXT33" s="446" t="s">
        <v>142</v>
      </c>
      <c r="PXU33" s="446" t="s">
        <v>143</v>
      </c>
      <c r="PXV33" s="446">
        <v>0.217</v>
      </c>
      <c r="PXW33" s="451">
        <f>+VLOOKUP(PXR33,[111]Insumos!$A$2:$F$2700,5,FALSE)</f>
        <v>124723</v>
      </c>
      <c r="PXX33" s="451">
        <f>+ROUND(PXV33*PXW33,0)</f>
        <v>27065</v>
      </c>
      <c r="PXY33" s="450" t="s">
        <v>31</v>
      </c>
      <c r="PXZ33" s="450" t="s">
        <v>140</v>
      </c>
      <c r="PYA33" s="446" t="s">
        <v>141</v>
      </c>
      <c r="PYB33" s="446" t="s">
        <v>142</v>
      </c>
      <c r="PYC33" s="446" t="s">
        <v>143</v>
      </c>
      <c r="PYD33" s="446">
        <v>0.217</v>
      </c>
      <c r="PYE33" s="451">
        <f>+VLOOKUP(PXZ33,[111]Insumos!$A$2:$F$2700,5,FALSE)</f>
        <v>124723</v>
      </c>
      <c r="PYF33" s="451">
        <f>+ROUND(PYD33*PYE33,0)</f>
        <v>27065</v>
      </c>
      <c r="PYG33" s="450" t="s">
        <v>31</v>
      </c>
      <c r="PYH33" s="450" t="s">
        <v>140</v>
      </c>
      <c r="PYI33" s="446" t="s">
        <v>141</v>
      </c>
      <c r="PYJ33" s="446" t="s">
        <v>142</v>
      </c>
      <c r="PYK33" s="446" t="s">
        <v>143</v>
      </c>
      <c r="PYL33" s="446">
        <v>0.217</v>
      </c>
      <c r="PYM33" s="451">
        <f>+VLOOKUP(PYH33,[111]Insumos!$A$2:$F$2700,5,FALSE)</f>
        <v>124723</v>
      </c>
      <c r="PYN33" s="451">
        <f>+ROUND(PYL33*PYM33,0)</f>
        <v>27065</v>
      </c>
      <c r="PYO33" s="450" t="s">
        <v>31</v>
      </c>
      <c r="PYP33" s="450" t="s">
        <v>140</v>
      </c>
      <c r="PYQ33" s="446" t="s">
        <v>141</v>
      </c>
      <c r="PYR33" s="446" t="s">
        <v>142</v>
      </c>
      <c r="PYS33" s="446" t="s">
        <v>143</v>
      </c>
      <c r="PYT33" s="446">
        <v>0.217</v>
      </c>
      <c r="PYU33" s="451">
        <f>+VLOOKUP(PYP33,[111]Insumos!$A$2:$F$2700,5,FALSE)</f>
        <v>124723</v>
      </c>
      <c r="PYV33" s="451">
        <f>+ROUND(PYT33*PYU33,0)</f>
        <v>27065</v>
      </c>
      <c r="PYW33" s="450" t="s">
        <v>31</v>
      </c>
      <c r="PYX33" s="450" t="s">
        <v>140</v>
      </c>
      <c r="PYY33" s="446" t="s">
        <v>141</v>
      </c>
      <c r="PYZ33" s="446" t="s">
        <v>142</v>
      </c>
      <c r="PZA33" s="446" t="s">
        <v>143</v>
      </c>
      <c r="PZB33" s="446">
        <v>0.217</v>
      </c>
      <c r="PZC33" s="451">
        <f>+VLOOKUP(PYX33,[111]Insumos!$A$2:$F$2700,5,FALSE)</f>
        <v>124723</v>
      </c>
      <c r="PZD33" s="451">
        <f>+ROUND(PZB33*PZC33,0)</f>
        <v>27065</v>
      </c>
      <c r="PZE33" s="450" t="s">
        <v>31</v>
      </c>
      <c r="PZF33" s="450" t="s">
        <v>140</v>
      </c>
      <c r="PZG33" s="446" t="s">
        <v>141</v>
      </c>
      <c r="PZH33" s="446" t="s">
        <v>142</v>
      </c>
      <c r="PZI33" s="446" t="s">
        <v>143</v>
      </c>
      <c r="PZJ33" s="446">
        <v>0.217</v>
      </c>
      <c r="PZK33" s="451">
        <f>+VLOOKUP(PZF33,[111]Insumos!$A$2:$F$2700,5,FALSE)</f>
        <v>124723</v>
      </c>
      <c r="PZL33" s="451">
        <f>+ROUND(PZJ33*PZK33,0)</f>
        <v>27065</v>
      </c>
      <c r="PZM33" s="450" t="s">
        <v>31</v>
      </c>
      <c r="PZN33" s="450" t="s">
        <v>140</v>
      </c>
      <c r="PZO33" s="446" t="s">
        <v>141</v>
      </c>
      <c r="PZP33" s="446" t="s">
        <v>142</v>
      </c>
      <c r="PZQ33" s="446" t="s">
        <v>143</v>
      </c>
      <c r="PZR33" s="446">
        <v>0.217</v>
      </c>
      <c r="PZS33" s="451">
        <f>+VLOOKUP(PZN33,[111]Insumos!$A$2:$F$2700,5,FALSE)</f>
        <v>124723</v>
      </c>
      <c r="PZT33" s="451">
        <f>+ROUND(PZR33*PZS33,0)</f>
        <v>27065</v>
      </c>
      <c r="PZU33" s="450" t="s">
        <v>31</v>
      </c>
      <c r="PZV33" s="450" t="s">
        <v>140</v>
      </c>
      <c r="PZW33" s="446" t="s">
        <v>141</v>
      </c>
      <c r="PZX33" s="446" t="s">
        <v>142</v>
      </c>
      <c r="PZY33" s="446" t="s">
        <v>143</v>
      </c>
      <c r="PZZ33" s="446">
        <v>0.217</v>
      </c>
      <c r="QAA33" s="451">
        <f>+VLOOKUP(PZV33,[111]Insumos!$A$2:$F$2700,5,FALSE)</f>
        <v>124723</v>
      </c>
      <c r="QAB33" s="451">
        <f>+ROUND(PZZ33*QAA33,0)</f>
        <v>27065</v>
      </c>
      <c r="QAC33" s="450" t="s">
        <v>31</v>
      </c>
      <c r="QAD33" s="450" t="s">
        <v>140</v>
      </c>
      <c r="QAE33" s="446" t="s">
        <v>141</v>
      </c>
      <c r="QAF33" s="446" t="s">
        <v>142</v>
      </c>
      <c r="QAG33" s="446" t="s">
        <v>143</v>
      </c>
      <c r="QAH33" s="446">
        <v>0.217</v>
      </c>
      <c r="QAI33" s="451">
        <f>+VLOOKUP(QAD33,[111]Insumos!$A$2:$F$2700,5,FALSE)</f>
        <v>124723</v>
      </c>
      <c r="QAJ33" s="451">
        <f>+ROUND(QAH33*QAI33,0)</f>
        <v>27065</v>
      </c>
      <c r="QAK33" s="450" t="s">
        <v>31</v>
      </c>
      <c r="QAL33" s="450" t="s">
        <v>140</v>
      </c>
      <c r="QAM33" s="446" t="s">
        <v>141</v>
      </c>
      <c r="QAN33" s="446" t="s">
        <v>142</v>
      </c>
      <c r="QAO33" s="446" t="s">
        <v>143</v>
      </c>
      <c r="QAP33" s="446">
        <v>0.217</v>
      </c>
      <c r="QAQ33" s="451">
        <f>+VLOOKUP(QAL33,[111]Insumos!$A$2:$F$2700,5,FALSE)</f>
        <v>124723</v>
      </c>
      <c r="QAR33" s="451">
        <f>+ROUND(QAP33*QAQ33,0)</f>
        <v>27065</v>
      </c>
      <c r="QAS33" s="450" t="s">
        <v>31</v>
      </c>
      <c r="QAT33" s="450" t="s">
        <v>140</v>
      </c>
      <c r="QAU33" s="446" t="s">
        <v>141</v>
      </c>
      <c r="QAV33" s="446" t="s">
        <v>142</v>
      </c>
      <c r="QAW33" s="446" t="s">
        <v>143</v>
      </c>
      <c r="QAX33" s="446">
        <v>0.217</v>
      </c>
      <c r="QAY33" s="451">
        <f>+VLOOKUP(QAT33,[111]Insumos!$A$2:$F$2700,5,FALSE)</f>
        <v>124723</v>
      </c>
      <c r="QAZ33" s="451">
        <f>+ROUND(QAX33*QAY33,0)</f>
        <v>27065</v>
      </c>
      <c r="QBA33" s="450" t="s">
        <v>31</v>
      </c>
      <c r="QBB33" s="450" t="s">
        <v>140</v>
      </c>
      <c r="QBC33" s="446" t="s">
        <v>141</v>
      </c>
      <c r="QBD33" s="446" t="s">
        <v>142</v>
      </c>
      <c r="QBE33" s="446" t="s">
        <v>143</v>
      </c>
      <c r="QBF33" s="446">
        <v>0.217</v>
      </c>
      <c r="QBG33" s="451">
        <f>+VLOOKUP(QBB33,[111]Insumos!$A$2:$F$2700,5,FALSE)</f>
        <v>124723</v>
      </c>
      <c r="QBH33" s="451">
        <f>+ROUND(QBF33*QBG33,0)</f>
        <v>27065</v>
      </c>
      <c r="QBI33" s="450" t="s">
        <v>31</v>
      </c>
      <c r="QBJ33" s="450" t="s">
        <v>140</v>
      </c>
      <c r="QBK33" s="446" t="s">
        <v>141</v>
      </c>
      <c r="QBL33" s="446" t="s">
        <v>142</v>
      </c>
      <c r="QBM33" s="446" t="s">
        <v>143</v>
      </c>
      <c r="QBN33" s="446">
        <v>0.217</v>
      </c>
      <c r="QBO33" s="451">
        <f>+VLOOKUP(QBJ33,[111]Insumos!$A$2:$F$2700,5,FALSE)</f>
        <v>124723</v>
      </c>
      <c r="QBP33" s="451">
        <f>+ROUND(QBN33*QBO33,0)</f>
        <v>27065</v>
      </c>
      <c r="QBQ33" s="450" t="s">
        <v>31</v>
      </c>
      <c r="QBR33" s="450" t="s">
        <v>140</v>
      </c>
      <c r="QBS33" s="446" t="s">
        <v>141</v>
      </c>
      <c r="QBT33" s="446" t="s">
        <v>142</v>
      </c>
      <c r="QBU33" s="446" t="s">
        <v>143</v>
      </c>
      <c r="QBV33" s="446">
        <v>0.217</v>
      </c>
      <c r="QBW33" s="451">
        <f>+VLOOKUP(QBR33,[111]Insumos!$A$2:$F$2700,5,FALSE)</f>
        <v>124723</v>
      </c>
      <c r="QBX33" s="451">
        <f>+ROUND(QBV33*QBW33,0)</f>
        <v>27065</v>
      </c>
      <c r="QBY33" s="450" t="s">
        <v>31</v>
      </c>
      <c r="QBZ33" s="450" t="s">
        <v>140</v>
      </c>
      <c r="QCA33" s="446" t="s">
        <v>141</v>
      </c>
      <c r="QCB33" s="446" t="s">
        <v>142</v>
      </c>
      <c r="QCC33" s="446" t="s">
        <v>143</v>
      </c>
      <c r="QCD33" s="446">
        <v>0.217</v>
      </c>
      <c r="QCE33" s="451">
        <f>+VLOOKUP(QBZ33,[111]Insumos!$A$2:$F$2700,5,FALSE)</f>
        <v>124723</v>
      </c>
      <c r="QCF33" s="451">
        <f>+ROUND(QCD33*QCE33,0)</f>
        <v>27065</v>
      </c>
      <c r="QCG33" s="450" t="s">
        <v>31</v>
      </c>
      <c r="QCH33" s="450" t="s">
        <v>140</v>
      </c>
      <c r="QCI33" s="446" t="s">
        <v>141</v>
      </c>
      <c r="QCJ33" s="446" t="s">
        <v>142</v>
      </c>
      <c r="QCK33" s="446" t="s">
        <v>143</v>
      </c>
      <c r="QCL33" s="446">
        <v>0.217</v>
      </c>
      <c r="QCM33" s="451">
        <f>+VLOOKUP(QCH33,[111]Insumos!$A$2:$F$2700,5,FALSE)</f>
        <v>124723</v>
      </c>
      <c r="QCN33" s="451">
        <f>+ROUND(QCL33*QCM33,0)</f>
        <v>27065</v>
      </c>
      <c r="QCO33" s="450" t="s">
        <v>31</v>
      </c>
      <c r="QCP33" s="450" t="s">
        <v>140</v>
      </c>
      <c r="QCQ33" s="446" t="s">
        <v>141</v>
      </c>
      <c r="QCR33" s="446" t="s">
        <v>142</v>
      </c>
      <c r="QCS33" s="446" t="s">
        <v>143</v>
      </c>
      <c r="QCT33" s="446">
        <v>0.217</v>
      </c>
      <c r="QCU33" s="451">
        <f>+VLOOKUP(QCP33,[111]Insumos!$A$2:$F$2700,5,FALSE)</f>
        <v>124723</v>
      </c>
      <c r="QCV33" s="451">
        <f>+ROUND(QCT33*QCU33,0)</f>
        <v>27065</v>
      </c>
      <c r="QCW33" s="450" t="s">
        <v>31</v>
      </c>
      <c r="QCX33" s="450" t="s">
        <v>140</v>
      </c>
      <c r="QCY33" s="446" t="s">
        <v>141</v>
      </c>
      <c r="QCZ33" s="446" t="s">
        <v>142</v>
      </c>
      <c r="QDA33" s="446" t="s">
        <v>143</v>
      </c>
      <c r="QDB33" s="446">
        <v>0.217</v>
      </c>
      <c r="QDC33" s="451">
        <f>+VLOOKUP(QCX33,[111]Insumos!$A$2:$F$2700,5,FALSE)</f>
        <v>124723</v>
      </c>
      <c r="QDD33" s="451">
        <f>+ROUND(QDB33*QDC33,0)</f>
        <v>27065</v>
      </c>
      <c r="QDE33" s="450" t="s">
        <v>31</v>
      </c>
      <c r="QDF33" s="450" t="s">
        <v>140</v>
      </c>
      <c r="QDG33" s="446" t="s">
        <v>141</v>
      </c>
      <c r="QDH33" s="446" t="s">
        <v>142</v>
      </c>
      <c r="QDI33" s="446" t="s">
        <v>143</v>
      </c>
      <c r="QDJ33" s="446">
        <v>0.217</v>
      </c>
      <c r="QDK33" s="451">
        <f>+VLOOKUP(QDF33,[111]Insumos!$A$2:$F$2700,5,FALSE)</f>
        <v>124723</v>
      </c>
      <c r="QDL33" s="451">
        <f>+ROUND(QDJ33*QDK33,0)</f>
        <v>27065</v>
      </c>
      <c r="QDM33" s="450" t="s">
        <v>31</v>
      </c>
      <c r="QDN33" s="450" t="s">
        <v>140</v>
      </c>
      <c r="QDO33" s="446" t="s">
        <v>141</v>
      </c>
      <c r="QDP33" s="446" t="s">
        <v>142</v>
      </c>
      <c r="QDQ33" s="446" t="s">
        <v>143</v>
      </c>
      <c r="QDR33" s="446">
        <v>0.217</v>
      </c>
      <c r="QDS33" s="451">
        <f>+VLOOKUP(QDN33,[111]Insumos!$A$2:$F$2700,5,FALSE)</f>
        <v>124723</v>
      </c>
      <c r="QDT33" s="451">
        <f>+ROUND(QDR33*QDS33,0)</f>
        <v>27065</v>
      </c>
      <c r="QDU33" s="450" t="s">
        <v>31</v>
      </c>
      <c r="QDV33" s="450" t="s">
        <v>140</v>
      </c>
      <c r="QDW33" s="446" t="s">
        <v>141</v>
      </c>
      <c r="QDX33" s="446" t="s">
        <v>142</v>
      </c>
      <c r="QDY33" s="446" t="s">
        <v>143</v>
      </c>
      <c r="QDZ33" s="446">
        <v>0.217</v>
      </c>
      <c r="QEA33" s="451">
        <f>+VLOOKUP(QDV33,[111]Insumos!$A$2:$F$2700,5,FALSE)</f>
        <v>124723</v>
      </c>
      <c r="QEB33" s="451">
        <f>+ROUND(QDZ33*QEA33,0)</f>
        <v>27065</v>
      </c>
      <c r="QEC33" s="450" t="s">
        <v>31</v>
      </c>
      <c r="QED33" s="450" t="s">
        <v>140</v>
      </c>
      <c r="QEE33" s="446" t="s">
        <v>141</v>
      </c>
      <c r="QEF33" s="446" t="s">
        <v>142</v>
      </c>
      <c r="QEG33" s="446" t="s">
        <v>143</v>
      </c>
      <c r="QEH33" s="446">
        <v>0.217</v>
      </c>
      <c r="QEI33" s="451">
        <f>+VLOOKUP(QED33,[111]Insumos!$A$2:$F$2700,5,FALSE)</f>
        <v>124723</v>
      </c>
      <c r="QEJ33" s="451">
        <f>+ROUND(QEH33*QEI33,0)</f>
        <v>27065</v>
      </c>
      <c r="QEK33" s="450" t="s">
        <v>31</v>
      </c>
      <c r="QEL33" s="450" t="s">
        <v>140</v>
      </c>
      <c r="QEM33" s="446" t="s">
        <v>141</v>
      </c>
      <c r="QEN33" s="446" t="s">
        <v>142</v>
      </c>
      <c r="QEO33" s="446" t="s">
        <v>143</v>
      </c>
      <c r="QEP33" s="446">
        <v>0.217</v>
      </c>
      <c r="QEQ33" s="451">
        <f>+VLOOKUP(QEL33,[111]Insumos!$A$2:$F$2700,5,FALSE)</f>
        <v>124723</v>
      </c>
      <c r="QER33" s="451">
        <f>+ROUND(QEP33*QEQ33,0)</f>
        <v>27065</v>
      </c>
      <c r="QES33" s="450" t="s">
        <v>31</v>
      </c>
      <c r="QET33" s="450" t="s">
        <v>140</v>
      </c>
      <c r="QEU33" s="446" t="s">
        <v>141</v>
      </c>
      <c r="QEV33" s="446" t="s">
        <v>142</v>
      </c>
      <c r="QEW33" s="446" t="s">
        <v>143</v>
      </c>
      <c r="QEX33" s="446">
        <v>0.217</v>
      </c>
      <c r="QEY33" s="451">
        <f>+VLOOKUP(QET33,[111]Insumos!$A$2:$F$2700,5,FALSE)</f>
        <v>124723</v>
      </c>
      <c r="QEZ33" s="451">
        <f>+ROUND(QEX33*QEY33,0)</f>
        <v>27065</v>
      </c>
      <c r="QFA33" s="450" t="s">
        <v>31</v>
      </c>
      <c r="QFB33" s="450" t="s">
        <v>140</v>
      </c>
      <c r="QFC33" s="446" t="s">
        <v>141</v>
      </c>
      <c r="QFD33" s="446" t="s">
        <v>142</v>
      </c>
      <c r="QFE33" s="446" t="s">
        <v>143</v>
      </c>
      <c r="QFF33" s="446">
        <v>0.217</v>
      </c>
      <c r="QFG33" s="451">
        <f>+VLOOKUP(QFB33,[111]Insumos!$A$2:$F$2700,5,FALSE)</f>
        <v>124723</v>
      </c>
      <c r="QFH33" s="451">
        <f>+ROUND(QFF33*QFG33,0)</f>
        <v>27065</v>
      </c>
      <c r="QFI33" s="450" t="s">
        <v>31</v>
      </c>
      <c r="QFJ33" s="450" t="s">
        <v>140</v>
      </c>
      <c r="QFK33" s="446" t="s">
        <v>141</v>
      </c>
      <c r="QFL33" s="446" t="s">
        <v>142</v>
      </c>
      <c r="QFM33" s="446" t="s">
        <v>143</v>
      </c>
      <c r="QFN33" s="446">
        <v>0.217</v>
      </c>
      <c r="QFO33" s="451">
        <f>+VLOOKUP(QFJ33,[111]Insumos!$A$2:$F$2700,5,FALSE)</f>
        <v>124723</v>
      </c>
      <c r="QFP33" s="451">
        <f>+ROUND(QFN33*QFO33,0)</f>
        <v>27065</v>
      </c>
      <c r="QFQ33" s="450" t="s">
        <v>31</v>
      </c>
      <c r="QFR33" s="450" t="s">
        <v>140</v>
      </c>
      <c r="QFS33" s="446" t="s">
        <v>141</v>
      </c>
      <c r="QFT33" s="446" t="s">
        <v>142</v>
      </c>
      <c r="QFU33" s="446" t="s">
        <v>143</v>
      </c>
      <c r="QFV33" s="446">
        <v>0.217</v>
      </c>
      <c r="QFW33" s="451">
        <f>+VLOOKUP(QFR33,[111]Insumos!$A$2:$F$2700,5,FALSE)</f>
        <v>124723</v>
      </c>
      <c r="QFX33" s="451">
        <f>+ROUND(QFV33*QFW33,0)</f>
        <v>27065</v>
      </c>
      <c r="QFY33" s="450" t="s">
        <v>31</v>
      </c>
      <c r="QFZ33" s="450" t="s">
        <v>140</v>
      </c>
      <c r="QGA33" s="446" t="s">
        <v>141</v>
      </c>
      <c r="QGB33" s="446" t="s">
        <v>142</v>
      </c>
      <c r="QGC33" s="446" t="s">
        <v>143</v>
      </c>
      <c r="QGD33" s="446">
        <v>0.217</v>
      </c>
      <c r="QGE33" s="451">
        <f>+VLOOKUP(QFZ33,[111]Insumos!$A$2:$F$2700,5,FALSE)</f>
        <v>124723</v>
      </c>
      <c r="QGF33" s="451">
        <f>+ROUND(QGD33*QGE33,0)</f>
        <v>27065</v>
      </c>
      <c r="QGG33" s="450" t="s">
        <v>31</v>
      </c>
      <c r="QGH33" s="450" t="s">
        <v>140</v>
      </c>
      <c r="QGI33" s="446" t="s">
        <v>141</v>
      </c>
      <c r="QGJ33" s="446" t="s">
        <v>142</v>
      </c>
      <c r="QGK33" s="446" t="s">
        <v>143</v>
      </c>
      <c r="QGL33" s="446">
        <v>0.217</v>
      </c>
      <c r="QGM33" s="451">
        <f>+VLOOKUP(QGH33,[111]Insumos!$A$2:$F$2700,5,FALSE)</f>
        <v>124723</v>
      </c>
      <c r="QGN33" s="451">
        <f>+ROUND(QGL33*QGM33,0)</f>
        <v>27065</v>
      </c>
      <c r="QGO33" s="450" t="s">
        <v>31</v>
      </c>
      <c r="QGP33" s="450" t="s">
        <v>140</v>
      </c>
      <c r="QGQ33" s="446" t="s">
        <v>141</v>
      </c>
      <c r="QGR33" s="446" t="s">
        <v>142</v>
      </c>
      <c r="QGS33" s="446" t="s">
        <v>143</v>
      </c>
      <c r="QGT33" s="446">
        <v>0.217</v>
      </c>
      <c r="QGU33" s="451">
        <f>+VLOOKUP(QGP33,[111]Insumos!$A$2:$F$2700,5,FALSE)</f>
        <v>124723</v>
      </c>
      <c r="QGV33" s="451">
        <f>+ROUND(QGT33*QGU33,0)</f>
        <v>27065</v>
      </c>
      <c r="QGW33" s="450" t="s">
        <v>31</v>
      </c>
      <c r="QGX33" s="450" t="s">
        <v>140</v>
      </c>
      <c r="QGY33" s="446" t="s">
        <v>141</v>
      </c>
      <c r="QGZ33" s="446" t="s">
        <v>142</v>
      </c>
      <c r="QHA33" s="446" t="s">
        <v>143</v>
      </c>
      <c r="QHB33" s="446">
        <v>0.217</v>
      </c>
      <c r="QHC33" s="451">
        <f>+VLOOKUP(QGX33,[111]Insumos!$A$2:$F$2700,5,FALSE)</f>
        <v>124723</v>
      </c>
      <c r="QHD33" s="451">
        <f>+ROUND(QHB33*QHC33,0)</f>
        <v>27065</v>
      </c>
      <c r="QHE33" s="450" t="s">
        <v>31</v>
      </c>
      <c r="QHF33" s="450" t="s">
        <v>140</v>
      </c>
      <c r="QHG33" s="446" t="s">
        <v>141</v>
      </c>
      <c r="QHH33" s="446" t="s">
        <v>142</v>
      </c>
      <c r="QHI33" s="446" t="s">
        <v>143</v>
      </c>
      <c r="QHJ33" s="446">
        <v>0.217</v>
      </c>
      <c r="QHK33" s="451">
        <f>+VLOOKUP(QHF33,[111]Insumos!$A$2:$F$2700,5,FALSE)</f>
        <v>124723</v>
      </c>
      <c r="QHL33" s="451">
        <f>+ROUND(QHJ33*QHK33,0)</f>
        <v>27065</v>
      </c>
      <c r="QHM33" s="450" t="s">
        <v>31</v>
      </c>
      <c r="QHN33" s="450" t="s">
        <v>140</v>
      </c>
      <c r="QHO33" s="446" t="s">
        <v>141</v>
      </c>
      <c r="QHP33" s="446" t="s">
        <v>142</v>
      </c>
      <c r="QHQ33" s="446" t="s">
        <v>143</v>
      </c>
      <c r="QHR33" s="446">
        <v>0.217</v>
      </c>
      <c r="QHS33" s="451">
        <f>+VLOOKUP(QHN33,[111]Insumos!$A$2:$F$2700,5,FALSE)</f>
        <v>124723</v>
      </c>
      <c r="QHT33" s="451">
        <f>+ROUND(QHR33*QHS33,0)</f>
        <v>27065</v>
      </c>
      <c r="QHU33" s="450" t="s">
        <v>31</v>
      </c>
      <c r="QHV33" s="450" t="s">
        <v>140</v>
      </c>
      <c r="QHW33" s="446" t="s">
        <v>141</v>
      </c>
      <c r="QHX33" s="446" t="s">
        <v>142</v>
      </c>
      <c r="QHY33" s="446" t="s">
        <v>143</v>
      </c>
      <c r="QHZ33" s="446">
        <v>0.217</v>
      </c>
      <c r="QIA33" s="451">
        <f>+VLOOKUP(QHV33,[111]Insumos!$A$2:$F$2700,5,FALSE)</f>
        <v>124723</v>
      </c>
      <c r="QIB33" s="451">
        <f>+ROUND(QHZ33*QIA33,0)</f>
        <v>27065</v>
      </c>
      <c r="QIC33" s="450" t="s">
        <v>31</v>
      </c>
      <c r="QID33" s="450" t="s">
        <v>140</v>
      </c>
      <c r="QIE33" s="446" t="s">
        <v>141</v>
      </c>
      <c r="QIF33" s="446" t="s">
        <v>142</v>
      </c>
      <c r="QIG33" s="446" t="s">
        <v>143</v>
      </c>
      <c r="QIH33" s="446">
        <v>0.217</v>
      </c>
      <c r="QII33" s="451">
        <f>+VLOOKUP(QID33,[111]Insumos!$A$2:$F$2700,5,FALSE)</f>
        <v>124723</v>
      </c>
      <c r="QIJ33" s="451">
        <f>+ROUND(QIH33*QII33,0)</f>
        <v>27065</v>
      </c>
      <c r="QIK33" s="450" t="s">
        <v>31</v>
      </c>
      <c r="QIL33" s="450" t="s">
        <v>140</v>
      </c>
      <c r="QIM33" s="446" t="s">
        <v>141</v>
      </c>
      <c r="QIN33" s="446" t="s">
        <v>142</v>
      </c>
      <c r="QIO33" s="446" t="s">
        <v>143</v>
      </c>
      <c r="QIP33" s="446">
        <v>0.217</v>
      </c>
      <c r="QIQ33" s="451">
        <f>+VLOOKUP(QIL33,[111]Insumos!$A$2:$F$2700,5,FALSE)</f>
        <v>124723</v>
      </c>
      <c r="QIR33" s="451">
        <f>+ROUND(QIP33*QIQ33,0)</f>
        <v>27065</v>
      </c>
      <c r="QIS33" s="450" t="s">
        <v>31</v>
      </c>
      <c r="QIT33" s="450" t="s">
        <v>140</v>
      </c>
      <c r="QIU33" s="446" t="s">
        <v>141</v>
      </c>
      <c r="QIV33" s="446" t="s">
        <v>142</v>
      </c>
      <c r="QIW33" s="446" t="s">
        <v>143</v>
      </c>
      <c r="QIX33" s="446">
        <v>0.217</v>
      </c>
      <c r="QIY33" s="451">
        <f>+VLOOKUP(QIT33,[111]Insumos!$A$2:$F$2700,5,FALSE)</f>
        <v>124723</v>
      </c>
      <c r="QIZ33" s="451">
        <f>+ROUND(QIX33*QIY33,0)</f>
        <v>27065</v>
      </c>
      <c r="QJA33" s="450" t="s">
        <v>31</v>
      </c>
      <c r="QJB33" s="450" t="s">
        <v>140</v>
      </c>
      <c r="QJC33" s="446" t="s">
        <v>141</v>
      </c>
      <c r="QJD33" s="446" t="s">
        <v>142</v>
      </c>
      <c r="QJE33" s="446" t="s">
        <v>143</v>
      </c>
      <c r="QJF33" s="446">
        <v>0.217</v>
      </c>
      <c r="QJG33" s="451">
        <f>+VLOOKUP(QJB33,[111]Insumos!$A$2:$F$2700,5,FALSE)</f>
        <v>124723</v>
      </c>
      <c r="QJH33" s="451">
        <f>+ROUND(QJF33*QJG33,0)</f>
        <v>27065</v>
      </c>
      <c r="QJI33" s="450" t="s">
        <v>31</v>
      </c>
      <c r="QJJ33" s="450" t="s">
        <v>140</v>
      </c>
      <c r="QJK33" s="446" t="s">
        <v>141</v>
      </c>
      <c r="QJL33" s="446" t="s">
        <v>142</v>
      </c>
      <c r="QJM33" s="446" t="s">
        <v>143</v>
      </c>
      <c r="QJN33" s="446">
        <v>0.217</v>
      </c>
      <c r="QJO33" s="451">
        <f>+VLOOKUP(QJJ33,[111]Insumos!$A$2:$F$2700,5,FALSE)</f>
        <v>124723</v>
      </c>
      <c r="QJP33" s="451">
        <f>+ROUND(QJN33*QJO33,0)</f>
        <v>27065</v>
      </c>
      <c r="QJQ33" s="450" t="s">
        <v>31</v>
      </c>
      <c r="QJR33" s="450" t="s">
        <v>140</v>
      </c>
      <c r="QJS33" s="446" t="s">
        <v>141</v>
      </c>
      <c r="QJT33" s="446" t="s">
        <v>142</v>
      </c>
      <c r="QJU33" s="446" t="s">
        <v>143</v>
      </c>
      <c r="QJV33" s="446">
        <v>0.217</v>
      </c>
      <c r="QJW33" s="451">
        <f>+VLOOKUP(QJR33,[111]Insumos!$A$2:$F$2700,5,FALSE)</f>
        <v>124723</v>
      </c>
      <c r="QJX33" s="451">
        <f>+ROUND(QJV33*QJW33,0)</f>
        <v>27065</v>
      </c>
      <c r="QJY33" s="450" t="s">
        <v>31</v>
      </c>
      <c r="QJZ33" s="450" t="s">
        <v>140</v>
      </c>
      <c r="QKA33" s="446" t="s">
        <v>141</v>
      </c>
      <c r="QKB33" s="446" t="s">
        <v>142</v>
      </c>
      <c r="QKC33" s="446" t="s">
        <v>143</v>
      </c>
      <c r="QKD33" s="446">
        <v>0.217</v>
      </c>
      <c r="QKE33" s="451">
        <f>+VLOOKUP(QJZ33,[111]Insumos!$A$2:$F$2700,5,FALSE)</f>
        <v>124723</v>
      </c>
      <c r="QKF33" s="451">
        <f>+ROUND(QKD33*QKE33,0)</f>
        <v>27065</v>
      </c>
      <c r="QKG33" s="450" t="s">
        <v>31</v>
      </c>
      <c r="QKH33" s="450" t="s">
        <v>140</v>
      </c>
      <c r="QKI33" s="446" t="s">
        <v>141</v>
      </c>
      <c r="QKJ33" s="446" t="s">
        <v>142</v>
      </c>
      <c r="QKK33" s="446" t="s">
        <v>143</v>
      </c>
      <c r="QKL33" s="446">
        <v>0.217</v>
      </c>
      <c r="QKM33" s="451">
        <f>+VLOOKUP(QKH33,[111]Insumos!$A$2:$F$2700,5,FALSE)</f>
        <v>124723</v>
      </c>
      <c r="QKN33" s="451">
        <f>+ROUND(QKL33*QKM33,0)</f>
        <v>27065</v>
      </c>
      <c r="QKO33" s="450" t="s">
        <v>31</v>
      </c>
      <c r="QKP33" s="450" t="s">
        <v>140</v>
      </c>
      <c r="QKQ33" s="446" t="s">
        <v>141</v>
      </c>
      <c r="QKR33" s="446" t="s">
        <v>142</v>
      </c>
      <c r="QKS33" s="446" t="s">
        <v>143</v>
      </c>
      <c r="QKT33" s="446">
        <v>0.217</v>
      </c>
      <c r="QKU33" s="451">
        <f>+VLOOKUP(QKP33,[111]Insumos!$A$2:$F$2700,5,FALSE)</f>
        <v>124723</v>
      </c>
      <c r="QKV33" s="451">
        <f>+ROUND(QKT33*QKU33,0)</f>
        <v>27065</v>
      </c>
      <c r="QKW33" s="450" t="s">
        <v>31</v>
      </c>
      <c r="QKX33" s="450" t="s">
        <v>140</v>
      </c>
      <c r="QKY33" s="446" t="s">
        <v>141</v>
      </c>
      <c r="QKZ33" s="446" t="s">
        <v>142</v>
      </c>
      <c r="QLA33" s="446" t="s">
        <v>143</v>
      </c>
      <c r="QLB33" s="446">
        <v>0.217</v>
      </c>
      <c r="QLC33" s="451">
        <f>+VLOOKUP(QKX33,[111]Insumos!$A$2:$F$2700,5,FALSE)</f>
        <v>124723</v>
      </c>
      <c r="QLD33" s="451">
        <f>+ROUND(QLB33*QLC33,0)</f>
        <v>27065</v>
      </c>
      <c r="QLE33" s="450" t="s">
        <v>31</v>
      </c>
      <c r="QLF33" s="450" t="s">
        <v>140</v>
      </c>
      <c r="QLG33" s="446" t="s">
        <v>141</v>
      </c>
      <c r="QLH33" s="446" t="s">
        <v>142</v>
      </c>
      <c r="QLI33" s="446" t="s">
        <v>143</v>
      </c>
      <c r="QLJ33" s="446">
        <v>0.217</v>
      </c>
      <c r="QLK33" s="451">
        <f>+VLOOKUP(QLF33,[111]Insumos!$A$2:$F$2700,5,FALSE)</f>
        <v>124723</v>
      </c>
      <c r="QLL33" s="451">
        <f>+ROUND(QLJ33*QLK33,0)</f>
        <v>27065</v>
      </c>
      <c r="QLM33" s="450" t="s">
        <v>31</v>
      </c>
      <c r="QLN33" s="450" t="s">
        <v>140</v>
      </c>
      <c r="QLO33" s="446" t="s">
        <v>141</v>
      </c>
      <c r="QLP33" s="446" t="s">
        <v>142</v>
      </c>
      <c r="QLQ33" s="446" t="s">
        <v>143</v>
      </c>
      <c r="QLR33" s="446">
        <v>0.217</v>
      </c>
      <c r="QLS33" s="451">
        <f>+VLOOKUP(QLN33,[111]Insumos!$A$2:$F$2700,5,FALSE)</f>
        <v>124723</v>
      </c>
      <c r="QLT33" s="451">
        <f>+ROUND(QLR33*QLS33,0)</f>
        <v>27065</v>
      </c>
      <c r="QLU33" s="450" t="s">
        <v>31</v>
      </c>
      <c r="QLV33" s="450" t="s">
        <v>140</v>
      </c>
      <c r="QLW33" s="446" t="s">
        <v>141</v>
      </c>
      <c r="QLX33" s="446" t="s">
        <v>142</v>
      </c>
      <c r="QLY33" s="446" t="s">
        <v>143</v>
      </c>
      <c r="QLZ33" s="446">
        <v>0.217</v>
      </c>
      <c r="QMA33" s="451">
        <f>+VLOOKUP(QLV33,[111]Insumos!$A$2:$F$2700,5,FALSE)</f>
        <v>124723</v>
      </c>
      <c r="QMB33" s="451">
        <f>+ROUND(QLZ33*QMA33,0)</f>
        <v>27065</v>
      </c>
      <c r="QMC33" s="450" t="s">
        <v>31</v>
      </c>
      <c r="QMD33" s="450" t="s">
        <v>140</v>
      </c>
      <c r="QME33" s="446" t="s">
        <v>141</v>
      </c>
      <c r="QMF33" s="446" t="s">
        <v>142</v>
      </c>
      <c r="QMG33" s="446" t="s">
        <v>143</v>
      </c>
      <c r="QMH33" s="446">
        <v>0.217</v>
      </c>
      <c r="QMI33" s="451">
        <f>+VLOOKUP(QMD33,[111]Insumos!$A$2:$F$2700,5,FALSE)</f>
        <v>124723</v>
      </c>
      <c r="QMJ33" s="451">
        <f>+ROUND(QMH33*QMI33,0)</f>
        <v>27065</v>
      </c>
      <c r="QMK33" s="450" t="s">
        <v>31</v>
      </c>
      <c r="QML33" s="450" t="s">
        <v>140</v>
      </c>
      <c r="QMM33" s="446" t="s">
        <v>141</v>
      </c>
      <c r="QMN33" s="446" t="s">
        <v>142</v>
      </c>
      <c r="QMO33" s="446" t="s">
        <v>143</v>
      </c>
      <c r="QMP33" s="446">
        <v>0.217</v>
      </c>
      <c r="QMQ33" s="451">
        <f>+VLOOKUP(QML33,[111]Insumos!$A$2:$F$2700,5,FALSE)</f>
        <v>124723</v>
      </c>
      <c r="QMR33" s="451">
        <f>+ROUND(QMP33*QMQ33,0)</f>
        <v>27065</v>
      </c>
      <c r="QMS33" s="450" t="s">
        <v>31</v>
      </c>
      <c r="QMT33" s="450" t="s">
        <v>140</v>
      </c>
      <c r="QMU33" s="446" t="s">
        <v>141</v>
      </c>
      <c r="QMV33" s="446" t="s">
        <v>142</v>
      </c>
      <c r="QMW33" s="446" t="s">
        <v>143</v>
      </c>
      <c r="QMX33" s="446">
        <v>0.217</v>
      </c>
      <c r="QMY33" s="451">
        <f>+VLOOKUP(QMT33,[111]Insumos!$A$2:$F$2700,5,FALSE)</f>
        <v>124723</v>
      </c>
      <c r="QMZ33" s="451">
        <f>+ROUND(QMX33*QMY33,0)</f>
        <v>27065</v>
      </c>
      <c r="QNA33" s="450" t="s">
        <v>31</v>
      </c>
      <c r="QNB33" s="450" t="s">
        <v>140</v>
      </c>
      <c r="QNC33" s="446" t="s">
        <v>141</v>
      </c>
      <c r="QND33" s="446" t="s">
        <v>142</v>
      </c>
      <c r="QNE33" s="446" t="s">
        <v>143</v>
      </c>
      <c r="QNF33" s="446">
        <v>0.217</v>
      </c>
      <c r="QNG33" s="451">
        <f>+VLOOKUP(QNB33,[111]Insumos!$A$2:$F$2700,5,FALSE)</f>
        <v>124723</v>
      </c>
      <c r="QNH33" s="451">
        <f>+ROUND(QNF33*QNG33,0)</f>
        <v>27065</v>
      </c>
      <c r="QNI33" s="450" t="s">
        <v>31</v>
      </c>
      <c r="QNJ33" s="450" t="s">
        <v>140</v>
      </c>
      <c r="QNK33" s="446" t="s">
        <v>141</v>
      </c>
      <c r="QNL33" s="446" t="s">
        <v>142</v>
      </c>
      <c r="QNM33" s="446" t="s">
        <v>143</v>
      </c>
      <c r="QNN33" s="446">
        <v>0.217</v>
      </c>
      <c r="QNO33" s="451">
        <f>+VLOOKUP(QNJ33,[111]Insumos!$A$2:$F$2700,5,FALSE)</f>
        <v>124723</v>
      </c>
      <c r="QNP33" s="451">
        <f>+ROUND(QNN33*QNO33,0)</f>
        <v>27065</v>
      </c>
      <c r="QNQ33" s="450" t="s">
        <v>31</v>
      </c>
      <c r="QNR33" s="450" t="s">
        <v>140</v>
      </c>
      <c r="QNS33" s="446" t="s">
        <v>141</v>
      </c>
      <c r="QNT33" s="446" t="s">
        <v>142</v>
      </c>
      <c r="QNU33" s="446" t="s">
        <v>143</v>
      </c>
      <c r="QNV33" s="446">
        <v>0.217</v>
      </c>
      <c r="QNW33" s="451">
        <f>+VLOOKUP(QNR33,[111]Insumos!$A$2:$F$2700,5,FALSE)</f>
        <v>124723</v>
      </c>
      <c r="QNX33" s="451">
        <f>+ROUND(QNV33*QNW33,0)</f>
        <v>27065</v>
      </c>
      <c r="QNY33" s="450" t="s">
        <v>31</v>
      </c>
      <c r="QNZ33" s="450" t="s">
        <v>140</v>
      </c>
      <c r="QOA33" s="446" t="s">
        <v>141</v>
      </c>
      <c r="QOB33" s="446" t="s">
        <v>142</v>
      </c>
      <c r="QOC33" s="446" t="s">
        <v>143</v>
      </c>
      <c r="QOD33" s="446">
        <v>0.217</v>
      </c>
      <c r="QOE33" s="451">
        <f>+VLOOKUP(QNZ33,[111]Insumos!$A$2:$F$2700,5,FALSE)</f>
        <v>124723</v>
      </c>
      <c r="QOF33" s="451">
        <f>+ROUND(QOD33*QOE33,0)</f>
        <v>27065</v>
      </c>
      <c r="QOG33" s="450" t="s">
        <v>31</v>
      </c>
      <c r="QOH33" s="450" t="s">
        <v>140</v>
      </c>
      <c r="QOI33" s="446" t="s">
        <v>141</v>
      </c>
      <c r="QOJ33" s="446" t="s">
        <v>142</v>
      </c>
      <c r="QOK33" s="446" t="s">
        <v>143</v>
      </c>
      <c r="QOL33" s="446">
        <v>0.217</v>
      </c>
      <c r="QOM33" s="451">
        <f>+VLOOKUP(QOH33,[111]Insumos!$A$2:$F$2700,5,FALSE)</f>
        <v>124723</v>
      </c>
      <c r="QON33" s="451">
        <f>+ROUND(QOL33*QOM33,0)</f>
        <v>27065</v>
      </c>
      <c r="QOO33" s="450" t="s">
        <v>31</v>
      </c>
      <c r="QOP33" s="450" t="s">
        <v>140</v>
      </c>
      <c r="QOQ33" s="446" t="s">
        <v>141</v>
      </c>
      <c r="QOR33" s="446" t="s">
        <v>142</v>
      </c>
      <c r="QOS33" s="446" t="s">
        <v>143</v>
      </c>
      <c r="QOT33" s="446">
        <v>0.217</v>
      </c>
      <c r="QOU33" s="451">
        <f>+VLOOKUP(QOP33,[111]Insumos!$A$2:$F$2700,5,FALSE)</f>
        <v>124723</v>
      </c>
      <c r="QOV33" s="451">
        <f>+ROUND(QOT33*QOU33,0)</f>
        <v>27065</v>
      </c>
      <c r="QOW33" s="450" t="s">
        <v>31</v>
      </c>
      <c r="QOX33" s="450" t="s">
        <v>140</v>
      </c>
      <c r="QOY33" s="446" t="s">
        <v>141</v>
      </c>
      <c r="QOZ33" s="446" t="s">
        <v>142</v>
      </c>
      <c r="QPA33" s="446" t="s">
        <v>143</v>
      </c>
      <c r="QPB33" s="446">
        <v>0.217</v>
      </c>
      <c r="QPC33" s="451">
        <f>+VLOOKUP(QOX33,[111]Insumos!$A$2:$F$2700,5,FALSE)</f>
        <v>124723</v>
      </c>
      <c r="QPD33" s="451">
        <f>+ROUND(QPB33*QPC33,0)</f>
        <v>27065</v>
      </c>
      <c r="QPE33" s="450" t="s">
        <v>31</v>
      </c>
      <c r="QPF33" s="450" t="s">
        <v>140</v>
      </c>
      <c r="QPG33" s="446" t="s">
        <v>141</v>
      </c>
      <c r="QPH33" s="446" t="s">
        <v>142</v>
      </c>
      <c r="QPI33" s="446" t="s">
        <v>143</v>
      </c>
      <c r="QPJ33" s="446">
        <v>0.217</v>
      </c>
      <c r="QPK33" s="451">
        <f>+VLOOKUP(QPF33,[111]Insumos!$A$2:$F$2700,5,FALSE)</f>
        <v>124723</v>
      </c>
      <c r="QPL33" s="451">
        <f>+ROUND(QPJ33*QPK33,0)</f>
        <v>27065</v>
      </c>
      <c r="QPM33" s="450" t="s">
        <v>31</v>
      </c>
      <c r="QPN33" s="450" t="s">
        <v>140</v>
      </c>
      <c r="QPO33" s="446" t="s">
        <v>141</v>
      </c>
      <c r="QPP33" s="446" t="s">
        <v>142</v>
      </c>
      <c r="QPQ33" s="446" t="s">
        <v>143</v>
      </c>
      <c r="QPR33" s="446">
        <v>0.217</v>
      </c>
      <c r="QPS33" s="451">
        <f>+VLOOKUP(QPN33,[111]Insumos!$A$2:$F$2700,5,FALSE)</f>
        <v>124723</v>
      </c>
      <c r="QPT33" s="451">
        <f>+ROUND(QPR33*QPS33,0)</f>
        <v>27065</v>
      </c>
      <c r="QPU33" s="450" t="s">
        <v>31</v>
      </c>
      <c r="QPV33" s="450" t="s">
        <v>140</v>
      </c>
      <c r="QPW33" s="446" t="s">
        <v>141</v>
      </c>
      <c r="QPX33" s="446" t="s">
        <v>142</v>
      </c>
      <c r="QPY33" s="446" t="s">
        <v>143</v>
      </c>
      <c r="QPZ33" s="446">
        <v>0.217</v>
      </c>
      <c r="QQA33" s="451">
        <f>+VLOOKUP(QPV33,[111]Insumos!$A$2:$F$2700,5,FALSE)</f>
        <v>124723</v>
      </c>
      <c r="QQB33" s="451">
        <f>+ROUND(QPZ33*QQA33,0)</f>
        <v>27065</v>
      </c>
      <c r="QQC33" s="450" t="s">
        <v>31</v>
      </c>
      <c r="QQD33" s="450" t="s">
        <v>140</v>
      </c>
      <c r="QQE33" s="446" t="s">
        <v>141</v>
      </c>
      <c r="QQF33" s="446" t="s">
        <v>142</v>
      </c>
      <c r="QQG33" s="446" t="s">
        <v>143</v>
      </c>
      <c r="QQH33" s="446">
        <v>0.217</v>
      </c>
      <c r="QQI33" s="451">
        <f>+VLOOKUP(QQD33,[111]Insumos!$A$2:$F$2700,5,FALSE)</f>
        <v>124723</v>
      </c>
      <c r="QQJ33" s="451">
        <f>+ROUND(QQH33*QQI33,0)</f>
        <v>27065</v>
      </c>
      <c r="QQK33" s="450" t="s">
        <v>31</v>
      </c>
      <c r="QQL33" s="450" t="s">
        <v>140</v>
      </c>
      <c r="QQM33" s="446" t="s">
        <v>141</v>
      </c>
      <c r="QQN33" s="446" t="s">
        <v>142</v>
      </c>
      <c r="QQO33" s="446" t="s">
        <v>143</v>
      </c>
      <c r="QQP33" s="446">
        <v>0.217</v>
      </c>
      <c r="QQQ33" s="451">
        <f>+VLOOKUP(QQL33,[111]Insumos!$A$2:$F$2700,5,FALSE)</f>
        <v>124723</v>
      </c>
      <c r="QQR33" s="451">
        <f>+ROUND(QQP33*QQQ33,0)</f>
        <v>27065</v>
      </c>
      <c r="QQS33" s="450" t="s">
        <v>31</v>
      </c>
      <c r="QQT33" s="450" t="s">
        <v>140</v>
      </c>
      <c r="QQU33" s="446" t="s">
        <v>141</v>
      </c>
      <c r="QQV33" s="446" t="s">
        <v>142</v>
      </c>
      <c r="QQW33" s="446" t="s">
        <v>143</v>
      </c>
      <c r="QQX33" s="446">
        <v>0.217</v>
      </c>
      <c r="QQY33" s="451">
        <f>+VLOOKUP(QQT33,[111]Insumos!$A$2:$F$2700,5,FALSE)</f>
        <v>124723</v>
      </c>
      <c r="QQZ33" s="451">
        <f>+ROUND(QQX33*QQY33,0)</f>
        <v>27065</v>
      </c>
      <c r="QRA33" s="450" t="s">
        <v>31</v>
      </c>
      <c r="QRB33" s="450" t="s">
        <v>140</v>
      </c>
      <c r="QRC33" s="446" t="s">
        <v>141</v>
      </c>
      <c r="QRD33" s="446" t="s">
        <v>142</v>
      </c>
      <c r="QRE33" s="446" t="s">
        <v>143</v>
      </c>
      <c r="QRF33" s="446">
        <v>0.217</v>
      </c>
      <c r="QRG33" s="451">
        <f>+VLOOKUP(QRB33,[111]Insumos!$A$2:$F$2700,5,FALSE)</f>
        <v>124723</v>
      </c>
      <c r="QRH33" s="451">
        <f>+ROUND(QRF33*QRG33,0)</f>
        <v>27065</v>
      </c>
      <c r="QRI33" s="450" t="s">
        <v>31</v>
      </c>
      <c r="QRJ33" s="450" t="s">
        <v>140</v>
      </c>
      <c r="QRK33" s="446" t="s">
        <v>141</v>
      </c>
      <c r="QRL33" s="446" t="s">
        <v>142</v>
      </c>
      <c r="QRM33" s="446" t="s">
        <v>143</v>
      </c>
      <c r="QRN33" s="446">
        <v>0.217</v>
      </c>
      <c r="QRO33" s="451">
        <f>+VLOOKUP(QRJ33,[111]Insumos!$A$2:$F$2700,5,FALSE)</f>
        <v>124723</v>
      </c>
      <c r="QRP33" s="451">
        <f>+ROUND(QRN33*QRO33,0)</f>
        <v>27065</v>
      </c>
      <c r="QRQ33" s="450" t="s">
        <v>31</v>
      </c>
      <c r="QRR33" s="450" t="s">
        <v>140</v>
      </c>
      <c r="QRS33" s="446" t="s">
        <v>141</v>
      </c>
      <c r="QRT33" s="446" t="s">
        <v>142</v>
      </c>
      <c r="QRU33" s="446" t="s">
        <v>143</v>
      </c>
      <c r="QRV33" s="446">
        <v>0.217</v>
      </c>
      <c r="QRW33" s="451">
        <f>+VLOOKUP(QRR33,[111]Insumos!$A$2:$F$2700,5,FALSE)</f>
        <v>124723</v>
      </c>
      <c r="QRX33" s="451">
        <f>+ROUND(QRV33*QRW33,0)</f>
        <v>27065</v>
      </c>
      <c r="QRY33" s="450" t="s">
        <v>31</v>
      </c>
      <c r="QRZ33" s="450" t="s">
        <v>140</v>
      </c>
      <c r="QSA33" s="446" t="s">
        <v>141</v>
      </c>
      <c r="QSB33" s="446" t="s">
        <v>142</v>
      </c>
      <c r="QSC33" s="446" t="s">
        <v>143</v>
      </c>
      <c r="QSD33" s="446">
        <v>0.217</v>
      </c>
      <c r="QSE33" s="451">
        <f>+VLOOKUP(QRZ33,[111]Insumos!$A$2:$F$2700,5,FALSE)</f>
        <v>124723</v>
      </c>
      <c r="QSF33" s="451">
        <f>+ROUND(QSD33*QSE33,0)</f>
        <v>27065</v>
      </c>
      <c r="QSG33" s="450" t="s">
        <v>31</v>
      </c>
      <c r="QSH33" s="450" t="s">
        <v>140</v>
      </c>
      <c r="QSI33" s="446" t="s">
        <v>141</v>
      </c>
      <c r="QSJ33" s="446" t="s">
        <v>142</v>
      </c>
      <c r="QSK33" s="446" t="s">
        <v>143</v>
      </c>
      <c r="QSL33" s="446">
        <v>0.217</v>
      </c>
      <c r="QSM33" s="451">
        <f>+VLOOKUP(QSH33,[111]Insumos!$A$2:$F$2700,5,FALSE)</f>
        <v>124723</v>
      </c>
      <c r="QSN33" s="451">
        <f>+ROUND(QSL33*QSM33,0)</f>
        <v>27065</v>
      </c>
      <c r="QSO33" s="450" t="s">
        <v>31</v>
      </c>
      <c r="QSP33" s="450" t="s">
        <v>140</v>
      </c>
      <c r="QSQ33" s="446" t="s">
        <v>141</v>
      </c>
      <c r="QSR33" s="446" t="s">
        <v>142</v>
      </c>
      <c r="QSS33" s="446" t="s">
        <v>143</v>
      </c>
      <c r="QST33" s="446">
        <v>0.217</v>
      </c>
      <c r="QSU33" s="451">
        <f>+VLOOKUP(QSP33,[111]Insumos!$A$2:$F$2700,5,FALSE)</f>
        <v>124723</v>
      </c>
      <c r="QSV33" s="451">
        <f>+ROUND(QST33*QSU33,0)</f>
        <v>27065</v>
      </c>
      <c r="QSW33" s="450" t="s">
        <v>31</v>
      </c>
      <c r="QSX33" s="450" t="s">
        <v>140</v>
      </c>
      <c r="QSY33" s="446" t="s">
        <v>141</v>
      </c>
      <c r="QSZ33" s="446" t="s">
        <v>142</v>
      </c>
      <c r="QTA33" s="446" t="s">
        <v>143</v>
      </c>
      <c r="QTB33" s="446">
        <v>0.217</v>
      </c>
      <c r="QTC33" s="451">
        <f>+VLOOKUP(QSX33,[111]Insumos!$A$2:$F$2700,5,FALSE)</f>
        <v>124723</v>
      </c>
      <c r="QTD33" s="451">
        <f>+ROUND(QTB33*QTC33,0)</f>
        <v>27065</v>
      </c>
      <c r="QTE33" s="450" t="s">
        <v>31</v>
      </c>
      <c r="QTF33" s="450" t="s">
        <v>140</v>
      </c>
      <c r="QTG33" s="446" t="s">
        <v>141</v>
      </c>
      <c r="QTH33" s="446" t="s">
        <v>142</v>
      </c>
      <c r="QTI33" s="446" t="s">
        <v>143</v>
      </c>
      <c r="QTJ33" s="446">
        <v>0.217</v>
      </c>
      <c r="QTK33" s="451">
        <f>+VLOOKUP(QTF33,[111]Insumos!$A$2:$F$2700,5,FALSE)</f>
        <v>124723</v>
      </c>
      <c r="QTL33" s="451">
        <f>+ROUND(QTJ33*QTK33,0)</f>
        <v>27065</v>
      </c>
      <c r="QTM33" s="450" t="s">
        <v>31</v>
      </c>
      <c r="QTN33" s="450" t="s">
        <v>140</v>
      </c>
      <c r="QTO33" s="446" t="s">
        <v>141</v>
      </c>
      <c r="QTP33" s="446" t="s">
        <v>142</v>
      </c>
      <c r="QTQ33" s="446" t="s">
        <v>143</v>
      </c>
      <c r="QTR33" s="446">
        <v>0.217</v>
      </c>
      <c r="QTS33" s="451">
        <f>+VLOOKUP(QTN33,[111]Insumos!$A$2:$F$2700,5,FALSE)</f>
        <v>124723</v>
      </c>
      <c r="QTT33" s="451">
        <f>+ROUND(QTR33*QTS33,0)</f>
        <v>27065</v>
      </c>
      <c r="QTU33" s="450" t="s">
        <v>31</v>
      </c>
      <c r="QTV33" s="450" t="s">
        <v>140</v>
      </c>
      <c r="QTW33" s="446" t="s">
        <v>141</v>
      </c>
      <c r="QTX33" s="446" t="s">
        <v>142</v>
      </c>
      <c r="QTY33" s="446" t="s">
        <v>143</v>
      </c>
      <c r="QTZ33" s="446">
        <v>0.217</v>
      </c>
      <c r="QUA33" s="451">
        <f>+VLOOKUP(QTV33,[111]Insumos!$A$2:$F$2700,5,FALSE)</f>
        <v>124723</v>
      </c>
      <c r="QUB33" s="451">
        <f>+ROUND(QTZ33*QUA33,0)</f>
        <v>27065</v>
      </c>
      <c r="QUC33" s="450" t="s">
        <v>31</v>
      </c>
      <c r="QUD33" s="450" t="s">
        <v>140</v>
      </c>
      <c r="QUE33" s="446" t="s">
        <v>141</v>
      </c>
      <c r="QUF33" s="446" t="s">
        <v>142</v>
      </c>
      <c r="QUG33" s="446" t="s">
        <v>143</v>
      </c>
      <c r="QUH33" s="446">
        <v>0.217</v>
      </c>
      <c r="QUI33" s="451">
        <f>+VLOOKUP(QUD33,[111]Insumos!$A$2:$F$2700,5,FALSE)</f>
        <v>124723</v>
      </c>
      <c r="QUJ33" s="451">
        <f>+ROUND(QUH33*QUI33,0)</f>
        <v>27065</v>
      </c>
      <c r="QUK33" s="450" t="s">
        <v>31</v>
      </c>
      <c r="QUL33" s="450" t="s">
        <v>140</v>
      </c>
      <c r="QUM33" s="446" t="s">
        <v>141</v>
      </c>
      <c r="QUN33" s="446" t="s">
        <v>142</v>
      </c>
      <c r="QUO33" s="446" t="s">
        <v>143</v>
      </c>
      <c r="QUP33" s="446">
        <v>0.217</v>
      </c>
      <c r="QUQ33" s="451">
        <f>+VLOOKUP(QUL33,[111]Insumos!$A$2:$F$2700,5,FALSE)</f>
        <v>124723</v>
      </c>
      <c r="QUR33" s="451">
        <f>+ROUND(QUP33*QUQ33,0)</f>
        <v>27065</v>
      </c>
      <c r="QUS33" s="450" t="s">
        <v>31</v>
      </c>
      <c r="QUT33" s="450" t="s">
        <v>140</v>
      </c>
      <c r="QUU33" s="446" t="s">
        <v>141</v>
      </c>
      <c r="QUV33" s="446" t="s">
        <v>142</v>
      </c>
      <c r="QUW33" s="446" t="s">
        <v>143</v>
      </c>
      <c r="QUX33" s="446">
        <v>0.217</v>
      </c>
      <c r="QUY33" s="451">
        <f>+VLOOKUP(QUT33,[111]Insumos!$A$2:$F$2700,5,FALSE)</f>
        <v>124723</v>
      </c>
      <c r="QUZ33" s="451">
        <f>+ROUND(QUX33*QUY33,0)</f>
        <v>27065</v>
      </c>
      <c r="QVA33" s="450" t="s">
        <v>31</v>
      </c>
      <c r="QVB33" s="450" t="s">
        <v>140</v>
      </c>
      <c r="QVC33" s="446" t="s">
        <v>141</v>
      </c>
      <c r="QVD33" s="446" t="s">
        <v>142</v>
      </c>
      <c r="QVE33" s="446" t="s">
        <v>143</v>
      </c>
      <c r="QVF33" s="446">
        <v>0.217</v>
      </c>
      <c r="QVG33" s="451">
        <f>+VLOOKUP(QVB33,[111]Insumos!$A$2:$F$2700,5,FALSE)</f>
        <v>124723</v>
      </c>
      <c r="QVH33" s="451">
        <f>+ROUND(QVF33*QVG33,0)</f>
        <v>27065</v>
      </c>
      <c r="QVI33" s="450" t="s">
        <v>31</v>
      </c>
      <c r="QVJ33" s="450" t="s">
        <v>140</v>
      </c>
      <c r="QVK33" s="446" t="s">
        <v>141</v>
      </c>
      <c r="QVL33" s="446" t="s">
        <v>142</v>
      </c>
      <c r="QVM33" s="446" t="s">
        <v>143</v>
      </c>
      <c r="QVN33" s="446">
        <v>0.217</v>
      </c>
      <c r="QVO33" s="451">
        <f>+VLOOKUP(QVJ33,[111]Insumos!$A$2:$F$2700,5,FALSE)</f>
        <v>124723</v>
      </c>
      <c r="QVP33" s="451">
        <f>+ROUND(QVN33*QVO33,0)</f>
        <v>27065</v>
      </c>
      <c r="QVQ33" s="450" t="s">
        <v>31</v>
      </c>
      <c r="QVR33" s="450" t="s">
        <v>140</v>
      </c>
      <c r="QVS33" s="446" t="s">
        <v>141</v>
      </c>
      <c r="QVT33" s="446" t="s">
        <v>142</v>
      </c>
      <c r="QVU33" s="446" t="s">
        <v>143</v>
      </c>
      <c r="QVV33" s="446">
        <v>0.217</v>
      </c>
      <c r="QVW33" s="451">
        <f>+VLOOKUP(QVR33,[111]Insumos!$A$2:$F$2700,5,FALSE)</f>
        <v>124723</v>
      </c>
      <c r="QVX33" s="451">
        <f>+ROUND(QVV33*QVW33,0)</f>
        <v>27065</v>
      </c>
      <c r="QVY33" s="450" t="s">
        <v>31</v>
      </c>
      <c r="QVZ33" s="450" t="s">
        <v>140</v>
      </c>
      <c r="QWA33" s="446" t="s">
        <v>141</v>
      </c>
      <c r="QWB33" s="446" t="s">
        <v>142</v>
      </c>
      <c r="QWC33" s="446" t="s">
        <v>143</v>
      </c>
      <c r="QWD33" s="446">
        <v>0.217</v>
      </c>
      <c r="QWE33" s="451">
        <f>+VLOOKUP(QVZ33,[111]Insumos!$A$2:$F$2700,5,FALSE)</f>
        <v>124723</v>
      </c>
      <c r="QWF33" s="451">
        <f>+ROUND(QWD33*QWE33,0)</f>
        <v>27065</v>
      </c>
      <c r="QWG33" s="450" t="s">
        <v>31</v>
      </c>
      <c r="QWH33" s="450" t="s">
        <v>140</v>
      </c>
      <c r="QWI33" s="446" t="s">
        <v>141</v>
      </c>
      <c r="QWJ33" s="446" t="s">
        <v>142</v>
      </c>
      <c r="QWK33" s="446" t="s">
        <v>143</v>
      </c>
      <c r="QWL33" s="446">
        <v>0.217</v>
      </c>
      <c r="QWM33" s="451">
        <f>+VLOOKUP(QWH33,[111]Insumos!$A$2:$F$2700,5,FALSE)</f>
        <v>124723</v>
      </c>
      <c r="QWN33" s="451">
        <f>+ROUND(QWL33*QWM33,0)</f>
        <v>27065</v>
      </c>
      <c r="QWO33" s="450" t="s">
        <v>31</v>
      </c>
      <c r="QWP33" s="450" t="s">
        <v>140</v>
      </c>
      <c r="QWQ33" s="446" t="s">
        <v>141</v>
      </c>
      <c r="QWR33" s="446" t="s">
        <v>142</v>
      </c>
      <c r="QWS33" s="446" t="s">
        <v>143</v>
      </c>
      <c r="QWT33" s="446">
        <v>0.217</v>
      </c>
      <c r="QWU33" s="451">
        <f>+VLOOKUP(QWP33,[111]Insumos!$A$2:$F$2700,5,FALSE)</f>
        <v>124723</v>
      </c>
      <c r="QWV33" s="451">
        <f>+ROUND(QWT33*QWU33,0)</f>
        <v>27065</v>
      </c>
      <c r="QWW33" s="450" t="s">
        <v>31</v>
      </c>
      <c r="QWX33" s="450" t="s">
        <v>140</v>
      </c>
      <c r="QWY33" s="446" t="s">
        <v>141</v>
      </c>
      <c r="QWZ33" s="446" t="s">
        <v>142</v>
      </c>
      <c r="QXA33" s="446" t="s">
        <v>143</v>
      </c>
      <c r="QXB33" s="446">
        <v>0.217</v>
      </c>
      <c r="QXC33" s="451">
        <f>+VLOOKUP(QWX33,[111]Insumos!$A$2:$F$2700,5,FALSE)</f>
        <v>124723</v>
      </c>
      <c r="QXD33" s="451">
        <f>+ROUND(QXB33*QXC33,0)</f>
        <v>27065</v>
      </c>
      <c r="QXE33" s="450" t="s">
        <v>31</v>
      </c>
      <c r="QXF33" s="450" t="s">
        <v>140</v>
      </c>
      <c r="QXG33" s="446" t="s">
        <v>141</v>
      </c>
      <c r="QXH33" s="446" t="s">
        <v>142</v>
      </c>
      <c r="QXI33" s="446" t="s">
        <v>143</v>
      </c>
      <c r="QXJ33" s="446">
        <v>0.217</v>
      </c>
      <c r="QXK33" s="451">
        <f>+VLOOKUP(QXF33,[111]Insumos!$A$2:$F$2700,5,FALSE)</f>
        <v>124723</v>
      </c>
      <c r="QXL33" s="451">
        <f>+ROUND(QXJ33*QXK33,0)</f>
        <v>27065</v>
      </c>
      <c r="QXM33" s="450" t="s">
        <v>31</v>
      </c>
      <c r="QXN33" s="450" t="s">
        <v>140</v>
      </c>
      <c r="QXO33" s="446" t="s">
        <v>141</v>
      </c>
      <c r="QXP33" s="446" t="s">
        <v>142</v>
      </c>
      <c r="QXQ33" s="446" t="s">
        <v>143</v>
      </c>
      <c r="QXR33" s="446">
        <v>0.217</v>
      </c>
      <c r="QXS33" s="451">
        <f>+VLOOKUP(QXN33,[111]Insumos!$A$2:$F$2700,5,FALSE)</f>
        <v>124723</v>
      </c>
      <c r="QXT33" s="451">
        <f>+ROUND(QXR33*QXS33,0)</f>
        <v>27065</v>
      </c>
      <c r="QXU33" s="450" t="s">
        <v>31</v>
      </c>
      <c r="QXV33" s="450" t="s">
        <v>140</v>
      </c>
      <c r="QXW33" s="446" t="s">
        <v>141</v>
      </c>
      <c r="QXX33" s="446" t="s">
        <v>142</v>
      </c>
      <c r="QXY33" s="446" t="s">
        <v>143</v>
      </c>
      <c r="QXZ33" s="446">
        <v>0.217</v>
      </c>
      <c r="QYA33" s="451">
        <f>+VLOOKUP(QXV33,[111]Insumos!$A$2:$F$2700,5,FALSE)</f>
        <v>124723</v>
      </c>
      <c r="QYB33" s="451">
        <f>+ROUND(QXZ33*QYA33,0)</f>
        <v>27065</v>
      </c>
      <c r="QYC33" s="450" t="s">
        <v>31</v>
      </c>
      <c r="QYD33" s="450" t="s">
        <v>140</v>
      </c>
      <c r="QYE33" s="446" t="s">
        <v>141</v>
      </c>
      <c r="QYF33" s="446" t="s">
        <v>142</v>
      </c>
      <c r="QYG33" s="446" t="s">
        <v>143</v>
      </c>
      <c r="QYH33" s="446">
        <v>0.217</v>
      </c>
      <c r="QYI33" s="451">
        <f>+VLOOKUP(QYD33,[111]Insumos!$A$2:$F$2700,5,FALSE)</f>
        <v>124723</v>
      </c>
      <c r="QYJ33" s="451">
        <f>+ROUND(QYH33*QYI33,0)</f>
        <v>27065</v>
      </c>
      <c r="QYK33" s="450" t="s">
        <v>31</v>
      </c>
      <c r="QYL33" s="450" t="s">
        <v>140</v>
      </c>
      <c r="QYM33" s="446" t="s">
        <v>141</v>
      </c>
      <c r="QYN33" s="446" t="s">
        <v>142</v>
      </c>
      <c r="QYO33" s="446" t="s">
        <v>143</v>
      </c>
      <c r="QYP33" s="446">
        <v>0.217</v>
      </c>
      <c r="QYQ33" s="451">
        <f>+VLOOKUP(QYL33,[111]Insumos!$A$2:$F$2700,5,FALSE)</f>
        <v>124723</v>
      </c>
      <c r="QYR33" s="451">
        <f>+ROUND(QYP33*QYQ33,0)</f>
        <v>27065</v>
      </c>
      <c r="QYS33" s="450" t="s">
        <v>31</v>
      </c>
      <c r="QYT33" s="450" t="s">
        <v>140</v>
      </c>
      <c r="QYU33" s="446" t="s">
        <v>141</v>
      </c>
      <c r="QYV33" s="446" t="s">
        <v>142</v>
      </c>
      <c r="QYW33" s="446" t="s">
        <v>143</v>
      </c>
      <c r="QYX33" s="446">
        <v>0.217</v>
      </c>
      <c r="QYY33" s="451">
        <f>+VLOOKUP(QYT33,[111]Insumos!$A$2:$F$2700,5,FALSE)</f>
        <v>124723</v>
      </c>
      <c r="QYZ33" s="451">
        <f>+ROUND(QYX33*QYY33,0)</f>
        <v>27065</v>
      </c>
      <c r="QZA33" s="450" t="s">
        <v>31</v>
      </c>
      <c r="QZB33" s="450" t="s">
        <v>140</v>
      </c>
      <c r="QZC33" s="446" t="s">
        <v>141</v>
      </c>
      <c r="QZD33" s="446" t="s">
        <v>142</v>
      </c>
      <c r="QZE33" s="446" t="s">
        <v>143</v>
      </c>
      <c r="QZF33" s="446">
        <v>0.217</v>
      </c>
      <c r="QZG33" s="451">
        <f>+VLOOKUP(QZB33,[111]Insumos!$A$2:$F$2700,5,FALSE)</f>
        <v>124723</v>
      </c>
      <c r="QZH33" s="451">
        <f>+ROUND(QZF33*QZG33,0)</f>
        <v>27065</v>
      </c>
      <c r="QZI33" s="450" t="s">
        <v>31</v>
      </c>
      <c r="QZJ33" s="450" t="s">
        <v>140</v>
      </c>
      <c r="QZK33" s="446" t="s">
        <v>141</v>
      </c>
      <c r="QZL33" s="446" t="s">
        <v>142</v>
      </c>
      <c r="QZM33" s="446" t="s">
        <v>143</v>
      </c>
      <c r="QZN33" s="446">
        <v>0.217</v>
      </c>
      <c r="QZO33" s="451">
        <f>+VLOOKUP(QZJ33,[111]Insumos!$A$2:$F$2700,5,FALSE)</f>
        <v>124723</v>
      </c>
      <c r="QZP33" s="451">
        <f>+ROUND(QZN33*QZO33,0)</f>
        <v>27065</v>
      </c>
      <c r="QZQ33" s="450" t="s">
        <v>31</v>
      </c>
      <c r="QZR33" s="450" t="s">
        <v>140</v>
      </c>
      <c r="QZS33" s="446" t="s">
        <v>141</v>
      </c>
      <c r="QZT33" s="446" t="s">
        <v>142</v>
      </c>
      <c r="QZU33" s="446" t="s">
        <v>143</v>
      </c>
      <c r="QZV33" s="446">
        <v>0.217</v>
      </c>
      <c r="QZW33" s="451">
        <f>+VLOOKUP(QZR33,[111]Insumos!$A$2:$F$2700,5,FALSE)</f>
        <v>124723</v>
      </c>
      <c r="QZX33" s="451">
        <f>+ROUND(QZV33*QZW33,0)</f>
        <v>27065</v>
      </c>
      <c r="QZY33" s="450" t="s">
        <v>31</v>
      </c>
      <c r="QZZ33" s="450" t="s">
        <v>140</v>
      </c>
      <c r="RAA33" s="446" t="s">
        <v>141</v>
      </c>
      <c r="RAB33" s="446" t="s">
        <v>142</v>
      </c>
      <c r="RAC33" s="446" t="s">
        <v>143</v>
      </c>
      <c r="RAD33" s="446">
        <v>0.217</v>
      </c>
      <c r="RAE33" s="451">
        <f>+VLOOKUP(QZZ33,[111]Insumos!$A$2:$F$2700,5,FALSE)</f>
        <v>124723</v>
      </c>
      <c r="RAF33" s="451">
        <f>+ROUND(RAD33*RAE33,0)</f>
        <v>27065</v>
      </c>
      <c r="RAG33" s="450" t="s">
        <v>31</v>
      </c>
      <c r="RAH33" s="450" t="s">
        <v>140</v>
      </c>
      <c r="RAI33" s="446" t="s">
        <v>141</v>
      </c>
      <c r="RAJ33" s="446" t="s">
        <v>142</v>
      </c>
      <c r="RAK33" s="446" t="s">
        <v>143</v>
      </c>
      <c r="RAL33" s="446">
        <v>0.217</v>
      </c>
      <c r="RAM33" s="451">
        <f>+VLOOKUP(RAH33,[111]Insumos!$A$2:$F$2700,5,FALSE)</f>
        <v>124723</v>
      </c>
      <c r="RAN33" s="451">
        <f>+ROUND(RAL33*RAM33,0)</f>
        <v>27065</v>
      </c>
      <c r="RAO33" s="450" t="s">
        <v>31</v>
      </c>
      <c r="RAP33" s="450" t="s">
        <v>140</v>
      </c>
      <c r="RAQ33" s="446" t="s">
        <v>141</v>
      </c>
      <c r="RAR33" s="446" t="s">
        <v>142</v>
      </c>
      <c r="RAS33" s="446" t="s">
        <v>143</v>
      </c>
      <c r="RAT33" s="446">
        <v>0.217</v>
      </c>
      <c r="RAU33" s="451">
        <f>+VLOOKUP(RAP33,[111]Insumos!$A$2:$F$2700,5,FALSE)</f>
        <v>124723</v>
      </c>
      <c r="RAV33" s="451">
        <f>+ROUND(RAT33*RAU33,0)</f>
        <v>27065</v>
      </c>
      <c r="RAW33" s="450" t="s">
        <v>31</v>
      </c>
      <c r="RAX33" s="450" t="s">
        <v>140</v>
      </c>
      <c r="RAY33" s="446" t="s">
        <v>141</v>
      </c>
      <c r="RAZ33" s="446" t="s">
        <v>142</v>
      </c>
      <c r="RBA33" s="446" t="s">
        <v>143</v>
      </c>
      <c r="RBB33" s="446">
        <v>0.217</v>
      </c>
      <c r="RBC33" s="451">
        <f>+VLOOKUP(RAX33,[111]Insumos!$A$2:$F$2700,5,FALSE)</f>
        <v>124723</v>
      </c>
      <c r="RBD33" s="451">
        <f>+ROUND(RBB33*RBC33,0)</f>
        <v>27065</v>
      </c>
      <c r="RBE33" s="450" t="s">
        <v>31</v>
      </c>
      <c r="RBF33" s="450" t="s">
        <v>140</v>
      </c>
      <c r="RBG33" s="446" t="s">
        <v>141</v>
      </c>
      <c r="RBH33" s="446" t="s">
        <v>142</v>
      </c>
      <c r="RBI33" s="446" t="s">
        <v>143</v>
      </c>
      <c r="RBJ33" s="446">
        <v>0.217</v>
      </c>
      <c r="RBK33" s="451">
        <f>+VLOOKUP(RBF33,[111]Insumos!$A$2:$F$2700,5,FALSE)</f>
        <v>124723</v>
      </c>
      <c r="RBL33" s="451">
        <f>+ROUND(RBJ33*RBK33,0)</f>
        <v>27065</v>
      </c>
      <c r="RBM33" s="450" t="s">
        <v>31</v>
      </c>
      <c r="RBN33" s="450" t="s">
        <v>140</v>
      </c>
      <c r="RBO33" s="446" t="s">
        <v>141</v>
      </c>
      <c r="RBP33" s="446" t="s">
        <v>142</v>
      </c>
      <c r="RBQ33" s="446" t="s">
        <v>143</v>
      </c>
      <c r="RBR33" s="446">
        <v>0.217</v>
      </c>
      <c r="RBS33" s="451">
        <f>+VLOOKUP(RBN33,[111]Insumos!$A$2:$F$2700,5,FALSE)</f>
        <v>124723</v>
      </c>
      <c r="RBT33" s="451">
        <f>+ROUND(RBR33*RBS33,0)</f>
        <v>27065</v>
      </c>
      <c r="RBU33" s="450" t="s">
        <v>31</v>
      </c>
      <c r="RBV33" s="450" t="s">
        <v>140</v>
      </c>
      <c r="RBW33" s="446" t="s">
        <v>141</v>
      </c>
      <c r="RBX33" s="446" t="s">
        <v>142</v>
      </c>
      <c r="RBY33" s="446" t="s">
        <v>143</v>
      </c>
      <c r="RBZ33" s="446">
        <v>0.217</v>
      </c>
      <c r="RCA33" s="451">
        <f>+VLOOKUP(RBV33,[111]Insumos!$A$2:$F$2700,5,FALSE)</f>
        <v>124723</v>
      </c>
      <c r="RCB33" s="451">
        <f>+ROUND(RBZ33*RCA33,0)</f>
        <v>27065</v>
      </c>
      <c r="RCC33" s="450" t="s">
        <v>31</v>
      </c>
      <c r="RCD33" s="450" t="s">
        <v>140</v>
      </c>
      <c r="RCE33" s="446" t="s">
        <v>141</v>
      </c>
      <c r="RCF33" s="446" t="s">
        <v>142</v>
      </c>
      <c r="RCG33" s="446" t="s">
        <v>143</v>
      </c>
      <c r="RCH33" s="446">
        <v>0.217</v>
      </c>
      <c r="RCI33" s="451">
        <f>+VLOOKUP(RCD33,[111]Insumos!$A$2:$F$2700,5,FALSE)</f>
        <v>124723</v>
      </c>
      <c r="RCJ33" s="451">
        <f>+ROUND(RCH33*RCI33,0)</f>
        <v>27065</v>
      </c>
      <c r="RCK33" s="450" t="s">
        <v>31</v>
      </c>
      <c r="RCL33" s="450" t="s">
        <v>140</v>
      </c>
      <c r="RCM33" s="446" t="s">
        <v>141</v>
      </c>
      <c r="RCN33" s="446" t="s">
        <v>142</v>
      </c>
      <c r="RCO33" s="446" t="s">
        <v>143</v>
      </c>
      <c r="RCP33" s="446">
        <v>0.217</v>
      </c>
      <c r="RCQ33" s="451">
        <f>+VLOOKUP(RCL33,[111]Insumos!$A$2:$F$2700,5,FALSE)</f>
        <v>124723</v>
      </c>
      <c r="RCR33" s="451">
        <f>+ROUND(RCP33*RCQ33,0)</f>
        <v>27065</v>
      </c>
      <c r="RCS33" s="450" t="s">
        <v>31</v>
      </c>
      <c r="RCT33" s="450" t="s">
        <v>140</v>
      </c>
      <c r="RCU33" s="446" t="s">
        <v>141</v>
      </c>
      <c r="RCV33" s="446" t="s">
        <v>142</v>
      </c>
      <c r="RCW33" s="446" t="s">
        <v>143</v>
      </c>
      <c r="RCX33" s="446">
        <v>0.217</v>
      </c>
      <c r="RCY33" s="451">
        <f>+VLOOKUP(RCT33,[111]Insumos!$A$2:$F$2700,5,FALSE)</f>
        <v>124723</v>
      </c>
      <c r="RCZ33" s="451">
        <f>+ROUND(RCX33*RCY33,0)</f>
        <v>27065</v>
      </c>
      <c r="RDA33" s="450" t="s">
        <v>31</v>
      </c>
      <c r="RDB33" s="450" t="s">
        <v>140</v>
      </c>
      <c r="RDC33" s="446" t="s">
        <v>141</v>
      </c>
      <c r="RDD33" s="446" t="s">
        <v>142</v>
      </c>
      <c r="RDE33" s="446" t="s">
        <v>143</v>
      </c>
      <c r="RDF33" s="446">
        <v>0.217</v>
      </c>
      <c r="RDG33" s="451">
        <f>+VLOOKUP(RDB33,[111]Insumos!$A$2:$F$2700,5,FALSE)</f>
        <v>124723</v>
      </c>
      <c r="RDH33" s="451">
        <f>+ROUND(RDF33*RDG33,0)</f>
        <v>27065</v>
      </c>
      <c r="RDI33" s="450" t="s">
        <v>31</v>
      </c>
      <c r="RDJ33" s="450" t="s">
        <v>140</v>
      </c>
      <c r="RDK33" s="446" t="s">
        <v>141</v>
      </c>
      <c r="RDL33" s="446" t="s">
        <v>142</v>
      </c>
      <c r="RDM33" s="446" t="s">
        <v>143</v>
      </c>
      <c r="RDN33" s="446">
        <v>0.217</v>
      </c>
      <c r="RDO33" s="451">
        <f>+VLOOKUP(RDJ33,[111]Insumos!$A$2:$F$2700,5,FALSE)</f>
        <v>124723</v>
      </c>
      <c r="RDP33" s="451">
        <f>+ROUND(RDN33*RDO33,0)</f>
        <v>27065</v>
      </c>
      <c r="RDQ33" s="450" t="s">
        <v>31</v>
      </c>
      <c r="RDR33" s="450" t="s">
        <v>140</v>
      </c>
      <c r="RDS33" s="446" t="s">
        <v>141</v>
      </c>
      <c r="RDT33" s="446" t="s">
        <v>142</v>
      </c>
      <c r="RDU33" s="446" t="s">
        <v>143</v>
      </c>
      <c r="RDV33" s="446">
        <v>0.217</v>
      </c>
      <c r="RDW33" s="451">
        <f>+VLOOKUP(RDR33,[111]Insumos!$A$2:$F$2700,5,FALSE)</f>
        <v>124723</v>
      </c>
      <c r="RDX33" s="451">
        <f>+ROUND(RDV33*RDW33,0)</f>
        <v>27065</v>
      </c>
      <c r="RDY33" s="450" t="s">
        <v>31</v>
      </c>
      <c r="RDZ33" s="450" t="s">
        <v>140</v>
      </c>
      <c r="REA33" s="446" t="s">
        <v>141</v>
      </c>
      <c r="REB33" s="446" t="s">
        <v>142</v>
      </c>
      <c r="REC33" s="446" t="s">
        <v>143</v>
      </c>
      <c r="RED33" s="446">
        <v>0.217</v>
      </c>
      <c r="REE33" s="451">
        <f>+VLOOKUP(RDZ33,[111]Insumos!$A$2:$F$2700,5,FALSE)</f>
        <v>124723</v>
      </c>
      <c r="REF33" s="451">
        <f>+ROUND(RED33*REE33,0)</f>
        <v>27065</v>
      </c>
      <c r="REG33" s="450" t="s">
        <v>31</v>
      </c>
      <c r="REH33" s="450" t="s">
        <v>140</v>
      </c>
      <c r="REI33" s="446" t="s">
        <v>141</v>
      </c>
      <c r="REJ33" s="446" t="s">
        <v>142</v>
      </c>
      <c r="REK33" s="446" t="s">
        <v>143</v>
      </c>
      <c r="REL33" s="446">
        <v>0.217</v>
      </c>
      <c r="REM33" s="451">
        <f>+VLOOKUP(REH33,[111]Insumos!$A$2:$F$2700,5,FALSE)</f>
        <v>124723</v>
      </c>
      <c r="REN33" s="451">
        <f>+ROUND(REL33*REM33,0)</f>
        <v>27065</v>
      </c>
      <c r="REO33" s="450" t="s">
        <v>31</v>
      </c>
      <c r="REP33" s="450" t="s">
        <v>140</v>
      </c>
      <c r="REQ33" s="446" t="s">
        <v>141</v>
      </c>
      <c r="RER33" s="446" t="s">
        <v>142</v>
      </c>
      <c r="RES33" s="446" t="s">
        <v>143</v>
      </c>
      <c r="RET33" s="446">
        <v>0.217</v>
      </c>
      <c r="REU33" s="451">
        <f>+VLOOKUP(REP33,[111]Insumos!$A$2:$F$2700,5,FALSE)</f>
        <v>124723</v>
      </c>
      <c r="REV33" s="451">
        <f>+ROUND(RET33*REU33,0)</f>
        <v>27065</v>
      </c>
      <c r="REW33" s="450" t="s">
        <v>31</v>
      </c>
      <c r="REX33" s="450" t="s">
        <v>140</v>
      </c>
      <c r="REY33" s="446" t="s">
        <v>141</v>
      </c>
      <c r="REZ33" s="446" t="s">
        <v>142</v>
      </c>
      <c r="RFA33" s="446" t="s">
        <v>143</v>
      </c>
      <c r="RFB33" s="446">
        <v>0.217</v>
      </c>
      <c r="RFC33" s="451">
        <f>+VLOOKUP(REX33,[111]Insumos!$A$2:$F$2700,5,FALSE)</f>
        <v>124723</v>
      </c>
      <c r="RFD33" s="451">
        <f>+ROUND(RFB33*RFC33,0)</f>
        <v>27065</v>
      </c>
      <c r="RFE33" s="450" t="s">
        <v>31</v>
      </c>
      <c r="RFF33" s="450" t="s">
        <v>140</v>
      </c>
      <c r="RFG33" s="446" t="s">
        <v>141</v>
      </c>
      <c r="RFH33" s="446" t="s">
        <v>142</v>
      </c>
      <c r="RFI33" s="446" t="s">
        <v>143</v>
      </c>
      <c r="RFJ33" s="446">
        <v>0.217</v>
      </c>
      <c r="RFK33" s="451">
        <f>+VLOOKUP(RFF33,[111]Insumos!$A$2:$F$2700,5,FALSE)</f>
        <v>124723</v>
      </c>
      <c r="RFL33" s="451">
        <f>+ROUND(RFJ33*RFK33,0)</f>
        <v>27065</v>
      </c>
      <c r="RFM33" s="450" t="s">
        <v>31</v>
      </c>
      <c r="RFN33" s="450" t="s">
        <v>140</v>
      </c>
      <c r="RFO33" s="446" t="s">
        <v>141</v>
      </c>
      <c r="RFP33" s="446" t="s">
        <v>142</v>
      </c>
      <c r="RFQ33" s="446" t="s">
        <v>143</v>
      </c>
      <c r="RFR33" s="446">
        <v>0.217</v>
      </c>
      <c r="RFS33" s="451">
        <f>+VLOOKUP(RFN33,[111]Insumos!$A$2:$F$2700,5,FALSE)</f>
        <v>124723</v>
      </c>
      <c r="RFT33" s="451">
        <f>+ROUND(RFR33*RFS33,0)</f>
        <v>27065</v>
      </c>
      <c r="RFU33" s="450" t="s">
        <v>31</v>
      </c>
      <c r="RFV33" s="450" t="s">
        <v>140</v>
      </c>
      <c r="RFW33" s="446" t="s">
        <v>141</v>
      </c>
      <c r="RFX33" s="446" t="s">
        <v>142</v>
      </c>
      <c r="RFY33" s="446" t="s">
        <v>143</v>
      </c>
      <c r="RFZ33" s="446">
        <v>0.217</v>
      </c>
      <c r="RGA33" s="451">
        <f>+VLOOKUP(RFV33,[111]Insumos!$A$2:$F$2700,5,FALSE)</f>
        <v>124723</v>
      </c>
      <c r="RGB33" s="451">
        <f>+ROUND(RFZ33*RGA33,0)</f>
        <v>27065</v>
      </c>
      <c r="RGC33" s="450" t="s">
        <v>31</v>
      </c>
      <c r="RGD33" s="450" t="s">
        <v>140</v>
      </c>
      <c r="RGE33" s="446" t="s">
        <v>141</v>
      </c>
      <c r="RGF33" s="446" t="s">
        <v>142</v>
      </c>
      <c r="RGG33" s="446" t="s">
        <v>143</v>
      </c>
      <c r="RGH33" s="446">
        <v>0.217</v>
      </c>
      <c r="RGI33" s="451">
        <f>+VLOOKUP(RGD33,[111]Insumos!$A$2:$F$2700,5,FALSE)</f>
        <v>124723</v>
      </c>
      <c r="RGJ33" s="451">
        <f>+ROUND(RGH33*RGI33,0)</f>
        <v>27065</v>
      </c>
      <c r="RGK33" s="450" t="s">
        <v>31</v>
      </c>
      <c r="RGL33" s="450" t="s">
        <v>140</v>
      </c>
      <c r="RGM33" s="446" t="s">
        <v>141</v>
      </c>
      <c r="RGN33" s="446" t="s">
        <v>142</v>
      </c>
      <c r="RGO33" s="446" t="s">
        <v>143</v>
      </c>
      <c r="RGP33" s="446">
        <v>0.217</v>
      </c>
      <c r="RGQ33" s="451">
        <f>+VLOOKUP(RGL33,[111]Insumos!$A$2:$F$2700,5,FALSE)</f>
        <v>124723</v>
      </c>
      <c r="RGR33" s="451">
        <f>+ROUND(RGP33*RGQ33,0)</f>
        <v>27065</v>
      </c>
      <c r="RGS33" s="450" t="s">
        <v>31</v>
      </c>
      <c r="RGT33" s="450" t="s">
        <v>140</v>
      </c>
      <c r="RGU33" s="446" t="s">
        <v>141</v>
      </c>
      <c r="RGV33" s="446" t="s">
        <v>142</v>
      </c>
      <c r="RGW33" s="446" t="s">
        <v>143</v>
      </c>
      <c r="RGX33" s="446">
        <v>0.217</v>
      </c>
      <c r="RGY33" s="451">
        <f>+VLOOKUP(RGT33,[111]Insumos!$A$2:$F$2700,5,FALSE)</f>
        <v>124723</v>
      </c>
      <c r="RGZ33" s="451">
        <f>+ROUND(RGX33*RGY33,0)</f>
        <v>27065</v>
      </c>
      <c r="RHA33" s="450" t="s">
        <v>31</v>
      </c>
      <c r="RHB33" s="450" t="s">
        <v>140</v>
      </c>
      <c r="RHC33" s="446" t="s">
        <v>141</v>
      </c>
      <c r="RHD33" s="446" t="s">
        <v>142</v>
      </c>
      <c r="RHE33" s="446" t="s">
        <v>143</v>
      </c>
      <c r="RHF33" s="446">
        <v>0.217</v>
      </c>
      <c r="RHG33" s="451">
        <f>+VLOOKUP(RHB33,[111]Insumos!$A$2:$F$2700,5,FALSE)</f>
        <v>124723</v>
      </c>
      <c r="RHH33" s="451">
        <f>+ROUND(RHF33*RHG33,0)</f>
        <v>27065</v>
      </c>
      <c r="RHI33" s="450" t="s">
        <v>31</v>
      </c>
      <c r="RHJ33" s="450" t="s">
        <v>140</v>
      </c>
      <c r="RHK33" s="446" t="s">
        <v>141</v>
      </c>
      <c r="RHL33" s="446" t="s">
        <v>142</v>
      </c>
      <c r="RHM33" s="446" t="s">
        <v>143</v>
      </c>
      <c r="RHN33" s="446">
        <v>0.217</v>
      </c>
      <c r="RHO33" s="451">
        <f>+VLOOKUP(RHJ33,[111]Insumos!$A$2:$F$2700,5,FALSE)</f>
        <v>124723</v>
      </c>
      <c r="RHP33" s="451">
        <f>+ROUND(RHN33*RHO33,0)</f>
        <v>27065</v>
      </c>
      <c r="RHQ33" s="450" t="s">
        <v>31</v>
      </c>
      <c r="RHR33" s="450" t="s">
        <v>140</v>
      </c>
      <c r="RHS33" s="446" t="s">
        <v>141</v>
      </c>
      <c r="RHT33" s="446" t="s">
        <v>142</v>
      </c>
      <c r="RHU33" s="446" t="s">
        <v>143</v>
      </c>
      <c r="RHV33" s="446">
        <v>0.217</v>
      </c>
      <c r="RHW33" s="451">
        <f>+VLOOKUP(RHR33,[111]Insumos!$A$2:$F$2700,5,FALSE)</f>
        <v>124723</v>
      </c>
      <c r="RHX33" s="451">
        <f>+ROUND(RHV33*RHW33,0)</f>
        <v>27065</v>
      </c>
      <c r="RHY33" s="450" t="s">
        <v>31</v>
      </c>
      <c r="RHZ33" s="450" t="s">
        <v>140</v>
      </c>
      <c r="RIA33" s="446" t="s">
        <v>141</v>
      </c>
      <c r="RIB33" s="446" t="s">
        <v>142</v>
      </c>
      <c r="RIC33" s="446" t="s">
        <v>143</v>
      </c>
      <c r="RID33" s="446">
        <v>0.217</v>
      </c>
      <c r="RIE33" s="451">
        <f>+VLOOKUP(RHZ33,[111]Insumos!$A$2:$F$2700,5,FALSE)</f>
        <v>124723</v>
      </c>
      <c r="RIF33" s="451">
        <f>+ROUND(RID33*RIE33,0)</f>
        <v>27065</v>
      </c>
      <c r="RIG33" s="450" t="s">
        <v>31</v>
      </c>
      <c r="RIH33" s="450" t="s">
        <v>140</v>
      </c>
      <c r="RII33" s="446" t="s">
        <v>141</v>
      </c>
      <c r="RIJ33" s="446" t="s">
        <v>142</v>
      </c>
      <c r="RIK33" s="446" t="s">
        <v>143</v>
      </c>
      <c r="RIL33" s="446">
        <v>0.217</v>
      </c>
      <c r="RIM33" s="451">
        <f>+VLOOKUP(RIH33,[111]Insumos!$A$2:$F$2700,5,FALSE)</f>
        <v>124723</v>
      </c>
      <c r="RIN33" s="451">
        <f>+ROUND(RIL33*RIM33,0)</f>
        <v>27065</v>
      </c>
      <c r="RIO33" s="450" t="s">
        <v>31</v>
      </c>
      <c r="RIP33" s="450" t="s">
        <v>140</v>
      </c>
      <c r="RIQ33" s="446" t="s">
        <v>141</v>
      </c>
      <c r="RIR33" s="446" t="s">
        <v>142</v>
      </c>
      <c r="RIS33" s="446" t="s">
        <v>143</v>
      </c>
      <c r="RIT33" s="446">
        <v>0.217</v>
      </c>
      <c r="RIU33" s="451">
        <f>+VLOOKUP(RIP33,[111]Insumos!$A$2:$F$2700,5,FALSE)</f>
        <v>124723</v>
      </c>
      <c r="RIV33" s="451">
        <f>+ROUND(RIT33*RIU33,0)</f>
        <v>27065</v>
      </c>
      <c r="RIW33" s="450" t="s">
        <v>31</v>
      </c>
      <c r="RIX33" s="450" t="s">
        <v>140</v>
      </c>
      <c r="RIY33" s="446" t="s">
        <v>141</v>
      </c>
      <c r="RIZ33" s="446" t="s">
        <v>142</v>
      </c>
      <c r="RJA33" s="446" t="s">
        <v>143</v>
      </c>
      <c r="RJB33" s="446">
        <v>0.217</v>
      </c>
      <c r="RJC33" s="451">
        <f>+VLOOKUP(RIX33,[111]Insumos!$A$2:$F$2700,5,FALSE)</f>
        <v>124723</v>
      </c>
      <c r="RJD33" s="451">
        <f>+ROUND(RJB33*RJC33,0)</f>
        <v>27065</v>
      </c>
      <c r="RJE33" s="450" t="s">
        <v>31</v>
      </c>
      <c r="RJF33" s="450" t="s">
        <v>140</v>
      </c>
      <c r="RJG33" s="446" t="s">
        <v>141</v>
      </c>
      <c r="RJH33" s="446" t="s">
        <v>142</v>
      </c>
      <c r="RJI33" s="446" t="s">
        <v>143</v>
      </c>
      <c r="RJJ33" s="446">
        <v>0.217</v>
      </c>
      <c r="RJK33" s="451">
        <f>+VLOOKUP(RJF33,[111]Insumos!$A$2:$F$2700,5,FALSE)</f>
        <v>124723</v>
      </c>
      <c r="RJL33" s="451">
        <f>+ROUND(RJJ33*RJK33,0)</f>
        <v>27065</v>
      </c>
      <c r="RJM33" s="450" t="s">
        <v>31</v>
      </c>
      <c r="RJN33" s="450" t="s">
        <v>140</v>
      </c>
      <c r="RJO33" s="446" t="s">
        <v>141</v>
      </c>
      <c r="RJP33" s="446" t="s">
        <v>142</v>
      </c>
      <c r="RJQ33" s="446" t="s">
        <v>143</v>
      </c>
      <c r="RJR33" s="446">
        <v>0.217</v>
      </c>
      <c r="RJS33" s="451">
        <f>+VLOOKUP(RJN33,[111]Insumos!$A$2:$F$2700,5,FALSE)</f>
        <v>124723</v>
      </c>
      <c r="RJT33" s="451">
        <f>+ROUND(RJR33*RJS33,0)</f>
        <v>27065</v>
      </c>
      <c r="RJU33" s="450" t="s">
        <v>31</v>
      </c>
      <c r="RJV33" s="450" t="s">
        <v>140</v>
      </c>
      <c r="RJW33" s="446" t="s">
        <v>141</v>
      </c>
      <c r="RJX33" s="446" t="s">
        <v>142</v>
      </c>
      <c r="RJY33" s="446" t="s">
        <v>143</v>
      </c>
      <c r="RJZ33" s="446">
        <v>0.217</v>
      </c>
      <c r="RKA33" s="451">
        <f>+VLOOKUP(RJV33,[111]Insumos!$A$2:$F$2700,5,FALSE)</f>
        <v>124723</v>
      </c>
      <c r="RKB33" s="451">
        <f>+ROUND(RJZ33*RKA33,0)</f>
        <v>27065</v>
      </c>
      <c r="RKC33" s="450" t="s">
        <v>31</v>
      </c>
      <c r="RKD33" s="450" t="s">
        <v>140</v>
      </c>
      <c r="RKE33" s="446" t="s">
        <v>141</v>
      </c>
      <c r="RKF33" s="446" t="s">
        <v>142</v>
      </c>
      <c r="RKG33" s="446" t="s">
        <v>143</v>
      </c>
      <c r="RKH33" s="446">
        <v>0.217</v>
      </c>
      <c r="RKI33" s="451">
        <f>+VLOOKUP(RKD33,[111]Insumos!$A$2:$F$2700,5,FALSE)</f>
        <v>124723</v>
      </c>
      <c r="RKJ33" s="451">
        <f>+ROUND(RKH33*RKI33,0)</f>
        <v>27065</v>
      </c>
      <c r="RKK33" s="450" t="s">
        <v>31</v>
      </c>
      <c r="RKL33" s="450" t="s">
        <v>140</v>
      </c>
      <c r="RKM33" s="446" t="s">
        <v>141</v>
      </c>
      <c r="RKN33" s="446" t="s">
        <v>142</v>
      </c>
      <c r="RKO33" s="446" t="s">
        <v>143</v>
      </c>
      <c r="RKP33" s="446">
        <v>0.217</v>
      </c>
      <c r="RKQ33" s="451">
        <f>+VLOOKUP(RKL33,[111]Insumos!$A$2:$F$2700,5,FALSE)</f>
        <v>124723</v>
      </c>
      <c r="RKR33" s="451">
        <f>+ROUND(RKP33*RKQ33,0)</f>
        <v>27065</v>
      </c>
      <c r="RKS33" s="450" t="s">
        <v>31</v>
      </c>
      <c r="RKT33" s="450" t="s">
        <v>140</v>
      </c>
      <c r="RKU33" s="446" t="s">
        <v>141</v>
      </c>
      <c r="RKV33" s="446" t="s">
        <v>142</v>
      </c>
      <c r="RKW33" s="446" t="s">
        <v>143</v>
      </c>
      <c r="RKX33" s="446">
        <v>0.217</v>
      </c>
      <c r="RKY33" s="451">
        <f>+VLOOKUP(RKT33,[111]Insumos!$A$2:$F$2700,5,FALSE)</f>
        <v>124723</v>
      </c>
      <c r="RKZ33" s="451">
        <f>+ROUND(RKX33*RKY33,0)</f>
        <v>27065</v>
      </c>
      <c r="RLA33" s="450" t="s">
        <v>31</v>
      </c>
      <c r="RLB33" s="450" t="s">
        <v>140</v>
      </c>
      <c r="RLC33" s="446" t="s">
        <v>141</v>
      </c>
      <c r="RLD33" s="446" t="s">
        <v>142</v>
      </c>
      <c r="RLE33" s="446" t="s">
        <v>143</v>
      </c>
      <c r="RLF33" s="446">
        <v>0.217</v>
      </c>
      <c r="RLG33" s="451">
        <f>+VLOOKUP(RLB33,[111]Insumos!$A$2:$F$2700,5,FALSE)</f>
        <v>124723</v>
      </c>
      <c r="RLH33" s="451">
        <f>+ROUND(RLF33*RLG33,0)</f>
        <v>27065</v>
      </c>
      <c r="RLI33" s="450" t="s">
        <v>31</v>
      </c>
      <c r="RLJ33" s="450" t="s">
        <v>140</v>
      </c>
      <c r="RLK33" s="446" t="s">
        <v>141</v>
      </c>
      <c r="RLL33" s="446" t="s">
        <v>142</v>
      </c>
      <c r="RLM33" s="446" t="s">
        <v>143</v>
      </c>
      <c r="RLN33" s="446">
        <v>0.217</v>
      </c>
      <c r="RLO33" s="451">
        <f>+VLOOKUP(RLJ33,[111]Insumos!$A$2:$F$2700,5,FALSE)</f>
        <v>124723</v>
      </c>
      <c r="RLP33" s="451">
        <f>+ROUND(RLN33*RLO33,0)</f>
        <v>27065</v>
      </c>
      <c r="RLQ33" s="450" t="s">
        <v>31</v>
      </c>
      <c r="RLR33" s="450" t="s">
        <v>140</v>
      </c>
      <c r="RLS33" s="446" t="s">
        <v>141</v>
      </c>
      <c r="RLT33" s="446" t="s">
        <v>142</v>
      </c>
      <c r="RLU33" s="446" t="s">
        <v>143</v>
      </c>
      <c r="RLV33" s="446">
        <v>0.217</v>
      </c>
      <c r="RLW33" s="451">
        <f>+VLOOKUP(RLR33,[111]Insumos!$A$2:$F$2700,5,FALSE)</f>
        <v>124723</v>
      </c>
      <c r="RLX33" s="451">
        <f>+ROUND(RLV33*RLW33,0)</f>
        <v>27065</v>
      </c>
      <c r="RLY33" s="450" t="s">
        <v>31</v>
      </c>
      <c r="RLZ33" s="450" t="s">
        <v>140</v>
      </c>
      <c r="RMA33" s="446" t="s">
        <v>141</v>
      </c>
      <c r="RMB33" s="446" t="s">
        <v>142</v>
      </c>
      <c r="RMC33" s="446" t="s">
        <v>143</v>
      </c>
      <c r="RMD33" s="446">
        <v>0.217</v>
      </c>
      <c r="RME33" s="451">
        <f>+VLOOKUP(RLZ33,[111]Insumos!$A$2:$F$2700,5,FALSE)</f>
        <v>124723</v>
      </c>
      <c r="RMF33" s="451">
        <f>+ROUND(RMD33*RME33,0)</f>
        <v>27065</v>
      </c>
      <c r="RMG33" s="450" t="s">
        <v>31</v>
      </c>
      <c r="RMH33" s="450" t="s">
        <v>140</v>
      </c>
      <c r="RMI33" s="446" t="s">
        <v>141</v>
      </c>
      <c r="RMJ33" s="446" t="s">
        <v>142</v>
      </c>
      <c r="RMK33" s="446" t="s">
        <v>143</v>
      </c>
      <c r="RML33" s="446">
        <v>0.217</v>
      </c>
      <c r="RMM33" s="451">
        <f>+VLOOKUP(RMH33,[111]Insumos!$A$2:$F$2700,5,FALSE)</f>
        <v>124723</v>
      </c>
      <c r="RMN33" s="451">
        <f>+ROUND(RML33*RMM33,0)</f>
        <v>27065</v>
      </c>
      <c r="RMO33" s="450" t="s">
        <v>31</v>
      </c>
      <c r="RMP33" s="450" t="s">
        <v>140</v>
      </c>
      <c r="RMQ33" s="446" t="s">
        <v>141</v>
      </c>
      <c r="RMR33" s="446" t="s">
        <v>142</v>
      </c>
      <c r="RMS33" s="446" t="s">
        <v>143</v>
      </c>
      <c r="RMT33" s="446">
        <v>0.217</v>
      </c>
      <c r="RMU33" s="451">
        <f>+VLOOKUP(RMP33,[111]Insumos!$A$2:$F$2700,5,FALSE)</f>
        <v>124723</v>
      </c>
      <c r="RMV33" s="451">
        <f>+ROUND(RMT33*RMU33,0)</f>
        <v>27065</v>
      </c>
      <c r="RMW33" s="450" t="s">
        <v>31</v>
      </c>
      <c r="RMX33" s="450" t="s">
        <v>140</v>
      </c>
      <c r="RMY33" s="446" t="s">
        <v>141</v>
      </c>
      <c r="RMZ33" s="446" t="s">
        <v>142</v>
      </c>
      <c r="RNA33" s="446" t="s">
        <v>143</v>
      </c>
      <c r="RNB33" s="446">
        <v>0.217</v>
      </c>
      <c r="RNC33" s="451">
        <f>+VLOOKUP(RMX33,[111]Insumos!$A$2:$F$2700,5,FALSE)</f>
        <v>124723</v>
      </c>
      <c r="RND33" s="451">
        <f>+ROUND(RNB33*RNC33,0)</f>
        <v>27065</v>
      </c>
      <c r="RNE33" s="450" t="s">
        <v>31</v>
      </c>
      <c r="RNF33" s="450" t="s">
        <v>140</v>
      </c>
      <c r="RNG33" s="446" t="s">
        <v>141</v>
      </c>
      <c r="RNH33" s="446" t="s">
        <v>142</v>
      </c>
      <c r="RNI33" s="446" t="s">
        <v>143</v>
      </c>
      <c r="RNJ33" s="446">
        <v>0.217</v>
      </c>
      <c r="RNK33" s="451">
        <f>+VLOOKUP(RNF33,[111]Insumos!$A$2:$F$2700,5,FALSE)</f>
        <v>124723</v>
      </c>
      <c r="RNL33" s="451">
        <f>+ROUND(RNJ33*RNK33,0)</f>
        <v>27065</v>
      </c>
      <c r="RNM33" s="450" t="s">
        <v>31</v>
      </c>
      <c r="RNN33" s="450" t="s">
        <v>140</v>
      </c>
      <c r="RNO33" s="446" t="s">
        <v>141</v>
      </c>
      <c r="RNP33" s="446" t="s">
        <v>142</v>
      </c>
      <c r="RNQ33" s="446" t="s">
        <v>143</v>
      </c>
      <c r="RNR33" s="446">
        <v>0.217</v>
      </c>
      <c r="RNS33" s="451">
        <f>+VLOOKUP(RNN33,[111]Insumos!$A$2:$F$2700,5,FALSE)</f>
        <v>124723</v>
      </c>
      <c r="RNT33" s="451">
        <f>+ROUND(RNR33*RNS33,0)</f>
        <v>27065</v>
      </c>
      <c r="RNU33" s="450" t="s">
        <v>31</v>
      </c>
      <c r="RNV33" s="450" t="s">
        <v>140</v>
      </c>
      <c r="RNW33" s="446" t="s">
        <v>141</v>
      </c>
      <c r="RNX33" s="446" t="s">
        <v>142</v>
      </c>
      <c r="RNY33" s="446" t="s">
        <v>143</v>
      </c>
      <c r="RNZ33" s="446">
        <v>0.217</v>
      </c>
      <c r="ROA33" s="451">
        <f>+VLOOKUP(RNV33,[111]Insumos!$A$2:$F$2700,5,FALSE)</f>
        <v>124723</v>
      </c>
      <c r="ROB33" s="451">
        <f>+ROUND(RNZ33*ROA33,0)</f>
        <v>27065</v>
      </c>
      <c r="ROC33" s="450" t="s">
        <v>31</v>
      </c>
      <c r="ROD33" s="450" t="s">
        <v>140</v>
      </c>
      <c r="ROE33" s="446" t="s">
        <v>141</v>
      </c>
      <c r="ROF33" s="446" t="s">
        <v>142</v>
      </c>
      <c r="ROG33" s="446" t="s">
        <v>143</v>
      </c>
      <c r="ROH33" s="446">
        <v>0.217</v>
      </c>
      <c r="ROI33" s="451">
        <f>+VLOOKUP(ROD33,[111]Insumos!$A$2:$F$2700,5,FALSE)</f>
        <v>124723</v>
      </c>
      <c r="ROJ33" s="451">
        <f>+ROUND(ROH33*ROI33,0)</f>
        <v>27065</v>
      </c>
      <c r="ROK33" s="450" t="s">
        <v>31</v>
      </c>
      <c r="ROL33" s="450" t="s">
        <v>140</v>
      </c>
      <c r="ROM33" s="446" t="s">
        <v>141</v>
      </c>
      <c r="RON33" s="446" t="s">
        <v>142</v>
      </c>
      <c r="ROO33" s="446" t="s">
        <v>143</v>
      </c>
      <c r="ROP33" s="446">
        <v>0.217</v>
      </c>
      <c r="ROQ33" s="451">
        <f>+VLOOKUP(ROL33,[111]Insumos!$A$2:$F$2700,5,FALSE)</f>
        <v>124723</v>
      </c>
      <c r="ROR33" s="451">
        <f>+ROUND(ROP33*ROQ33,0)</f>
        <v>27065</v>
      </c>
      <c r="ROS33" s="450" t="s">
        <v>31</v>
      </c>
      <c r="ROT33" s="450" t="s">
        <v>140</v>
      </c>
      <c r="ROU33" s="446" t="s">
        <v>141</v>
      </c>
      <c r="ROV33" s="446" t="s">
        <v>142</v>
      </c>
      <c r="ROW33" s="446" t="s">
        <v>143</v>
      </c>
      <c r="ROX33" s="446">
        <v>0.217</v>
      </c>
      <c r="ROY33" s="451">
        <f>+VLOOKUP(ROT33,[111]Insumos!$A$2:$F$2700,5,FALSE)</f>
        <v>124723</v>
      </c>
      <c r="ROZ33" s="451">
        <f>+ROUND(ROX33*ROY33,0)</f>
        <v>27065</v>
      </c>
      <c r="RPA33" s="450" t="s">
        <v>31</v>
      </c>
      <c r="RPB33" s="450" t="s">
        <v>140</v>
      </c>
      <c r="RPC33" s="446" t="s">
        <v>141</v>
      </c>
      <c r="RPD33" s="446" t="s">
        <v>142</v>
      </c>
      <c r="RPE33" s="446" t="s">
        <v>143</v>
      </c>
      <c r="RPF33" s="446">
        <v>0.217</v>
      </c>
      <c r="RPG33" s="451">
        <f>+VLOOKUP(RPB33,[111]Insumos!$A$2:$F$2700,5,FALSE)</f>
        <v>124723</v>
      </c>
      <c r="RPH33" s="451">
        <f>+ROUND(RPF33*RPG33,0)</f>
        <v>27065</v>
      </c>
      <c r="RPI33" s="450" t="s">
        <v>31</v>
      </c>
      <c r="RPJ33" s="450" t="s">
        <v>140</v>
      </c>
      <c r="RPK33" s="446" t="s">
        <v>141</v>
      </c>
      <c r="RPL33" s="446" t="s">
        <v>142</v>
      </c>
      <c r="RPM33" s="446" t="s">
        <v>143</v>
      </c>
      <c r="RPN33" s="446">
        <v>0.217</v>
      </c>
      <c r="RPO33" s="451">
        <f>+VLOOKUP(RPJ33,[111]Insumos!$A$2:$F$2700,5,FALSE)</f>
        <v>124723</v>
      </c>
      <c r="RPP33" s="451">
        <f>+ROUND(RPN33*RPO33,0)</f>
        <v>27065</v>
      </c>
      <c r="RPQ33" s="450" t="s">
        <v>31</v>
      </c>
      <c r="RPR33" s="450" t="s">
        <v>140</v>
      </c>
      <c r="RPS33" s="446" t="s">
        <v>141</v>
      </c>
      <c r="RPT33" s="446" t="s">
        <v>142</v>
      </c>
      <c r="RPU33" s="446" t="s">
        <v>143</v>
      </c>
      <c r="RPV33" s="446">
        <v>0.217</v>
      </c>
      <c r="RPW33" s="451">
        <f>+VLOOKUP(RPR33,[111]Insumos!$A$2:$F$2700,5,FALSE)</f>
        <v>124723</v>
      </c>
      <c r="RPX33" s="451">
        <f>+ROUND(RPV33*RPW33,0)</f>
        <v>27065</v>
      </c>
      <c r="RPY33" s="450" t="s">
        <v>31</v>
      </c>
      <c r="RPZ33" s="450" t="s">
        <v>140</v>
      </c>
      <c r="RQA33" s="446" t="s">
        <v>141</v>
      </c>
      <c r="RQB33" s="446" t="s">
        <v>142</v>
      </c>
      <c r="RQC33" s="446" t="s">
        <v>143</v>
      </c>
      <c r="RQD33" s="446">
        <v>0.217</v>
      </c>
      <c r="RQE33" s="451">
        <f>+VLOOKUP(RPZ33,[111]Insumos!$A$2:$F$2700,5,FALSE)</f>
        <v>124723</v>
      </c>
      <c r="RQF33" s="451">
        <f>+ROUND(RQD33*RQE33,0)</f>
        <v>27065</v>
      </c>
      <c r="RQG33" s="450" t="s">
        <v>31</v>
      </c>
      <c r="RQH33" s="450" t="s">
        <v>140</v>
      </c>
      <c r="RQI33" s="446" t="s">
        <v>141</v>
      </c>
      <c r="RQJ33" s="446" t="s">
        <v>142</v>
      </c>
      <c r="RQK33" s="446" t="s">
        <v>143</v>
      </c>
      <c r="RQL33" s="446">
        <v>0.217</v>
      </c>
      <c r="RQM33" s="451">
        <f>+VLOOKUP(RQH33,[111]Insumos!$A$2:$F$2700,5,FALSE)</f>
        <v>124723</v>
      </c>
      <c r="RQN33" s="451">
        <f>+ROUND(RQL33*RQM33,0)</f>
        <v>27065</v>
      </c>
      <c r="RQO33" s="450" t="s">
        <v>31</v>
      </c>
      <c r="RQP33" s="450" t="s">
        <v>140</v>
      </c>
      <c r="RQQ33" s="446" t="s">
        <v>141</v>
      </c>
      <c r="RQR33" s="446" t="s">
        <v>142</v>
      </c>
      <c r="RQS33" s="446" t="s">
        <v>143</v>
      </c>
      <c r="RQT33" s="446">
        <v>0.217</v>
      </c>
      <c r="RQU33" s="451">
        <f>+VLOOKUP(RQP33,[111]Insumos!$A$2:$F$2700,5,FALSE)</f>
        <v>124723</v>
      </c>
      <c r="RQV33" s="451">
        <f>+ROUND(RQT33*RQU33,0)</f>
        <v>27065</v>
      </c>
      <c r="RQW33" s="450" t="s">
        <v>31</v>
      </c>
      <c r="RQX33" s="450" t="s">
        <v>140</v>
      </c>
      <c r="RQY33" s="446" t="s">
        <v>141</v>
      </c>
      <c r="RQZ33" s="446" t="s">
        <v>142</v>
      </c>
      <c r="RRA33" s="446" t="s">
        <v>143</v>
      </c>
      <c r="RRB33" s="446">
        <v>0.217</v>
      </c>
      <c r="RRC33" s="451">
        <f>+VLOOKUP(RQX33,[111]Insumos!$A$2:$F$2700,5,FALSE)</f>
        <v>124723</v>
      </c>
      <c r="RRD33" s="451">
        <f>+ROUND(RRB33*RRC33,0)</f>
        <v>27065</v>
      </c>
      <c r="RRE33" s="450" t="s">
        <v>31</v>
      </c>
      <c r="RRF33" s="450" t="s">
        <v>140</v>
      </c>
      <c r="RRG33" s="446" t="s">
        <v>141</v>
      </c>
      <c r="RRH33" s="446" t="s">
        <v>142</v>
      </c>
      <c r="RRI33" s="446" t="s">
        <v>143</v>
      </c>
      <c r="RRJ33" s="446">
        <v>0.217</v>
      </c>
      <c r="RRK33" s="451">
        <f>+VLOOKUP(RRF33,[111]Insumos!$A$2:$F$2700,5,FALSE)</f>
        <v>124723</v>
      </c>
      <c r="RRL33" s="451">
        <f>+ROUND(RRJ33*RRK33,0)</f>
        <v>27065</v>
      </c>
      <c r="RRM33" s="450" t="s">
        <v>31</v>
      </c>
      <c r="RRN33" s="450" t="s">
        <v>140</v>
      </c>
      <c r="RRO33" s="446" t="s">
        <v>141</v>
      </c>
      <c r="RRP33" s="446" t="s">
        <v>142</v>
      </c>
      <c r="RRQ33" s="446" t="s">
        <v>143</v>
      </c>
      <c r="RRR33" s="446">
        <v>0.217</v>
      </c>
      <c r="RRS33" s="451">
        <f>+VLOOKUP(RRN33,[111]Insumos!$A$2:$F$2700,5,FALSE)</f>
        <v>124723</v>
      </c>
      <c r="RRT33" s="451">
        <f>+ROUND(RRR33*RRS33,0)</f>
        <v>27065</v>
      </c>
      <c r="RRU33" s="450" t="s">
        <v>31</v>
      </c>
      <c r="RRV33" s="450" t="s">
        <v>140</v>
      </c>
      <c r="RRW33" s="446" t="s">
        <v>141</v>
      </c>
      <c r="RRX33" s="446" t="s">
        <v>142</v>
      </c>
      <c r="RRY33" s="446" t="s">
        <v>143</v>
      </c>
      <c r="RRZ33" s="446">
        <v>0.217</v>
      </c>
      <c r="RSA33" s="451">
        <f>+VLOOKUP(RRV33,[111]Insumos!$A$2:$F$2700,5,FALSE)</f>
        <v>124723</v>
      </c>
      <c r="RSB33" s="451">
        <f>+ROUND(RRZ33*RSA33,0)</f>
        <v>27065</v>
      </c>
      <c r="RSC33" s="450" t="s">
        <v>31</v>
      </c>
      <c r="RSD33" s="450" t="s">
        <v>140</v>
      </c>
      <c r="RSE33" s="446" t="s">
        <v>141</v>
      </c>
      <c r="RSF33" s="446" t="s">
        <v>142</v>
      </c>
      <c r="RSG33" s="446" t="s">
        <v>143</v>
      </c>
      <c r="RSH33" s="446">
        <v>0.217</v>
      </c>
      <c r="RSI33" s="451">
        <f>+VLOOKUP(RSD33,[111]Insumos!$A$2:$F$2700,5,FALSE)</f>
        <v>124723</v>
      </c>
      <c r="RSJ33" s="451">
        <f>+ROUND(RSH33*RSI33,0)</f>
        <v>27065</v>
      </c>
      <c r="RSK33" s="450" t="s">
        <v>31</v>
      </c>
      <c r="RSL33" s="450" t="s">
        <v>140</v>
      </c>
      <c r="RSM33" s="446" t="s">
        <v>141</v>
      </c>
      <c r="RSN33" s="446" t="s">
        <v>142</v>
      </c>
      <c r="RSO33" s="446" t="s">
        <v>143</v>
      </c>
      <c r="RSP33" s="446">
        <v>0.217</v>
      </c>
      <c r="RSQ33" s="451">
        <f>+VLOOKUP(RSL33,[111]Insumos!$A$2:$F$2700,5,FALSE)</f>
        <v>124723</v>
      </c>
      <c r="RSR33" s="451">
        <f>+ROUND(RSP33*RSQ33,0)</f>
        <v>27065</v>
      </c>
      <c r="RSS33" s="450" t="s">
        <v>31</v>
      </c>
      <c r="RST33" s="450" t="s">
        <v>140</v>
      </c>
      <c r="RSU33" s="446" t="s">
        <v>141</v>
      </c>
      <c r="RSV33" s="446" t="s">
        <v>142</v>
      </c>
      <c r="RSW33" s="446" t="s">
        <v>143</v>
      </c>
      <c r="RSX33" s="446">
        <v>0.217</v>
      </c>
      <c r="RSY33" s="451">
        <f>+VLOOKUP(RST33,[111]Insumos!$A$2:$F$2700,5,FALSE)</f>
        <v>124723</v>
      </c>
      <c r="RSZ33" s="451">
        <f>+ROUND(RSX33*RSY33,0)</f>
        <v>27065</v>
      </c>
      <c r="RTA33" s="450" t="s">
        <v>31</v>
      </c>
      <c r="RTB33" s="450" t="s">
        <v>140</v>
      </c>
      <c r="RTC33" s="446" t="s">
        <v>141</v>
      </c>
      <c r="RTD33" s="446" t="s">
        <v>142</v>
      </c>
      <c r="RTE33" s="446" t="s">
        <v>143</v>
      </c>
      <c r="RTF33" s="446">
        <v>0.217</v>
      </c>
      <c r="RTG33" s="451">
        <f>+VLOOKUP(RTB33,[111]Insumos!$A$2:$F$2700,5,FALSE)</f>
        <v>124723</v>
      </c>
      <c r="RTH33" s="451">
        <f>+ROUND(RTF33*RTG33,0)</f>
        <v>27065</v>
      </c>
      <c r="RTI33" s="450" t="s">
        <v>31</v>
      </c>
      <c r="RTJ33" s="450" t="s">
        <v>140</v>
      </c>
      <c r="RTK33" s="446" t="s">
        <v>141</v>
      </c>
      <c r="RTL33" s="446" t="s">
        <v>142</v>
      </c>
      <c r="RTM33" s="446" t="s">
        <v>143</v>
      </c>
      <c r="RTN33" s="446">
        <v>0.217</v>
      </c>
      <c r="RTO33" s="451">
        <f>+VLOOKUP(RTJ33,[111]Insumos!$A$2:$F$2700,5,FALSE)</f>
        <v>124723</v>
      </c>
      <c r="RTP33" s="451">
        <f>+ROUND(RTN33*RTO33,0)</f>
        <v>27065</v>
      </c>
      <c r="RTQ33" s="450" t="s">
        <v>31</v>
      </c>
      <c r="RTR33" s="450" t="s">
        <v>140</v>
      </c>
      <c r="RTS33" s="446" t="s">
        <v>141</v>
      </c>
      <c r="RTT33" s="446" t="s">
        <v>142</v>
      </c>
      <c r="RTU33" s="446" t="s">
        <v>143</v>
      </c>
      <c r="RTV33" s="446">
        <v>0.217</v>
      </c>
      <c r="RTW33" s="451">
        <f>+VLOOKUP(RTR33,[111]Insumos!$A$2:$F$2700,5,FALSE)</f>
        <v>124723</v>
      </c>
      <c r="RTX33" s="451">
        <f>+ROUND(RTV33*RTW33,0)</f>
        <v>27065</v>
      </c>
      <c r="RTY33" s="450" t="s">
        <v>31</v>
      </c>
      <c r="RTZ33" s="450" t="s">
        <v>140</v>
      </c>
      <c r="RUA33" s="446" t="s">
        <v>141</v>
      </c>
      <c r="RUB33" s="446" t="s">
        <v>142</v>
      </c>
      <c r="RUC33" s="446" t="s">
        <v>143</v>
      </c>
      <c r="RUD33" s="446">
        <v>0.217</v>
      </c>
      <c r="RUE33" s="451">
        <f>+VLOOKUP(RTZ33,[111]Insumos!$A$2:$F$2700,5,FALSE)</f>
        <v>124723</v>
      </c>
      <c r="RUF33" s="451">
        <f>+ROUND(RUD33*RUE33,0)</f>
        <v>27065</v>
      </c>
      <c r="RUG33" s="450" t="s">
        <v>31</v>
      </c>
      <c r="RUH33" s="450" t="s">
        <v>140</v>
      </c>
      <c r="RUI33" s="446" t="s">
        <v>141</v>
      </c>
      <c r="RUJ33" s="446" t="s">
        <v>142</v>
      </c>
      <c r="RUK33" s="446" t="s">
        <v>143</v>
      </c>
      <c r="RUL33" s="446">
        <v>0.217</v>
      </c>
      <c r="RUM33" s="451">
        <f>+VLOOKUP(RUH33,[111]Insumos!$A$2:$F$2700,5,FALSE)</f>
        <v>124723</v>
      </c>
      <c r="RUN33" s="451">
        <f>+ROUND(RUL33*RUM33,0)</f>
        <v>27065</v>
      </c>
      <c r="RUO33" s="450" t="s">
        <v>31</v>
      </c>
      <c r="RUP33" s="450" t="s">
        <v>140</v>
      </c>
      <c r="RUQ33" s="446" t="s">
        <v>141</v>
      </c>
      <c r="RUR33" s="446" t="s">
        <v>142</v>
      </c>
      <c r="RUS33" s="446" t="s">
        <v>143</v>
      </c>
      <c r="RUT33" s="446">
        <v>0.217</v>
      </c>
      <c r="RUU33" s="451">
        <f>+VLOOKUP(RUP33,[111]Insumos!$A$2:$F$2700,5,FALSE)</f>
        <v>124723</v>
      </c>
      <c r="RUV33" s="451">
        <f>+ROUND(RUT33*RUU33,0)</f>
        <v>27065</v>
      </c>
      <c r="RUW33" s="450" t="s">
        <v>31</v>
      </c>
      <c r="RUX33" s="450" t="s">
        <v>140</v>
      </c>
      <c r="RUY33" s="446" t="s">
        <v>141</v>
      </c>
      <c r="RUZ33" s="446" t="s">
        <v>142</v>
      </c>
      <c r="RVA33" s="446" t="s">
        <v>143</v>
      </c>
      <c r="RVB33" s="446">
        <v>0.217</v>
      </c>
      <c r="RVC33" s="451">
        <f>+VLOOKUP(RUX33,[111]Insumos!$A$2:$F$2700,5,FALSE)</f>
        <v>124723</v>
      </c>
      <c r="RVD33" s="451">
        <f>+ROUND(RVB33*RVC33,0)</f>
        <v>27065</v>
      </c>
      <c r="RVE33" s="450" t="s">
        <v>31</v>
      </c>
      <c r="RVF33" s="450" t="s">
        <v>140</v>
      </c>
      <c r="RVG33" s="446" t="s">
        <v>141</v>
      </c>
      <c r="RVH33" s="446" t="s">
        <v>142</v>
      </c>
      <c r="RVI33" s="446" t="s">
        <v>143</v>
      </c>
      <c r="RVJ33" s="446">
        <v>0.217</v>
      </c>
      <c r="RVK33" s="451">
        <f>+VLOOKUP(RVF33,[111]Insumos!$A$2:$F$2700,5,FALSE)</f>
        <v>124723</v>
      </c>
      <c r="RVL33" s="451">
        <f>+ROUND(RVJ33*RVK33,0)</f>
        <v>27065</v>
      </c>
      <c r="RVM33" s="450" t="s">
        <v>31</v>
      </c>
      <c r="RVN33" s="450" t="s">
        <v>140</v>
      </c>
      <c r="RVO33" s="446" t="s">
        <v>141</v>
      </c>
      <c r="RVP33" s="446" t="s">
        <v>142</v>
      </c>
      <c r="RVQ33" s="446" t="s">
        <v>143</v>
      </c>
      <c r="RVR33" s="446">
        <v>0.217</v>
      </c>
      <c r="RVS33" s="451">
        <f>+VLOOKUP(RVN33,[111]Insumos!$A$2:$F$2700,5,FALSE)</f>
        <v>124723</v>
      </c>
      <c r="RVT33" s="451">
        <f>+ROUND(RVR33*RVS33,0)</f>
        <v>27065</v>
      </c>
      <c r="RVU33" s="450" t="s">
        <v>31</v>
      </c>
      <c r="RVV33" s="450" t="s">
        <v>140</v>
      </c>
      <c r="RVW33" s="446" t="s">
        <v>141</v>
      </c>
      <c r="RVX33" s="446" t="s">
        <v>142</v>
      </c>
      <c r="RVY33" s="446" t="s">
        <v>143</v>
      </c>
      <c r="RVZ33" s="446">
        <v>0.217</v>
      </c>
      <c r="RWA33" s="451">
        <f>+VLOOKUP(RVV33,[111]Insumos!$A$2:$F$2700,5,FALSE)</f>
        <v>124723</v>
      </c>
      <c r="RWB33" s="451">
        <f>+ROUND(RVZ33*RWA33,0)</f>
        <v>27065</v>
      </c>
      <c r="RWC33" s="450" t="s">
        <v>31</v>
      </c>
      <c r="RWD33" s="450" t="s">
        <v>140</v>
      </c>
      <c r="RWE33" s="446" t="s">
        <v>141</v>
      </c>
      <c r="RWF33" s="446" t="s">
        <v>142</v>
      </c>
      <c r="RWG33" s="446" t="s">
        <v>143</v>
      </c>
      <c r="RWH33" s="446">
        <v>0.217</v>
      </c>
      <c r="RWI33" s="451">
        <f>+VLOOKUP(RWD33,[111]Insumos!$A$2:$F$2700,5,FALSE)</f>
        <v>124723</v>
      </c>
      <c r="RWJ33" s="451">
        <f>+ROUND(RWH33*RWI33,0)</f>
        <v>27065</v>
      </c>
      <c r="RWK33" s="450" t="s">
        <v>31</v>
      </c>
      <c r="RWL33" s="450" t="s">
        <v>140</v>
      </c>
      <c r="RWM33" s="446" t="s">
        <v>141</v>
      </c>
      <c r="RWN33" s="446" t="s">
        <v>142</v>
      </c>
      <c r="RWO33" s="446" t="s">
        <v>143</v>
      </c>
      <c r="RWP33" s="446">
        <v>0.217</v>
      </c>
      <c r="RWQ33" s="451">
        <f>+VLOOKUP(RWL33,[111]Insumos!$A$2:$F$2700,5,FALSE)</f>
        <v>124723</v>
      </c>
      <c r="RWR33" s="451">
        <f>+ROUND(RWP33*RWQ33,0)</f>
        <v>27065</v>
      </c>
      <c r="RWS33" s="450" t="s">
        <v>31</v>
      </c>
      <c r="RWT33" s="450" t="s">
        <v>140</v>
      </c>
      <c r="RWU33" s="446" t="s">
        <v>141</v>
      </c>
      <c r="RWV33" s="446" t="s">
        <v>142</v>
      </c>
      <c r="RWW33" s="446" t="s">
        <v>143</v>
      </c>
      <c r="RWX33" s="446">
        <v>0.217</v>
      </c>
      <c r="RWY33" s="451">
        <f>+VLOOKUP(RWT33,[111]Insumos!$A$2:$F$2700,5,FALSE)</f>
        <v>124723</v>
      </c>
      <c r="RWZ33" s="451">
        <f>+ROUND(RWX33*RWY33,0)</f>
        <v>27065</v>
      </c>
      <c r="RXA33" s="450" t="s">
        <v>31</v>
      </c>
      <c r="RXB33" s="450" t="s">
        <v>140</v>
      </c>
      <c r="RXC33" s="446" t="s">
        <v>141</v>
      </c>
      <c r="RXD33" s="446" t="s">
        <v>142</v>
      </c>
      <c r="RXE33" s="446" t="s">
        <v>143</v>
      </c>
      <c r="RXF33" s="446">
        <v>0.217</v>
      </c>
      <c r="RXG33" s="451">
        <f>+VLOOKUP(RXB33,[111]Insumos!$A$2:$F$2700,5,FALSE)</f>
        <v>124723</v>
      </c>
      <c r="RXH33" s="451">
        <f>+ROUND(RXF33*RXG33,0)</f>
        <v>27065</v>
      </c>
      <c r="RXI33" s="450" t="s">
        <v>31</v>
      </c>
      <c r="RXJ33" s="450" t="s">
        <v>140</v>
      </c>
      <c r="RXK33" s="446" t="s">
        <v>141</v>
      </c>
      <c r="RXL33" s="446" t="s">
        <v>142</v>
      </c>
      <c r="RXM33" s="446" t="s">
        <v>143</v>
      </c>
      <c r="RXN33" s="446">
        <v>0.217</v>
      </c>
      <c r="RXO33" s="451">
        <f>+VLOOKUP(RXJ33,[111]Insumos!$A$2:$F$2700,5,FALSE)</f>
        <v>124723</v>
      </c>
      <c r="RXP33" s="451">
        <f>+ROUND(RXN33*RXO33,0)</f>
        <v>27065</v>
      </c>
      <c r="RXQ33" s="450" t="s">
        <v>31</v>
      </c>
      <c r="RXR33" s="450" t="s">
        <v>140</v>
      </c>
      <c r="RXS33" s="446" t="s">
        <v>141</v>
      </c>
      <c r="RXT33" s="446" t="s">
        <v>142</v>
      </c>
      <c r="RXU33" s="446" t="s">
        <v>143</v>
      </c>
      <c r="RXV33" s="446">
        <v>0.217</v>
      </c>
      <c r="RXW33" s="451">
        <f>+VLOOKUP(RXR33,[111]Insumos!$A$2:$F$2700,5,FALSE)</f>
        <v>124723</v>
      </c>
      <c r="RXX33" s="451">
        <f>+ROUND(RXV33*RXW33,0)</f>
        <v>27065</v>
      </c>
      <c r="RXY33" s="450" t="s">
        <v>31</v>
      </c>
      <c r="RXZ33" s="450" t="s">
        <v>140</v>
      </c>
      <c r="RYA33" s="446" t="s">
        <v>141</v>
      </c>
      <c r="RYB33" s="446" t="s">
        <v>142</v>
      </c>
      <c r="RYC33" s="446" t="s">
        <v>143</v>
      </c>
      <c r="RYD33" s="446">
        <v>0.217</v>
      </c>
      <c r="RYE33" s="451">
        <f>+VLOOKUP(RXZ33,[111]Insumos!$A$2:$F$2700,5,FALSE)</f>
        <v>124723</v>
      </c>
      <c r="RYF33" s="451">
        <f>+ROUND(RYD33*RYE33,0)</f>
        <v>27065</v>
      </c>
      <c r="RYG33" s="450" t="s">
        <v>31</v>
      </c>
      <c r="RYH33" s="450" t="s">
        <v>140</v>
      </c>
      <c r="RYI33" s="446" t="s">
        <v>141</v>
      </c>
      <c r="RYJ33" s="446" t="s">
        <v>142</v>
      </c>
      <c r="RYK33" s="446" t="s">
        <v>143</v>
      </c>
      <c r="RYL33" s="446">
        <v>0.217</v>
      </c>
      <c r="RYM33" s="451">
        <f>+VLOOKUP(RYH33,[111]Insumos!$A$2:$F$2700,5,FALSE)</f>
        <v>124723</v>
      </c>
      <c r="RYN33" s="451">
        <f>+ROUND(RYL33*RYM33,0)</f>
        <v>27065</v>
      </c>
      <c r="RYO33" s="450" t="s">
        <v>31</v>
      </c>
      <c r="RYP33" s="450" t="s">
        <v>140</v>
      </c>
      <c r="RYQ33" s="446" t="s">
        <v>141</v>
      </c>
      <c r="RYR33" s="446" t="s">
        <v>142</v>
      </c>
      <c r="RYS33" s="446" t="s">
        <v>143</v>
      </c>
      <c r="RYT33" s="446">
        <v>0.217</v>
      </c>
      <c r="RYU33" s="451">
        <f>+VLOOKUP(RYP33,[111]Insumos!$A$2:$F$2700,5,FALSE)</f>
        <v>124723</v>
      </c>
      <c r="RYV33" s="451">
        <f>+ROUND(RYT33*RYU33,0)</f>
        <v>27065</v>
      </c>
      <c r="RYW33" s="450" t="s">
        <v>31</v>
      </c>
      <c r="RYX33" s="450" t="s">
        <v>140</v>
      </c>
      <c r="RYY33" s="446" t="s">
        <v>141</v>
      </c>
      <c r="RYZ33" s="446" t="s">
        <v>142</v>
      </c>
      <c r="RZA33" s="446" t="s">
        <v>143</v>
      </c>
      <c r="RZB33" s="446">
        <v>0.217</v>
      </c>
      <c r="RZC33" s="451">
        <f>+VLOOKUP(RYX33,[111]Insumos!$A$2:$F$2700,5,FALSE)</f>
        <v>124723</v>
      </c>
      <c r="RZD33" s="451">
        <f>+ROUND(RZB33*RZC33,0)</f>
        <v>27065</v>
      </c>
      <c r="RZE33" s="450" t="s">
        <v>31</v>
      </c>
      <c r="RZF33" s="450" t="s">
        <v>140</v>
      </c>
      <c r="RZG33" s="446" t="s">
        <v>141</v>
      </c>
      <c r="RZH33" s="446" t="s">
        <v>142</v>
      </c>
      <c r="RZI33" s="446" t="s">
        <v>143</v>
      </c>
      <c r="RZJ33" s="446">
        <v>0.217</v>
      </c>
      <c r="RZK33" s="451">
        <f>+VLOOKUP(RZF33,[111]Insumos!$A$2:$F$2700,5,FALSE)</f>
        <v>124723</v>
      </c>
      <c r="RZL33" s="451">
        <f>+ROUND(RZJ33*RZK33,0)</f>
        <v>27065</v>
      </c>
      <c r="RZM33" s="450" t="s">
        <v>31</v>
      </c>
      <c r="RZN33" s="450" t="s">
        <v>140</v>
      </c>
      <c r="RZO33" s="446" t="s">
        <v>141</v>
      </c>
      <c r="RZP33" s="446" t="s">
        <v>142</v>
      </c>
      <c r="RZQ33" s="446" t="s">
        <v>143</v>
      </c>
      <c r="RZR33" s="446">
        <v>0.217</v>
      </c>
      <c r="RZS33" s="451">
        <f>+VLOOKUP(RZN33,[111]Insumos!$A$2:$F$2700,5,FALSE)</f>
        <v>124723</v>
      </c>
      <c r="RZT33" s="451">
        <f>+ROUND(RZR33*RZS33,0)</f>
        <v>27065</v>
      </c>
      <c r="RZU33" s="450" t="s">
        <v>31</v>
      </c>
      <c r="RZV33" s="450" t="s">
        <v>140</v>
      </c>
      <c r="RZW33" s="446" t="s">
        <v>141</v>
      </c>
      <c r="RZX33" s="446" t="s">
        <v>142</v>
      </c>
      <c r="RZY33" s="446" t="s">
        <v>143</v>
      </c>
      <c r="RZZ33" s="446">
        <v>0.217</v>
      </c>
      <c r="SAA33" s="451">
        <f>+VLOOKUP(RZV33,[111]Insumos!$A$2:$F$2700,5,FALSE)</f>
        <v>124723</v>
      </c>
      <c r="SAB33" s="451">
        <f>+ROUND(RZZ33*SAA33,0)</f>
        <v>27065</v>
      </c>
      <c r="SAC33" s="450" t="s">
        <v>31</v>
      </c>
      <c r="SAD33" s="450" t="s">
        <v>140</v>
      </c>
      <c r="SAE33" s="446" t="s">
        <v>141</v>
      </c>
      <c r="SAF33" s="446" t="s">
        <v>142</v>
      </c>
      <c r="SAG33" s="446" t="s">
        <v>143</v>
      </c>
      <c r="SAH33" s="446">
        <v>0.217</v>
      </c>
      <c r="SAI33" s="451">
        <f>+VLOOKUP(SAD33,[111]Insumos!$A$2:$F$2700,5,FALSE)</f>
        <v>124723</v>
      </c>
      <c r="SAJ33" s="451">
        <f>+ROUND(SAH33*SAI33,0)</f>
        <v>27065</v>
      </c>
      <c r="SAK33" s="450" t="s">
        <v>31</v>
      </c>
      <c r="SAL33" s="450" t="s">
        <v>140</v>
      </c>
      <c r="SAM33" s="446" t="s">
        <v>141</v>
      </c>
      <c r="SAN33" s="446" t="s">
        <v>142</v>
      </c>
      <c r="SAO33" s="446" t="s">
        <v>143</v>
      </c>
      <c r="SAP33" s="446">
        <v>0.217</v>
      </c>
      <c r="SAQ33" s="451">
        <f>+VLOOKUP(SAL33,[111]Insumos!$A$2:$F$2700,5,FALSE)</f>
        <v>124723</v>
      </c>
      <c r="SAR33" s="451">
        <f>+ROUND(SAP33*SAQ33,0)</f>
        <v>27065</v>
      </c>
      <c r="SAS33" s="450" t="s">
        <v>31</v>
      </c>
      <c r="SAT33" s="450" t="s">
        <v>140</v>
      </c>
      <c r="SAU33" s="446" t="s">
        <v>141</v>
      </c>
      <c r="SAV33" s="446" t="s">
        <v>142</v>
      </c>
      <c r="SAW33" s="446" t="s">
        <v>143</v>
      </c>
      <c r="SAX33" s="446">
        <v>0.217</v>
      </c>
      <c r="SAY33" s="451">
        <f>+VLOOKUP(SAT33,[111]Insumos!$A$2:$F$2700,5,FALSE)</f>
        <v>124723</v>
      </c>
      <c r="SAZ33" s="451">
        <f>+ROUND(SAX33*SAY33,0)</f>
        <v>27065</v>
      </c>
      <c r="SBA33" s="450" t="s">
        <v>31</v>
      </c>
      <c r="SBB33" s="450" t="s">
        <v>140</v>
      </c>
      <c r="SBC33" s="446" t="s">
        <v>141</v>
      </c>
      <c r="SBD33" s="446" t="s">
        <v>142</v>
      </c>
      <c r="SBE33" s="446" t="s">
        <v>143</v>
      </c>
      <c r="SBF33" s="446">
        <v>0.217</v>
      </c>
      <c r="SBG33" s="451">
        <f>+VLOOKUP(SBB33,[111]Insumos!$A$2:$F$2700,5,FALSE)</f>
        <v>124723</v>
      </c>
      <c r="SBH33" s="451">
        <f>+ROUND(SBF33*SBG33,0)</f>
        <v>27065</v>
      </c>
      <c r="SBI33" s="450" t="s">
        <v>31</v>
      </c>
      <c r="SBJ33" s="450" t="s">
        <v>140</v>
      </c>
      <c r="SBK33" s="446" t="s">
        <v>141</v>
      </c>
      <c r="SBL33" s="446" t="s">
        <v>142</v>
      </c>
      <c r="SBM33" s="446" t="s">
        <v>143</v>
      </c>
      <c r="SBN33" s="446">
        <v>0.217</v>
      </c>
      <c r="SBO33" s="451">
        <f>+VLOOKUP(SBJ33,[111]Insumos!$A$2:$F$2700,5,FALSE)</f>
        <v>124723</v>
      </c>
      <c r="SBP33" s="451">
        <f>+ROUND(SBN33*SBO33,0)</f>
        <v>27065</v>
      </c>
      <c r="SBQ33" s="450" t="s">
        <v>31</v>
      </c>
      <c r="SBR33" s="450" t="s">
        <v>140</v>
      </c>
      <c r="SBS33" s="446" t="s">
        <v>141</v>
      </c>
      <c r="SBT33" s="446" t="s">
        <v>142</v>
      </c>
      <c r="SBU33" s="446" t="s">
        <v>143</v>
      </c>
      <c r="SBV33" s="446">
        <v>0.217</v>
      </c>
      <c r="SBW33" s="451">
        <f>+VLOOKUP(SBR33,[111]Insumos!$A$2:$F$2700,5,FALSE)</f>
        <v>124723</v>
      </c>
      <c r="SBX33" s="451">
        <f>+ROUND(SBV33*SBW33,0)</f>
        <v>27065</v>
      </c>
      <c r="SBY33" s="450" t="s">
        <v>31</v>
      </c>
      <c r="SBZ33" s="450" t="s">
        <v>140</v>
      </c>
      <c r="SCA33" s="446" t="s">
        <v>141</v>
      </c>
      <c r="SCB33" s="446" t="s">
        <v>142</v>
      </c>
      <c r="SCC33" s="446" t="s">
        <v>143</v>
      </c>
      <c r="SCD33" s="446">
        <v>0.217</v>
      </c>
      <c r="SCE33" s="451">
        <f>+VLOOKUP(SBZ33,[111]Insumos!$A$2:$F$2700,5,FALSE)</f>
        <v>124723</v>
      </c>
      <c r="SCF33" s="451">
        <f>+ROUND(SCD33*SCE33,0)</f>
        <v>27065</v>
      </c>
      <c r="SCG33" s="450" t="s">
        <v>31</v>
      </c>
      <c r="SCH33" s="450" t="s">
        <v>140</v>
      </c>
      <c r="SCI33" s="446" t="s">
        <v>141</v>
      </c>
      <c r="SCJ33" s="446" t="s">
        <v>142</v>
      </c>
      <c r="SCK33" s="446" t="s">
        <v>143</v>
      </c>
      <c r="SCL33" s="446">
        <v>0.217</v>
      </c>
      <c r="SCM33" s="451">
        <f>+VLOOKUP(SCH33,[111]Insumos!$A$2:$F$2700,5,FALSE)</f>
        <v>124723</v>
      </c>
      <c r="SCN33" s="451">
        <f>+ROUND(SCL33*SCM33,0)</f>
        <v>27065</v>
      </c>
      <c r="SCO33" s="450" t="s">
        <v>31</v>
      </c>
      <c r="SCP33" s="450" t="s">
        <v>140</v>
      </c>
      <c r="SCQ33" s="446" t="s">
        <v>141</v>
      </c>
      <c r="SCR33" s="446" t="s">
        <v>142</v>
      </c>
      <c r="SCS33" s="446" t="s">
        <v>143</v>
      </c>
      <c r="SCT33" s="446">
        <v>0.217</v>
      </c>
      <c r="SCU33" s="451">
        <f>+VLOOKUP(SCP33,[111]Insumos!$A$2:$F$2700,5,FALSE)</f>
        <v>124723</v>
      </c>
      <c r="SCV33" s="451">
        <f>+ROUND(SCT33*SCU33,0)</f>
        <v>27065</v>
      </c>
      <c r="SCW33" s="450" t="s">
        <v>31</v>
      </c>
      <c r="SCX33" s="450" t="s">
        <v>140</v>
      </c>
      <c r="SCY33" s="446" t="s">
        <v>141</v>
      </c>
      <c r="SCZ33" s="446" t="s">
        <v>142</v>
      </c>
      <c r="SDA33" s="446" t="s">
        <v>143</v>
      </c>
      <c r="SDB33" s="446">
        <v>0.217</v>
      </c>
      <c r="SDC33" s="451">
        <f>+VLOOKUP(SCX33,[111]Insumos!$A$2:$F$2700,5,FALSE)</f>
        <v>124723</v>
      </c>
      <c r="SDD33" s="451">
        <f>+ROUND(SDB33*SDC33,0)</f>
        <v>27065</v>
      </c>
      <c r="SDE33" s="450" t="s">
        <v>31</v>
      </c>
      <c r="SDF33" s="450" t="s">
        <v>140</v>
      </c>
      <c r="SDG33" s="446" t="s">
        <v>141</v>
      </c>
      <c r="SDH33" s="446" t="s">
        <v>142</v>
      </c>
      <c r="SDI33" s="446" t="s">
        <v>143</v>
      </c>
      <c r="SDJ33" s="446">
        <v>0.217</v>
      </c>
      <c r="SDK33" s="451">
        <f>+VLOOKUP(SDF33,[111]Insumos!$A$2:$F$2700,5,FALSE)</f>
        <v>124723</v>
      </c>
      <c r="SDL33" s="451">
        <f>+ROUND(SDJ33*SDK33,0)</f>
        <v>27065</v>
      </c>
      <c r="SDM33" s="450" t="s">
        <v>31</v>
      </c>
      <c r="SDN33" s="450" t="s">
        <v>140</v>
      </c>
      <c r="SDO33" s="446" t="s">
        <v>141</v>
      </c>
      <c r="SDP33" s="446" t="s">
        <v>142</v>
      </c>
      <c r="SDQ33" s="446" t="s">
        <v>143</v>
      </c>
      <c r="SDR33" s="446">
        <v>0.217</v>
      </c>
      <c r="SDS33" s="451">
        <f>+VLOOKUP(SDN33,[111]Insumos!$A$2:$F$2700,5,FALSE)</f>
        <v>124723</v>
      </c>
      <c r="SDT33" s="451">
        <f>+ROUND(SDR33*SDS33,0)</f>
        <v>27065</v>
      </c>
      <c r="SDU33" s="450" t="s">
        <v>31</v>
      </c>
      <c r="SDV33" s="450" t="s">
        <v>140</v>
      </c>
      <c r="SDW33" s="446" t="s">
        <v>141</v>
      </c>
      <c r="SDX33" s="446" t="s">
        <v>142</v>
      </c>
      <c r="SDY33" s="446" t="s">
        <v>143</v>
      </c>
      <c r="SDZ33" s="446">
        <v>0.217</v>
      </c>
      <c r="SEA33" s="451">
        <f>+VLOOKUP(SDV33,[111]Insumos!$A$2:$F$2700,5,FALSE)</f>
        <v>124723</v>
      </c>
      <c r="SEB33" s="451">
        <f>+ROUND(SDZ33*SEA33,0)</f>
        <v>27065</v>
      </c>
      <c r="SEC33" s="450" t="s">
        <v>31</v>
      </c>
      <c r="SED33" s="450" t="s">
        <v>140</v>
      </c>
      <c r="SEE33" s="446" t="s">
        <v>141</v>
      </c>
      <c r="SEF33" s="446" t="s">
        <v>142</v>
      </c>
      <c r="SEG33" s="446" t="s">
        <v>143</v>
      </c>
      <c r="SEH33" s="446">
        <v>0.217</v>
      </c>
      <c r="SEI33" s="451">
        <f>+VLOOKUP(SED33,[111]Insumos!$A$2:$F$2700,5,FALSE)</f>
        <v>124723</v>
      </c>
      <c r="SEJ33" s="451">
        <f>+ROUND(SEH33*SEI33,0)</f>
        <v>27065</v>
      </c>
      <c r="SEK33" s="450" t="s">
        <v>31</v>
      </c>
      <c r="SEL33" s="450" t="s">
        <v>140</v>
      </c>
      <c r="SEM33" s="446" t="s">
        <v>141</v>
      </c>
      <c r="SEN33" s="446" t="s">
        <v>142</v>
      </c>
      <c r="SEO33" s="446" t="s">
        <v>143</v>
      </c>
      <c r="SEP33" s="446">
        <v>0.217</v>
      </c>
      <c r="SEQ33" s="451">
        <f>+VLOOKUP(SEL33,[111]Insumos!$A$2:$F$2700,5,FALSE)</f>
        <v>124723</v>
      </c>
      <c r="SER33" s="451">
        <f>+ROUND(SEP33*SEQ33,0)</f>
        <v>27065</v>
      </c>
      <c r="SES33" s="450" t="s">
        <v>31</v>
      </c>
      <c r="SET33" s="450" t="s">
        <v>140</v>
      </c>
      <c r="SEU33" s="446" t="s">
        <v>141</v>
      </c>
      <c r="SEV33" s="446" t="s">
        <v>142</v>
      </c>
      <c r="SEW33" s="446" t="s">
        <v>143</v>
      </c>
      <c r="SEX33" s="446">
        <v>0.217</v>
      </c>
      <c r="SEY33" s="451">
        <f>+VLOOKUP(SET33,[111]Insumos!$A$2:$F$2700,5,FALSE)</f>
        <v>124723</v>
      </c>
      <c r="SEZ33" s="451">
        <f>+ROUND(SEX33*SEY33,0)</f>
        <v>27065</v>
      </c>
      <c r="SFA33" s="450" t="s">
        <v>31</v>
      </c>
      <c r="SFB33" s="450" t="s">
        <v>140</v>
      </c>
      <c r="SFC33" s="446" t="s">
        <v>141</v>
      </c>
      <c r="SFD33" s="446" t="s">
        <v>142</v>
      </c>
      <c r="SFE33" s="446" t="s">
        <v>143</v>
      </c>
      <c r="SFF33" s="446">
        <v>0.217</v>
      </c>
      <c r="SFG33" s="451">
        <f>+VLOOKUP(SFB33,[111]Insumos!$A$2:$F$2700,5,FALSE)</f>
        <v>124723</v>
      </c>
      <c r="SFH33" s="451">
        <f>+ROUND(SFF33*SFG33,0)</f>
        <v>27065</v>
      </c>
      <c r="SFI33" s="450" t="s">
        <v>31</v>
      </c>
      <c r="SFJ33" s="450" t="s">
        <v>140</v>
      </c>
      <c r="SFK33" s="446" t="s">
        <v>141</v>
      </c>
      <c r="SFL33" s="446" t="s">
        <v>142</v>
      </c>
      <c r="SFM33" s="446" t="s">
        <v>143</v>
      </c>
      <c r="SFN33" s="446">
        <v>0.217</v>
      </c>
      <c r="SFO33" s="451">
        <f>+VLOOKUP(SFJ33,[111]Insumos!$A$2:$F$2700,5,FALSE)</f>
        <v>124723</v>
      </c>
      <c r="SFP33" s="451">
        <f>+ROUND(SFN33*SFO33,0)</f>
        <v>27065</v>
      </c>
      <c r="SFQ33" s="450" t="s">
        <v>31</v>
      </c>
      <c r="SFR33" s="450" t="s">
        <v>140</v>
      </c>
      <c r="SFS33" s="446" t="s">
        <v>141</v>
      </c>
      <c r="SFT33" s="446" t="s">
        <v>142</v>
      </c>
      <c r="SFU33" s="446" t="s">
        <v>143</v>
      </c>
      <c r="SFV33" s="446">
        <v>0.217</v>
      </c>
      <c r="SFW33" s="451">
        <f>+VLOOKUP(SFR33,[111]Insumos!$A$2:$F$2700,5,FALSE)</f>
        <v>124723</v>
      </c>
      <c r="SFX33" s="451">
        <f>+ROUND(SFV33*SFW33,0)</f>
        <v>27065</v>
      </c>
      <c r="SFY33" s="450" t="s">
        <v>31</v>
      </c>
      <c r="SFZ33" s="450" t="s">
        <v>140</v>
      </c>
      <c r="SGA33" s="446" t="s">
        <v>141</v>
      </c>
      <c r="SGB33" s="446" t="s">
        <v>142</v>
      </c>
      <c r="SGC33" s="446" t="s">
        <v>143</v>
      </c>
      <c r="SGD33" s="446">
        <v>0.217</v>
      </c>
      <c r="SGE33" s="451">
        <f>+VLOOKUP(SFZ33,[111]Insumos!$A$2:$F$2700,5,FALSE)</f>
        <v>124723</v>
      </c>
      <c r="SGF33" s="451">
        <f>+ROUND(SGD33*SGE33,0)</f>
        <v>27065</v>
      </c>
      <c r="SGG33" s="450" t="s">
        <v>31</v>
      </c>
      <c r="SGH33" s="450" t="s">
        <v>140</v>
      </c>
      <c r="SGI33" s="446" t="s">
        <v>141</v>
      </c>
      <c r="SGJ33" s="446" t="s">
        <v>142</v>
      </c>
      <c r="SGK33" s="446" t="s">
        <v>143</v>
      </c>
      <c r="SGL33" s="446">
        <v>0.217</v>
      </c>
      <c r="SGM33" s="451">
        <f>+VLOOKUP(SGH33,[111]Insumos!$A$2:$F$2700,5,FALSE)</f>
        <v>124723</v>
      </c>
      <c r="SGN33" s="451">
        <f>+ROUND(SGL33*SGM33,0)</f>
        <v>27065</v>
      </c>
      <c r="SGO33" s="450" t="s">
        <v>31</v>
      </c>
      <c r="SGP33" s="450" t="s">
        <v>140</v>
      </c>
      <c r="SGQ33" s="446" t="s">
        <v>141</v>
      </c>
      <c r="SGR33" s="446" t="s">
        <v>142</v>
      </c>
      <c r="SGS33" s="446" t="s">
        <v>143</v>
      </c>
      <c r="SGT33" s="446">
        <v>0.217</v>
      </c>
      <c r="SGU33" s="451">
        <f>+VLOOKUP(SGP33,[111]Insumos!$A$2:$F$2700,5,FALSE)</f>
        <v>124723</v>
      </c>
      <c r="SGV33" s="451">
        <f>+ROUND(SGT33*SGU33,0)</f>
        <v>27065</v>
      </c>
      <c r="SGW33" s="450" t="s">
        <v>31</v>
      </c>
      <c r="SGX33" s="450" t="s">
        <v>140</v>
      </c>
      <c r="SGY33" s="446" t="s">
        <v>141</v>
      </c>
      <c r="SGZ33" s="446" t="s">
        <v>142</v>
      </c>
      <c r="SHA33" s="446" t="s">
        <v>143</v>
      </c>
      <c r="SHB33" s="446">
        <v>0.217</v>
      </c>
      <c r="SHC33" s="451">
        <f>+VLOOKUP(SGX33,[111]Insumos!$A$2:$F$2700,5,FALSE)</f>
        <v>124723</v>
      </c>
      <c r="SHD33" s="451">
        <f>+ROUND(SHB33*SHC33,0)</f>
        <v>27065</v>
      </c>
      <c r="SHE33" s="450" t="s">
        <v>31</v>
      </c>
      <c r="SHF33" s="450" t="s">
        <v>140</v>
      </c>
      <c r="SHG33" s="446" t="s">
        <v>141</v>
      </c>
      <c r="SHH33" s="446" t="s">
        <v>142</v>
      </c>
      <c r="SHI33" s="446" t="s">
        <v>143</v>
      </c>
      <c r="SHJ33" s="446">
        <v>0.217</v>
      </c>
      <c r="SHK33" s="451">
        <f>+VLOOKUP(SHF33,[111]Insumos!$A$2:$F$2700,5,FALSE)</f>
        <v>124723</v>
      </c>
      <c r="SHL33" s="451">
        <f>+ROUND(SHJ33*SHK33,0)</f>
        <v>27065</v>
      </c>
      <c r="SHM33" s="450" t="s">
        <v>31</v>
      </c>
      <c r="SHN33" s="450" t="s">
        <v>140</v>
      </c>
      <c r="SHO33" s="446" t="s">
        <v>141</v>
      </c>
      <c r="SHP33" s="446" t="s">
        <v>142</v>
      </c>
      <c r="SHQ33" s="446" t="s">
        <v>143</v>
      </c>
      <c r="SHR33" s="446">
        <v>0.217</v>
      </c>
      <c r="SHS33" s="451">
        <f>+VLOOKUP(SHN33,[111]Insumos!$A$2:$F$2700,5,FALSE)</f>
        <v>124723</v>
      </c>
      <c r="SHT33" s="451">
        <f>+ROUND(SHR33*SHS33,0)</f>
        <v>27065</v>
      </c>
      <c r="SHU33" s="450" t="s">
        <v>31</v>
      </c>
      <c r="SHV33" s="450" t="s">
        <v>140</v>
      </c>
      <c r="SHW33" s="446" t="s">
        <v>141</v>
      </c>
      <c r="SHX33" s="446" t="s">
        <v>142</v>
      </c>
      <c r="SHY33" s="446" t="s">
        <v>143</v>
      </c>
      <c r="SHZ33" s="446">
        <v>0.217</v>
      </c>
      <c r="SIA33" s="451">
        <f>+VLOOKUP(SHV33,[111]Insumos!$A$2:$F$2700,5,FALSE)</f>
        <v>124723</v>
      </c>
      <c r="SIB33" s="451">
        <f>+ROUND(SHZ33*SIA33,0)</f>
        <v>27065</v>
      </c>
      <c r="SIC33" s="450" t="s">
        <v>31</v>
      </c>
      <c r="SID33" s="450" t="s">
        <v>140</v>
      </c>
      <c r="SIE33" s="446" t="s">
        <v>141</v>
      </c>
      <c r="SIF33" s="446" t="s">
        <v>142</v>
      </c>
      <c r="SIG33" s="446" t="s">
        <v>143</v>
      </c>
      <c r="SIH33" s="446">
        <v>0.217</v>
      </c>
      <c r="SII33" s="451">
        <f>+VLOOKUP(SID33,[111]Insumos!$A$2:$F$2700,5,FALSE)</f>
        <v>124723</v>
      </c>
      <c r="SIJ33" s="451">
        <f>+ROUND(SIH33*SII33,0)</f>
        <v>27065</v>
      </c>
      <c r="SIK33" s="450" t="s">
        <v>31</v>
      </c>
      <c r="SIL33" s="450" t="s">
        <v>140</v>
      </c>
      <c r="SIM33" s="446" t="s">
        <v>141</v>
      </c>
      <c r="SIN33" s="446" t="s">
        <v>142</v>
      </c>
      <c r="SIO33" s="446" t="s">
        <v>143</v>
      </c>
      <c r="SIP33" s="446">
        <v>0.217</v>
      </c>
      <c r="SIQ33" s="451">
        <f>+VLOOKUP(SIL33,[111]Insumos!$A$2:$F$2700,5,FALSE)</f>
        <v>124723</v>
      </c>
      <c r="SIR33" s="451">
        <f>+ROUND(SIP33*SIQ33,0)</f>
        <v>27065</v>
      </c>
      <c r="SIS33" s="450" t="s">
        <v>31</v>
      </c>
      <c r="SIT33" s="450" t="s">
        <v>140</v>
      </c>
      <c r="SIU33" s="446" t="s">
        <v>141</v>
      </c>
      <c r="SIV33" s="446" t="s">
        <v>142</v>
      </c>
      <c r="SIW33" s="446" t="s">
        <v>143</v>
      </c>
      <c r="SIX33" s="446">
        <v>0.217</v>
      </c>
      <c r="SIY33" s="451">
        <f>+VLOOKUP(SIT33,[111]Insumos!$A$2:$F$2700,5,FALSE)</f>
        <v>124723</v>
      </c>
      <c r="SIZ33" s="451">
        <f>+ROUND(SIX33*SIY33,0)</f>
        <v>27065</v>
      </c>
      <c r="SJA33" s="450" t="s">
        <v>31</v>
      </c>
      <c r="SJB33" s="450" t="s">
        <v>140</v>
      </c>
      <c r="SJC33" s="446" t="s">
        <v>141</v>
      </c>
      <c r="SJD33" s="446" t="s">
        <v>142</v>
      </c>
      <c r="SJE33" s="446" t="s">
        <v>143</v>
      </c>
      <c r="SJF33" s="446">
        <v>0.217</v>
      </c>
      <c r="SJG33" s="451">
        <f>+VLOOKUP(SJB33,[111]Insumos!$A$2:$F$2700,5,FALSE)</f>
        <v>124723</v>
      </c>
      <c r="SJH33" s="451">
        <f>+ROUND(SJF33*SJG33,0)</f>
        <v>27065</v>
      </c>
      <c r="SJI33" s="450" t="s">
        <v>31</v>
      </c>
      <c r="SJJ33" s="450" t="s">
        <v>140</v>
      </c>
      <c r="SJK33" s="446" t="s">
        <v>141</v>
      </c>
      <c r="SJL33" s="446" t="s">
        <v>142</v>
      </c>
      <c r="SJM33" s="446" t="s">
        <v>143</v>
      </c>
      <c r="SJN33" s="446">
        <v>0.217</v>
      </c>
      <c r="SJO33" s="451">
        <f>+VLOOKUP(SJJ33,[111]Insumos!$A$2:$F$2700,5,FALSE)</f>
        <v>124723</v>
      </c>
      <c r="SJP33" s="451">
        <f>+ROUND(SJN33*SJO33,0)</f>
        <v>27065</v>
      </c>
      <c r="SJQ33" s="450" t="s">
        <v>31</v>
      </c>
      <c r="SJR33" s="450" t="s">
        <v>140</v>
      </c>
      <c r="SJS33" s="446" t="s">
        <v>141</v>
      </c>
      <c r="SJT33" s="446" t="s">
        <v>142</v>
      </c>
      <c r="SJU33" s="446" t="s">
        <v>143</v>
      </c>
      <c r="SJV33" s="446">
        <v>0.217</v>
      </c>
      <c r="SJW33" s="451">
        <f>+VLOOKUP(SJR33,[111]Insumos!$A$2:$F$2700,5,FALSE)</f>
        <v>124723</v>
      </c>
      <c r="SJX33" s="451">
        <f>+ROUND(SJV33*SJW33,0)</f>
        <v>27065</v>
      </c>
      <c r="SJY33" s="450" t="s">
        <v>31</v>
      </c>
      <c r="SJZ33" s="450" t="s">
        <v>140</v>
      </c>
      <c r="SKA33" s="446" t="s">
        <v>141</v>
      </c>
      <c r="SKB33" s="446" t="s">
        <v>142</v>
      </c>
      <c r="SKC33" s="446" t="s">
        <v>143</v>
      </c>
      <c r="SKD33" s="446">
        <v>0.217</v>
      </c>
      <c r="SKE33" s="451">
        <f>+VLOOKUP(SJZ33,[111]Insumos!$A$2:$F$2700,5,FALSE)</f>
        <v>124723</v>
      </c>
      <c r="SKF33" s="451">
        <f>+ROUND(SKD33*SKE33,0)</f>
        <v>27065</v>
      </c>
      <c r="SKG33" s="450" t="s">
        <v>31</v>
      </c>
      <c r="SKH33" s="450" t="s">
        <v>140</v>
      </c>
      <c r="SKI33" s="446" t="s">
        <v>141</v>
      </c>
      <c r="SKJ33" s="446" t="s">
        <v>142</v>
      </c>
      <c r="SKK33" s="446" t="s">
        <v>143</v>
      </c>
      <c r="SKL33" s="446">
        <v>0.217</v>
      </c>
      <c r="SKM33" s="451">
        <f>+VLOOKUP(SKH33,[111]Insumos!$A$2:$F$2700,5,FALSE)</f>
        <v>124723</v>
      </c>
      <c r="SKN33" s="451">
        <f>+ROUND(SKL33*SKM33,0)</f>
        <v>27065</v>
      </c>
      <c r="SKO33" s="450" t="s">
        <v>31</v>
      </c>
      <c r="SKP33" s="450" t="s">
        <v>140</v>
      </c>
      <c r="SKQ33" s="446" t="s">
        <v>141</v>
      </c>
      <c r="SKR33" s="446" t="s">
        <v>142</v>
      </c>
      <c r="SKS33" s="446" t="s">
        <v>143</v>
      </c>
      <c r="SKT33" s="446">
        <v>0.217</v>
      </c>
      <c r="SKU33" s="451">
        <f>+VLOOKUP(SKP33,[111]Insumos!$A$2:$F$2700,5,FALSE)</f>
        <v>124723</v>
      </c>
      <c r="SKV33" s="451">
        <f>+ROUND(SKT33*SKU33,0)</f>
        <v>27065</v>
      </c>
      <c r="SKW33" s="450" t="s">
        <v>31</v>
      </c>
      <c r="SKX33" s="450" t="s">
        <v>140</v>
      </c>
      <c r="SKY33" s="446" t="s">
        <v>141</v>
      </c>
      <c r="SKZ33" s="446" t="s">
        <v>142</v>
      </c>
      <c r="SLA33" s="446" t="s">
        <v>143</v>
      </c>
      <c r="SLB33" s="446">
        <v>0.217</v>
      </c>
      <c r="SLC33" s="451">
        <f>+VLOOKUP(SKX33,[111]Insumos!$A$2:$F$2700,5,FALSE)</f>
        <v>124723</v>
      </c>
      <c r="SLD33" s="451">
        <f>+ROUND(SLB33*SLC33,0)</f>
        <v>27065</v>
      </c>
      <c r="SLE33" s="450" t="s">
        <v>31</v>
      </c>
      <c r="SLF33" s="450" t="s">
        <v>140</v>
      </c>
      <c r="SLG33" s="446" t="s">
        <v>141</v>
      </c>
      <c r="SLH33" s="446" t="s">
        <v>142</v>
      </c>
      <c r="SLI33" s="446" t="s">
        <v>143</v>
      </c>
      <c r="SLJ33" s="446">
        <v>0.217</v>
      </c>
      <c r="SLK33" s="451">
        <f>+VLOOKUP(SLF33,[111]Insumos!$A$2:$F$2700,5,FALSE)</f>
        <v>124723</v>
      </c>
      <c r="SLL33" s="451">
        <f>+ROUND(SLJ33*SLK33,0)</f>
        <v>27065</v>
      </c>
      <c r="SLM33" s="450" t="s">
        <v>31</v>
      </c>
      <c r="SLN33" s="450" t="s">
        <v>140</v>
      </c>
      <c r="SLO33" s="446" t="s">
        <v>141</v>
      </c>
      <c r="SLP33" s="446" t="s">
        <v>142</v>
      </c>
      <c r="SLQ33" s="446" t="s">
        <v>143</v>
      </c>
      <c r="SLR33" s="446">
        <v>0.217</v>
      </c>
      <c r="SLS33" s="451">
        <f>+VLOOKUP(SLN33,[111]Insumos!$A$2:$F$2700,5,FALSE)</f>
        <v>124723</v>
      </c>
      <c r="SLT33" s="451">
        <f>+ROUND(SLR33*SLS33,0)</f>
        <v>27065</v>
      </c>
      <c r="SLU33" s="450" t="s">
        <v>31</v>
      </c>
      <c r="SLV33" s="450" t="s">
        <v>140</v>
      </c>
      <c r="SLW33" s="446" t="s">
        <v>141</v>
      </c>
      <c r="SLX33" s="446" t="s">
        <v>142</v>
      </c>
      <c r="SLY33" s="446" t="s">
        <v>143</v>
      </c>
      <c r="SLZ33" s="446">
        <v>0.217</v>
      </c>
      <c r="SMA33" s="451">
        <f>+VLOOKUP(SLV33,[111]Insumos!$A$2:$F$2700,5,FALSE)</f>
        <v>124723</v>
      </c>
      <c r="SMB33" s="451">
        <f>+ROUND(SLZ33*SMA33,0)</f>
        <v>27065</v>
      </c>
      <c r="SMC33" s="450" t="s">
        <v>31</v>
      </c>
      <c r="SMD33" s="450" t="s">
        <v>140</v>
      </c>
      <c r="SME33" s="446" t="s">
        <v>141</v>
      </c>
      <c r="SMF33" s="446" t="s">
        <v>142</v>
      </c>
      <c r="SMG33" s="446" t="s">
        <v>143</v>
      </c>
      <c r="SMH33" s="446">
        <v>0.217</v>
      </c>
      <c r="SMI33" s="451">
        <f>+VLOOKUP(SMD33,[111]Insumos!$A$2:$F$2700,5,FALSE)</f>
        <v>124723</v>
      </c>
      <c r="SMJ33" s="451">
        <f>+ROUND(SMH33*SMI33,0)</f>
        <v>27065</v>
      </c>
      <c r="SMK33" s="450" t="s">
        <v>31</v>
      </c>
      <c r="SML33" s="450" t="s">
        <v>140</v>
      </c>
      <c r="SMM33" s="446" t="s">
        <v>141</v>
      </c>
      <c r="SMN33" s="446" t="s">
        <v>142</v>
      </c>
      <c r="SMO33" s="446" t="s">
        <v>143</v>
      </c>
      <c r="SMP33" s="446">
        <v>0.217</v>
      </c>
      <c r="SMQ33" s="451">
        <f>+VLOOKUP(SML33,[111]Insumos!$A$2:$F$2700,5,FALSE)</f>
        <v>124723</v>
      </c>
      <c r="SMR33" s="451">
        <f>+ROUND(SMP33*SMQ33,0)</f>
        <v>27065</v>
      </c>
      <c r="SMS33" s="450" t="s">
        <v>31</v>
      </c>
      <c r="SMT33" s="450" t="s">
        <v>140</v>
      </c>
      <c r="SMU33" s="446" t="s">
        <v>141</v>
      </c>
      <c r="SMV33" s="446" t="s">
        <v>142</v>
      </c>
      <c r="SMW33" s="446" t="s">
        <v>143</v>
      </c>
      <c r="SMX33" s="446">
        <v>0.217</v>
      </c>
      <c r="SMY33" s="451">
        <f>+VLOOKUP(SMT33,[111]Insumos!$A$2:$F$2700,5,FALSE)</f>
        <v>124723</v>
      </c>
      <c r="SMZ33" s="451">
        <f>+ROUND(SMX33*SMY33,0)</f>
        <v>27065</v>
      </c>
      <c r="SNA33" s="450" t="s">
        <v>31</v>
      </c>
      <c r="SNB33" s="450" t="s">
        <v>140</v>
      </c>
      <c r="SNC33" s="446" t="s">
        <v>141</v>
      </c>
      <c r="SND33" s="446" t="s">
        <v>142</v>
      </c>
      <c r="SNE33" s="446" t="s">
        <v>143</v>
      </c>
      <c r="SNF33" s="446">
        <v>0.217</v>
      </c>
      <c r="SNG33" s="451">
        <f>+VLOOKUP(SNB33,[111]Insumos!$A$2:$F$2700,5,FALSE)</f>
        <v>124723</v>
      </c>
      <c r="SNH33" s="451">
        <f>+ROUND(SNF33*SNG33,0)</f>
        <v>27065</v>
      </c>
      <c r="SNI33" s="450" t="s">
        <v>31</v>
      </c>
      <c r="SNJ33" s="450" t="s">
        <v>140</v>
      </c>
      <c r="SNK33" s="446" t="s">
        <v>141</v>
      </c>
      <c r="SNL33" s="446" t="s">
        <v>142</v>
      </c>
      <c r="SNM33" s="446" t="s">
        <v>143</v>
      </c>
      <c r="SNN33" s="446">
        <v>0.217</v>
      </c>
      <c r="SNO33" s="451">
        <f>+VLOOKUP(SNJ33,[111]Insumos!$A$2:$F$2700,5,FALSE)</f>
        <v>124723</v>
      </c>
      <c r="SNP33" s="451">
        <f>+ROUND(SNN33*SNO33,0)</f>
        <v>27065</v>
      </c>
      <c r="SNQ33" s="450" t="s">
        <v>31</v>
      </c>
      <c r="SNR33" s="450" t="s">
        <v>140</v>
      </c>
      <c r="SNS33" s="446" t="s">
        <v>141</v>
      </c>
      <c r="SNT33" s="446" t="s">
        <v>142</v>
      </c>
      <c r="SNU33" s="446" t="s">
        <v>143</v>
      </c>
      <c r="SNV33" s="446">
        <v>0.217</v>
      </c>
      <c r="SNW33" s="451">
        <f>+VLOOKUP(SNR33,[111]Insumos!$A$2:$F$2700,5,FALSE)</f>
        <v>124723</v>
      </c>
      <c r="SNX33" s="451">
        <f>+ROUND(SNV33*SNW33,0)</f>
        <v>27065</v>
      </c>
      <c r="SNY33" s="450" t="s">
        <v>31</v>
      </c>
      <c r="SNZ33" s="450" t="s">
        <v>140</v>
      </c>
      <c r="SOA33" s="446" t="s">
        <v>141</v>
      </c>
      <c r="SOB33" s="446" t="s">
        <v>142</v>
      </c>
      <c r="SOC33" s="446" t="s">
        <v>143</v>
      </c>
      <c r="SOD33" s="446">
        <v>0.217</v>
      </c>
      <c r="SOE33" s="451">
        <f>+VLOOKUP(SNZ33,[111]Insumos!$A$2:$F$2700,5,FALSE)</f>
        <v>124723</v>
      </c>
      <c r="SOF33" s="451">
        <f>+ROUND(SOD33*SOE33,0)</f>
        <v>27065</v>
      </c>
      <c r="SOG33" s="450" t="s">
        <v>31</v>
      </c>
      <c r="SOH33" s="450" t="s">
        <v>140</v>
      </c>
      <c r="SOI33" s="446" t="s">
        <v>141</v>
      </c>
      <c r="SOJ33" s="446" t="s">
        <v>142</v>
      </c>
      <c r="SOK33" s="446" t="s">
        <v>143</v>
      </c>
      <c r="SOL33" s="446">
        <v>0.217</v>
      </c>
      <c r="SOM33" s="451">
        <f>+VLOOKUP(SOH33,[111]Insumos!$A$2:$F$2700,5,FALSE)</f>
        <v>124723</v>
      </c>
      <c r="SON33" s="451">
        <f>+ROUND(SOL33*SOM33,0)</f>
        <v>27065</v>
      </c>
      <c r="SOO33" s="450" t="s">
        <v>31</v>
      </c>
      <c r="SOP33" s="450" t="s">
        <v>140</v>
      </c>
      <c r="SOQ33" s="446" t="s">
        <v>141</v>
      </c>
      <c r="SOR33" s="446" t="s">
        <v>142</v>
      </c>
      <c r="SOS33" s="446" t="s">
        <v>143</v>
      </c>
      <c r="SOT33" s="446">
        <v>0.217</v>
      </c>
      <c r="SOU33" s="451">
        <f>+VLOOKUP(SOP33,[111]Insumos!$A$2:$F$2700,5,FALSE)</f>
        <v>124723</v>
      </c>
      <c r="SOV33" s="451">
        <f>+ROUND(SOT33*SOU33,0)</f>
        <v>27065</v>
      </c>
      <c r="SOW33" s="450" t="s">
        <v>31</v>
      </c>
      <c r="SOX33" s="450" t="s">
        <v>140</v>
      </c>
      <c r="SOY33" s="446" t="s">
        <v>141</v>
      </c>
      <c r="SOZ33" s="446" t="s">
        <v>142</v>
      </c>
      <c r="SPA33" s="446" t="s">
        <v>143</v>
      </c>
      <c r="SPB33" s="446">
        <v>0.217</v>
      </c>
      <c r="SPC33" s="451">
        <f>+VLOOKUP(SOX33,[111]Insumos!$A$2:$F$2700,5,FALSE)</f>
        <v>124723</v>
      </c>
      <c r="SPD33" s="451">
        <f>+ROUND(SPB33*SPC33,0)</f>
        <v>27065</v>
      </c>
      <c r="SPE33" s="450" t="s">
        <v>31</v>
      </c>
      <c r="SPF33" s="450" t="s">
        <v>140</v>
      </c>
      <c r="SPG33" s="446" t="s">
        <v>141</v>
      </c>
      <c r="SPH33" s="446" t="s">
        <v>142</v>
      </c>
      <c r="SPI33" s="446" t="s">
        <v>143</v>
      </c>
      <c r="SPJ33" s="446">
        <v>0.217</v>
      </c>
      <c r="SPK33" s="451">
        <f>+VLOOKUP(SPF33,[111]Insumos!$A$2:$F$2700,5,FALSE)</f>
        <v>124723</v>
      </c>
      <c r="SPL33" s="451">
        <f>+ROUND(SPJ33*SPK33,0)</f>
        <v>27065</v>
      </c>
      <c r="SPM33" s="450" t="s">
        <v>31</v>
      </c>
      <c r="SPN33" s="450" t="s">
        <v>140</v>
      </c>
      <c r="SPO33" s="446" t="s">
        <v>141</v>
      </c>
      <c r="SPP33" s="446" t="s">
        <v>142</v>
      </c>
      <c r="SPQ33" s="446" t="s">
        <v>143</v>
      </c>
      <c r="SPR33" s="446">
        <v>0.217</v>
      </c>
      <c r="SPS33" s="451">
        <f>+VLOOKUP(SPN33,[111]Insumos!$A$2:$F$2700,5,FALSE)</f>
        <v>124723</v>
      </c>
      <c r="SPT33" s="451">
        <f>+ROUND(SPR33*SPS33,0)</f>
        <v>27065</v>
      </c>
      <c r="SPU33" s="450" t="s">
        <v>31</v>
      </c>
      <c r="SPV33" s="450" t="s">
        <v>140</v>
      </c>
      <c r="SPW33" s="446" t="s">
        <v>141</v>
      </c>
      <c r="SPX33" s="446" t="s">
        <v>142</v>
      </c>
      <c r="SPY33" s="446" t="s">
        <v>143</v>
      </c>
      <c r="SPZ33" s="446">
        <v>0.217</v>
      </c>
      <c r="SQA33" s="451">
        <f>+VLOOKUP(SPV33,[111]Insumos!$A$2:$F$2700,5,FALSE)</f>
        <v>124723</v>
      </c>
      <c r="SQB33" s="451">
        <f>+ROUND(SPZ33*SQA33,0)</f>
        <v>27065</v>
      </c>
      <c r="SQC33" s="450" t="s">
        <v>31</v>
      </c>
      <c r="SQD33" s="450" t="s">
        <v>140</v>
      </c>
      <c r="SQE33" s="446" t="s">
        <v>141</v>
      </c>
      <c r="SQF33" s="446" t="s">
        <v>142</v>
      </c>
      <c r="SQG33" s="446" t="s">
        <v>143</v>
      </c>
      <c r="SQH33" s="446">
        <v>0.217</v>
      </c>
      <c r="SQI33" s="451">
        <f>+VLOOKUP(SQD33,[111]Insumos!$A$2:$F$2700,5,FALSE)</f>
        <v>124723</v>
      </c>
      <c r="SQJ33" s="451">
        <f>+ROUND(SQH33*SQI33,0)</f>
        <v>27065</v>
      </c>
      <c r="SQK33" s="450" t="s">
        <v>31</v>
      </c>
      <c r="SQL33" s="450" t="s">
        <v>140</v>
      </c>
      <c r="SQM33" s="446" t="s">
        <v>141</v>
      </c>
      <c r="SQN33" s="446" t="s">
        <v>142</v>
      </c>
      <c r="SQO33" s="446" t="s">
        <v>143</v>
      </c>
      <c r="SQP33" s="446">
        <v>0.217</v>
      </c>
      <c r="SQQ33" s="451">
        <f>+VLOOKUP(SQL33,[111]Insumos!$A$2:$F$2700,5,FALSE)</f>
        <v>124723</v>
      </c>
      <c r="SQR33" s="451">
        <f>+ROUND(SQP33*SQQ33,0)</f>
        <v>27065</v>
      </c>
      <c r="SQS33" s="450" t="s">
        <v>31</v>
      </c>
      <c r="SQT33" s="450" t="s">
        <v>140</v>
      </c>
      <c r="SQU33" s="446" t="s">
        <v>141</v>
      </c>
      <c r="SQV33" s="446" t="s">
        <v>142</v>
      </c>
      <c r="SQW33" s="446" t="s">
        <v>143</v>
      </c>
      <c r="SQX33" s="446">
        <v>0.217</v>
      </c>
      <c r="SQY33" s="451">
        <f>+VLOOKUP(SQT33,[111]Insumos!$A$2:$F$2700,5,FALSE)</f>
        <v>124723</v>
      </c>
      <c r="SQZ33" s="451">
        <f>+ROUND(SQX33*SQY33,0)</f>
        <v>27065</v>
      </c>
      <c r="SRA33" s="450" t="s">
        <v>31</v>
      </c>
      <c r="SRB33" s="450" t="s">
        <v>140</v>
      </c>
      <c r="SRC33" s="446" t="s">
        <v>141</v>
      </c>
      <c r="SRD33" s="446" t="s">
        <v>142</v>
      </c>
      <c r="SRE33" s="446" t="s">
        <v>143</v>
      </c>
      <c r="SRF33" s="446">
        <v>0.217</v>
      </c>
      <c r="SRG33" s="451">
        <f>+VLOOKUP(SRB33,[111]Insumos!$A$2:$F$2700,5,FALSE)</f>
        <v>124723</v>
      </c>
      <c r="SRH33" s="451">
        <f>+ROUND(SRF33*SRG33,0)</f>
        <v>27065</v>
      </c>
      <c r="SRI33" s="450" t="s">
        <v>31</v>
      </c>
      <c r="SRJ33" s="450" t="s">
        <v>140</v>
      </c>
      <c r="SRK33" s="446" t="s">
        <v>141</v>
      </c>
      <c r="SRL33" s="446" t="s">
        <v>142</v>
      </c>
      <c r="SRM33" s="446" t="s">
        <v>143</v>
      </c>
      <c r="SRN33" s="446">
        <v>0.217</v>
      </c>
      <c r="SRO33" s="451">
        <f>+VLOOKUP(SRJ33,[111]Insumos!$A$2:$F$2700,5,FALSE)</f>
        <v>124723</v>
      </c>
      <c r="SRP33" s="451">
        <f>+ROUND(SRN33*SRO33,0)</f>
        <v>27065</v>
      </c>
      <c r="SRQ33" s="450" t="s">
        <v>31</v>
      </c>
      <c r="SRR33" s="450" t="s">
        <v>140</v>
      </c>
      <c r="SRS33" s="446" t="s">
        <v>141</v>
      </c>
      <c r="SRT33" s="446" t="s">
        <v>142</v>
      </c>
      <c r="SRU33" s="446" t="s">
        <v>143</v>
      </c>
      <c r="SRV33" s="446">
        <v>0.217</v>
      </c>
      <c r="SRW33" s="451">
        <f>+VLOOKUP(SRR33,[111]Insumos!$A$2:$F$2700,5,FALSE)</f>
        <v>124723</v>
      </c>
      <c r="SRX33" s="451">
        <f>+ROUND(SRV33*SRW33,0)</f>
        <v>27065</v>
      </c>
      <c r="SRY33" s="450" t="s">
        <v>31</v>
      </c>
      <c r="SRZ33" s="450" t="s">
        <v>140</v>
      </c>
      <c r="SSA33" s="446" t="s">
        <v>141</v>
      </c>
      <c r="SSB33" s="446" t="s">
        <v>142</v>
      </c>
      <c r="SSC33" s="446" t="s">
        <v>143</v>
      </c>
      <c r="SSD33" s="446">
        <v>0.217</v>
      </c>
      <c r="SSE33" s="451">
        <f>+VLOOKUP(SRZ33,[111]Insumos!$A$2:$F$2700,5,FALSE)</f>
        <v>124723</v>
      </c>
      <c r="SSF33" s="451">
        <f>+ROUND(SSD33*SSE33,0)</f>
        <v>27065</v>
      </c>
      <c r="SSG33" s="450" t="s">
        <v>31</v>
      </c>
      <c r="SSH33" s="450" t="s">
        <v>140</v>
      </c>
      <c r="SSI33" s="446" t="s">
        <v>141</v>
      </c>
      <c r="SSJ33" s="446" t="s">
        <v>142</v>
      </c>
      <c r="SSK33" s="446" t="s">
        <v>143</v>
      </c>
      <c r="SSL33" s="446">
        <v>0.217</v>
      </c>
      <c r="SSM33" s="451">
        <f>+VLOOKUP(SSH33,[111]Insumos!$A$2:$F$2700,5,FALSE)</f>
        <v>124723</v>
      </c>
      <c r="SSN33" s="451">
        <f>+ROUND(SSL33*SSM33,0)</f>
        <v>27065</v>
      </c>
      <c r="SSO33" s="450" t="s">
        <v>31</v>
      </c>
      <c r="SSP33" s="450" t="s">
        <v>140</v>
      </c>
      <c r="SSQ33" s="446" t="s">
        <v>141</v>
      </c>
      <c r="SSR33" s="446" t="s">
        <v>142</v>
      </c>
      <c r="SSS33" s="446" t="s">
        <v>143</v>
      </c>
      <c r="SST33" s="446">
        <v>0.217</v>
      </c>
      <c r="SSU33" s="451">
        <f>+VLOOKUP(SSP33,[111]Insumos!$A$2:$F$2700,5,FALSE)</f>
        <v>124723</v>
      </c>
      <c r="SSV33" s="451">
        <f>+ROUND(SST33*SSU33,0)</f>
        <v>27065</v>
      </c>
      <c r="SSW33" s="450" t="s">
        <v>31</v>
      </c>
      <c r="SSX33" s="450" t="s">
        <v>140</v>
      </c>
      <c r="SSY33" s="446" t="s">
        <v>141</v>
      </c>
      <c r="SSZ33" s="446" t="s">
        <v>142</v>
      </c>
      <c r="STA33" s="446" t="s">
        <v>143</v>
      </c>
      <c r="STB33" s="446">
        <v>0.217</v>
      </c>
      <c r="STC33" s="451">
        <f>+VLOOKUP(SSX33,[111]Insumos!$A$2:$F$2700,5,FALSE)</f>
        <v>124723</v>
      </c>
      <c r="STD33" s="451">
        <f>+ROUND(STB33*STC33,0)</f>
        <v>27065</v>
      </c>
      <c r="STE33" s="450" t="s">
        <v>31</v>
      </c>
      <c r="STF33" s="450" t="s">
        <v>140</v>
      </c>
      <c r="STG33" s="446" t="s">
        <v>141</v>
      </c>
      <c r="STH33" s="446" t="s">
        <v>142</v>
      </c>
      <c r="STI33" s="446" t="s">
        <v>143</v>
      </c>
      <c r="STJ33" s="446">
        <v>0.217</v>
      </c>
      <c r="STK33" s="451">
        <f>+VLOOKUP(STF33,[111]Insumos!$A$2:$F$2700,5,FALSE)</f>
        <v>124723</v>
      </c>
      <c r="STL33" s="451">
        <f>+ROUND(STJ33*STK33,0)</f>
        <v>27065</v>
      </c>
      <c r="STM33" s="450" t="s">
        <v>31</v>
      </c>
      <c r="STN33" s="450" t="s">
        <v>140</v>
      </c>
      <c r="STO33" s="446" t="s">
        <v>141</v>
      </c>
      <c r="STP33" s="446" t="s">
        <v>142</v>
      </c>
      <c r="STQ33" s="446" t="s">
        <v>143</v>
      </c>
      <c r="STR33" s="446">
        <v>0.217</v>
      </c>
      <c r="STS33" s="451">
        <f>+VLOOKUP(STN33,[111]Insumos!$A$2:$F$2700,5,FALSE)</f>
        <v>124723</v>
      </c>
      <c r="STT33" s="451">
        <f>+ROUND(STR33*STS33,0)</f>
        <v>27065</v>
      </c>
      <c r="STU33" s="450" t="s">
        <v>31</v>
      </c>
      <c r="STV33" s="450" t="s">
        <v>140</v>
      </c>
      <c r="STW33" s="446" t="s">
        <v>141</v>
      </c>
      <c r="STX33" s="446" t="s">
        <v>142</v>
      </c>
      <c r="STY33" s="446" t="s">
        <v>143</v>
      </c>
      <c r="STZ33" s="446">
        <v>0.217</v>
      </c>
      <c r="SUA33" s="451">
        <f>+VLOOKUP(STV33,[111]Insumos!$A$2:$F$2700,5,FALSE)</f>
        <v>124723</v>
      </c>
      <c r="SUB33" s="451">
        <f>+ROUND(STZ33*SUA33,0)</f>
        <v>27065</v>
      </c>
      <c r="SUC33" s="450" t="s">
        <v>31</v>
      </c>
      <c r="SUD33" s="450" t="s">
        <v>140</v>
      </c>
      <c r="SUE33" s="446" t="s">
        <v>141</v>
      </c>
      <c r="SUF33" s="446" t="s">
        <v>142</v>
      </c>
      <c r="SUG33" s="446" t="s">
        <v>143</v>
      </c>
      <c r="SUH33" s="446">
        <v>0.217</v>
      </c>
      <c r="SUI33" s="451">
        <f>+VLOOKUP(SUD33,[111]Insumos!$A$2:$F$2700,5,FALSE)</f>
        <v>124723</v>
      </c>
      <c r="SUJ33" s="451">
        <f>+ROUND(SUH33*SUI33,0)</f>
        <v>27065</v>
      </c>
      <c r="SUK33" s="450" t="s">
        <v>31</v>
      </c>
      <c r="SUL33" s="450" t="s">
        <v>140</v>
      </c>
      <c r="SUM33" s="446" t="s">
        <v>141</v>
      </c>
      <c r="SUN33" s="446" t="s">
        <v>142</v>
      </c>
      <c r="SUO33" s="446" t="s">
        <v>143</v>
      </c>
      <c r="SUP33" s="446">
        <v>0.217</v>
      </c>
      <c r="SUQ33" s="451">
        <f>+VLOOKUP(SUL33,[111]Insumos!$A$2:$F$2700,5,FALSE)</f>
        <v>124723</v>
      </c>
      <c r="SUR33" s="451">
        <f>+ROUND(SUP33*SUQ33,0)</f>
        <v>27065</v>
      </c>
      <c r="SUS33" s="450" t="s">
        <v>31</v>
      </c>
      <c r="SUT33" s="450" t="s">
        <v>140</v>
      </c>
      <c r="SUU33" s="446" t="s">
        <v>141</v>
      </c>
      <c r="SUV33" s="446" t="s">
        <v>142</v>
      </c>
      <c r="SUW33" s="446" t="s">
        <v>143</v>
      </c>
      <c r="SUX33" s="446">
        <v>0.217</v>
      </c>
      <c r="SUY33" s="451">
        <f>+VLOOKUP(SUT33,[111]Insumos!$A$2:$F$2700,5,FALSE)</f>
        <v>124723</v>
      </c>
      <c r="SUZ33" s="451">
        <f>+ROUND(SUX33*SUY33,0)</f>
        <v>27065</v>
      </c>
      <c r="SVA33" s="450" t="s">
        <v>31</v>
      </c>
      <c r="SVB33" s="450" t="s">
        <v>140</v>
      </c>
      <c r="SVC33" s="446" t="s">
        <v>141</v>
      </c>
      <c r="SVD33" s="446" t="s">
        <v>142</v>
      </c>
      <c r="SVE33" s="446" t="s">
        <v>143</v>
      </c>
      <c r="SVF33" s="446">
        <v>0.217</v>
      </c>
      <c r="SVG33" s="451">
        <f>+VLOOKUP(SVB33,[111]Insumos!$A$2:$F$2700,5,FALSE)</f>
        <v>124723</v>
      </c>
      <c r="SVH33" s="451">
        <f>+ROUND(SVF33*SVG33,0)</f>
        <v>27065</v>
      </c>
      <c r="SVI33" s="450" t="s">
        <v>31</v>
      </c>
      <c r="SVJ33" s="450" t="s">
        <v>140</v>
      </c>
      <c r="SVK33" s="446" t="s">
        <v>141</v>
      </c>
      <c r="SVL33" s="446" t="s">
        <v>142</v>
      </c>
      <c r="SVM33" s="446" t="s">
        <v>143</v>
      </c>
      <c r="SVN33" s="446">
        <v>0.217</v>
      </c>
      <c r="SVO33" s="451">
        <f>+VLOOKUP(SVJ33,[111]Insumos!$A$2:$F$2700,5,FALSE)</f>
        <v>124723</v>
      </c>
      <c r="SVP33" s="451">
        <f>+ROUND(SVN33*SVO33,0)</f>
        <v>27065</v>
      </c>
      <c r="SVQ33" s="450" t="s">
        <v>31</v>
      </c>
      <c r="SVR33" s="450" t="s">
        <v>140</v>
      </c>
      <c r="SVS33" s="446" t="s">
        <v>141</v>
      </c>
      <c r="SVT33" s="446" t="s">
        <v>142</v>
      </c>
      <c r="SVU33" s="446" t="s">
        <v>143</v>
      </c>
      <c r="SVV33" s="446">
        <v>0.217</v>
      </c>
      <c r="SVW33" s="451">
        <f>+VLOOKUP(SVR33,[111]Insumos!$A$2:$F$2700,5,FALSE)</f>
        <v>124723</v>
      </c>
      <c r="SVX33" s="451">
        <f>+ROUND(SVV33*SVW33,0)</f>
        <v>27065</v>
      </c>
      <c r="SVY33" s="450" t="s">
        <v>31</v>
      </c>
      <c r="SVZ33" s="450" t="s">
        <v>140</v>
      </c>
      <c r="SWA33" s="446" t="s">
        <v>141</v>
      </c>
      <c r="SWB33" s="446" t="s">
        <v>142</v>
      </c>
      <c r="SWC33" s="446" t="s">
        <v>143</v>
      </c>
      <c r="SWD33" s="446">
        <v>0.217</v>
      </c>
      <c r="SWE33" s="451">
        <f>+VLOOKUP(SVZ33,[111]Insumos!$A$2:$F$2700,5,FALSE)</f>
        <v>124723</v>
      </c>
      <c r="SWF33" s="451">
        <f>+ROUND(SWD33*SWE33,0)</f>
        <v>27065</v>
      </c>
      <c r="SWG33" s="450" t="s">
        <v>31</v>
      </c>
      <c r="SWH33" s="450" t="s">
        <v>140</v>
      </c>
      <c r="SWI33" s="446" t="s">
        <v>141</v>
      </c>
      <c r="SWJ33" s="446" t="s">
        <v>142</v>
      </c>
      <c r="SWK33" s="446" t="s">
        <v>143</v>
      </c>
      <c r="SWL33" s="446">
        <v>0.217</v>
      </c>
      <c r="SWM33" s="451">
        <f>+VLOOKUP(SWH33,[111]Insumos!$A$2:$F$2700,5,FALSE)</f>
        <v>124723</v>
      </c>
      <c r="SWN33" s="451">
        <f>+ROUND(SWL33*SWM33,0)</f>
        <v>27065</v>
      </c>
      <c r="SWO33" s="450" t="s">
        <v>31</v>
      </c>
      <c r="SWP33" s="450" t="s">
        <v>140</v>
      </c>
      <c r="SWQ33" s="446" t="s">
        <v>141</v>
      </c>
      <c r="SWR33" s="446" t="s">
        <v>142</v>
      </c>
      <c r="SWS33" s="446" t="s">
        <v>143</v>
      </c>
      <c r="SWT33" s="446">
        <v>0.217</v>
      </c>
      <c r="SWU33" s="451">
        <f>+VLOOKUP(SWP33,[111]Insumos!$A$2:$F$2700,5,FALSE)</f>
        <v>124723</v>
      </c>
      <c r="SWV33" s="451">
        <f>+ROUND(SWT33*SWU33,0)</f>
        <v>27065</v>
      </c>
      <c r="SWW33" s="450" t="s">
        <v>31</v>
      </c>
      <c r="SWX33" s="450" t="s">
        <v>140</v>
      </c>
      <c r="SWY33" s="446" t="s">
        <v>141</v>
      </c>
      <c r="SWZ33" s="446" t="s">
        <v>142</v>
      </c>
      <c r="SXA33" s="446" t="s">
        <v>143</v>
      </c>
      <c r="SXB33" s="446">
        <v>0.217</v>
      </c>
      <c r="SXC33" s="451">
        <f>+VLOOKUP(SWX33,[111]Insumos!$A$2:$F$2700,5,FALSE)</f>
        <v>124723</v>
      </c>
      <c r="SXD33" s="451">
        <f>+ROUND(SXB33*SXC33,0)</f>
        <v>27065</v>
      </c>
      <c r="SXE33" s="450" t="s">
        <v>31</v>
      </c>
      <c r="SXF33" s="450" t="s">
        <v>140</v>
      </c>
      <c r="SXG33" s="446" t="s">
        <v>141</v>
      </c>
      <c r="SXH33" s="446" t="s">
        <v>142</v>
      </c>
      <c r="SXI33" s="446" t="s">
        <v>143</v>
      </c>
      <c r="SXJ33" s="446">
        <v>0.217</v>
      </c>
      <c r="SXK33" s="451">
        <f>+VLOOKUP(SXF33,[111]Insumos!$A$2:$F$2700,5,FALSE)</f>
        <v>124723</v>
      </c>
      <c r="SXL33" s="451">
        <f>+ROUND(SXJ33*SXK33,0)</f>
        <v>27065</v>
      </c>
      <c r="SXM33" s="450" t="s">
        <v>31</v>
      </c>
      <c r="SXN33" s="450" t="s">
        <v>140</v>
      </c>
      <c r="SXO33" s="446" t="s">
        <v>141</v>
      </c>
      <c r="SXP33" s="446" t="s">
        <v>142</v>
      </c>
      <c r="SXQ33" s="446" t="s">
        <v>143</v>
      </c>
      <c r="SXR33" s="446">
        <v>0.217</v>
      </c>
      <c r="SXS33" s="451">
        <f>+VLOOKUP(SXN33,[111]Insumos!$A$2:$F$2700,5,FALSE)</f>
        <v>124723</v>
      </c>
      <c r="SXT33" s="451">
        <f>+ROUND(SXR33*SXS33,0)</f>
        <v>27065</v>
      </c>
      <c r="SXU33" s="450" t="s">
        <v>31</v>
      </c>
      <c r="SXV33" s="450" t="s">
        <v>140</v>
      </c>
      <c r="SXW33" s="446" t="s">
        <v>141</v>
      </c>
      <c r="SXX33" s="446" t="s">
        <v>142</v>
      </c>
      <c r="SXY33" s="446" t="s">
        <v>143</v>
      </c>
      <c r="SXZ33" s="446">
        <v>0.217</v>
      </c>
      <c r="SYA33" s="451">
        <f>+VLOOKUP(SXV33,[111]Insumos!$A$2:$F$2700,5,FALSE)</f>
        <v>124723</v>
      </c>
      <c r="SYB33" s="451">
        <f>+ROUND(SXZ33*SYA33,0)</f>
        <v>27065</v>
      </c>
      <c r="SYC33" s="450" t="s">
        <v>31</v>
      </c>
      <c r="SYD33" s="450" t="s">
        <v>140</v>
      </c>
      <c r="SYE33" s="446" t="s">
        <v>141</v>
      </c>
      <c r="SYF33" s="446" t="s">
        <v>142</v>
      </c>
      <c r="SYG33" s="446" t="s">
        <v>143</v>
      </c>
      <c r="SYH33" s="446">
        <v>0.217</v>
      </c>
      <c r="SYI33" s="451">
        <f>+VLOOKUP(SYD33,[111]Insumos!$A$2:$F$2700,5,FALSE)</f>
        <v>124723</v>
      </c>
      <c r="SYJ33" s="451">
        <f>+ROUND(SYH33*SYI33,0)</f>
        <v>27065</v>
      </c>
      <c r="SYK33" s="450" t="s">
        <v>31</v>
      </c>
      <c r="SYL33" s="450" t="s">
        <v>140</v>
      </c>
      <c r="SYM33" s="446" t="s">
        <v>141</v>
      </c>
      <c r="SYN33" s="446" t="s">
        <v>142</v>
      </c>
      <c r="SYO33" s="446" t="s">
        <v>143</v>
      </c>
      <c r="SYP33" s="446">
        <v>0.217</v>
      </c>
      <c r="SYQ33" s="451">
        <f>+VLOOKUP(SYL33,[111]Insumos!$A$2:$F$2700,5,FALSE)</f>
        <v>124723</v>
      </c>
      <c r="SYR33" s="451">
        <f>+ROUND(SYP33*SYQ33,0)</f>
        <v>27065</v>
      </c>
      <c r="SYS33" s="450" t="s">
        <v>31</v>
      </c>
      <c r="SYT33" s="450" t="s">
        <v>140</v>
      </c>
      <c r="SYU33" s="446" t="s">
        <v>141</v>
      </c>
      <c r="SYV33" s="446" t="s">
        <v>142</v>
      </c>
      <c r="SYW33" s="446" t="s">
        <v>143</v>
      </c>
      <c r="SYX33" s="446">
        <v>0.217</v>
      </c>
      <c r="SYY33" s="451">
        <f>+VLOOKUP(SYT33,[111]Insumos!$A$2:$F$2700,5,FALSE)</f>
        <v>124723</v>
      </c>
      <c r="SYZ33" s="451">
        <f>+ROUND(SYX33*SYY33,0)</f>
        <v>27065</v>
      </c>
      <c r="SZA33" s="450" t="s">
        <v>31</v>
      </c>
      <c r="SZB33" s="450" t="s">
        <v>140</v>
      </c>
      <c r="SZC33" s="446" t="s">
        <v>141</v>
      </c>
      <c r="SZD33" s="446" t="s">
        <v>142</v>
      </c>
      <c r="SZE33" s="446" t="s">
        <v>143</v>
      </c>
      <c r="SZF33" s="446">
        <v>0.217</v>
      </c>
      <c r="SZG33" s="451">
        <f>+VLOOKUP(SZB33,[111]Insumos!$A$2:$F$2700,5,FALSE)</f>
        <v>124723</v>
      </c>
      <c r="SZH33" s="451">
        <f>+ROUND(SZF33*SZG33,0)</f>
        <v>27065</v>
      </c>
      <c r="SZI33" s="450" t="s">
        <v>31</v>
      </c>
      <c r="SZJ33" s="450" t="s">
        <v>140</v>
      </c>
      <c r="SZK33" s="446" t="s">
        <v>141</v>
      </c>
      <c r="SZL33" s="446" t="s">
        <v>142</v>
      </c>
      <c r="SZM33" s="446" t="s">
        <v>143</v>
      </c>
      <c r="SZN33" s="446">
        <v>0.217</v>
      </c>
      <c r="SZO33" s="451">
        <f>+VLOOKUP(SZJ33,[111]Insumos!$A$2:$F$2700,5,FALSE)</f>
        <v>124723</v>
      </c>
      <c r="SZP33" s="451">
        <f>+ROUND(SZN33*SZO33,0)</f>
        <v>27065</v>
      </c>
      <c r="SZQ33" s="450" t="s">
        <v>31</v>
      </c>
      <c r="SZR33" s="450" t="s">
        <v>140</v>
      </c>
      <c r="SZS33" s="446" t="s">
        <v>141</v>
      </c>
      <c r="SZT33" s="446" t="s">
        <v>142</v>
      </c>
      <c r="SZU33" s="446" t="s">
        <v>143</v>
      </c>
      <c r="SZV33" s="446">
        <v>0.217</v>
      </c>
      <c r="SZW33" s="451">
        <f>+VLOOKUP(SZR33,[111]Insumos!$A$2:$F$2700,5,FALSE)</f>
        <v>124723</v>
      </c>
      <c r="SZX33" s="451">
        <f>+ROUND(SZV33*SZW33,0)</f>
        <v>27065</v>
      </c>
      <c r="SZY33" s="450" t="s">
        <v>31</v>
      </c>
      <c r="SZZ33" s="450" t="s">
        <v>140</v>
      </c>
      <c r="TAA33" s="446" t="s">
        <v>141</v>
      </c>
      <c r="TAB33" s="446" t="s">
        <v>142</v>
      </c>
      <c r="TAC33" s="446" t="s">
        <v>143</v>
      </c>
      <c r="TAD33" s="446">
        <v>0.217</v>
      </c>
      <c r="TAE33" s="451">
        <f>+VLOOKUP(SZZ33,[111]Insumos!$A$2:$F$2700,5,FALSE)</f>
        <v>124723</v>
      </c>
      <c r="TAF33" s="451">
        <f>+ROUND(TAD33*TAE33,0)</f>
        <v>27065</v>
      </c>
      <c r="TAG33" s="450" t="s">
        <v>31</v>
      </c>
      <c r="TAH33" s="450" t="s">
        <v>140</v>
      </c>
      <c r="TAI33" s="446" t="s">
        <v>141</v>
      </c>
      <c r="TAJ33" s="446" t="s">
        <v>142</v>
      </c>
      <c r="TAK33" s="446" t="s">
        <v>143</v>
      </c>
      <c r="TAL33" s="446">
        <v>0.217</v>
      </c>
      <c r="TAM33" s="451">
        <f>+VLOOKUP(TAH33,[111]Insumos!$A$2:$F$2700,5,FALSE)</f>
        <v>124723</v>
      </c>
      <c r="TAN33" s="451">
        <f>+ROUND(TAL33*TAM33,0)</f>
        <v>27065</v>
      </c>
      <c r="TAO33" s="450" t="s">
        <v>31</v>
      </c>
      <c r="TAP33" s="450" t="s">
        <v>140</v>
      </c>
      <c r="TAQ33" s="446" t="s">
        <v>141</v>
      </c>
      <c r="TAR33" s="446" t="s">
        <v>142</v>
      </c>
      <c r="TAS33" s="446" t="s">
        <v>143</v>
      </c>
      <c r="TAT33" s="446">
        <v>0.217</v>
      </c>
      <c r="TAU33" s="451">
        <f>+VLOOKUP(TAP33,[111]Insumos!$A$2:$F$2700,5,FALSE)</f>
        <v>124723</v>
      </c>
      <c r="TAV33" s="451">
        <f>+ROUND(TAT33*TAU33,0)</f>
        <v>27065</v>
      </c>
      <c r="TAW33" s="450" t="s">
        <v>31</v>
      </c>
      <c r="TAX33" s="450" t="s">
        <v>140</v>
      </c>
      <c r="TAY33" s="446" t="s">
        <v>141</v>
      </c>
      <c r="TAZ33" s="446" t="s">
        <v>142</v>
      </c>
      <c r="TBA33" s="446" t="s">
        <v>143</v>
      </c>
      <c r="TBB33" s="446">
        <v>0.217</v>
      </c>
      <c r="TBC33" s="451">
        <f>+VLOOKUP(TAX33,[111]Insumos!$A$2:$F$2700,5,FALSE)</f>
        <v>124723</v>
      </c>
      <c r="TBD33" s="451">
        <f>+ROUND(TBB33*TBC33,0)</f>
        <v>27065</v>
      </c>
      <c r="TBE33" s="450" t="s">
        <v>31</v>
      </c>
      <c r="TBF33" s="450" t="s">
        <v>140</v>
      </c>
      <c r="TBG33" s="446" t="s">
        <v>141</v>
      </c>
      <c r="TBH33" s="446" t="s">
        <v>142</v>
      </c>
      <c r="TBI33" s="446" t="s">
        <v>143</v>
      </c>
      <c r="TBJ33" s="446">
        <v>0.217</v>
      </c>
      <c r="TBK33" s="451">
        <f>+VLOOKUP(TBF33,[111]Insumos!$A$2:$F$2700,5,FALSE)</f>
        <v>124723</v>
      </c>
      <c r="TBL33" s="451">
        <f>+ROUND(TBJ33*TBK33,0)</f>
        <v>27065</v>
      </c>
      <c r="TBM33" s="450" t="s">
        <v>31</v>
      </c>
      <c r="TBN33" s="450" t="s">
        <v>140</v>
      </c>
      <c r="TBO33" s="446" t="s">
        <v>141</v>
      </c>
      <c r="TBP33" s="446" t="s">
        <v>142</v>
      </c>
      <c r="TBQ33" s="446" t="s">
        <v>143</v>
      </c>
      <c r="TBR33" s="446">
        <v>0.217</v>
      </c>
      <c r="TBS33" s="451">
        <f>+VLOOKUP(TBN33,[111]Insumos!$A$2:$F$2700,5,FALSE)</f>
        <v>124723</v>
      </c>
      <c r="TBT33" s="451">
        <f>+ROUND(TBR33*TBS33,0)</f>
        <v>27065</v>
      </c>
      <c r="TBU33" s="450" t="s">
        <v>31</v>
      </c>
      <c r="TBV33" s="450" t="s">
        <v>140</v>
      </c>
      <c r="TBW33" s="446" t="s">
        <v>141</v>
      </c>
      <c r="TBX33" s="446" t="s">
        <v>142</v>
      </c>
      <c r="TBY33" s="446" t="s">
        <v>143</v>
      </c>
      <c r="TBZ33" s="446">
        <v>0.217</v>
      </c>
      <c r="TCA33" s="451">
        <f>+VLOOKUP(TBV33,[111]Insumos!$A$2:$F$2700,5,FALSE)</f>
        <v>124723</v>
      </c>
      <c r="TCB33" s="451">
        <f>+ROUND(TBZ33*TCA33,0)</f>
        <v>27065</v>
      </c>
      <c r="TCC33" s="450" t="s">
        <v>31</v>
      </c>
      <c r="TCD33" s="450" t="s">
        <v>140</v>
      </c>
      <c r="TCE33" s="446" t="s">
        <v>141</v>
      </c>
      <c r="TCF33" s="446" t="s">
        <v>142</v>
      </c>
      <c r="TCG33" s="446" t="s">
        <v>143</v>
      </c>
      <c r="TCH33" s="446">
        <v>0.217</v>
      </c>
      <c r="TCI33" s="451">
        <f>+VLOOKUP(TCD33,[111]Insumos!$A$2:$F$2700,5,FALSE)</f>
        <v>124723</v>
      </c>
      <c r="TCJ33" s="451">
        <f>+ROUND(TCH33*TCI33,0)</f>
        <v>27065</v>
      </c>
      <c r="TCK33" s="450" t="s">
        <v>31</v>
      </c>
      <c r="TCL33" s="450" t="s">
        <v>140</v>
      </c>
      <c r="TCM33" s="446" t="s">
        <v>141</v>
      </c>
      <c r="TCN33" s="446" t="s">
        <v>142</v>
      </c>
      <c r="TCO33" s="446" t="s">
        <v>143</v>
      </c>
      <c r="TCP33" s="446">
        <v>0.217</v>
      </c>
      <c r="TCQ33" s="451">
        <f>+VLOOKUP(TCL33,[111]Insumos!$A$2:$F$2700,5,FALSE)</f>
        <v>124723</v>
      </c>
      <c r="TCR33" s="451">
        <f>+ROUND(TCP33*TCQ33,0)</f>
        <v>27065</v>
      </c>
      <c r="TCS33" s="450" t="s">
        <v>31</v>
      </c>
      <c r="TCT33" s="450" t="s">
        <v>140</v>
      </c>
      <c r="TCU33" s="446" t="s">
        <v>141</v>
      </c>
      <c r="TCV33" s="446" t="s">
        <v>142</v>
      </c>
      <c r="TCW33" s="446" t="s">
        <v>143</v>
      </c>
      <c r="TCX33" s="446">
        <v>0.217</v>
      </c>
      <c r="TCY33" s="451">
        <f>+VLOOKUP(TCT33,[111]Insumos!$A$2:$F$2700,5,FALSE)</f>
        <v>124723</v>
      </c>
      <c r="TCZ33" s="451">
        <f>+ROUND(TCX33*TCY33,0)</f>
        <v>27065</v>
      </c>
      <c r="TDA33" s="450" t="s">
        <v>31</v>
      </c>
      <c r="TDB33" s="450" t="s">
        <v>140</v>
      </c>
      <c r="TDC33" s="446" t="s">
        <v>141</v>
      </c>
      <c r="TDD33" s="446" t="s">
        <v>142</v>
      </c>
      <c r="TDE33" s="446" t="s">
        <v>143</v>
      </c>
      <c r="TDF33" s="446">
        <v>0.217</v>
      </c>
      <c r="TDG33" s="451">
        <f>+VLOOKUP(TDB33,[111]Insumos!$A$2:$F$2700,5,FALSE)</f>
        <v>124723</v>
      </c>
      <c r="TDH33" s="451">
        <f>+ROUND(TDF33*TDG33,0)</f>
        <v>27065</v>
      </c>
      <c r="TDI33" s="450" t="s">
        <v>31</v>
      </c>
      <c r="TDJ33" s="450" t="s">
        <v>140</v>
      </c>
      <c r="TDK33" s="446" t="s">
        <v>141</v>
      </c>
      <c r="TDL33" s="446" t="s">
        <v>142</v>
      </c>
      <c r="TDM33" s="446" t="s">
        <v>143</v>
      </c>
      <c r="TDN33" s="446">
        <v>0.217</v>
      </c>
      <c r="TDO33" s="451">
        <f>+VLOOKUP(TDJ33,[111]Insumos!$A$2:$F$2700,5,FALSE)</f>
        <v>124723</v>
      </c>
      <c r="TDP33" s="451">
        <f>+ROUND(TDN33*TDO33,0)</f>
        <v>27065</v>
      </c>
      <c r="TDQ33" s="450" t="s">
        <v>31</v>
      </c>
      <c r="TDR33" s="450" t="s">
        <v>140</v>
      </c>
      <c r="TDS33" s="446" t="s">
        <v>141</v>
      </c>
      <c r="TDT33" s="446" t="s">
        <v>142</v>
      </c>
      <c r="TDU33" s="446" t="s">
        <v>143</v>
      </c>
      <c r="TDV33" s="446">
        <v>0.217</v>
      </c>
      <c r="TDW33" s="451">
        <f>+VLOOKUP(TDR33,[111]Insumos!$A$2:$F$2700,5,FALSE)</f>
        <v>124723</v>
      </c>
      <c r="TDX33" s="451">
        <f>+ROUND(TDV33*TDW33,0)</f>
        <v>27065</v>
      </c>
      <c r="TDY33" s="450" t="s">
        <v>31</v>
      </c>
      <c r="TDZ33" s="450" t="s">
        <v>140</v>
      </c>
      <c r="TEA33" s="446" t="s">
        <v>141</v>
      </c>
      <c r="TEB33" s="446" t="s">
        <v>142</v>
      </c>
      <c r="TEC33" s="446" t="s">
        <v>143</v>
      </c>
      <c r="TED33" s="446">
        <v>0.217</v>
      </c>
      <c r="TEE33" s="451">
        <f>+VLOOKUP(TDZ33,[111]Insumos!$A$2:$F$2700,5,FALSE)</f>
        <v>124723</v>
      </c>
      <c r="TEF33" s="451">
        <f>+ROUND(TED33*TEE33,0)</f>
        <v>27065</v>
      </c>
      <c r="TEG33" s="450" t="s">
        <v>31</v>
      </c>
      <c r="TEH33" s="450" t="s">
        <v>140</v>
      </c>
      <c r="TEI33" s="446" t="s">
        <v>141</v>
      </c>
      <c r="TEJ33" s="446" t="s">
        <v>142</v>
      </c>
      <c r="TEK33" s="446" t="s">
        <v>143</v>
      </c>
      <c r="TEL33" s="446">
        <v>0.217</v>
      </c>
      <c r="TEM33" s="451">
        <f>+VLOOKUP(TEH33,[111]Insumos!$A$2:$F$2700,5,FALSE)</f>
        <v>124723</v>
      </c>
      <c r="TEN33" s="451">
        <f>+ROUND(TEL33*TEM33,0)</f>
        <v>27065</v>
      </c>
      <c r="TEO33" s="450" t="s">
        <v>31</v>
      </c>
      <c r="TEP33" s="450" t="s">
        <v>140</v>
      </c>
      <c r="TEQ33" s="446" t="s">
        <v>141</v>
      </c>
      <c r="TER33" s="446" t="s">
        <v>142</v>
      </c>
      <c r="TES33" s="446" t="s">
        <v>143</v>
      </c>
      <c r="TET33" s="446">
        <v>0.217</v>
      </c>
      <c r="TEU33" s="451">
        <f>+VLOOKUP(TEP33,[111]Insumos!$A$2:$F$2700,5,FALSE)</f>
        <v>124723</v>
      </c>
      <c r="TEV33" s="451">
        <f>+ROUND(TET33*TEU33,0)</f>
        <v>27065</v>
      </c>
      <c r="TEW33" s="450" t="s">
        <v>31</v>
      </c>
      <c r="TEX33" s="450" t="s">
        <v>140</v>
      </c>
      <c r="TEY33" s="446" t="s">
        <v>141</v>
      </c>
      <c r="TEZ33" s="446" t="s">
        <v>142</v>
      </c>
      <c r="TFA33" s="446" t="s">
        <v>143</v>
      </c>
      <c r="TFB33" s="446">
        <v>0.217</v>
      </c>
      <c r="TFC33" s="451">
        <f>+VLOOKUP(TEX33,[111]Insumos!$A$2:$F$2700,5,FALSE)</f>
        <v>124723</v>
      </c>
      <c r="TFD33" s="451">
        <f>+ROUND(TFB33*TFC33,0)</f>
        <v>27065</v>
      </c>
      <c r="TFE33" s="450" t="s">
        <v>31</v>
      </c>
      <c r="TFF33" s="450" t="s">
        <v>140</v>
      </c>
      <c r="TFG33" s="446" t="s">
        <v>141</v>
      </c>
      <c r="TFH33" s="446" t="s">
        <v>142</v>
      </c>
      <c r="TFI33" s="446" t="s">
        <v>143</v>
      </c>
      <c r="TFJ33" s="446">
        <v>0.217</v>
      </c>
      <c r="TFK33" s="451">
        <f>+VLOOKUP(TFF33,[111]Insumos!$A$2:$F$2700,5,FALSE)</f>
        <v>124723</v>
      </c>
      <c r="TFL33" s="451">
        <f>+ROUND(TFJ33*TFK33,0)</f>
        <v>27065</v>
      </c>
      <c r="TFM33" s="450" t="s">
        <v>31</v>
      </c>
      <c r="TFN33" s="450" t="s">
        <v>140</v>
      </c>
      <c r="TFO33" s="446" t="s">
        <v>141</v>
      </c>
      <c r="TFP33" s="446" t="s">
        <v>142</v>
      </c>
      <c r="TFQ33" s="446" t="s">
        <v>143</v>
      </c>
      <c r="TFR33" s="446">
        <v>0.217</v>
      </c>
      <c r="TFS33" s="451">
        <f>+VLOOKUP(TFN33,[111]Insumos!$A$2:$F$2700,5,FALSE)</f>
        <v>124723</v>
      </c>
      <c r="TFT33" s="451">
        <f>+ROUND(TFR33*TFS33,0)</f>
        <v>27065</v>
      </c>
      <c r="TFU33" s="450" t="s">
        <v>31</v>
      </c>
      <c r="TFV33" s="450" t="s">
        <v>140</v>
      </c>
      <c r="TFW33" s="446" t="s">
        <v>141</v>
      </c>
      <c r="TFX33" s="446" t="s">
        <v>142</v>
      </c>
      <c r="TFY33" s="446" t="s">
        <v>143</v>
      </c>
      <c r="TFZ33" s="446">
        <v>0.217</v>
      </c>
      <c r="TGA33" s="451">
        <f>+VLOOKUP(TFV33,[111]Insumos!$A$2:$F$2700,5,FALSE)</f>
        <v>124723</v>
      </c>
      <c r="TGB33" s="451">
        <f>+ROUND(TFZ33*TGA33,0)</f>
        <v>27065</v>
      </c>
      <c r="TGC33" s="450" t="s">
        <v>31</v>
      </c>
      <c r="TGD33" s="450" t="s">
        <v>140</v>
      </c>
      <c r="TGE33" s="446" t="s">
        <v>141</v>
      </c>
      <c r="TGF33" s="446" t="s">
        <v>142</v>
      </c>
      <c r="TGG33" s="446" t="s">
        <v>143</v>
      </c>
      <c r="TGH33" s="446">
        <v>0.217</v>
      </c>
      <c r="TGI33" s="451">
        <f>+VLOOKUP(TGD33,[111]Insumos!$A$2:$F$2700,5,FALSE)</f>
        <v>124723</v>
      </c>
      <c r="TGJ33" s="451">
        <f>+ROUND(TGH33*TGI33,0)</f>
        <v>27065</v>
      </c>
      <c r="TGK33" s="450" t="s">
        <v>31</v>
      </c>
      <c r="TGL33" s="450" t="s">
        <v>140</v>
      </c>
      <c r="TGM33" s="446" t="s">
        <v>141</v>
      </c>
      <c r="TGN33" s="446" t="s">
        <v>142</v>
      </c>
      <c r="TGO33" s="446" t="s">
        <v>143</v>
      </c>
      <c r="TGP33" s="446">
        <v>0.217</v>
      </c>
      <c r="TGQ33" s="451">
        <f>+VLOOKUP(TGL33,[111]Insumos!$A$2:$F$2700,5,FALSE)</f>
        <v>124723</v>
      </c>
      <c r="TGR33" s="451">
        <f>+ROUND(TGP33*TGQ33,0)</f>
        <v>27065</v>
      </c>
      <c r="TGS33" s="450" t="s">
        <v>31</v>
      </c>
      <c r="TGT33" s="450" t="s">
        <v>140</v>
      </c>
      <c r="TGU33" s="446" t="s">
        <v>141</v>
      </c>
      <c r="TGV33" s="446" t="s">
        <v>142</v>
      </c>
      <c r="TGW33" s="446" t="s">
        <v>143</v>
      </c>
      <c r="TGX33" s="446">
        <v>0.217</v>
      </c>
      <c r="TGY33" s="451">
        <f>+VLOOKUP(TGT33,[111]Insumos!$A$2:$F$2700,5,FALSE)</f>
        <v>124723</v>
      </c>
      <c r="TGZ33" s="451">
        <f>+ROUND(TGX33*TGY33,0)</f>
        <v>27065</v>
      </c>
      <c r="THA33" s="450" t="s">
        <v>31</v>
      </c>
      <c r="THB33" s="450" t="s">
        <v>140</v>
      </c>
      <c r="THC33" s="446" t="s">
        <v>141</v>
      </c>
      <c r="THD33" s="446" t="s">
        <v>142</v>
      </c>
      <c r="THE33" s="446" t="s">
        <v>143</v>
      </c>
      <c r="THF33" s="446">
        <v>0.217</v>
      </c>
      <c r="THG33" s="451">
        <f>+VLOOKUP(THB33,[111]Insumos!$A$2:$F$2700,5,FALSE)</f>
        <v>124723</v>
      </c>
      <c r="THH33" s="451">
        <f>+ROUND(THF33*THG33,0)</f>
        <v>27065</v>
      </c>
      <c r="THI33" s="450" t="s">
        <v>31</v>
      </c>
      <c r="THJ33" s="450" t="s">
        <v>140</v>
      </c>
      <c r="THK33" s="446" t="s">
        <v>141</v>
      </c>
      <c r="THL33" s="446" t="s">
        <v>142</v>
      </c>
      <c r="THM33" s="446" t="s">
        <v>143</v>
      </c>
      <c r="THN33" s="446">
        <v>0.217</v>
      </c>
      <c r="THO33" s="451">
        <f>+VLOOKUP(THJ33,[111]Insumos!$A$2:$F$2700,5,FALSE)</f>
        <v>124723</v>
      </c>
      <c r="THP33" s="451">
        <f>+ROUND(THN33*THO33,0)</f>
        <v>27065</v>
      </c>
      <c r="THQ33" s="450" t="s">
        <v>31</v>
      </c>
      <c r="THR33" s="450" t="s">
        <v>140</v>
      </c>
      <c r="THS33" s="446" t="s">
        <v>141</v>
      </c>
      <c r="THT33" s="446" t="s">
        <v>142</v>
      </c>
      <c r="THU33" s="446" t="s">
        <v>143</v>
      </c>
      <c r="THV33" s="446">
        <v>0.217</v>
      </c>
      <c r="THW33" s="451">
        <f>+VLOOKUP(THR33,[111]Insumos!$A$2:$F$2700,5,FALSE)</f>
        <v>124723</v>
      </c>
      <c r="THX33" s="451">
        <f>+ROUND(THV33*THW33,0)</f>
        <v>27065</v>
      </c>
      <c r="THY33" s="450" t="s">
        <v>31</v>
      </c>
      <c r="THZ33" s="450" t="s">
        <v>140</v>
      </c>
      <c r="TIA33" s="446" t="s">
        <v>141</v>
      </c>
      <c r="TIB33" s="446" t="s">
        <v>142</v>
      </c>
      <c r="TIC33" s="446" t="s">
        <v>143</v>
      </c>
      <c r="TID33" s="446">
        <v>0.217</v>
      </c>
      <c r="TIE33" s="451">
        <f>+VLOOKUP(THZ33,[111]Insumos!$A$2:$F$2700,5,FALSE)</f>
        <v>124723</v>
      </c>
      <c r="TIF33" s="451">
        <f>+ROUND(TID33*TIE33,0)</f>
        <v>27065</v>
      </c>
      <c r="TIG33" s="450" t="s">
        <v>31</v>
      </c>
      <c r="TIH33" s="450" t="s">
        <v>140</v>
      </c>
      <c r="TII33" s="446" t="s">
        <v>141</v>
      </c>
      <c r="TIJ33" s="446" t="s">
        <v>142</v>
      </c>
      <c r="TIK33" s="446" t="s">
        <v>143</v>
      </c>
      <c r="TIL33" s="446">
        <v>0.217</v>
      </c>
      <c r="TIM33" s="451">
        <f>+VLOOKUP(TIH33,[111]Insumos!$A$2:$F$2700,5,FALSE)</f>
        <v>124723</v>
      </c>
      <c r="TIN33" s="451">
        <f>+ROUND(TIL33*TIM33,0)</f>
        <v>27065</v>
      </c>
      <c r="TIO33" s="450" t="s">
        <v>31</v>
      </c>
      <c r="TIP33" s="450" t="s">
        <v>140</v>
      </c>
      <c r="TIQ33" s="446" t="s">
        <v>141</v>
      </c>
      <c r="TIR33" s="446" t="s">
        <v>142</v>
      </c>
      <c r="TIS33" s="446" t="s">
        <v>143</v>
      </c>
      <c r="TIT33" s="446">
        <v>0.217</v>
      </c>
      <c r="TIU33" s="451">
        <f>+VLOOKUP(TIP33,[111]Insumos!$A$2:$F$2700,5,FALSE)</f>
        <v>124723</v>
      </c>
      <c r="TIV33" s="451">
        <f>+ROUND(TIT33*TIU33,0)</f>
        <v>27065</v>
      </c>
      <c r="TIW33" s="450" t="s">
        <v>31</v>
      </c>
      <c r="TIX33" s="450" t="s">
        <v>140</v>
      </c>
      <c r="TIY33" s="446" t="s">
        <v>141</v>
      </c>
      <c r="TIZ33" s="446" t="s">
        <v>142</v>
      </c>
      <c r="TJA33" s="446" t="s">
        <v>143</v>
      </c>
      <c r="TJB33" s="446">
        <v>0.217</v>
      </c>
      <c r="TJC33" s="451">
        <f>+VLOOKUP(TIX33,[111]Insumos!$A$2:$F$2700,5,FALSE)</f>
        <v>124723</v>
      </c>
      <c r="TJD33" s="451">
        <f>+ROUND(TJB33*TJC33,0)</f>
        <v>27065</v>
      </c>
      <c r="TJE33" s="450" t="s">
        <v>31</v>
      </c>
      <c r="TJF33" s="450" t="s">
        <v>140</v>
      </c>
      <c r="TJG33" s="446" t="s">
        <v>141</v>
      </c>
      <c r="TJH33" s="446" t="s">
        <v>142</v>
      </c>
      <c r="TJI33" s="446" t="s">
        <v>143</v>
      </c>
      <c r="TJJ33" s="446">
        <v>0.217</v>
      </c>
      <c r="TJK33" s="451">
        <f>+VLOOKUP(TJF33,[111]Insumos!$A$2:$F$2700,5,FALSE)</f>
        <v>124723</v>
      </c>
      <c r="TJL33" s="451">
        <f>+ROUND(TJJ33*TJK33,0)</f>
        <v>27065</v>
      </c>
      <c r="TJM33" s="450" t="s">
        <v>31</v>
      </c>
      <c r="TJN33" s="450" t="s">
        <v>140</v>
      </c>
      <c r="TJO33" s="446" t="s">
        <v>141</v>
      </c>
      <c r="TJP33" s="446" t="s">
        <v>142</v>
      </c>
      <c r="TJQ33" s="446" t="s">
        <v>143</v>
      </c>
      <c r="TJR33" s="446">
        <v>0.217</v>
      </c>
      <c r="TJS33" s="451">
        <f>+VLOOKUP(TJN33,[111]Insumos!$A$2:$F$2700,5,FALSE)</f>
        <v>124723</v>
      </c>
      <c r="TJT33" s="451">
        <f>+ROUND(TJR33*TJS33,0)</f>
        <v>27065</v>
      </c>
      <c r="TJU33" s="450" t="s">
        <v>31</v>
      </c>
      <c r="TJV33" s="450" t="s">
        <v>140</v>
      </c>
      <c r="TJW33" s="446" t="s">
        <v>141</v>
      </c>
      <c r="TJX33" s="446" t="s">
        <v>142</v>
      </c>
      <c r="TJY33" s="446" t="s">
        <v>143</v>
      </c>
      <c r="TJZ33" s="446">
        <v>0.217</v>
      </c>
      <c r="TKA33" s="451">
        <f>+VLOOKUP(TJV33,[111]Insumos!$A$2:$F$2700,5,FALSE)</f>
        <v>124723</v>
      </c>
      <c r="TKB33" s="451">
        <f>+ROUND(TJZ33*TKA33,0)</f>
        <v>27065</v>
      </c>
      <c r="TKC33" s="450" t="s">
        <v>31</v>
      </c>
      <c r="TKD33" s="450" t="s">
        <v>140</v>
      </c>
      <c r="TKE33" s="446" t="s">
        <v>141</v>
      </c>
      <c r="TKF33" s="446" t="s">
        <v>142</v>
      </c>
      <c r="TKG33" s="446" t="s">
        <v>143</v>
      </c>
      <c r="TKH33" s="446">
        <v>0.217</v>
      </c>
      <c r="TKI33" s="451">
        <f>+VLOOKUP(TKD33,[111]Insumos!$A$2:$F$2700,5,FALSE)</f>
        <v>124723</v>
      </c>
      <c r="TKJ33" s="451">
        <f>+ROUND(TKH33*TKI33,0)</f>
        <v>27065</v>
      </c>
      <c r="TKK33" s="450" t="s">
        <v>31</v>
      </c>
      <c r="TKL33" s="450" t="s">
        <v>140</v>
      </c>
      <c r="TKM33" s="446" t="s">
        <v>141</v>
      </c>
      <c r="TKN33" s="446" t="s">
        <v>142</v>
      </c>
      <c r="TKO33" s="446" t="s">
        <v>143</v>
      </c>
      <c r="TKP33" s="446">
        <v>0.217</v>
      </c>
      <c r="TKQ33" s="451">
        <f>+VLOOKUP(TKL33,[111]Insumos!$A$2:$F$2700,5,FALSE)</f>
        <v>124723</v>
      </c>
      <c r="TKR33" s="451">
        <f>+ROUND(TKP33*TKQ33,0)</f>
        <v>27065</v>
      </c>
      <c r="TKS33" s="450" t="s">
        <v>31</v>
      </c>
      <c r="TKT33" s="450" t="s">
        <v>140</v>
      </c>
      <c r="TKU33" s="446" t="s">
        <v>141</v>
      </c>
      <c r="TKV33" s="446" t="s">
        <v>142</v>
      </c>
      <c r="TKW33" s="446" t="s">
        <v>143</v>
      </c>
      <c r="TKX33" s="446">
        <v>0.217</v>
      </c>
      <c r="TKY33" s="451">
        <f>+VLOOKUP(TKT33,[111]Insumos!$A$2:$F$2700,5,FALSE)</f>
        <v>124723</v>
      </c>
      <c r="TKZ33" s="451">
        <f>+ROUND(TKX33*TKY33,0)</f>
        <v>27065</v>
      </c>
      <c r="TLA33" s="450" t="s">
        <v>31</v>
      </c>
      <c r="TLB33" s="450" t="s">
        <v>140</v>
      </c>
      <c r="TLC33" s="446" t="s">
        <v>141</v>
      </c>
      <c r="TLD33" s="446" t="s">
        <v>142</v>
      </c>
      <c r="TLE33" s="446" t="s">
        <v>143</v>
      </c>
      <c r="TLF33" s="446">
        <v>0.217</v>
      </c>
      <c r="TLG33" s="451">
        <f>+VLOOKUP(TLB33,[111]Insumos!$A$2:$F$2700,5,FALSE)</f>
        <v>124723</v>
      </c>
      <c r="TLH33" s="451">
        <f>+ROUND(TLF33*TLG33,0)</f>
        <v>27065</v>
      </c>
      <c r="TLI33" s="450" t="s">
        <v>31</v>
      </c>
      <c r="TLJ33" s="450" t="s">
        <v>140</v>
      </c>
      <c r="TLK33" s="446" t="s">
        <v>141</v>
      </c>
      <c r="TLL33" s="446" t="s">
        <v>142</v>
      </c>
      <c r="TLM33" s="446" t="s">
        <v>143</v>
      </c>
      <c r="TLN33" s="446">
        <v>0.217</v>
      </c>
      <c r="TLO33" s="451">
        <f>+VLOOKUP(TLJ33,[111]Insumos!$A$2:$F$2700,5,FALSE)</f>
        <v>124723</v>
      </c>
      <c r="TLP33" s="451">
        <f>+ROUND(TLN33*TLO33,0)</f>
        <v>27065</v>
      </c>
      <c r="TLQ33" s="450" t="s">
        <v>31</v>
      </c>
      <c r="TLR33" s="450" t="s">
        <v>140</v>
      </c>
      <c r="TLS33" s="446" t="s">
        <v>141</v>
      </c>
      <c r="TLT33" s="446" t="s">
        <v>142</v>
      </c>
      <c r="TLU33" s="446" t="s">
        <v>143</v>
      </c>
      <c r="TLV33" s="446">
        <v>0.217</v>
      </c>
      <c r="TLW33" s="451">
        <f>+VLOOKUP(TLR33,[111]Insumos!$A$2:$F$2700,5,FALSE)</f>
        <v>124723</v>
      </c>
      <c r="TLX33" s="451">
        <f>+ROUND(TLV33*TLW33,0)</f>
        <v>27065</v>
      </c>
      <c r="TLY33" s="450" t="s">
        <v>31</v>
      </c>
      <c r="TLZ33" s="450" t="s">
        <v>140</v>
      </c>
      <c r="TMA33" s="446" t="s">
        <v>141</v>
      </c>
      <c r="TMB33" s="446" t="s">
        <v>142</v>
      </c>
      <c r="TMC33" s="446" t="s">
        <v>143</v>
      </c>
      <c r="TMD33" s="446">
        <v>0.217</v>
      </c>
      <c r="TME33" s="451">
        <f>+VLOOKUP(TLZ33,[111]Insumos!$A$2:$F$2700,5,FALSE)</f>
        <v>124723</v>
      </c>
      <c r="TMF33" s="451">
        <f>+ROUND(TMD33*TME33,0)</f>
        <v>27065</v>
      </c>
      <c r="TMG33" s="450" t="s">
        <v>31</v>
      </c>
      <c r="TMH33" s="450" t="s">
        <v>140</v>
      </c>
      <c r="TMI33" s="446" t="s">
        <v>141</v>
      </c>
      <c r="TMJ33" s="446" t="s">
        <v>142</v>
      </c>
      <c r="TMK33" s="446" t="s">
        <v>143</v>
      </c>
      <c r="TML33" s="446">
        <v>0.217</v>
      </c>
      <c r="TMM33" s="451">
        <f>+VLOOKUP(TMH33,[111]Insumos!$A$2:$F$2700,5,FALSE)</f>
        <v>124723</v>
      </c>
      <c r="TMN33" s="451">
        <f>+ROUND(TML33*TMM33,0)</f>
        <v>27065</v>
      </c>
      <c r="TMO33" s="450" t="s">
        <v>31</v>
      </c>
      <c r="TMP33" s="450" t="s">
        <v>140</v>
      </c>
      <c r="TMQ33" s="446" t="s">
        <v>141</v>
      </c>
      <c r="TMR33" s="446" t="s">
        <v>142</v>
      </c>
      <c r="TMS33" s="446" t="s">
        <v>143</v>
      </c>
      <c r="TMT33" s="446">
        <v>0.217</v>
      </c>
      <c r="TMU33" s="451">
        <f>+VLOOKUP(TMP33,[111]Insumos!$A$2:$F$2700,5,FALSE)</f>
        <v>124723</v>
      </c>
      <c r="TMV33" s="451">
        <f>+ROUND(TMT33*TMU33,0)</f>
        <v>27065</v>
      </c>
      <c r="TMW33" s="450" t="s">
        <v>31</v>
      </c>
      <c r="TMX33" s="450" t="s">
        <v>140</v>
      </c>
      <c r="TMY33" s="446" t="s">
        <v>141</v>
      </c>
      <c r="TMZ33" s="446" t="s">
        <v>142</v>
      </c>
      <c r="TNA33" s="446" t="s">
        <v>143</v>
      </c>
      <c r="TNB33" s="446">
        <v>0.217</v>
      </c>
      <c r="TNC33" s="451">
        <f>+VLOOKUP(TMX33,[111]Insumos!$A$2:$F$2700,5,FALSE)</f>
        <v>124723</v>
      </c>
      <c r="TND33" s="451">
        <f>+ROUND(TNB33*TNC33,0)</f>
        <v>27065</v>
      </c>
      <c r="TNE33" s="450" t="s">
        <v>31</v>
      </c>
      <c r="TNF33" s="450" t="s">
        <v>140</v>
      </c>
      <c r="TNG33" s="446" t="s">
        <v>141</v>
      </c>
      <c r="TNH33" s="446" t="s">
        <v>142</v>
      </c>
      <c r="TNI33" s="446" t="s">
        <v>143</v>
      </c>
      <c r="TNJ33" s="446">
        <v>0.217</v>
      </c>
      <c r="TNK33" s="451">
        <f>+VLOOKUP(TNF33,[111]Insumos!$A$2:$F$2700,5,FALSE)</f>
        <v>124723</v>
      </c>
      <c r="TNL33" s="451">
        <f>+ROUND(TNJ33*TNK33,0)</f>
        <v>27065</v>
      </c>
      <c r="TNM33" s="450" t="s">
        <v>31</v>
      </c>
      <c r="TNN33" s="450" t="s">
        <v>140</v>
      </c>
      <c r="TNO33" s="446" t="s">
        <v>141</v>
      </c>
      <c r="TNP33" s="446" t="s">
        <v>142</v>
      </c>
      <c r="TNQ33" s="446" t="s">
        <v>143</v>
      </c>
      <c r="TNR33" s="446">
        <v>0.217</v>
      </c>
      <c r="TNS33" s="451">
        <f>+VLOOKUP(TNN33,[111]Insumos!$A$2:$F$2700,5,FALSE)</f>
        <v>124723</v>
      </c>
      <c r="TNT33" s="451">
        <f>+ROUND(TNR33*TNS33,0)</f>
        <v>27065</v>
      </c>
      <c r="TNU33" s="450" t="s">
        <v>31</v>
      </c>
      <c r="TNV33" s="450" t="s">
        <v>140</v>
      </c>
      <c r="TNW33" s="446" t="s">
        <v>141</v>
      </c>
      <c r="TNX33" s="446" t="s">
        <v>142</v>
      </c>
      <c r="TNY33" s="446" t="s">
        <v>143</v>
      </c>
      <c r="TNZ33" s="446">
        <v>0.217</v>
      </c>
      <c r="TOA33" s="451">
        <f>+VLOOKUP(TNV33,[111]Insumos!$A$2:$F$2700,5,FALSE)</f>
        <v>124723</v>
      </c>
      <c r="TOB33" s="451">
        <f>+ROUND(TNZ33*TOA33,0)</f>
        <v>27065</v>
      </c>
      <c r="TOC33" s="450" t="s">
        <v>31</v>
      </c>
      <c r="TOD33" s="450" t="s">
        <v>140</v>
      </c>
      <c r="TOE33" s="446" t="s">
        <v>141</v>
      </c>
      <c r="TOF33" s="446" t="s">
        <v>142</v>
      </c>
      <c r="TOG33" s="446" t="s">
        <v>143</v>
      </c>
      <c r="TOH33" s="446">
        <v>0.217</v>
      </c>
      <c r="TOI33" s="451">
        <f>+VLOOKUP(TOD33,[111]Insumos!$A$2:$F$2700,5,FALSE)</f>
        <v>124723</v>
      </c>
      <c r="TOJ33" s="451">
        <f>+ROUND(TOH33*TOI33,0)</f>
        <v>27065</v>
      </c>
      <c r="TOK33" s="450" t="s">
        <v>31</v>
      </c>
      <c r="TOL33" s="450" t="s">
        <v>140</v>
      </c>
      <c r="TOM33" s="446" t="s">
        <v>141</v>
      </c>
      <c r="TON33" s="446" t="s">
        <v>142</v>
      </c>
      <c r="TOO33" s="446" t="s">
        <v>143</v>
      </c>
      <c r="TOP33" s="446">
        <v>0.217</v>
      </c>
      <c r="TOQ33" s="451">
        <f>+VLOOKUP(TOL33,[111]Insumos!$A$2:$F$2700,5,FALSE)</f>
        <v>124723</v>
      </c>
      <c r="TOR33" s="451">
        <f>+ROUND(TOP33*TOQ33,0)</f>
        <v>27065</v>
      </c>
      <c r="TOS33" s="450" t="s">
        <v>31</v>
      </c>
      <c r="TOT33" s="450" t="s">
        <v>140</v>
      </c>
      <c r="TOU33" s="446" t="s">
        <v>141</v>
      </c>
      <c r="TOV33" s="446" t="s">
        <v>142</v>
      </c>
      <c r="TOW33" s="446" t="s">
        <v>143</v>
      </c>
      <c r="TOX33" s="446">
        <v>0.217</v>
      </c>
      <c r="TOY33" s="451">
        <f>+VLOOKUP(TOT33,[111]Insumos!$A$2:$F$2700,5,FALSE)</f>
        <v>124723</v>
      </c>
      <c r="TOZ33" s="451">
        <f>+ROUND(TOX33*TOY33,0)</f>
        <v>27065</v>
      </c>
      <c r="TPA33" s="450" t="s">
        <v>31</v>
      </c>
      <c r="TPB33" s="450" t="s">
        <v>140</v>
      </c>
      <c r="TPC33" s="446" t="s">
        <v>141</v>
      </c>
      <c r="TPD33" s="446" t="s">
        <v>142</v>
      </c>
      <c r="TPE33" s="446" t="s">
        <v>143</v>
      </c>
      <c r="TPF33" s="446">
        <v>0.217</v>
      </c>
      <c r="TPG33" s="451">
        <f>+VLOOKUP(TPB33,[111]Insumos!$A$2:$F$2700,5,FALSE)</f>
        <v>124723</v>
      </c>
      <c r="TPH33" s="451">
        <f>+ROUND(TPF33*TPG33,0)</f>
        <v>27065</v>
      </c>
      <c r="TPI33" s="450" t="s">
        <v>31</v>
      </c>
      <c r="TPJ33" s="450" t="s">
        <v>140</v>
      </c>
      <c r="TPK33" s="446" t="s">
        <v>141</v>
      </c>
      <c r="TPL33" s="446" t="s">
        <v>142</v>
      </c>
      <c r="TPM33" s="446" t="s">
        <v>143</v>
      </c>
      <c r="TPN33" s="446">
        <v>0.217</v>
      </c>
      <c r="TPO33" s="451">
        <f>+VLOOKUP(TPJ33,[111]Insumos!$A$2:$F$2700,5,FALSE)</f>
        <v>124723</v>
      </c>
      <c r="TPP33" s="451">
        <f>+ROUND(TPN33*TPO33,0)</f>
        <v>27065</v>
      </c>
      <c r="TPQ33" s="450" t="s">
        <v>31</v>
      </c>
      <c r="TPR33" s="450" t="s">
        <v>140</v>
      </c>
      <c r="TPS33" s="446" t="s">
        <v>141</v>
      </c>
      <c r="TPT33" s="446" t="s">
        <v>142</v>
      </c>
      <c r="TPU33" s="446" t="s">
        <v>143</v>
      </c>
      <c r="TPV33" s="446">
        <v>0.217</v>
      </c>
      <c r="TPW33" s="451">
        <f>+VLOOKUP(TPR33,[111]Insumos!$A$2:$F$2700,5,FALSE)</f>
        <v>124723</v>
      </c>
      <c r="TPX33" s="451">
        <f>+ROUND(TPV33*TPW33,0)</f>
        <v>27065</v>
      </c>
      <c r="TPY33" s="450" t="s">
        <v>31</v>
      </c>
      <c r="TPZ33" s="450" t="s">
        <v>140</v>
      </c>
      <c r="TQA33" s="446" t="s">
        <v>141</v>
      </c>
      <c r="TQB33" s="446" t="s">
        <v>142</v>
      </c>
      <c r="TQC33" s="446" t="s">
        <v>143</v>
      </c>
      <c r="TQD33" s="446">
        <v>0.217</v>
      </c>
      <c r="TQE33" s="451">
        <f>+VLOOKUP(TPZ33,[111]Insumos!$A$2:$F$2700,5,FALSE)</f>
        <v>124723</v>
      </c>
      <c r="TQF33" s="451">
        <f>+ROUND(TQD33*TQE33,0)</f>
        <v>27065</v>
      </c>
      <c r="TQG33" s="450" t="s">
        <v>31</v>
      </c>
      <c r="TQH33" s="450" t="s">
        <v>140</v>
      </c>
      <c r="TQI33" s="446" t="s">
        <v>141</v>
      </c>
      <c r="TQJ33" s="446" t="s">
        <v>142</v>
      </c>
      <c r="TQK33" s="446" t="s">
        <v>143</v>
      </c>
      <c r="TQL33" s="446">
        <v>0.217</v>
      </c>
      <c r="TQM33" s="451">
        <f>+VLOOKUP(TQH33,[111]Insumos!$A$2:$F$2700,5,FALSE)</f>
        <v>124723</v>
      </c>
      <c r="TQN33" s="451">
        <f>+ROUND(TQL33*TQM33,0)</f>
        <v>27065</v>
      </c>
      <c r="TQO33" s="450" t="s">
        <v>31</v>
      </c>
      <c r="TQP33" s="450" t="s">
        <v>140</v>
      </c>
      <c r="TQQ33" s="446" t="s">
        <v>141</v>
      </c>
      <c r="TQR33" s="446" t="s">
        <v>142</v>
      </c>
      <c r="TQS33" s="446" t="s">
        <v>143</v>
      </c>
      <c r="TQT33" s="446">
        <v>0.217</v>
      </c>
      <c r="TQU33" s="451">
        <f>+VLOOKUP(TQP33,[111]Insumos!$A$2:$F$2700,5,FALSE)</f>
        <v>124723</v>
      </c>
      <c r="TQV33" s="451">
        <f>+ROUND(TQT33*TQU33,0)</f>
        <v>27065</v>
      </c>
      <c r="TQW33" s="450" t="s">
        <v>31</v>
      </c>
      <c r="TQX33" s="450" t="s">
        <v>140</v>
      </c>
      <c r="TQY33" s="446" t="s">
        <v>141</v>
      </c>
      <c r="TQZ33" s="446" t="s">
        <v>142</v>
      </c>
      <c r="TRA33" s="446" t="s">
        <v>143</v>
      </c>
      <c r="TRB33" s="446">
        <v>0.217</v>
      </c>
      <c r="TRC33" s="451">
        <f>+VLOOKUP(TQX33,[111]Insumos!$A$2:$F$2700,5,FALSE)</f>
        <v>124723</v>
      </c>
      <c r="TRD33" s="451">
        <f>+ROUND(TRB33*TRC33,0)</f>
        <v>27065</v>
      </c>
      <c r="TRE33" s="450" t="s">
        <v>31</v>
      </c>
      <c r="TRF33" s="450" t="s">
        <v>140</v>
      </c>
      <c r="TRG33" s="446" t="s">
        <v>141</v>
      </c>
      <c r="TRH33" s="446" t="s">
        <v>142</v>
      </c>
      <c r="TRI33" s="446" t="s">
        <v>143</v>
      </c>
      <c r="TRJ33" s="446">
        <v>0.217</v>
      </c>
      <c r="TRK33" s="451">
        <f>+VLOOKUP(TRF33,[111]Insumos!$A$2:$F$2700,5,FALSE)</f>
        <v>124723</v>
      </c>
      <c r="TRL33" s="451">
        <f>+ROUND(TRJ33*TRK33,0)</f>
        <v>27065</v>
      </c>
      <c r="TRM33" s="450" t="s">
        <v>31</v>
      </c>
      <c r="TRN33" s="450" t="s">
        <v>140</v>
      </c>
      <c r="TRO33" s="446" t="s">
        <v>141</v>
      </c>
      <c r="TRP33" s="446" t="s">
        <v>142</v>
      </c>
      <c r="TRQ33" s="446" t="s">
        <v>143</v>
      </c>
      <c r="TRR33" s="446">
        <v>0.217</v>
      </c>
      <c r="TRS33" s="451">
        <f>+VLOOKUP(TRN33,[111]Insumos!$A$2:$F$2700,5,FALSE)</f>
        <v>124723</v>
      </c>
      <c r="TRT33" s="451">
        <f>+ROUND(TRR33*TRS33,0)</f>
        <v>27065</v>
      </c>
      <c r="TRU33" s="450" t="s">
        <v>31</v>
      </c>
      <c r="TRV33" s="450" t="s">
        <v>140</v>
      </c>
      <c r="TRW33" s="446" t="s">
        <v>141</v>
      </c>
      <c r="TRX33" s="446" t="s">
        <v>142</v>
      </c>
      <c r="TRY33" s="446" t="s">
        <v>143</v>
      </c>
      <c r="TRZ33" s="446">
        <v>0.217</v>
      </c>
      <c r="TSA33" s="451">
        <f>+VLOOKUP(TRV33,[111]Insumos!$A$2:$F$2700,5,FALSE)</f>
        <v>124723</v>
      </c>
      <c r="TSB33" s="451">
        <f>+ROUND(TRZ33*TSA33,0)</f>
        <v>27065</v>
      </c>
      <c r="TSC33" s="450" t="s">
        <v>31</v>
      </c>
      <c r="TSD33" s="450" t="s">
        <v>140</v>
      </c>
      <c r="TSE33" s="446" t="s">
        <v>141</v>
      </c>
      <c r="TSF33" s="446" t="s">
        <v>142</v>
      </c>
      <c r="TSG33" s="446" t="s">
        <v>143</v>
      </c>
      <c r="TSH33" s="446">
        <v>0.217</v>
      </c>
      <c r="TSI33" s="451">
        <f>+VLOOKUP(TSD33,[111]Insumos!$A$2:$F$2700,5,FALSE)</f>
        <v>124723</v>
      </c>
      <c r="TSJ33" s="451">
        <f>+ROUND(TSH33*TSI33,0)</f>
        <v>27065</v>
      </c>
      <c r="TSK33" s="450" t="s">
        <v>31</v>
      </c>
      <c r="TSL33" s="450" t="s">
        <v>140</v>
      </c>
      <c r="TSM33" s="446" t="s">
        <v>141</v>
      </c>
      <c r="TSN33" s="446" t="s">
        <v>142</v>
      </c>
      <c r="TSO33" s="446" t="s">
        <v>143</v>
      </c>
      <c r="TSP33" s="446">
        <v>0.217</v>
      </c>
      <c r="TSQ33" s="451">
        <f>+VLOOKUP(TSL33,[111]Insumos!$A$2:$F$2700,5,FALSE)</f>
        <v>124723</v>
      </c>
      <c r="TSR33" s="451">
        <f>+ROUND(TSP33*TSQ33,0)</f>
        <v>27065</v>
      </c>
      <c r="TSS33" s="450" t="s">
        <v>31</v>
      </c>
      <c r="TST33" s="450" t="s">
        <v>140</v>
      </c>
      <c r="TSU33" s="446" t="s">
        <v>141</v>
      </c>
      <c r="TSV33" s="446" t="s">
        <v>142</v>
      </c>
      <c r="TSW33" s="446" t="s">
        <v>143</v>
      </c>
      <c r="TSX33" s="446">
        <v>0.217</v>
      </c>
      <c r="TSY33" s="451">
        <f>+VLOOKUP(TST33,[111]Insumos!$A$2:$F$2700,5,FALSE)</f>
        <v>124723</v>
      </c>
      <c r="TSZ33" s="451">
        <f>+ROUND(TSX33*TSY33,0)</f>
        <v>27065</v>
      </c>
      <c r="TTA33" s="450" t="s">
        <v>31</v>
      </c>
      <c r="TTB33" s="450" t="s">
        <v>140</v>
      </c>
      <c r="TTC33" s="446" t="s">
        <v>141</v>
      </c>
      <c r="TTD33" s="446" t="s">
        <v>142</v>
      </c>
      <c r="TTE33" s="446" t="s">
        <v>143</v>
      </c>
      <c r="TTF33" s="446">
        <v>0.217</v>
      </c>
      <c r="TTG33" s="451">
        <f>+VLOOKUP(TTB33,[111]Insumos!$A$2:$F$2700,5,FALSE)</f>
        <v>124723</v>
      </c>
      <c r="TTH33" s="451">
        <f>+ROUND(TTF33*TTG33,0)</f>
        <v>27065</v>
      </c>
      <c r="TTI33" s="450" t="s">
        <v>31</v>
      </c>
      <c r="TTJ33" s="450" t="s">
        <v>140</v>
      </c>
      <c r="TTK33" s="446" t="s">
        <v>141</v>
      </c>
      <c r="TTL33" s="446" t="s">
        <v>142</v>
      </c>
      <c r="TTM33" s="446" t="s">
        <v>143</v>
      </c>
      <c r="TTN33" s="446">
        <v>0.217</v>
      </c>
      <c r="TTO33" s="451">
        <f>+VLOOKUP(TTJ33,[111]Insumos!$A$2:$F$2700,5,FALSE)</f>
        <v>124723</v>
      </c>
      <c r="TTP33" s="451">
        <f>+ROUND(TTN33*TTO33,0)</f>
        <v>27065</v>
      </c>
      <c r="TTQ33" s="450" t="s">
        <v>31</v>
      </c>
      <c r="TTR33" s="450" t="s">
        <v>140</v>
      </c>
      <c r="TTS33" s="446" t="s">
        <v>141</v>
      </c>
      <c r="TTT33" s="446" t="s">
        <v>142</v>
      </c>
      <c r="TTU33" s="446" t="s">
        <v>143</v>
      </c>
      <c r="TTV33" s="446">
        <v>0.217</v>
      </c>
      <c r="TTW33" s="451">
        <f>+VLOOKUP(TTR33,[111]Insumos!$A$2:$F$2700,5,FALSE)</f>
        <v>124723</v>
      </c>
      <c r="TTX33" s="451">
        <f>+ROUND(TTV33*TTW33,0)</f>
        <v>27065</v>
      </c>
      <c r="TTY33" s="450" t="s">
        <v>31</v>
      </c>
      <c r="TTZ33" s="450" t="s">
        <v>140</v>
      </c>
      <c r="TUA33" s="446" t="s">
        <v>141</v>
      </c>
      <c r="TUB33" s="446" t="s">
        <v>142</v>
      </c>
      <c r="TUC33" s="446" t="s">
        <v>143</v>
      </c>
      <c r="TUD33" s="446">
        <v>0.217</v>
      </c>
      <c r="TUE33" s="451">
        <f>+VLOOKUP(TTZ33,[111]Insumos!$A$2:$F$2700,5,FALSE)</f>
        <v>124723</v>
      </c>
      <c r="TUF33" s="451">
        <f>+ROUND(TUD33*TUE33,0)</f>
        <v>27065</v>
      </c>
      <c r="TUG33" s="450" t="s">
        <v>31</v>
      </c>
      <c r="TUH33" s="450" t="s">
        <v>140</v>
      </c>
      <c r="TUI33" s="446" t="s">
        <v>141</v>
      </c>
      <c r="TUJ33" s="446" t="s">
        <v>142</v>
      </c>
      <c r="TUK33" s="446" t="s">
        <v>143</v>
      </c>
      <c r="TUL33" s="446">
        <v>0.217</v>
      </c>
      <c r="TUM33" s="451">
        <f>+VLOOKUP(TUH33,[111]Insumos!$A$2:$F$2700,5,FALSE)</f>
        <v>124723</v>
      </c>
      <c r="TUN33" s="451">
        <f>+ROUND(TUL33*TUM33,0)</f>
        <v>27065</v>
      </c>
      <c r="TUO33" s="450" t="s">
        <v>31</v>
      </c>
      <c r="TUP33" s="450" t="s">
        <v>140</v>
      </c>
      <c r="TUQ33" s="446" t="s">
        <v>141</v>
      </c>
      <c r="TUR33" s="446" t="s">
        <v>142</v>
      </c>
      <c r="TUS33" s="446" t="s">
        <v>143</v>
      </c>
      <c r="TUT33" s="446">
        <v>0.217</v>
      </c>
      <c r="TUU33" s="451">
        <f>+VLOOKUP(TUP33,[111]Insumos!$A$2:$F$2700,5,FALSE)</f>
        <v>124723</v>
      </c>
      <c r="TUV33" s="451">
        <f>+ROUND(TUT33*TUU33,0)</f>
        <v>27065</v>
      </c>
      <c r="TUW33" s="450" t="s">
        <v>31</v>
      </c>
      <c r="TUX33" s="450" t="s">
        <v>140</v>
      </c>
      <c r="TUY33" s="446" t="s">
        <v>141</v>
      </c>
      <c r="TUZ33" s="446" t="s">
        <v>142</v>
      </c>
      <c r="TVA33" s="446" t="s">
        <v>143</v>
      </c>
      <c r="TVB33" s="446">
        <v>0.217</v>
      </c>
      <c r="TVC33" s="451">
        <f>+VLOOKUP(TUX33,[111]Insumos!$A$2:$F$2700,5,FALSE)</f>
        <v>124723</v>
      </c>
      <c r="TVD33" s="451">
        <f>+ROUND(TVB33*TVC33,0)</f>
        <v>27065</v>
      </c>
      <c r="TVE33" s="450" t="s">
        <v>31</v>
      </c>
      <c r="TVF33" s="450" t="s">
        <v>140</v>
      </c>
      <c r="TVG33" s="446" t="s">
        <v>141</v>
      </c>
      <c r="TVH33" s="446" t="s">
        <v>142</v>
      </c>
      <c r="TVI33" s="446" t="s">
        <v>143</v>
      </c>
      <c r="TVJ33" s="446">
        <v>0.217</v>
      </c>
      <c r="TVK33" s="451">
        <f>+VLOOKUP(TVF33,[111]Insumos!$A$2:$F$2700,5,FALSE)</f>
        <v>124723</v>
      </c>
      <c r="TVL33" s="451">
        <f>+ROUND(TVJ33*TVK33,0)</f>
        <v>27065</v>
      </c>
      <c r="TVM33" s="450" t="s">
        <v>31</v>
      </c>
      <c r="TVN33" s="450" t="s">
        <v>140</v>
      </c>
      <c r="TVO33" s="446" t="s">
        <v>141</v>
      </c>
      <c r="TVP33" s="446" t="s">
        <v>142</v>
      </c>
      <c r="TVQ33" s="446" t="s">
        <v>143</v>
      </c>
      <c r="TVR33" s="446">
        <v>0.217</v>
      </c>
      <c r="TVS33" s="451">
        <f>+VLOOKUP(TVN33,[111]Insumos!$A$2:$F$2700,5,FALSE)</f>
        <v>124723</v>
      </c>
      <c r="TVT33" s="451">
        <f>+ROUND(TVR33*TVS33,0)</f>
        <v>27065</v>
      </c>
      <c r="TVU33" s="450" t="s">
        <v>31</v>
      </c>
      <c r="TVV33" s="450" t="s">
        <v>140</v>
      </c>
      <c r="TVW33" s="446" t="s">
        <v>141</v>
      </c>
      <c r="TVX33" s="446" t="s">
        <v>142</v>
      </c>
      <c r="TVY33" s="446" t="s">
        <v>143</v>
      </c>
      <c r="TVZ33" s="446">
        <v>0.217</v>
      </c>
      <c r="TWA33" s="451">
        <f>+VLOOKUP(TVV33,[111]Insumos!$A$2:$F$2700,5,FALSE)</f>
        <v>124723</v>
      </c>
      <c r="TWB33" s="451">
        <f>+ROUND(TVZ33*TWA33,0)</f>
        <v>27065</v>
      </c>
      <c r="TWC33" s="450" t="s">
        <v>31</v>
      </c>
      <c r="TWD33" s="450" t="s">
        <v>140</v>
      </c>
      <c r="TWE33" s="446" t="s">
        <v>141</v>
      </c>
      <c r="TWF33" s="446" t="s">
        <v>142</v>
      </c>
      <c r="TWG33" s="446" t="s">
        <v>143</v>
      </c>
      <c r="TWH33" s="446">
        <v>0.217</v>
      </c>
      <c r="TWI33" s="451">
        <f>+VLOOKUP(TWD33,[111]Insumos!$A$2:$F$2700,5,FALSE)</f>
        <v>124723</v>
      </c>
      <c r="TWJ33" s="451">
        <f>+ROUND(TWH33*TWI33,0)</f>
        <v>27065</v>
      </c>
      <c r="TWK33" s="450" t="s">
        <v>31</v>
      </c>
      <c r="TWL33" s="450" t="s">
        <v>140</v>
      </c>
      <c r="TWM33" s="446" t="s">
        <v>141</v>
      </c>
      <c r="TWN33" s="446" t="s">
        <v>142</v>
      </c>
      <c r="TWO33" s="446" t="s">
        <v>143</v>
      </c>
      <c r="TWP33" s="446">
        <v>0.217</v>
      </c>
      <c r="TWQ33" s="451">
        <f>+VLOOKUP(TWL33,[111]Insumos!$A$2:$F$2700,5,FALSE)</f>
        <v>124723</v>
      </c>
      <c r="TWR33" s="451">
        <f>+ROUND(TWP33*TWQ33,0)</f>
        <v>27065</v>
      </c>
      <c r="TWS33" s="450" t="s">
        <v>31</v>
      </c>
      <c r="TWT33" s="450" t="s">
        <v>140</v>
      </c>
      <c r="TWU33" s="446" t="s">
        <v>141</v>
      </c>
      <c r="TWV33" s="446" t="s">
        <v>142</v>
      </c>
      <c r="TWW33" s="446" t="s">
        <v>143</v>
      </c>
      <c r="TWX33" s="446">
        <v>0.217</v>
      </c>
      <c r="TWY33" s="451">
        <f>+VLOOKUP(TWT33,[111]Insumos!$A$2:$F$2700,5,FALSE)</f>
        <v>124723</v>
      </c>
      <c r="TWZ33" s="451">
        <f>+ROUND(TWX33*TWY33,0)</f>
        <v>27065</v>
      </c>
      <c r="TXA33" s="450" t="s">
        <v>31</v>
      </c>
      <c r="TXB33" s="450" t="s">
        <v>140</v>
      </c>
      <c r="TXC33" s="446" t="s">
        <v>141</v>
      </c>
      <c r="TXD33" s="446" t="s">
        <v>142</v>
      </c>
      <c r="TXE33" s="446" t="s">
        <v>143</v>
      </c>
      <c r="TXF33" s="446">
        <v>0.217</v>
      </c>
      <c r="TXG33" s="451">
        <f>+VLOOKUP(TXB33,[111]Insumos!$A$2:$F$2700,5,FALSE)</f>
        <v>124723</v>
      </c>
      <c r="TXH33" s="451">
        <f>+ROUND(TXF33*TXG33,0)</f>
        <v>27065</v>
      </c>
      <c r="TXI33" s="450" t="s">
        <v>31</v>
      </c>
      <c r="TXJ33" s="450" t="s">
        <v>140</v>
      </c>
      <c r="TXK33" s="446" t="s">
        <v>141</v>
      </c>
      <c r="TXL33" s="446" t="s">
        <v>142</v>
      </c>
      <c r="TXM33" s="446" t="s">
        <v>143</v>
      </c>
      <c r="TXN33" s="446">
        <v>0.217</v>
      </c>
      <c r="TXO33" s="451">
        <f>+VLOOKUP(TXJ33,[111]Insumos!$A$2:$F$2700,5,FALSE)</f>
        <v>124723</v>
      </c>
      <c r="TXP33" s="451">
        <f>+ROUND(TXN33*TXO33,0)</f>
        <v>27065</v>
      </c>
      <c r="TXQ33" s="450" t="s">
        <v>31</v>
      </c>
      <c r="TXR33" s="450" t="s">
        <v>140</v>
      </c>
      <c r="TXS33" s="446" t="s">
        <v>141</v>
      </c>
      <c r="TXT33" s="446" t="s">
        <v>142</v>
      </c>
      <c r="TXU33" s="446" t="s">
        <v>143</v>
      </c>
      <c r="TXV33" s="446">
        <v>0.217</v>
      </c>
      <c r="TXW33" s="451">
        <f>+VLOOKUP(TXR33,[111]Insumos!$A$2:$F$2700,5,FALSE)</f>
        <v>124723</v>
      </c>
      <c r="TXX33" s="451">
        <f>+ROUND(TXV33*TXW33,0)</f>
        <v>27065</v>
      </c>
      <c r="TXY33" s="450" t="s">
        <v>31</v>
      </c>
      <c r="TXZ33" s="450" t="s">
        <v>140</v>
      </c>
      <c r="TYA33" s="446" t="s">
        <v>141</v>
      </c>
      <c r="TYB33" s="446" t="s">
        <v>142</v>
      </c>
      <c r="TYC33" s="446" t="s">
        <v>143</v>
      </c>
      <c r="TYD33" s="446">
        <v>0.217</v>
      </c>
      <c r="TYE33" s="451">
        <f>+VLOOKUP(TXZ33,[111]Insumos!$A$2:$F$2700,5,FALSE)</f>
        <v>124723</v>
      </c>
      <c r="TYF33" s="451">
        <f>+ROUND(TYD33*TYE33,0)</f>
        <v>27065</v>
      </c>
      <c r="TYG33" s="450" t="s">
        <v>31</v>
      </c>
      <c r="TYH33" s="450" t="s">
        <v>140</v>
      </c>
      <c r="TYI33" s="446" t="s">
        <v>141</v>
      </c>
      <c r="TYJ33" s="446" t="s">
        <v>142</v>
      </c>
      <c r="TYK33" s="446" t="s">
        <v>143</v>
      </c>
      <c r="TYL33" s="446">
        <v>0.217</v>
      </c>
      <c r="TYM33" s="451">
        <f>+VLOOKUP(TYH33,[111]Insumos!$A$2:$F$2700,5,FALSE)</f>
        <v>124723</v>
      </c>
      <c r="TYN33" s="451">
        <f>+ROUND(TYL33*TYM33,0)</f>
        <v>27065</v>
      </c>
      <c r="TYO33" s="450" t="s">
        <v>31</v>
      </c>
      <c r="TYP33" s="450" t="s">
        <v>140</v>
      </c>
      <c r="TYQ33" s="446" t="s">
        <v>141</v>
      </c>
      <c r="TYR33" s="446" t="s">
        <v>142</v>
      </c>
      <c r="TYS33" s="446" t="s">
        <v>143</v>
      </c>
      <c r="TYT33" s="446">
        <v>0.217</v>
      </c>
      <c r="TYU33" s="451">
        <f>+VLOOKUP(TYP33,[111]Insumos!$A$2:$F$2700,5,FALSE)</f>
        <v>124723</v>
      </c>
      <c r="TYV33" s="451">
        <f>+ROUND(TYT33*TYU33,0)</f>
        <v>27065</v>
      </c>
      <c r="TYW33" s="450" t="s">
        <v>31</v>
      </c>
      <c r="TYX33" s="450" t="s">
        <v>140</v>
      </c>
      <c r="TYY33" s="446" t="s">
        <v>141</v>
      </c>
      <c r="TYZ33" s="446" t="s">
        <v>142</v>
      </c>
      <c r="TZA33" s="446" t="s">
        <v>143</v>
      </c>
      <c r="TZB33" s="446">
        <v>0.217</v>
      </c>
      <c r="TZC33" s="451">
        <f>+VLOOKUP(TYX33,[111]Insumos!$A$2:$F$2700,5,FALSE)</f>
        <v>124723</v>
      </c>
      <c r="TZD33" s="451">
        <f>+ROUND(TZB33*TZC33,0)</f>
        <v>27065</v>
      </c>
      <c r="TZE33" s="450" t="s">
        <v>31</v>
      </c>
      <c r="TZF33" s="450" t="s">
        <v>140</v>
      </c>
      <c r="TZG33" s="446" t="s">
        <v>141</v>
      </c>
      <c r="TZH33" s="446" t="s">
        <v>142</v>
      </c>
      <c r="TZI33" s="446" t="s">
        <v>143</v>
      </c>
      <c r="TZJ33" s="446">
        <v>0.217</v>
      </c>
      <c r="TZK33" s="451">
        <f>+VLOOKUP(TZF33,[111]Insumos!$A$2:$F$2700,5,FALSE)</f>
        <v>124723</v>
      </c>
      <c r="TZL33" s="451">
        <f>+ROUND(TZJ33*TZK33,0)</f>
        <v>27065</v>
      </c>
      <c r="TZM33" s="450" t="s">
        <v>31</v>
      </c>
      <c r="TZN33" s="450" t="s">
        <v>140</v>
      </c>
      <c r="TZO33" s="446" t="s">
        <v>141</v>
      </c>
      <c r="TZP33" s="446" t="s">
        <v>142</v>
      </c>
      <c r="TZQ33" s="446" t="s">
        <v>143</v>
      </c>
      <c r="TZR33" s="446">
        <v>0.217</v>
      </c>
      <c r="TZS33" s="451">
        <f>+VLOOKUP(TZN33,[111]Insumos!$A$2:$F$2700,5,FALSE)</f>
        <v>124723</v>
      </c>
      <c r="TZT33" s="451">
        <f>+ROUND(TZR33*TZS33,0)</f>
        <v>27065</v>
      </c>
      <c r="TZU33" s="450" t="s">
        <v>31</v>
      </c>
      <c r="TZV33" s="450" t="s">
        <v>140</v>
      </c>
      <c r="TZW33" s="446" t="s">
        <v>141</v>
      </c>
      <c r="TZX33" s="446" t="s">
        <v>142</v>
      </c>
      <c r="TZY33" s="446" t="s">
        <v>143</v>
      </c>
      <c r="TZZ33" s="446">
        <v>0.217</v>
      </c>
      <c r="UAA33" s="451">
        <f>+VLOOKUP(TZV33,[111]Insumos!$A$2:$F$2700,5,FALSE)</f>
        <v>124723</v>
      </c>
      <c r="UAB33" s="451">
        <f>+ROUND(TZZ33*UAA33,0)</f>
        <v>27065</v>
      </c>
      <c r="UAC33" s="450" t="s">
        <v>31</v>
      </c>
      <c r="UAD33" s="450" t="s">
        <v>140</v>
      </c>
      <c r="UAE33" s="446" t="s">
        <v>141</v>
      </c>
      <c r="UAF33" s="446" t="s">
        <v>142</v>
      </c>
      <c r="UAG33" s="446" t="s">
        <v>143</v>
      </c>
      <c r="UAH33" s="446">
        <v>0.217</v>
      </c>
      <c r="UAI33" s="451">
        <f>+VLOOKUP(UAD33,[111]Insumos!$A$2:$F$2700,5,FALSE)</f>
        <v>124723</v>
      </c>
      <c r="UAJ33" s="451">
        <f>+ROUND(UAH33*UAI33,0)</f>
        <v>27065</v>
      </c>
      <c r="UAK33" s="450" t="s">
        <v>31</v>
      </c>
      <c r="UAL33" s="450" t="s">
        <v>140</v>
      </c>
      <c r="UAM33" s="446" t="s">
        <v>141</v>
      </c>
      <c r="UAN33" s="446" t="s">
        <v>142</v>
      </c>
      <c r="UAO33" s="446" t="s">
        <v>143</v>
      </c>
      <c r="UAP33" s="446">
        <v>0.217</v>
      </c>
      <c r="UAQ33" s="451">
        <f>+VLOOKUP(UAL33,[111]Insumos!$A$2:$F$2700,5,FALSE)</f>
        <v>124723</v>
      </c>
      <c r="UAR33" s="451">
        <f>+ROUND(UAP33*UAQ33,0)</f>
        <v>27065</v>
      </c>
      <c r="UAS33" s="450" t="s">
        <v>31</v>
      </c>
      <c r="UAT33" s="450" t="s">
        <v>140</v>
      </c>
      <c r="UAU33" s="446" t="s">
        <v>141</v>
      </c>
      <c r="UAV33" s="446" t="s">
        <v>142</v>
      </c>
      <c r="UAW33" s="446" t="s">
        <v>143</v>
      </c>
      <c r="UAX33" s="446">
        <v>0.217</v>
      </c>
      <c r="UAY33" s="451">
        <f>+VLOOKUP(UAT33,[111]Insumos!$A$2:$F$2700,5,FALSE)</f>
        <v>124723</v>
      </c>
      <c r="UAZ33" s="451">
        <f>+ROUND(UAX33*UAY33,0)</f>
        <v>27065</v>
      </c>
      <c r="UBA33" s="450" t="s">
        <v>31</v>
      </c>
      <c r="UBB33" s="450" t="s">
        <v>140</v>
      </c>
      <c r="UBC33" s="446" t="s">
        <v>141</v>
      </c>
      <c r="UBD33" s="446" t="s">
        <v>142</v>
      </c>
      <c r="UBE33" s="446" t="s">
        <v>143</v>
      </c>
      <c r="UBF33" s="446">
        <v>0.217</v>
      </c>
      <c r="UBG33" s="451">
        <f>+VLOOKUP(UBB33,[111]Insumos!$A$2:$F$2700,5,FALSE)</f>
        <v>124723</v>
      </c>
      <c r="UBH33" s="451">
        <f>+ROUND(UBF33*UBG33,0)</f>
        <v>27065</v>
      </c>
      <c r="UBI33" s="450" t="s">
        <v>31</v>
      </c>
      <c r="UBJ33" s="450" t="s">
        <v>140</v>
      </c>
      <c r="UBK33" s="446" t="s">
        <v>141</v>
      </c>
      <c r="UBL33" s="446" t="s">
        <v>142</v>
      </c>
      <c r="UBM33" s="446" t="s">
        <v>143</v>
      </c>
      <c r="UBN33" s="446">
        <v>0.217</v>
      </c>
      <c r="UBO33" s="451">
        <f>+VLOOKUP(UBJ33,[111]Insumos!$A$2:$F$2700,5,FALSE)</f>
        <v>124723</v>
      </c>
      <c r="UBP33" s="451">
        <f>+ROUND(UBN33*UBO33,0)</f>
        <v>27065</v>
      </c>
      <c r="UBQ33" s="450" t="s">
        <v>31</v>
      </c>
      <c r="UBR33" s="450" t="s">
        <v>140</v>
      </c>
      <c r="UBS33" s="446" t="s">
        <v>141</v>
      </c>
      <c r="UBT33" s="446" t="s">
        <v>142</v>
      </c>
      <c r="UBU33" s="446" t="s">
        <v>143</v>
      </c>
      <c r="UBV33" s="446">
        <v>0.217</v>
      </c>
      <c r="UBW33" s="451">
        <f>+VLOOKUP(UBR33,[111]Insumos!$A$2:$F$2700,5,FALSE)</f>
        <v>124723</v>
      </c>
      <c r="UBX33" s="451">
        <f>+ROUND(UBV33*UBW33,0)</f>
        <v>27065</v>
      </c>
      <c r="UBY33" s="450" t="s">
        <v>31</v>
      </c>
      <c r="UBZ33" s="450" t="s">
        <v>140</v>
      </c>
      <c r="UCA33" s="446" t="s">
        <v>141</v>
      </c>
      <c r="UCB33" s="446" t="s">
        <v>142</v>
      </c>
      <c r="UCC33" s="446" t="s">
        <v>143</v>
      </c>
      <c r="UCD33" s="446">
        <v>0.217</v>
      </c>
      <c r="UCE33" s="451">
        <f>+VLOOKUP(UBZ33,[111]Insumos!$A$2:$F$2700,5,FALSE)</f>
        <v>124723</v>
      </c>
      <c r="UCF33" s="451">
        <f>+ROUND(UCD33*UCE33,0)</f>
        <v>27065</v>
      </c>
      <c r="UCG33" s="450" t="s">
        <v>31</v>
      </c>
      <c r="UCH33" s="450" t="s">
        <v>140</v>
      </c>
      <c r="UCI33" s="446" t="s">
        <v>141</v>
      </c>
      <c r="UCJ33" s="446" t="s">
        <v>142</v>
      </c>
      <c r="UCK33" s="446" t="s">
        <v>143</v>
      </c>
      <c r="UCL33" s="446">
        <v>0.217</v>
      </c>
      <c r="UCM33" s="451">
        <f>+VLOOKUP(UCH33,[111]Insumos!$A$2:$F$2700,5,FALSE)</f>
        <v>124723</v>
      </c>
      <c r="UCN33" s="451">
        <f>+ROUND(UCL33*UCM33,0)</f>
        <v>27065</v>
      </c>
      <c r="UCO33" s="450" t="s">
        <v>31</v>
      </c>
      <c r="UCP33" s="450" t="s">
        <v>140</v>
      </c>
      <c r="UCQ33" s="446" t="s">
        <v>141</v>
      </c>
      <c r="UCR33" s="446" t="s">
        <v>142</v>
      </c>
      <c r="UCS33" s="446" t="s">
        <v>143</v>
      </c>
      <c r="UCT33" s="446">
        <v>0.217</v>
      </c>
      <c r="UCU33" s="451">
        <f>+VLOOKUP(UCP33,[111]Insumos!$A$2:$F$2700,5,FALSE)</f>
        <v>124723</v>
      </c>
      <c r="UCV33" s="451">
        <f>+ROUND(UCT33*UCU33,0)</f>
        <v>27065</v>
      </c>
      <c r="UCW33" s="450" t="s">
        <v>31</v>
      </c>
      <c r="UCX33" s="450" t="s">
        <v>140</v>
      </c>
      <c r="UCY33" s="446" t="s">
        <v>141</v>
      </c>
      <c r="UCZ33" s="446" t="s">
        <v>142</v>
      </c>
      <c r="UDA33" s="446" t="s">
        <v>143</v>
      </c>
      <c r="UDB33" s="446">
        <v>0.217</v>
      </c>
      <c r="UDC33" s="451">
        <f>+VLOOKUP(UCX33,[111]Insumos!$A$2:$F$2700,5,FALSE)</f>
        <v>124723</v>
      </c>
      <c r="UDD33" s="451">
        <f>+ROUND(UDB33*UDC33,0)</f>
        <v>27065</v>
      </c>
      <c r="UDE33" s="450" t="s">
        <v>31</v>
      </c>
      <c r="UDF33" s="450" t="s">
        <v>140</v>
      </c>
      <c r="UDG33" s="446" t="s">
        <v>141</v>
      </c>
      <c r="UDH33" s="446" t="s">
        <v>142</v>
      </c>
      <c r="UDI33" s="446" t="s">
        <v>143</v>
      </c>
      <c r="UDJ33" s="446">
        <v>0.217</v>
      </c>
      <c r="UDK33" s="451">
        <f>+VLOOKUP(UDF33,[111]Insumos!$A$2:$F$2700,5,FALSE)</f>
        <v>124723</v>
      </c>
      <c r="UDL33" s="451">
        <f>+ROUND(UDJ33*UDK33,0)</f>
        <v>27065</v>
      </c>
      <c r="UDM33" s="450" t="s">
        <v>31</v>
      </c>
      <c r="UDN33" s="450" t="s">
        <v>140</v>
      </c>
      <c r="UDO33" s="446" t="s">
        <v>141</v>
      </c>
      <c r="UDP33" s="446" t="s">
        <v>142</v>
      </c>
      <c r="UDQ33" s="446" t="s">
        <v>143</v>
      </c>
      <c r="UDR33" s="446">
        <v>0.217</v>
      </c>
      <c r="UDS33" s="451">
        <f>+VLOOKUP(UDN33,[111]Insumos!$A$2:$F$2700,5,FALSE)</f>
        <v>124723</v>
      </c>
      <c r="UDT33" s="451">
        <f>+ROUND(UDR33*UDS33,0)</f>
        <v>27065</v>
      </c>
      <c r="UDU33" s="450" t="s">
        <v>31</v>
      </c>
      <c r="UDV33" s="450" t="s">
        <v>140</v>
      </c>
      <c r="UDW33" s="446" t="s">
        <v>141</v>
      </c>
      <c r="UDX33" s="446" t="s">
        <v>142</v>
      </c>
      <c r="UDY33" s="446" t="s">
        <v>143</v>
      </c>
      <c r="UDZ33" s="446">
        <v>0.217</v>
      </c>
      <c r="UEA33" s="451">
        <f>+VLOOKUP(UDV33,[111]Insumos!$A$2:$F$2700,5,FALSE)</f>
        <v>124723</v>
      </c>
      <c r="UEB33" s="451">
        <f>+ROUND(UDZ33*UEA33,0)</f>
        <v>27065</v>
      </c>
      <c r="UEC33" s="450" t="s">
        <v>31</v>
      </c>
      <c r="UED33" s="450" t="s">
        <v>140</v>
      </c>
      <c r="UEE33" s="446" t="s">
        <v>141</v>
      </c>
      <c r="UEF33" s="446" t="s">
        <v>142</v>
      </c>
      <c r="UEG33" s="446" t="s">
        <v>143</v>
      </c>
      <c r="UEH33" s="446">
        <v>0.217</v>
      </c>
      <c r="UEI33" s="451">
        <f>+VLOOKUP(UED33,[111]Insumos!$A$2:$F$2700,5,FALSE)</f>
        <v>124723</v>
      </c>
      <c r="UEJ33" s="451">
        <f>+ROUND(UEH33*UEI33,0)</f>
        <v>27065</v>
      </c>
      <c r="UEK33" s="450" t="s">
        <v>31</v>
      </c>
      <c r="UEL33" s="450" t="s">
        <v>140</v>
      </c>
      <c r="UEM33" s="446" t="s">
        <v>141</v>
      </c>
      <c r="UEN33" s="446" t="s">
        <v>142</v>
      </c>
      <c r="UEO33" s="446" t="s">
        <v>143</v>
      </c>
      <c r="UEP33" s="446">
        <v>0.217</v>
      </c>
      <c r="UEQ33" s="451">
        <f>+VLOOKUP(UEL33,[111]Insumos!$A$2:$F$2700,5,FALSE)</f>
        <v>124723</v>
      </c>
      <c r="UER33" s="451">
        <f>+ROUND(UEP33*UEQ33,0)</f>
        <v>27065</v>
      </c>
      <c r="UES33" s="450" t="s">
        <v>31</v>
      </c>
      <c r="UET33" s="450" t="s">
        <v>140</v>
      </c>
      <c r="UEU33" s="446" t="s">
        <v>141</v>
      </c>
      <c r="UEV33" s="446" t="s">
        <v>142</v>
      </c>
      <c r="UEW33" s="446" t="s">
        <v>143</v>
      </c>
      <c r="UEX33" s="446">
        <v>0.217</v>
      </c>
      <c r="UEY33" s="451">
        <f>+VLOOKUP(UET33,[111]Insumos!$A$2:$F$2700,5,FALSE)</f>
        <v>124723</v>
      </c>
      <c r="UEZ33" s="451">
        <f>+ROUND(UEX33*UEY33,0)</f>
        <v>27065</v>
      </c>
      <c r="UFA33" s="450" t="s">
        <v>31</v>
      </c>
      <c r="UFB33" s="450" t="s">
        <v>140</v>
      </c>
      <c r="UFC33" s="446" t="s">
        <v>141</v>
      </c>
      <c r="UFD33" s="446" t="s">
        <v>142</v>
      </c>
      <c r="UFE33" s="446" t="s">
        <v>143</v>
      </c>
      <c r="UFF33" s="446">
        <v>0.217</v>
      </c>
      <c r="UFG33" s="451">
        <f>+VLOOKUP(UFB33,[111]Insumos!$A$2:$F$2700,5,FALSE)</f>
        <v>124723</v>
      </c>
      <c r="UFH33" s="451">
        <f>+ROUND(UFF33*UFG33,0)</f>
        <v>27065</v>
      </c>
      <c r="UFI33" s="450" t="s">
        <v>31</v>
      </c>
      <c r="UFJ33" s="450" t="s">
        <v>140</v>
      </c>
      <c r="UFK33" s="446" t="s">
        <v>141</v>
      </c>
      <c r="UFL33" s="446" t="s">
        <v>142</v>
      </c>
      <c r="UFM33" s="446" t="s">
        <v>143</v>
      </c>
      <c r="UFN33" s="446">
        <v>0.217</v>
      </c>
      <c r="UFO33" s="451">
        <f>+VLOOKUP(UFJ33,[111]Insumos!$A$2:$F$2700,5,FALSE)</f>
        <v>124723</v>
      </c>
      <c r="UFP33" s="451">
        <f>+ROUND(UFN33*UFO33,0)</f>
        <v>27065</v>
      </c>
      <c r="UFQ33" s="450" t="s">
        <v>31</v>
      </c>
      <c r="UFR33" s="450" t="s">
        <v>140</v>
      </c>
      <c r="UFS33" s="446" t="s">
        <v>141</v>
      </c>
      <c r="UFT33" s="446" t="s">
        <v>142</v>
      </c>
      <c r="UFU33" s="446" t="s">
        <v>143</v>
      </c>
      <c r="UFV33" s="446">
        <v>0.217</v>
      </c>
      <c r="UFW33" s="451">
        <f>+VLOOKUP(UFR33,[111]Insumos!$A$2:$F$2700,5,FALSE)</f>
        <v>124723</v>
      </c>
      <c r="UFX33" s="451">
        <f>+ROUND(UFV33*UFW33,0)</f>
        <v>27065</v>
      </c>
      <c r="UFY33" s="450" t="s">
        <v>31</v>
      </c>
      <c r="UFZ33" s="450" t="s">
        <v>140</v>
      </c>
      <c r="UGA33" s="446" t="s">
        <v>141</v>
      </c>
      <c r="UGB33" s="446" t="s">
        <v>142</v>
      </c>
      <c r="UGC33" s="446" t="s">
        <v>143</v>
      </c>
      <c r="UGD33" s="446">
        <v>0.217</v>
      </c>
      <c r="UGE33" s="451">
        <f>+VLOOKUP(UFZ33,[111]Insumos!$A$2:$F$2700,5,FALSE)</f>
        <v>124723</v>
      </c>
      <c r="UGF33" s="451">
        <f>+ROUND(UGD33*UGE33,0)</f>
        <v>27065</v>
      </c>
      <c r="UGG33" s="450" t="s">
        <v>31</v>
      </c>
      <c r="UGH33" s="450" t="s">
        <v>140</v>
      </c>
      <c r="UGI33" s="446" t="s">
        <v>141</v>
      </c>
      <c r="UGJ33" s="446" t="s">
        <v>142</v>
      </c>
      <c r="UGK33" s="446" t="s">
        <v>143</v>
      </c>
      <c r="UGL33" s="446">
        <v>0.217</v>
      </c>
      <c r="UGM33" s="451">
        <f>+VLOOKUP(UGH33,[111]Insumos!$A$2:$F$2700,5,FALSE)</f>
        <v>124723</v>
      </c>
      <c r="UGN33" s="451">
        <f>+ROUND(UGL33*UGM33,0)</f>
        <v>27065</v>
      </c>
      <c r="UGO33" s="450" t="s">
        <v>31</v>
      </c>
      <c r="UGP33" s="450" t="s">
        <v>140</v>
      </c>
      <c r="UGQ33" s="446" t="s">
        <v>141</v>
      </c>
      <c r="UGR33" s="446" t="s">
        <v>142</v>
      </c>
      <c r="UGS33" s="446" t="s">
        <v>143</v>
      </c>
      <c r="UGT33" s="446">
        <v>0.217</v>
      </c>
      <c r="UGU33" s="451">
        <f>+VLOOKUP(UGP33,[111]Insumos!$A$2:$F$2700,5,FALSE)</f>
        <v>124723</v>
      </c>
      <c r="UGV33" s="451">
        <f>+ROUND(UGT33*UGU33,0)</f>
        <v>27065</v>
      </c>
      <c r="UGW33" s="450" t="s">
        <v>31</v>
      </c>
      <c r="UGX33" s="450" t="s">
        <v>140</v>
      </c>
      <c r="UGY33" s="446" t="s">
        <v>141</v>
      </c>
      <c r="UGZ33" s="446" t="s">
        <v>142</v>
      </c>
      <c r="UHA33" s="446" t="s">
        <v>143</v>
      </c>
      <c r="UHB33" s="446">
        <v>0.217</v>
      </c>
      <c r="UHC33" s="451">
        <f>+VLOOKUP(UGX33,[111]Insumos!$A$2:$F$2700,5,FALSE)</f>
        <v>124723</v>
      </c>
      <c r="UHD33" s="451">
        <f>+ROUND(UHB33*UHC33,0)</f>
        <v>27065</v>
      </c>
      <c r="UHE33" s="450" t="s">
        <v>31</v>
      </c>
      <c r="UHF33" s="450" t="s">
        <v>140</v>
      </c>
      <c r="UHG33" s="446" t="s">
        <v>141</v>
      </c>
      <c r="UHH33" s="446" t="s">
        <v>142</v>
      </c>
      <c r="UHI33" s="446" t="s">
        <v>143</v>
      </c>
      <c r="UHJ33" s="446">
        <v>0.217</v>
      </c>
      <c r="UHK33" s="451">
        <f>+VLOOKUP(UHF33,[111]Insumos!$A$2:$F$2700,5,FALSE)</f>
        <v>124723</v>
      </c>
      <c r="UHL33" s="451">
        <f>+ROUND(UHJ33*UHK33,0)</f>
        <v>27065</v>
      </c>
      <c r="UHM33" s="450" t="s">
        <v>31</v>
      </c>
      <c r="UHN33" s="450" t="s">
        <v>140</v>
      </c>
      <c r="UHO33" s="446" t="s">
        <v>141</v>
      </c>
      <c r="UHP33" s="446" t="s">
        <v>142</v>
      </c>
      <c r="UHQ33" s="446" t="s">
        <v>143</v>
      </c>
      <c r="UHR33" s="446">
        <v>0.217</v>
      </c>
      <c r="UHS33" s="451">
        <f>+VLOOKUP(UHN33,[111]Insumos!$A$2:$F$2700,5,FALSE)</f>
        <v>124723</v>
      </c>
      <c r="UHT33" s="451">
        <f>+ROUND(UHR33*UHS33,0)</f>
        <v>27065</v>
      </c>
      <c r="UHU33" s="450" t="s">
        <v>31</v>
      </c>
      <c r="UHV33" s="450" t="s">
        <v>140</v>
      </c>
      <c r="UHW33" s="446" t="s">
        <v>141</v>
      </c>
      <c r="UHX33" s="446" t="s">
        <v>142</v>
      </c>
      <c r="UHY33" s="446" t="s">
        <v>143</v>
      </c>
      <c r="UHZ33" s="446">
        <v>0.217</v>
      </c>
      <c r="UIA33" s="451">
        <f>+VLOOKUP(UHV33,[111]Insumos!$A$2:$F$2700,5,FALSE)</f>
        <v>124723</v>
      </c>
      <c r="UIB33" s="451">
        <f>+ROUND(UHZ33*UIA33,0)</f>
        <v>27065</v>
      </c>
      <c r="UIC33" s="450" t="s">
        <v>31</v>
      </c>
      <c r="UID33" s="450" t="s">
        <v>140</v>
      </c>
      <c r="UIE33" s="446" t="s">
        <v>141</v>
      </c>
      <c r="UIF33" s="446" t="s">
        <v>142</v>
      </c>
      <c r="UIG33" s="446" t="s">
        <v>143</v>
      </c>
      <c r="UIH33" s="446">
        <v>0.217</v>
      </c>
      <c r="UII33" s="451">
        <f>+VLOOKUP(UID33,[111]Insumos!$A$2:$F$2700,5,FALSE)</f>
        <v>124723</v>
      </c>
      <c r="UIJ33" s="451">
        <f>+ROUND(UIH33*UII33,0)</f>
        <v>27065</v>
      </c>
      <c r="UIK33" s="450" t="s">
        <v>31</v>
      </c>
      <c r="UIL33" s="450" t="s">
        <v>140</v>
      </c>
      <c r="UIM33" s="446" t="s">
        <v>141</v>
      </c>
      <c r="UIN33" s="446" t="s">
        <v>142</v>
      </c>
      <c r="UIO33" s="446" t="s">
        <v>143</v>
      </c>
      <c r="UIP33" s="446">
        <v>0.217</v>
      </c>
      <c r="UIQ33" s="451">
        <f>+VLOOKUP(UIL33,[111]Insumos!$A$2:$F$2700,5,FALSE)</f>
        <v>124723</v>
      </c>
      <c r="UIR33" s="451">
        <f>+ROUND(UIP33*UIQ33,0)</f>
        <v>27065</v>
      </c>
      <c r="UIS33" s="450" t="s">
        <v>31</v>
      </c>
      <c r="UIT33" s="450" t="s">
        <v>140</v>
      </c>
      <c r="UIU33" s="446" t="s">
        <v>141</v>
      </c>
      <c r="UIV33" s="446" t="s">
        <v>142</v>
      </c>
      <c r="UIW33" s="446" t="s">
        <v>143</v>
      </c>
      <c r="UIX33" s="446">
        <v>0.217</v>
      </c>
      <c r="UIY33" s="451">
        <f>+VLOOKUP(UIT33,[111]Insumos!$A$2:$F$2700,5,FALSE)</f>
        <v>124723</v>
      </c>
      <c r="UIZ33" s="451">
        <f>+ROUND(UIX33*UIY33,0)</f>
        <v>27065</v>
      </c>
      <c r="UJA33" s="450" t="s">
        <v>31</v>
      </c>
      <c r="UJB33" s="450" t="s">
        <v>140</v>
      </c>
      <c r="UJC33" s="446" t="s">
        <v>141</v>
      </c>
      <c r="UJD33" s="446" t="s">
        <v>142</v>
      </c>
      <c r="UJE33" s="446" t="s">
        <v>143</v>
      </c>
      <c r="UJF33" s="446">
        <v>0.217</v>
      </c>
      <c r="UJG33" s="451">
        <f>+VLOOKUP(UJB33,[111]Insumos!$A$2:$F$2700,5,FALSE)</f>
        <v>124723</v>
      </c>
      <c r="UJH33" s="451">
        <f>+ROUND(UJF33*UJG33,0)</f>
        <v>27065</v>
      </c>
      <c r="UJI33" s="450" t="s">
        <v>31</v>
      </c>
      <c r="UJJ33" s="450" t="s">
        <v>140</v>
      </c>
      <c r="UJK33" s="446" t="s">
        <v>141</v>
      </c>
      <c r="UJL33" s="446" t="s">
        <v>142</v>
      </c>
      <c r="UJM33" s="446" t="s">
        <v>143</v>
      </c>
      <c r="UJN33" s="446">
        <v>0.217</v>
      </c>
      <c r="UJO33" s="451">
        <f>+VLOOKUP(UJJ33,[111]Insumos!$A$2:$F$2700,5,FALSE)</f>
        <v>124723</v>
      </c>
      <c r="UJP33" s="451">
        <f>+ROUND(UJN33*UJO33,0)</f>
        <v>27065</v>
      </c>
      <c r="UJQ33" s="450" t="s">
        <v>31</v>
      </c>
      <c r="UJR33" s="450" t="s">
        <v>140</v>
      </c>
      <c r="UJS33" s="446" t="s">
        <v>141</v>
      </c>
      <c r="UJT33" s="446" t="s">
        <v>142</v>
      </c>
      <c r="UJU33" s="446" t="s">
        <v>143</v>
      </c>
      <c r="UJV33" s="446">
        <v>0.217</v>
      </c>
      <c r="UJW33" s="451">
        <f>+VLOOKUP(UJR33,[111]Insumos!$A$2:$F$2700,5,FALSE)</f>
        <v>124723</v>
      </c>
      <c r="UJX33" s="451">
        <f>+ROUND(UJV33*UJW33,0)</f>
        <v>27065</v>
      </c>
      <c r="UJY33" s="450" t="s">
        <v>31</v>
      </c>
      <c r="UJZ33" s="450" t="s">
        <v>140</v>
      </c>
      <c r="UKA33" s="446" t="s">
        <v>141</v>
      </c>
      <c r="UKB33" s="446" t="s">
        <v>142</v>
      </c>
      <c r="UKC33" s="446" t="s">
        <v>143</v>
      </c>
      <c r="UKD33" s="446">
        <v>0.217</v>
      </c>
      <c r="UKE33" s="451">
        <f>+VLOOKUP(UJZ33,[111]Insumos!$A$2:$F$2700,5,FALSE)</f>
        <v>124723</v>
      </c>
      <c r="UKF33" s="451">
        <f>+ROUND(UKD33*UKE33,0)</f>
        <v>27065</v>
      </c>
      <c r="UKG33" s="450" t="s">
        <v>31</v>
      </c>
      <c r="UKH33" s="450" t="s">
        <v>140</v>
      </c>
      <c r="UKI33" s="446" t="s">
        <v>141</v>
      </c>
      <c r="UKJ33" s="446" t="s">
        <v>142</v>
      </c>
      <c r="UKK33" s="446" t="s">
        <v>143</v>
      </c>
      <c r="UKL33" s="446">
        <v>0.217</v>
      </c>
      <c r="UKM33" s="451">
        <f>+VLOOKUP(UKH33,[111]Insumos!$A$2:$F$2700,5,FALSE)</f>
        <v>124723</v>
      </c>
      <c r="UKN33" s="451">
        <f>+ROUND(UKL33*UKM33,0)</f>
        <v>27065</v>
      </c>
      <c r="UKO33" s="450" t="s">
        <v>31</v>
      </c>
      <c r="UKP33" s="450" t="s">
        <v>140</v>
      </c>
      <c r="UKQ33" s="446" t="s">
        <v>141</v>
      </c>
      <c r="UKR33" s="446" t="s">
        <v>142</v>
      </c>
      <c r="UKS33" s="446" t="s">
        <v>143</v>
      </c>
      <c r="UKT33" s="446">
        <v>0.217</v>
      </c>
      <c r="UKU33" s="451">
        <f>+VLOOKUP(UKP33,[111]Insumos!$A$2:$F$2700,5,FALSE)</f>
        <v>124723</v>
      </c>
      <c r="UKV33" s="451">
        <f>+ROUND(UKT33*UKU33,0)</f>
        <v>27065</v>
      </c>
      <c r="UKW33" s="450" t="s">
        <v>31</v>
      </c>
      <c r="UKX33" s="450" t="s">
        <v>140</v>
      </c>
      <c r="UKY33" s="446" t="s">
        <v>141</v>
      </c>
      <c r="UKZ33" s="446" t="s">
        <v>142</v>
      </c>
      <c r="ULA33" s="446" t="s">
        <v>143</v>
      </c>
      <c r="ULB33" s="446">
        <v>0.217</v>
      </c>
      <c r="ULC33" s="451">
        <f>+VLOOKUP(UKX33,[111]Insumos!$A$2:$F$2700,5,FALSE)</f>
        <v>124723</v>
      </c>
      <c r="ULD33" s="451">
        <f>+ROUND(ULB33*ULC33,0)</f>
        <v>27065</v>
      </c>
      <c r="ULE33" s="450" t="s">
        <v>31</v>
      </c>
      <c r="ULF33" s="450" t="s">
        <v>140</v>
      </c>
      <c r="ULG33" s="446" t="s">
        <v>141</v>
      </c>
      <c r="ULH33" s="446" t="s">
        <v>142</v>
      </c>
      <c r="ULI33" s="446" t="s">
        <v>143</v>
      </c>
      <c r="ULJ33" s="446">
        <v>0.217</v>
      </c>
      <c r="ULK33" s="451">
        <f>+VLOOKUP(ULF33,[111]Insumos!$A$2:$F$2700,5,FALSE)</f>
        <v>124723</v>
      </c>
      <c r="ULL33" s="451">
        <f>+ROUND(ULJ33*ULK33,0)</f>
        <v>27065</v>
      </c>
      <c r="ULM33" s="450" t="s">
        <v>31</v>
      </c>
      <c r="ULN33" s="450" t="s">
        <v>140</v>
      </c>
      <c r="ULO33" s="446" t="s">
        <v>141</v>
      </c>
      <c r="ULP33" s="446" t="s">
        <v>142</v>
      </c>
      <c r="ULQ33" s="446" t="s">
        <v>143</v>
      </c>
      <c r="ULR33" s="446">
        <v>0.217</v>
      </c>
      <c r="ULS33" s="451">
        <f>+VLOOKUP(ULN33,[111]Insumos!$A$2:$F$2700,5,FALSE)</f>
        <v>124723</v>
      </c>
      <c r="ULT33" s="451">
        <f>+ROUND(ULR33*ULS33,0)</f>
        <v>27065</v>
      </c>
      <c r="ULU33" s="450" t="s">
        <v>31</v>
      </c>
      <c r="ULV33" s="450" t="s">
        <v>140</v>
      </c>
      <c r="ULW33" s="446" t="s">
        <v>141</v>
      </c>
      <c r="ULX33" s="446" t="s">
        <v>142</v>
      </c>
      <c r="ULY33" s="446" t="s">
        <v>143</v>
      </c>
      <c r="ULZ33" s="446">
        <v>0.217</v>
      </c>
      <c r="UMA33" s="451">
        <f>+VLOOKUP(ULV33,[111]Insumos!$A$2:$F$2700,5,FALSE)</f>
        <v>124723</v>
      </c>
      <c r="UMB33" s="451">
        <f>+ROUND(ULZ33*UMA33,0)</f>
        <v>27065</v>
      </c>
      <c r="UMC33" s="450" t="s">
        <v>31</v>
      </c>
      <c r="UMD33" s="450" t="s">
        <v>140</v>
      </c>
      <c r="UME33" s="446" t="s">
        <v>141</v>
      </c>
      <c r="UMF33" s="446" t="s">
        <v>142</v>
      </c>
      <c r="UMG33" s="446" t="s">
        <v>143</v>
      </c>
      <c r="UMH33" s="446">
        <v>0.217</v>
      </c>
      <c r="UMI33" s="451">
        <f>+VLOOKUP(UMD33,[111]Insumos!$A$2:$F$2700,5,FALSE)</f>
        <v>124723</v>
      </c>
      <c r="UMJ33" s="451">
        <f>+ROUND(UMH33*UMI33,0)</f>
        <v>27065</v>
      </c>
      <c r="UMK33" s="450" t="s">
        <v>31</v>
      </c>
      <c r="UML33" s="450" t="s">
        <v>140</v>
      </c>
      <c r="UMM33" s="446" t="s">
        <v>141</v>
      </c>
      <c r="UMN33" s="446" t="s">
        <v>142</v>
      </c>
      <c r="UMO33" s="446" t="s">
        <v>143</v>
      </c>
      <c r="UMP33" s="446">
        <v>0.217</v>
      </c>
      <c r="UMQ33" s="451">
        <f>+VLOOKUP(UML33,[111]Insumos!$A$2:$F$2700,5,FALSE)</f>
        <v>124723</v>
      </c>
      <c r="UMR33" s="451">
        <f>+ROUND(UMP33*UMQ33,0)</f>
        <v>27065</v>
      </c>
      <c r="UMS33" s="450" t="s">
        <v>31</v>
      </c>
      <c r="UMT33" s="450" t="s">
        <v>140</v>
      </c>
      <c r="UMU33" s="446" t="s">
        <v>141</v>
      </c>
      <c r="UMV33" s="446" t="s">
        <v>142</v>
      </c>
      <c r="UMW33" s="446" t="s">
        <v>143</v>
      </c>
      <c r="UMX33" s="446">
        <v>0.217</v>
      </c>
      <c r="UMY33" s="451">
        <f>+VLOOKUP(UMT33,[111]Insumos!$A$2:$F$2700,5,FALSE)</f>
        <v>124723</v>
      </c>
      <c r="UMZ33" s="451">
        <f>+ROUND(UMX33*UMY33,0)</f>
        <v>27065</v>
      </c>
      <c r="UNA33" s="450" t="s">
        <v>31</v>
      </c>
      <c r="UNB33" s="450" t="s">
        <v>140</v>
      </c>
      <c r="UNC33" s="446" t="s">
        <v>141</v>
      </c>
      <c r="UND33" s="446" t="s">
        <v>142</v>
      </c>
      <c r="UNE33" s="446" t="s">
        <v>143</v>
      </c>
      <c r="UNF33" s="446">
        <v>0.217</v>
      </c>
      <c r="UNG33" s="451">
        <f>+VLOOKUP(UNB33,[111]Insumos!$A$2:$F$2700,5,FALSE)</f>
        <v>124723</v>
      </c>
      <c r="UNH33" s="451">
        <f>+ROUND(UNF33*UNG33,0)</f>
        <v>27065</v>
      </c>
      <c r="UNI33" s="450" t="s">
        <v>31</v>
      </c>
      <c r="UNJ33" s="450" t="s">
        <v>140</v>
      </c>
      <c r="UNK33" s="446" t="s">
        <v>141</v>
      </c>
      <c r="UNL33" s="446" t="s">
        <v>142</v>
      </c>
      <c r="UNM33" s="446" t="s">
        <v>143</v>
      </c>
      <c r="UNN33" s="446">
        <v>0.217</v>
      </c>
      <c r="UNO33" s="451">
        <f>+VLOOKUP(UNJ33,[111]Insumos!$A$2:$F$2700,5,FALSE)</f>
        <v>124723</v>
      </c>
      <c r="UNP33" s="451">
        <f>+ROUND(UNN33*UNO33,0)</f>
        <v>27065</v>
      </c>
      <c r="UNQ33" s="450" t="s">
        <v>31</v>
      </c>
      <c r="UNR33" s="450" t="s">
        <v>140</v>
      </c>
      <c r="UNS33" s="446" t="s">
        <v>141</v>
      </c>
      <c r="UNT33" s="446" t="s">
        <v>142</v>
      </c>
      <c r="UNU33" s="446" t="s">
        <v>143</v>
      </c>
      <c r="UNV33" s="446">
        <v>0.217</v>
      </c>
      <c r="UNW33" s="451">
        <f>+VLOOKUP(UNR33,[111]Insumos!$A$2:$F$2700,5,FALSE)</f>
        <v>124723</v>
      </c>
      <c r="UNX33" s="451">
        <f>+ROUND(UNV33*UNW33,0)</f>
        <v>27065</v>
      </c>
      <c r="UNY33" s="450" t="s">
        <v>31</v>
      </c>
      <c r="UNZ33" s="450" t="s">
        <v>140</v>
      </c>
      <c r="UOA33" s="446" t="s">
        <v>141</v>
      </c>
      <c r="UOB33" s="446" t="s">
        <v>142</v>
      </c>
      <c r="UOC33" s="446" t="s">
        <v>143</v>
      </c>
      <c r="UOD33" s="446">
        <v>0.217</v>
      </c>
      <c r="UOE33" s="451">
        <f>+VLOOKUP(UNZ33,[111]Insumos!$A$2:$F$2700,5,FALSE)</f>
        <v>124723</v>
      </c>
      <c r="UOF33" s="451">
        <f>+ROUND(UOD33*UOE33,0)</f>
        <v>27065</v>
      </c>
      <c r="UOG33" s="450" t="s">
        <v>31</v>
      </c>
      <c r="UOH33" s="450" t="s">
        <v>140</v>
      </c>
      <c r="UOI33" s="446" t="s">
        <v>141</v>
      </c>
      <c r="UOJ33" s="446" t="s">
        <v>142</v>
      </c>
      <c r="UOK33" s="446" t="s">
        <v>143</v>
      </c>
      <c r="UOL33" s="446">
        <v>0.217</v>
      </c>
      <c r="UOM33" s="451">
        <f>+VLOOKUP(UOH33,[111]Insumos!$A$2:$F$2700,5,FALSE)</f>
        <v>124723</v>
      </c>
      <c r="UON33" s="451">
        <f>+ROUND(UOL33*UOM33,0)</f>
        <v>27065</v>
      </c>
      <c r="UOO33" s="450" t="s">
        <v>31</v>
      </c>
      <c r="UOP33" s="450" t="s">
        <v>140</v>
      </c>
      <c r="UOQ33" s="446" t="s">
        <v>141</v>
      </c>
      <c r="UOR33" s="446" t="s">
        <v>142</v>
      </c>
      <c r="UOS33" s="446" t="s">
        <v>143</v>
      </c>
      <c r="UOT33" s="446">
        <v>0.217</v>
      </c>
      <c r="UOU33" s="451">
        <f>+VLOOKUP(UOP33,[111]Insumos!$A$2:$F$2700,5,FALSE)</f>
        <v>124723</v>
      </c>
      <c r="UOV33" s="451">
        <f>+ROUND(UOT33*UOU33,0)</f>
        <v>27065</v>
      </c>
      <c r="UOW33" s="450" t="s">
        <v>31</v>
      </c>
      <c r="UOX33" s="450" t="s">
        <v>140</v>
      </c>
      <c r="UOY33" s="446" t="s">
        <v>141</v>
      </c>
      <c r="UOZ33" s="446" t="s">
        <v>142</v>
      </c>
      <c r="UPA33" s="446" t="s">
        <v>143</v>
      </c>
      <c r="UPB33" s="446">
        <v>0.217</v>
      </c>
      <c r="UPC33" s="451">
        <f>+VLOOKUP(UOX33,[111]Insumos!$A$2:$F$2700,5,FALSE)</f>
        <v>124723</v>
      </c>
      <c r="UPD33" s="451">
        <f>+ROUND(UPB33*UPC33,0)</f>
        <v>27065</v>
      </c>
      <c r="UPE33" s="450" t="s">
        <v>31</v>
      </c>
      <c r="UPF33" s="450" t="s">
        <v>140</v>
      </c>
      <c r="UPG33" s="446" t="s">
        <v>141</v>
      </c>
      <c r="UPH33" s="446" t="s">
        <v>142</v>
      </c>
      <c r="UPI33" s="446" t="s">
        <v>143</v>
      </c>
      <c r="UPJ33" s="446">
        <v>0.217</v>
      </c>
      <c r="UPK33" s="451">
        <f>+VLOOKUP(UPF33,[111]Insumos!$A$2:$F$2700,5,FALSE)</f>
        <v>124723</v>
      </c>
      <c r="UPL33" s="451">
        <f>+ROUND(UPJ33*UPK33,0)</f>
        <v>27065</v>
      </c>
      <c r="UPM33" s="450" t="s">
        <v>31</v>
      </c>
      <c r="UPN33" s="450" t="s">
        <v>140</v>
      </c>
      <c r="UPO33" s="446" t="s">
        <v>141</v>
      </c>
      <c r="UPP33" s="446" t="s">
        <v>142</v>
      </c>
      <c r="UPQ33" s="446" t="s">
        <v>143</v>
      </c>
      <c r="UPR33" s="446">
        <v>0.217</v>
      </c>
      <c r="UPS33" s="451">
        <f>+VLOOKUP(UPN33,[111]Insumos!$A$2:$F$2700,5,FALSE)</f>
        <v>124723</v>
      </c>
      <c r="UPT33" s="451">
        <f>+ROUND(UPR33*UPS33,0)</f>
        <v>27065</v>
      </c>
      <c r="UPU33" s="450" t="s">
        <v>31</v>
      </c>
      <c r="UPV33" s="450" t="s">
        <v>140</v>
      </c>
      <c r="UPW33" s="446" t="s">
        <v>141</v>
      </c>
      <c r="UPX33" s="446" t="s">
        <v>142</v>
      </c>
      <c r="UPY33" s="446" t="s">
        <v>143</v>
      </c>
      <c r="UPZ33" s="446">
        <v>0.217</v>
      </c>
      <c r="UQA33" s="451">
        <f>+VLOOKUP(UPV33,[111]Insumos!$A$2:$F$2700,5,FALSE)</f>
        <v>124723</v>
      </c>
      <c r="UQB33" s="451">
        <f>+ROUND(UPZ33*UQA33,0)</f>
        <v>27065</v>
      </c>
      <c r="UQC33" s="450" t="s">
        <v>31</v>
      </c>
      <c r="UQD33" s="450" t="s">
        <v>140</v>
      </c>
      <c r="UQE33" s="446" t="s">
        <v>141</v>
      </c>
      <c r="UQF33" s="446" t="s">
        <v>142</v>
      </c>
      <c r="UQG33" s="446" t="s">
        <v>143</v>
      </c>
      <c r="UQH33" s="446">
        <v>0.217</v>
      </c>
      <c r="UQI33" s="451">
        <f>+VLOOKUP(UQD33,[111]Insumos!$A$2:$F$2700,5,FALSE)</f>
        <v>124723</v>
      </c>
      <c r="UQJ33" s="451">
        <f>+ROUND(UQH33*UQI33,0)</f>
        <v>27065</v>
      </c>
      <c r="UQK33" s="450" t="s">
        <v>31</v>
      </c>
      <c r="UQL33" s="450" t="s">
        <v>140</v>
      </c>
      <c r="UQM33" s="446" t="s">
        <v>141</v>
      </c>
      <c r="UQN33" s="446" t="s">
        <v>142</v>
      </c>
      <c r="UQO33" s="446" t="s">
        <v>143</v>
      </c>
      <c r="UQP33" s="446">
        <v>0.217</v>
      </c>
      <c r="UQQ33" s="451">
        <f>+VLOOKUP(UQL33,[111]Insumos!$A$2:$F$2700,5,FALSE)</f>
        <v>124723</v>
      </c>
      <c r="UQR33" s="451">
        <f>+ROUND(UQP33*UQQ33,0)</f>
        <v>27065</v>
      </c>
      <c r="UQS33" s="450" t="s">
        <v>31</v>
      </c>
      <c r="UQT33" s="450" t="s">
        <v>140</v>
      </c>
      <c r="UQU33" s="446" t="s">
        <v>141</v>
      </c>
      <c r="UQV33" s="446" t="s">
        <v>142</v>
      </c>
      <c r="UQW33" s="446" t="s">
        <v>143</v>
      </c>
      <c r="UQX33" s="446">
        <v>0.217</v>
      </c>
      <c r="UQY33" s="451">
        <f>+VLOOKUP(UQT33,[111]Insumos!$A$2:$F$2700,5,FALSE)</f>
        <v>124723</v>
      </c>
      <c r="UQZ33" s="451">
        <f>+ROUND(UQX33*UQY33,0)</f>
        <v>27065</v>
      </c>
      <c r="URA33" s="450" t="s">
        <v>31</v>
      </c>
      <c r="URB33" s="450" t="s">
        <v>140</v>
      </c>
      <c r="URC33" s="446" t="s">
        <v>141</v>
      </c>
      <c r="URD33" s="446" t="s">
        <v>142</v>
      </c>
      <c r="URE33" s="446" t="s">
        <v>143</v>
      </c>
      <c r="URF33" s="446">
        <v>0.217</v>
      </c>
      <c r="URG33" s="451">
        <f>+VLOOKUP(URB33,[111]Insumos!$A$2:$F$2700,5,FALSE)</f>
        <v>124723</v>
      </c>
      <c r="URH33" s="451">
        <f>+ROUND(URF33*URG33,0)</f>
        <v>27065</v>
      </c>
      <c r="URI33" s="450" t="s">
        <v>31</v>
      </c>
      <c r="URJ33" s="450" t="s">
        <v>140</v>
      </c>
      <c r="URK33" s="446" t="s">
        <v>141</v>
      </c>
      <c r="URL33" s="446" t="s">
        <v>142</v>
      </c>
      <c r="URM33" s="446" t="s">
        <v>143</v>
      </c>
      <c r="URN33" s="446">
        <v>0.217</v>
      </c>
      <c r="URO33" s="451">
        <f>+VLOOKUP(URJ33,[111]Insumos!$A$2:$F$2700,5,FALSE)</f>
        <v>124723</v>
      </c>
      <c r="URP33" s="451">
        <f>+ROUND(URN33*URO33,0)</f>
        <v>27065</v>
      </c>
      <c r="URQ33" s="450" t="s">
        <v>31</v>
      </c>
      <c r="URR33" s="450" t="s">
        <v>140</v>
      </c>
      <c r="URS33" s="446" t="s">
        <v>141</v>
      </c>
      <c r="URT33" s="446" t="s">
        <v>142</v>
      </c>
      <c r="URU33" s="446" t="s">
        <v>143</v>
      </c>
      <c r="URV33" s="446">
        <v>0.217</v>
      </c>
      <c r="URW33" s="451">
        <f>+VLOOKUP(URR33,[111]Insumos!$A$2:$F$2700,5,FALSE)</f>
        <v>124723</v>
      </c>
      <c r="URX33" s="451">
        <f>+ROUND(URV33*URW33,0)</f>
        <v>27065</v>
      </c>
      <c r="URY33" s="450" t="s">
        <v>31</v>
      </c>
      <c r="URZ33" s="450" t="s">
        <v>140</v>
      </c>
      <c r="USA33" s="446" t="s">
        <v>141</v>
      </c>
      <c r="USB33" s="446" t="s">
        <v>142</v>
      </c>
      <c r="USC33" s="446" t="s">
        <v>143</v>
      </c>
      <c r="USD33" s="446">
        <v>0.217</v>
      </c>
      <c r="USE33" s="451">
        <f>+VLOOKUP(URZ33,[111]Insumos!$A$2:$F$2700,5,FALSE)</f>
        <v>124723</v>
      </c>
      <c r="USF33" s="451">
        <f>+ROUND(USD33*USE33,0)</f>
        <v>27065</v>
      </c>
      <c r="USG33" s="450" t="s">
        <v>31</v>
      </c>
      <c r="USH33" s="450" t="s">
        <v>140</v>
      </c>
      <c r="USI33" s="446" t="s">
        <v>141</v>
      </c>
      <c r="USJ33" s="446" t="s">
        <v>142</v>
      </c>
      <c r="USK33" s="446" t="s">
        <v>143</v>
      </c>
      <c r="USL33" s="446">
        <v>0.217</v>
      </c>
      <c r="USM33" s="451">
        <f>+VLOOKUP(USH33,[111]Insumos!$A$2:$F$2700,5,FALSE)</f>
        <v>124723</v>
      </c>
      <c r="USN33" s="451">
        <f>+ROUND(USL33*USM33,0)</f>
        <v>27065</v>
      </c>
      <c r="USO33" s="450" t="s">
        <v>31</v>
      </c>
      <c r="USP33" s="450" t="s">
        <v>140</v>
      </c>
      <c r="USQ33" s="446" t="s">
        <v>141</v>
      </c>
      <c r="USR33" s="446" t="s">
        <v>142</v>
      </c>
      <c r="USS33" s="446" t="s">
        <v>143</v>
      </c>
      <c r="UST33" s="446">
        <v>0.217</v>
      </c>
      <c r="USU33" s="451">
        <f>+VLOOKUP(USP33,[111]Insumos!$A$2:$F$2700,5,FALSE)</f>
        <v>124723</v>
      </c>
      <c r="USV33" s="451">
        <f>+ROUND(UST33*USU33,0)</f>
        <v>27065</v>
      </c>
      <c r="USW33" s="450" t="s">
        <v>31</v>
      </c>
      <c r="USX33" s="450" t="s">
        <v>140</v>
      </c>
      <c r="USY33" s="446" t="s">
        <v>141</v>
      </c>
      <c r="USZ33" s="446" t="s">
        <v>142</v>
      </c>
      <c r="UTA33" s="446" t="s">
        <v>143</v>
      </c>
      <c r="UTB33" s="446">
        <v>0.217</v>
      </c>
      <c r="UTC33" s="451">
        <f>+VLOOKUP(USX33,[111]Insumos!$A$2:$F$2700,5,FALSE)</f>
        <v>124723</v>
      </c>
      <c r="UTD33" s="451">
        <f>+ROUND(UTB33*UTC33,0)</f>
        <v>27065</v>
      </c>
      <c r="UTE33" s="450" t="s">
        <v>31</v>
      </c>
      <c r="UTF33" s="450" t="s">
        <v>140</v>
      </c>
      <c r="UTG33" s="446" t="s">
        <v>141</v>
      </c>
      <c r="UTH33" s="446" t="s">
        <v>142</v>
      </c>
      <c r="UTI33" s="446" t="s">
        <v>143</v>
      </c>
      <c r="UTJ33" s="446">
        <v>0.217</v>
      </c>
      <c r="UTK33" s="451">
        <f>+VLOOKUP(UTF33,[111]Insumos!$A$2:$F$2700,5,FALSE)</f>
        <v>124723</v>
      </c>
      <c r="UTL33" s="451">
        <f>+ROUND(UTJ33*UTK33,0)</f>
        <v>27065</v>
      </c>
      <c r="UTM33" s="450" t="s">
        <v>31</v>
      </c>
      <c r="UTN33" s="450" t="s">
        <v>140</v>
      </c>
      <c r="UTO33" s="446" t="s">
        <v>141</v>
      </c>
      <c r="UTP33" s="446" t="s">
        <v>142</v>
      </c>
      <c r="UTQ33" s="446" t="s">
        <v>143</v>
      </c>
      <c r="UTR33" s="446">
        <v>0.217</v>
      </c>
      <c r="UTS33" s="451">
        <f>+VLOOKUP(UTN33,[111]Insumos!$A$2:$F$2700,5,FALSE)</f>
        <v>124723</v>
      </c>
      <c r="UTT33" s="451">
        <f>+ROUND(UTR33*UTS33,0)</f>
        <v>27065</v>
      </c>
      <c r="UTU33" s="450" t="s">
        <v>31</v>
      </c>
      <c r="UTV33" s="450" t="s">
        <v>140</v>
      </c>
      <c r="UTW33" s="446" t="s">
        <v>141</v>
      </c>
      <c r="UTX33" s="446" t="s">
        <v>142</v>
      </c>
      <c r="UTY33" s="446" t="s">
        <v>143</v>
      </c>
      <c r="UTZ33" s="446">
        <v>0.217</v>
      </c>
      <c r="UUA33" s="451">
        <f>+VLOOKUP(UTV33,[111]Insumos!$A$2:$F$2700,5,FALSE)</f>
        <v>124723</v>
      </c>
      <c r="UUB33" s="451">
        <f>+ROUND(UTZ33*UUA33,0)</f>
        <v>27065</v>
      </c>
      <c r="UUC33" s="450" t="s">
        <v>31</v>
      </c>
      <c r="UUD33" s="450" t="s">
        <v>140</v>
      </c>
      <c r="UUE33" s="446" t="s">
        <v>141</v>
      </c>
      <c r="UUF33" s="446" t="s">
        <v>142</v>
      </c>
      <c r="UUG33" s="446" t="s">
        <v>143</v>
      </c>
      <c r="UUH33" s="446">
        <v>0.217</v>
      </c>
      <c r="UUI33" s="451">
        <f>+VLOOKUP(UUD33,[111]Insumos!$A$2:$F$2700,5,FALSE)</f>
        <v>124723</v>
      </c>
      <c r="UUJ33" s="451">
        <f>+ROUND(UUH33*UUI33,0)</f>
        <v>27065</v>
      </c>
      <c r="UUK33" s="450" t="s">
        <v>31</v>
      </c>
      <c r="UUL33" s="450" t="s">
        <v>140</v>
      </c>
      <c r="UUM33" s="446" t="s">
        <v>141</v>
      </c>
      <c r="UUN33" s="446" t="s">
        <v>142</v>
      </c>
      <c r="UUO33" s="446" t="s">
        <v>143</v>
      </c>
      <c r="UUP33" s="446">
        <v>0.217</v>
      </c>
      <c r="UUQ33" s="451">
        <f>+VLOOKUP(UUL33,[111]Insumos!$A$2:$F$2700,5,FALSE)</f>
        <v>124723</v>
      </c>
      <c r="UUR33" s="451">
        <f>+ROUND(UUP33*UUQ33,0)</f>
        <v>27065</v>
      </c>
      <c r="UUS33" s="450" t="s">
        <v>31</v>
      </c>
      <c r="UUT33" s="450" t="s">
        <v>140</v>
      </c>
      <c r="UUU33" s="446" t="s">
        <v>141</v>
      </c>
      <c r="UUV33" s="446" t="s">
        <v>142</v>
      </c>
      <c r="UUW33" s="446" t="s">
        <v>143</v>
      </c>
      <c r="UUX33" s="446">
        <v>0.217</v>
      </c>
      <c r="UUY33" s="451">
        <f>+VLOOKUP(UUT33,[111]Insumos!$A$2:$F$2700,5,FALSE)</f>
        <v>124723</v>
      </c>
      <c r="UUZ33" s="451">
        <f>+ROUND(UUX33*UUY33,0)</f>
        <v>27065</v>
      </c>
      <c r="UVA33" s="450" t="s">
        <v>31</v>
      </c>
      <c r="UVB33" s="450" t="s">
        <v>140</v>
      </c>
      <c r="UVC33" s="446" t="s">
        <v>141</v>
      </c>
      <c r="UVD33" s="446" t="s">
        <v>142</v>
      </c>
      <c r="UVE33" s="446" t="s">
        <v>143</v>
      </c>
      <c r="UVF33" s="446">
        <v>0.217</v>
      </c>
      <c r="UVG33" s="451">
        <f>+VLOOKUP(UVB33,[111]Insumos!$A$2:$F$2700,5,FALSE)</f>
        <v>124723</v>
      </c>
      <c r="UVH33" s="451">
        <f>+ROUND(UVF33*UVG33,0)</f>
        <v>27065</v>
      </c>
      <c r="UVI33" s="450" t="s">
        <v>31</v>
      </c>
      <c r="UVJ33" s="450" t="s">
        <v>140</v>
      </c>
      <c r="UVK33" s="446" t="s">
        <v>141</v>
      </c>
      <c r="UVL33" s="446" t="s">
        <v>142</v>
      </c>
      <c r="UVM33" s="446" t="s">
        <v>143</v>
      </c>
      <c r="UVN33" s="446">
        <v>0.217</v>
      </c>
      <c r="UVO33" s="451">
        <f>+VLOOKUP(UVJ33,[111]Insumos!$A$2:$F$2700,5,FALSE)</f>
        <v>124723</v>
      </c>
      <c r="UVP33" s="451">
        <f>+ROUND(UVN33*UVO33,0)</f>
        <v>27065</v>
      </c>
      <c r="UVQ33" s="450" t="s">
        <v>31</v>
      </c>
      <c r="UVR33" s="450" t="s">
        <v>140</v>
      </c>
      <c r="UVS33" s="446" t="s">
        <v>141</v>
      </c>
      <c r="UVT33" s="446" t="s">
        <v>142</v>
      </c>
      <c r="UVU33" s="446" t="s">
        <v>143</v>
      </c>
      <c r="UVV33" s="446">
        <v>0.217</v>
      </c>
      <c r="UVW33" s="451">
        <f>+VLOOKUP(UVR33,[111]Insumos!$A$2:$F$2700,5,FALSE)</f>
        <v>124723</v>
      </c>
      <c r="UVX33" s="451">
        <f>+ROUND(UVV33*UVW33,0)</f>
        <v>27065</v>
      </c>
      <c r="UVY33" s="450" t="s">
        <v>31</v>
      </c>
      <c r="UVZ33" s="450" t="s">
        <v>140</v>
      </c>
      <c r="UWA33" s="446" t="s">
        <v>141</v>
      </c>
      <c r="UWB33" s="446" t="s">
        <v>142</v>
      </c>
      <c r="UWC33" s="446" t="s">
        <v>143</v>
      </c>
      <c r="UWD33" s="446">
        <v>0.217</v>
      </c>
      <c r="UWE33" s="451">
        <f>+VLOOKUP(UVZ33,[111]Insumos!$A$2:$F$2700,5,FALSE)</f>
        <v>124723</v>
      </c>
      <c r="UWF33" s="451">
        <f>+ROUND(UWD33*UWE33,0)</f>
        <v>27065</v>
      </c>
      <c r="UWG33" s="450" t="s">
        <v>31</v>
      </c>
      <c r="UWH33" s="450" t="s">
        <v>140</v>
      </c>
      <c r="UWI33" s="446" t="s">
        <v>141</v>
      </c>
      <c r="UWJ33" s="446" t="s">
        <v>142</v>
      </c>
      <c r="UWK33" s="446" t="s">
        <v>143</v>
      </c>
      <c r="UWL33" s="446">
        <v>0.217</v>
      </c>
      <c r="UWM33" s="451">
        <f>+VLOOKUP(UWH33,[111]Insumos!$A$2:$F$2700,5,FALSE)</f>
        <v>124723</v>
      </c>
      <c r="UWN33" s="451">
        <f>+ROUND(UWL33*UWM33,0)</f>
        <v>27065</v>
      </c>
      <c r="UWO33" s="450" t="s">
        <v>31</v>
      </c>
      <c r="UWP33" s="450" t="s">
        <v>140</v>
      </c>
      <c r="UWQ33" s="446" t="s">
        <v>141</v>
      </c>
      <c r="UWR33" s="446" t="s">
        <v>142</v>
      </c>
      <c r="UWS33" s="446" t="s">
        <v>143</v>
      </c>
      <c r="UWT33" s="446">
        <v>0.217</v>
      </c>
      <c r="UWU33" s="451">
        <f>+VLOOKUP(UWP33,[111]Insumos!$A$2:$F$2700,5,FALSE)</f>
        <v>124723</v>
      </c>
      <c r="UWV33" s="451">
        <f>+ROUND(UWT33*UWU33,0)</f>
        <v>27065</v>
      </c>
      <c r="UWW33" s="450" t="s">
        <v>31</v>
      </c>
      <c r="UWX33" s="450" t="s">
        <v>140</v>
      </c>
      <c r="UWY33" s="446" t="s">
        <v>141</v>
      </c>
      <c r="UWZ33" s="446" t="s">
        <v>142</v>
      </c>
      <c r="UXA33" s="446" t="s">
        <v>143</v>
      </c>
      <c r="UXB33" s="446">
        <v>0.217</v>
      </c>
      <c r="UXC33" s="451">
        <f>+VLOOKUP(UWX33,[111]Insumos!$A$2:$F$2700,5,FALSE)</f>
        <v>124723</v>
      </c>
      <c r="UXD33" s="451">
        <f>+ROUND(UXB33*UXC33,0)</f>
        <v>27065</v>
      </c>
      <c r="UXE33" s="450" t="s">
        <v>31</v>
      </c>
      <c r="UXF33" s="450" t="s">
        <v>140</v>
      </c>
      <c r="UXG33" s="446" t="s">
        <v>141</v>
      </c>
      <c r="UXH33" s="446" t="s">
        <v>142</v>
      </c>
      <c r="UXI33" s="446" t="s">
        <v>143</v>
      </c>
      <c r="UXJ33" s="446">
        <v>0.217</v>
      </c>
      <c r="UXK33" s="451">
        <f>+VLOOKUP(UXF33,[111]Insumos!$A$2:$F$2700,5,FALSE)</f>
        <v>124723</v>
      </c>
      <c r="UXL33" s="451">
        <f>+ROUND(UXJ33*UXK33,0)</f>
        <v>27065</v>
      </c>
      <c r="UXM33" s="450" t="s">
        <v>31</v>
      </c>
      <c r="UXN33" s="450" t="s">
        <v>140</v>
      </c>
      <c r="UXO33" s="446" t="s">
        <v>141</v>
      </c>
      <c r="UXP33" s="446" t="s">
        <v>142</v>
      </c>
      <c r="UXQ33" s="446" t="s">
        <v>143</v>
      </c>
      <c r="UXR33" s="446">
        <v>0.217</v>
      </c>
      <c r="UXS33" s="451">
        <f>+VLOOKUP(UXN33,[111]Insumos!$A$2:$F$2700,5,FALSE)</f>
        <v>124723</v>
      </c>
      <c r="UXT33" s="451">
        <f>+ROUND(UXR33*UXS33,0)</f>
        <v>27065</v>
      </c>
      <c r="UXU33" s="450" t="s">
        <v>31</v>
      </c>
      <c r="UXV33" s="450" t="s">
        <v>140</v>
      </c>
      <c r="UXW33" s="446" t="s">
        <v>141</v>
      </c>
      <c r="UXX33" s="446" t="s">
        <v>142</v>
      </c>
      <c r="UXY33" s="446" t="s">
        <v>143</v>
      </c>
      <c r="UXZ33" s="446">
        <v>0.217</v>
      </c>
      <c r="UYA33" s="451">
        <f>+VLOOKUP(UXV33,[111]Insumos!$A$2:$F$2700,5,FALSE)</f>
        <v>124723</v>
      </c>
      <c r="UYB33" s="451">
        <f>+ROUND(UXZ33*UYA33,0)</f>
        <v>27065</v>
      </c>
      <c r="UYC33" s="450" t="s">
        <v>31</v>
      </c>
      <c r="UYD33" s="450" t="s">
        <v>140</v>
      </c>
      <c r="UYE33" s="446" t="s">
        <v>141</v>
      </c>
      <c r="UYF33" s="446" t="s">
        <v>142</v>
      </c>
      <c r="UYG33" s="446" t="s">
        <v>143</v>
      </c>
      <c r="UYH33" s="446">
        <v>0.217</v>
      </c>
      <c r="UYI33" s="451">
        <f>+VLOOKUP(UYD33,[111]Insumos!$A$2:$F$2700,5,FALSE)</f>
        <v>124723</v>
      </c>
      <c r="UYJ33" s="451">
        <f>+ROUND(UYH33*UYI33,0)</f>
        <v>27065</v>
      </c>
      <c r="UYK33" s="450" t="s">
        <v>31</v>
      </c>
      <c r="UYL33" s="450" t="s">
        <v>140</v>
      </c>
      <c r="UYM33" s="446" t="s">
        <v>141</v>
      </c>
      <c r="UYN33" s="446" t="s">
        <v>142</v>
      </c>
      <c r="UYO33" s="446" t="s">
        <v>143</v>
      </c>
      <c r="UYP33" s="446">
        <v>0.217</v>
      </c>
      <c r="UYQ33" s="451">
        <f>+VLOOKUP(UYL33,[111]Insumos!$A$2:$F$2700,5,FALSE)</f>
        <v>124723</v>
      </c>
      <c r="UYR33" s="451">
        <f>+ROUND(UYP33*UYQ33,0)</f>
        <v>27065</v>
      </c>
      <c r="UYS33" s="450" t="s">
        <v>31</v>
      </c>
      <c r="UYT33" s="450" t="s">
        <v>140</v>
      </c>
      <c r="UYU33" s="446" t="s">
        <v>141</v>
      </c>
      <c r="UYV33" s="446" t="s">
        <v>142</v>
      </c>
      <c r="UYW33" s="446" t="s">
        <v>143</v>
      </c>
      <c r="UYX33" s="446">
        <v>0.217</v>
      </c>
      <c r="UYY33" s="451">
        <f>+VLOOKUP(UYT33,[111]Insumos!$A$2:$F$2700,5,FALSE)</f>
        <v>124723</v>
      </c>
      <c r="UYZ33" s="451">
        <f>+ROUND(UYX33*UYY33,0)</f>
        <v>27065</v>
      </c>
      <c r="UZA33" s="450" t="s">
        <v>31</v>
      </c>
      <c r="UZB33" s="450" t="s">
        <v>140</v>
      </c>
      <c r="UZC33" s="446" t="s">
        <v>141</v>
      </c>
      <c r="UZD33" s="446" t="s">
        <v>142</v>
      </c>
      <c r="UZE33" s="446" t="s">
        <v>143</v>
      </c>
      <c r="UZF33" s="446">
        <v>0.217</v>
      </c>
      <c r="UZG33" s="451">
        <f>+VLOOKUP(UZB33,[111]Insumos!$A$2:$F$2700,5,FALSE)</f>
        <v>124723</v>
      </c>
      <c r="UZH33" s="451">
        <f>+ROUND(UZF33*UZG33,0)</f>
        <v>27065</v>
      </c>
      <c r="UZI33" s="450" t="s">
        <v>31</v>
      </c>
      <c r="UZJ33" s="450" t="s">
        <v>140</v>
      </c>
      <c r="UZK33" s="446" t="s">
        <v>141</v>
      </c>
      <c r="UZL33" s="446" t="s">
        <v>142</v>
      </c>
      <c r="UZM33" s="446" t="s">
        <v>143</v>
      </c>
      <c r="UZN33" s="446">
        <v>0.217</v>
      </c>
      <c r="UZO33" s="451">
        <f>+VLOOKUP(UZJ33,[111]Insumos!$A$2:$F$2700,5,FALSE)</f>
        <v>124723</v>
      </c>
      <c r="UZP33" s="451">
        <f>+ROUND(UZN33*UZO33,0)</f>
        <v>27065</v>
      </c>
      <c r="UZQ33" s="450" t="s">
        <v>31</v>
      </c>
      <c r="UZR33" s="450" t="s">
        <v>140</v>
      </c>
      <c r="UZS33" s="446" t="s">
        <v>141</v>
      </c>
      <c r="UZT33" s="446" t="s">
        <v>142</v>
      </c>
      <c r="UZU33" s="446" t="s">
        <v>143</v>
      </c>
      <c r="UZV33" s="446">
        <v>0.217</v>
      </c>
      <c r="UZW33" s="451">
        <f>+VLOOKUP(UZR33,[111]Insumos!$A$2:$F$2700,5,FALSE)</f>
        <v>124723</v>
      </c>
      <c r="UZX33" s="451">
        <f>+ROUND(UZV33*UZW33,0)</f>
        <v>27065</v>
      </c>
      <c r="UZY33" s="450" t="s">
        <v>31</v>
      </c>
      <c r="UZZ33" s="450" t="s">
        <v>140</v>
      </c>
      <c r="VAA33" s="446" t="s">
        <v>141</v>
      </c>
      <c r="VAB33" s="446" t="s">
        <v>142</v>
      </c>
      <c r="VAC33" s="446" t="s">
        <v>143</v>
      </c>
      <c r="VAD33" s="446">
        <v>0.217</v>
      </c>
      <c r="VAE33" s="451">
        <f>+VLOOKUP(UZZ33,[111]Insumos!$A$2:$F$2700,5,FALSE)</f>
        <v>124723</v>
      </c>
      <c r="VAF33" s="451">
        <f>+ROUND(VAD33*VAE33,0)</f>
        <v>27065</v>
      </c>
      <c r="VAG33" s="450" t="s">
        <v>31</v>
      </c>
      <c r="VAH33" s="450" t="s">
        <v>140</v>
      </c>
      <c r="VAI33" s="446" t="s">
        <v>141</v>
      </c>
      <c r="VAJ33" s="446" t="s">
        <v>142</v>
      </c>
      <c r="VAK33" s="446" t="s">
        <v>143</v>
      </c>
      <c r="VAL33" s="446">
        <v>0.217</v>
      </c>
      <c r="VAM33" s="451">
        <f>+VLOOKUP(VAH33,[111]Insumos!$A$2:$F$2700,5,FALSE)</f>
        <v>124723</v>
      </c>
      <c r="VAN33" s="451">
        <f>+ROUND(VAL33*VAM33,0)</f>
        <v>27065</v>
      </c>
      <c r="VAO33" s="450" t="s">
        <v>31</v>
      </c>
      <c r="VAP33" s="450" t="s">
        <v>140</v>
      </c>
      <c r="VAQ33" s="446" t="s">
        <v>141</v>
      </c>
      <c r="VAR33" s="446" t="s">
        <v>142</v>
      </c>
      <c r="VAS33" s="446" t="s">
        <v>143</v>
      </c>
      <c r="VAT33" s="446">
        <v>0.217</v>
      </c>
      <c r="VAU33" s="451">
        <f>+VLOOKUP(VAP33,[111]Insumos!$A$2:$F$2700,5,FALSE)</f>
        <v>124723</v>
      </c>
      <c r="VAV33" s="451">
        <f>+ROUND(VAT33*VAU33,0)</f>
        <v>27065</v>
      </c>
      <c r="VAW33" s="450" t="s">
        <v>31</v>
      </c>
      <c r="VAX33" s="450" t="s">
        <v>140</v>
      </c>
      <c r="VAY33" s="446" t="s">
        <v>141</v>
      </c>
      <c r="VAZ33" s="446" t="s">
        <v>142</v>
      </c>
      <c r="VBA33" s="446" t="s">
        <v>143</v>
      </c>
      <c r="VBB33" s="446">
        <v>0.217</v>
      </c>
      <c r="VBC33" s="451">
        <f>+VLOOKUP(VAX33,[111]Insumos!$A$2:$F$2700,5,FALSE)</f>
        <v>124723</v>
      </c>
      <c r="VBD33" s="451">
        <f>+ROUND(VBB33*VBC33,0)</f>
        <v>27065</v>
      </c>
      <c r="VBE33" s="450" t="s">
        <v>31</v>
      </c>
      <c r="VBF33" s="450" t="s">
        <v>140</v>
      </c>
      <c r="VBG33" s="446" t="s">
        <v>141</v>
      </c>
      <c r="VBH33" s="446" t="s">
        <v>142</v>
      </c>
      <c r="VBI33" s="446" t="s">
        <v>143</v>
      </c>
      <c r="VBJ33" s="446">
        <v>0.217</v>
      </c>
      <c r="VBK33" s="451">
        <f>+VLOOKUP(VBF33,[111]Insumos!$A$2:$F$2700,5,FALSE)</f>
        <v>124723</v>
      </c>
      <c r="VBL33" s="451">
        <f>+ROUND(VBJ33*VBK33,0)</f>
        <v>27065</v>
      </c>
      <c r="VBM33" s="450" t="s">
        <v>31</v>
      </c>
      <c r="VBN33" s="450" t="s">
        <v>140</v>
      </c>
      <c r="VBO33" s="446" t="s">
        <v>141</v>
      </c>
      <c r="VBP33" s="446" t="s">
        <v>142</v>
      </c>
      <c r="VBQ33" s="446" t="s">
        <v>143</v>
      </c>
      <c r="VBR33" s="446">
        <v>0.217</v>
      </c>
      <c r="VBS33" s="451">
        <f>+VLOOKUP(VBN33,[111]Insumos!$A$2:$F$2700,5,FALSE)</f>
        <v>124723</v>
      </c>
      <c r="VBT33" s="451">
        <f>+ROUND(VBR33*VBS33,0)</f>
        <v>27065</v>
      </c>
      <c r="VBU33" s="450" t="s">
        <v>31</v>
      </c>
      <c r="VBV33" s="450" t="s">
        <v>140</v>
      </c>
      <c r="VBW33" s="446" t="s">
        <v>141</v>
      </c>
      <c r="VBX33" s="446" t="s">
        <v>142</v>
      </c>
      <c r="VBY33" s="446" t="s">
        <v>143</v>
      </c>
      <c r="VBZ33" s="446">
        <v>0.217</v>
      </c>
      <c r="VCA33" s="451">
        <f>+VLOOKUP(VBV33,[111]Insumos!$A$2:$F$2700,5,FALSE)</f>
        <v>124723</v>
      </c>
      <c r="VCB33" s="451">
        <f>+ROUND(VBZ33*VCA33,0)</f>
        <v>27065</v>
      </c>
      <c r="VCC33" s="450" t="s">
        <v>31</v>
      </c>
      <c r="VCD33" s="450" t="s">
        <v>140</v>
      </c>
      <c r="VCE33" s="446" t="s">
        <v>141</v>
      </c>
      <c r="VCF33" s="446" t="s">
        <v>142</v>
      </c>
      <c r="VCG33" s="446" t="s">
        <v>143</v>
      </c>
      <c r="VCH33" s="446">
        <v>0.217</v>
      </c>
      <c r="VCI33" s="451">
        <f>+VLOOKUP(VCD33,[111]Insumos!$A$2:$F$2700,5,FALSE)</f>
        <v>124723</v>
      </c>
      <c r="VCJ33" s="451">
        <f>+ROUND(VCH33*VCI33,0)</f>
        <v>27065</v>
      </c>
      <c r="VCK33" s="450" t="s">
        <v>31</v>
      </c>
      <c r="VCL33" s="450" t="s">
        <v>140</v>
      </c>
      <c r="VCM33" s="446" t="s">
        <v>141</v>
      </c>
      <c r="VCN33" s="446" t="s">
        <v>142</v>
      </c>
      <c r="VCO33" s="446" t="s">
        <v>143</v>
      </c>
      <c r="VCP33" s="446">
        <v>0.217</v>
      </c>
      <c r="VCQ33" s="451">
        <f>+VLOOKUP(VCL33,[111]Insumos!$A$2:$F$2700,5,FALSE)</f>
        <v>124723</v>
      </c>
      <c r="VCR33" s="451">
        <f>+ROUND(VCP33*VCQ33,0)</f>
        <v>27065</v>
      </c>
      <c r="VCS33" s="450" t="s">
        <v>31</v>
      </c>
      <c r="VCT33" s="450" t="s">
        <v>140</v>
      </c>
      <c r="VCU33" s="446" t="s">
        <v>141</v>
      </c>
      <c r="VCV33" s="446" t="s">
        <v>142</v>
      </c>
      <c r="VCW33" s="446" t="s">
        <v>143</v>
      </c>
      <c r="VCX33" s="446">
        <v>0.217</v>
      </c>
      <c r="VCY33" s="451">
        <f>+VLOOKUP(VCT33,[111]Insumos!$A$2:$F$2700,5,FALSE)</f>
        <v>124723</v>
      </c>
      <c r="VCZ33" s="451">
        <f>+ROUND(VCX33*VCY33,0)</f>
        <v>27065</v>
      </c>
      <c r="VDA33" s="450" t="s">
        <v>31</v>
      </c>
      <c r="VDB33" s="450" t="s">
        <v>140</v>
      </c>
      <c r="VDC33" s="446" t="s">
        <v>141</v>
      </c>
      <c r="VDD33" s="446" t="s">
        <v>142</v>
      </c>
      <c r="VDE33" s="446" t="s">
        <v>143</v>
      </c>
      <c r="VDF33" s="446">
        <v>0.217</v>
      </c>
      <c r="VDG33" s="451">
        <f>+VLOOKUP(VDB33,[111]Insumos!$A$2:$F$2700,5,FALSE)</f>
        <v>124723</v>
      </c>
      <c r="VDH33" s="451">
        <f>+ROUND(VDF33*VDG33,0)</f>
        <v>27065</v>
      </c>
      <c r="VDI33" s="450" t="s">
        <v>31</v>
      </c>
      <c r="VDJ33" s="450" t="s">
        <v>140</v>
      </c>
      <c r="VDK33" s="446" t="s">
        <v>141</v>
      </c>
      <c r="VDL33" s="446" t="s">
        <v>142</v>
      </c>
      <c r="VDM33" s="446" t="s">
        <v>143</v>
      </c>
      <c r="VDN33" s="446">
        <v>0.217</v>
      </c>
      <c r="VDO33" s="451">
        <f>+VLOOKUP(VDJ33,[111]Insumos!$A$2:$F$2700,5,FALSE)</f>
        <v>124723</v>
      </c>
      <c r="VDP33" s="451">
        <f>+ROUND(VDN33*VDO33,0)</f>
        <v>27065</v>
      </c>
      <c r="VDQ33" s="450" t="s">
        <v>31</v>
      </c>
      <c r="VDR33" s="450" t="s">
        <v>140</v>
      </c>
      <c r="VDS33" s="446" t="s">
        <v>141</v>
      </c>
      <c r="VDT33" s="446" t="s">
        <v>142</v>
      </c>
      <c r="VDU33" s="446" t="s">
        <v>143</v>
      </c>
      <c r="VDV33" s="446">
        <v>0.217</v>
      </c>
      <c r="VDW33" s="451">
        <f>+VLOOKUP(VDR33,[111]Insumos!$A$2:$F$2700,5,FALSE)</f>
        <v>124723</v>
      </c>
      <c r="VDX33" s="451">
        <f>+ROUND(VDV33*VDW33,0)</f>
        <v>27065</v>
      </c>
      <c r="VDY33" s="450" t="s">
        <v>31</v>
      </c>
      <c r="VDZ33" s="450" t="s">
        <v>140</v>
      </c>
      <c r="VEA33" s="446" t="s">
        <v>141</v>
      </c>
      <c r="VEB33" s="446" t="s">
        <v>142</v>
      </c>
      <c r="VEC33" s="446" t="s">
        <v>143</v>
      </c>
      <c r="VED33" s="446">
        <v>0.217</v>
      </c>
      <c r="VEE33" s="451">
        <f>+VLOOKUP(VDZ33,[111]Insumos!$A$2:$F$2700,5,FALSE)</f>
        <v>124723</v>
      </c>
      <c r="VEF33" s="451">
        <f>+ROUND(VED33*VEE33,0)</f>
        <v>27065</v>
      </c>
      <c r="VEG33" s="450" t="s">
        <v>31</v>
      </c>
      <c r="VEH33" s="450" t="s">
        <v>140</v>
      </c>
      <c r="VEI33" s="446" t="s">
        <v>141</v>
      </c>
      <c r="VEJ33" s="446" t="s">
        <v>142</v>
      </c>
      <c r="VEK33" s="446" t="s">
        <v>143</v>
      </c>
      <c r="VEL33" s="446">
        <v>0.217</v>
      </c>
      <c r="VEM33" s="451">
        <f>+VLOOKUP(VEH33,[111]Insumos!$A$2:$F$2700,5,FALSE)</f>
        <v>124723</v>
      </c>
      <c r="VEN33" s="451">
        <f>+ROUND(VEL33*VEM33,0)</f>
        <v>27065</v>
      </c>
      <c r="VEO33" s="450" t="s">
        <v>31</v>
      </c>
      <c r="VEP33" s="450" t="s">
        <v>140</v>
      </c>
      <c r="VEQ33" s="446" t="s">
        <v>141</v>
      </c>
      <c r="VER33" s="446" t="s">
        <v>142</v>
      </c>
      <c r="VES33" s="446" t="s">
        <v>143</v>
      </c>
      <c r="VET33" s="446">
        <v>0.217</v>
      </c>
      <c r="VEU33" s="451">
        <f>+VLOOKUP(VEP33,[111]Insumos!$A$2:$F$2700,5,FALSE)</f>
        <v>124723</v>
      </c>
      <c r="VEV33" s="451">
        <f>+ROUND(VET33*VEU33,0)</f>
        <v>27065</v>
      </c>
      <c r="VEW33" s="450" t="s">
        <v>31</v>
      </c>
      <c r="VEX33" s="450" t="s">
        <v>140</v>
      </c>
      <c r="VEY33" s="446" t="s">
        <v>141</v>
      </c>
      <c r="VEZ33" s="446" t="s">
        <v>142</v>
      </c>
      <c r="VFA33" s="446" t="s">
        <v>143</v>
      </c>
      <c r="VFB33" s="446">
        <v>0.217</v>
      </c>
      <c r="VFC33" s="451">
        <f>+VLOOKUP(VEX33,[111]Insumos!$A$2:$F$2700,5,FALSE)</f>
        <v>124723</v>
      </c>
      <c r="VFD33" s="451">
        <f>+ROUND(VFB33*VFC33,0)</f>
        <v>27065</v>
      </c>
      <c r="VFE33" s="450" t="s">
        <v>31</v>
      </c>
      <c r="VFF33" s="450" t="s">
        <v>140</v>
      </c>
      <c r="VFG33" s="446" t="s">
        <v>141</v>
      </c>
      <c r="VFH33" s="446" t="s">
        <v>142</v>
      </c>
      <c r="VFI33" s="446" t="s">
        <v>143</v>
      </c>
      <c r="VFJ33" s="446">
        <v>0.217</v>
      </c>
      <c r="VFK33" s="451">
        <f>+VLOOKUP(VFF33,[111]Insumos!$A$2:$F$2700,5,FALSE)</f>
        <v>124723</v>
      </c>
      <c r="VFL33" s="451">
        <f>+ROUND(VFJ33*VFK33,0)</f>
        <v>27065</v>
      </c>
      <c r="VFM33" s="450" t="s">
        <v>31</v>
      </c>
      <c r="VFN33" s="450" t="s">
        <v>140</v>
      </c>
      <c r="VFO33" s="446" t="s">
        <v>141</v>
      </c>
      <c r="VFP33" s="446" t="s">
        <v>142</v>
      </c>
      <c r="VFQ33" s="446" t="s">
        <v>143</v>
      </c>
      <c r="VFR33" s="446">
        <v>0.217</v>
      </c>
      <c r="VFS33" s="451">
        <f>+VLOOKUP(VFN33,[111]Insumos!$A$2:$F$2700,5,FALSE)</f>
        <v>124723</v>
      </c>
      <c r="VFT33" s="451">
        <f>+ROUND(VFR33*VFS33,0)</f>
        <v>27065</v>
      </c>
      <c r="VFU33" s="450" t="s">
        <v>31</v>
      </c>
      <c r="VFV33" s="450" t="s">
        <v>140</v>
      </c>
      <c r="VFW33" s="446" t="s">
        <v>141</v>
      </c>
      <c r="VFX33" s="446" t="s">
        <v>142</v>
      </c>
      <c r="VFY33" s="446" t="s">
        <v>143</v>
      </c>
      <c r="VFZ33" s="446">
        <v>0.217</v>
      </c>
      <c r="VGA33" s="451">
        <f>+VLOOKUP(VFV33,[111]Insumos!$A$2:$F$2700,5,FALSE)</f>
        <v>124723</v>
      </c>
      <c r="VGB33" s="451">
        <f>+ROUND(VFZ33*VGA33,0)</f>
        <v>27065</v>
      </c>
      <c r="VGC33" s="450" t="s">
        <v>31</v>
      </c>
      <c r="VGD33" s="450" t="s">
        <v>140</v>
      </c>
      <c r="VGE33" s="446" t="s">
        <v>141</v>
      </c>
      <c r="VGF33" s="446" t="s">
        <v>142</v>
      </c>
      <c r="VGG33" s="446" t="s">
        <v>143</v>
      </c>
      <c r="VGH33" s="446">
        <v>0.217</v>
      </c>
      <c r="VGI33" s="451">
        <f>+VLOOKUP(VGD33,[111]Insumos!$A$2:$F$2700,5,FALSE)</f>
        <v>124723</v>
      </c>
      <c r="VGJ33" s="451">
        <f>+ROUND(VGH33*VGI33,0)</f>
        <v>27065</v>
      </c>
      <c r="VGK33" s="450" t="s">
        <v>31</v>
      </c>
      <c r="VGL33" s="450" t="s">
        <v>140</v>
      </c>
      <c r="VGM33" s="446" t="s">
        <v>141</v>
      </c>
      <c r="VGN33" s="446" t="s">
        <v>142</v>
      </c>
      <c r="VGO33" s="446" t="s">
        <v>143</v>
      </c>
      <c r="VGP33" s="446">
        <v>0.217</v>
      </c>
      <c r="VGQ33" s="451">
        <f>+VLOOKUP(VGL33,[111]Insumos!$A$2:$F$2700,5,FALSE)</f>
        <v>124723</v>
      </c>
      <c r="VGR33" s="451">
        <f>+ROUND(VGP33*VGQ33,0)</f>
        <v>27065</v>
      </c>
      <c r="VGS33" s="450" t="s">
        <v>31</v>
      </c>
      <c r="VGT33" s="450" t="s">
        <v>140</v>
      </c>
      <c r="VGU33" s="446" t="s">
        <v>141</v>
      </c>
      <c r="VGV33" s="446" t="s">
        <v>142</v>
      </c>
      <c r="VGW33" s="446" t="s">
        <v>143</v>
      </c>
      <c r="VGX33" s="446">
        <v>0.217</v>
      </c>
      <c r="VGY33" s="451">
        <f>+VLOOKUP(VGT33,[111]Insumos!$A$2:$F$2700,5,FALSE)</f>
        <v>124723</v>
      </c>
      <c r="VGZ33" s="451">
        <f>+ROUND(VGX33*VGY33,0)</f>
        <v>27065</v>
      </c>
      <c r="VHA33" s="450" t="s">
        <v>31</v>
      </c>
      <c r="VHB33" s="450" t="s">
        <v>140</v>
      </c>
      <c r="VHC33" s="446" t="s">
        <v>141</v>
      </c>
      <c r="VHD33" s="446" t="s">
        <v>142</v>
      </c>
      <c r="VHE33" s="446" t="s">
        <v>143</v>
      </c>
      <c r="VHF33" s="446">
        <v>0.217</v>
      </c>
      <c r="VHG33" s="451">
        <f>+VLOOKUP(VHB33,[111]Insumos!$A$2:$F$2700,5,FALSE)</f>
        <v>124723</v>
      </c>
      <c r="VHH33" s="451">
        <f>+ROUND(VHF33*VHG33,0)</f>
        <v>27065</v>
      </c>
      <c r="VHI33" s="450" t="s">
        <v>31</v>
      </c>
      <c r="VHJ33" s="450" t="s">
        <v>140</v>
      </c>
      <c r="VHK33" s="446" t="s">
        <v>141</v>
      </c>
      <c r="VHL33" s="446" t="s">
        <v>142</v>
      </c>
      <c r="VHM33" s="446" t="s">
        <v>143</v>
      </c>
      <c r="VHN33" s="446">
        <v>0.217</v>
      </c>
      <c r="VHO33" s="451">
        <f>+VLOOKUP(VHJ33,[111]Insumos!$A$2:$F$2700,5,FALSE)</f>
        <v>124723</v>
      </c>
      <c r="VHP33" s="451">
        <f>+ROUND(VHN33*VHO33,0)</f>
        <v>27065</v>
      </c>
      <c r="VHQ33" s="450" t="s">
        <v>31</v>
      </c>
      <c r="VHR33" s="450" t="s">
        <v>140</v>
      </c>
      <c r="VHS33" s="446" t="s">
        <v>141</v>
      </c>
      <c r="VHT33" s="446" t="s">
        <v>142</v>
      </c>
      <c r="VHU33" s="446" t="s">
        <v>143</v>
      </c>
      <c r="VHV33" s="446">
        <v>0.217</v>
      </c>
      <c r="VHW33" s="451">
        <f>+VLOOKUP(VHR33,[111]Insumos!$A$2:$F$2700,5,FALSE)</f>
        <v>124723</v>
      </c>
      <c r="VHX33" s="451">
        <f>+ROUND(VHV33*VHW33,0)</f>
        <v>27065</v>
      </c>
      <c r="VHY33" s="450" t="s">
        <v>31</v>
      </c>
      <c r="VHZ33" s="450" t="s">
        <v>140</v>
      </c>
      <c r="VIA33" s="446" t="s">
        <v>141</v>
      </c>
      <c r="VIB33" s="446" t="s">
        <v>142</v>
      </c>
      <c r="VIC33" s="446" t="s">
        <v>143</v>
      </c>
      <c r="VID33" s="446">
        <v>0.217</v>
      </c>
      <c r="VIE33" s="451">
        <f>+VLOOKUP(VHZ33,[111]Insumos!$A$2:$F$2700,5,FALSE)</f>
        <v>124723</v>
      </c>
      <c r="VIF33" s="451">
        <f>+ROUND(VID33*VIE33,0)</f>
        <v>27065</v>
      </c>
      <c r="VIG33" s="450" t="s">
        <v>31</v>
      </c>
      <c r="VIH33" s="450" t="s">
        <v>140</v>
      </c>
      <c r="VII33" s="446" t="s">
        <v>141</v>
      </c>
      <c r="VIJ33" s="446" t="s">
        <v>142</v>
      </c>
      <c r="VIK33" s="446" t="s">
        <v>143</v>
      </c>
      <c r="VIL33" s="446">
        <v>0.217</v>
      </c>
      <c r="VIM33" s="451">
        <f>+VLOOKUP(VIH33,[111]Insumos!$A$2:$F$2700,5,FALSE)</f>
        <v>124723</v>
      </c>
      <c r="VIN33" s="451">
        <f>+ROUND(VIL33*VIM33,0)</f>
        <v>27065</v>
      </c>
      <c r="VIO33" s="450" t="s">
        <v>31</v>
      </c>
      <c r="VIP33" s="450" t="s">
        <v>140</v>
      </c>
      <c r="VIQ33" s="446" t="s">
        <v>141</v>
      </c>
      <c r="VIR33" s="446" t="s">
        <v>142</v>
      </c>
      <c r="VIS33" s="446" t="s">
        <v>143</v>
      </c>
      <c r="VIT33" s="446">
        <v>0.217</v>
      </c>
      <c r="VIU33" s="451">
        <f>+VLOOKUP(VIP33,[111]Insumos!$A$2:$F$2700,5,FALSE)</f>
        <v>124723</v>
      </c>
      <c r="VIV33" s="451">
        <f>+ROUND(VIT33*VIU33,0)</f>
        <v>27065</v>
      </c>
      <c r="VIW33" s="450" t="s">
        <v>31</v>
      </c>
      <c r="VIX33" s="450" t="s">
        <v>140</v>
      </c>
      <c r="VIY33" s="446" t="s">
        <v>141</v>
      </c>
      <c r="VIZ33" s="446" t="s">
        <v>142</v>
      </c>
      <c r="VJA33" s="446" t="s">
        <v>143</v>
      </c>
      <c r="VJB33" s="446">
        <v>0.217</v>
      </c>
      <c r="VJC33" s="451">
        <f>+VLOOKUP(VIX33,[111]Insumos!$A$2:$F$2700,5,FALSE)</f>
        <v>124723</v>
      </c>
      <c r="VJD33" s="451">
        <f>+ROUND(VJB33*VJC33,0)</f>
        <v>27065</v>
      </c>
      <c r="VJE33" s="450" t="s">
        <v>31</v>
      </c>
      <c r="VJF33" s="450" t="s">
        <v>140</v>
      </c>
      <c r="VJG33" s="446" t="s">
        <v>141</v>
      </c>
      <c r="VJH33" s="446" t="s">
        <v>142</v>
      </c>
      <c r="VJI33" s="446" t="s">
        <v>143</v>
      </c>
      <c r="VJJ33" s="446">
        <v>0.217</v>
      </c>
      <c r="VJK33" s="451">
        <f>+VLOOKUP(VJF33,[111]Insumos!$A$2:$F$2700,5,FALSE)</f>
        <v>124723</v>
      </c>
      <c r="VJL33" s="451">
        <f>+ROUND(VJJ33*VJK33,0)</f>
        <v>27065</v>
      </c>
      <c r="VJM33" s="450" t="s">
        <v>31</v>
      </c>
      <c r="VJN33" s="450" t="s">
        <v>140</v>
      </c>
      <c r="VJO33" s="446" t="s">
        <v>141</v>
      </c>
      <c r="VJP33" s="446" t="s">
        <v>142</v>
      </c>
      <c r="VJQ33" s="446" t="s">
        <v>143</v>
      </c>
      <c r="VJR33" s="446">
        <v>0.217</v>
      </c>
      <c r="VJS33" s="451">
        <f>+VLOOKUP(VJN33,[111]Insumos!$A$2:$F$2700,5,FALSE)</f>
        <v>124723</v>
      </c>
      <c r="VJT33" s="451">
        <f>+ROUND(VJR33*VJS33,0)</f>
        <v>27065</v>
      </c>
      <c r="VJU33" s="450" t="s">
        <v>31</v>
      </c>
      <c r="VJV33" s="450" t="s">
        <v>140</v>
      </c>
      <c r="VJW33" s="446" t="s">
        <v>141</v>
      </c>
      <c r="VJX33" s="446" t="s">
        <v>142</v>
      </c>
      <c r="VJY33" s="446" t="s">
        <v>143</v>
      </c>
      <c r="VJZ33" s="446">
        <v>0.217</v>
      </c>
      <c r="VKA33" s="451">
        <f>+VLOOKUP(VJV33,[111]Insumos!$A$2:$F$2700,5,FALSE)</f>
        <v>124723</v>
      </c>
      <c r="VKB33" s="451">
        <f>+ROUND(VJZ33*VKA33,0)</f>
        <v>27065</v>
      </c>
      <c r="VKC33" s="450" t="s">
        <v>31</v>
      </c>
      <c r="VKD33" s="450" t="s">
        <v>140</v>
      </c>
      <c r="VKE33" s="446" t="s">
        <v>141</v>
      </c>
      <c r="VKF33" s="446" t="s">
        <v>142</v>
      </c>
      <c r="VKG33" s="446" t="s">
        <v>143</v>
      </c>
      <c r="VKH33" s="446">
        <v>0.217</v>
      </c>
      <c r="VKI33" s="451">
        <f>+VLOOKUP(VKD33,[111]Insumos!$A$2:$F$2700,5,FALSE)</f>
        <v>124723</v>
      </c>
      <c r="VKJ33" s="451">
        <f>+ROUND(VKH33*VKI33,0)</f>
        <v>27065</v>
      </c>
      <c r="VKK33" s="450" t="s">
        <v>31</v>
      </c>
      <c r="VKL33" s="450" t="s">
        <v>140</v>
      </c>
      <c r="VKM33" s="446" t="s">
        <v>141</v>
      </c>
      <c r="VKN33" s="446" t="s">
        <v>142</v>
      </c>
      <c r="VKO33" s="446" t="s">
        <v>143</v>
      </c>
      <c r="VKP33" s="446">
        <v>0.217</v>
      </c>
      <c r="VKQ33" s="451">
        <f>+VLOOKUP(VKL33,[111]Insumos!$A$2:$F$2700,5,FALSE)</f>
        <v>124723</v>
      </c>
      <c r="VKR33" s="451">
        <f>+ROUND(VKP33*VKQ33,0)</f>
        <v>27065</v>
      </c>
      <c r="VKS33" s="450" t="s">
        <v>31</v>
      </c>
      <c r="VKT33" s="450" t="s">
        <v>140</v>
      </c>
      <c r="VKU33" s="446" t="s">
        <v>141</v>
      </c>
      <c r="VKV33" s="446" t="s">
        <v>142</v>
      </c>
      <c r="VKW33" s="446" t="s">
        <v>143</v>
      </c>
      <c r="VKX33" s="446">
        <v>0.217</v>
      </c>
      <c r="VKY33" s="451">
        <f>+VLOOKUP(VKT33,[111]Insumos!$A$2:$F$2700,5,FALSE)</f>
        <v>124723</v>
      </c>
      <c r="VKZ33" s="451">
        <f>+ROUND(VKX33*VKY33,0)</f>
        <v>27065</v>
      </c>
      <c r="VLA33" s="450" t="s">
        <v>31</v>
      </c>
      <c r="VLB33" s="450" t="s">
        <v>140</v>
      </c>
      <c r="VLC33" s="446" t="s">
        <v>141</v>
      </c>
      <c r="VLD33" s="446" t="s">
        <v>142</v>
      </c>
      <c r="VLE33" s="446" t="s">
        <v>143</v>
      </c>
      <c r="VLF33" s="446">
        <v>0.217</v>
      </c>
      <c r="VLG33" s="451">
        <f>+VLOOKUP(VLB33,[111]Insumos!$A$2:$F$2700,5,FALSE)</f>
        <v>124723</v>
      </c>
      <c r="VLH33" s="451">
        <f>+ROUND(VLF33*VLG33,0)</f>
        <v>27065</v>
      </c>
      <c r="VLI33" s="450" t="s">
        <v>31</v>
      </c>
      <c r="VLJ33" s="450" t="s">
        <v>140</v>
      </c>
      <c r="VLK33" s="446" t="s">
        <v>141</v>
      </c>
      <c r="VLL33" s="446" t="s">
        <v>142</v>
      </c>
      <c r="VLM33" s="446" t="s">
        <v>143</v>
      </c>
      <c r="VLN33" s="446">
        <v>0.217</v>
      </c>
      <c r="VLO33" s="451">
        <f>+VLOOKUP(VLJ33,[111]Insumos!$A$2:$F$2700,5,FALSE)</f>
        <v>124723</v>
      </c>
      <c r="VLP33" s="451">
        <f>+ROUND(VLN33*VLO33,0)</f>
        <v>27065</v>
      </c>
      <c r="VLQ33" s="450" t="s">
        <v>31</v>
      </c>
      <c r="VLR33" s="450" t="s">
        <v>140</v>
      </c>
      <c r="VLS33" s="446" t="s">
        <v>141</v>
      </c>
      <c r="VLT33" s="446" t="s">
        <v>142</v>
      </c>
      <c r="VLU33" s="446" t="s">
        <v>143</v>
      </c>
      <c r="VLV33" s="446">
        <v>0.217</v>
      </c>
      <c r="VLW33" s="451">
        <f>+VLOOKUP(VLR33,[111]Insumos!$A$2:$F$2700,5,FALSE)</f>
        <v>124723</v>
      </c>
      <c r="VLX33" s="451">
        <f>+ROUND(VLV33*VLW33,0)</f>
        <v>27065</v>
      </c>
      <c r="VLY33" s="450" t="s">
        <v>31</v>
      </c>
      <c r="VLZ33" s="450" t="s">
        <v>140</v>
      </c>
      <c r="VMA33" s="446" t="s">
        <v>141</v>
      </c>
      <c r="VMB33" s="446" t="s">
        <v>142</v>
      </c>
      <c r="VMC33" s="446" t="s">
        <v>143</v>
      </c>
      <c r="VMD33" s="446">
        <v>0.217</v>
      </c>
      <c r="VME33" s="451">
        <f>+VLOOKUP(VLZ33,[111]Insumos!$A$2:$F$2700,5,FALSE)</f>
        <v>124723</v>
      </c>
      <c r="VMF33" s="451">
        <f>+ROUND(VMD33*VME33,0)</f>
        <v>27065</v>
      </c>
      <c r="VMG33" s="450" t="s">
        <v>31</v>
      </c>
      <c r="VMH33" s="450" t="s">
        <v>140</v>
      </c>
      <c r="VMI33" s="446" t="s">
        <v>141</v>
      </c>
      <c r="VMJ33" s="446" t="s">
        <v>142</v>
      </c>
      <c r="VMK33" s="446" t="s">
        <v>143</v>
      </c>
      <c r="VML33" s="446">
        <v>0.217</v>
      </c>
      <c r="VMM33" s="451">
        <f>+VLOOKUP(VMH33,[111]Insumos!$A$2:$F$2700,5,FALSE)</f>
        <v>124723</v>
      </c>
      <c r="VMN33" s="451">
        <f>+ROUND(VML33*VMM33,0)</f>
        <v>27065</v>
      </c>
      <c r="VMO33" s="450" t="s">
        <v>31</v>
      </c>
      <c r="VMP33" s="450" t="s">
        <v>140</v>
      </c>
      <c r="VMQ33" s="446" t="s">
        <v>141</v>
      </c>
      <c r="VMR33" s="446" t="s">
        <v>142</v>
      </c>
      <c r="VMS33" s="446" t="s">
        <v>143</v>
      </c>
      <c r="VMT33" s="446">
        <v>0.217</v>
      </c>
      <c r="VMU33" s="451">
        <f>+VLOOKUP(VMP33,[111]Insumos!$A$2:$F$2700,5,FALSE)</f>
        <v>124723</v>
      </c>
      <c r="VMV33" s="451">
        <f>+ROUND(VMT33*VMU33,0)</f>
        <v>27065</v>
      </c>
      <c r="VMW33" s="450" t="s">
        <v>31</v>
      </c>
      <c r="VMX33" s="450" t="s">
        <v>140</v>
      </c>
      <c r="VMY33" s="446" t="s">
        <v>141</v>
      </c>
      <c r="VMZ33" s="446" t="s">
        <v>142</v>
      </c>
      <c r="VNA33" s="446" t="s">
        <v>143</v>
      </c>
      <c r="VNB33" s="446">
        <v>0.217</v>
      </c>
      <c r="VNC33" s="451">
        <f>+VLOOKUP(VMX33,[111]Insumos!$A$2:$F$2700,5,FALSE)</f>
        <v>124723</v>
      </c>
      <c r="VND33" s="451">
        <f>+ROUND(VNB33*VNC33,0)</f>
        <v>27065</v>
      </c>
      <c r="VNE33" s="450" t="s">
        <v>31</v>
      </c>
      <c r="VNF33" s="450" t="s">
        <v>140</v>
      </c>
      <c r="VNG33" s="446" t="s">
        <v>141</v>
      </c>
      <c r="VNH33" s="446" t="s">
        <v>142</v>
      </c>
      <c r="VNI33" s="446" t="s">
        <v>143</v>
      </c>
      <c r="VNJ33" s="446">
        <v>0.217</v>
      </c>
      <c r="VNK33" s="451">
        <f>+VLOOKUP(VNF33,[111]Insumos!$A$2:$F$2700,5,FALSE)</f>
        <v>124723</v>
      </c>
      <c r="VNL33" s="451">
        <f>+ROUND(VNJ33*VNK33,0)</f>
        <v>27065</v>
      </c>
      <c r="VNM33" s="450" t="s">
        <v>31</v>
      </c>
      <c r="VNN33" s="450" t="s">
        <v>140</v>
      </c>
      <c r="VNO33" s="446" t="s">
        <v>141</v>
      </c>
      <c r="VNP33" s="446" t="s">
        <v>142</v>
      </c>
      <c r="VNQ33" s="446" t="s">
        <v>143</v>
      </c>
      <c r="VNR33" s="446">
        <v>0.217</v>
      </c>
      <c r="VNS33" s="451">
        <f>+VLOOKUP(VNN33,[111]Insumos!$A$2:$F$2700,5,FALSE)</f>
        <v>124723</v>
      </c>
      <c r="VNT33" s="451">
        <f>+ROUND(VNR33*VNS33,0)</f>
        <v>27065</v>
      </c>
      <c r="VNU33" s="450" t="s">
        <v>31</v>
      </c>
      <c r="VNV33" s="450" t="s">
        <v>140</v>
      </c>
      <c r="VNW33" s="446" t="s">
        <v>141</v>
      </c>
      <c r="VNX33" s="446" t="s">
        <v>142</v>
      </c>
      <c r="VNY33" s="446" t="s">
        <v>143</v>
      </c>
      <c r="VNZ33" s="446">
        <v>0.217</v>
      </c>
      <c r="VOA33" s="451">
        <f>+VLOOKUP(VNV33,[111]Insumos!$A$2:$F$2700,5,FALSE)</f>
        <v>124723</v>
      </c>
      <c r="VOB33" s="451">
        <f>+ROUND(VNZ33*VOA33,0)</f>
        <v>27065</v>
      </c>
      <c r="VOC33" s="450" t="s">
        <v>31</v>
      </c>
      <c r="VOD33" s="450" t="s">
        <v>140</v>
      </c>
      <c r="VOE33" s="446" t="s">
        <v>141</v>
      </c>
      <c r="VOF33" s="446" t="s">
        <v>142</v>
      </c>
      <c r="VOG33" s="446" t="s">
        <v>143</v>
      </c>
      <c r="VOH33" s="446">
        <v>0.217</v>
      </c>
      <c r="VOI33" s="451">
        <f>+VLOOKUP(VOD33,[111]Insumos!$A$2:$F$2700,5,FALSE)</f>
        <v>124723</v>
      </c>
      <c r="VOJ33" s="451">
        <f>+ROUND(VOH33*VOI33,0)</f>
        <v>27065</v>
      </c>
      <c r="VOK33" s="450" t="s">
        <v>31</v>
      </c>
      <c r="VOL33" s="450" t="s">
        <v>140</v>
      </c>
      <c r="VOM33" s="446" t="s">
        <v>141</v>
      </c>
      <c r="VON33" s="446" t="s">
        <v>142</v>
      </c>
      <c r="VOO33" s="446" t="s">
        <v>143</v>
      </c>
      <c r="VOP33" s="446">
        <v>0.217</v>
      </c>
      <c r="VOQ33" s="451">
        <f>+VLOOKUP(VOL33,[111]Insumos!$A$2:$F$2700,5,FALSE)</f>
        <v>124723</v>
      </c>
      <c r="VOR33" s="451">
        <f>+ROUND(VOP33*VOQ33,0)</f>
        <v>27065</v>
      </c>
      <c r="VOS33" s="450" t="s">
        <v>31</v>
      </c>
      <c r="VOT33" s="450" t="s">
        <v>140</v>
      </c>
      <c r="VOU33" s="446" t="s">
        <v>141</v>
      </c>
      <c r="VOV33" s="446" t="s">
        <v>142</v>
      </c>
      <c r="VOW33" s="446" t="s">
        <v>143</v>
      </c>
      <c r="VOX33" s="446">
        <v>0.217</v>
      </c>
      <c r="VOY33" s="451">
        <f>+VLOOKUP(VOT33,[111]Insumos!$A$2:$F$2700,5,FALSE)</f>
        <v>124723</v>
      </c>
      <c r="VOZ33" s="451">
        <f>+ROUND(VOX33*VOY33,0)</f>
        <v>27065</v>
      </c>
      <c r="VPA33" s="450" t="s">
        <v>31</v>
      </c>
      <c r="VPB33" s="450" t="s">
        <v>140</v>
      </c>
      <c r="VPC33" s="446" t="s">
        <v>141</v>
      </c>
      <c r="VPD33" s="446" t="s">
        <v>142</v>
      </c>
      <c r="VPE33" s="446" t="s">
        <v>143</v>
      </c>
      <c r="VPF33" s="446">
        <v>0.217</v>
      </c>
      <c r="VPG33" s="451">
        <f>+VLOOKUP(VPB33,[111]Insumos!$A$2:$F$2700,5,FALSE)</f>
        <v>124723</v>
      </c>
      <c r="VPH33" s="451">
        <f>+ROUND(VPF33*VPG33,0)</f>
        <v>27065</v>
      </c>
      <c r="VPI33" s="450" t="s">
        <v>31</v>
      </c>
      <c r="VPJ33" s="450" t="s">
        <v>140</v>
      </c>
      <c r="VPK33" s="446" t="s">
        <v>141</v>
      </c>
      <c r="VPL33" s="446" t="s">
        <v>142</v>
      </c>
      <c r="VPM33" s="446" t="s">
        <v>143</v>
      </c>
      <c r="VPN33" s="446">
        <v>0.217</v>
      </c>
      <c r="VPO33" s="451">
        <f>+VLOOKUP(VPJ33,[111]Insumos!$A$2:$F$2700,5,FALSE)</f>
        <v>124723</v>
      </c>
      <c r="VPP33" s="451">
        <f>+ROUND(VPN33*VPO33,0)</f>
        <v>27065</v>
      </c>
      <c r="VPQ33" s="450" t="s">
        <v>31</v>
      </c>
      <c r="VPR33" s="450" t="s">
        <v>140</v>
      </c>
      <c r="VPS33" s="446" t="s">
        <v>141</v>
      </c>
      <c r="VPT33" s="446" t="s">
        <v>142</v>
      </c>
      <c r="VPU33" s="446" t="s">
        <v>143</v>
      </c>
      <c r="VPV33" s="446">
        <v>0.217</v>
      </c>
      <c r="VPW33" s="451">
        <f>+VLOOKUP(VPR33,[111]Insumos!$A$2:$F$2700,5,FALSE)</f>
        <v>124723</v>
      </c>
      <c r="VPX33" s="451">
        <f>+ROUND(VPV33*VPW33,0)</f>
        <v>27065</v>
      </c>
      <c r="VPY33" s="450" t="s">
        <v>31</v>
      </c>
      <c r="VPZ33" s="450" t="s">
        <v>140</v>
      </c>
      <c r="VQA33" s="446" t="s">
        <v>141</v>
      </c>
      <c r="VQB33" s="446" t="s">
        <v>142</v>
      </c>
      <c r="VQC33" s="446" t="s">
        <v>143</v>
      </c>
      <c r="VQD33" s="446">
        <v>0.217</v>
      </c>
      <c r="VQE33" s="451">
        <f>+VLOOKUP(VPZ33,[111]Insumos!$A$2:$F$2700,5,FALSE)</f>
        <v>124723</v>
      </c>
      <c r="VQF33" s="451">
        <f>+ROUND(VQD33*VQE33,0)</f>
        <v>27065</v>
      </c>
      <c r="VQG33" s="450" t="s">
        <v>31</v>
      </c>
      <c r="VQH33" s="450" t="s">
        <v>140</v>
      </c>
      <c r="VQI33" s="446" t="s">
        <v>141</v>
      </c>
      <c r="VQJ33" s="446" t="s">
        <v>142</v>
      </c>
      <c r="VQK33" s="446" t="s">
        <v>143</v>
      </c>
      <c r="VQL33" s="446">
        <v>0.217</v>
      </c>
      <c r="VQM33" s="451">
        <f>+VLOOKUP(VQH33,[111]Insumos!$A$2:$F$2700,5,FALSE)</f>
        <v>124723</v>
      </c>
      <c r="VQN33" s="451">
        <f>+ROUND(VQL33*VQM33,0)</f>
        <v>27065</v>
      </c>
      <c r="VQO33" s="450" t="s">
        <v>31</v>
      </c>
      <c r="VQP33" s="450" t="s">
        <v>140</v>
      </c>
      <c r="VQQ33" s="446" t="s">
        <v>141</v>
      </c>
      <c r="VQR33" s="446" t="s">
        <v>142</v>
      </c>
      <c r="VQS33" s="446" t="s">
        <v>143</v>
      </c>
      <c r="VQT33" s="446">
        <v>0.217</v>
      </c>
      <c r="VQU33" s="451">
        <f>+VLOOKUP(VQP33,[111]Insumos!$A$2:$F$2700,5,FALSE)</f>
        <v>124723</v>
      </c>
      <c r="VQV33" s="451">
        <f>+ROUND(VQT33*VQU33,0)</f>
        <v>27065</v>
      </c>
      <c r="VQW33" s="450" t="s">
        <v>31</v>
      </c>
      <c r="VQX33" s="450" t="s">
        <v>140</v>
      </c>
      <c r="VQY33" s="446" t="s">
        <v>141</v>
      </c>
      <c r="VQZ33" s="446" t="s">
        <v>142</v>
      </c>
      <c r="VRA33" s="446" t="s">
        <v>143</v>
      </c>
      <c r="VRB33" s="446">
        <v>0.217</v>
      </c>
      <c r="VRC33" s="451">
        <f>+VLOOKUP(VQX33,[111]Insumos!$A$2:$F$2700,5,FALSE)</f>
        <v>124723</v>
      </c>
      <c r="VRD33" s="451">
        <f>+ROUND(VRB33*VRC33,0)</f>
        <v>27065</v>
      </c>
      <c r="VRE33" s="450" t="s">
        <v>31</v>
      </c>
      <c r="VRF33" s="450" t="s">
        <v>140</v>
      </c>
      <c r="VRG33" s="446" t="s">
        <v>141</v>
      </c>
      <c r="VRH33" s="446" t="s">
        <v>142</v>
      </c>
      <c r="VRI33" s="446" t="s">
        <v>143</v>
      </c>
      <c r="VRJ33" s="446">
        <v>0.217</v>
      </c>
      <c r="VRK33" s="451">
        <f>+VLOOKUP(VRF33,[111]Insumos!$A$2:$F$2700,5,FALSE)</f>
        <v>124723</v>
      </c>
      <c r="VRL33" s="451">
        <f>+ROUND(VRJ33*VRK33,0)</f>
        <v>27065</v>
      </c>
      <c r="VRM33" s="450" t="s">
        <v>31</v>
      </c>
      <c r="VRN33" s="450" t="s">
        <v>140</v>
      </c>
      <c r="VRO33" s="446" t="s">
        <v>141</v>
      </c>
      <c r="VRP33" s="446" t="s">
        <v>142</v>
      </c>
      <c r="VRQ33" s="446" t="s">
        <v>143</v>
      </c>
      <c r="VRR33" s="446">
        <v>0.217</v>
      </c>
      <c r="VRS33" s="451">
        <f>+VLOOKUP(VRN33,[111]Insumos!$A$2:$F$2700,5,FALSE)</f>
        <v>124723</v>
      </c>
      <c r="VRT33" s="451">
        <f>+ROUND(VRR33*VRS33,0)</f>
        <v>27065</v>
      </c>
      <c r="VRU33" s="450" t="s">
        <v>31</v>
      </c>
      <c r="VRV33" s="450" t="s">
        <v>140</v>
      </c>
      <c r="VRW33" s="446" t="s">
        <v>141</v>
      </c>
      <c r="VRX33" s="446" t="s">
        <v>142</v>
      </c>
      <c r="VRY33" s="446" t="s">
        <v>143</v>
      </c>
      <c r="VRZ33" s="446">
        <v>0.217</v>
      </c>
      <c r="VSA33" s="451">
        <f>+VLOOKUP(VRV33,[111]Insumos!$A$2:$F$2700,5,FALSE)</f>
        <v>124723</v>
      </c>
      <c r="VSB33" s="451">
        <f>+ROUND(VRZ33*VSA33,0)</f>
        <v>27065</v>
      </c>
      <c r="VSC33" s="450" t="s">
        <v>31</v>
      </c>
      <c r="VSD33" s="450" t="s">
        <v>140</v>
      </c>
      <c r="VSE33" s="446" t="s">
        <v>141</v>
      </c>
      <c r="VSF33" s="446" t="s">
        <v>142</v>
      </c>
      <c r="VSG33" s="446" t="s">
        <v>143</v>
      </c>
      <c r="VSH33" s="446">
        <v>0.217</v>
      </c>
      <c r="VSI33" s="451">
        <f>+VLOOKUP(VSD33,[111]Insumos!$A$2:$F$2700,5,FALSE)</f>
        <v>124723</v>
      </c>
      <c r="VSJ33" s="451">
        <f>+ROUND(VSH33*VSI33,0)</f>
        <v>27065</v>
      </c>
      <c r="VSK33" s="450" t="s">
        <v>31</v>
      </c>
      <c r="VSL33" s="450" t="s">
        <v>140</v>
      </c>
      <c r="VSM33" s="446" t="s">
        <v>141</v>
      </c>
      <c r="VSN33" s="446" t="s">
        <v>142</v>
      </c>
      <c r="VSO33" s="446" t="s">
        <v>143</v>
      </c>
      <c r="VSP33" s="446">
        <v>0.217</v>
      </c>
      <c r="VSQ33" s="451">
        <f>+VLOOKUP(VSL33,[111]Insumos!$A$2:$F$2700,5,FALSE)</f>
        <v>124723</v>
      </c>
      <c r="VSR33" s="451">
        <f>+ROUND(VSP33*VSQ33,0)</f>
        <v>27065</v>
      </c>
      <c r="VSS33" s="450" t="s">
        <v>31</v>
      </c>
      <c r="VST33" s="450" t="s">
        <v>140</v>
      </c>
      <c r="VSU33" s="446" t="s">
        <v>141</v>
      </c>
      <c r="VSV33" s="446" t="s">
        <v>142</v>
      </c>
      <c r="VSW33" s="446" t="s">
        <v>143</v>
      </c>
      <c r="VSX33" s="446">
        <v>0.217</v>
      </c>
      <c r="VSY33" s="451">
        <f>+VLOOKUP(VST33,[111]Insumos!$A$2:$F$2700,5,FALSE)</f>
        <v>124723</v>
      </c>
      <c r="VSZ33" s="451">
        <f>+ROUND(VSX33*VSY33,0)</f>
        <v>27065</v>
      </c>
      <c r="VTA33" s="450" t="s">
        <v>31</v>
      </c>
      <c r="VTB33" s="450" t="s">
        <v>140</v>
      </c>
      <c r="VTC33" s="446" t="s">
        <v>141</v>
      </c>
      <c r="VTD33" s="446" t="s">
        <v>142</v>
      </c>
      <c r="VTE33" s="446" t="s">
        <v>143</v>
      </c>
      <c r="VTF33" s="446">
        <v>0.217</v>
      </c>
      <c r="VTG33" s="451">
        <f>+VLOOKUP(VTB33,[111]Insumos!$A$2:$F$2700,5,FALSE)</f>
        <v>124723</v>
      </c>
      <c r="VTH33" s="451">
        <f>+ROUND(VTF33*VTG33,0)</f>
        <v>27065</v>
      </c>
      <c r="VTI33" s="450" t="s">
        <v>31</v>
      </c>
      <c r="VTJ33" s="450" t="s">
        <v>140</v>
      </c>
      <c r="VTK33" s="446" t="s">
        <v>141</v>
      </c>
      <c r="VTL33" s="446" t="s">
        <v>142</v>
      </c>
      <c r="VTM33" s="446" t="s">
        <v>143</v>
      </c>
      <c r="VTN33" s="446">
        <v>0.217</v>
      </c>
      <c r="VTO33" s="451">
        <f>+VLOOKUP(VTJ33,[111]Insumos!$A$2:$F$2700,5,FALSE)</f>
        <v>124723</v>
      </c>
      <c r="VTP33" s="451">
        <f>+ROUND(VTN33*VTO33,0)</f>
        <v>27065</v>
      </c>
      <c r="VTQ33" s="450" t="s">
        <v>31</v>
      </c>
      <c r="VTR33" s="450" t="s">
        <v>140</v>
      </c>
      <c r="VTS33" s="446" t="s">
        <v>141</v>
      </c>
      <c r="VTT33" s="446" t="s">
        <v>142</v>
      </c>
      <c r="VTU33" s="446" t="s">
        <v>143</v>
      </c>
      <c r="VTV33" s="446">
        <v>0.217</v>
      </c>
      <c r="VTW33" s="451">
        <f>+VLOOKUP(VTR33,[111]Insumos!$A$2:$F$2700,5,FALSE)</f>
        <v>124723</v>
      </c>
      <c r="VTX33" s="451">
        <f>+ROUND(VTV33*VTW33,0)</f>
        <v>27065</v>
      </c>
      <c r="VTY33" s="450" t="s">
        <v>31</v>
      </c>
      <c r="VTZ33" s="450" t="s">
        <v>140</v>
      </c>
      <c r="VUA33" s="446" t="s">
        <v>141</v>
      </c>
      <c r="VUB33" s="446" t="s">
        <v>142</v>
      </c>
      <c r="VUC33" s="446" t="s">
        <v>143</v>
      </c>
      <c r="VUD33" s="446">
        <v>0.217</v>
      </c>
      <c r="VUE33" s="451">
        <f>+VLOOKUP(VTZ33,[111]Insumos!$A$2:$F$2700,5,FALSE)</f>
        <v>124723</v>
      </c>
      <c r="VUF33" s="451">
        <f>+ROUND(VUD33*VUE33,0)</f>
        <v>27065</v>
      </c>
      <c r="VUG33" s="450" t="s">
        <v>31</v>
      </c>
      <c r="VUH33" s="450" t="s">
        <v>140</v>
      </c>
      <c r="VUI33" s="446" t="s">
        <v>141</v>
      </c>
      <c r="VUJ33" s="446" t="s">
        <v>142</v>
      </c>
      <c r="VUK33" s="446" t="s">
        <v>143</v>
      </c>
      <c r="VUL33" s="446">
        <v>0.217</v>
      </c>
      <c r="VUM33" s="451">
        <f>+VLOOKUP(VUH33,[111]Insumos!$A$2:$F$2700,5,FALSE)</f>
        <v>124723</v>
      </c>
      <c r="VUN33" s="451">
        <f>+ROUND(VUL33*VUM33,0)</f>
        <v>27065</v>
      </c>
      <c r="VUO33" s="450" t="s">
        <v>31</v>
      </c>
      <c r="VUP33" s="450" t="s">
        <v>140</v>
      </c>
      <c r="VUQ33" s="446" t="s">
        <v>141</v>
      </c>
      <c r="VUR33" s="446" t="s">
        <v>142</v>
      </c>
      <c r="VUS33" s="446" t="s">
        <v>143</v>
      </c>
      <c r="VUT33" s="446">
        <v>0.217</v>
      </c>
      <c r="VUU33" s="451">
        <f>+VLOOKUP(VUP33,[111]Insumos!$A$2:$F$2700,5,FALSE)</f>
        <v>124723</v>
      </c>
      <c r="VUV33" s="451">
        <f>+ROUND(VUT33*VUU33,0)</f>
        <v>27065</v>
      </c>
      <c r="VUW33" s="450" t="s">
        <v>31</v>
      </c>
      <c r="VUX33" s="450" t="s">
        <v>140</v>
      </c>
      <c r="VUY33" s="446" t="s">
        <v>141</v>
      </c>
      <c r="VUZ33" s="446" t="s">
        <v>142</v>
      </c>
      <c r="VVA33" s="446" t="s">
        <v>143</v>
      </c>
      <c r="VVB33" s="446">
        <v>0.217</v>
      </c>
      <c r="VVC33" s="451">
        <f>+VLOOKUP(VUX33,[111]Insumos!$A$2:$F$2700,5,FALSE)</f>
        <v>124723</v>
      </c>
      <c r="VVD33" s="451">
        <f>+ROUND(VVB33*VVC33,0)</f>
        <v>27065</v>
      </c>
      <c r="VVE33" s="450" t="s">
        <v>31</v>
      </c>
      <c r="VVF33" s="450" t="s">
        <v>140</v>
      </c>
      <c r="VVG33" s="446" t="s">
        <v>141</v>
      </c>
      <c r="VVH33" s="446" t="s">
        <v>142</v>
      </c>
      <c r="VVI33" s="446" t="s">
        <v>143</v>
      </c>
      <c r="VVJ33" s="446">
        <v>0.217</v>
      </c>
      <c r="VVK33" s="451">
        <f>+VLOOKUP(VVF33,[111]Insumos!$A$2:$F$2700,5,FALSE)</f>
        <v>124723</v>
      </c>
      <c r="VVL33" s="451">
        <f>+ROUND(VVJ33*VVK33,0)</f>
        <v>27065</v>
      </c>
      <c r="VVM33" s="450" t="s">
        <v>31</v>
      </c>
      <c r="VVN33" s="450" t="s">
        <v>140</v>
      </c>
      <c r="VVO33" s="446" t="s">
        <v>141</v>
      </c>
      <c r="VVP33" s="446" t="s">
        <v>142</v>
      </c>
      <c r="VVQ33" s="446" t="s">
        <v>143</v>
      </c>
      <c r="VVR33" s="446">
        <v>0.217</v>
      </c>
      <c r="VVS33" s="451">
        <f>+VLOOKUP(VVN33,[111]Insumos!$A$2:$F$2700,5,FALSE)</f>
        <v>124723</v>
      </c>
      <c r="VVT33" s="451">
        <f>+ROUND(VVR33*VVS33,0)</f>
        <v>27065</v>
      </c>
      <c r="VVU33" s="450" t="s">
        <v>31</v>
      </c>
      <c r="VVV33" s="450" t="s">
        <v>140</v>
      </c>
      <c r="VVW33" s="446" t="s">
        <v>141</v>
      </c>
      <c r="VVX33" s="446" t="s">
        <v>142</v>
      </c>
      <c r="VVY33" s="446" t="s">
        <v>143</v>
      </c>
      <c r="VVZ33" s="446">
        <v>0.217</v>
      </c>
      <c r="VWA33" s="451">
        <f>+VLOOKUP(VVV33,[111]Insumos!$A$2:$F$2700,5,FALSE)</f>
        <v>124723</v>
      </c>
      <c r="VWB33" s="451">
        <f>+ROUND(VVZ33*VWA33,0)</f>
        <v>27065</v>
      </c>
      <c r="VWC33" s="450" t="s">
        <v>31</v>
      </c>
      <c r="VWD33" s="450" t="s">
        <v>140</v>
      </c>
      <c r="VWE33" s="446" t="s">
        <v>141</v>
      </c>
      <c r="VWF33" s="446" t="s">
        <v>142</v>
      </c>
      <c r="VWG33" s="446" t="s">
        <v>143</v>
      </c>
      <c r="VWH33" s="446">
        <v>0.217</v>
      </c>
      <c r="VWI33" s="451">
        <f>+VLOOKUP(VWD33,[111]Insumos!$A$2:$F$2700,5,FALSE)</f>
        <v>124723</v>
      </c>
      <c r="VWJ33" s="451">
        <f>+ROUND(VWH33*VWI33,0)</f>
        <v>27065</v>
      </c>
      <c r="VWK33" s="450" t="s">
        <v>31</v>
      </c>
      <c r="VWL33" s="450" t="s">
        <v>140</v>
      </c>
      <c r="VWM33" s="446" t="s">
        <v>141</v>
      </c>
      <c r="VWN33" s="446" t="s">
        <v>142</v>
      </c>
      <c r="VWO33" s="446" t="s">
        <v>143</v>
      </c>
      <c r="VWP33" s="446">
        <v>0.217</v>
      </c>
      <c r="VWQ33" s="451">
        <f>+VLOOKUP(VWL33,[111]Insumos!$A$2:$F$2700,5,FALSE)</f>
        <v>124723</v>
      </c>
      <c r="VWR33" s="451">
        <f>+ROUND(VWP33*VWQ33,0)</f>
        <v>27065</v>
      </c>
      <c r="VWS33" s="450" t="s">
        <v>31</v>
      </c>
      <c r="VWT33" s="450" t="s">
        <v>140</v>
      </c>
      <c r="VWU33" s="446" t="s">
        <v>141</v>
      </c>
      <c r="VWV33" s="446" t="s">
        <v>142</v>
      </c>
      <c r="VWW33" s="446" t="s">
        <v>143</v>
      </c>
      <c r="VWX33" s="446">
        <v>0.217</v>
      </c>
      <c r="VWY33" s="451">
        <f>+VLOOKUP(VWT33,[111]Insumos!$A$2:$F$2700,5,FALSE)</f>
        <v>124723</v>
      </c>
      <c r="VWZ33" s="451">
        <f>+ROUND(VWX33*VWY33,0)</f>
        <v>27065</v>
      </c>
      <c r="VXA33" s="450" t="s">
        <v>31</v>
      </c>
      <c r="VXB33" s="450" t="s">
        <v>140</v>
      </c>
      <c r="VXC33" s="446" t="s">
        <v>141</v>
      </c>
      <c r="VXD33" s="446" t="s">
        <v>142</v>
      </c>
      <c r="VXE33" s="446" t="s">
        <v>143</v>
      </c>
      <c r="VXF33" s="446">
        <v>0.217</v>
      </c>
      <c r="VXG33" s="451">
        <f>+VLOOKUP(VXB33,[111]Insumos!$A$2:$F$2700,5,FALSE)</f>
        <v>124723</v>
      </c>
      <c r="VXH33" s="451">
        <f>+ROUND(VXF33*VXG33,0)</f>
        <v>27065</v>
      </c>
      <c r="VXI33" s="450" t="s">
        <v>31</v>
      </c>
      <c r="VXJ33" s="450" t="s">
        <v>140</v>
      </c>
      <c r="VXK33" s="446" t="s">
        <v>141</v>
      </c>
      <c r="VXL33" s="446" t="s">
        <v>142</v>
      </c>
      <c r="VXM33" s="446" t="s">
        <v>143</v>
      </c>
      <c r="VXN33" s="446">
        <v>0.217</v>
      </c>
      <c r="VXO33" s="451">
        <f>+VLOOKUP(VXJ33,[111]Insumos!$A$2:$F$2700,5,FALSE)</f>
        <v>124723</v>
      </c>
      <c r="VXP33" s="451">
        <f>+ROUND(VXN33*VXO33,0)</f>
        <v>27065</v>
      </c>
      <c r="VXQ33" s="450" t="s">
        <v>31</v>
      </c>
      <c r="VXR33" s="450" t="s">
        <v>140</v>
      </c>
      <c r="VXS33" s="446" t="s">
        <v>141</v>
      </c>
      <c r="VXT33" s="446" t="s">
        <v>142</v>
      </c>
      <c r="VXU33" s="446" t="s">
        <v>143</v>
      </c>
      <c r="VXV33" s="446">
        <v>0.217</v>
      </c>
      <c r="VXW33" s="451">
        <f>+VLOOKUP(VXR33,[111]Insumos!$A$2:$F$2700,5,FALSE)</f>
        <v>124723</v>
      </c>
      <c r="VXX33" s="451">
        <f>+ROUND(VXV33*VXW33,0)</f>
        <v>27065</v>
      </c>
      <c r="VXY33" s="450" t="s">
        <v>31</v>
      </c>
      <c r="VXZ33" s="450" t="s">
        <v>140</v>
      </c>
      <c r="VYA33" s="446" t="s">
        <v>141</v>
      </c>
      <c r="VYB33" s="446" t="s">
        <v>142</v>
      </c>
      <c r="VYC33" s="446" t="s">
        <v>143</v>
      </c>
      <c r="VYD33" s="446">
        <v>0.217</v>
      </c>
      <c r="VYE33" s="451">
        <f>+VLOOKUP(VXZ33,[111]Insumos!$A$2:$F$2700,5,FALSE)</f>
        <v>124723</v>
      </c>
      <c r="VYF33" s="451">
        <f>+ROUND(VYD33*VYE33,0)</f>
        <v>27065</v>
      </c>
      <c r="VYG33" s="450" t="s">
        <v>31</v>
      </c>
      <c r="VYH33" s="450" t="s">
        <v>140</v>
      </c>
      <c r="VYI33" s="446" t="s">
        <v>141</v>
      </c>
      <c r="VYJ33" s="446" t="s">
        <v>142</v>
      </c>
      <c r="VYK33" s="446" t="s">
        <v>143</v>
      </c>
      <c r="VYL33" s="446">
        <v>0.217</v>
      </c>
      <c r="VYM33" s="451">
        <f>+VLOOKUP(VYH33,[111]Insumos!$A$2:$F$2700,5,FALSE)</f>
        <v>124723</v>
      </c>
      <c r="VYN33" s="451">
        <f>+ROUND(VYL33*VYM33,0)</f>
        <v>27065</v>
      </c>
      <c r="VYO33" s="450" t="s">
        <v>31</v>
      </c>
      <c r="VYP33" s="450" t="s">
        <v>140</v>
      </c>
      <c r="VYQ33" s="446" t="s">
        <v>141</v>
      </c>
      <c r="VYR33" s="446" t="s">
        <v>142</v>
      </c>
      <c r="VYS33" s="446" t="s">
        <v>143</v>
      </c>
      <c r="VYT33" s="446">
        <v>0.217</v>
      </c>
      <c r="VYU33" s="451">
        <f>+VLOOKUP(VYP33,[111]Insumos!$A$2:$F$2700,5,FALSE)</f>
        <v>124723</v>
      </c>
      <c r="VYV33" s="451">
        <f>+ROUND(VYT33*VYU33,0)</f>
        <v>27065</v>
      </c>
      <c r="VYW33" s="450" t="s">
        <v>31</v>
      </c>
      <c r="VYX33" s="450" t="s">
        <v>140</v>
      </c>
      <c r="VYY33" s="446" t="s">
        <v>141</v>
      </c>
      <c r="VYZ33" s="446" t="s">
        <v>142</v>
      </c>
      <c r="VZA33" s="446" t="s">
        <v>143</v>
      </c>
      <c r="VZB33" s="446">
        <v>0.217</v>
      </c>
      <c r="VZC33" s="451">
        <f>+VLOOKUP(VYX33,[111]Insumos!$A$2:$F$2700,5,FALSE)</f>
        <v>124723</v>
      </c>
      <c r="VZD33" s="451">
        <f>+ROUND(VZB33*VZC33,0)</f>
        <v>27065</v>
      </c>
      <c r="VZE33" s="450" t="s">
        <v>31</v>
      </c>
      <c r="VZF33" s="450" t="s">
        <v>140</v>
      </c>
      <c r="VZG33" s="446" t="s">
        <v>141</v>
      </c>
      <c r="VZH33" s="446" t="s">
        <v>142</v>
      </c>
      <c r="VZI33" s="446" t="s">
        <v>143</v>
      </c>
      <c r="VZJ33" s="446">
        <v>0.217</v>
      </c>
      <c r="VZK33" s="451">
        <f>+VLOOKUP(VZF33,[111]Insumos!$A$2:$F$2700,5,FALSE)</f>
        <v>124723</v>
      </c>
      <c r="VZL33" s="451">
        <f>+ROUND(VZJ33*VZK33,0)</f>
        <v>27065</v>
      </c>
      <c r="VZM33" s="450" t="s">
        <v>31</v>
      </c>
      <c r="VZN33" s="450" t="s">
        <v>140</v>
      </c>
      <c r="VZO33" s="446" t="s">
        <v>141</v>
      </c>
      <c r="VZP33" s="446" t="s">
        <v>142</v>
      </c>
      <c r="VZQ33" s="446" t="s">
        <v>143</v>
      </c>
      <c r="VZR33" s="446">
        <v>0.217</v>
      </c>
      <c r="VZS33" s="451">
        <f>+VLOOKUP(VZN33,[111]Insumos!$A$2:$F$2700,5,FALSE)</f>
        <v>124723</v>
      </c>
      <c r="VZT33" s="451">
        <f>+ROUND(VZR33*VZS33,0)</f>
        <v>27065</v>
      </c>
      <c r="VZU33" s="450" t="s">
        <v>31</v>
      </c>
      <c r="VZV33" s="450" t="s">
        <v>140</v>
      </c>
      <c r="VZW33" s="446" t="s">
        <v>141</v>
      </c>
      <c r="VZX33" s="446" t="s">
        <v>142</v>
      </c>
      <c r="VZY33" s="446" t="s">
        <v>143</v>
      </c>
      <c r="VZZ33" s="446">
        <v>0.217</v>
      </c>
      <c r="WAA33" s="451">
        <f>+VLOOKUP(VZV33,[111]Insumos!$A$2:$F$2700,5,FALSE)</f>
        <v>124723</v>
      </c>
      <c r="WAB33" s="451">
        <f>+ROUND(VZZ33*WAA33,0)</f>
        <v>27065</v>
      </c>
      <c r="WAC33" s="450" t="s">
        <v>31</v>
      </c>
      <c r="WAD33" s="450" t="s">
        <v>140</v>
      </c>
      <c r="WAE33" s="446" t="s">
        <v>141</v>
      </c>
      <c r="WAF33" s="446" t="s">
        <v>142</v>
      </c>
      <c r="WAG33" s="446" t="s">
        <v>143</v>
      </c>
      <c r="WAH33" s="446">
        <v>0.217</v>
      </c>
      <c r="WAI33" s="451">
        <f>+VLOOKUP(WAD33,[111]Insumos!$A$2:$F$2700,5,FALSE)</f>
        <v>124723</v>
      </c>
      <c r="WAJ33" s="451">
        <f>+ROUND(WAH33*WAI33,0)</f>
        <v>27065</v>
      </c>
      <c r="WAK33" s="450" t="s">
        <v>31</v>
      </c>
      <c r="WAL33" s="450" t="s">
        <v>140</v>
      </c>
      <c r="WAM33" s="446" t="s">
        <v>141</v>
      </c>
      <c r="WAN33" s="446" t="s">
        <v>142</v>
      </c>
      <c r="WAO33" s="446" t="s">
        <v>143</v>
      </c>
      <c r="WAP33" s="446">
        <v>0.217</v>
      </c>
      <c r="WAQ33" s="451">
        <f>+VLOOKUP(WAL33,[111]Insumos!$A$2:$F$2700,5,FALSE)</f>
        <v>124723</v>
      </c>
      <c r="WAR33" s="451">
        <f>+ROUND(WAP33*WAQ33,0)</f>
        <v>27065</v>
      </c>
      <c r="WAS33" s="450" t="s">
        <v>31</v>
      </c>
      <c r="WAT33" s="450" t="s">
        <v>140</v>
      </c>
      <c r="WAU33" s="446" t="s">
        <v>141</v>
      </c>
      <c r="WAV33" s="446" t="s">
        <v>142</v>
      </c>
      <c r="WAW33" s="446" t="s">
        <v>143</v>
      </c>
      <c r="WAX33" s="446">
        <v>0.217</v>
      </c>
      <c r="WAY33" s="451">
        <f>+VLOOKUP(WAT33,[111]Insumos!$A$2:$F$2700,5,FALSE)</f>
        <v>124723</v>
      </c>
      <c r="WAZ33" s="451">
        <f>+ROUND(WAX33*WAY33,0)</f>
        <v>27065</v>
      </c>
      <c r="WBA33" s="450" t="s">
        <v>31</v>
      </c>
      <c r="WBB33" s="450" t="s">
        <v>140</v>
      </c>
      <c r="WBC33" s="446" t="s">
        <v>141</v>
      </c>
      <c r="WBD33" s="446" t="s">
        <v>142</v>
      </c>
      <c r="WBE33" s="446" t="s">
        <v>143</v>
      </c>
      <c r="WBF33" s="446">
        <v>0.217</v>
      </c>
      <c r="WBG33" s="451">
        <f>+VLOOKUP(WBB33,[111]Insumos!$A$2:$F$2700,5,FALSE)</f>
        <v>124723</v>
      </c>
      <c r="WBH33" s="451">
        <f>+ROUND(WBF33*WBG33,0)</f>
        <v>27065</v>
      </c>
      <c r="WBI33" s="450" t="s">
        <v>31</v>
      </c>
      <c r="WBJ33" s="450" t="s">
        <v>140</v>
      </c>
      <c r="WBK33" s="446" t="s">
        <v>141</v>
      </c>
      <c r="WBL33" s="446" t="s">
        <v>142</v>
      </c>
      <c r="WBM33" s="446" t="s">
        <v>143</v>
      </c>
      <c r="WBN33" s="446">
        <v>0.217</v>
      </c>
      <c r="WBO33" s="451">
        <f>+VLOOKUP(WBJ33,[111]Insumos!$A$2:$F$2700,5,FALSE)</f>
        <v>124723</v>
      </c>
      <c r="WBP33" s="451">
        <f>+ROUND(WBN33*WBO33,0)</f>
        <v>27065</v>
      </c>
      <c r="WBQ33" s="450" t="s">
        <v>31</v>
      </c>
      <c r="WBR33" s="450" t="s">
        <v>140</v>
      </c>
      <c r="WBS33" s="446" t="s">
        <v>141</v>
      </c>
      <c r="WBT33" s="446" t="s">
        <v>142</v>
      </c>
      <c r="WBU33" s="446" t="s">
        <v>143</v>
      </c>
      <c r="WBV33" s="446">
        <v>0.217</v>
      </c>
      <c r="WBW33" s="451">
        <f>+VLOOKUP(WBR33,[111]Insumos!$A$2:$F$2700,5,FALSE)</f>
        <v>124723</v>
      </c>
      <c r="WBX33" s="451">
        <f>+ROUND(WBV33*WBW33,0)</f>
        <v>27065</v>
      </c>
      <c r="WBY33" s="450" t="s">
        <v>31</v>
      </c>
      <c r="WBZ33" s="450" t="s">
        <v>140</v>
      </c>
      <c r="WCA33" s="446" t="s">
        <v>141</v>
      </c>
      <c r="WCB33" s="446" t="s">
        <v>142</v>
      </c>
      <c r="WCC33" s="446" t="s">
        <v>143</v>
      </c>
      <c r="WCD33" s="446">
        <v>0.217</v>
      </c>
      <c r="WCE33" s="451">
        <f>+VLOOKUP(WBZ33,[111]Insumos!$A$2:$F$2700,5,FALSE)</f>
        <v>124723</v>
      </c>
      <c r="WCF33" s="451">
        <f>+ROUND(WCD33*WCE33,0)</f>
        <v>27065</v>
      </c>
      <c r="WCG33" s="450" t="s">
        <v>31</v>
      </c>
      <c r="WCH33" s="450" t="s">
        <v>140</v>
      </c>
      <c r="WCI33" s="446" t="s">
        <v>141</v>
      </c>
      <c r="WCJ33" s="446" t="s">
        <v>142</v>
      </c>
      <c r="WCK33" s="446" t="s">
        <v>143</v>
      </c>
      <c r="WCL33" s="446">
        <v>0.217</v>
      </c>
      <c r="WCM33" s="451">
        <f>+VLOOKUP(WCH33,[111]Insumos!$A$2:$F$2700,5,FALSE)</f>
        <v>124723</v>
      </c>
      <c r="WCN33" s="451">
        <f>+ROUND(WCL33*WCM33,0)</f>
        <v>27065</v>
      </c>
      <c r="WCO33" s="450" t="s">
        <v>31</v>
      </c>
      <c r="WCP33" s="450" t="s">
        <v>140</v>
      </c>
      <c r="WCQ33" s="446" t="s">
        <v>141</v>
      </c>
      <c r="WCR33" s="446" t="s">
        <v>142</v>
      </c>
      <c r="WCS33" s="446" t="s">
        <v>143</v>
      </c>
      <c r="WCT33" s="446">
        <v>0.217</v>
      </c>
      <c r="WCU33" s="451">
        <f>+VLOOKUP(WCP33,[111]Insumos!$A$2:$F$2700,5,FALSE)</f>
        <v>124723</v>
      </c>
      <c r="WCV33" s="451">
        <f>+ROUND(WCT33*WCU33,0)</f>
        <v>27065</v>
      </c>
      <c r="WCW33" s="450" t="s">
        <v>31</v>
      </c>
      <c r="WCX33" s="450" t="s">
        <v>140</v>
      </c>
      <c r="WCY33" s="446" t="s">
        <v>141</v>
      </c>
      <c r="WCZ33" s="446" t="s">
        <v>142</v>
      </c>
      <c r="WDA33" s="446" t="s">
        <v>143</v>
      </c>
      <c r="WDB33" s="446">
        <v>0.217</v>
      </c>
      <c r="WDC33" s="451">
        <f>+VLOOKUP(WCX33,[111]Insumos!$A$2:$F$2700,5,FALSE)</f>
        <v>124723</v>
      </c>
      <c r="WDD33" s="451">
        <f>+ROUND(WDB33*WDC33,0)</f>
        <v>27065</v>
      </c>
      <c r="WDE33" s="450" t="s">
        <v>31</v>
      </c>
      <c r="WDF33" s="450" t="s">
        <v>140</v>
      </c>
      <c r="WDG33" s="446" t="s">
        <v>141</v>
      </c>
      <c r="WDH33" s="446" t="s">
        <v>142</v>
      </c>
      <c r="WDI33" s="446" t="s">
        <v>143</v>
      </c>
      <c r="WDJ33" s="446">
        <v>0.217</v>
      </c>
      <c r="WDK33" s="451">
        <f>+VLOOKUP(WDF33,[111]Insumos!$A$2:$F$2700,5,FALSE)</f>
        <v>124723</v>
      </c>
      <c r="WDL33" s="451">
        <f>+ROUND(WDJ33*WDK33,0)</f>
        <v>27065</v>
      </c>
      <c r="WDM33" s="450" t="s">
        <v>31</v>
      </c>
      <c r="WDN33" s="450" t="s">
        <v>140</v>
      </c>
      <c r="WDO33" s="446" t="s">
        <v>141</v>
      </c>
      <c r="WDP33" s="446" t="s">
        <v>142</v>
      </c>
      <c r="WDQ33" s="446" t="s">
        <v>143</v>
      </c>
      <c r="WDR33" s="446">
        <v>0.217</v>
      </c>
      <c r="WDS33" s="451">
        <f>+VLOOKUP(WDN33,[111]Insumos!$A$2:$F$2700,5,FALSE)</f>
        <v>124723</v>
      </c>
      <c r="WDT33" s="451">
        <f>+ROUND(WDR33*WDS33,0)</f>
        <v>27065</v>
      </c>
      <c r="WDU33" s="450" t="s">
        <v>31</v>
      </c>
      <c r="WDV33" s="450" t="s">
        <v>140</v>
      </c>
      <c r="WDW33" s="446" t="s">
        <v>141</v>
      </c>
      <c r="WDX33" s="446" t="s">
        <v>142</v>
      </c>
      <c r="WDY33" s="446" t="s">
        <v>143</v>
      </c>
      <c r="WDZ33" s="446">
        <v>0.217</v>
      </c>
      <c r="WEA33" s="451">
        <f>+VLOOKUP(WDV33,[111]Insumos!$A$2:$F$2700,5,FALSE)</f>
        <v>124723</v>
      </c>
      <c r="WEB33" s="451">
        <f>+ROUND(WDZ33*WEA33,0)</f>
        <v>27065</v>
      </c>
      <c r="WEC33" s="450" t="s">
        <v>31</v>
      </c>
      <c r="WED33" s="450" t="s">
        <v>140</v>
      </c>
      <c r="WEE33" s="446" t="s">
        <v>141</v>
      </c>
      <c r="WEF33" s="446" t="s">
        <v>142</v>
      </c>
      <c r="WEG33" s="446" t="s">
        <v>143</v>
      </c>
      <c r="WEH33" s="446">
        <v>0.217</v>
      </c>
      <c r="WEI33" s="451">
        <f>+VLOOKUP(WED33,[111]Insumos!$A$2:$F$2700,5,FALSE)</f>
        <v>124723</v>
      </c>
      <c r="WEJ33" s="451">
        <f>+ROUND(WEH33*WEI33,0)</f>
        <v>27065</v>
      </c>
      <c r="WEK33" s="450" t="s">
        <v>31</v>
      </c>
      <c r="WEL33" s="450" t="s">
        <v>140</v>
      </c>
      <c r="WEM33" s="446" t="s">
        <v>141</v>
      </c>
      <c r="WEN33" s="446" t="s">
        <v>142</v>
      </c>
      <c r="WEO33" s="446" t="s">
        <v>143</v>
      </c>
      <c r="WEP33" s="446">
        <v>0.217</v>
      </c>
      <c r="WEQ33" s="451">
        <f>+VLOOKUP(WEL33,[111]Insumos!$A$2:$F$2700,5,FALSE)</f>
        <v>124723</v>
      </c>
      <c r="WER33" s="451">
        <f>+ROUND(WEP33*WEQ33,0)</f>
        <v>27065</v>
      </c>
      <c r="WES33" s="450" t="s">
        <v>31</v>
      </c>
      <c r="WET33" s="450" t="s">
        <v>140</v>
      </c>
      <c r="WEU33" s="446" t="s">
        <v>141</v>
      </c>
      <c r="WEV33" s="446" t="s">
        <v>142</v>
      </c>
      <c r="WEW33" s="446" t="s">
        <v>143</v>
      </c>
      <c r="WEX33" s="446">
        <v>0.217</v>
      </c>
      <c r="WEY33" s="451">
        <f>+VLOOKUP(WET33,[111]Insumos!$A$2:$F$2700,5,FALSE)</f>
        <v>124723</v>
      </c>
      <c r="WEZ33" s="451">
        <f>+ROUND(WEX33*WEY33,0)</f>
        <v>27065</v>
      </c>
      <c r="WFA33" s="450" t="s">
        <v>31</v>
      </c>
      <c r="WFB33" s="450" t="s">
        <v>140</v>
      </c>
      <c r="WFC33" s="446" t="s">
        <v>141</v>
      </c>
      <c r="WFD33" s="446" t="s">
        <v>142</v>
      </c>
      <c r="WFE33" s="446" t="s">
        <v>143</v>
      </c>
      <c r="WFF33" s="446">
        <v>0.217</v>
      </c>
      <c r="WFG33" s="451">
        <f>+VLOOKUP(WFB33,[111]Insumos!$A$2:$F$2700,5,FALSE)</f>
        <v>124723</v>
      </c>
      <c r="WFH33" s="451">
        <f>+ROUND(WFF33*WFG33,0)</f>
        <v>27065</v>
      </c>
      <c r="WFI33" s="450" t="s">
        <v>31</v>
      </c>
      <c r="WFJ33" s="450" t="s">
        <v>140</v>
      </c>
      <c r="WFK33" s="446" t="s">
        <v>141</v>
      </c>
      <c r="WFL33" s="446" t="s">
        <v>142</v>
      </c>
      <c r="WFM33" s="446" t="s">
        <v>143</v>
      </c>
      <c r="WFN33" s="446">
        <v>0.217</v>
      </c>
      <c r="WFO33" s="451">
        <f>+VLOOKUP(WFJ33,[111]Insumos!$A$2:$F$2700,5,FALSE)</f>
        <v>124723</v>
      </c>
      <c r="WFP33" s="451">
        <f>+ROUND(WFN33*WFO33,0)</f>
        <v>27065</v>
      </c>
      <c r="WFQ33" s="450" t="s">
        <v>31</v>
      </c>
      <c r="WFR33" s="450" t="s">
        <v>140</v>
      </c>
      <c r="WFS33" s="446" t="s">
        <v>141</v>
      </c>
      <c r="WFT33" s="446" t="s">
        <v>142</v>
      </c>
      <c r="WFU33" s="446" t="s">
        <v>143</v>
      </c>
      <c r="WFV33" s="446">
        <v>0.217</v>
      </c>
      <c r="WFW33" s="451">
        <f>+VLOOKUP(WFR33,[111]Insumos!$A$2:$F$2700,5,FALSE)</f>
        <v>124723</v>
      </c>
      <c r="WFX33" s="451">
        <f>+ROUND(WFV33*WFW33,0)</f>
        <v>27065</v>
      </c>
      <c r="WFY33" s="450" t="s">
        <v>31</v>
      </c>
      <c r="WFZ33" s="450" t="s">
        <v>140</v>
      </c>
      <c r="WGA33" s="446" t="s">
        <v>141</v>
      </c>
      <c r="WGB33" s="446" t="s">
        <v>142</v>
      </c>
      <c r="WGC33" s="446" t="s">
        <v>143</v>
      </c>
      <c r="WGD33" s="446">
        <v>0.217</v>
      </c>
      <c r="WGE33" s="451">
        <f>+VLOOKUP(WFZ33,[111]Insumos!$A$2:$F$2700,5,FALSE)</f>
        <v>124723</v>
      </c>
      <c r="WGF33" s="451">
        <f>+ROUND(WGD33*WGE33,0)</f>
        <v>27065</v>
      </c>
      <c r="WGG33" s="450" t="s">
        <v>31</v>
      </c>
      <c r="WGH33" s="450" t="s">
        <v>140</v>
      </c>
      <c r="WGI33" s="446" t="s">
        <v>141</v>
      </c>
      <c r="WGJ33" s="446" t="s">
        <v>142</v>
      </c>
      <c r="WGK33" s="446" t="s">
        <v>143</v>
      </c>
      <c r="WGL33" s="446">
        <v>0.217</v>
      </c>
      <c r="WGM33" s="451">
        <f>+VLOOKUP(WGH33,[111]Insumos!$A$2:$F$2700,5,FALSE)</f>
        <v>124723</v>
      </c>
      <c r="WGN33" s="451">
        <f>+ROUND(WGL33*WGM33,0)</f>
        <v>27065</v>
      </c>
      <c r="WGO33" s="450" t="s">
        <v>31</v>
      </c>
      <c r="WGP33" s="450" t="s">
        <v>140</v>
      </c>
      <c r="WGQ33" s="446" t="s">
        <v>141</v>
      </c>
      <c r="WGR33" s="446" t="s">
        <v>142</v>
      </c>
      <c r="WGS33" s="446" t="s">
        <v>143</v>
      </c>
      <c r="WGT33" s="446">
        <v>0.217</v>
      </c>
      <c r="WGU33" s="451">
        <f>+VLOOKUP(WGP33,[111]Insumos!$A$2:$F$2700,5,FALSE)</f>
        <v>124723</v>
      </c>
      <c r="WGV33" s="451">
        <f>+ROUND(WGT33*WGU33,0)</f>
        <v>27065</v>
      </c>
      <c r="WGW33" s="450" t="s">
        <v>31</v>
      </c>
      <c r="WGX33" s="450" t="s">
        <v>140</v>
      </c>
      <c r="WGY33" s="446" t="s">
        <v>141</v>
      </c>
      <c r="WGZ33" s="446" t="s">
        <v>142</v>
      </c>
      <c r="WHA33" s="446" t="s">
        <v>143</v>
      </c>
      <c r="WHB33" s="446">
        <v>0.217</v>
      </c>
      <c r="WHC33" s="451">
        <f>+VLOOKUP(WGX33,[111]Insumos!$A$2:$F$2700,5,FALSE)</f>
        <v>124723</v>
      </c>
      <c r="WHD33" s="451">
        <f>+ROUND(WHB33*WHC33,0)</f>
        <v>27065</v>
      </c>
      <c r="WHE33" s="450" t="s">
        <v>31</v>
      </c>
      <c r="WHF33" s="450" t="s">
        <v>140</v>
      </c>
      <c r="WHG33" s="446" t="s">
        <v>141</v>
      </c>
      <c r="WHH33" s="446" t="s">
        <v>142</v>
      </c>
      <c r="WHI33" s="446" t="s">
        <v>143</v>
      </c>
      <c r="WHJ33" s="446">
        <v>0.217</v>
      </c>
      <c r="WHK33" s="451">
        <f>+VLOOKUP(WHF33,[111]Insumos!$A$2:$F$2700,5,FALSE)</f>
        <v>124723</v>
      </c>
      <c r="WHL33" s="451">
        <f>+ROUND(WHJ33*WHK33,0)</f>
        <v>27065</v>
      </c>
      <c r="WHM33" s="450" t="s">
        <v>31</v>
      </c>
      <c r="WHN33" s="450" t="s">
        <v>140</v>
      </c>
      <c r="WHO33" s="446" t="s">
        <v>141</v>
      </c>
      <c r="WHP33" s="446" t="s">
        <v>142</v>
      </c>
      <c r="WHQ33" s="446" t="s">
        <v>143</v>
      </c>
      <c r="WHR33" s="446">
        <v>0.217</v>
      </c>
      <c r="WHS33" s="451">
        <f>+VLOOKUP(WHN33,[111]Insumos!$A$2:$F$2700,5,FALSE)</f>
        <v>124723</v>
      </c>
      <c r="WHT33" s="451">
        <f>+ROUND(WHR33*WHS33,0)</f>
        <v>27065</v>
      </c>
      <c r="WHU33" s="450" t="s">
        <v>31</v>
      </c>
      <c r="WHV33" s="450" t="s">
        <v>140</v>
      </c>
      <c r="WHW33" s="446" t="s">
        <v>141</v>
      </c>
      <c r="WHX33" s="446" t="s">
        <v>142</v>
      </c>
      <c r="WHY33" s="446" t="s">
        <v>143</v>
      </c>
      <c r="WHZ33" s="446">
        <v>0.217</v>
      </c>
      <c r="WIA33" s="451">
        <f>+VLOOKUP(WHV33,[111]Insumos!$A$2:$F$2700,5,FALSE)</f>
        <v>124723</v>
      </c>
      <c r="WIB33" s="451">
        <f>+ROUND(WHZ33*WIA33,0)</f>
        <v>27065</v>
      </c>
      <c r="WIC33" s="450" t="s">
        <v>31</v>
      </c>
      <c r="WID33" s="450" t="s">
        <v>140</v>
      </c>
      <c r="WIE33" s="446" t="s">
        <v>141</v>
      </c>
      <c r="WIF33" s="446" t="s">
        <v>142</v>
      </c>
      <c r="WIG33" s="446" t="s">
        <v>143</v>
      </c>
      <c r="WIH33" s="446">
        <v>0.217</v>
      </c>
      <c r="WII33" s="451">
        <f>+VLOOKUP(WID33,[111]Insumos!$A$2:$F$2700,5,FALSE)</f>
        <v>124723</v>
      </c>
      <c r="WIJ33" s="451">
        <f>+ROUND(WIH33*WII33,0)</f>
        <v>27065</v>
      </c>
      <c r="WIK33" s="450" t="s">
        <v>31</v>
      </c>
      <c r="WIL33" s="450" t="s">
        <v>140</v>
      </c>
      <c r="WIM33" s="446" t="s">
        <v>141</v>
      </c>
      <c r="WIN33" s="446" t="s">
        <v>142</v>
      </c>
      <c r="WIO33" s="446" t="s">
        <v>143</v>
      </c>
      <c r="WIP33" s="446">
        <v>0.217</v>
      </c>
      <c r="WIQ33" s="451">
        <f>+VLOOKUP(WIL33,[111]Insumos!$A$2:$F$2700,5,FALSE)</f>
        <v>124723</v>
      </c>
      <c r="WIR33" s="451">
        <f>+ROUND(WIP33*WIQ33,0)</f>
        <v>27065</v>
      </c>
      <c r="WIS33" s="450" t="s">
        <v>31</v>
      </c>
      <c r="WIT33" s="450" t="s">
        <v>140</v>
      </c>
      <c r="WIU33" s="446" t="s">
        <v>141</v>
      </c>
      <c r="WIV33" s="446" t="s">
        <v>142</v>
      </c>
      <c r="WIW33" s="446" t="s">
        <v>143</v>
      </c>
      <c r="WIX33" s="446">
        <v>0.217</v>
      </c>
      <c r="WIY33" s="451">
        <f>+VLOOKUP(WIT33,[111]Insumos!$A$2:$F$2700,5,FALSE)</f>
        <v>124723</v>
      </c>
      <c r="WIZ33" s="451">
        <f>+ROUND(WIX33*WIY33,0)</f>
        <v>27065</v>
      </c>
      <c r="WJA33" s="450" t="s">
        <v>31</v>
      </c>
      <c r="WJB33" s="450" t="s">
        <v>140</v>
      </c>
      <c r="WJC33" s="446" t="s">
        <v>141</v>
      </c>
      <c r="WJD33" s="446" t="s">
        <v>142</v>
      </c>
      <c r="WJE33" s="446" t="s">
        <v>143</v>
      </c>
      <c r="WJF33" s="446">
        <v>0.217</v>
      </c>
      <c r="WJG33" s="451">
        <f>+VLOOKUP(WJB33,[111]Insumos!$A$2:$F$2700,5,FALSE)</f>
        <v>124723</v>
      </c>
      <c r="WJH33" s="451">
        <f>+ROUND(WJF33*WJG33,0)</f>
        <v>27065</v>
      </c>
      <c r="WJI33" s="450" t="s">
        <v>31</v>
      </c>
      <c r="WJJ33" s="450" t="s">
        <v>140</v>
      </c>
      <c r="WJK33" s="446" t="s">
        <v>141</v>
      </c>
      <c r="WJL33" s="446" t="s">
        <v>142</v>
      </c>
      <c r="WJM33" s="446" t="s">
        <v>143</v>
      </c>
      <c r="WJN33" s="446">
        <v>0.217</v>
      </c>
      <c r="WJO33" s="451">
        <f>+VLOOKUP(WJJ33,[111]Insumos!$A$2:$F$2700,5,FALSE)</f>
        <v>124723</v>
      </c>
      <c r="WJP33" s="451">
        <f>+ROUND(WJN33*WJO33,0)</f>
        <v>27065</v>
      </c>
      <c r="WJQ33" s="450" t="s">
        <v>31</v>
      </c>
      <c r="WJR33" s="450" t="s">
        <v>140</v>
      </c>
      <c r="WJS33" s="446" t="s">
        <v>141</v>
      </c>
      <c r="WJT33" s="446" t="s">
        <v>142</v>
      </c>
      <c r="WJU33" s="446" t="s">
        <v>143</v>
      </c>
      <c r="WJV33" s="446">
        <v>0.217</v>
      </c>
      <c r="WJW33" s="451">
        <f>+VLOOKUP(WJR33,[111]Insumos!$A$2:$F$2700,5,FALSE)</f>
        <v>124723</v>
      </c>
      <c r="WJX33" s="451">
        <f>+ROUND(WJV33*WJW33,0)</f>
        <v>27065</v>
      </c>
      <c r="WJY33" s="450" t="s">
        <v>31</v>
      </c>
      <c r="WJZ33" s="450" t="s">
        <v>140</v>
      </c>
      <c r="WKA33" s="446" t="s">
        <v>141</v>
      </c>
      <c r="WKB33" s="446" t="s">
        <v>142</v>
      </c>
      <c r="WKC33" s="446" t="s">
        <v>143</v>
      </c>
      <c r="WKD33" s="446">
        <v>0.217</v>
      </c>
      <c r="WKE33" s="451">
        <f>+VLOOKUP(WJZ33,[111]Insumos!$A$2:$F$2700,5,FALSE)</f>
        <v>124723</v>
      </c>
      <c r="WKF33" s="451">
        <f>+ROUND(WKD33*WKE33,0)</f>
        <v>27065</v>
      </c>
      <c r="WKG33" s="450" t="s">
        <v>31</v>
      </c>
      <c r="WKH33" s="450" t="s">
        <v>140</v>
      </c>
      <c r="WKI33" s="446" t="s">
        <v>141</v>
      </c>
      <c r="WKJ33" s="446" t="s">
        <v>142</v>
      </c>
      <c r="WKK33" s="446" t="s">
        <v>143</v>
      </c>
      <c r="WKL33" s="446">
        <v>0.217</v>
      </c>
      <c r="WKM33" s="451">
        <f>+VLOOKUP(WKH33,[111]Insumos!$A$2:$F$2700,5,FALSE)</f>
        <v>124723</v>
      </c>
      <c r="WKN33" s="451">
        <f>+ROUND(WKL33*WKM33,0)</f>
        <v>27065</v>
      </c>
      <c r="WKO33" s="450" t="s">
        <v>31</v>
      </c>
      <c r="WKP33" s="450" t="s">
        <v>140</v>
      </c>
      <c r="WKQ33" s="446" t="s">
        <v>141</v>
      </c>
      <c r="WKR33" s="446" t="s">
        <v>142</v>
      </c>
      <c r="WKS33" s="446" t="s">
        <v>143</v>
      </c>
      <c r="WKT33" s="446">
        <v>0.217</v>
      </c>
      <c r="WKU33" s="451">
        <f>+VLOOKUP(WKP33,[111]Insumos!$A$2:$F$2700,5,FALSE)</f>
        <v>124723</v>
      </c>
      <c r="WKV33" s="451">
        <f>+ROUND(WKT33*WKU33,0)</f>
        <v>27065</v>
      </c>
      <c r="WKW33" s="450" t="s">
        <v>31</v>
      </c>
      <c r="WKX33" s="450" t="s">
        <v>140</v>
      </c>
      <c r="WKY33" s="446" t="s">
        <v>141</v>
      </c>
      <c r="WKZ33" s="446" t="s">
        <v>142</v>
      </c>
      <c r="WLA33" s="446" t="s">
        <v>143</v>
      </c>
      <c r="WLB33" s="446">
        <v>0.217</v>
      </c>
      <c r="WLC33" s="451">
        <f>+VLOOKUP(WKX33,[111]Insumos!$A$2:$F$2700,5,FALSE)</f>
        <v>124723</v>
      </c>
      <c r="WLD33" s="451">
        <f>+ROUND(WLB33*WLC33,0)</f>
        <v>27065</v>
      </c>
      <c r="WLE33" s="450" t="s">
        <v>31</v>
      </c>
      <c r="WLF33" s="450" t="s">
        <v>140</v>
      </c>
      <c r="WLG33" s="446" t="s">
        <v>141</v>
      </c>
      <c r="WLH33" s="446" t="s">
        <v>142</v>
      </c>
      <c r="WLI33" s="446" t="s">
        <v>143</v>
      </c>
      <c r="WLJ33" s="446">
        <v>0.217</v>
      </c>
      <c r="WLK33" s="451">
        <f>+VLOOKUP(WLF33,[111]Insumos!$A$2:$F$2700,5,FALSE)</f>
        <v>124723</v>
      </c>
      <c r="WLL33" s="451">
        <f>+ROUND(WLJ33*WLK33,0)</f>
        <v>27065</v>
      </c>
      <c r="WLM33" s="450" t="s">
        <v>31</v>
      </c>
      <c r="WLN33" s="450" t="s">
        <v>140</v>
      </c>
      <c r="WLO33" s="446" t="s">
        <v>141</v>
      </c>
      <c r="WLP33" s="446" t="s">
        <v>142</v>
      </c>
      <c r="WLQ33" s="446" t="s">
        <v>143</v>
      </c>
      <c r="WLR33" s="446">
        <v>0.217</v>
      </c>
      <c r="WLS33" s="451">
        <f>+VLOOKUP(WLN33,[111]Insumos!$A$2:$F$2700,5,FALSE)</f>
        <v>124723</v>
      </c>
      <c r="WLT33" s="451">
        <f>+ROUND(WLR33*WLS33,0)</f>
        <v>27065</v>
      </c>
      <c r="WLU33" s="450" t="s">
        <v>31</v>
      </c>
      <c r="WLV33" s="450" t="s">
        <v>140</v>
      </c>
      <c r="WLW33" s="446" t="s">
        <v>141</v>
      </c>
      <c r="WLX33" s="446" t="s">
        <v>142</v>
      </c>
      <c r="WLY33" s="446" t="s">
        <v>143</v>
      </c>
      <c r="WLZ33" s="446">
        <v>0.217</v>
      </c>
      <c r="WMA33" s="451">
        <f>+VLOOKUP(WLV33,[111]Insumos!$A$2:$F$2700,5,FALSE)</f>
        <v>124723</v>
      </c>
      <c r="WMB33" s="451">
        <f>+ROUND(WLZ33*WMA33,0)</f>
        <v>27065</v>
      </c>
      <c r="WMC33" s="450" t="s">
        <v>31</v>
      </c>
      <c r="WMD33" s="450" t="s">
        <v>140</v>
      </c>
      <c r="WME33" s="446" t="s">
        <v>141</v>
      </c>
      <c r="WMF33" s="446" t="s">
        <v>142</v>
      </c>
      <c r="WMG33" s="446" t="s">
        <v>143</v>
      </c>
      <c r="WMH33" s="446">
        <v>0.217</v>
      </c>
      <c r="WMI33" s="451">
        <f>+VLOOKUP(WMD33,[111]Insumos!$A$2:$F$2700,5,FALSE)</f>
        <v>124723</v>
      </c>
      <c r="WMJ33" s="451">
        <f>+ROUND(WMH33*WMI33,0)</f>
        <v>27065</v>
      </c>
      <c r="WMK33" s="450" t="s">
        <v>31</v>
      </c>
      <c r="WML33" s="450" t="s">
        <v>140</v>
      </c>
      <c r="WMM33" s="446" t="s">
        <v>141</v>
      </c>
      <c r="WMN33" s="446" t="s">
        <v>142</v>
      </c>
      <c r="WMO33" s="446" t="s">
        <v>143</v>
      </c>
      <c r="WMP33" s="446">
        <v>0.217</v>
      </c>
      <c r="WMQ33" s="451">
        <f>+VLOOKUP(WML33,[111]Insumos!$A$2:$F$2700,5,FALSE)</f>
        <v>124723</v>
      </c>
      <c r="WMR33" s="451">
        <f>+ROUND(WMP33*WMQ33,0)</f>
        <v>27065</v>
      </c>
      <c r="WMS33" s="450" t="s">
        <v>31</v>
      </c>
      <c r="WMT33" s="450" t="s">
        <v>140</v>
      </c>
      <c r="WMU33" s="446" t="s">
        <v>141</v>
      </c>
      <c r="WMV33" s="446" t="s">
        <v>142</v>
      </c>
      <c r="WMW33" s="446" t="s">
        <v>143</v>
      </c>
      <c r="WMX33" s="446">
        <v>0.217</v>
      </c>
      <c r="WMY33" s="451">
        <f>+VLOOKUP(WMT33,[111]Insumos!$A$2:$F$2700,5,FALSE)</f>
        <v>124723</v>
      </c>
      <c r="WMZ33" s="451">
        <f>+ROUND(WMX33*WMY33,0)</f>
        <v>27065</v>
      </c>
      <c r="WNA33" s="450" t="s">
        <v>31</v>
      </c>
      <c r="WNB33" s="450" t="s">
        <v>140</v>
      </c>
      <c r="WNC33" s="446" t="s">
        <v>141</v>
      </c>
      <c r="WND33" s="446" t="s">
        <v>142</v>
      </c>
      <c r="WNE33" s="446" t="s">
        <v>143</v>
      </c>
      <c r="WNF33" s="446">
        <v>0.217</v>
      </c>
      <c r="WNG33" s="451">
        <f>+VLOOKUP(WNB33,[111]Insumos!$A$2:$F$2700,5,FALSE)</f>
        <v>124723</v>
      </c>
      <c r="WNH33" s="451">
        <f>+ROUND(WNF33*WNG33,0)</f>
        <v>27065</v>
      </c>
      <c r="WNI33" s="450" t="s">
        <v>31</v>
      </c>
      <c r="WNJ33" s="450" t="s">
        <v>140</v>
      </c>
      <c r="WNK33" s="446" t="s">
        <v>141</v>
      </c>
      <c r="WNL33" s="446" t="s">
        <v>142</v>
      </c>
      <c r="WNM33" s="446" t="s">
        <v>143</v>
      </c>
      <c r="WNN33" s="446">
        <v>0.217</v>
      </c>
      <c r="WNO33" s="451">
        <f>+VLOOKUP(WNJ33,[111]Insumos!$A$2:$F$2700,5,FALSE)</f>
        <v>124723</v>
      </c>
      <c r="WNP33" s="451">
        <f>+ROUND(WNN33*WNO33,0)</f>
        <v>27065</v>
      </c>
      <c r="WNQ33" s="450" t="s">
        <v>31</v>
      </c>
      <c r="WNR33" s="450" t="s">
        <v>140</v>
      </c>
      <c r="WNS33" s="446" t="s">
        <v>141</v>
      </c>
      <c r="WNT33" s="446" t="s">
        <v>142</v>
      </c>
      <c r="WNU33" s="446" t="s">
        <v>143</v>
      </c>
      <c r="WNV33" s="446">
        <v>0.217</v>
      </c>
      <c r="WNW33" s="451">
        <f>+VLOOKUP(WNR33,[111]Insumos!$A$2:$F$2700,5,FALSE)</f>
        <v>124723</v>
      </c>
      <c r="WNX33" s="451">
        <f>+ROUND(WNV33*WNW33,0)</f>
        <v>27065</v>
      </c>
      <c r="WNY33" s="450" t="s">
        <v>31</v>
      </c>
      <c r="WNZ33" s="450" t="s">
        <v>140</v>
      </c>
      <c r="WOA33" s="446" t="s">
        <v>141</v>
      </c>
      <c r="WOB33" s="446" t="s">
        <v>142</v>
      </c>
      <c r="WOC33" s="446" t="s">
        <v>143</v>
      </c>
      <c r="WOD33" s="446">
        <v>0.217</v>
      </c>
      <c r="WOE33" s="451">
        <f>+VLOOKUP(WNZ33,[111]Insumos!$A$2:$F$2700,5,FALSE)</f>
        <v>124723</v>
      </c>
      <c r="WOF33" s="451">
        <f>+ROUND(WOD33*WOE33,0)</f>
        <v>27065</v>
      </c>
      <c r="WOG33" s="450" t="s">
        <v>31</v>
      </c>
      <c r="WOH33" s="450" t="s">
        <v>140</v>
      </c>
      <c r="WOI33" s="446" t="s">
        <v>141</v>
      </c>
      <c r="WOJ33" s="446" t="s">
        <v>142</v>
      </c>
      <c r="WOK33" s="446" t="s">
        <v>143</v>
      </c>
      <c r="WOL33" s="446">
        <v>0.217</v>
      </c>
      <c r="WOM33" s="451">
        <f>+VLOOKUP(WOH33,[111]Insumos!$A$2:$F$2700,5,FALSE)</f>
        <v>124723</v>
      </c>
      <c r="WON33" s="451">
        <f>+ROUND(WOL33*WOM33,0)</f>
        <v>27065</v>
      </c>
      <c r="WOO33" s="450" t="s">
        <v>31</v>
      </c>
      <c r="WOP33" s="450" t="s">
        <v>140</v>
      </c>
      <c r="WOQ33" s="446" t="s">
        <v>141</v>
      </c>
      <c r="WOR33" s="446" t="s">
        <v>142</v>
      </c>
      <c r="WOS33" s="446" t="s">
        <v>143</v>
      </c>
      <c r="WOT33" s="446">
        <v>0.217</v>
      </c>
      <c r="WOU33" s="451">
        <f>+VLOOKUP(WOP33,[111]Insumos!$A$2:$F$2700,5,FALSE)</f>
        <v>124723</v>
      </c>
      <c r="WOV33" s="451">
        <f>+ROUND(WOT33*WOU33,0)</f>
        <v>27065</v>
      </c>
      <c r="WOW33" s="450" t="s">
        <v>31</v>
      </c>
      <c r="WOX33" s="450" t="s">
        <v>140</v>
      </c>
      <c r="WOY33" s="446" t="s">
        <v>141</v>
      </c>
      <c r="WOZ33" s="446" t="s">
        <v>142</v>
      </c>
      <c r="WPA33" s="446" t="s">
        <v>143</v>
      </c>
      <c r="WPB33" s="446">
        <v>0.217</v>
      </c>
      <c r="WPC33" s="451">
        <f>+VLOOKUP(WOX33,[111]Insumos!$A$2:$F$2700,5,FALSE)</f>
        <v>124723</v>
      </c>
      <c r="WPD33" s="451">
        <f>+ROUND(WPB33*WPC33,0)</f>
        <v>27065</v>
      </c>
      <c r="WPE33" s="450" t="s">
        <v>31</v>
      </c>
      <c r="WPF33" s="450" t="s">
        <v>140</v>
      </c>
      <c r="WPG33" s="446" t="s">
        <v>141</v>
      </c>
      <c r="WPH33" s="446" t="s">
        <v>142</v>
      </c>
      <c r="WPI33" s="446" t="s">
        <v>143</v>
      </c>
      <c r="WPJ33" s="446">
        <v>0.217</v>
      </c>
      <c r="WPK33" s="451">
        <f>+VLOOKUP(WPF33,[111]Insumos!$A$2:$F$2700,5,FALSE)</f>
        <v>124723</v>
      </c>
      <c r="WPL33" s="451">
        <f>+ROUND(WPJ33*WPK33,0)</f>
        <v>27065</v>
      </c>
      <c r="WPM33" s="450" t="s">
        <v>31</v>
      </c>
      <c r="WPN33" s="450" t="s">
        <v>140</v>
      </c>
      <c r="WPO33" s="446" t="s">
        <v>141</v>
      </c>
      <c r="WPP33" s="446" t="s">
        <v>142</v>
      </c>
      <c r="WPQ33" s="446" t="s">
        <v>143</v>
      </c>
      <c r="WPR33" s="446">
        <v>0.217</v>
      </c>
      <c r="WPS33" s="451">
        <f>+VLOOKUP(WPN33,[111]Insumos!$A$2:$F$2700,5,FALSE)</f>
        <v>124723</v>
      </c>
      <c r="WPT33" s="451">
        <f>+ROUND(WPR33*WPS33,0)</f>
        <v>27065</v>
      </c>
      <c r="WPU33" s="450" t="s">
        <v>31</v>
      </c>
      <c r="WPV33" s="450" t="s">
        <v>140</v>
      </c>
      <c r="WPW33" s="446" t="s">
        <v>141</v>
      </c>
      <c r="WPX33" s="446" t="s">
        <v>142</v>
      </c>
      <c r="WPY33" s="446" t="s">
        <v>143</v>
      </c>
      <c r="WPZ33" s="446">
        <v>0.217</v>
      </c>
      <c r="WQA33" s="451">
        <f>+VLOOKUP(WPV33,[111]Insumos!$A$2:$F$2700,5,FALSE)</f>
        <v>124723</v>
      </c>
      <c r="WQB33" s="451">
        <f>+ROUND(WPZ33*WQA33,0)</f>
        <v>27065</v>
      </c>
      <c r="WQC33" s="450" t="s">
        <v>31</v>
      </c>
      <c r="WQD33" s="450" t="s">
        <v>140</v>
      </c>
      <c r="WQE33" s="446" t="s">
        <v>141</v>
      </c>
      <c r="WQF33" s="446" t="s">
        <v>142</v>
      </c>
      <c r="WQG33" s="446" t="s">
        <v>143</v>
      </c>
      <c r="WQH33" s="446">
        <v>0.217</v>
      </c>
      <c r="WQI33" s="451">
        <f>+VLOOKUP(WQD33,[111]Insumos!$A$2:$F$2700,5,FALSE)</f>
        <v>124723</v>
      </c>
      <c r="WQJ33" s="451">
        <f>+ROUND(WQH33*WQI33,0)</f>
        <v>27065</v>
      </c>
      <c r="WQK33" s="450" t="s">
        <v>31</v>
      </c>
      <c r="WQL33" s="450" t="s">
        <v>140</v>
      </c>
      <c r="WQM33" s="446" t="s">
        <v>141</v>
      </c>
      <c r="WQN33" s="446" t="s">
        <v>142</v>
      </c>
      <c r="WQO33" s="446" t="s">
        <v>143</v>
      </c>
      <c r="WQP33" s="446">
        <v>0.217</v>
      </c>
      <c r="WQQ33" s="451">
        <f>+VLOOKUP(WQL33,[111]Insumos!$A$2:$F$2700,5,FALSE)</f>
        <v>124723</v>
      </c>
      <c r="WQR33" s="451">
        <f>+ROUND(WQP33*WQQ33,0)</f>
        <v>27065</v>
      </c>
      <c r="WQS33" s="450" t="s">
        <v>31</v>
      </c>
      <c r="WQT33" s="450" t="s">
        <v>140</v>
      </c>
      <c r="WQU33" s="446" t="s">
        <v>141</v>
      </c>
      <c r="WQV33" s="446" t="s">
        <v>142</v>
      </c>
      <c r="WQW33" s="446" t="s">
        <v>143</v>
      </c>
      <c r="WQX33" s="446">
        <v>0.217</v>
      </c>
      <c r="WQY33" s="451">
        <f>+VLOOKUP(WQT33,[111]Insumos!$A$2:$F$2700,5,FALSE)</f>
        <v>124723</v>
      </c>
      <c r="WQZ33" s="451">
        <f>+ROUND(WQX33*WQY33,0)</f>
        <v>27065</v>
      </c>
      <c r="WRA33" s="450" t="s">
        <v>31</v>
      </c>
      <c r="WRB33" s="450" t="s">
        <v>140</v>
      </c>
      <c r="WRC33" s="446" t="s">
        <v>141</v>
      </c>
      <c r="WRD33" s="446" t="s">
        <v>142</v>
      </c>
      <c r="WRE33" s="446" t="s">
        <v>143</v>
      </c>
      <c r="WRF33" s="446">
        <v>0.217</v>
      </c>
      <c r="WRG33" s="451">
        <f>+VLOOKUP(WRB33,[111]Insumos!$A$2:$F$2700,5,FALSE)</f>
        <v>124723</v>
      </c>
      <c r="WRH33" s="451">
        <f>+ROUND(WRF33*WRG33,0)</f>
        <v>27065</v>
      </c>
      <c r="WRI33" s="450" t="s">
        <v>31</v>
      </c>
      <c r="WRJ33" s="450" t="s">
        <v>140</v>
      </c>
      <c r="WRK33" s="446" t="s">
        <v>141</v>
      </c>
      <c r="WRL33" s="446" t="s">
        <v>142</v>
      </c>
      <c r="WRM33" s="446" t="s">
        <v>143</v>
      </c>
      <c r="WRN33" s="446">
        <v>0.217</v>
      </c>
      <c r="WRO33" s="451">
        <f>+VLOOKUP(WRJ33,[111]Insumos!$A$2:$F$2700,5,FALSE)</f>
        <v>124723</v>
      </c>
      <c r="WRP33" s="451">
        <f>+ROUND(WRN33*WRO33,0)</f>
        <v>27065</v>
      </c>
      <c r="WRQ33" s="450" t="s">
        <v>31</v>
      </c>
      <c r="WRR33" s="450" t="s">
        <v>140</v>
      </c>
      <c r="WRS33" s="446" t="s">
        <v>141</v>
      </c>
      <c r="WRT33" s="446" t="s">
        <v>142</v>
      </c>
      <c r="WRU33" s="446" t="s">
        <v>143</v>
      </c>
      <c r="WRV33" s="446">
        <v>0.217</v>
      </c>
      <c r="WRW33" s="451">
        <f>+VLOOKUP(WRR33,[111]Insumos!$A$2:$F$2700,5,FALSE)</f>
        <v>124723</v>
      </c>
      <c r="WRX33" s="451">
        <f>+ROUND(WRV33*WRW33,0)</f>
        <v>27065</v>
      </c>
      <c r="WRY33" s="450" t="s">
        <v>31</v>
      </c>
      <c r="WRZ33" s="450" t="s">
        <v>140</v>
      </c>
      <c r="WSA33" s="446" t="s">
        <v>141</v>
      </c>
      <c r="WSB33" s="446" t="s">
        <v>142</v>
      </c>
      <c r="WSC33" s="446" t="s">
        <v>143</v>
      </c>
      <c r="WSD33" s="446">
        <v>0.217</v>
      </c>
      <c r="WSE33" s="451">
        <f>+VLOOKUP(WRZ33,[111]Insumos!$A$2:$F$2700,5,FALSE)</f>
        <v>124723</v>
      </c>
      <c r="WSF33" s="451">
        <f>+ROUND(WSD33*WSE33,0)</f>
        <v>27065</v>
      </c>
      <c r="WSG33" s="450" t="s">
        <v>31</v>
      </c>
      <c r="WSH33" s="450" t="s">
        <v>140</v>
      </c>
      <c r="WSI33" s="446" t="s">
        <v>141</v>
      </c>
      <c r="WSJ33" s="446" t="s">
        <v>142</v>
      </c>
      <c r="WSK33" s="446" t="s">
        <v>143</v>
      </c>
      <c r="WSL33" s="446">
        <v>0.217</v>
      </c>
      <c r="WSM33" s="451">
        <f>+VLOOKUP(WSH33,[111]Insumos!$A$2:$F$2700,5,FALSE)</f>
        <v>124723</v>
      </c>
      <c r="WSN33" s="451">
        <f>+ROUND(WSL33*WSM33,0)</f>
        <v>27065</v>
      </c>
      <c r="WSO33" s="450" t="s">
        <v>31</v>
      </c>
      <c r="WSP33" s="450" t="s">
        <v>140</v>
      </c>
      <c r="WSQ33" s="446" t="s">
        <v>141</v>
      </c>
      <c r="WSR33" s="446" t="s">
        <v>142</v>
      </c>
      <c r="WSS33" s="446" t="s">
        <v>143</v>
      </c>
      <c r="WST33" s="446">
        <v>0.217</v>
      </c>
      <c r="WSU33" s="451">
        <f>+VLOOKUP(WSP33,[111]Insumos!$A$2:$F$2700,5,FALSE)</f>
        <v>124723</v>
      </c>
      <c r="WSV33" s="451">
        <f>+ROUND(WST33*WSU33,0)</f>
        <v>27065</v>
      </c>
      <c r="WSW33" s="450" t="s">
        <v>31</v>
      </c>
      <c r="WSX33" s="450" t="s">
        <v>140</v>
      </c>
      <c r="WSY33" s="446" t="s">
        <v>141</v>
      </c>
      <c r="WSZ33" s="446" t="s">
        <v>142</v>
      </c>
      <c r="WTA33" s="446" t="s">
        <v>143</v>
      </c>
      <c r="WTB33" s="446">
        <v>0.217</v>
      </c>
      <c r="WTC33" s="451">
        <f>+VLOOKUP(WSX33,[111]Insumos!$A$2:$F$2700,5,FALSE)</f>
        <v>124723</v>
      </c>
      <c r="WTD33" s="451">
        <f>+ROUND(WTB33*WTC33,0)</f>
        <v>27065</v>
      </c>
      <c r="WTE33" s="450" t="s">
        <v>31</v>
      </c>
      <c r="WTF33" s="450" t="s">
        <v>140</v>
      </c>
      <c r="WTG33" s="446" t="s">
        <v>141</v>
      </c>
      <c r="WTH33" s="446" t="s">
        <v>142</v>
      </c>
      <c r="WTI33" s="446" t="s">
        <v>143</v>
      </c>
      <c r="WTJ33" s="446">
        <v>0.217</v>
      </c>
      <c r="WTK33" s="451">
        <f>+VLOOKUP(WTF33,[111]Insumos!$A$2:$F$2700,5,FALSE)</f>
        <v>124723</v>
      </c>
      <c r="WTL33" s="451">
        <f>+ROUND(WTJ33*WTK33,0)</f>
        <v>27065</v>
      </c>
      <c r="WTM33" s="450" t="s">
        <v>31</v>
      </c>
      <c r="WTN33" s="450" t="s">
        <v>140</v>
      </c>
      <c r="WTO33" s="446" t="s">
        <v>141</v>
      </c>
      <c r="WTP33" s="446" t="s">
        <v>142</v>
      </c>
      <c r="WTQ33" s="446" t="s">
        <v>143</v>
      </c>
      <c r="WTR33" s="446">
        <v>0.217</v>
      </c>
      <c r="WTS33" s="451">
        <f>+VLOOKUP(WTN33,[111]Insumos!$A$2:$F$2700,5,FALSE)</f>
        <v>124723</v>
      </c>
      <c r="WTT33" s="451">
        <f>+ROUND(WTR33*WTS33,0)</f>
        <v>27065</v>
      </c>
      <c r="WTU33" s="450" t="s">
        <v>31</v>
      </c>
      <c r="WTV33" s="450" t="s">
        <v>140</v>
      </c>
      <c r="WTW33" s="446" t="s">
        <v>141</v>
      </c>
      <c r="WTX33" s="446" t="s">
        <v>142</v>
      </c>
      <c r="WTY33" s="446" t="s">
        <v>143</v>
      </c>
      <c r="WTZ33" s="446">
        <v>0.217</v>
      </c>
      <c r="WUA33" s="451">
        <f>+VLOOKUP(WTV33,[111]Insumos!$A$2:$F$2700,5,FALSE)</f>
        <v>124723</v>
      </c>
      <c r="WUB33" s="451">
        <f>+ROUND(WTZ33*WUA33,0)</f>
        <v>27065</v>
      </c>
      <c r="WUC33" s="450" t="s">
        <v>31</v>
      </c>
      <c r="WUD33" s="450" t="s">
        <v>140</v>
      </c>
      <c r="WUE33" s="446" t="s">
        <v>141</v>
      </c>
      <c r="WUF33" s="446" t="s">
        <v>142</v>
      </c>
      <c r="WUG33" s="446" t="s">
        <v>143</v>
      </c>
      <c r="WUH33" s="446">
        <v>0.217</v>
      </c>
      <c r="WUI33" s="451">
        <f>+VLOOKUP(WUD33,[111]Insumos!$A$2:$F$2700,5,FALSE)</f>
        <v>124723</v>
      </c>
      <c r="WUJ33" s="451">
        <f>+ROUND(WUH33*WUI33,0)</f>
        <v>27065</v>
      </c>
      <c r="WUK33" s="450" t="s">
        <v>31</v>
      </c>
      <c r="WUL33" s="450" t="s">
        <v>140</v>
      </c>
      <c r="WUM33" s="446" t="s">
        <v>141</v>
      </c>
      <c r="WUN33" s="446" t="s">
        <v>142</v>
      </c>
      <c r="WUO33" s="446" t="s">
        <v>143</v>
      </c>
      <c r="WUP33" s="446">
        <v>0.217</v>
      </c>
      <c r="WUQ33" s="451">
        <f>+VLOOKUP(WUL33,[111]Insumos!$A$2:$F$2700,5,FALSE)</f>
        <v>124723</v>
      </c>
      <c r="WUR33" s="451">
        <f>+ROUND(WUP33*WUQ33,0)</f>
        <v>27065</v>
      </c>
      <c r="WUS33" s="450" t="s">
        <v>31</v>
      </c>
      <c r="WUT33" s="450" t="s">
        <v>140</v>
      </c>
      <c r="WUU33" s="446" t="s">
        <v>141</v>
      </c>
      <c r="WUV33" s="446" t="s">
        <v>142</v>
      </c>
      <c r="WUW33" s="446" t="s">
        <v>143</v>
      </c>
      <c r="WUX33" s="446">
        <v>0.217</v>
      </c>
      <c r="WUY33" s="451">
        <f>+VLOOKUP(WUT33,[111]Insumos!$A$2:$F$2700,5,FALSE)</f>
        <v>124723</v>
      </c>
      <c r="WUZ33" s="451">
        <f>+ROUND(WUX33*WUY33,0)</f>
        <v>27065</v>
      </c>
      <c r="WVA33" s="450" t="s">
        <v>31</v>
      </c>
      <c r="WVB33" s="450" t="s">
        <v>140</v>
      </c>
      <c r="WVC33" s="446" t="s">
        <v>141</v>
      </c>
      <c r="WVD33" s="446" t="s">
        <v>142</v>
      </c>
      <c r="WVE33" s="446" t="s">
        <v>143</v>
      </c>
      <c r="WVF33" s="446">
        <v>0.217</v>
      </c>
      <c r="WVG33" s="451">
        <f>+VLOOKUP(WVB33,[111]Insumos!$A$2:$F$2700,5,FALSE)</f>
        <v>124723</v>
      </c>
      <c r="WVH33" s="451">
        <f>+ROUND(WVF33*WVG33,0)</f>
        <v>27065</v>
      </c>
      <c r="WVI33" s="450" t="s">
        <v>31</v>
      </c>
      <c r="WVJ33" s="450" t="s">
        <v>140</v>
      </c>
      <c r="WVK33" s="446" t="s">
        <v>141</v>
      </c>
      <c r="WVL33" s="446" t="s">
        <v>142</v>
      </c>
      <c r="WVM33" s="446" t="s">
        <v>143</v>
      </c>
      <c r="WVN33" s="446">
        <v>0.217</v>
      </c>
      <c r="WVO33" s="451">
        <f>+VLOOKUP(WVJ33,[111]Insumos!$A$2:$F$2700,5,FALSE)</f>
        <v>124723</v>
      </c>
      <c r="WVP33" s="451">
        <f>+ROUND(WVN33*WVO33,0)</f>
        <v>27065</v>
      </c>
      <c r="WVQ33" s="450" t="s">
        <v>31</v>
      </c>
      <c r="WVR33" s="450" t="s">
        <v>140</v>
      </c>
      <c r="WVS33" s="446" t="s">
        <v>141</v>
      </c>
      <c r="WVT33" s="446" t="s">
        <v>142</v>
      </c>
      <c r="WVU33" s="446" t="s">
        <v>143</v>
      </c>
      <c r="WVV33" s="446">
        <v>0.217</v>
      </c>
      <c r="WVW33" s="451">
        <f>+VLOOKUP(WVR33,[111]Insumos!$A$2:$F$2700,5,FALSE)</f>
        <v>124723</v>
      </c>
      <c r="WVX33" s="451">
        <f>+ROUND(WVV33*WVW33,0)</f>
        <v>27065</v>
      </c>
      <c r="WVY33" s="450" t="s">
        <v>31</v>
      </c>
      <c r="WVZ33" s="450" t="s">
        <v>140</v>
      </c>
      <c r="WWA33" s="446" t="s">
        <v>141</v>
      </c>
      <c r="WWB33" s="446" t="s">
        <v>142</v>
      </c>
      <c r="WWC33" s="446" t="s">
        <v>143</v>
      </c>
      <c r="WWD33" s="446">
        <v>0.217</v>
      </c>
      <c r="WWE33" s="451">
        <f>+VLOOKUP(WVZ33,[111]Insumos!$A$2:$F$2700,5,FALSE)</f>
        <v>124723</v>
      </c>
      <c r="WWF33" s="451">
        <f>+ROUND(WWD33*WWE33,0)</f>
        <v>27065</v>
      </c>
      <c r="WWG33" s="450" t="s">
        <v>31</v>
      </c>
      <c r="WWH33" s="450" t="s">
        <v>140</v>
      </c>
      <c r="WWI33" s="446" t="s">
        <v>141</v>
      </c>
      <c r="WWJ33" s="446" t="s">
        <v>142</v>
      </c>
      <c r="WWK33" s="446" t="s">
        <v>143</v>
      </c>
      <c r="WWL33" s="446">
        <v>0.217</v>
      </c>
      <c r="WWM33" s="451">
        <f>+VLOOKUP(WWH33,[111]Insumos!$A$2:$F$2700,5,FALSE)</f>
        <v>124723</v>
      </c>
      <c r="WWN33" s="451">
        <f>+ROUND(WWL33*WWM33,0)</f>
        <v>27065</v>
      </c>
      <c r="WWO33" s="450" t="s">
        <v>31</v>
      </c>
      <c r="WWP33" s="450" t="s">
        <v>140</v>
      </c>
      <c r="WWQ33" s="446" t="s">
        <v>141</v>
      </c>
      <c r="WWR33" s="446" t="s">
        <v>142</v>
      </c>
      <c r="WWS33" s="446" t="s">
        <v>143</v>
      </c>
      <c r="WWT33" s="446">
        <v>0.217</v>
      </c>
      <c r="WWU33" s="451">
        <f>+VLOOKUP(WWP33,[111]Insumos!$A$2:$F$2700,5,FALSE)</f>
        <v>124723</v>
      </c>
      <c r="WWV33" s="451">
        <f>+ROUND(WWT33*WWU33,0)</f>
        <v>27065</v>
      </c>
      <c r="WWW33" s="450" t="s">
        <v>31</v>
      </c>
      <c r="WWX33" s="450" t="s">
        <v>140</v>
      </c>
      <c r="WWY33" s="446" t="s">
        <v>141</v>
      </c>
      <c r="WWZ33" s="446" t="s">
        <v>142</v>
      </c>
      <c r="WXA33" s="446" t="s">
        <v>143</v>
      </c>
      <c r="WXB33" s="446">
        <v>0.217</v>
      </c>
      <c r="WXC33" s="451">
        <f>+VLOOKUP(WWX33,[111]Insumos!$A$2:$F$2700,5,FALSE)</f>
        <v>124723</v>
      </c>
      <c r="WXD33" s="451">
        <f>+ROUND(WXB33*WXC33,0)</f>
        <v>27065</v>
      </c>
      <c r="WXE33" s="450" t="s">
        <v>31</v>
      </c>
      <c r="WXF33" s="450" t="s">
        <v>140</v>
      </c>
      <c r="WXG33" s="446" t="s">
        <v>141</v>
      </c>
      <c r="WXH33" s="446" t="s">
        <v>142</v>
      </c>
      <c r="WXI33" s="446" t="s">
        <v>143</v>
      </c>
      <c r="WXJ33" s="446">
        <v>0.217</v>
      </c>
      <c r="WXK33" s="451">
        <f>+VLOOKUP(WXF33,[111]Insumos!$A$2:$F$2700,5,FALSE)</f>
        <v>124723</v>
      </c>
      <c r="WXL33" s="451">
        <f>+ROUND(WXJ33*WXK33,0)</f>
        <v>27065</v>
      </c>
      <c r="WXM33" s="450" t="s">
        <v>31</v>
      </c>
      <c r="WXN33" s="450" t="s">
        <v>140</v>
      </c>
      <c r="WXO33" s="446" t="s">
        <v>141</v>
      </c>
      <c r="WXP33" s="446" t="s">
        <v>142</v>
      </c>
      <c r="WXQ33" s="446" t="s">
        <v>143</v>
      </c>
      <c r="WXR33" s="446">
        <v>0.217</v>
      </c>
      <c r="WXS33" s="451">
        <f>+VLOOKUP(WXN33,[111]Insumos!$A$2:$F$2700,5,FALSE)</f>
        <v>124723</v>
      </c>
      <c r="WXT33" s="451">
        <f>+ROUND(WXR33*WXS33,0)</f>
        <v>27065</v>
      </c>
      <c r="WXU33" s="450" t="s">
        <v>31</v>
      </c>
      <c r="WXV33" s="450" t="s">
        <v>140</v>
      </c>
      <c r="WXW33" s="446" t="s">
        <v>141</v>
      </c>
      <c r="WXX33" s="446" t="s">
        <v>142</v>
      </c>
      <c r="WXY33" s="446" t="s">
        <v>143</v>
      </c>
      <c r="WXZ33" s="446">
        <v>0.217</v>
      </c>
      <c r="WYA33" s="451">
        <f>+VLOOKUP(WXV33,[111]Insumos!$A$2:$F$2700,5,FALSE)</f>
        <v>124723</v>
      </c>
      <c r="WYB33" s="451">
        <f>+ROUND(WXZ33*WYA33,0)</f>
        <v>27065</v>
      </c>
      <c r="WYC33" s="450" t="s">
        <v>31</v>
      </c>
      <c r="WYD33" s="450" t="s">
        <v>140</v>
      </c>
      <c r="WYE33" s="446" t="s">
        <v>141</v>
      </c>
      <c r="WYF33" s="446" t="s">
        <v>142</v>
      </c>
      <c r="WYG33" s="446" t="s">
        <v>143</v>
      </c>
      <c r="WYH33" s="446">
        <v>0.217</v>
      </c>
      <c r="WYI33" s="451">
        <f>+VLOOKUP(WYD33,[111]Insumos!$A$2:$F$2700,5,FALSE)</f>
        <v>124723</v>
      </c>
      <c r="WYJ33" s="451">
        <f>+ROUND(WYH33*WYI33,0)</f>
        <v>27065</v>
      </c>
      <c r="WYK33" s="450" t="s">
        <v>31</v>
      </c>
      <c r="WYL33" s="450" t="s">
        <v>140</v>
      </c>
      <c r="WYM33" s="446" t="s">
        <v>141</v>
      </c>
      <c r="WYN33" s="446" t="s">
        <v>142</v>
      </c>
      <c r="WYO33" s="446" t="s">
        <v>143</v>
      </c>
      <c r="WYP33" s="446">
        <v>0.217</v>
      </c>
      <c r="WYQ33" s="451">
        <f>+VLOOKUP(WYL33,[111]Insumos!$A$2:$F$2700,5,FALSE)</f>
        <v>124723</v>
      </c>
      <c r="WYR33" s="451">
        <f>+ROUND(WYP33*WYQ33,0)</f>
        <v>27065</v>
      </c>
      <c r="WYS33" s="450" t="s">
        <v>31</v>
      </c>
      <c r="WYT33" s="450" t="s">
        <v>140</v>
      </c>
      <c r="WYU33" s="446" t="s">
        <v>141</v>
      </c>
      <c r="WYV33" s="446" t="s">
        <v>142</v>
      </c>
      <c r="WYW33" s="446" t="s">
        <v>143</v>
      </c>
      <c r="WYX33" s="446">
        <v>0.217</v>
      </c>
      <c r="WYY33" s="451">
        <f>+VLOOKUP(WYT33,[111]Insumos!$A$2:$F$2700,5,FALSE)</f>
        <v>124723</v>
      </c>
      <c r="WYZ33" s="451">
        <f>+ROUND(WYX33*WYY33,0)</f>
        <v>27065</v>
      </c>
      <c r="WZA33" s="450" t="s">
        <v>31</v>
      </c>
      <c r="WZB33" s="450" t="s">
        <v>140</v>
      </c>
      <c r="WZC33" s="446" t="s">
        <v>141</v>
      </c>
      <c r="WZD33" s="446" t="s">
        <v>142</v>
      </c>
      <c r="WZE33" s="446" t="s">
        <v>143</v>
      </c>
      <c r="WZF33" s="446">
        <v>0.217</v>
      </c>
      <c r="WZG33" s="451">
        <f>+VLOOKUP(WZB33,[111]Insumos!$A$2:$F$2700,5,FALSE)</f>
        <v>124723</v>
      </c>
      <c r="WZH33" s="451">
        <f>+ROUND(WZF33*WZG33,0)</f>
        <v>27065</v>
      </c>
      <c r="WZI33" s="450" t="s">
        <v>31</v>
      </c>
      <c r="WZJ33" s="450" t="s">
        <v>140</v>
      </c>
      <c r="WZK33" s="446" t="s">
        <v>141</v>
      </c>
      <c r="WZL33" s="446" t="s">
        <v>142</v>
      </c>
      <c r="WZM33" s="446" t="s">
        <v>143</v>
      </c>
      <c r="WZN33" s="446">
        <v>0.217</v>
      </c>
      <c r="WZO33" s="451">
        <f>+VLOOKUP(WZJ33,[111]Insumos!$A$2:$F$2700,5,FALSE)</f>
        <v>124723</v>
      </c>
      <c r="WZP33" s="451">
        <f>+ROUND(WZN33*WZO33,0)</f>
        <v>27065</v>
      </c>
      <c r="WZQ33" s="450" t="s">
        <v>31</v>
      </c>
      <c r="WZR33" s="450" t="s">
        <v>140</v>
      </c>
      <c r="WZS33" s="446" t="s">
        <v>141</v>
      </c>
      <c r="WZT33" s="446" t="s">
        <v>142</v>
      </c>
      <c r="WZU33" s="446" t="s">
        <v>143</v>
      </c>
      <c r="WZV33" s="446">
        <v>0.217</v>
      </c>
      <c r="WZW33" s="451">
        <f>+VLOOKUP(WZR33,[111]Insumos!$A$2:$F$2700,5,FALSE)</f>
        <v>124723</v>
      </c>
      <c r="WZX33" s="451">
        <f>+ROUND(WZV33*WZW33,0)</f>
        <v>27065</v>
      </c>
      <c r="WZY33" s="450" t="s">
        <v>31</v>
      </c>
      <c r="WZZ33" s="450" t="s">
        <v>140</v>
      </c>
      <c r="XAA33" s="446" t="s">
        <v>141</v>
      </c>
      <c r="XAB33" s="446" t="s">
        <v>142</v>
      </c>
      <c r="XAC33" s="446" t="s">
        <v>143</v>
      </c>
      <c r="XAD33" s="446">
        <v>0.217</v>
      </c>
      <c r="XAE33" s="451">
        <f>+VLOOKUP(WZZ33,[111]Insumos!$A$2:$F$2700,5,FALSE)</f>
        <v>124723</v>
      </c>
      <c r="XAF33" s="451">
        <f>+ROUND(XAD33*XAE33,0)</f>
        <v>27065</v>
      </c>
      <c r="XAG33" s="450" t="s">
        <v>31</v>
      </c>
      <c r="XAH33" s="450" t="s">
        <v>140</v>
      </c>
      <c r="XAI33" s="446" t="s">
        <v>141</v>
      </c>
      <c r="XAJ33" s="446" t="s">
        <v>142</v>
      </c>
      <c r="XAK33" s="446" t="s">
        <v>143</v>
      </c>
      <c r="XAL33" s="446">
        <v>0.217</v>
      </c>
      <c r="XAM33" s="451">
        <f>+VLOOKUP(XAH33,[111]Insumos!$A$2:$F$2700,5,FALSE)</f>
        <v>124723</v>
      </c>
      <c r="XAN33" s="451">
        <f>+ROUND(XAL33*XAM33,0)</f>
        <v>27065</v>
      </c>
      <c r="XAO33" s="450" t="s">
        <v>31</v>
      </c>
      <c r="XAP33" s="450" t="s">
        <v>140</v>
      </c>
      <c r="XAQ33" s="446" t="s">
        <v>141</v>
      </c>
      <c r="XAR33" s="446" t="s">
        <v>142</v>
      </c>
      <c r="XAS33" s="446" t="s">
        <v>143</v>
      </c>
      <c r="XAT33" s="446">
        <v>0.217</v>
      </c>
      <c r="XAU33" s="451">
        <f>+VLOOKUP(XAP33,[111]Insumos!$A$2:$F$2700,5,FALSE)</f>
        <v>124723</v>
      </c>
      <c r="XAV33" s="451">
        <f>+ROUND(XAT33*XAU33,0)</f>
        <v>27065</v>
      </c>
      <c r="XAW33" s="450" t="s">
        <v>31</v>
      </c>
      <c r="XAX33" s="450" t="s">
        <v>140</v>
      </c>
      <c r="XAY33" s="446" t="s">
        <v>141</v>
      </c>
      <c r="XAZ33" s="446" t="s">
        <v>142</v>
      </c>
      <c r="XBA33" s="446" t="s">
        <v>143</v>
      </c>
      <c r="XBB33" s="446">
        <v>0.217</v>
      </c>
      <c r="XBC33" s="451">
        <f>+VLOOKUP(XAX33,[111]Insumos!$A$2:$F$2700,5,FALSE)</f>
        <v>124723</v>
      </c>
      <c r="XBD33" s="451">
        <f>+ROUND(XBB33*XBC33,0)</f>
        <v>27065</v>
      </c>
      <c r="XBE33" s="450" t="s">
        <v>31</v>
      </c>
      <c r="XBF33" s="450" t="s">
        <v>140</v>
      </c>
      <c r="XBG33" s="446" t="s">
        <v>141</v>
      </c>
      <c r="XBH33" s="446" t="s">
        <v>142</v>
      </c>
      <c r="XBI33" s="446" t="s">
        <v>143</v>
      </c>
      <c r="XBJ33" s="446">
        <v>0.217</v>
      </c>
      <c r="XBK33" s="451">
        <f>+VLOOKUP(XBF33,[111]Insumos!$A$2:$F$2700,5,FALSE)</f>
        <v>124723</v>
      </c>
      <c r="XBL33" s="451">
        <f>+ROUND(XBJ33*XBK33,0)</f>
        <v>27065</v>
      </c>
      <c r="XBM33" s="450" t="s">
        <v>31</v>
      </c>
      <c r="XBN33" s="450" t="s">
        <v>140</v>
      </c>
      <c r="XBO33" s="446" t="s">
        <v>141</v>
      </c>
      <c r="XBP33" s="446" t="s">
        <v>142</v>
      </c>
      <c r="XBQ33" s="446" t="s">
        <v>143</v>
      </c>
      <c r="XBR33" s="446">
        <v>0.217</v>
      </c>
      <c r="XBS33" s="451">
        <f>+VLOOKUP(XBN33,[111]Insumos!$A$2:$F$2700,5,FALSE)</f>
        <v>124723</v>
      </c>
      <c r="XBT33" s="451">
        <f>+ROUND(XBR33*XBS33,0)</f>
        <v>27065</v>
      </c>
      <c r="XBU33" s="450" t="s">
        <v>31</v>
      </c>
      <c r="XBV33" s="450" t="s">
        <v>140</v>
      </c>
      <c r="XBW33" s="446" t="s">
        <v>141</v>
      </c>
      <c r="XBX33" s="446" t="s">
        <v>142</v>
      </c>
      <c r="XBY33" s="446" t="s">
        <v>143</v>
      </c>
      <c r="XBZ33" s="446">
        <v>0.217</v>
      </c>
      <c r="XCA33" s="451">
        <f>+VLOOKUP(XBV33,[111]Insumos!$A$2:$F$2700,5,FALSE)</f>
        <v>124723</v>
      </c>
      <c r="XCB33" s="451">
        <f>+ROUND(XBZ33*XCA33,0)</f>
        <v>27065</v>
      </c>
      <c r="XCC33" s="450" t="s">
        <v>31</v>
      </c>
      <c r="XCD33" s="450" t="s">
        <v>140</v>
      </c>
      <c r="XCE33" s="446" t="s">
        <v>141</v>
      </c>
      <c r="XCF33" s="446" t="s">
        <v>142</v>
      </c>
      <c r="XCG33" s="446" t="s">
        <v>143</v>
      </c>
      <c r="XCH33" s="446">
        <v>0.217</v>
      </c>
      <c r="XCI33" s="451">
        <f>+VLOOKUP(XCD33,[111]Insumos!$A$2:$F$2700,5,FALSE)</f>
        <v>124723</v>
      </c>
      <c r="XCJ33" s="451">
        <f>+ROUND(XCH33*XCI33,0)</f>
        <v>27065</v>
      </c>
      <c r="XCK33" s="450" t="s">
        <v>31</v>
      </c>
      <c r="XCL33" s="450" t="s">
        <v>140</v>
      </c>
      <c r="XCM33" s="446" t="s">
        <v>141</v>
      </c>
      <c r="XCN33" s="446" t="s">
        <v>142</v>
      </c>
      <c r="XCO33" s="446" t="s">
        <v>143</v>
      </c>
      <c r="XCP33" s="446">
        <v>0.217</v>
      </c>
      <c r="XCQ33" s="451">
        <f>+VLOOKUP(XCL33,[111]Insumos!$A$2:$F$2700,5,FALSE)</f>
        <v>124723</v>
      </c>
      <c r="XCR33" s="451">
        <f>+ROUND(XCP33*XCQ33,0)</f>
        <v>27065</v>
      </c>
      <c r="XCS33" s="450" t="s">
        <v>31</v>
      </c>
      <c r="XCT33" s="450" t="s">
        <v>140</v>
      </c>
      <c r="XCU33" s="446" t="s">
        <v>141</v>
      </c>
      <c r="XCV33" s="446" t="s">
        <v>142</v>
      </c>
      <c r="XCW33" s="446" t="s">
        <v>143</v>
      </c>
      <c r="XCX33" s="446">
        <v>0.217</v>
      </c>
      <c r="XCY33" s="451">
        <f>+VLOOKUP(XCT33,[111]Insumos!$A$2:$F$2700,5,FALSE)</f>
        <v>124723</v>
      </c>
      <c r="XCZ33" s="451">
        <f>+ROUND(XCX33*XCY33,0)</f>
        <v>27065</v>
      </c>
      <c r="XDA33" s="450" t="s">
        <v>31</v>
      </c>
      <c r="XDB33" s="450" t="s">
        <v>140</v>
      </c>
      <c r="XDC33" s="446" t="s">
        <v>141</v>
      </c>
      <c r="XDD33" s="446" t="s">
        <v>142</v>
      </c>
      <c r="XDE33" s="446" t="s">
        <v>143</v>
      </c>
      <c r="XDF33" s="446">
        <v>0.217</v>
      </c>
      <c r="XDG33" s="451">
        <f>+VLOOKUP(XDB33,[111]Insumos!$A$2:$F$2700,5,FALSE)</f>
        <v>124723</v>
      </c>
      <c r="XDH33" s="451">
        <f>+ROUND(XDF33*XDG33,0)</f>
        <v>27065</v>
      </c>
      <c r="XDI33" s="450" t="s">
        <v>31</v>
      </c>
      <c r="XDJ33" s="450" t="s">
        <v>140</v>
      </c>
      <c r="XDK33" s="446" t="s">
        <v>141</v>
      </c>
      <c r="XDL33" s="446" t="s">
        <v>142</v>
      </c>
      <c r="XDM33" s="446" t="s">
        <v>143</v>
      </c>
      <c r="XDN33" s="446">
        <v>0.217</v>
      </c>
      <c r="XDO33" s="451">
        <f>+VLOOKUP(XDJ33,[111]Insumos!$A$2:$F$2700,5,FALSE)</f>
        <v>124723</v>
      </c>
      <c r="XDP33" s="451">
        <f>+ROUND(XDN33*XDO33,0)</f>
        <v>27065</v>
      </c>
      <c r="XDQ33" s="450" t="s">
        <v>31</v>
      </c>
      <c r="XDR33" s="450" t="s">
        <v>140</v>
      </c>
      <c r="XDS33" s="446" t="s">
        <v>141</v>
      </c>
      <c r="XDT33" s="446" t="s">
        <v>142</v>
      </c>
      <c r="XDU33" s="446" t="s">
        <v>143</v>
      </c>
      <c r="XDV33" s="446">
        <v>0.217</v>
      </c>
      <c r="XDW33" s="451">
        <f>+VLOOKUP(XDR33,[111]Insumos!$A$2:$F$2700,5,FALSE)</f>
        <v>124723</v>
      </c>
      <c r="XDX33" s="451">
        <f>+ROUND(XDV33*XDW33,0)</f>
        <v>27065</v>
      </c>
      <c r="XDY33" s="450" t="s">
        <v>31</v>
      </c>
      <c r="XDZ33" s="450" t="s">
        <v>140</v>
      </c>
      <c r="XEA33" s="446" t="s">
        <v>141</v>
      </c>
      <c r="XEB33" s="446" t="s">
        <v>142</v>
      </c>
      <c r="XEC33" s="446" t="s">
        <v>143</v>
      </c>
      <c r="XED33" s="446">
        <v>0.217</v>
      </c>
      <c r="XEE33" s="451">
        <f>+VLOOKUP(XDZ33,[111]Insumos!$A$2:$F$2700,5,FALSE)</f>
        <v>124723</v>
      </c>
      <c r="XEF33" s="451">
        <f>+ROUND(XED33*XEE33,0)</f>
        <v>27065</v>
      </c>
      <c r="XEG33" s="450" t="s">
        <v>31</v>
      </c>
      <c r="XEH33" s="450" t="s">
        <v>140</v>
      </c>
      <c r="XEI33" s="446" t="s">
        <v>141</v>
      </c>
      <c r="XEJ33" s="446" t="s">
        <v>142</v>
      </c>
      <c r="XEK33" s="446" t="s">
        <v>143</v>
      </c>
      <c r="XEL33" s="446">
        <v>0.217</v>
      </c>
      <c r="XEM33" s="451">
        <f>+VLOOKUP(XEH33,[111]Insumos!$A$2:$F$2700,5,FALSE)</f>
        <v>124723</v>
      </c>
      <c r="XEN33" s="451">
        <f>+ROUND(XEL33*XEM33,0)</f>
        <v>27065</v>
      </c>
      <c r="XEO33" s="450" t="s">
        <v>31</v>
      </c>
      <c r="XEP33" s="450" t="s">
        <v>140</v>
      </c>
      <c r="XEQ33" s="446" t="s">
        <v>141</v>
      </c>
      <c r="XER33" s="446" t="s">
        <v>142</v>
      </c>
      <c r="XES33" s="446" t="s">
        <v>143</v>
      </c>
      <c r="XET33" s="446">
        <v>0.217</v>
      </c>
      <c r="XEU33" s="451">
        <f>+VLOOKUP(XEP33,[111]Insumos!$A$2:$F$2700,5,FALSE)</f>
        <v>124723</v>
      </c>
      <c r="XEV33" s="451">
        <f>+ROUND(XET33*XEU33,0)</f>
        <v>27065</v>
      </c>
      <c r="XEW33" s="450" t="s">
        <v>31</v>
      </c>
      <c r="XEX33" s="450" t="s">
        <v>140</v>
      </c>
      <c r="XEY33" s="446" t="s">
        <v>141</v>
      </c>
      <c r="XEZ33" s="446" t="s">
        <v>142</v>
      </c>
      <c r="XFA33" s="446" t="s">
        <v>143</v>
      </c>
      <c r="XFB33" s="446">
        <v>0.217</v>
      </c>
      <c r="XFC33" s="451">
        <f>+VLOOKUP(XEX33,[111]Insumos!$A$2:$F$2700,5,FALSE)</f>
        <v>124723</v>
      </c>
      <c r="XFD33" s="451">
        <f>+ROUND(XFB33*XFC33,0)</f>
        <v>27065</v>
      </c>
    </row>
    <row r="34" spans="1:16384" ht="13.5" thickBot="1">
      <c r="A34" s="258" t="s">
        <v>31</v>
      </c>
      <c r="B34" s="259" t="s">
        <v>127</v>
      </c>
      <c r="C34" s="260" t="s">
        <v>128</v>
      </c>
      <c r="D34" s="260" t="s">
        <v>129</v>
      </c>
      <c r="E34" s="260" t="s">
        <v>130</v>
      </c>
      <c r="F34" s="260">
        <v>0.217</v>
      </c>
      <c r="G34" s="261">
        <f>+VLOOKUP(B34,[111]Insumos!$A$2:$F$2700,5,FALSE)</f>
        <v>2679</v>
      </c>
      <c r="H34" s="262">
        <f>+ROUND(F34*G34,0)</f>
        <v>581</v>
      </c>
      <c r="I34" s="450"/>
      <c r="J34" s="450"/>
      <c r="K34" s="446"/>
      <c r="L34" s="446"/>
      <c r="M34" s="446"/>
      <c r="N34" s="446"/>
      <c r="O34" s="451"/>
      <c r="P34" s="451"/>
      <c r="Q34" s="450"/>
      <c r="R34" s="450"/>
      <c r="S34" s="446"/>
      <c r="T34" s="446"/>
      <c r="U34" s="446"/>
      <c r="V34" s="446"/>
      <c r="W34" s="451"/>
      <c r="X34" s="451"/>
      <c r="Y34" s="450"/>
      <c r="Z34" s="450"/>
      <c r="AA34" s="446"/>
      <c r="AB34" s="446"/>
      <c r="AC34" s="446"/>
      <c r="AD34" s="446"/>
      <c r="AE34" s="451"/>
      <c r="AF34" s="451"/>
      <c r="AG34" s="450"/>
      <c r="AH34" s="450"/>
      <c r="AI34" s="446"/>
      <c r="AJ34" s="446"/>
      <c r="AK34" s="446"/>
      <c r="AL34" s="446"/>
      <c r="AM34" s="451"/>
      <c r="AN34" s="451"/>
      <c r="AO34" s="450"/>
      <c r="AP34" s="450"/>
      <c r="AQ34" s="446"/>
      <c r="AR34" s="446"/>
      <c r="AS34" s="446"/>
      <c r="AT34" s="446"/>
      <c r="AU34" s="451"/>
      <c r="AV34" s="451"/>
      <c r="AW34" s="450"/>
      <c r="AX34" s="450"/>
      <c r="AY34" s="446"/>
      <c r="AZ34" s="446"/>
      <c r="BA34" s="446"/>
      <c r="BB34" s="446"/>
      <c r="BC34" s="451"/>
      <c r="BD34" s="451"/>
      <c r="BE34" s="450"/>
      <c r="BF34" s="450"/>
      <c r="BG34" s="446"/>
      <c r="BH34" s="446"/>
      <c r="BI34" s="446"/>
      <c r="BJ34" s="446"/>
      <c r="BK34" s="451"/>
      <c r="BL34" s="451"/>
      <c r="BM34" s="450"/>
      <c r="BN34" s="450"/>
      <c r="BO34" s="446"/>
      <c r="BP34" s="446"/>
      <c r="BQ34" s="446"/>
      <c r="BR34" s="446"/>
      <c r="BS34" s="451"/>
      <c r="BT34" s="451"/>
      <c r="BU34" s="450"/>
      <c r="BV34" s="450"/>
      <c r="BW34" s="446"/>
      <c r="BX34" s="446"/>
      <c r="BY34" s="446"/>
      <c r="BZ34" s="446"/>
      <c r="CA34" s="451"/>
      <c r="CB34" s="451"/>
      <c r="CC34" s="450"/>
      <c r="CD34" s="450"/>
      <c r="CE34" s="446"/>
      <c r="CF34" s="446"/>
      <c r="CG34" s="446"/>
      <c r="CH34" s="446"/>
      <c r="CI34" s="451"/>
      <c r="CJ34" s="451"/>
      <c r="CK34" s="450"/>
      <c r="CL34" s="450"/>
      <c r="CM34" s="446"/>
      <c r="CN34" s="446"/>
      <c r="CO34" s="446"/>
      <c r="CP34" s="446"/>
      <c r="CQ34" s="451"/>
      <c r="CR34" s="451"/>
      <c r="CS34" s="450"/>
      <c r="CT34" s="450"/>
      <c r="CU34" s="446"/>
      <c r="CV34" s="446"/>
      <c r="CW34" s="446"/>
      <c r="CX34" s="446"/>
      <c r="CY34" s="451"/>
      <c r="CZ34" s="451"/>
      <c r="DA34" s="450"/>
      <c r="DB34" s="450"/>
      <c r="DC34" s="446"/>
      <c r="DD34" s="446"/>
      <c r="DE34" s="446"/>
      <c r="DF34" s="446"/>
      <c r="DG34" s="451"/>
      <c r="DH34" s="451"/>
      <c r="DI34" s="450"/>
      <c r="DJ34" s="450"/>
      <c r="DK34" s="446"/>
      <c r="DL34" s="446"/>
      <c r="DM34" s="446"/>
      <c r="DN34" s="446"/>
      <c r="DO34" s="451"/>
      <c r="DP34" s="451"/>
      <c r="DQ34" s="450"/>
      <c r="DR34" s="450"/>
      <c r="DS34" s="446"/>
      <c r="DT34" s="446"/>
      <c r="DU34" s="446"/>
      <c r="DV34" s="446"/>
      <c r="DW34" s="451"/>
      <c r="DX34" s="451"/>
      <c r="DY34" s="450"/>
      <c r="DZ34" s="450"/>
      <c r="EA34" s="446"/>
      <c r="EB34" s="446"/>
      <c r="EC34" s="446"/>
      <c r="ED34" s="446"/>
      <c r="EE34" s="451"/>
      <c r="EF34" s="451"/>
      <c r="EG34" s="450"/>
      <c r="EH34" s="450"/>
      <c r="EI34" s="446"/>
      <c r="EJ34" s="446"/>
      <c r="EK34" s="446"/>
      <c r="EL34" s="446"/>
      <c r="EM34" s="451"/>
      <c r="EN34" s="451"/>
      <c r="EO34" s="450"/>
      <c r="EP34" s="450"/>
      <c r="EQ34" s="446"/>
      <c r="ER34" s="446"/>
      <c r="ES34" s="446"/>
      <c r="ET34" s="446"/>
      <c r="EU34" s="451"/>
      <c r="EV34" s="451"/>
      <c r="EW34" s="450"/>
      <c r="EX34" s="450"/>
      <c r="EY34" s="446"/>
      <c r="EZ34" s="446"/>
      <c r="FA34" s="446"/>
      <c r="FB34" s="446"/>
      <c r="FC34" s="451"/>
      <c r="FD34" s="451"/>
      <c r="FE34" s="450"/>
      <c r="FF34" s="450"/>
      <c r="FG34" s="446"/>
      <c r="FH34" s="446"/>
      <c r="FI34" s="446"/>
      <c r="FJ34" s="446"/>
      <c r="FK34" s="451"/>
      <c r="FL34" s="451"/>
      <c r="FM34" s="450"/>
      <c r="FN34" s="450"/>
      <c r="FO34" s="446"/>
      <c r="FP34" s="446"/>
      <c r="FQ34" s="446"/>
      <c r="FR34" s="446"/>
      <c r="FS34" s="451"/>
      <c r="FT34" s="451"/>
      <c r="FU34" s="450"/>
      <c r="FV34" s="450"/>
      <c r="FW34" s="446"/>
      <c r="FX34" s="446"/>
      <c r="FY34" s="446"/>
      <c r="FZ34" s="446"/>
      <c r="GA34" s="451"/>
      <c r="GB34" s="451"/>
      <c r="GC34" s="450"/>
      <c r="GD34" s="450"/>
      <c r="GE34" s="446"/>
      <c r="GF34" s="446"/>
      <c r="GG34" s="446"/>
      <c r="GH34" s="446"/>
      <c r="GI34" s="451"/>
      <c r="GJ34" s="451"/>
      <c r="GK34" s="450"/>
      <c r="GL34" s="450"/>
      <c r="GM34" s="446"/>
      <c r="GN34" s="446"/>
      <c r="GO34" s="446"/>
      <c r="GP34" s="446"/>
      <c r="GQ34" s="451"/>
      <c r="GR34" s="451"/>
      <c r="GS34" s="450"/>
      <c r="GT34" s="450"/>
      <c r="GU34" s="446"/>
      <c r="GV34" s="446"/>
      <c r="GW34" s="446"/>
      <c r="GX34" s="446"/>
      <c r="GY34" s="451"/>
      <c r="GZ34" s="451"/>
      <c r="HA34" s="450"/>
      <c r="HB34" s="450"/>
      <c r="HC34" s="446"/>
      <c r="HD34" s="446"/>
      <c r="HE34" s="446"/>
      <c r="HF34" s="446"/>
      <c r="HG34" s="451"/>
      <c r="HH34" s="451"/>
      <c r="HI34" s="450"/>
      <c r="HJ34" s="450"/>
      <c r="HK34" s="446"/>
      <c r="HL34" s="446"/>
      <c r="HM34" s="446"/>
      <c r="HN34" s="446"/>
      <c r="HO34" s="451"/>
      <c r="HP34" s="451"/>
      <c r="HQ34" s="450"/>
      <c r="HR34" s="450"/>
      <c r="HS34" s="446"/>
      <c r="HT34" s="446"/>
      <c r="HU34" s="446"/>
      <c r="HV34" s="446"/>
      <c r="HW34" s="451"/>
      <c r="HX34" s="451"/>
      <c r="HY34" s="450"/>
      <c r="HZ34" s="450"/>
      <c r="IA34" s="446"/>
      <c r="IB34" s="446"/>
      <c r="IC34" s="446"/>
      <c r="ID34" s="446"/>
      <c r="IE34" s="451"/>
      <c r="IF34" s="451"/>
      <c r="IG34" s="450"/>
      <c r="IH34" s="450"/>
      <c r="II34" s="446"/>
      <c r="IJ34" s="446"/>
      <c r="IK34" s="446"/>
      <c r="IL34" s="446"/>
      <c r="IM34" s="451"/>
      <c r="IN34" s="451"/>
      <c r="IO34" s="450"/>
      <c r="IP34" s="450"/>
      <c r="IQ34" s="446"/>
      <c r="IR34" s="446"/>
      <c r="IS34" s="446"/>
      <c r="IT34" s="446"/>
      <c r="IU34" s="451"/>
      <c r="IV34" s="451"/>
      <c r="IW34" s="450"/>
      <c r="IX34" s="450"/>
      <c r="IY34" s="446"/>
      <c r="IZ34" s="446"/>
      <c r="JA34" s="446"/>
      <c r="JB34" s="446"/>
      <c r="JC34" s="451"/>
      <c r="JD34" s="451"/>
      <c r="JE34" s="450"/>
      <c r="JF34" s="450"/>
      <c r="JG34" s="446"/>
      <c r="JH34" s="446"/>
      <c r="JI34" s="446"/>
      <c r="JJ34" s="446"/>
      <c r="JK34" s="451"/>
      <c r="JL34" s="451"/>
      <c r="JM34" s="450"/>
      <c r="JN34" s="450"/>
      <c r="JO34" s="446"/>
      <c r="JP34" s="446"/>
      <c r="JQ34" s="446"/>
      <c r="JR34" s="446"/>
      <c r="JS34" s="451"/>
      <c r="JT34" s="451"/>
      <c r="JU34" s="450"/>
      <c r="JV34" s="450"/>
      <c r="JW34" s="446"/>
      <c r="JX34" s="446"/>
      <c r="JY34" s="446"/>
      <c r="JZ34" s="446"/>
      <c r="KA34" s="451"/>
      <c r="KB34" s="451"/>
      <c r="KC34" s="450"/>
      <c r="KD34" s="450"/>
      <c r="KE34" s="446"/>
      <c r="KF34" s="446"/>
      <c r="KG34" s="446"/>
      <c r="KH34" s="446"/>
      <c r="KI34" s="451"/>
      <c r="KJ34" s="451"/>
      <c r="KK34" s="450"/>
      <c r="KL34" s="450"/>
      <c r="KM34" s="446"/>
      <c r="KN34" s="446"/>
      <c r="KO34" s="446"/>
      <c r="KP34" s="446"/>
      <c r="KQ34" s="451"/>
      <c r="KR34" s="451"/>
      <c r="KS34" s="450"/>
      <c r="KT34" s="450"/>
      <c r="KU34" s="446"/>
      <c r="KV34" s="446"/>
      <c r="KW34" s="446"/>
      <c r="KX34" s="446"/>
      <c r="KY34" s="451"/>
      <c r="KZ34" s="451"/>
      <c r="LA34" s="450"/>
      <c r="LB34" s="450"/>
      <c r="LC34" s="446"/>
      <c r="LD34" s="446"/>
      <c r="LE34" s="446"/>
      <c r="LF34" s="446"/>
      <c r="LG34" s="451"/>
      <c r="LH34" s="451"/>
      <c r="LI34" s="450"/>
      <c r="LJ34" s="450"/>
      <c r="LK34" s="446"/>
      <c r="LL34" s="446"/>
      <c r="LM34" s="446"/>
      <c r="LN34" s="446"/>
      <c r="LO34" s="451"/>
      <c r="LP34" s="451"/>
      <c r="LQ34" s="450"/>
      <c r="LR34" s="450"/>
      <c r="LS34" s="446"/>
      <c r="LT34" s="446"/>
      <c r="LU34" s="446"/>
      <c r="LV34" s="446"/>
      <c r="LW34" s="451"/>
      <c r="LX34" s="451"/>
      <c r="LY34" s="450"/>
      <c r="LZ34" s="450"/>
      <c r="MA34" s="446"/>
      <c r="MB34" s="446"/>
      <c r="MC34" s="446"/>
      <c r="MD34" s="446"/>
      <c r="ME34" s="451"/>
      <c r="MF34" s="451"/>
      <c r="MG34" s="450"/>
      <c r="MH34" s="450"/>
      <c r="MI34" s="446"/>
      <c r="MJ34" s="446"/>
      <c r="MK34" s="446"/>
      <c r="ML34" s="446"/>
      <c r="MM34" s="451"/>
      <c r="MN34" s="451"/>
      <c r="MO34" s="450"/>
      <c r="MP34" s="450"/>
      <c r="MQ34" s="446"/>
      <c r="MR34" s="446"/>
      <c r="MS34" s="446"/>
      <c r="MT34" s="446"/>
      <c r="MU34" s="451"/>
      <c r="MV34" s="451"/>
      <c r="MW34" s="450"/>
      <c r="MX34" s="450"/>
      <c r="MY34" s="446"/>
      <c r="MZ34" s="446"/>
      <c r="NA34" s="446"/>
      <c r="NB34" s="446"/>
      <c r="NC34" s="451"/>
      <c r="ND34" s="451"/>
      <c r="NE34" s="450"/>
      <c r="NF34" s="450"/>
      <c r="NG34" s="446"/>
      <c r="NH34" s="446"/>
      <c r="NI34" s="446"/>
      <c r="NJ34" s="446"/>
      <c r="NK34" s="451"/>
      <c r="NL34" s="451"/>
      <c r="NM34" s="450"/>
      <c r="NN34" s="450"/>
      <c r="NO34" s="446"/>
      <c r="NP34" s="446"/>
      <c r="NQ34" s="446"/>
      <c r="NR34" s="446"/>
      <c r="NS34" s="451"/>
      <c r="NT34" s="451"/>
      <c r="NU34" s="450"/>
      <c r="NV34" s="450"/>
      <c r="NW34" s="446"/>
      <c r="NX34" s="446"/>
      <c r="NY34" s="446"/>
      <c r="NZ34" s="446"/>
      <c r="OA34" s="451"/>
      <c r="OB34" s="451"/>
      <c r="OC34" s="450"/>
      <c r="OD34" s="450"/>
      <c r="OE34" s="446"/>
      <c r="OF34" s="446"/>
      <c r="OG34" s="446"/>
      <c r="OH34" s="446"/>
      <c r="OI34" s="451"/>
      <c r="OJ34" s="451"/>
      <c r="OK34" s="450"/>
      <c r="OL34" s="450"/>
      <c r="OM34" s="446"/>
      <c r="ON34" s="446"/>
      <c r="OO34" s="446"/>
      <c r="OP34" s="446"/>
      <c r="OQ34" s="451"/>
      <c r="OR34" s="451"/>
      <c r="OS34" s="450"/>
      <c r="OT34" s="450"/>
      <c r="OU34" s="446"/>
      <c r="OV34" s="446"/>
      <c r="OW34" s="446"/>
      <c r="OX34" s="446"/>
      <c r="OY34" s="451"/>
      <c r="OZ34" s="451"/>
      <c r="PA34" s="450"/>
      <c r="PB34" s="450"/>
      <c r="PC34" s="446"/>
      <c r="PD34" s="446"/>
      <c r="PE34" s="446"/>
      <c r="PF34" s="446"/>
      <c r="PG34" s="451"/>
      <c r="PH34" s="451"/>
      <c r="PI34" s="450"/>
      <c r="PJ34" s="450"/>
      <c r="PK34" s="446"/>
      <c r="PL34" s="446"/>
      <c r="PM34" s="446"/>
      <c r="PN34" s="446"/>
      <c r="PO34" s="451"/>
      <c r="PP34" s="451"/>
      <c r="PQ34" s="450"/>
      <c r="PR34" s="450"/>
      <c r="PS34" s="446"/>
      <c r="PT34" s="446"/>
      <c r="PU34" s="446"/>
      <c r="PV34" s="446"/>
      <c r="PW34" s="451"/>
      <c r="PX34" s="451"/>
      <c r="PY34" s="450"/>
      <c r="PZ34" s="450"/>
      <c r="QA34" s="446"/>
      <c r="QB34" s="446"/>
      <c r="QC34" s="446"/>
      <c r="QD34" s="446"/>
      <c r="QE34" s="451"/>
      <c r="QF34" s="451"/>
      <c r="QG34" s="450"/>
      <c r="QH34" s="450"/>
      <c r="QI34" s="446"/>
      <c r="QJ34" s="446"/>
      <c r="QK34" s="446"/>
      <c r="QL34" s="446"/>
      <c r="QM34" s="451"/>
      <c r="QN34" s="451"/>
      <c r="QO34" s="450"/>
      <c r="QP34" s="450"/>
      <c r="QQ34" s="446"/>
      <c r="QR34" s="446"/>
      <c r="QS34" s="446"/>
      <c r="QT34" s="446"/>
      <c r="QU34" s="451"/>
      <c r="QV34" s="451"/>
      <c r="QW34" s="450"/>
      <c r="QX34" s="450"/>
      <c r="QY34" s="446"/>
      <c r="QZ34" s="446"/>
      <c r="RA34" s="446"/>
      <c r="RB34" s="446"/>
      <c r="RC34" s="451"/>
      <c r="RD34" s="451"/>
      <c r="RE34" s="450"/>
      <c r="RF34" s="450"/>
      <c r="RG34" s="446"/>
      <c r="RH34" s="446"/>
      <c r="RI34" s="446"/>
      <c r="RJ34" s="446"/>
      <c r="RK34" s="451"/>
      <c r="RL34" s="451"/>
      <c r="RM34" s="450"/>
      <c r="RN34" s="450"/>
      <c r="RO34" s="446"/>
      <c r="RP34" s="446"/>
      <c r="RQ34" s="446"/>
      <c r="RR34" s="446"/>
      <c r="RS34" s="451"/>
      <c r="RT34" s="451"/>
      <c r="RU34" s="450"/>
      <c r="RV34" s="450"/>
      <c r="RW34" s="446"/>
      <c r="RX34" s="446"/>
      <c r="RY34" s="446"/>
      <c r="RZ34" s="446"/>
      <c r="SA34" s="451"/>
      <c r="SB34" s="451"/>
      <c r="SC34" s="450"/>
      <c r="SD34" s="450"/>
      <c r="SE34" s="446"/>
      <c r="SF34" s="446"/>
      <c r="SG34" s="446"/>
      <c r="SH34" s="446"/>
      <c r="SI34" s="451"/>
      <c r="SJ34" s="451"/>
      <c r="SK34" s="450"/>
      <c r="SL34" s="450"/>
      <c r="SM34" s="446"/>
      <c r="SN34" s="446"/>
      <c r="SO34" s="446"/>
      <c r="SP34" s="446"/>
      <c r="SQ34" s="451"/>
      <c r="SR34" s="451"/>
      <c r="SS34" s="450"/>
      <c r="ST34" s="450"/>
      <c r="SU34" s="446"/>
      <c r="SV34" s="446"/>
      <c r="SW34" s="446"/>
      <c r="SX34" s="446"/>
      <c r="SY34" s="451"/>
      <c r="SZ34" s="451"/>
      <c r="TA34" s="450"/>
      <c r="TB34" s="450"/>
      <c r="TC34" s="446"/>
      <c r="TD34" s="446"/>
      <c r="TE34" s="446"/>
      <c r="TF34" s="446"/>
      <c r="TG34" s="451"/>
      <c r="TH34" s="451"/>
      <c r="TI34" s="450"/>
      <c r="TJ34" s="450"/>
      <c r="TK34" s="446"/>
      <c r="TL34" s="446"/>
      <c r="TM34" s="446"/>
      <c r="TN34" s="446"/>
      <c r="TO34" s="451"/>
      <c r="TP34" s="451"/>
      <c r="TQ34" s="450"/>
      <c r="TR34" s="450"/>
      <c r="TS34" s="446"/>
      <c r="TT34" s="446"/>
      <c r="TU34" s="446"/>
      <c r="TV34" s="446"/>
      <c r="TW34" s="451"/>
      <c r="TX34" s="451"/>
      <c r="TY34" s="450"/>
      <c r="TZ34" s="450"/>
      <c r="UA34" s="446"/>
      <c r="UB34" s="446"/>
      <c r="UC34" s="446"/>
      <c r="UD34" s="446"/>
      <c r="UE34" s="451"/>
      <c r="UF34" s="451"/>
      <c r="UG34" s="450"/>
      <c r="UH34" s="450"/>
      <c r="UI34" s="446"/>
      <c r="UJ34" s="446"/>
      <c r="UK34" s="446"/>
      <c r="UL34" s="446"/>
      <c r="UM34" s="451"/>
      <c r="UN34" s="451"/>
      <c r="UO34" s="450"/>
      <c r="UP34" s="450"/>
      <c r="UQ34" s="446"/>
      <c r="UR34" s="446"/>
      <c r="US34" s="446"/>
      <c r="UT34" s="446"/>
      <c r="UU34" s="451"/>
      <c r="UV34" s="451"/>
      <c r="UW34" s="450"/>
      <c r="UX34" s="450"/>
      <c r="UY34" s="446"/>
      <c r="UZ34" s="446"/>
      <c r="VA34" s="446"/>
      <c r="VB34" s="446"/>
      <c r="VC34" s="451"/>
      <c r="VD34" s="451"/>
      <c r="VE34" s="450"/>
      <c r="VF34" s="450"/>
      <c r="VG34" s="446"/>
      <c r="VH34" s="446"/>
      <c r="VI34" s="446"/>
      <c r="VJ34" s="446"/>
      <c r="VK34" s="451"/>
      <c r="VL34" s="451"/>
      <c r="VM34" s="450"/>
      <c r="VN34" s="450"/>
      <c r="VO34" s="446"/>
      <c r="VP34" s="446"/>
      <c r="VQ34" s="446"/>
      <c r="VR34" s="446"/>
      <c r="VS34" s="451"/>
      <c r="VT34" s="451"/>
      <c r="VU34" s="450"/>
      <c r="VV34" s="450"/>
      <c r="VW34" s="446"/>
      <c r="VX34" s="446"/>
      <c r="VY34" s="446"/>
      <c r="VZ34" s="446"/>
      <c r="WA34" s="451"/>
      <c r="WB34" s="451"/>
      <c r="WC34" s="450"/>
      <c r="WD34" s="450"/>
      <c r="WE34" s="446"/>
      <c r="WF34" s="446"/>
      <c r="WG34" s="446"/>
      <c r="WH34" s="446"/>
      <c r="WI34" s="451"/>
      <c r="WJ34" s="451"/>
      <c r="WK34" s="450"/>
      <c r="WL34" s="450"/>
      <c r="WM34" s="446"/>
      <c r="WN34" s="446"/>
      <c r="WO34" s="446"/>
      <c r="WP34" s="446"/>
      <c r="WQ34" s="451"/>
      <c r="WR34" s="451"/>
      <c r="WS34" s="450"/>
      <c r="WT34" s="450"/>
      <c r="WU34" s="446"/>
      <c r="WV34" s="446"/>
      <c r="WW34" s="446"/>
      <c r="WX34" s="446"/>
      <c r="WY34" s="451"/>
      <c r="WZ34" s="451"/>
      <c r="XA34" s="450"/>
      <c r="XB34" s="450"/>
      <c r="XC34" s="446"/>
      <c r="XD34" s="446"/>
      <c r="XE34" s="446"/>
      <c r="XF34" s="446"/>
      <c r="XG34" s="451"/>
      <c r="XH34" s="451"/>
      <c r="XI34" s="450"/>
      <c r="XJ34" s="450"/>
      <c r="XK34" s="446"/>
      <c r="XL34" s="446"/>
      <c r="XM34" s="446"/>
      <c r="XN34" s="446"/>
      <c r="XO34" s="451"/>
      <c r="XP34" s="451"/>
      <c r="XQ34" s="450"/>
      <c r="XR34" s="450"/>
      <c r="XS34" s="446"/>
      <c r="XT34" s="446"/>
      <c r="XU34" s="446"/>
      <c r="XV34" s="446"/>
      <c r="XW34" s="451"/>
      <c r="XX34" s="451"/>
      <c r="XY34" s="450"/>
      <c r="XZ34" s="450"/>
      <c r="YA34" s="446"/>
      <c r="YB34" s="446"/>
      <c r="YC34" s="446"/>
      <c r="YD34" s="446"/>
      <c r="YE34" s="451"/>
      <c r="YF34" s="451"/>
      <c r="YG34" s="450"/>
      <c r="YH34" s="450"/>
      <c r="YI34" s="446"/>
      <c r="YJ34" s="446"/>
      <c r="YK34" s="446"/>
      <c r="YL34" s="446"/>
      <c r="YM34" s="451"/>
      <c r="YN34" s="451"/>
      <c r="YO34" s="450"/>
      <c r="YP34" s="450"/>
      <c r="YQ34" s="446"/>
      <c r="YR34" s="446"/>
      <c r="YS34" s="446"/>
      <c r="YT34" s="446"/>
      <c r="YU34" s="451"/>
      <c r="YV34" s="451"/>
      <c r="YW34" s="450"/>
      <c r="YX34" s="450"/>
      <c r="YY34" s="446"/>
      <c r="YZ34" s="446"/>
      <c r="ZA34" s="446"/>
      <c r="ZB34" s="446"/>
      <c r="ZC34" s="451"/>
      <c r="ZD34" s="451"/>
      <c r="ZE34" s="450"/>
      <c r="ZF34" s="450"/>
      <c r="ZG34" s="446"/>
      <c r="ZH34" s="446"/>
      <c r="ZI34" s="446"/>
      <c r="ZJ34" s="446"/>
      <c r="ZK34" s="451"/>
      <c r="ZL34" s="451"/>
      <c r="ZM34" s="450"/>
      <c r="ZN34" s="450"/>
      <c r="ZO34" s="446"/>
      <c r="ZP34" s="446"/>
      <c r="ZQ34" s="446"/>
      <c r="ZR34" s="446"/>
      <c r="ZS34" s="451"/>
      <c r="ZT34" s="451"/>
      <c r="ZU34" s="450"/>
      <c r="ZV34" s="450"/>
      <c r="ZW34" s="446"/>
      <c r="ZX34" s="446"/>
      <c r="ZY34" s="446"/>
      <c r="ZZ34" s="446"/>
      <c r="AAA34" s="451"/>
      <c r="AAB34" s="451"/>
      <c r="AAC34" s="450"/>
      <c r="AAD34" s="450"/>
      <c r="AAE34" s="446"/>
      <c r="AAF34" s="446"/>
      <c r="AAG34" s="446"/>
      <c r="AAH34" s="446"/>
      <c r="AAI34" s="451"/>
      <c r="AAJ34" s="451"/>
      <c r="AAK34" s="450"/>
      <c r="AAL34" s="450"/>
      <c r="AAM34" s="446"/>
      <c r="AAN34" s="446"/>
      <c r="AAO34" s="446"/>
      <c r="AAP34" s="446"/>
      <c r="AAQ34" s="451"/>
      <c r="AAR34" s="451"/>
      <c r="AAS34" s="450"/>
      <c r="AAT34" s="450"/>
      <c r="AAU34" s="446"/>
      <c r="AAV34" s="446"/>
      <c r="AAW34" s="446"/>
      <c r="AAX34" s="446"/>
      <c r="AAY34" s="451"/>
      <c r="AAZ34" s="451"/>
      <c r="ABA34" s="450"/>
      <c r="ABB34" s="450"/>
      <c r="ABC34" s="446"/>
      <c r="ABD34" s="446"/>
      <c r="ABE34" s="446"/>
      <c r="ABF34" s="446"/>
      <c r="ABG34" s="451"/>
      <c r="ABH34" s="451"/>
      <c r="ABI34" s="450"/>
      <c r="ABJ34" s="450"/>
      <c r="ABK34" s="446"/>
      <c r="ABL34" s="446"/>
      <c r="ABM34" s="446"/>
      <c r="ABN34" s="446"/>
      <c r="ABO34" s="451"/>
      <c r="ABP34" s="451"/>
      <c r="ABQ34" s="450"/>
      <c r="ABR34" s="450"/>
      <c r="ABS34" s="446"/>
      <c r="ABT34" s="446"/>
      <c r="ABU34" s="446"/>
      <c r="ABV34" s="446"/>
      <c r="ABW34" s="451"/>
      <c r="ABX34" s="451"/>
      <c r="ABY34" s="450"/>
      <c r="ABZ34" s="450"/>
      <c r="ACA34" s="446"/>
      <c r="ACB34" s="446"/>
      <c r="ACC34" s="446"/>
      <c r="ACD34" s="446"/>
      <c r="ACE34" s="451"/>
      <c r="ACF34" s="451"/>
      <c r="ACG34" s="450"/>
      <c r="ACH34" s="450"/>
      <c r="ACI34" s="446"/>
      <c r="ACJ34" s="446"/>
      <c r="ACK34" s="446"/>
      <c r="ACL34" s="446"/>
      <c r="ACM34" s="451"/>
      <c r="ACN34" s="451"/>
      <c r="ACO34" s="450"/>
      <c r="ACP34" s="450"/>
      <c r="ACQ34" s="446"/>
      <c r="ACR34" s="446"/>
      <c r="ACS34" s="446"/>
      <c r="ACT34" s="446"/>
      <c r="ACU34" s="451"/>
      <c r="ACV34" s="451"/>
      <c r="ACW34" s="450"/>
      <c r="ACX34" s="450"/>
      <c r="ACY34" s="446"/>
      <c r="ACZ34" s="446"/>
      <c r="ADA34" s="446"/>
      <c r="ADB34" s="446"/>
      <c r="ADC34" s="451"/>
      <c r="ADD34" s="451"/>
      <c r="ADE34" s="450"/>
      <c r="ADF34" s="450"/>
      <c r="ADG34" s="446"/>
      <c r="ADH34" s="446"/>
      <c r="ADI34" s="446"/>
      <c r="ADJ34" s="446"/>
      <c r="ADK34" s="451"/>
      <c r="ADL34" s="451"/>
      <c r="ADM34" s="450"/>
      <c r="ADN34" s="450"/>
      <c r="ADO34" s="446"/>
      <c r="ADP34" s="446"/>
      <c r="ADQ34" s="446"/>
      <c r="ADR34" s="446"/>
      <c r="ADS34" s="451"/>
      <c r="ADT34" s="451"/>
      <c r="ADU34" s="450"/>
      <c r="ADV34" s="450"/>
      <c r="ADW34" s="446"/>
      <c r="ADX34" s="446"/>
      <c r="ADY34" s="446"/>
      <c r="ADZ34" s="446"/>
      <c r="AEA34" s="451"/>
      <c r="AEB34" s="451"/>
      <c r="AEC34" s="450"/>
      <c r="AED34" s="450"/>
      <c r="AEE34" s="446"/>
      <c r="AEF34" s="446"/>
      <c r="AEG34" s="446"/>
      <c r="AEH34" s="446"/>
      <c r="AEI34" s="451"/>
      <c r="AEJ34" s="451"/>
      <c r="AEK34" s="450"/>
      <c r="AEL34" s="450"/>
      <c r="AEM34" s="446"/>
      <c r="AEN34" s="446"/>
      <c r="AEO34" s="446"/>
      <c r="AEP34" s="446"/>
      <c r="AEQ34" s="451"/>
      <c r="AER34" s="451"/>
      <c r="AES34" s="450"/>
      <c r="AET34" s="450"/>
      <c r="AEU34" s="446"/>
      <c r="AEV34" s="446"/>
      <c r="AEW34" s="446"/>
      <c r="AEX34" s="446"/>
      <c r="AEY34" s="451"/>
      <c r="AEZ34" s="451"/>
      <c r="AFA34" s="450"/>
      <c r="AFB34" s="450"/>
      <c r="AFC34" s="446"/>
      <c r="AFD34" s="446"/>
      <c r="AFE34" s="446"/>
      <c r="AFF34" s="446"/>
      <c r="AFG34" s="451"/>
      <c r="AFH34" s="451"/>
      <c r="AFI34" s="450"/>
      <c r="AFJ34" s="450"/>
      <c r="AFK34" s="446"/>
      <c r="AFL34" s="446"/>
      <c r="AFM34" s="446"/>
      <c r="AFN34" s="446"/>
      <c r="AFO34" s="451"/>
      <c r="AFP34" s="451"/>
      <c r="AFQ34" s="450"/>
      <c r="AFR34" s="450"/>
      <c r="AFS34" s="446"/>
      <c r="AFT34" s="446"/>
      <c r="AFU34" s="446"/>
      <c r="AFV34" s="446"/>
      <c r="AFW34" s="451"/>
      <c r="AFX34" s="451"/>
      <c r="AFY34" s="450"/>
      <c r="AFZ34" s="450"/>
      <c r="AGA34" s="446"/>
      <c r="AGB34" s="446"/>
      <c r="AGC34" s="446"/>
      <c r="AGD34" s="446"/>
      <c r="AGE34" s="451"/>
      <c r="AGF34" s="451"/>
      <c r="AGG34" s="450"/>
      <c r="AGH34" s="450"/>
      <c r="AGI34" s="446"/>
      <c r="AGJ34" s="446"/>
      <c r="AGK34" s="446"/>
      <c r="AGL34" s="446"/>
      <c r="AGM34" s="451"/>
      <c r="AGN34" s="451"/>
      <c r="AGO34" s="450"/>
      <c r="AGP34" s="450"/>
      <c r="AGQ34" s="446"/>
      <c r="AGR34" s="446"/>
      <c r="AGS34" s="446"/>
      <c r="AGT34" s="446"/>
      <c r="AGU34" s="451"/>
      <c r="AGV34" s="451"/>
      <c r="AGW34" s="450"/>
      <c r="AGX34" s="450"/>
      <c r="AGY34" s="446"/>
      <c r="AGZ34" s="446"/>
      <c r="AHA34" s="446"/>
      <c r="AHB34" s="446"/>
      <c r="AHC34" s="451"/>
      <c r="AHD34" s="451"/>
      <c r="AHE34" s="450"/>
      <c r="AHF34" s="450"/>
      <c r="AHG34" s="446"/>
      <c r="AHH34" s="446"/>
      <c r="AHI34" s="446"/>
      <c r="AHJ34" s="446"/>
      <c r="AHK34" s="451"/>
      <c r="AHL34" s="451"/>
      <c r="AHM34" s="450"/>
      <c r="AHN34" s="450"/>
      <c r="AHO34" s="446"/>
      <c r="AHP34" s="446"/>
      <c r="AHQ34" s="446"/>
      <c r="AHR34" s="446"/>
      <c r="AHS34" s="451"/>
      <c r="AHT34" s="451"/>
      <c r="AHU34" s="450"/>
      <c r="AHV34" s="450"/>
      <c r="AHW34" s="446"/>
      <c r="AHX34" s="446"/>
      <c r="AHY34" s="446"/>
      <c r="AHZ34" s="446"/>
      <c r="AIA34" s="451"/>
      <c r="AIB34" s="451"/>
      <c r="AIC34" s="450"/>
      <c r="AID34" s="450"/>
      <c r="AIE34" s="446"/>
      <c r="AIF34" s="446"/>
      <c r="AIG34" s="446"/>
      <c r="AIH34" s="446"/>
      <c r="AII34" s="451"/>
      <c r="AIJ34" s="451"/>
      <c r="AIK34" s="450"/>
      <c r="AIL34" s="450"/>
      <c r="AIM34" s="446"/>
      <c r="AIN34" s="446"/>
      <c r="AIO34" s="446"/>
      <c r="AIP34" s="446"/>
      <c r="AIQ34" s="451"/>
      <c r="AIR34" s="451"/>
      <c r="AIS34" s="450"/>
      <c r="AIT34" s="450"/>
      <c r="AIU34" s="446"/>
      <c r="AIV34" s="446"/>
      <c r="AIW34" s="446"/>
      <c r="AIX34" s="446"/>
      <c r="AIY34" s="451"/>
      <c r="AIZ34" s="451"/>
      <c r="AJA34" s="450"/>
      <c r="AJB34" s="450"/>
      <c r="AJC34" s="446"/>
      <c r="AJD34" s="446"/>
      <c r="AJE34" s="446"/>
      <c r="AJF34" s="446"/>
      <c r="AJG34" s="451"/>
      <c r="AJH34" s="451"/>
      <c r="AJI34" s="450"/>
      <c r="AJJ34" s="450"/>
      <c r="AJK34" s="446"/>
      <c r="AJL34" s="446"/>
      <c r="AJM34" s="446"/>
      <c r="AJN34" s="446"/>
      <c r="AJO34" s="451"/>
      <c r="AJP34" s="451"/>
      <c r="AJQ34" s="450"/>
      <c r="AJR34" s="450"/>
      <c r="AJS34" s="446"/>
      <c r="AJT34" s="446"/>
      <c r="AJU34" s="446"/>
      <c r="AJV34" s="446"/>
      <c r="AJW34" s="451"/>
      <c r="AJX34" s="451"/>
      <c r="AJY34" s="450"/>
      <c r="AJZ34" s="450"/>
      <c r="AKA34" s="446"/>
      <c r="AKB34" s="446"/>
      <c r="AKC34" s="446"/>
      <c r="AKD34" s="446"/>
      <c r="AKE34" s="451"/>
      <c r="AKF34" s="451"/>
      <c r="AKG34" s="450"/>
      <c r="AKH34" s="450"/>
      <c r="AKI34" s="446"/>
      <c r="AKJ34" s="446"/>
      <c r="AKK34" s="446"/>
      <c r="AKL34" s="446"/>
      <c r="AKM34" s="451"/>
      <c r="AKN34" s="451"/>
      <c r="AKO34" s="450"/>
      <c r="AKP34" s="450"/>
      <c r="AKQ34" s="446"/>
      <c r="AKR34" s="446"/>
      <c r="AKS34" s="446"/>
      <c r="AKT34" s="446"/>
      <c r="AKU34" s="451"/>
      <c r="AKV34" s="451"/>
      <c r="AKW34" s="450"/>
      <c r="AKX34" s="450"/>
      <c r="AKY34" s="446"/>
      <c r="AKZ34" s="446"/>
      <c r="ALA34" s="446"/>
      <c r="ALB34" s="446"/>
      <c r="ALC34" s="451"/>
      <c r="ALD34" s="451"/>
      <c r="ALE34" s="450"/>
      <c r="ALF34" s="450"/>
      <c r="ALG34" s="446"/>
      <c r="ALH34" s="446"/>
      <c r="ALI34" s="446"/>
      <c r="ALJ34" s="446"/>
      <c r="ALK34" s="451"/>
      <c r="ALL34" s="451"/>
      <c r="ALM34" s="450"/>
      <c r="ALN34" s="450"/>
      <c r="ALO34" s="446"/>
      <c r="ALP34" s="446"/>
      <c r="ALQ34" s="446"/>
      <c r="ALR34" s="446"/>
      <c r="ALS34" s="451"/>
      <c r="ALT34" s="451"/>
      <c r="ALU34" s="450"/>
      <c r="ALV34" s="450"/>
      <c r="ALW34" s="446"/>
      <c r="ALX34" s="446"/>
      <c r="ALY34" s="446"/>
      <c r="ALZ34" s="446"/>
      <c r="AMA34" s="451"/>
      <c r="AMB34" s="451"/>
      <c r="AMC34" s="450"/>
      <c r="AMD34" s="450"/>
      <c r="AME34" s="446"/>
      <c r="AMF34" s="446"/>
      <c r="AMG34" s="446"/>
      <c r="AMH34" s="446"/>
      <c r="AMI34" s="451"/>
      <c r="AMJ34" s="451"/>
      <c r="AMK34" s="450"/>
      <c r="AML34" s="450"/>
      <c r="AMM34" s="446"/>
      <c r="AMN34" s="446"/>
      <c r="AMO34" s="446"/>
      <c r="AMP34" s="446"/>
      <c r="AMQ34" s="451"/>
      <c r="AMR34" s="451"/>
      <c r="AMS34" s="450"/>
      <c r="AMT34" s="450"/>
      <c r="AMU34" s="446"/>
      <c r="AMV34" s="446"/>
      <c r="AMW34" s="446"/>
      <c r="AMX34" s="446"/>
      <c r="AMY34" s="451"/>
      <c r="AMZ34" s="451"/>
      <c r="ANA34" s="450"/>
      <c r="ANB34" s="450"/>
      <c r="ANC34" s="446"/>
      <c r="AND34" s="446"/>
      <c r="ANE34" s="446"/>
      <c r="ANF34" s="446"/>
      <c r="ANG34" s="451"/>
      <c r="ANH34" s="451"/>
      <c r="ANI34" s="450"/>
      <c r="ANJ34" s="450"/>
      <c r="ANK34" s="446"/>
      <c r="ANL34" s="446"/>
      <c r="ANM34" s="446"/>
      <c r="ANN34" s="446"/>
      <c r="ANO34" s="451"/>
      <c r="ANP34" s="451"/>
      <c r="ANQ34" s="450"/>
      <c r="ANR34" s="450"/>
      <c r="ANS34" s="446"/>
      <c r="ANT34" s="446"/>
      <c r="ANU34" s="446"/>
      <c r="ANV34" s="446"/>
      <c r="ANW34" s="451"/>
      <c r="ANX34" s="451"/>
      <c r="ANY34" s="450"/>
      <c r="ANZ34" s="450"/>
      <c r="AOA34" s="446"/>
      <c r="AOB34" s="446"/>
      <c r="AOC34" s="446"/>
      <c r="AOD34" s="446"/>
      <c r="AOE34" s="451"/>
      <c r="AOF34" s="451"/>
      <c r="AOG34" s="450"/>
      <c r="AOH34" s="450"/>
      <c r="AOI34" s="446"/>
      <c r="AOJ34" s="446"/>
      <c r="AOK34" s="446"/>
      <c r="AOL34" s="446"/>
      <c r="AOM34" s="451"/>
      <c r="AON34" s="451"/>
      <c r="AOO34" s="450"/>
      <c r="AOP34" s="450"/>
      <c r="AOQ34" s="446"/>
      <c r="AOR34" s="446"/>
      <c r="AOS34" s="446"/>
      <c r="AOT34" s="446"/>
      <c r="AOU34" s="451"/>
      <c r="AOV34" s="451"/>
      <c r="AOW34" s="450"/>
      <c r="AOX34" s="450"/>
      <c r="AOY34" s="446"/>
      <c r="AOZ34" s="446"/>
      <c r="APA34" s="446"/>
      <c r="APB34" s="446"/>
      <c r="APC34" s="451"/>
      <c r="APD34" s="451"/>
      <c r="APE34" s="450"/>
      <c r="APF34" s="450"/>
      <c r="APG34" s="446"/>
      <c r="APH34" s="446"/>
      <c r="API34" s="446"/>
      <c r="APJ34" s="446"/>
      <c r="APK34" s="451"/>
      <c r="APL34" s="451"/>
      <c r="APM34" s="450"/>
      <c r="APN34" s="450"/>
      <c r="APO34" s="446"/>
      <c r="APP34" s="446"/>
      <c r="APQ34" s="446"/>
      <c r="APR34" s="446"/>
      <c r="APS34" s="451"/>
      <c r="APT34" s="451"/>
      <c r="APU34" s="450"/>
      <c r="APV34" s="450"/>
      <c r="APW34" s="446"/>
      <c r="APX34" s="446"/>
      <c r="APY34" s="446"/>
      <c r="APZ34" s="446"/>
      <c r="AQA34" s="451"/>
      <c r="AQB34" s="451"/>
      <c r="AQC34" s="450"/>
      <c r="AQD34" s="450"/>
      <c r="AQE34" s="446"/>
      <c r="AQF34" s="446"/>
      <c r="AQG34" s="446"/>
      <c r="AQH34" s="446"/>
      <c r="AQI34" s="451"/>
      <c r="AQJ34" s="451"/>
      <c r="AQK34" s="450"/>
      <c r="AQL34" s="450"/>
      <c r="AQM34" s="446"/>
      <c r="AQN34" s="446"/>
      <c r="AQO34" s="446"/>
      <c r="AQP34" s="446"/>
      <c r="AQQ34" s="451"/>
      <c r="AQR34" s="451"/>
      <c r="AQS34" s="450"/>
      <c r="AQT34" s="450"/>
      <c r="AQU34" s="446"/>
      <c r="AQV34" s="446"/>
      <c r="AQW34" s="446"/>
      <c r="AQX34" s="446"/>
      <c r="AQY34" s="451"/>
      <c r="AQZ34" s="451"/>
      <c r="ARA34" s="450"/>
      <c r="ARB34" s="450"/>
      <c r="ARC34" s="446"/>
      <c r="ARD34" s="446"/>
      <c r="ARE34" s="446"/>
      <c r="ARF34" s="446"/>
      <c r="ARG34" s="451"/>
      <c r="ARH34" s="451"/>
      <c r="ARI34" s="450"/>
      <c r="ARJ34" s="450"/>
      <c r="ARK34" s="446"/>
      <c r="ARL34" s="446"/>
      <c r="ARM34" s="446"/>
      <c r="ARN34" s="446"/>
      <c r="ARO34" s="451"/>
      <c r="ARP34" s="451"/>
      <c r="ARQ34" s="450"/>
      <c r="ARR34" s="450"/>
      <c r="ARS34" s="446"/>
      <c r="ART34" s="446"/>
      <c r="ARU34" s="446"/>
      <c r="ARV34" s="446"/>
      <c r="ARW34" s="451"/>
      <c r="ARX34" s="451"/>
      <c r="ARY34" s="450"/>
      <c r="ARZ34" s="450"/>
      <c r="ASA34" s="446"/>
      <c r="ASB34" s="446"/>
      <c r="ASC34" s="446"/>
      <c r="ASD34" s="446"/>
      <c r="ASE34" s="451"/>
      <c r="ASF34" s="451"/>
      <c r="ASG34" s="450"/>
      <c r="ASH34" s="450"/>
      <c r="ASI34" s="446"/>
      <c r="ASJ34" s="446"/>
      <c r="ASK34" s="446"/>
      <c r="ASL34" s="446"/>
      <c r="ASM34" s="451"/>
      <c r="ASN34" s="451"/>
      <c r="ASO34" s="450"/>
      <c r="ASP34" s="450"/>
      <c r="ASQ34" s="446"/>
      <c r="ASR34" s="446"/>
      <c r="ASS34" s="446"/>
      <c r="AST34" s="446"/>
      <c r="ASU34" s="451"/>
      <c r="ASV34" s="451"/>
      <c r="ASW34" s="450"/>
      <c r="ASX34" s="450"/>
      <c r="ASY34" s="446"/>
      <c r="ASZ34" s="446"/>
      <c r="ATA34" s="446"/>
      <c r="ATB34" s="446"/>
      <c r="ATC34" s="451"/>
      <c r="ATD34" s="451"/>
      <c r="ATE34" s="450"/>
      <c r="ATF34" s="450"/>
      <c r="ATG34" s="446"/>
      <c r="ATH34" s="446"/>
      <c r="ATI34" s="446"/>
      <c r="ATJ34" s="446"/>
      <c r="ATK34" s="451"/>
      <c r="ATL34" s="451"/>
      <c r="ATM34" s="450"/>
      <c r="ATN34" s="450"/>
      <c r="ATO34" s="446"/>
      <c r="ATP34" s="446"/>
      <c r="ATQ34" s="446"/>
      <c r="ATR34" s="446"/>
      <c r="ATS34" s="451"/>
      <c r="ATT34" s="451"/>
      <c r="ATU34" s="450"/>
      <c r="ATV34" s="450"/>
      <c r="ATW34" s="446"/>
      <c r="ATX34" s="446"/>
      <c r="ATY34" s="446"/>
      <c r="ATZ34" s="446"/>
      <c r="AUA34" s="451"/>
      <c r="AUB34" s="451"/>
      <c r="AUC34" s="450"/>
      <c r="AUD34" s="450"/>
      <c r="AUE34" s="446"/>
      <c r="AUF34" s="446"/>
      <c r="AUG34" s="446"/>
      <c r="AUH34" s="446"/>
      <c r="AUI34" s="451"/>
      <c r="AUJ34" s="451"/>
      <c r="AUK34" s="450"/>
      <c r="AUL34" s="450"/>
      <c r="AUM34" s="446"/>
      <c r="AUN34" s="446"/>
      <c r="AUO34" s="446"/>
      <c r="AUP34" s="446"/>
      <c r="AUQ34" s="451"/>
      <c r="AUR34" s="451"/>
      <c r="AUS34" s="450"/>
      <c r="AUT34" s="450"/>
      <c r="AUU34" s="446"/>
      <c r="AUV34" s="446"/>
      <c r="AUW34" s="446"/>
      <c r="AUX34" s="446"/>
      <c r="AUY34" s="451"/>
      <c r="AUZ34" s="451"/>
      <c r="AVA34" s="450"/>
      <c r="AVB34" s="450"/>
      <c r="AVC34" s="446"/>
      <c r="AVD34" s="446"/>
      <c r="AVE34" s="446"/>
      <c r="AVF34" s="446"/>
      <c r="AVG34" s="451"/>
      <c r="AVH34" s="451"/>
      <c r="AVI34" s="450"/>
      <c r="AVJ34" s="450"/>
      <c r="AVK34" s="446"/>
      <c r="AVL34" s="446"/>
      <c r="AVM34" s="446"/>
      <c r="AVN34" s="446"/>
      <c r="AVO34" s="451"/>
      <c r="AVP34" s="451"/>
      <c r="AVQ34" s="450"/>
      <c r="AVR34" s="450"/>
      <c r="AVS34" s="446"/>
      <c r="AVT34" s="446"/>
      <c r="AVU34" s="446"/>
      <c r="AVV34" s="446"/>
      <c r="AVW34" s="451"/>
      <c r="AVX34" s="451"/>
      <c r="AVY34" s="450"/>
      <c r="AVZ34" s="450"/>
      <c r="AWA34" s="446"/>
      <c r="AWB34" s="446"/>
      <c r="AWC34" s="446"/>
      <c r="AWD34" s="446"/>
      <c r="AWE34" s="451"/>
      <c r="AWF34" s="451"/>
      <c r="AWG34" s="450"/>
      <c r="AWH34" s="450"/>
      <c r="AWI34" s="446"/>
      <c r="AWJ34" s="446"/>
      <c r="AWK34" s="446"/>
      <c r="AWL34" s="446"/>
      <c r="AWM34" s="451"/>
      <c r="AWN34" s="451"/>
      <c r="AWO34" s="450"/>
      <c r="AWP34" s="450"/>
      <c r="AWQ34" s="446"/>
      <c r="AWR34" s="446"/>
      <c r="AWS34" s="446"/>
      <c r="AWT34" s="446"/>
      <c r="AWU34" s="451"/>
      <c r="AWV34" s="451"/>
      <c r="AWW34" s="450"/>
      <c r="AWX34" s="450"/>
      <c r="AWY34" s="446"/>
      <c r="AWZ34" s="446"/>
      <c r="AXA34" s="446"/>
      <c r="AXB34" s="446"/>
      <c r="AXC34" s="451"/>
      <c r="AXD34" s="451"/>
      <c r="AXE34" s="450"/>
      <c r="AXF34" s="450"/>
      <c r="AXG34" s="446"/>
      <c r="AXH34" s="446"/>
      <c r="AXI34" s="446"/>
      <c r="AXJ34" s="446"/>
      <c r="AXK34" s="451"/>
      <c r="AXL34" s="451"/>
      <c r="AXM34" s="450"/>
      <c r="AXN34" s="450"/>
      <c r="AXO34" s="446"/>
      <c r="AXP34" s="446"/>
      <c r="AXQ34" s="446"/>
      <c r="AXR34" s="446"/>
      <c r="AXS34" s="451"/>
      <c r="AXT34" s="451"/>
      <c r="AXU34" s="450"/>
      <c r="AXV34" s="450"/>
      <c r="AXW34" s="446"/>
      <c r="AXX34" s="446"/>
      <c r="AXY34" s="446"/>
      <c r="AXZ34" s="446"/>
      <c r="AYA34" s="451"/>
      <c r="AYB34" s="451"/>
      <c r="AYC34" s="450"/>
      <c r="AYD34" s="450"/>
      <c r="AYE34" s="446"/>
      <c r="AYF34" s="446"/>
      <c r="AYG34" s="446"/>
      <c r="AYH34" s="446"/>
      <c r="AYI34" s="451"/>
      <c r="AYJ34" s="451"/>
      <c r="AYK34" s="450"/>
      <c r="AYL34" s="450"/>
      <c r="AYM34" s="446"/>
      <c r="AYN34" s="446"/>
      <c r="AYO34" s="446"/>
      <c r="AYP34" s="446"/>
      <c r="AYQ34" s="451"/>
      <c r="AYR34" s="451"/>
      <c r="AYS34" s="450"/>
      <c r="AYT34" s="450"/>
      <c r="AYU34" s="446"/>
      <c r="AYV34" s="446"/>
      <c r="AYW34" s="446"/>
      <c r="AYX34" s="446"/>
      <c r="AYY34" s="451"/>
      <c r="AYZ34" s="451"/>
      <c r="AZA34" s="450"/>
      <c r="AZB34" s="450"/>
      <c r="AZC34" s="446"/>
      <c r="AZD34" s="446"/>
      <c r="AZE34" s="446"/>
      <c r="AZF34" s="446"/>
      <c r="AZG34" s="451"/>
      <c r="AZH34" s="451"/>
      <c r="AZI34" s="450"/>
      <c r="AZJ34" s="450"/>
      <c r="AZK34" s="446"/>
      <c r="AZL34" s="446"/>
      <c r="AZM34" s="446"/>
      <c r="AZN34" s="446"/>
      <c r="AZO34" s="451"/>
      <c r="AZP34" s="451"/>
      <c r="AZQ34" s="450"/>
      <c r="AZR34" s="450"/>
      <c r="AZS34" s="446"/>
      <c r="AZT34" s="446"/>
      <c r="AZU34" s="446"/>
      <c r="AZV34" s="446"/>
      <c r="AZW34" s="451"/>
      <c r="AZX34" s="451"/>
      <c r="AZY34" s="450"/>
      <c r="AZZ34" s="450"/>
      <c r="BAA34" s="446"/>
      <c r="BAB34" s="446"/>
      <c r="BAC34" s="446"/>
      <c r="BAD34" s="446"/>
      <c r="BAE34" s="451"/>
      <c r="BAF34" s="451"/>
      <c r="BAG34" s="450"/>
      <c r="BAH34" s="450"/>
      <c r="BAI34" s="446"/>
      <c r="BAJ34" s="446"/>
      <c r="BAK34" s="446"/>
      <c r="BAL34" s="446"/>
      <c r="BAM34" s="451"/>
      <c r="BAN34" s="451"/>
      <c r="BAO34" s="450"/>
      <c r="BAP34" s="450"/>
      <c r="BAQ34" s="446"/>
      <c r="BAR34" s="446"/>
      <c r="BAS34" s="446"/>
      <c r="BAT34" s="446"/>
      <c r="BAU34" s="451"/>
      <c r="BAV34" s="451"/>
      <c r="BAW34" s="450"/>
      <c r="BAX34" s="450"/>
      <c r="BAY34" s="446"/>
      <c r="BAZ34" s="446"/>
      <c r="BBA34" s="446"/>
      <c r="BBB34" s="446"/>
      <c r="BBC34" s="451"/>
      <c r="BBD34" s="451"/>
      <c r="BBE34" s="450"/>
      <c r="BBF34" s="450"/>
      <c r="BBG34" s="446"/>
      <c r="BBH34" s="446"/>
      <c r="BBI34" s="446"/>
      <c r="BBJ34" s="446"/>
      <c r="BBK34" s="451"/>
      <c r="BBL34" s="451"/>
      <c r="BBM34" s="450"/>
      <c r="BBN34" s="450"/>
      <c r="BBO34" s="446"/>
      <c r="BBP34" s="446"/>
      <c r="BBQ34" s="446"/>
      <c r="BBR34" s="446"/>
      <c r="BBS34" s="451"/>
      <c r="BBT34" s="451"/>
      <c r="BBU34" s="450"/>
      <c r="BBV34" s="450"/>
      <c r="BBW34" s="446"/>
      <c r="BBX34" s="446"/>
      <c r="BBY34" s="446"/>
      <c r="BBZ34" s="446"/>
      <c r="BCA34" s="451"/>
      <c r="BCB34" s="451"/>
      <c r="BCC34" s="450"/>
      <c r="BCD34" s="450"/>
      <c r="BCE34" s="446"/>
      <c r="BCF34" s="446"/>
      <c r="BCG34" s="446"/>
      <c r="BCH34" s="446"/>
      <c r="BCI34" s="451"/>
      <c r="BCJ34" s="451"/>
      <c r="BCK34" s="450"/>
      <c r="BCL34" s="450"/>
      <c r="BCM34" s="446"/>
      <c r="BCN34" s="446"/>
      <c r="BCO34" s="446"/>
      <c r="BCP34" s="446"/>
      <c r="BCQ34" s="451"/>
      <c r="BCR34" s="451"/>
      <c r="BCS34" s="450"/>
      <c r="BCT34" s="450"/>
      <c r="BCU34" s="446"/>
      <c r="BCV34" s="446"/>
      <c r="BCW34" s="446"/>
      <c r="BCX34" s="446"/>
      <c r="BCY34" s="451"/>
      <c r="BCZ34" s="451"/>
      <c r="BDA34" s="450"/>
      <c r="BDB34" s="450"/>
      <c r="BDC34" s="446"/>
      <c r="BDD34" s="446"/>
      <c r="BDE34" s="446"/>
      <c r="BDF34" s="446"/>
      <c r="BDG34" s="451"/>
      <c r="BDH34" s="451"/>
      <c r="BDI34" s="450"/>
      <c r="BDJ34" s="450"/>
      <c r="BDK34" s="446"/>
      <c r="BDL34" s="446"/>
      <c r="BDM34" s="446"/>
      <c r="BDN34" s="446"/>
      <c r="BDO34" s="451"/>
      <c r="BDP34" s="451"/>
      <c r="BDQ34" s="450"/>
      <c r="BDR34" s="450"/>
      <c r="BDS34" s="446"/>
      <c r="BDT34" s="446"/>
      <c r="BDU34" s="446"/>
      <c r="BDV34" s="446"/>
      <c r="BDW34" s="451"/>
      <c r="BDX34" s="451"/>
      <c r="BDY34" s="450"/>
      <c r="BDZ34" s="450"/>
      <c r="BEA34" s="446"/>
      <c r="BEB34" s="446"/>
      <c r="BEC34" s="446"/>
      <c r="BED34" s="446"/>
      <c r="BEE34" s="451"/>
      <c r="BEF34" s="451"/>
      <c r="BEG34" s="450"/>
      <c r="BEH34" s="450"/>
      <c r="BEI34" s="446"/>
      <c r="BEJ34" s="446"/>
      <c r="BEK34" s="446"/>
      <c r="BEL34" s="446"/>
      <c r="BEM34" s="451"/>
      <c r="BEN34" s="451"/>
      <c r="BEO34" s="450"/>
      <c r="BEP34" s="450"/>
      <c r="BEQ34" s="446"/>
      <c r="BER34" s="446"/>
      <c r="BES34" s="446"/>
      <c r="BET34" s="446"/>
      <c r="BEU34" s="451"/>
      <c r="BEV34" s="451"/>
      <c r="BEW34" s="450"/>
      <c r="BEX34" s="450"/>
      <c r="BEY34" s="446"/>
      <c r="BEZ34" s="446"/>
      <c r="BFA34" s="446"/>
      <c r="BFB34" s="446"/>
      <c r="BFC34" s="451"/>
      <c r="BFD34" s="451"/>
      <c r="BFE34" s="450"/>
      <c r="BFF34" s="450"/>
      <c r="BFG34" s="446"/>
      <c r="BFH34" s="446"/>
      <c r="BFI34" s="446"/>
      <c r="BFJ34" s="446"/>
      <c r="BFK34" s="451"/>
      <c r="BFL34" s="451"/>
      <c r="BFM34" s="450"/>
      <c r="BFN34" s="450"/>
      <c r="BFO34" s="446"/>
      <c r="BFP34" s="446"/>
      <c r="BFQ34" s="446"/>
      <c r="BFR34" s="446"/>
      <c r="BFS34" s="451"/>
      <c r="BFT34" s="451"/>
      <c r="BFU34" s="450"/>
      <c r="BFV34" s="450"/>
      <c r="BFW34" s="446"/>
      <c r="BFX34" s="446"/>
      <c r="BFY34" s="446"/>
      <c r="BFZ34" s="446"/>
      <c r="BGA34" s="451"/>
      <c r="BGB34" s="451"/>
      <c r="BGC34" s="450"/>
      <c r="BGD34" s="450"/>
      <c r="BGE34" s="446"/>
      <c r="BGF34" s="446"/>
      <c r="BGG34" s="446"/>
      <c r="BGH34" s="446"/>
      <c r="BGI34" s="451"/>
      <c r="BGJ34" s="451"/>
      <c r="BGK34" s="450"/>
      <c r="BGL34" s="450"/>
      <c r="BGM34" s="446"/>
      <c r="BGN34" s="446"/>
      <c r="BGO34" s="446"/>
      <c r="BGP34" s="446"/>
      <c r="BGQ34" s="451"/>
      <c r="BGR34" s="451"/>
      <c r="BGS34" s="450"/>
      <c r="BGT34" s="450"/>
      <c r="BGU34" s="446"/>
      <c r="BGV34" s="446"/>
      <c r="BGW34" s="446"/>
      <c r="BGX34" s="446"/>
      <c r="BGY34" s="451"/>
      <c r="BGZ34" s="451"/>
      <c r="BHA34" s="450"/>
      <c r="BHB34" s="450"/>
      <c r="BHC34" s="446"/>
      <c r="BHD34" s="446"/>
      <c r="BHE34" s="446"/>
      <c r="BHF34" s="446"/>
      <c r="BHG34" s="451"/>
      <c r="BHH34" s="451"/>
      <c r="BHI34" s="450"/>
      <c r="BHJ34" s="450"/>
      <c r="BHK34" s="446"/>
      <c r="BHL34" s="446"/>
      <c r="BHM34" s="446"/>
      <c r="BHN34" s="446"/>
      <c r="BHO34" s="451"/>
      <c r="BHP34" s="451"/>
      <c r="BHQ34" s="450"/>
      <c r="BHR34" s="450"/>
      <c r="BHS34" s="446"/>
      <c r="BHT34" s="446"/>
      <c r="BHU34" s="446"/>
      <c r="BHV34" s="446"/>
      <c r="BHW34" s="451"/>
      <c r="BHX34" s="451"/>
      <c r="BHY34" s="450"/>
      <c r="BHZ34" s="450"/>
      <c r="BIA34" s="446"/>
      <c r="BIB34" s="446"/>
      <c r="BIC34" s="446"/>
      <c r="BID34" s="446"/>
      <c r="BIE34" s="451"/>
      <c r="BIF34" s="451"/>
      <c r="BIG34" s="450"/>
      <c r="BIH34" s="450"/>
      <c r="BII34" s="446"/>
      <c r="BIJ34" s="446"/>
      <c r="BIK34" s="446"/>
      <c r="BIL34" s="446"/>
      <c r="BIM34" s="451"/>
      <c r="BIN34" s="451"/>
      <c r="BIO34" s="450"/>
      <c r="BIP34" s="450"/>
      <c r="BIQ34" s="446"/>
      <c r="BIR34" s="446"/>
      <c r="BIS34" s="446"/>
      <c r="BIT34" s="446"/>
      <c r="BIU34" s="451"/>
      <c r="BIV34" s="451"/>
      <c r="BIW34" s="450"/>
      <c r="BIX34" s="450"/>
      <c r="BIY34" s="446"/>
      <c r="BIZ34" s="446"/>
      <c r="BJA34" s="446"/>
      <c r="BJB34" s="446"/>
      <c r="BJC34" s="451"/>
      <c r="BJD34" s="451"/>
      <c r="BJE34" s="450"/>
      <c r="BJF34" s="450"/>
      <c r="BJG34" s="446"/>
      <c r="BJH34" s="446"/>
      <c r="BJI34" s="446"/>
      <c r="BJJ34" s="446"/>
      <c r="BJK34" s="451"/>
      <c r="BJL34" s="451"/>
      <c r="BJM34" s="450"/>
      <c r="BJN34" s="450"/>
      <c r="BJO34" s="446"/>
      <c r="BJP34" s="446"/>
      <c r="BJQ34" s="446"/>
      <c r="BJR34" s="446"/>
      <c r="BJS34" s="451"/>
      <c r="BJT34" s="451"/>
      <c r="BJU34" s="450"/>
      <c r="BJV34" s="450"/>
      <c r="BJW34" s="446"/>
      <c r="BJX34" s="446"/>
      <c r="BJY34" s="446"/>
      <c r="BJZ34" s="446"/>
      <c r="BKA34" s="451"/>
      <c r="BKB34" s="451"/>
      <c r="BKC34" s="450"/>
      <c r="BKD34" s="450"/>
      <c r="BKE34" s="446"/>
      <c r="BKF34" s="446"/>
      <c r="BKG34" s="446"/>
      <c r="BKH34" s="446"/>
      <c r="BKI34" s="451"/>
      <c r="BKJ34" s="451"/>
      <c r="BKK34" s="450"/>
      <c r="BKL34" s="450"/>
      <c r="BKM34" s="446"/>
      <c r="BKN34" s="446"/>
      <c r="BKO34" s="446"/>
      <c r="BKP34" s="446"/>
      <c r="BKQ34" s="451"/>
      <c r="BKR34" s="451"/>
      <c r="BKS34" s="450"/>
      <c r="BKT34" s="450"/>
      <c r="BKU34" s="446"/>
      <c r="BKV34" s="446"/>
      <c r="BKW34" s="446"/>
      <c r="BKX34" s="446"/>
      <c r="BKY34" s="451"/>
      <c r="BKZ34" s="451"/>
      <c r="BLA34" s="450"/>
      <c r="BLB34" s="450"/>
      <c r="BLC34" s="446"/>
      <c r="BLD34" s="446"/>
      <c r="BLE34" s="446"/>
      <c r="BLF34" s="446"/>
      <c r="BLG34" s="451"/>
      <c r="BLH34" s="451"/>
      <c r="BLI34" s="450"/>
      <c r="BLJ34" s="450"/>
      <c r="BLK34" s="446"/>
      <c r="BLL34" s="446"/>
      <c r="BLM34" s="446"/>
      <c r="BLN34" s="446"/>
      <c r="BLO34" s="451"/>
      <c r="BLP34" s="451"/>
      <c r="BLQ34" s="450"/>
      <c r="BLR34" s="450"/>
      <c r="BLS34" s="446"/>
      <c r="BLT34" s="446"/>
      <c r="BLU34" s="446"/>
      <c r="BLV34" s="446"/>
      <c r="BLW34" s="451"/>
      <c r="BLX34" s="451"/>
      <c r="BLY34" s="450"/>
      <c r="BLZ34" s="450"/>
      <c r="BMA34" s="446"/>
      <c r="BMB34" s="446"/>
      <c r="BMC34" s="446"/>
      <c r="BMD34" s="446"/>
      <c r="BME34" s="451"/>
      <c r="BMF34" s="451"/>
      <c r="BMG34" s="450"/>
      <c r="BMH34" s="450"/>
      <c r="BMI34" s="446"/>
      <c r="BMJ34" s="446"/>
      <c r="BMK34" s="446"/>
      <c r="BML34" s="446"/>
      <c r="BMM34" s="451"/>
      <c r="BMN34" s="451"/>
      <c r="BMO34" s="450"/>
      <c r="BMP34" s="450"/>
      <c r="BMQ34" s="446"/>
      <c r="BMR34" s="446"/>
      <c r="BMS34" s="446"/>
      <c r="BMT34" s="446"/>
      <c r="BMU34" s="451"/>
      <c r="BMV34" s="451"/>
      <c r="BMW34" s="450"/>
      <c r="BMX34" s="450"/>
      <c r="BMY34" s="446"/>
      <c r="BMZ34" s="446"/>
      <c r="BNA34" s="446"/>
      <c r="BNB34" s="446"/>
      <c r="BNC34" s="451"/>
      <c r="BND34" s="451"/>
      <c r="BNE34" s="450"/>
      <c r="BNF34" s="450"/>
      <c r="BNG34" s="446"/>
      <c r="BNH34" s="446"/>
      <c r="BNI34" s="446"/>
      <c r="BNJ34" s="446"/>
      <c r="BNK34" s="451"/>
      <c r="BNL34" s="451"/>
      <c r="BNM34" s="450"/>
      <c r="BNN34" s="450"/>
      <c r="BNO34" s="446"/>
      <c r="BNP34" s="446"/>
      <c r="BNQ34" s="446"/>
      <c r="BNR34" s="446"/>
      <c r="BNS34" s="451"/>
      <c r="BNT34" s="451"/>
      <c r="BNU34" s="450"/>
      <c r="BNV34" s="450"/>
      <c r="BNW34" s="446"/>
      <c r="BNX34" s="446"/>
      <c r="BNY34" s="446"/>
      <c r="BNZ34" s="446"/>
      <c r="BOA34" s="451"/>
      <c r="BOB34" s="451"/>
      <c r="BOC34" s="450"/>
      <c r="BOD34" s="450"/>
      <c r="BOE34" s="446"/>
      <c r="BOF34" s="446"/>
      <c r="BOG34" s="446"/>
      <c r="BOH34" s="446"/>
      <c r="BOI34" s="451"/>
      <c r="BOJ34" s="451"/>
      <c r="BOK34" s="450"/>
      <c r="BOL34" s="450"/>
      <c r="BOM34" s="446"/>
      <c r="BON34" s="446"/>
      <c r="BOO34" s="446"/>
      <c r="BOP34" s="446"/>
      <c r="BOQ34" s="451"/>
      <c r="BOR34" s="451"/>
      <c r="BOS34" s="450"/>
      <c r="BOT34" s="450"/>
      <c r="BOU34" s="446"/>
      <c r="BOV34" s="446"/>
      <c r="BOW34" s="446"/>
      <c r="BOX34" s="446"/>
      <c r="BOY34" s="451"/>
      <c r="BOZ34" s="451"/>
      <c r="BPA34" s="450"/>
      <c r="BPB34" s="450"/>
      <c r="BPC34" s="446"/>
      <c r="BPD34" s="446"/>
      <c r="BPE34" s="446"/>
      <c r="BPF34" s="446"/>
      <c r="BPG34" s="451"/>
      <c r="BPH34" s="451"/>
      <c r="BPI34" s="450"/>
      <c r="BPJ34" s="450"/>
      <c r="BPK34" s="446"/>
      <c r="BPL34" s="446"/>
      <c r="BPM34" s="446"/>
      <c r="BPN34" s="446"/>
      <c r="BPO34" s="451"/>
      <c r="BPP34" s="451"/>
      <c r="BPQ34" s="450"/>
      <c r="BPR34" s="450"/>
      <c r="BPS34" s="446"/>
      <c r="BPT34" s="446"/>
      <c r="BPU34" s="446"/>
      <c r="BPV34" s="446"/>
      <c r="BPW34" s="451"/>
      <c r="BPX34" s="451"/>
      <c r="BPY34" s="450"/>
      <c r="BPZ34" s="450"/>
      <c r="BQA34" s="446"/>
      <c r="BQB34" s="446"/>
      <c r="BQC34" s="446"/>
      <c r="BQD34" s="446"/>
      <c r="BQE34" s="451"/>
      <c r="BQF34" s="451"/>
      <c r="BQG34" s="450"/>
      <c r="BQH34" s="450"/>
      <c r="BQI34" s="446"/>
      <c r="BQJ34" s="446"/>
      <c r="BQK34" s="446"/>
      <c r="BQL34" s="446"/>
      <c r="BQM34" s="451"/>
      <c r="BQN34" s="451"/>
      <c r="BQO34" s="450"/>
      <c r="BQP34" s="450"/>
      <c r="BQQ34" s="446"/>
      <c r="BQR34" s="446"/>
      <c r="BQS34" s="446"/>
      <c r="BQT34" s="446"/>
      <c r="BQU34" s="451"/>
      <c r="BQV34" s="451"/>
      <c r="BQW34" s="450"/>
      <c r="BQX34" s="450"/>
      <c r="BQY34" s="446"/>
      <c r="BQZ34" s="446"/>
      <c r="BRA34" s="446"/>
      <c r="BRB34" s="446"/>
      <c r="BRC34" s="451"/>
      <c r="BRD34" s="451"/>
      <c r="BRE34" s="450"/>
      <c r="BRF34" s="450"/>
      <c r="BRG34" s="446"/>
      <c r="BRH34" s="446"/>
      <c r="BRI34" s="446"/>
      <c r="BRJ34" s="446"/>
      <c r="BRK34" s="451"/>
      <c r="BRL34" s="451"/>
      <c r="BRM34" s="450"/>
      <c r="BRN34" s="450"/>
      <c r="BRO34" s="446"/>
      <c r="BRP34" s="446"/>
      <c r="BRQ34" s="446"/>
      <c r="BRR34" s="446"/>
      <c r="BRS34" s="451"/>
      <c r="BRT34" s="451"/>
      <c r="BRU34" s="450"/>
      <c r="BRV34" s="450"/>
      <c r="BRW34" s="446"/>
      <c r="BRX34" s="446"/>
      <c r="BRY34" s="446"/>
      <c r="BRZ34" s="446"/>
      <c r="BSA34" s="451"/>
      <c r="BSB34" s="451"/>
      <c r="BSC34" s="450"/>
      <c r="BSD34" s="450"/>
      <c r="BSE34" s="446"/>
      <c r="BSF34" s="446"/>
      <c r="BSG34" s="446"/>
      <c r="BSH34" s="446"/>
      <c r="BSI34" s="451"/>
      <c r="BSJ34" s="451"/>
      <c r="BSK34" s="450"/>
      <c r="BSL34" s="450"/>
      <c r="BSM34" s="446"/>
      <c r="BSN34" s="446"/>
      <c r="BSO34" s="446"/>
      <c r="BSP34" s="446"/>
      <c r="BSQ34" s="451"/>
      <c r="BSR34" s="451"/>
      <c r="BSS34" s="450"/>
      <c r="BST34" s="450"/>
      <c r="BSU34" s="446"/>
      <c r="BSV34" s="446"/>
      <c r="BSW34" s="446"/>
      <c r="BSX34" s="446"/>
      <c r="BSY34" s="451"/>
      <c r="BSZ34" s="451"/>
      <c r="BTA34" s="450"/>
      <c r="BTB34" s="450"/>
      <c r="BTC34" s="446"/>
      <c r="BTD34" s="446"/>
      <c r="BTE34" s="446"/>
      <c r="BTF34" s="446"/>
      <c r="BTG34" s="451"/>
      <c r="BTH34" s="451"/>
      <c r="BTI34" s="450"/>
      <c r="BTJ34" s="450"/>
      <c r="BTK34" s="446"/>
      <c r="BTL34" s="446"/>
      <c r="BTM34" s="446"/>
      <c r="BTN34" s="446"/>
      <c r="BTO34" s="451"/>
      <c r="BTP34" s="451"/>
      <c r="BTQ34" s="450"/>
      <c r="BTR34" s="450"/>
      <c r="BTS34" s="446"/>
      <c r="BTT34" s="446"/>
      <c r="BTU34" s="446"/>
      <c r="BTV34" s="446"/>
      <c r="BTW34" s="451"/>
      <c r="BTX34" s="451"/>
      <c r="BTY34" s="450"/>
      <c r="BTZ34" s="450"/>
      <c r="BUA34" s="446"/>
      <c r="BUB34" s="446"/>
      <c r="BUC34" s="446"/>
      <c r="BUD34" s="446"/>
      <c r="BUE34" s="451"/>
      <c r="BUF34" s="451"/>
      <c r="BUG34" s="450"/>
      <c r="BUH34" s="450"/>
      <c r="BUI34" s="446"/>
      <c r="BUJ34" s="446"/>
      <c r="BUK34" s="446"/>
      <c r="BUL34" s="446"/>
      <c r="BUM34" s="451"/>
      <c r="BUN34" s="451"/>
      <c r="BUO34" s="450"/>
      <c r="BUP34" s="450"/>
      <c r="BUQ34" s="446"/>
      <c r="BUR34" s="446"/>
      <c r="BUS34" s="446"/>
      <c r="BUT34" s="446"/>
      <c r="BUU34" s="451"/>
      <c r="BUV34" s="451"/>
      <c r="BUW34" s="450"/>
      <c r="BUX34" s="450"/>
      <c r="BUY34" s="446"/>
      <c r="BUZ34" s="446"/>
      <c r="BVA34" s="446"/>
      <c r="BVB34" s="446"/>
      <c r="BVC34" s="451"/>
      <c r="BVD34" s="451"/>
      <c r="BVE34" s="450"/>
      <c r="BVF34" s="450"/>
      <c r="BVG34" s="446"/>
      <c r="BVH34" s="446"/>
      <c r="BVI34" s="446"/>
      <c r="BVJ34" s="446"/>
      <c r="BVK34" s="451"/>
      <c r="BVL34" s="451"/>
      <c r="BVM34" s="450"/>
      <c r="BVN34" s="450"/>
      <c r="BVO34" s="446"/>
      <c r="BVP34" s="446"/>
      <c r="BVQ34" s="446"/>
      <c r="BVR34" s="446"/>
      <c r="BVS34" s="451"/>
      <c r="BVT34" s="451"/>
      <c r="BVU34" s="450"/>
      <c r="BVV34" s="450"/>
      <c r="BVW34" s="446"/>
      <c r="BVX34" s="446"/>
      <c r="BVY34" s="446"/>
      <c r="BVZ34" s="446"/>
      <c r="BWA34" s="451"/>
      <c r="BWB34" s="451"/>
      <c r="BWC34" s="450"/>
      <c r="BWD34" s="450"/>
      <c r="BWE34" s="446"/>
      <c r="BWF34" s="446"/>
      <c r="BWG34" s="446"/>
      <c r="BWH34" s="446"/>
      <c r="BWI34" s="451"/>
      <c r="BWJ34" s="451"/>
      <c r="BWK34" s="450"/>
      <c r="BWL34" s="450"/>
      <c r="BWM34" s="446"/>
      <c r="BWN34" s="446"/>
      <c r="BWO34" s="446"/>
      <c r="BWP34" s="446"/>
      <c r="BWQ34" s="451"/>
      <c r="BWR34" s="451"/>
      <c r="BWS34" s="450"/>
      <c r="BWT34" s="450"/>
      <c r="BWU34" s="446"/>
      <c r="BWV34" s="446"/>
      <c r="BWW34" s="446"/>
      <c r="BWX34" s="446"/>
      <c r="BWY34" s="451"/>
      <c r="BWZ34" s="451"/>
      <c r="BXA34" s="450"/>
      <c r="BXB34" s="450"/>
      <c r="BXC34" s="446"/>
      <c r="BXD34" s="446"/>
      <c r="BXE34" s="446"/>
      <c r="BXF34" s="446"/>
      <c r="BXG34" s="451"/>
      <c r="BXH34" s="451"/>
      <c r="BXI34" s="450"/>
      <c r="BXJ34" s="450"/>
      <c r="BXK34" s="446"/>
      <c r="BXL34" s="446"/>
      <c r="BXM34" s="446"/>
      <c r="BXN34" s="446"/>
      <c r="BXO34" s="451"/>
      <c r="BXP34" s="451"/>
      <c r="BXQ34" s="450"/>
      <c r="BXR34" s="450"/>
      <c r="BXS34" s="446"/>
      <c r="BXT34" s="446"/>
      <c r="BXU34" s="446"/>
      <c r="BXV34" s="446"/>
      <c r="BXW34" s="451"/>
      <c r="BXX34" s="451"/>
      <c r="BXY34" s="450"/>
      <c r="BXZ34" s="450"/>
      <c r="BYA34" s="446"/>
      <c r="BYB34" s="446"/>
      <c r="BYC34" s="446"/>
      <c r="BYD34" s="446"/>
      <c r="BYE34" s="451"/>
      <c r="BYF34" s="451"/>
      <c r="BYG34" s="450"/>
      <c r="BYH34" s="450"/>
      <c r="BYI34" s="446"/>
      <c r="BYJ34" s="446"/>
      <c r="BYK34" s="446"/>
      <c r="BYL34" s="446"/>
      <c r="BYM34" s="451"/>
      <c r="BYN34" s="451"/>
      <c r="BYO34" s="450"/>
      <c r="BYP34" s="450"/>
      <c r="BYQ34" s="446"/>
      <c r="BYR34" s="446"/>
      <c r="BYS34" s="446"/>
      <c r="BYT34" s="446"/>
      <c r="BYU34" s="451"/>
      <c r="BYV34" s="451"/>
      <c r="BYW34" s="450"/>
      <c r="BYX34" s="450"/>
      <c r="BYY34" s="446"/>
      <c r="BYZ34" s="446"/>
      <c r="BZA34" s="446"/>
      <c r="BZB34" s="446"/>
      <c r="BZC34" s="451"/>
      <c r="BZD34" s="451"/>
      <c r="BZE34" s="450"/>
      <c r="BZF34" s="450"/>
      <c r="BZG34" s="446"/>
      <c r="BZH34" s="446"/>
      <c r="BZI34" s="446"/>
      <c r="BZJ34" s="446"/>
      <c r="BZK34" s="451"/>
      <c r="BZL34" s="451"/>
      <c r="BZM34" s="450"/>
      <c r="BZN34" s="450"/>
      <c r="BZO34" s="446"/>
      <c r="BZP34" s="446"/>
      <c r="BZQ34" s="446"/>
      <c r="BZR34" s="446"/>
      <c r="BZS34" s="451"/>
      <c r="BZT34" s="451"/>
      <c r="BZU34" s="450"/>
      <c r="BZV34" s="450"/>
      <c r="BZW34" s="446"/>
      <c r="BZX34" s="446"/>
      <c r="BZY34" s="446"/>
      <c r="BZZ34" s="446"/>
      <c r="CAA34" s="451"/>
      <c r="CAB34" s="451"/>
      <c r="CAC34" s="450"/>
      <c r="CAD34" s="450"/>
      <c r="CAE34" s="446"/>
      <c r="CAF34" s="446"/>
      <c r="CAG34" s="446"/>
      <c r="CAH34" s="446"/>
      <c r="CAI34" s="451"/>
      <c r="CAJ34" s="451"/>
      <c r="CAK34" s="450"/>
      <c r="CAL34" s="450"/>
      <c r="CAM34" s="446"/>
      <c r="CAN34" s="446"/>
      <c r="CAO34" s="446"/>
      <c r="CAP34" s="446"/>
      <c r="CAQ34" s="451"/>
      <c r="CAR34" s="451"/>
      <c r="CAS34" s="450"/>
      <c r="CAT34" s="450"/>
      <c r="CAU34" s="446"/>
      <c r="CAV34" s="446"/>
      <c r="CAW34" s="446"/>
      <c r="CAX34" s="446"/>
      <c r="CAY34" s="451"/>
      <c r="CAZ34" s="451"/>
      <c r="CBA34" s="450"/>
      <c r="CBB34" s="450"/>
      <c r="CBC34" s="446"/>
      <c r="CBD34" s="446"/>
      <c r="CBE34" s="446"/>
      <c r="CBF34" s="446"/>
      <c r="CBG34" s="451"/>
      <c r="CBH34" s="451"/>
      <c r="CBI34" s="450"/>
      <c r="CBJ34" s="450"/>
      <c r="CBK34" s="446"/>
      <c r="CBL34" s="446"/>
      <c r="CBM34" s="446"/>
      <c r="CBN34" s="446"/>
      <c r="CBO34" s="451"/>
      <c r="CBP34" s="451"/>
      <c r="CBQ34" s="450"/>
      <c r="CBR34" s="450"/>
      <c r="CBS34" s="446"/>
      <c r="CBT34" s="446"/>
      <c r="CBU34" s="446"/>
      <c r="CBV34" s="446"/>
      <c r="CBW34" s="451"/>
      <c r="CBX34" s="451"/>
      <c r="CBY34" s="450"/>
      <c r="CBZ34" s="450"/>
      <c r="CCA34" s="446"/>
      <c r="CCB34" s="446"/>
      <c r="CCC34" s="446"/>
      <c r="CCD34" s="446"/>
      <c r="CCE34" s="451"/>
      <c r="CCF34" s="451"/>
      <c r="CCG34" s="450"/>
      <c r="CCH34" s="450"/>
      <c r="CCI34" s="446"/>
      <c r="CCJ34" s="446"/>
      <c r="CCK34" s="446"/>
      <c r="CCL34" s="446"/>
      <c r="CCM34" s="451"/>
      <c r="CCN34" s="451"/>
      <c r="CCO34" s="450"/>
      <c r="CCP34" s="450"/>
      <c r="CCQ34" s="446"/>
      <c r="CCR34" s="446"/>
      <c r="CCS34" s="446"/>
      <c r="CCT34" s="446"/>
      <c r="CCU34" s="451"/>
      <c r="CCV34" s="451"/>
      <c r="CCW34" s="450"/>
      <c r="CCX34" s="450"/>
      <c r="CCY34" s="446"/>
      <c r="CCZ34" s="446"/>
      <c r="CDA34" s="446"/>
      <c r="CDB34" s="446"/>
      <c r="CDC34" s="451"/>
      <c r="CDD34" s="451"/>
      <c r="CDE34" s="450"/>
      <c r="CDF34" s="450"/>
      <c r="CDG34" s="446"/>
      <c r="CDH34" s="446"/>
      <c r="CDI34" s="446"/>
      <c r="CDJ34" s="446"/>
      <c r="CDK34" s="451"/>
      <c r="CDL34" s="451"/>
      <c r="CDM34" s="450"/>
      <c r="CDN34" s="450"/>
      <c r="CDO34" s="446"/>
      <c r="CDP34" s="446"/>
      <c r="CDQ34" s="446"/>
      <c r="CDR34" s="446"/>
      <c r="CDS34" s="451"/>
      <c r="CDT34" s="451"/>
      <c r="CDU34" s="450"/>
      <c r="CDV34" s="450"/>
      <c r="CDW34" s="446"/>
      <c r="CDX34" s="446"/>
      <c r="CDY34" s="446"/>
      <c r="CDZ34" s="446"/>
      <c r="CEA34" s="451"/>
      <c r="CEB34" s="451"/>
      <c r="CEC34" s="450"/>
      <c r="CED34" s="450"/>
      <c r="CEE34" s="446"/>
      <c r="CEF34" s="446"/>
      <c r="CEG34" s="446"/>
      <c r="CEH34" s="446"/>
      <c r="CEI34" s="451"/>
      <c r="CEJ34" s="451"/>
      <c r="CEK34" s="450"/>
      <c r="CEL34" s="450"/>
      <c r="CEM34" s="446"/>
      <c r="CEN34" s="446"/>
      <c r="CEO34" s="446"/>
      <c r="CEP34" s="446"/>
      <c r="CEQ34" s="451"/>
      <c r="CER34" s="451"/>
      <c r="CES34" s="450"/>
      <c r="CET34" s="450"/>
      <c r="CEU34" s="446"/>
      <c r="CEV34" s="446"/>
      <c r="CEW34" s="446"/>
      <c r="CEX34" s="446"/>
      <c r="CEY34" s="451"/>
      <c r="CEZ34" s="451"/>
      <c r="CFA34" s="450"/>
      <c r="CFB34" s="450"/>
      <c r="CFC34" s="446"/>
      <c r="CFD34" s="446"/>
      <c r="CFE34" s="446"/>
      <c r="CFF34" s="446"/>
      <c r="CFG34" s="451"/>
      <c r="CFH34" s="451"/>
      <c r="CFI34" s="450"/>
      <c r="CFJ34" s="450"/>
      <c r="CFK34" s="446"/>
      <c r="CFL34" s="446"/>
      <c r="CFM34" s="446"/>
      <c r="CFN34" s="446"/>
      <c r="CFO34" s="451"/>
      <c r="CFP34" s="451"/>
      <c r="CFQ34" s="450"/>
      <c r="CFR34" s="450"/>
      <c r="CFS34" s="446"/>
      <c r="CFT34" s="446"/>
      <c r="CFU34" s="446"/>
      <c r="CFV34" s="446"/>
      <c r="CFW34" s="451"/>
      <c r="CFX34" s="451"/>
      <c r="CFY34" s="450"/>
      <c r="CFZ34" s="450"/>
      <c r="CGA34" s="446"/>
      <c r="CGB34" s="446"/>
      <c r="CGC34" s="446"/>
      <c r="CGD34" s="446"/>
      <c r="CGE34" s="451"/>
      <c r="CGF34" s="451"/>
      <c r="CGG34" s="450"/>
      <c r="CGH34" s="450"/>
      <c r="CGI34" s="446"/>
      <c r="CGJ34" s="446"/>
      <c r="CGK34" s="446"/>
      <c r="CGL34" s="446"/>
      <c r="CGM34" s="451"/>
      <c r="CGN34" s="451"/>
      <c r="CGO34" s="450"/>
      <c r="CGP34" s="450"/>
      <c r="CGQ34" s="446"/>
      <c r="CGR34" s="446"/>
      <c r="CGS34" s="446"/>
      <c r="CGT34" s="446"/>
      <c r="CGU34" s="451"/>
      <c r="CGV34" s="451"/>
      <c r="CGW34" s="450"/>
      <c r="CGX34" s="450"/>
      <c r="CGY34" s="446"/>
      <c r="CGZ34" s="446"/>
      <c r="CHA34" s="446"/>
      <c r="CHB34" s="446"/>
      <c r="CHC34" s="451"/>
      <c r="CHD34" s="451"/>
      <c r="CHE34" s="450"/>
      <c r="CHF34" s="450"/>
      <c r="CHG34" s="446"/>
      <c r="CHH34" s="446"/>
      <c r="CHI34" s="446"/>
      <c r="CHJ34" s="446"/>
      <c r="CHK34" s="451"/>
      <c r="CHL34" s="451"/>
      <c r="CHM34" s="450"/>
      <c r="CHN34" s="450"/>
      <c r="CHO34" s="446"/>
      <c r="CHP34" s="446"/>
      <c r="CHQ34" s="446"/>
      <c r="CHR34" s="446"/>
      <c r="CHS34" s="451"/>
      <c r="CHT34" s="451"/>
      <c r="CHU34" s="450"/>
      <c r="CHV34" s="450"/>
      <c r="CHW34" s="446"/>
      <c r="CHX34" s="446"/>
      <c r="CHY34" s="446"/>
      <c r="CHZ34" s="446"/>
      <c r="CIA34" s="451"/>
      <c r="CIB34" s="451"/>
      <c r="CIC34" s="450"/>
      <c r="CID34" s="450"/>
      <c r="CIE34" s="446"/>
      <c r="CIF34" s="446"/>
      <c r="CIG34" s="446"/>
      <c r="CIH34" s="446"/>
      <c r="CII34" s="451"/>
      <c r="CIJ34" s="451"/>
      <c r="CIK34" s="450"/>
      <c r="CIL34" s="450"/>
      <c r="CIM34" s="446"/>
      <c r="CIN34" s="446"/>
      <c r="CIO34" s="446"/>
      <c r="CIP34" s="446"/>
      <c r="CIQ34" s="451"/>
      <c r="CIR34" s="451"/>
      <c r="CIS34" s="450"/>
      <c r="CIT34" s="450"/>
      <c r="CIU34" s="446"/>
      <c r="CIV34" s="446"/>
      <c r="CIW34" s="446"/>
      <c r="CIX34" s="446"/>
      <c r="CIY34" s="451"/>
      <c r="CIZ34" s="451"/>
      <c r="CJA34" s="450"/>
      <c r="CJB34" s="450"/>
      <c r="CJC34" s="446"/>
      <c r="CJD34" s="446"/>
      <c r="CJE34" s="446"/>
      <c r="CJF34" s="446"/>
      <c r="CJG34" s="451"/>
      <c r="CJH34" s="451"/>
      <c r="CJI34" s="450"/>
      <c r="CJJ34" s="450"/>
      <c r="CJK34" s="446"/>
      <c r="CJL34" s="446"/>
      <c r="CJM34" s="446"/>
      <c r="CJN34" s="446"/>
      <c r="CJO34" s="451"/>
      <c r="CJP34" s="451"/>
      <c r="CJQ34" s="450"/>
      <c r="CJR34" s="450"/>
      <c r="CJS34" s="446"/>
      <c r="CJT34" s="446"/>
      <c r="CJU34" s="446"/>
      <c r="CJV34" s="446"/>
      <c r="CJW34" s="451"/>
      <c r="CJX34" s="451"/>
      <c r="CJY34" s="450"/>
      <c r="CJZ34" s="450"/>
      <c r="CKA34" s="446"/>
      <c r="CKB34" s="446"/>
      <c r="CKC34" s="446"/>
      <c r="CKD34" s="446"/>
      <c r="CKE34" s="451"/>
      <c r="CKF34" s="451"/>
      <c r="CKG34" s="450"/>
      <c r="CKH34" s="450"/>
      <c r="CKI34" s="446"/>
      <c r="CKJ34" s="446"/>
      <c r="CKK34" s="446"/>
      <c r="CKL34" s="446"/>
      <c r="CKM34" s="451"/>
      <c r="CKN34" s="451"/>
      <c r="CKO34" s="450"/>
      <c r="CKP34" s="450"/>
      <c r="CKQ34" s="446"/>
      <c r="CKR34" s="446"/>
      <c r="CKS34" s="446"/>
      <c r="CKT34" s="446"/>
      <c r="CKU34" s="451"/>
      <c r="CKV34" s="451"/>
      <c r="CKW34" s="450"/>
      <c r="CKX34" s="450"/>
      <c r="CKY34" s="446"/>
      <c r="CKZ34" s="446"/>
      <c r="CLA34" s="446"/>
      <c r="CLB34" s="446"/>
      <c r="CLC34" s="451"/>
      <c r="CLD34" s="451"/>
      <c r="CLE34" s="450"/>
      <c r="CLF34" s="450"/>
      <c r="CLG34" s="446"/>
      <c r="CLH34" s="446"/>
      <c r="CLI34" s="446"/>
      <c r="CLJ34" s="446"/>
      <c r="CLK34" s="451"/>
      <c r="CLL34" s="451"/>
      <c r="CLM34" s="450"/>
      <c r="CLN34" s="450"/>
      <c r="CLO34" s="446"/>
      <c r="CLP34" s="446"/>
      <c r="CLQ34" s="446"/>
      <c r="CLR34" s="446"/>
      <c r="CLS34" s="451"/>
      <c r="CLT34" s="451"/>
      <c r="CLU34" s="450"/>
      <c r="CLV34" s="450"/>
      <c r="CLW34" s="446"/>
      <c r="CLX34" s="446"/>
      <c r="CLY34" s="446"/>
      <c r="CLZ34" s="446"/>
      <c r="CMA34" s="451"/>
      <c r="CMB34" s="451"/>
      <c r="CMC34" s="450"/>
      <c r="CMD34" s="450"/>
      <c r="CME34" s="446"/>
      <c r="CMF34" s="446"/>
      <c r="CMG34" s="446"/>
      <c r="CMH34" s="446"/>
      <c r="CMI34" s="451"/>
      <c r="CMJ34" s="451"/>
      <c r="CMK34" s="450"/>
      <c r="CML34" s="450"/>
      <c r="CMM34" s="446"/>
      <c r="CMN34" s="446"/>
      <c r="CMO34" s="446"/>
      <c r="CMP34" s="446"/>
      <c r="CMQ34" s="451"/>
      <c r="CMR34" s="451"/>
      <c r="CMS34" s="450"/>
      <c r="CMT34" s="450"/>
      <c r="CMU34" s="446"/>
      <c r="CMV34" s="446"/>
      <c r="CMW34" s="446"/>
      <c r="CMX34" s="446"/>
      <c r="CMY34" s="451"/>
      <c r="CMZ34" s="451"/>
      <c r="CNA34" s="450"/>
      <c r="CNB34" s="450"/>
      <c r="CNC34" s="446"/>
      <c r="CND34" s="446"/>
      <c r="CNE34" s="446"/>
      <c r="CNF34" s="446"/>
      <c r="CNG34" s="451"/>
      <c r="CNH34" s="451"/>
      <c r="CNI34" s="450"/>
      <c r="CNJ34" s="450"/>
      <c r="CNK34" s="446"/>
      <c r="CNL34" s="446"/>
      <c r="CNM34" s="446"/>
      <c r="CNN34" s="446"/>
      <c r="CNO34" s="451"/>
      <c r="CNP34" s="451"/>
      <c r="CNQ34" s="450"/>
      <c r="CNR34" s="450"/>
      <c r="CNS34" s="446"/>
      <c r="CNT34" s="446"/>
      <c r="CNU34" s="446"/>
      <c r="CNV34" s="446"/>
      <c r="CNW34" s="451"/>
      <c r="CNX34" s="451"/>
      <c r="CNY34" s="450"/>
      <c r="CNZ34" s="450"/>
      <c r="COA34" s="446"/>
      <c r="COB34" s="446"/>
      <c r="COC34" s="446"/>
      <c r="COD34" s="446"/>
      <c r="COE34" s="451"/>
      <c r="COF34" s="451"/>
      <c r="COG34" s="450"/>
      <c r="COH34" s="450"/>
      <c r="COI34" s="446"/>
      <c r="COJ34" s="446"/>
      <c r="COK34" s="446"/>
      <c r="COL34" s="446"/>
      <c r="COM34" s="451"/>
      <c r="CON34" s="451"/>
      <c r="COO34" s="450"/>
      <c r="COP34" s="450"/>
      <c r="COQ34" s="446"/>
      <c r="COR34" s="446"/>
      <c r="COS34" s="446"/>
      <c r="COT34" s="446"/>
      <c r="COU34" s="451"/>
      <c r="COV34" s="451"/>
      <c r="COW34" s="450"/>
      <c r="COX34" s="450"/>
      <c r="COY34" s="446"/>
      <c r="COZ34" s="446"/>
      <c r="CPA34" s="446"/>
      <c r="CPB34" s="446"/>
      <c r="CPC34" s="451"/>
      <c r="CPD34" s="451"/>
      <c r="CPE34" s="450"/>
      <c r="CPF34" s="450"/>
      <c r="CPG34" s="446"/>
      <c r="CPH34" s="446"/>
      <c r="CPI34" s="446"/>
      <c r="CPJ34" s="446"/>
      <c r="CPK34" s="451"/>
      <c r="CPL34" s="451"/>
      <c r="CPM34" s="450"/>
      <c r="CPN34" s="450"/>
      <c r="CPO34" s="446"/>
      <c r="CPP34" s="446"/>
      <c r="CPQ34" s="446"/>
      <c r="CPR34" s="446"/>
      <c r="CPS34" s="451"/>
      <c r="CPT34" s="451"/>
      <c r="CPU34" s="450"/>
      <c r="CPV34" s="450"/>
      <c r="CPW34" s="446"/>
      <c r="CPX34" s="446"/>
      <c r="CPY34" s="446"/>
      <c r="CPZ34" s="446"/>
      <c r="CQA34" s="451"/>
      <c r="CQB34" s="451"/>
      <c r="CQC34" s="450"/>
      <c r="CQD34" s="450"/>
      <c r="CQE34" s="446"/>
      <c r="CQF34" s="446"/>
      <c r="CQG34" s="446"/>
      <c r="CQH34" s="446"/>
      <c r="CQI34" s="451"/>
      <c r="CQJ34" s="451"/>
      <c r="CQK34" s="450"/>
      <c r="CQL34" s="450"/>
      <c r="CQM34" s="446"/>
      <c r="CQN34" s="446"/>
      <c r="CQO34" s="446"/>
      <c r="CQP34" s="446"/>
      <c r="CQQ34" s="451"/>
      <c r="CQR34" s="451"/>
      <c r="CQS34" s="450"/>
      <c r="CQT34" s="450"/>
      <c r="CQU34" s="446"/>
      <c r="CQV34" s="446"/>
      <c r="CQW34" s="446"/>
      <c r="CQX34" s="446"/>
      <c r="CQY34" s="451"/>
      <c r="CQZ34" s="451"/>
      <c r="CRA34" s="450"/>
      <c r="CRB34" s="450"/>
      <c r="CRC34" s="446"/>
      <c r="CRD34" s="446"/>
      <c r="CRE34" s="446"/>
      <c r="CRF34" s="446"/>
      <c r="CRG34" s="451"/>
      <c r="CRH34" s="451"/>
      <c r="CRI34" s="450"/>
      <c r="CRJ34" s="450"/>
      <c r="CRK34" s="446"/>
      <c r="CRL34" s="446"/>
      <c r="CRM34" s="446"/>
      <c r="CRN34" s="446"/>
      <c r="CRO34" s="451"/>
      <c r="CRP34" s="451"/>
      <c r="CRQ34" s="450"/>
      <c r="CRR34" s="450"/>
      <c r="CRS34" s="446"/>
      <c r="CRT34" s="446"/>
      <c r="CRU34" s="446"/>
      <c r="CRV34" s="446"/>
      <c r="CRW34" s="451"/>
      <c r="CRX34" s="451"/>
      <c r="CRY34" s="450"/>
      <c r="CRZ34" s="450"/>
      <c r="CSA34" s="446"/>
      <c r="CSB34" s="446"/>
      <c r="CSC34" s="446"/>
      <c r="CSD34" s="446"/>
      <c r="CSE34" s="451"/>
      <c r="CSF34" s="451"/>
      <c r="CSG34" s="450"/>
      <c r="CSH34" s="450"/>
      <c r="CSI34" s="446"/>
      <c r="CSJ34" s="446"/>
      <c r="CSK34" s="446"/>
      <c r="CSL34" s="446"/>
      <c r="CSM34" s="451"/>
      <c r="CSN34" s="451"/>
      <c r="CSO34" s="450"/>
      <c r="CSP34" s="450"/>
      <c r="CSQ34" s="446"/>
      <c r="CSR34" s="446"/>
      <c r="CSS34" s="446"/>
      <c r="CST34" s="446"/>
      <c r="CSU34" s="451"/>
      <c r="CSV34" s="451"/>
      <c r="CSW34" s="450"/>
      <c r="CSX34" s="450"/>
      <c r="CSY34" s="446"/>
      <c r="CSZ34" s="446"/>
      <c r="CTA34" s="446"/>
      <c r="CTB34" s="446"/>
      <c r="CTC34" s="451"/>
      <c r="CTD34" s="451"/>
      <c r="CTE34" s="450"/>
      <c r="CTF34" s="450"/>
      <c r="CTG34" s="446"/>
      <c r="CTH34" s="446"/>
      <c r="CTI34" s="446"/>
      <c r="CTJ34" s="446"/>
      <c r="CTK34" s="451"/>
      <c r="CTL34" s="451"/>
      <c r="CTM34" s="450"/>
      <c r="CTN34" s="450"/>
      <c r="CTO34" s="446"/>
      <c r="CTP34" s="446"/>
      <c r="CTQ34" s="446"/>
      <c r="CTR34" s="446"/>
      <c r="CTS34" s="451"/>
      <c r="CTT34" s="451"/>
      <c r="CTU34" s="450"/>
      <c r="CTV34" s="450"/>
      <c r="CTW34" s="446"/>
      <c r="CTX34" s="446"/>
      <c r="CTY34" s="446"/>
      <c r="CTZ34" s="446"/>
      <c r="CUA34" s="451"/>
      <c r="CUB34" s="451"/>
      <c r="CUC34" s="450"/>
      <c r="CUD34" s="450"/>
      <c r="CUE34" s="446"/>
      <c r="CUF34" s="446"/>
      <c r="CUG34" s="446"/>
      <c r="CUH34" s="446"/>
      <c r="CUI34" s="451"/>
      <c r="CUJ34" s="451"/>
      <c r="CUK34" s="450"/>
      <c r="CUL34" s="450"/>
      <c r="CUM34" s="446"/>
      <c r="CUN34" s="446"/>
      <c r="CUO34" s="446"/>
      <c r="CUP34" s="446"/>
      <c r="CUQ34" s="451"/>
      <c r="CUR34" s="451"/>
      <c r="CUS34" s="450"/>
      <c r="CUT34" s="450"/>
      <c r="CUU34" s="446"/>
      <c r="CUV34" s="446"/>
      <c r="CUW34" s="446"/>
      <c r="CUX34" s="446"/>
      <c r="CUY34" s="451"/>
      <c r="CUZ34" s="451"/>
      <c r="CVA34" s="450"/>
      <c r="CVB34" s="450"/>
      <c r="CVC34" s="446"/>
      <c r="CVD34" s="446"/>
      <c r="CVE34" s="446"/>
      <c r="CVF34" s="446"/>
      <c r="CVG34" s="451"/>
      <c r="CVH34" s="451"/>
      <c r="CVI34" s="450"/>
      <c r="CVJ34" s="450"/>
      <c r="CVK34" s="446"/>
      <c r="CVL34" s="446"/>
      <c r="CVM34" s="446"/>
      <c r="CVN34" s="446"/>
      <c r="CVO34" s="451"/>
      <c r="CVP34" s="451"/>
      <c r="CVQ34" s="450"/>
      <c r="CVR34" s="450"/>
      <c r="CVS34" s="446"/>
      <c r="CVT34" s="446"/>
      <c r="CVU34" s="446"/>
      <c r="CVV34" s="446"/>
      <c r="CVW34" s="451"/>
      <c r="CVX34" s="451"/>
      <c r="CVY34" s="450"/>
      <c r="CVZ34" s="450"/>
      <c r="CWA34" s="446"/>
      <c r="CWB34" s="446"/>
      <c r="CWC34" s="446"/>
      <c r="CWD34" s="446"/>
      <c r="CWE34" s="451"/>
      <c r="CWF34" s="451"/>
      <c r="CWG34" s="450"/>
      <c r="CWH34" s="450"/>
      <c r="CWI34" s="446"/>
      <c r="CWJ34" s="446"/>
      <c r="CWK34" s="446"/>
      <c r="CWL34" s="446"/>
      <c r="CWM34" s="451"/>
      <c r="CWN34" s="451"/>
      <c r="CWO34" s="450"/>
      <c r="CWP34" s="450"/>
      <c r="CWQ34" s="446"/>
      <c r="CWR34" s="446"/>
      <c r="CWS34" s="446"/>
      <c r="CWT34" s="446"/>
      <c r="CWU34" s="451"/>
      <c r="CWV34" s="451"/>
      <c r="CWW34" s="450"/>
      <c r="CWX34" s="450"/>
      <c r="CWY34" s="446"/>
      <c r="CWZ34" s="446"/>
      <c r="CXA34" s="446"/>
      <c r="CXB34" s="446"/>
      <c r="CXC34" s="451"/>
      <c r="CXD34" s="451"/>
      <c r="CXE34" s="450"/>
      <c r="CXF34" s="450"/>
      <c r="CXG34" s="446"/>
      <c r="CXH34" s="446"/>
      <c r="CXI34" s="446"/>
      <c r="CXJ34" s="446"/>
      <c r="CXK34" s="451"/>
      <c r="CXL34" s="451"/>
      <c r="CXM34" s="450"/>
      <c r="CXN34" s="450"/>
      <c r="CXO34" s="446"/>
      <c r="CXP34" s="446"/>
      <c r="CXQ34" s="446"/>
      <c r="CXR34" s="446"/>
      <c r="CXS34" s="451"/>
      <c r="CXT34" s="451"/>
      <c r="CXU34" s="450"/>
      <c r="CXV34" s="450"/>
      <c r="CXW34" s="446"/>
      <c r="CXX34" s="446"/>
      <c r="CXY34" s="446"/>
      <c r="CXZ34" s="446"/>
      <c r="CYA34" s="451"/>
      <c r="CYB34" s="451"/>
      <c r="CYC34" s="450"/>
      <c r="CYD34" s="450"/>
      <c r="CYE34" s="446"/>
      <c r="CYF34" s="446"/>
      <c r="CYG34" s="446"/>
      <c r="CYH34" s="446"/>
      <c r="CYI34" s="451"/>
      <c r="CYJ34" s="451"/>
      <c r="CYK34" s="450"/>
      <c r="CYL34" s="450"/>
      <c r="CYM34" s="446"/>
      <c r="CYN34" s="446"/>
      <c r="CYO34" s="446"/>
      <c r="CYP34" s="446"/>
      <c r="CYQ34" s="451"/>
      <c r="CYR34" s="451"/>
      <c r="CYS34" s="450"/>
      <c r="CYT34" s="450"/>
      <c r="CYU34" s="446"/>
      <c r="CYV34" s="446"/>
      <c r="CYW34" s="446"/>
      <c r="CYX34" s="446"/>
      <c r="CYY34" s="451"/>
      <c r="CYZ34" s="451"/>
      <c r="CZA34" s="450"/>
      <c r="CZB34" s="450"/>
      <c r="CZC34" s="446"/>
      <c r="CZD34" s="446"/>
      <c r="CZE34" s="446"/>
      <c r="CZF34" s="446"/>
      <c r="CZG34" s="451"/>
      <c r="CZH34" s="451"/>
      <c r="CZI34" s="450"/>
      <c r="CZJ34" s="450"/>
      <c r="CZK34" s="446"/>
      <c r="CZL34" s="446"/>
      <c r="CZM34" s="446"/>
      <c r="CZN34" s="446"/>
      <c r="CZO34" s="451"/>
      <c r="CZP34" s="451"/>
      <c r="CZQ34" s="450"/>
      <c r="CZR34" s="450"/>
      <c r="CZS34" s="446"/>
      <c r="CZT34" s="446"/>
      <c r="CZU34" s="446"/>
      <c r="CZV34" s="446"/>
      <c r="CZW34" s="451"/>
      <c r="CZX34" s="451"/>
      <c r="CZY34" s="450"/>
      <c r="CZZ34" s="450"/>
      <c r="DAA34" s="446"/>
      <c r="DAB34" s="446"/>
      <c r="DAC34" s="446"/>
      <c r="DAD34" s="446"/>
      <c r="DAE34" s="451"/>
      <c r="DAF34" s="451"/>
      <c r="DAG34" s="450"/>
      <c r="DAH34" s="450"/>
      <c r="DAI34" s="446"/>
      <c r="DAJ34" s="446"/>
      <c r="DAK34" s="446"/>
      <c r="DAL34" s="446"/>
      <c r="DAM34" s="451"/>
      <c r="DAN34" s="451"/>
      <c r="DAO34" s="450"/>
      <c r="DAP34" s="450"/>
      <c r="DAQ34" s="446"/>
      <c r="DAR34" s="446"/>
      <c r="DAS34" s="446"/>
      <c r="DAT34" s="446"/>
      <c r="DAU34" s="451"/>
      <c r="DAV34" s="451"/>
      <c r="DAW34" s="450"/>
      <c r="DAX34" s="450"/>
      <c r="DAY34" s="446"/>
      <c r="DAZ34" s="446"/>
      <c r="DBA34" s="446"/>
      <c r="DBB34" s="446"/>
      <c r="DBC34" s="451"/>
      <c r="DBD34" s="451"/>
      <c r="DBE34" s="450"/>
      <c r="DBF34" s="450"/>
      <c r="DBG34" s="446"/>
      <c r="DBH34" s="446"/>
      <c r="DBI34" s="446"/>
      <c r="DBJ34" s="446"/>
      <c r="DBK34" s="451"/>
      <c r="DBL34" s="451"/>
      <c r="DBM34" s="450"/>
      <c r="DBN34" s="450"/>
      <c r="DBO34" s="446"/>
      <c r="DBP34" s="446"/>
      <c r="DBQ34" s="446"/>
      <c r="DBR34" s="446"/>
      <c r="DBS34" s="451"/>
      <c r="DBT34" s="451"/>
      <c r="DBU34" s="450"/>
      <c r="DBV34" s="450"/>
      <c r="DBW34" s="446"/>
      <c r="DBX34" s="446"/>
      <c r="DBY34" s="446"/>
      <c r="DBZ34" s="446"/>
      <c r="DCA34" s="451"/>
      <c r="DCB34" s="451"/>
      <c r="DCC34" s="450"/>
      <c r="DCD34" s="450"/>
      <c r="DCE34" s="446"/>
      <c r="DCF34" s="446"/>
      <c r="DCG34" s="446"/>
      <c r="DCH34" s="446"/>
      <c r="DCI34" s="451"/>
      <c r="DCJ34" s="451"/>
      <c r="DCK34" s="450"/>
      <c r="DCL34" s="450"/>
      <c r="DCM34" s="446"/>
      <c r="DCN34" s="446"/>
      <c r="DCO34" s="446"/>
      <c r="DCP34" s="446"/>
      <c r="DCQ34" s="451"/>
      <c r="DCR34" s="451"/>
      <c r="DCS34" s="450"/>
      <c r="DCT34" s="450"/>
      <c r="DCU34" s="446"/>
      <c r="DCV34" s="446"/>
      <c r="DCW34" s="446"/>
      <c r="DCX34" s="446"/>
      <c r="DCY34" s="451"/>
      <c r="DCZ34" s="451"/>
      <c r="DDA34" s="450"/>
      <c r="DDB34" s="450"/>
      <c r="DDC34" s="446"/>
      <c r="DDD34" s="446"/>
      <c r="DDE34" s="446"/>
      <c r="DDF34" s="446"/>
      <c r="DDG34" s="451"/>
      <c r="DDH34" s="451"/>
      <c r="DDI34" s="450"/>
      <c r="DDJ34" s="450"/>
      <c r="DDK34" s="446"/>
      <c r="DDL34" s="446"/>
      <c r="DDM34" s="446"/>
      <c r="DDN34" s="446"/>
      <c r="DDO34" s="451"/>
      <c r="DDP34" s="451"/>
      <c r="DDQ34" s="450"/>
      <c r="DDR34" s="450"/>
      <c r="DDS34" s="446"/>
      <c r="DDT34" s="446"/>
      <c r="DDU34" s="446"/>
      <c r="DDV34" s="446"/>
      <c r="DDW34" s="451"/>
      <c r="DDX34" s="451"/>
      <c r="DDY34" s="450"/>
      <c r="DDZ34" s="450"/>
      <c r="DEA34" s="446"/>
      <c r="DEB34" s="446"/>
      <c r="DEC34" s="446"/>
      <c r="DED34" s="446"/>
      <c r="DEE34" s="451"/>
      <c r="DEF34" s="451"/>
      <c r="DEG34" s="450"/>
      <c r="DEH34" s="450"/>
      <c r="DEI34" s="446"/>
      <c r="DEJ34" s="446"/>
      <c r="DEK34" s="446"/>
      <c r="DEL34" s="446"/>
      <c r="DEM34" s="451"/>
      <c r="DEN34" s="451"/>
      <c r="DEO34" s="450"/>
      <c r="DEP34" s="450"/>
      <c r="DEQ34" s="446"/>
      <c r="DER34" s="446"/>
      <c r="DES34" s="446"/>
      <c r="DET34" s="446"/>
      <c r="DEU34" s="451"/>
      <c r="DEV34" s="451"/>
      <c r="DEW34" s="450"/>
      <c r="DEX34" s="450"/>
      <c r="DEY34" s="446"/>
      <c r="DEZ34" s="446"/>
      <c r="DFA34" s="446"/>
      <c r="DFB34" s="446"/>
      <c r="DFC34" s="451"/>
      <c r="DFD34" s="451"/>
      <c r="DFE34" s="450"/>
      <c r="DFF34" s="450"/>
      <c r="DFG34" s="446"/>
      <c r="DFH34" s="446"/>
      <c r="DFI34" s="446"/>
      <c r="DFJ34" s="446"/>
      <c r="DFK34" s="451"/>
      <c r="DFL34" s="451"/>
      <c r="DFM34" s="450"/>
      <c r="DFN34" s="450"/>
      <c r="DFO34" s="446"/>
      <c r="DFP34" s="446"/>
      <c r="DFQ34" s="446"/>
      <c r="DFR34" s="446"/>
      <c r="DFS34" s="451"/>
      <c r="DFT34" s="451"/>
      <c r="DFU34" s="450"/>
      <c r="DFV34" s="450"/>
      <c r="DFW34" s="446"/>
      <c r="DFX34" s="446"/>
      <c r="DFY34" s="446"/>
      <c r="DFZ34" s="446"/>
      <c r="DGA34" s="451"/>
      <c r="DGB34" s="451"/>
      <c r="DGC34" s="450"/>
      <c r="DGD34" s="450"/>
      <c r="DGE34" s="446"/>
      <c r="DGF34" s="446"/>
      <c r="DGG34" s="446"/>
      <c r="DGH34" s="446"/>
      <c r="DGI34" s="451"/>
      <c r="DGJ34" s="451"/>
      <c r="DGK34" s="450"/>
      <c r="DGL34" s="450"/>
      <c r="DGM34" s="446"/>
      <c r="DGN34" s="446"/>
      <c r="DGO34" s="446"/>
      <c r="DGP34" s="446"/>
      <c r="DGQ34" s="451"/>
      <c r="DGR34" s="451"/>
      <c r="DGS34" s="450"/>
      <c r="DGT34" s="450"/>
      <c r="DGU34" s="446"/>
      <c r="DGV34" s="446"/>
      <c r="DGW34" s="446"/>
      <c r="DGX34" s="446"/>
      <c r="DGY34" s="451"/>
      <c r="DGZ34" s="451"/>
      <c r="DHA34" s="450"/>
      <c r="DHB34" s="450"/>
      <c r="DHC34" s="446"/>
      <c r="DHD34" s="446"/>
      <c r="DHE34" s="446"/>
      <c r="DHF34" s="446"/>
      <c r="DHG34" s="451"/>
      <c r="DHH34" s="451"/>
      <c r="DHI34" s="450"/>
      <c r="DHJ34" s="450"/>
      <c r="DHK34" s="446"/>
      <c r="DHL34" s="446"/>
      <c r="DHM34" s="446"/>
      <c r="DHN34" s="446"/>
      <c r="DHO34" s="451"/>
      <c r="DHP34" s="451"/>
      <c r="DHQ34" s="450"/>
      <c r="DHR34" s="450"/>
      <c r="DHS34" s="446"/>
      <c r="DHT34" s="446"/>
      <c r="DHU34" s="446"/>
      <c r="DHV34" s="446"/>
      <c r="DHW34" s="451"/>
      <c r="DHX34" s="451"/>
      <c r="DHY34" s="450"/>
      <c r="DHZ34" s="450"/>
      <c r="DIA34" s="446"/>
      <c r="DIB34" s="446"/>
      <c r="DIC34" s="446"/>
      <c r="DID34" s="446"/>
      <c r="DIE34" s="451"/>
      <c r="DIF34" s="451"/>
      <c r="DIG34" s="450"/>
      <c r="DIH34" s="450"/>
      <c r="DII34" s="446"/>
      <c r="DIJ34" s="446"/>
      <c r="DIK34" s="446"/>
      <c r="DIL34" s="446"/>
      <c r="DIM34" s="451"/>
      <c r="DIN34" s="451"/>
      <c r="DIO34" s="450"/>
      <c r="DIP34" s="450"/>
      <c r="DIQ34" s="446"/>
      <c r="DIR34" s="446"/>
      <c r="DIS34" s="446"/>
      <c r="DIT34" s="446"/>
      <c r="DIU34" s="451"/>
      <c r="DIV34" s="451"/>
      <c r="DIW34" s="450"/>
      <c r="DIX34" s="450"/>
      <c r="DIY34" s="446"/>
      <c r="DIZ34" s="446"/>
      <c r="DJA34" s="446"/>
      <c r="DJB34" s="446"/>
      <c r="DJC34" s="451"/>
      <c r="DJD34" s="451"/>
      <c r="DJE34" s="450"/>
      <c r="DJF34" s="450"/>
      <c r="DJG34" s="446"/>
      <c r="DJH34" s="446"/>
      <c r="DJI34" s="446"/>
      <c r="DJJ34" s="446"/>
      <c r="DJK34" s="451"/>
      <c r="DJL34" s="451"/>
      <c r="DJM34" s="450"/>
      <c r="DJN34" s="450"/>
      <c r="DJO34" s="446"/>
      <c r="DJP34" s="446"/>
      <c r="DJQ34" s="446"/>
      <c r="DJR34" s="446"/>
      <c r="DJS34" s="451"/>
      <c r="DJT34" s="451"/>
      <c r="DJU34" s="450"/>
      <c r="DJV34" s="450"/>
      <c r="DJW34" s="446"/>
      <c r="DJX34" s="446"/>
      <c r="DJY34" s="446"/>
      <c r="DJZ34" s="446"/>
      <c r="DKA34" s="451"/>
      <c r="DKB34" s="451"/>
      <c r="DKC34" s="450"/>
      <c r="DKD34" s="450"/>
      <c r="DKE34" s="446"/>
      <c r="DKF34" s="446"/>
      <c r="DKG34" s="446"/>
      <c r="DKH34" s="446"/>
      <c r="DKI34" s="451"/>
      <c r="DKJ34" s="451"/>
      <c r="DKK34" s="450"/>
      <c r="DKL34" s="450"/>
      <c r="DKM34" s="446"/>
      <c r="DKN34" s="446"/>
      <c r="DKO34" s="446"/>
      <c r="DKP34" s="446"/>
      <c r="DKQ34" s="451"/>
      <c r="DKR34" s="451"/>
      <c r="DKS34" s="450"/>
      <c r="DKT34" s="450"/>
      <c r="DKU34" s="446"/>
      <c r="DKV34" s="446"/>
      <c r="DKW34" s="446"/>
      <c r="DKX34" s="446"/>
      <c r="DKY34" s="451"/>
      <c r="DKZ34" s="451"/>
      <c r="DLA34" s="450"/>
      <c r="DLB34" s="450"/>
      <c r="DLC34" s="446"/>
      <c r="DLD34" s="446"/>
      <c r="DLE34" s="446"/>
      <c r="DLF34" s="446"/>
      <c r="DLG34" s="451"/>
      <c r="DLH34" s="451"/>
      <c r="DLI34" s="450"/>
      <c r="DLJ34" s="450"/>
      <c r="DLK34" s="446"/>
      <c r="DLL34" s="446"/>
      <c r="DLM34" s="446"/>
      <c r="DLN34" s="446"/>
      <c r="DLO34" s="451"/>
      <c r="DLP34" s="451"/>
      <c r="DLQ34" s="450"/>
      <c r="DLR34" s="450"/>
      <c r="DLS34" s="446"/>
      <c r="DLT34" s="446"/>
      <c r="DLU34" s="446"/>
      <c r="DLV34" s="446"/>
      <c r="DLW34" s="451"/>
      <c r="DLX34" s="451"/>
      <c r="DLY34" s="450"/>
      <c r="DLZ34" s="450"/>
      <c r="DMA34" s="446"/>
      <c r="DMB34" s="446"/>
      <c r="DMC34" s="446"/>
      <c r="DMD34" s="446"/>
      <c r="DME34" s="451"/>
      <c r="DMF34" s="451"/>
      <c r="DMG34" s="450"/>
      <c r="DMH34" s="450"/>
      <c r="DMI34" s="446"/>
      <c r="DMJ34" s="446"/>
      <c r="DMK34" s="446"/>
      <c r="DML34" s="446"/>
      <c r="DMM34" s="451"/>
      <c r="DMN34" s="451"/>
      <c r="DMO34" s="450"/>
      <c r="DMP34" s="450"/>
      <c r="DMQ34" s="446"/>
      <c r="DMR34" s="446"/>
      <c r="DMS34" s="446"/>
      <c r="DMT34" s="446"/>
      <c r="DMU34" s="451"/>
      <c r="DMV34" s="451"/>
      <c r="DMW34" s="450"/>
      <c r="DMX34" s="450"/>
      <c r="DMY34" s="446"/>
      <c r="DMZ34" s="446"/>
      <c r="DNA34" s="446"/>
      <c r="DNB34" s="446"/>
      <c r="DNC34" s="451"/>
      <c r="DND34" s="451"/>
      <c r="DNE34" s="450"/>
      <c r="DNF34" s="450"/>
      <c r="DNG34" s="446"/>
      <c r="DNH34" s="446"/>
      <c r="DNI34" s="446"/>
      <c r="DNJ34" s="446"/>
      <c r="DNK34" s="451"/>
      <c r="DNL34" s="451"/>
      <c r="DNM34" s="450"/>
      <c r="DNN34" s="450"/>
      <c r="DNO34" s="446"/>
      <c r="DNP34" s="446"/>
      <c r="DNQ34" s="446"/>
      <c r="DNR34" s="446"/>
      <c r="DNS34" s="451"/>
      <c r="DNT34" s="451"/>
      <c r="DNU34" s="450"/>
      <c r="DNV34" s="450"/>
      <c r="DNW34" s="446"/>
      <c r="DNX34" s="446"/>
      <c r="DNY34" s="446"/>
      <c r="DNZ34" s="446"/>
      <c r="DOA34" s="451"/>
      <c r="DOB34" s="451"/>
      <c r="DOC34" s="450"/>
      <c r="DOD34" s="450"/>
      <c r="DOE34" s="446"/>
      <c r="DOF34" s="446"/>
      <c r="DOG34" s="446"/>
      <c r="DOH34" s="446"/>
      <c r="DOI34" s="451"/>
      <c r="DOJ34" s="451"/>
      <c r="DOK34" s="450"/>
      <c r="DOL34" s="450"/>
      <c r="DOM34" s="446"/>
      <c r="DON34" s="446"/>
      <c r="DOO34" s="446"/>
      <c r="DOP34" s="446"/>
      <c r="DOQ34" s="451"/>
      <c r="DOR34" s="451"/>
      <c r="DOS34" s="450"/>
      <c r="DOT34" s="450"/>
      <c r="DOU34" s="446"/>
      <c r="DOV34" s="446"/>
      <c r="DOW34" s="446"/>
      <c r="DOX34" s="446"/>
      <c r="DOY34" s="451"/>
      <c r="DOZ34" s="451"/>
      <c r="DPA34" s="450"/>
      <c r="DPB34" s="450"/>
      <c r="DPC34" s="446"/>
      <c r="DPD34" s="446"/>
      <c r="DPE34" s="446"/>
      <c r="DPF34" s="446"/>
      <c r="DPG34" s="451"/>
      <c r="DPH34" s="451"/>
      <c r="DPI34" s="450"/>
      <c r="DPJ34" s="450"/>
      <c r="DPK34" s="446"/>
      <c r="DPL34" s="446"/>
      <c r="DPM34" s="446"/>
      <c r="DPN34" s="446"/>
      <c r="DPO34" s="451"/>
      <c r="DPP34" s="451"/>
      <c r="DPQ34" s="450"/>
      <c r="DPR34" s="450"/>
      <c r="DPS34" s="446"/>
      <c r="DPT34" s="446"/>
      <c r="DPU34" s="446"/>
      <c r="DPV34" s="446"/>
      <c r="DPW34" s="451"/>
      <c r="DPX34" s="451"/>
      <c r="DPY34" s="450"/>
      <c r="DPZ34" s="450"/>
      <c r="DQA34" s="446"/>
      <c r="DQB34" s="446"/>
      <c r="DQC34" s="446"/>
      <c r="DQD34" s="446"/>
      <c r="DQE34" s="451"/>
      <c r="DQF34" s="451"/>
      <c r="DQG34" s="450"/>
      <c r="DQH34" s="450"/>
      <c r="DQI34" s="446"/>
      <c r="DQJ34" s="446"/>
      <c r="DQK34" s="446"/>
      <c r="DQL34" s="446"/>
      <c r="DQM34" s="451"/>
      <c r="DQN34" s="451"/>
      <c r="DQO34" s="450"/>
      <c r="DQP34" s="450"/>
      <c r="DQQ34" s="446"/>
      <c r="DQR34" s="446"/>
      <c r="DQS34" s="446"/>
      <c r="DQT34" s="446"/>
      <c r="DQU34" s="451"/>
      <c r="DQV34" s="451"/>
      <c r="DQW34" s="450"/>
      <c r="DQX34" s="450"/>
      <c r="DQY34" s="446"/>
      <c r="DQZ34" s="446"/>
      <c r="DRA34" s="446"/>
      <c r="DRB34" s="446"/>
      <c r="DRC34" s="451"/>
      <c r="DRD34" s="451"/>
      <c r="DRE34" s="450"/>
      <c r="DRF34" s="450"/>
      <c r="DRG34" s="446"/>
      <c r="DRH34" s="446"/>
      <c r="DRI34" s="446"/>
      <c r="DRJ34" s="446"/>
      <c r="DRK34" s="451"/>
      <c r="DRL34" s="451"/>
      <c r="DRM34" s="450"/>
      <c r="DRN34" s="450"/>
      <c r="DRO34" s="446"/>
      <c r="DRP34" s="446"/>
      <c r="DRQ34" s="446"/>
      <c r="DRR34" s="446"/>
      <c r="DRS34" s="451"/>
      <c r="DRT34" s="451"/>
      <c r="DRU34" s="450"/>
      <c r="DRV34" s="450"/>
      <c r="DRW34" s="446"/>
      <c r="DRX34" s="446"/>
      <c r="DRY34" s="446"/>
      <c r="DRZ34" s="446"/>
      <c r="DSA34" s="451"/>
      <c r="DSB34" s="451"/>
      <c r="DSC34" s="450"/>
      <c r="DSD34" s="450"/>
      <c r="DSE34" s="446"/>
      <c r="DSF34" s="446"/>
      <c r="DSG34" s="446"/>
      <c r="DSH34" s="446"/>
      <c r="DSI34" s="451"/>
      <c r="DSJ34" s="451"/>
      <c r="DSK34" s="450"/>
      <c r="DSL34" s="450"/>
      <c r="DSM34" s="446"/>
      <c r="DSN34" s="446"/>
      <c r="DSO34" s="446"/>
      <c r="DSP34" s="446"/>
      <c r="DSQ34" s="451"/>
      <c r="DSR34" s="451"/>
      <c r="DSS34" s="450"/>
      <c r="DST34" s="450"/>
      <c r="DSU34" s="446"/>
      <c r="DSV34" s="446"/>
      <c r="DSW34" s="446"/>
      <c r="DSX34" s="446"/>
      <c r="DSY34" s="451"/>
      <c r="DSZ34" s="451"/>
      <c r="DTA34" s="450"/>
      <c r="DTB34" s="450"/>
      <c r="DTC34" s="446"/>
      <c r="DTD34" s="446"/>
      <c r="DTE34" s="446"/>
      <c r="DTF34" s="446"/>
      <c r="DTG34" s="451"/>
      <c r="DTH34" s="451"/>
      <c r="DTI34" s="450"/>
      <c r="DTJ34" s="450"/>
      <c r="DTK34" s="446"/>
      <c r="DTL34" s="446"/>
      <c r="DTM34" s="446"/>
      <c r="DTN34" s="446"/>
      <c r="DTO34" s="451"/>
      <c r="DTP34" s="451"/>
      <c r="DTQ34" s="450"/>
      <c r="DTR34" s="450"/>
      <c r="DTS34" s="446"/>
      <c r="DTT34" s="446"/>
      <c r="DTU34" s="446"/>
      <c r="DTV34" s="446"/>
      <c r="DTW34" s="451"/>
      <c r="DTX34" s="451"/>
      <c r="DTY34" s="450"/>
      <c r="DTZ34" s="450"/>
      <c r="DUA34" s="446"/>
      <c r="DUB34" s="446"/>
      <c r="DUC34" s="446"/>
      <c r="DUD34" s="446"/>
      <c r="DUE34" s="451"/>
      <c r="DUF34" s="451"/>
      <c r="DUG34" s="450"/>
      <c r="DUH34" s="450"/>
      <c r="DUI34" s="446"/>
      <c r="DUJ34" s="446"/>
      <c r="DUK34" s="446"/>
      <c r="DUL34" s="446"/>
      <c r="DUM34" s="451"/>
      <c r="DUN34" s="451"/>
      <c r="DUO34" s="450"/>
      <c r="DUP34" s="450"/>
      <c r="DUQ34" s="446"/>
      <c r="DUR34" s="446"/>
      <c r="DUS34" s="446"/>
      <c r="DUT34" s="446"/>
      <c r="DUU34" s="451"/>
      <c r="DUV34" s="451"/>
      <c r="DUW34" s="450"/>
      <c r="DUX34" s="450"/>
      <c r="DUY34" s="446"/>
      <c r="DUZ34" s="446"/>
      <c r="DVA34" s="446"/>
      <c r="DVB34" s="446"/>
      <c r="DVC34" s="451"/>
      <c r="DVD34" s="451"/>
      <c r="DVE34" s="450"/>
      <c r="DVF34" s="450"/>
      <c r="DVG34" s="446"/>
      <c r="DVH34" s="446"/>
      <c r="DVI34" s="446"/>
      <c r="DVJ34" s="446"/>
      <c r="DVK34" s="451"/>
      <c r="DVL34" s="451"/>
      <c r="DVM34" s="450"/>
      <c r="DVN34" s="450"/>
      <c r="DVO34" s="446"/>
      <c r="DVP34" s="446"/>
      <c r="DVQ34" s="446"/>
      <c r="DVR34" s="446"/>
      <c r="DVS34" s="451"/>
      <c r="DVT34" s="451"/>
      <c r="DVU34" s="450"/>
      <c r="DVV34" s="450"/>
      <c r="DVW34" s="446"/>
      <c r="DVX34" s="446"/>
      <c r="DVY34" s="446"/>
      <c r="DVZ34" s="446"/>
      <c r="DWA34" s="451"/>
      <c r="DWB34" s="451"/>
      <c r="DWC34" s="450"/>
      <c r="DWD34" s="450"/>
      <c r="DWE34" s="446"/>
      <c r="DWF34" s="446"/>
      <c r="DWG34" s="446"/>
      <c r="DWH34" s="446"/>
      <c r="DWI34" s="451"/>
      <c r="DWJ34" s="451"/>
      <c r="DWK34" s="450"/>
      <c r="DWL34" s="450"/>
      <c r="DWM34" s="446"/>
      <c r="DWN34" s="446"/>
      <c r="DWO34" s="446"/>
      <c r="DWP34" s="446"/>
      <c r="DWQ34" s="451"/>
      <c r="DWR34" s="451"/>
      <c r="DWS34" s="450"/>
      <c r="DWT34" s="450"/>
      <c r="DWU34" s="446"/>
      <c r="DWV34" s="446"/>
      <c r="DWW34" s="446"/>
      <c r="DWX34" s="446"/>
      <c r="DWY34" s="451"/>
      <c r="DWZ34" s="451"/>
      <c r="DXA34" s="450"/>
      <c r="DXB34" s="450"/>
      <c r="DXC34" s="446"/>
      <c r="DXD34" s="446"/>
      <c r="DXE34" s="446"/>
      <c r="DXF34" s="446"/>
      <c r="DXG34" s="451"/>
      <c r="DXH34" s="451"/>
      <c r="DXI34" s="450"/>
      <c r="DXJ34" s="450"/>
      <c r="DXK34" s="446"/>
      <c r="DXL34" s="446"/>
      <c r="DXM34" s="446"/>
      <c r="DXN34" s="446"/>
      <c r="DXO34" s="451"/>
      <c r="DXP34" s="451"/>
      <c r="DXQ34" s="450"/>
      <c r="DXR34" s="450"/>
      <c r="DXS34" s="446"/>
      <c r="DXT34" s="446"/>
      <c r="DXU34" s="446"/>
      <c r="DXV34" s="446"/>
      <c r="DXW34" s="451"/>
      <c r="DXX34" s="451"/>
      <c r="DXY34" s="450"/>
      <c r="DXZ34" s="450"/>
      <c r="DYA34" s="446"/>
      <c r="DYB34" s="446"/>
      <c r="DYC34" s="446"/>
      <c r="DYD34" s="446"/>
      <c r="DYE34" s="451"/>
      <c r="DYF34" s="451"/>
      <c r="DYG34" s="450"/>
      <c r="DYH34" s="450"/>
      <c r="DYI34" s="446"/>
      <c r="DYJ34" s="446"/>
      <c r="DYK34" s="446"/>
      <c r="DYL34" s="446"/>
      <c r="DYM34" s="451"/>
      <c r="DYN34" s="451"/>
      <c r="DYO34" s="450"/>
      <c r="DYP34" s="450"/>
      <c r="DYQ34" s="446"/>
      <c r="DYR34" s="446"/>
      <c r="DYS34" s="446"/>
      <c r="DYT34" s="446"/>
      <c r="DYU34" s="451"/>
      <c r="DYV34" s="451"/>
      <c r="DYW34" s="450"/>
      <c r="DYX34" s="450"/>
      <c r="DYY34" s="446"/>
      <c r="DYZ34" s="446"/>
      <c r="DZA34" s="446"/>
      <c r="DZB34" s="446"/>
      <c r="DZC34" s="451"/>
      <c r="DZD34" s="451"/>
      <c r="DZE34" s="450"/>
      <c r="DZF34" s="450"/>
      <c r="DZG34" s="446"/>
      <c r="DZH34" s="446"/>
      <c r="DZI34" s="446"/>
      <c r="DZJ34" s="446"/>
      <c r="DZK34" s="451"/>
      <c r="DZL34" s="451"/>
      <c r="DZM34" s="450"/>
      <c r="DZN34" s="450"/>
      <c r="DZO34" s="446"/>
      <c r="DZP34" s="446"/>
      <c r="DZQ34" s="446"/>
      <c r="DZR34" s="446"/>
      <c r="DZS34" s="451"/>
      <c r="DZT34" s="451"/>
      <c r="DZU34" s="450"/>
      <c r="DZV34" s="450"/>
      <c r="DZW34" s="446"/>
      <c r="DZX34" s="446"/>
      <c r="DZY34" s="446"/>
      <c r="DZZ34" s="446"/>
      <c r="EAA34" s="451"/>
      <c r="EAB34" s="451"/>
      <c r="EAC34" s="450"/>
      <c r="EAD34" s="450"/>
      <c r="EAE34" s="446"/>
      <c r="EAF34" s="446"/>
      <c r="EAG34" s="446"/>
      <c r="EAH34" s="446"/>
      <c r="EAI34" s="451"/>
      <c r="EAJ34" s="451"/>
      <c r="EAK34" s="450"/>
      <c r="EAL34" s="450"/>
      <c r="EAM34" s="446"/>
      <c r="EAN34" s="446"/>
      <c r="EAO34" s="446"/>
      <c r="EAP34" s="446"/>
      <c r="EAQ34" s="451"/>
      <c r="EAR34" s="451"/>
      <c r="EAS34" s="450"/>
      <c r="EAT34" s="450"/>
      <c r="EAU34" s="446"/>
      <c r="EAV34" s="446"/>
      <c r="EAW34" s="446"/>
      <c r="EAX34" s="446"/>
      <c r="EAY34" s="451"/>
      <c r="EAZ34" s="451"/>
      <c r="EBA34" s="450"/>
      <c r="EBB34" s="450"/>
      <c r="EBC34" s="446"/>
      <c r="EBD34" s="446"/>
      <c r="EBE34" s="446"/>
      <c r="EBF34" s="446"/>
      <c r="EBG34" s="451"/>
      <c r="EBH34" s="451"/>
      <c r="EBI34" s="450"/>
      <c r="EBJ34" s="450"/>
      <c r="EBK34" s="446"/>
      <c r="EBL34" s="446"/>
      <c r="EBM34" s="446"/>
      <c r="EBN34" s="446"/>
      <c r="EBO34" s="451"/>
      <c r="EBP34" s="451"/>
      <c r="EBQ34" s="450"/>
      <c r="EBR34" s="450"/>
      <c r="EBS34" s="446"/>
      <c r="EBT34" s="446"/>
      <c r="EBU34" s="446"/>
      <c r="EBV34" s="446"/>
      <c r="EBW34" s="451"/>
      <c r="EBX34" s="451"/>
      <c r="EBY34" s="450"/>
      <c r="EBZ34" s="450"/>
      <c r="ECA34" s="446"/>
      <c r="ECB34" s="446"/>
      <c r="ECC34" s="446"/>
      <c r="ECD34" s="446"/>
      <c r="ECE34" s="451"/>
      <c r="ECF34" s="451"/>
      <c r="ECG34" s="450"/>
      <c r="ECH34" s="450"/>
      <c r="ECI34" s="446"/>
      <c r="ECJ34" s="446"/>
      <c r="ECK34" s="446"/>
      <c r="ECL34" s="446"/>
      <c r="ECM34" s="451"/>
      <c r="ECN34" s="451"/>
      <c r="ECO34" s="450"/>
      <c r="ECP34" s="450"/>
      <c r="ECQ34" s="446"/>
      <c r="ECR34" s="446"/>
      <c r="ECS34" s="446"/>
      <c r="ECT34" s="446"/>
      <c r="ECU34" s="451"/>
      <c r="ECV34" s="451"/>
      <c r="ECW34" s="450"/>
      <c r="ECX34" s="450"/>
      <c r="ECY34" s="446"/>
      <c r="ECZ34" s="446"/>
      <c r="EDA34" s="446"/>
      <c r="EDB34" s="446"/>
      <c r="EDC34" s="451"/>
      <c r="EDD34" s="451"/>
      <c r="EDE34" s="450"/>
      <c r="EDF34" s="450"/>
      <c r="EDG34" s="446"/>
      <c r="EDH34" s="446"/>
      <c r="EDI34" s="446"/>
      <c r="EDJ34" s="446"/>
      <c r="EDK34" s="451"/>
      <c r="EDL34" s="451"/>
      <c r="EDM34" s="450"/>
      <c r="EDN34" s="450"/>
      <c r="EDO34" s="446"/>
      <c r="EDP34" s="446"/>
      <c r="EDQ34" s="446"/>
      <c r="EDR34" s="446"/>
      <c r="EDS34" s="451"/>
      <c r="EDT34" s="451"/>
      <c r="EDU34" s="450"/>
      <c r="EDV34" s="450"/>
      <c r="EDW34" s="446"/>
      <c r="EDX34" s="446"/>
      <c r="EDY34" s="446"/>
      <c r="EDZ34" s="446"/>
      <c r="EEA34" s="451"/>
      <c r="EEB34" s="451"/>
      <c r="EEC34" s="450"/>
      <c r="EED34" s="450"/>
      <c r="EEE34" s="446"/>
      <c r="EEF34" s="446"/>
      <c r="EEG34" s="446"/>
      <c r="EEH34" s="446"/>
      <c r="EEI34" s="451"/>
      <c r="EEJ34" s="451"/>
      <c r="EEK34" s="450"/>
      <c r="EEL34" s="450"/>
      <c r="EEM34" s="446"/>
      <c r="EEN34" s="446"/>
      <c r="EEO34" s="446"/>
      <c r="EEP34" s="446"/>
      <c r="EEQ34" s="451"/>
      <c r="EER34" s="451"/>
      <c r="EES34" s="450"/>
      <c r="EET34" s="450"/>
      <c r="EEU34" s="446"/>
      <c r="EEV34" s="446"/>
      <c r="EEW34" s="446"/>
      <c r="EEX34" s="446"/>
      <c r="EEY34" s="451"/>
      <c r="EEZ34" s="451"/>
      <c r="EFA34" s="450"/>
      <c r="EFB34" s="450"/>
      <c r="EFC34" s="446"/>
      <c r="EFD34" s="446"/>
      <c r="EFE34" s="446"/>
      <c r="EFF34" s="446"/>
      <c r="EFG34" s="451"/>
      <c r="EFH34" s="451"/>
      <c r="EFI34" s="450"/>
      <c r="EFJ34" s="450"/>
      <c r="EFK34" s="446"/>
      <c r="EFL34" s="446"/>
      <c r="EFM34" s="446"/>
      <c r="EFN34" s="446"/>
      <c r="EFO34" s="451"/>
      <c r="EFP34" s="451"/>
      <c r="EFQ34" s="450"/>
      <c r="EFR34" s="450"/>
      <c r="EFS34" s="446"/>
      <c r="EFT34" s="446"/>
      <c r="EFU34" s="446"/>
      <c r="EFV34" s="446"/>
      <c r="EFW34" s="451"/>
      <c r="EFX34" s="451"/>
      <c r="EFY34" s="450"/>
      <c r="EFZ34" s="450"/>
      <c r="EGA34" s="446"/>
      <c r="EGB34" s="446"/>
      <c r="EGC34" s="446"/>
      <c r="EGD34" s="446"/>
      <c r="EGE34" s="451"/>
      <c r="EGF34" s="451"/>
      <c r="EGG34" s="450"/>
      <c r="EGH34" s="450"/>
      <c r="EGI34" s="446"/>
      <c r="EGJ34" s="446"/>
      <c r="EGK34" s="446"/>
      <c r="EGL34" s="446"/>
      <c r="EGM34" s="451"/>
      <c r="EGN34" s="451"/>
      <c r="EGO34" s="450"/>
      <c r="EGP34" s="450"/>
      <c r="EGQ34" s="446"/>
      <c r="EGR34" s="446"/>
      <c r="EGS34" s="446"/>
      <c r="EGT34" s="446"/>
      <c r="EGU34" s="451"/>
      <c r="EGV34" s="451"/>
      <c r="EGW34" s="450"/>
      <c r="EGX34" s="450"/>
      <c r="EGY34" s="446"/>
      <c r="EGZ34" s="446"/>
      <c r="EHA34" s="446"/>
      <c r="EHB34" s="446"/>
      <c r="EHC34" s="451"/>
      <c r="EHD34" s="451"/>
      <c r="EHE34" s="450"/>
      <c r="EHF34" s="450"/>
      <c r="EHG34" s="446"/>
      <c r="EHH34" s="446"/>
      <c r="EHI34" s="446"/>
      <c r="EHJ34" s="446"/>
      <c r="EHK34" s="451"/>
      <c r="EHL34" s="451"/>
      <c r="EHM34" s="450"/>
      <c r="EHN34" s="450"/>
      <c r="EHO34" s="446"/>
      <c r="EHP34" s="446"/>
      <c r="EHQ34" s="446"/>
      <c r="EHR34" s="446"/>
      <c r="EHS34" s="451"/>
      <c r="EHT34" s="451"/>
      <c r="EHU34" s="450"/>
      <c r="EHV34" s="450"/>
      <c r="EHW34" s="446"/>
      <c r="EHX34" s="446"/>
      <c r="EHY34" s="446"/>
      <c r="EHZ34" s="446"/>
      <c r="EIA34" s="451"/>
      <c r="EIB34" s="451"/>
      <c r="EIC34" s="450"/>
      <c r="EID34" s="450"/>
      <c r="EIE34" s="446"/>
      <c r="EIF34" s="446"/>
      <c r="EIG34" s="446"/>
      <c r="EIH34" s="446"/>
      <c r="EII34" s="451"/>
      <c r="EIJ34" s="451"/>
      <c r="EIK34" s="450"/>
      <c r="EIL34" s="450"/>
      <c r="EIM34" s="446"/>
      <c r="EIN34" s="446"/>
      <c r="EIO34" s="446"/>
      <c r="EIP34" s="446"/>
      <c r="EIQ34" s="451"/>
      <c r="EIR34" s="451"/>
      <c r="EIS34" s="450"/>
      <c r="EIT34" s="450"/>
      <c r="EIU34" s="446"/>
      <c r="EIV34" s="446"/>
      <c r="EIW34" s="446"/>
      <c r="EIX34" s="446"/>
      <c r="EIY34" s="451"/>
      <c r="EIZ34" s="451"/>
      <c r="EJA34" s="450"/>
      <c r="EJB34" s="450"/>
      <c r="EJC34" s="446"/>
      <c r="EJD34" s="446"/>
      <c r="EJE34" s="446"/>
      <c r="EJF34" s="446"/>
      <c r="EJG34" s="451"/>
      <c r="EJH34" s="451"/>
      <c r="EJI34" s="450"/>
      <c r="EJJ34" s="450"/>
      <c r="EJK34" s="446"/>
      <c r="EJL34" s="446"/>
      <c r="EJM34" s="446"/>
      <c r="EJN34" s="446"/>
      <c r="EJO34" s="451"/>
      <c r="EJP34" s="451"/>
      <c r="EJQ34" s="450"/>
      <c r="EJR34" s="450"/>
      <c r="EJS34" s="446"/>
      <c r="EJT34" s="446"/>
      <c r="EJU34" s="446"/>
      <c r="EJV34" s="446"/>
      <c r="EJW34" s="451"/>
      <c r="EJX34" s="451"/>
      <c r="EJY34" s="450"/>
      <c r="EJZ34" s="450"/>
      <c r="EKA34" s="446"/>
      <c r="EKB34" s="446"/>
      <c r="EKC34" s="446"/>
      <c r="EKD34" s="446"/>
      <c r="EKE34" s="451"/>
      <c r="EKF34" s="451"/>
      <c r="EKG34" s="450"/>
      <c r="EKH34" s="450"/>
      <c r="EKI34" s="446"/>
      <c r="EKJ34" s="446"/>
      <c r="EKK34" s="446"/>
      <c r="EKL34" s="446"/>
      <c r="EKM34" s="451"/>
      <c r="EKN34" s="451"/>
      <c r="EKO34" s="450"/>
      <c r="EKP34" s="450"/>
      <c r="EKQ34" s="446"/>
      <c r="EKR34" s="446"/>
      <c r="EKS34" s="446"/>
      <c r="EKT34" s="446"/>
      <c r="EKU34" s="451"/>
      <c r="EKV34" s="451"/>
      <c r="EKW34" s="450"/>
      <c r="EKX34" s="450"/>
      <c r="EKY34" s="446"/>
      <c r="EKZ34" s="446"/>
      <c r="ELA34" s="446"/>
      <c r="ELB34" s="446"/>
      <c r="ELC34" s="451"/>
      <c r="ELD34" s="451"/>
      <c r="ELE34" s="450"/>
      <c r="ELF34" s="450"/>
      <c r="ELG34" s="446"/>
      <c r="ELH34" s="446"/>
      <c r="ELI34" s="446"/>
      <c r="ELJ34" s="446"/>
      <c r="ELK34" s="451"/>
      <c r="ELL34" s="451"/>
      <c r="ELM34" s="450"/>
      <c r="ELN34" s="450"/>
      <c r="ELO34" s="446"/>
      <c r="ELP34" s="446"/>
      <c r="ELQ34" s="446"/>
      <c r="ELR34" s="446"/>
      <c r="ELS34" s="451"/>
      <c r="ELT34" s="451"/>
      <c r="ELU34" s="450"/>
      <c r="ELV34" s="450"/>
      <c r="ELW34" s="446"/>
      <c r="ELX34" s="446"/>
      <c r="ELY34" s="446"/>
      <c r="ELZ34" s="446"/>
      <c r="EMA34" s="451"/>
      <c r="EMB34" s="451"/>
      <c r="EMC34" s="450"/>
      <c r="EMD34" s="450"/>
      <c r="EME34" s="446"/>
      <c r="EMF34" s="446"/>
      <c r="EMG34" s="446"/>
      <c r="EMH34" s="446"/>
      <c r="EMI34" s="451"/>
      <c r="EMJ34" s="451"/>
      <c r="EMK34" s="450"/>
      <c r="EML34" s="450"/>
      <c r="EMM34" s="446"/>
      <c r="EMN34" s="446"/>
      <c r="EMO34" s="446"/>
      <c r="EMP34" s="446"/>
      <c r="EMQ34" s="451"/>
      <c r="EMR34" s="451"/>
      <c r="EMS34" s="450"/>
      <c r="EMT34" s="450"/>
      <c r="EMU34" s="446"/>
      <c r="EMV34" s="446"/>
      <c r="EMW34" s="446"/>
      <c r="EMX34" s="446"/>
      <c r="EMY34" s="451"/>
      <c r="EMZ34" s="451"/>
      <c r="ENA34" s="450"/>
      <c r="ENB34" s="450"/>
      <c r="ENC34" s="446"/>
      <c r="END34" s="446"/>
      <c r="ENE34" s="446"/>
      <c r="ENF34" s="446"/>
      <c r="ENG34" s="451"/>
      <c r="ENH34" s="451"/>
      <c r="ENI34" s="450"/>
      <c r="ENJ34" s="450"/>
      <c r="ENK34" s="446"/>
      <c r="ENL34" s="446"/>
      <c r="ENM34" s="446"/>
      <c r="ENN34" s="446"/>
      <c r="ENO34" s="451"/>
      <c r="ENP34" s="451"/>
      <c r="ENQ34" s="450"/>
      <c r="ENR34" s="450"/>
      <c r="ENS34" s="446"/>
      <c r="ENT34" s="446"/>
      <c r="ENU34" s="446"/>
      <c r="ENV34" s="446"/>
      <c r="ENW34" s="451"/>
      <c r="ENX34" s="451"/>
      <c r="ENY34" s="450"/>
      <c r="ENZ34" s="450"/>
      <c r="EOA34" s="446"/>
      <c r="EOB34" s="446"/>
      <c r="EOC34" s="446"/>
      <c r="EOD34" s="446"/>
      <c r="EOE34" s="451"/>
      <c r="EOF34" s="451"/>
      <c r="EOG34" s="450"/>
      <c r="EOH34" s="450"/>
      <c r="EOI34" s="446"/>
      <c r="EOJ34" s="446"/>
      <c r="EOK34" s="446"/>
      <c r="EOL34" s="446"/>
      <c r="EOM34" s="451"/>
      <c r="EON34" s="451"/>
      <c r="EOO34" s="450"/>
      <c r="EOP34" s="450"/>
      <c r="EOQ34" s="446"/>
      <c r="EOR34" s="446"/>
      <c r="EOS34" s="446"/>
      <c r="EOT34" s="446"/>
      <c r="EOU34" s="451"/>
      <c r="EOV34" s="451"/>
      <c r="EOW34" s="450"/>
      <c r="EOX34" s="450"/>
      <c r="EOY34" s="446"/>
      <c r="EOZ34" s="446"/>
      <c r="EPA34" s="446"/>
      <c r="EPB34" s="446"/>
      <c r="EPC34" s="451"/>
      <c r="EPD34" s="451"/>
      <c r="EPE34" s="450"/>
      <c r="EPF34" s="450"/>
      <c r="EPG34" s="446"/>
      <c r="EPH34" s="446"/>
      <c r="EPI34" s="446"/>
      <c r="EPJ34" s="446"/>
      <c r="EPK34" s="451"/>
      <c r="EPL34" s="451"/>
      <c r="EPM34" s="450"/>
      <c r="EPN34" s="450"/>
      <c r="EPO34" s="446"/>
      <c r="EPP34" s="446"/>
      <c r="EPQ34" s="446"/>
      <c r="EPR34" s="446"/>
      <c r="EPS34" s="451"/>
      <c r="EPT34" s="451"/>
      <c r="EPU34" s="450"/>
      <c r="EPV34" s="450"/>
      <c r="EPW34" s="446"/>
      <c r="EPX34" s="446"/>
      <c r="EPY34" s="446"/>
      <c r="EPZ34" s="446"/>
      <c r="EQA34" s="451"/>
      <c r="EQB34" s="451"/>
      <c r="EQC34" s="450"/>
      <c r="EQD34" s="450"/>
      <c r="EQE34" s="446"/>
      <c r="EQF34" s="446"/>
      <c r="EQG34" s="446"/>
      <c r="EQH34" s="446"/>
      <c r="EQI34" s="451"/>
      <c r="EQJ34" s="451"/>
      <c r="EQK34" s="450"/>
      <c r="EQL34" s="450"/>
      <c r="EQM34" s="446"/>
      <c r="EQN34" s="446"/>
      <c r="EQO34" s="446"/>
      <c r="EQP34" s="446"/>
      <c r="EQQ34" s="451"/>
      <c r="EQR34" s="451"/>
      <c r="EQS34" s="450"/>
      <c r="EQT34" s="450"/>
      <c r="EQU34" s="446"/>
      <c r="EQV34" s="446"/>
      <c r="EQW34" s="446"/>
      <c r="EQX34" s="446"/>
      <c r="EQY34" s="451"/>
      <c r="EQZ34" s="451"/>
      <c r="ERA34" s="450"/>
      <c r="ERB34" s="450"/>
      <c r="ERC34" s="446"/>
      <c r="ERD34" s="446"/>
      <c r="ERE34" s="446"/>
      <c r="ERF34" s="446"/>
      <c r="ERG34" s="451"/>
      <c r="ERH34" s="451"/>
      <c r="ERI34" s="450"/>
      <c r="ERJ34" s="450"/>
      <c r="ERK34" s="446"/>
      <c r="ERL34" s="446"/>
      <c r="ERM34" s="446"/>
      <c r="ERN34" s="446"/>
      <c r="ERO34" s="451"/>
      <c r="ERP34" s="451"/>
      <c r="ERQ34" s="450"/>
      <c r="ERR34" s="450"/>
      <c r="ERS34" s="446"/>
      <c r="ERT34" s="446"/>
      <c r="ERU34" s="446"/>
      <c r="ERV34" s="446"/>
      <c r="ERW34" s="451"/>
      <c r="ERX34" s="451"/>
      <c r="ERY34" s="450"/>
      <c r="ERZ34" s="450"/>
      <c r="ESA34" s="446"/>
      <c r="ESB34" s="446"/>
      <c r="ESC34" s="446"/>
      <c r="ESD34" s="446"/>
      <c r="ESE34" s="451"/>
      <c r="ESF34" s="451"/>
      <c r="ESG34" s="450"/>
      <c r="ESH34" s="450"/>
      <c r="ESI34" s="446"/>
      <c r="ESJ34" s="446"/>
      <c r="ESK34" s="446"/>
      <c r="ESL34" s="446"/>
      <c r="ESM34" s="451"/>
      <c r="ESN34" s="451"/>
      <c r="ESO34" s="450"/>
      <c r="ESP34" s="450"/>
      <c r="ESQ34" s="446"/>
      <c r="ESR34" s="446"/>
      <c r="ESS34" s="446"/>
      <c r="EST34" s="446"/>
      <c r="ESU34" s="451"/>
      <c r="ESV34" s="451"/>
      <c r="ESW34" s="450"/>
      <c r="ESX34" s="450"/>
      <c r="ESY34" s="446"/>
      <c r="ESZ34" s="446"/>
      <c r="ETA34" s="446"/>
      <c r="ETB34" s="446"/>
      <c r="ETC34" s="451"/>
      <c r="ETD34" s="451"/>
      <c r="ETE34" s="450"/>
      <c r="ETF34" s="450"/>
      <c r="ETG34" s="446"/>
      <c r="ETH34" s="446"/>
      <c r="ETI34" s="446"/>
      <c r="ETJ34" s="446"/>
      <c r="ETK34" s="451"/>
      <c r="ETL34" s="451"/>
      <c r="ETM34" s="450"/>
      <c r="ETN34" s="450"/>
      <c r="ETO34" s="446"/>
      <c r="ETP34" s="446"/>
      <c r="ETQ34" s="446"/>
      <c r="ETR34" s="446"/>
      <c r="ETS34" s="451"/>
      <c r="ETT34" s="451"/>
      <c r="ETU34" s="450"/>
      <c r="ETV34" s="450"/>
      <c r="ETW34" s="446"/>
      <c r="ETX34" s="446"/>
      <c r="ETY34" s="446"/>
      <c r="ETZ34" s="446"/>
      <c r="EUA34" s="451"/>
      <c r="EUB34" s="451"/>
      <c r="EUC34" s="450"/>
      <c r="EUD34" s="450"/>
      <c r="EUE34" s="446"/>
      <c r="EUF34" s="446"/>
      <c r="EUG34" s="446"/>
      <c r="EUH34" s="446"/>
      <c r="EUI34" s="451"/>
      <c r="EUJ34" s="451"/>
      <c r="EUK34" s="450"/>
      <c r="EUL34" s="450"/>
      <c r="EUM34" s="446"/>
      <c r="EUN34" s="446"/>
      <c r="EUO34" s="446"/>
      <c r="EUP34" s="446"/>
      <c r="EUQ34" s="451"/>
      <c r="EUR34" s="451"/>
      <c r="EUS34" s="450"/>
      <c r="EUT34" s="450"/>
      <c r="EUU34" s="446"/>
      <c r="EUV34" s="446"/>
      <c r="EUW34" s="446"/>
      <c r="EUX34" s="446"/>
      <c r="EUY34" s="451"/>
      <c r="EUZ34" s="451"/>
      <c r="EVA34" s="450"/>
      <c r="EVB34" s="450"/>
      <c r="EVC34" s="446"/>
      <c r="EVD34" s="446"/>
      <c r="EVE34" s="446"/>
      <c r="EVF34" s="446"/>
      <c r="EVG34" s="451"/>
      <c r="EVH34" s="451"/>
      <c r="EVI34" s="450"/>
      <c r="EVJ34" s="450"/>
      <c r="EVK34" s="446"/>
      <c r="EVL34" s="446"/>
      <c r="EVM34" s="446"/>
      <c r="EVN34" s="446"/>
      <c r="EVO34" s="451"/>
      <c r="EVP34" s="451"/>
      <c r="EVQ34" s="450"/>
      <c r="EVR34" s="450"/>
      <c r="EVS34" s="446"/>
      <c r="EVT34" s="446"/>
      <c r="EVU34" s="446"/>
      <c r="EVV34" s="446"/>
      <c r="EVW34" s="451"/>
      <c r="EVX34" s="451"/>
      <c r="EVY34" s="450"/>
      <c r="EVZ34" s="450"/>
      <c r="EWA34" s="446"/>
      <c r="EWB34" s="446"/>
      <c r="EWC34" s="446"/>
      <c r="EWD34" s="446"/>
      <c r="EWE34" s="451"/>
      <c r="EWF34" s="451"/>
      <c r="EWG34" s="450"/>
      <c r="EWH34" s="450"/>
      <c r="EWI34" s="446"/>
      <c r="EWJ34" s="446"/>
      <c r="EWK34" s="446"/>
      <c r="EWL34" s="446"/>
      <c r="EWM34" s="451"/>
      <c r="EWN34" s="451"/>
      <c r="EWO34" s="450"/>
      <c r="EWP34" s="450"/>
      <c r="EWQ34" s="446"/>
      <c r="EWR34" s="446"/>
      <c r="EWS34" s="446"/>
      <c r="EWT34" s="446"/>
      <c r="EWU34" s="451"/>
      <c r="EWV34" s="451"/>
      <c r="EWW34" s="450"/>
      <c r="EWX34" s="450"/>
      <c r="EWY34" s="446"/>
      <c r="EWZ34" s="446"/>
      <c r="EXA34" s="446"/>
      <c r="EXB34" s="446"/>
      <c r="EXC34" s="451"/>
      <c r="EXD34" s="451"/>
      <c r="EXE34" s="450"/>
      <c r="EXF34" s="450"/>
      <c r="EXG34" s="446"/>
      <c r="EXH34" s="446"/>
      <c r="EXI34" s="446"/>
      <c r="EXJ34" s="446"/>
      <c r="EXK34" s="451"/>
      <c r="EXL34" s="451"/>
      <c r="EXM34" s="450"/>
      <c r="EXN34" s="450"/>
      <c r="EXO34" s="446"/>
      <c r="EXP34" s="446"/>
      <c r="EXQ34" s="446"/>
      <c r="EXR34" s="446"/>
      <c r="EXS34" s="451"/>
      <c r="EXT34" s="451"/>
      <c r="EXU34" s="450"/>
      <c r="EXV34" s="450"/>
      <c r="EXW34" s="446"/>
      <c r="EXX34" s="446"/>
      <c r="EXY34" s="446"/>
      <c r="EXZ34" s="446"/>
      <c r="EYA34" s="451"/>
      <c r="EYB34" s="451"/>
      <c r="EYC34" s="450"/>
      <c r="EYD34" s="450"/>
      <c r="EYE34" s="446"/>
      <c r="EYF34" s="446"/>
      <c r="EYG34" s="446"/>
      <c r="EYH34" s="446"/>
      <c r="EYI34" s="451"/>
      <c r="EYJ34" s="451"/>
      <c r="EYK34" s="450"/>
      <c r="EYL34" s="450"/>
      <c r="EYM34" s="446"/>
      <c r="EYN34" s="446"/>
      <c r="EYO34" s="446"/>
      <c r="EYP34" s="446"/>
      <c r="EYQ34" s="451"/>
      <c r="EYR34" s="451"/>
      <c r="EYS34" s="450"/>
      <c r="EYT34" s="450"/>
      <c r="EYU34" s="446"/>
      <c r="EYV34" s="446"/>
      <c r="EYW34" s="446"/>
      <c r="EYX34" s="446"/>
      <c r="EYY34" s="451"/>
      <c r="EYZ34" s="451"/>
      <c r="EZA34" s="450"/>
      <c r="EZB34" s="450"/>
      <c r="EZC34" s="446"/>
      <c r="EZD34" s="446"/>
      <c r="EZE34" s="446"/>
      <c r="EZF34" s="446"/>
      <c r="EZG34" s="451"/>
      <c r="EZH34" s="451"/>
      <c r="EZI34" s="450"/>
      <c r="EZJ34" s="450"/>
      <c r="EZK34" s="446"/>
      <c r="EZL34" s="446"/>
      <c r="EZM34" s="446"/>
      <c r="EZN34" s="446"/>
      <c r="EZO34" s="451"/>
      <c r="EZP34" s="451"/>
      <c r="EZQ34" s="450"/>
      <c r="EZR34" s="450"/>
      <c r="EZS34" s="446"/>
      <c r="EZT34" s="446"/>
      <c r="EZU34" s="446"/>
      <c r="EZV34" s="446"/>
      <c r="EZW34" s="451"/>
      <c r="EZX34" s="451"/>
      <c r="EZY34" s="450"/>
      <c r="EZZ34" s="450"/>
      <c r="FAA34" s="446"/>
      <c r="FAB34" s="446"/>
      <c r="FAC34" s="446"/>
      <c r="FAD34" s="446"/>
      <c r="FAE34" s="451"/>
      <c r="FAF34" s="451"/>
      <c r="FAG34" s="450"/>
      <c r="FAH34" s="450"/>
      <c r="FAI34" s="446"/>
      <c r="FAJ34" s="446"/>
      <c r="FAK34" s="446"/>
      <c r="FAL34" s="446"/>
      <c r="FAM34" s="451"/>
      <c r="FAN34" s="451"/>
      <c r="FAO34" s="450"/>
      <c r="FAP34" s="450"/>
      <c r="FAQ34" s="446"/>
      <c r="FAR34" s="446"/>
      <c r="FAS34" s="446"/>
      <c r="FAT34" s="446"/>
      <c r="FAU34" s="451"/>
      <c r="FAV34" s="451"/>
      <c r="FAW34" s="450"/>
      <c r="FAX34" s="450"/>
      <c r="FAY34" s="446"/>
      <c r="FAZ34" s="446"/>
      <c r="FBA34" s="446"/>
      <c r="FBB34" s="446"/>
      <c r="FBC34" s="451"/>
      <c r="FBD34" s="451"/>
      <c r="FBE34" s="450"/>
      <c r="FBF34" s="450"/>
      <c r="FBG34" s="446"/>
      <c r="FBH34" s="446"/>
      <c r="FBI34" s="446"/>
      <c r="FBJ34" s="446"/>
      <c r="FBK34" s="451"/>
      <c r="FBL34" s="451"/>
      <c r="FBM34" s="450"/>
      <c r="FBN34" s="450"/>
      <c r="FBO34" s="446"/>
      <c r="FBP34" s="446"/>
      <c r="FBQ34" s="446"/>
      <c r="FBR34" s="446"/>
      <c r="FBS34" s="451"/>
      <c r="FBT34" s="451"/>
      <c r="FBU34" s="450"/>
      <c r="FBV34" s="450"/>
      <c r="FBW34" s="446"/>
      <c r="FBX34" s="446"/>
      <c r="FBY34" s="446"/>
      <c r="FBZ34" s="446"/>
      <c r="FCA34" s="451"/>
      <c r="FCB34" s="451"/>
      <c r="FCC34" s="450"/>
      <c r="FCD34" s="450"/>
      <c r="FCE34" s="446"/>
      <c r="FCF34" s="446"/>
      <c r="FCG34" s="446"/>
      <c r="FCH34" s="446"/>
      <c r="FCI34" s="451"/>
      <c r="FCJ34" s="451"/>
      <c r="FCK34" s="450"/>
      <c r="FCL34" s="450"/>
      <c r="FCM34" s="446"/>
      <c r="FCN34" s="446"/>
      <c r="FCO34" s="446"/>
      <c r="FCP34" s="446"/>
      <c r="FCQ34" s="451"/>
      <c r="FCR34" s="451"/>
      <c r="FCS34" s="450"/>
      <c r="FCT34" s="450"/>
      <c r="FCU34" s="446"/>
      <c r="FCV34" s="446"/>
      <c r="FCW34" s="446"/>
      <c r="FCX34" s="446"/>
      <c r="FCY34" s="451"/>
      <c r="FCZ34" s="451"/>
      <c r="FDA34" s="450"/>
      <c r="FDB34" s="450"/>
      <c r="FDC34" s="446"/>
      <c r="FDD34" s="446"/>
      <c r="FDE34" s="446"/>
      <c r="FDF34" s="446"/>
      <c r="FDG34" s="451"/>
      <c r="FDH34" s="451"/>
      <c r="FDI34" s="450"/>
      <c r="FDJ34" s="450"/>
      <c r="FDK34" s="446"/>
      <c r="FDL34" s="446"/>
      <c r="FDM34" s="446"/>
      <c r="FDN34" s="446"/>
      <c r="FDO34" s="451"/>
      <c r="FDP34" s="451"/>
      <c r="FDQ34" s="450"/>
      <c r="FDR34" s="450"/>
      <c r="FDS34" s="446"/>
      <c r="FDT34" s="446"/>
      <c r="FDU34" s="446"/>
      <c r="FDV34" s="446"/>
      <c r="FDW34" s="451"/>
      <c r="FDX34" s="451"/>
      <c r="FDY34" s="450"/>
      <c r="FDZ34" s="450"/>
      <c r="FEA34" s="446"/>
      <c r="FEB34" s="446"/>
      <c r="FEC34" s="446"/>
      <c r="FED34" s="446"/>
      <c r="FEE34" s="451"/>
      <c r="FEF34" s="451"/>
      <c r="FEG34" s="450"/>
      <c r="FEH34" s="450"/>
      <c r="FEI34" s="446"/>
      <c r="FEJ34" s="446"/>
      <c r="FEK34" s="446"/>
      <c r="FEL34" s="446"/>
      <c r="FEM34" s="451"/>
      <c r="FEN34" s="451"/>
      <c r="FEO34" s="450"/>
      <c r="FEP34" s="450"/>
      <c r="FEQ34" s="446"/>
      <c r="FER34" s="446"/>
      <c r="FES34" s="446"/>
      <c r="FET34" s="446"/>
      <c r="FEU34" s="451"/>
      <c r="FEV34" s="451"/>
      <c r="FEW34" s="450"/>
      <c r="FEX34" s="450"/>
      <c r="FEY34" s="446"/>
      <c r="FEZ34" s="446"/>
      <c r="FFA34" s="446"/>
      <c r="FFB34" s="446"/>
      <c r="FFC34" s="451"/>
      <c r="FFD34" s="451"/>
      <c r="FFE34" s="450"/>
      <c r="FFF34" s="450"/>
      <c r="FFG34" s="446"/>
      <c r="FFH34" s="446"/>
      <c r="FFI34" s="446"/>
      <c r="FFJ34" s="446"/>
      <c r="FFK34" s="451"/>
      <c r="FFL34" s="451"/>
      <c r="FFM34" s="450"/>
      <c r="FFN34" s="450"/>
      <c r="FFO34" s="446"/>
      <c r="FFP34" s="446"/>
      <c r="FFQ34" s="446"/>
      <c r="FFR34" s="446"/>
      <c r="FFS34" s="451"/>
      <c r="FFT34" s="451"/>
      <c r="FFU34" s="450"/>
      <c r="FFV34" s="450"/>
      <c r="FFW34" s="446"/>
      <c r="FFX34" s="446"/>
      <c r="FFY34" s="446"/>
      <c r="FFZ34" s="446"/>
      <c r="FGA34" s="451"/>
      <c r="FGB34" s="451"/>
      <c r="FGC34" s="450"/>
      <c r="FGD34" s="450"/>
      <c r="FGE34" s="446"/>
      <c r="FGF34" s="446"/>
      <c r="FGG34" s="446"/>
      <c r="FGH34" s="446"/>
      <c r="FGI34" s="451"/>
      <c r="FGJ34" s="451"/>
      <c r="FGK34" s="450"/>
      <c r="FGL34" s="450"/>
      <c r="FGM34" s="446"/>
      <c r="FGN34" s="446"/>
      <c r="FGO34" s="446"/>
      <c r="FGP34" s="446"/>
      <c r="FGQ34" s="451"/>
      <c r="FGR34" s="451"/>
      <c r="FGS34" s="450"/>
      <c r="FGT34" s="450"/>
      <c r="FGU34" s="446"/>
      <c r="FGV34" s="446"/>
      <c r="FGW34" s="446"/>
      <c r="FGX34" s="446"/>
      <c r="FGY34" s="451"/>
      <c r="FGZ34" s="451"/>
      <c r="FHA34" s="450"/>
      <c r="FHB34" s="450"/>
      <c r="FHC34" s="446"/>
      <c r="FHD34" s="446"/>
      <c r="FHE34" s="446"/>
      <c r="FHF34" s="446"/>
      <c r="FHG34" s="451"/>
      <c r="FHH34" s="451"/>
      <c r="FHI34" s="450"/>
      <c r="FHJ34" s="450"/>
      <c r="FHK34" s="446"/>
      <c r="FHL34" s="446"/>
      <c r="FHM34" s="446"/>
      <c r="FHN34" s="446"/>
      <c r="FHO34" s="451"/>
      <c r="FHP34" s="451"/>
      <c r="FHQ34" s="450"/>
      <c r="FHR34" s="450"/>
      <c r="FHS34" s="446"/>
      <c r="FHT34" s="446"/>
      <c r="FHU34" s="446"/>
      <c r="FHV34" s="446"/>
      <c r="FHW34" s="451"/>
      <c r="FHX34" s="451"/>
      <c r="FHY34" s="450"/>
      <c r="FHZ34" s="450"/>
      <c r="FIA34" s="446"/>
      <c r="FIB34" s="446"/>
      <c r="FIC34" s="446"/>
      <c r="FID34" s="446"/>
      <c r="FIE34" s="451"/>
      <c r="FIF34" s="451"/>
      <c r="FIG34" s="450"/>
      <c r="FIH34" s="450"/>
      <c r="FII34" s="446"/>
      <c r="FIJ34" s="446"/>
      <c r="FIK34" s="446"/>
      <c r="FIL34" s="446"/>
      <c r="FIM34" s="451"/>
      <c r="FIN34" s="451"/>
      <c r="FIO34" s="450"/>
      <c r="FIP34" s="450"/>
      <c r="FIQ34" s="446"/>
      <c r="FIR34" s="446"/>
      <c r="FIS34" s="446"/>
      <c r="FIT34" s="446"/>
      <c r="FIU34" s="451"/>
      <c r="FIV34" s="451"/>
      <c r="FIW34" s="450"/>
      <c r="FIX34" s="450"/>
      <c r="FIY34" s="446"/>
      <c r="FIZ34" s="446"/>
      <c r="FJA34" s="446"/>
      <c r="FJB34" s="446"/>
      <c r="FJC34" s="451"/>
      <c r="FJD34" s="451"/>
      <c r="FJE34" s="450"/>
      <c r="FJF34" s="450"/>
      <c r="FJG34" s="446"/>
      <c r="FJH34" s="446"/>
      <c r="FJI34" s="446"/>
      <c r="FJJ34" s="446"/>
      <c r="FJK34" s="451"/>
      <c r="FJL34" s="451"/>
      <c r="FJM34" s="450"/>
      <c r="FJN34" s="450"/>
      <c r="FJO34" s="446"/>
      <c r="FJP34" s="446"/>
      <c r="FJQ34" s="446"/>
      <c r="FJR34" s="446"/>
      <c r="FJS34" s="451"/>
      <c r="FJT34" s="451"/>
      <c r="FJU34" s="450"/>
      <c r="FJV34" s="450"/>
      <c r="FJW34" s="446"/>
      <c r="FJX34" s="446"/>
      <c r="FJY34" s="446"/>
      <c r="FJZ34" s="446"/>
      <c r="FKA34" s="451"/>
      <c r="FKB34" s="451"/>
      <c r="FKC34" s="450"/>
      <c r="FKD34" s="450"/>
      <c r="FKE34" s="446"/>
      <c r="FKF34" s="446"/>
      <c r="FKG34" s="446"/>
      <c r="FKH34" s="446"/>
      <c r="FKI34" s="451"/>
      <c r="FKJ34" s="451"/>
      <c r="FKK34" s="450"/>
      <c r="FKL34" s="450"/>
      <c r="FKM34" s="446"/>
      <c r="FKN34" s="446"/>
      <c r="FKO34" s="446"/>
      <c r="FKP34" s="446"/>
      <c r="FKQ34" s="451"/>
      <c r="FKR34" s="451"/>
      <c r="FKS34" s="450"/>
      <c r="FKT34" s="450"/>
      <c r="FKU34" s="446"/>
      <c r="FKV34" s="446"/>
      <c r="FKW34" s="446"/>
      <c r="FKX34" s="446"/>
      <c r="FKY34" s="451"/>
      <c r="FKZ34" s="451"/>
      <c r="FLA34" s="450"/>
      <c r="FLB34" s="450"/>
      <c r="FLC34" s="446"/>
      <c r="FLD34" s="446"/>
      <c r="FLE34" s="446"/>
      <c r="FLF34" s="446"/>
      <c r="FLG34" s="451"/>
      <c r="FLH34" s="451"/>
      <c r="FLI34" s="450"/>
      <c r="FLJ34" s="450"/>
      <c r="FLK34" s="446"/>
      <c r="FLL34" s="446"/>
      <c r="FLM34" s="446"/>
      <c r="FLN34" s="446"/>
      <c r="FLO34" s="451"/>
      <c r="FLP34" s="451"/>
      <c r="FLQ34" s="450"/>
      <c r="FLR34" s="450"/>
      <c r="FLS34" s="446"/>
      <c r="FLT34" s="446"/>
      <c r="FLU34" s="446"/>
      <c r="FLV34" s="446"/>
      <c r="FLW34" s="451"/>
      <c r="FLX34" s="451"/>
      <c r="FLY34" s="450"/>
      <c r="FLZ34" s="450"/>
      <c r="FMA34" s="446"/>
      <c r="FMB34" s="446"/>
      <c r="FMC34" s="446"/>
      <c r="FMD34" s="446"/>
      <c r="FME34" s="451"/>
      <c r="FMF34" s="451"/>
      <c r="FMG34" s="450"/>
      <c r="FMH34" s="450"/>
      <c r="FMI34" s="446"/>
      <c r="FMJ34" s="446"/>
      <c r="FMK34" s="446"/>
      <c r="FML34" s="446"/>
      <c r="FMM34" s="451"/>
      <c r="FMN34" s="451"/>
      <c r="FMO34" s="450"/>
      <c r="FMP34" s="450"/>
      <c r="FMQ34" s="446"/>
      <c r="FMR34" s="446"/>
      <c r="FMS34" s="446"/>
      <c r="FMT34" s="446"/>
      <c r="FMU34" s="451"/>
      <c r="FMV34" s="451"/>
      <c r="FMW34" s="450"/>
      <c r="FMX34" s="450"/>
      <c r="FMY34" s="446"/>
      <c r="FMZ34" s="446"/>
      <c r="FNA34" s="446"/>
      <c r="FNB34" s="446"/>
      <c r="FNC34" s="451"/>
      <c r="FND34" s="451"/>
      <c r="FNE34" s="450"/>
      <c r="FNF34" s="450"/>
      <c r="FNG34" s="446"/>
      <c r="FNH34" s="446"/>
      <c r="FNI34" s="446"/>
      <c r="FNJ34" s="446"/>
      <c r="FNK34" s="451"/>
      <c r="FNL34" s="451"/>
      <c r="FNM34" s="450"/>
      <c r="FNN34" s="450"/>
      <c r="FNO34" s="446"/>
      <c r="FNP34" s="446"/>
      <c r="FNQ34" s="446"/>
      <c r="FNR34" s="446"/>
      <c r="FNS34" s="451"/>
      <c r="FNT34" s="451"/>
      <c r="FNU34" s="450"/>
      <c r="FNV34" s="450"/>
      <c r="FNW34" s="446"/>
      <c r="FNX34" s="446"/>
      <c r="FNY34" s="446"/>
      <c r="FNZ34" s="446"/>
      <c r="FOA34" s="451"/>
      <c r="FOB34" s="451"/>
      <c r="FOC34" s="450"/>
      <c r="FOD34" s="450"/>
      <c r="FOE34" s="446"/>
      <c r="FOF34" s="446"/>
      <c r="FOG34" s="446"/>
      <c r="FOH34" s="446"/>
      <c r="FOI34" s="451"/>
      <c r="FOJ34" s="451"/>
      <c r="FOK34" s="450"/>
      <c r="FOL34" s="450"/>
      <c r="FOM34" s="446"/>
      <c r="FON34" s="446"/>
      <c r="FOO34" s="446"/>
      <c r="FOP34" s="446"/>
      <c r="FOQ34" s="451"/>
      <c r="FOR34" s="451"/>
      <c r="FOS34" s="450"/>
      <c r="FOT34" s="450"/>
      <c r="FOU34" s="446"/>
      <c r="FOV34" s="446"/>
      <c r="FOW34" s="446"/>
      <c r="FOX34" s="446"/>
      <c r="FOY34" s="451"/>
      <c r="FOZ34" s="451"/>
      <c r="FPA34" s="450"/>
      <c r="FPB34" s="450"/>
      <c r="FPC34" s="446"/>
      <c r="FPD34" s="446"/>
      <c r="FPE34" s="446"/>
      <c r="FPF34" s="446"/>
      <c r="FPG34" s="451"/>
      <c r="FPH34" s="451"/>
      <c r="FPI34" s="450"/>
      <c r="FPJ34" s="450"/>
      <c r="FPK34" s="446"/>
      <c r="FPL34" s="446"/>
      <c r="FPM34" s="446"/>
      <c r="FPN34" s="446"/>
      <c r="FPO34" s="451"/>
      <c r="FPP34" s="451"/>
      <c r="FPQ34" s="450"/>
      <c r="FPR34" s="450"/>
      <c r="FPS34" s="446"/>
      <c r="FPT34" s="446"/>
      <c r="FPU34" s="446"/>
      <c r="FPV34" s="446"/>
      <c r="FPW34" s="451"/>
      <c r="FPX34" s="451"/>
      <c r="FPY34" s="450"/>
      <c r="FPZ34" s="450"/>
      <c r="FQA34" s="446"/>
      <c r="FQB34" s="446"/>
      <c r="FQC34" s="446"/>
      <c r="FQD34" s="446"/>
      <c r="FQE34" s="451"/>
      <c r="FQF34" s="451"/>
      <c r="FQG34" s="450"/>
      <c r="FQH34" s="450"/>
      <c r="FQI34" s="446"/>
      <c r="FQJ34" s="446"/>
      <c r="FQK34" s="446"/>
      <c r="FQL34" s="446"/>
      <c r="FQM34" s="451"/>
      <c r="FQN34" s="451"/>
      <c r="FQO34" s="450"/>
      <c r="FQP34" s="450"/>
      <c r="FQQ34" s="446"/>
      <c r="FQR34" s="446"/>
      <c r="FQS34" s="446"/>
      <c r="FQT34" s="446"/>
      <c r="FQU34" s="451"/>
      <c r="FQV34" s="451"/>
      <c r="FQW34" s="450"/>
      <c r="FQX34" s="450"/>
      <c r="FQY34" s="446"/>
      <c r="FQZ34" s="446"/>
      <c r="FRA34" s="446"/>
      <c r="FRB34" s="446"/>
      <c r="FRC34" s="451"/>
      <c r="FRD34" s="451"/>
      <c r="FRE34" s="450"/>
      <c r="FRF34" s="450"/>
      <c r="FRG34" s="446"/>
      <c r="FRH34" s="446"/>
      <c r="FRI34" s="446"/>
      <c r="FRJ34" s="446"/>
      <c r="FRK34" s="451"/>
      <c r="FRL34" s="451"/>
      <c r="FRM34" s="450"/>
      <c r="FRN34" s="450"/>
      <c r="FRO34" s="446"/>
      <c r="FRP34" s="446"/>
      <c r="FRQ34" s="446"/>
      <c r="FRR34" s="446"/>
      <c r="FRS34" s="451"/>
      <c r="FRT34" s="451"/>
      <c r="FRU34" s="450"/>
      <c r="FRV34" s="450"/>
      <c r="FRW34" s="446"/>
      <c r="FRX34" s="446"/>
      <c r="FRY34" s="446"/>
      <c r="FRZ34" s="446"/>
      <c r="FSA34" s="451"/>
      <c r="FSB34" s="451"/>
      <c r="FSC34" s="450"/>
      <c r="FSD34" s="450"/>
      <c r="FSE34" s="446"/>
      <c r="FSF34" s="446"/>
      <c r="FSG34" s="446"/>
      <c r="FSH34" s="446"/>
      <c r="FSI34" s="451"/>
      <c r="FSJ34" s="451"/>
      <c r="FSK34" s="450"/>
      <c r="FSL34" s="450"/>
      <c r="FSM34" s="446"/>
      <c r="FSN34" s="446"/>
      <c r="FSO34" s="446"/>
      <c r="FSP34" s="446"/>
      <c r="FSQ34" s="451"/>
      <c r="FSR34" s="451"/>
      <c r="FSS34" s="450"/>
      <c r="FST34" s="450"/>
      <c r="FSU34" s="446"/>
      <c r="FSV34" s="446"/>
      <c r="FSW34" s="446"/>
      <c r="FSX34" s="446"/>
      <c r="FSY34" s="451"/>
      <c r="FSZ34" s="451"/>
      <c r="FTA34" s="450"/>
      <c r="FTB34" s="450"/>
      <c r="FTC34" s="446"/>
      <c r="FTD34" s="446"/>
      <c r="FTE34" s="446"/>
      <c r="FTF34" s="446"/>
      <c r="FTG34" s="451"/>
      <c r="FTH34" s="451"/>
      <c r="FTI34" s="450"/>
      <c r="FTJ34" s="450"/>
      <c r="FTK34" s="446"/>
      <c r="FTL34" s="446"/>
      <c r="FTM34" s="446"/>
      <c r="FTN34" s="446"/>
      <c r="FTO34" s="451"/>
      <c r="FTP34" s="451"/>
      <c r="FTQ34" s="450"/>
      <c r="FTR34" s="450"/>
      <c r="FTS34" s="446"/>
      <c r="FTT34" s="446"/>
      <c r="FTU34" s="446"/>
      <c r="FTV34" s="446"/>
      <c r="FTW34" s="451"/>
      <c r="FTX34" s="451"/>
      <c r="FTY34" s="450"/>
      <c r="FTZ34" s="450"/>
      <c r="FUA34" s="446"/>
      <c r="FUB34" s="446"/>
      <c r="FUC34" s="446"/>
      <c r="FUD34" s="446"/>
      <c r="FUE34" s="451"/>
      <c r="FUF34" s="451"/>
      <c r="FUG34" s="450"/>
      <c r="FUH34" s="450"/>
      <c r="FUI34" s="446"/>
      <c r="FUJ34" s="446"/>
      <c r="FUK34" s="446"/>
      <c r="FUL34" s="446"/>
      <c r="FUM34" s="451"/>
      <c r="FUN34" s="451"/>
      <c r="FUO34" s="450"/>
      <c r="FUP34" s="450"/>
      <c r="FUQ34" s="446"/>
      <c r="FUR34" s="446"/>
      <c r="FUS34" s="446"/>
      <c r="FUT34" s="446"/>
      <c r="FUU34" s="451"/>
      <c r="FUV34" s="451"/>
      <c r="FUW34" s="450"/>
      <c r="FUX34" s="450"/>
      <c r="FUY34" s="446"/>
      <c r="FUZ34" s="446"/>
      <c r="FVA34" s="446"/>
      <c r="FVB34" s="446"/>
      <c r="FVC34" s="451"/>
      <c r="FVD34" s="451"/>
      <c r="FVE34" s="450"/>
      <c r="FVF34" s="450"/>
      <c r="FVG34" s="446"/>
      <c r="FVH34" s="446"/>
      <c r="FVI34" s="446"/>
      <c r="FVJ34" s="446"/>
      <c r="FVK34" s="451"/>
      <c r="FVL34" s="451"/>
      <c r="FVM34" s="450"/>
      <c r="FVN34" s="450"/>
      <c r="FVO34" s="446"/>
      <c r="FVP34" s="446"/>
      <c r="FVQ34" s="446"/>
      <c r="FVR34" s="446"/>
      <c r="FVS34" s="451"/>
      <c r="FVT34" s="451"/>
      <c r="FVU34" s="450"/>
      <c r="FVV34" s="450"/>
      <c r="FVW34" s="446"/>
      <c r="FVX34" s="446"/>
      <c r="FVY34" s="446"/>
      <c r="FVZ34" s="446"/>
      <c r="FWA34" s="451"/>
      <c r="FWB34" s="451"/>
      <c r="FWC34" s="450"/>
      <c r="FWD34" s="450"/>
      <c r="FWE34" s="446"/>
      <c r="FWF34" s="446"/>
      <c r="FWG34" s="446"/>
      <c r="FWH34" s="446"/>
      <c r="FWI34" s="451"/>
      <c r="FWJ34" s="451"/>
      <c r="FWK34" s="450"/>
      <c r="FWL34" s="450"/>
      <c r="FWM34" s="446"/>
      <c r="FWN34" s="446"/>
      <c r="FWO34" s="446"/>
      <c r="FWP34" s="446"/>
      <c r="FWQ34" s="451"/>
      <c r="FWR34" s="451"/>
      <c r="FWS34" s="450"/>
      <c r="FWT34" s="450"/>
      <c r="FWU34" s="446"/>
      <c r="FWV34" s="446"/>
      <c r="FWW34" s="446"/>
      <c r="FWX34" s="446"/>
      <c r="FWY34" s="451"/>
      <c r="FWZ34" s="451"/>
      <c r="FXA34" s="450"/>
      <c r="FXB34" s="450"/>
      <c r="FXC34" s="446"/>
      <c r="FXD34" s="446"/>
      <c r="FXE34" s="446"/>
      <c r="FXF34" s="446"/>
      <c r="FXG34" s="451"/>
      <c r="FXH34" s="451"/>
      <c r="FXI34" s="450"/>
      <c r="FXJ34" s="450"/>
      <c r="FXK34" s="446"/>
      <c r="FXL34" s="446"/>
      <c r="FXM34" s="446"/>
      <c r="FXN34" s="446"/>
      <c r="FXO34" s="451"/>
      <c r="FXP34" s="451"/>
      <c r="FXQ34" s="450"/>
      <c r="FXR34" s="450"/>
      <c r="FXS34" s="446"/>
      <c r="FXT34" s="446"/>
      <c r="FXU34" s="446"/>
      <c r="FXV34" s="446"/>
      <c r="FXW34" s="451"/>
      <c r="FXX34" s="451"/>
      <c r="FXY34" s="450"/>
      <c r="FXZ34" s="450"/>
      <c r="FYA34" s="446"/>
      <c r="FYB34" s="446"/>
      <c r="FYC34" s="446"/>
      <c r="FYD34" s="446"/>
      <c r="FYE34" s="451"/>
      <c r="FYF34" s="451"/>
      <c r="FYG34" s="450"/>
      <c r="FYH34" s="450"/>
      <c r="FYI34" s="446"/>
      <c r="FYJ34" s="446"/>
      <c r="FYK34" s="446"/>
      <c r="FYL34" s="446"/>
      <c r="FYM34" s="451"/>
      <c r="FYN34" s="451"/>
      <c r="FYO34" s="450"/>
      <c r="FYP34" s="450"/>
      <c r="FYQ34" s="446"/>
      <c r="FYR34" s="446"/>
      <c r="FYS34" s="446"/>
      <c r="FYT34" s="446"/>
      <c r="FYU34" s="451"/>
      <c r="FYV34" s="451"/>
      <c r="FYW34" s="450"/>
      <c r="FYX34" s="450"/>
      <c r="FYY34" s="446"/>
      <c r="FYZ34" s="446"/>
      <c r="FZA34" s="446"/>
      <c r="FZB34" s="446"/>
      <c r="FZC34" s="451"/>
      <c r="FZD34" s="451"/>
      <c r="FZE34" s="450"/>
      <c r="FZF34" s="450"/>
      <c r="FZG34" s="446"/>
      <c r="FZH34" s="446"/>
      <c r="FZI34" s="446"/>
      <c r="FZJ34" s="446"/>
      <c r="FZK34" s="451"/>
      <c r="FZL34" s="451"/>
      <c r="FZM34" s="450"/>
      <c r="FZN34" s="450"/>
      <c r="FZO34" s="446"/>
      <c r="FZP34" s="446"/>
      <c r="FZQ34" s="446"/>
      <c r="FZR34" s="446"/>
      <c r="FZS34" s="451"/>
      <c r="FZT34" s="451"/>
      <c r="FZU34" s="450"/>
      <c r="FZV34" s="450"/>
      <c r="FZW34" s="446"/>
      <c r="FZX34" s="446"/>
      <c r="FZY34" s="446"/>
      <c r="FZZ34" s="446"/>
      <c r="GAA34" s="451"/>
      <c r="GAB34" s="451"/>
      <c r="GAC34" s="450"/>
      <c r="GAD34" s="450"/>
      <c r="GAE34" s="446"/>
      <c r="GAF34" s="446"/>
      <c r="GAG34" s="446"/>
      <c r="GAH34" s="446"/>
      <c r="GAI34" s="451"/>
      <c r="GAJ34" s="451"/>
      <c r="GAK34" s="450"/>
      <c r="GAL34" s="450"/>
      <c r="GAM34" s="446"/>
      <c r="GAN34" s="446"/>
      <c r="GAO34" s="446"/>
      <c r="GAP34" s="446"/>
      <c r="GAQ34" s="451"/>
      <c r="GAR34" s="451"/>
      <c r="GAS34" s="450"/>
      <c r="GAT34" s="450"/>
      <c r="GAU34" s="446"/>
      <c r="GAV34" s="446"/>
      <c r="GAW34" s="446"/>
      <c r="GAX34" s="446"/>
      <c r="GAY34" s="451"/>
      <c r="GAZ34" s="451"/>
      <c r="GBA34" s="450"/>
      <c r="GBB34" s="450"/>
      <c r="GBC34" s="446"/>
      <c r="GBD34" s="446"/>
      <c r="GBE34" s="446"/>
      <c r="GBF34" s="446"/>
      <c r="GBG34" s="451"/>
      <c r="GBH34" s="451"/>
      <c r="GBI34" s="450"/>
      <c r="GBJ34" s="450"/>
      <c r="GBK34" s="446"/>
      <c r="GBL34" s="446"/>
      <c r="GBM34" s="446"/>
      <c r="GBN34" s="446"/>
      <c r="GBO34" s="451"/>
      <c r="GBP34" s="451"/>
      <c r="GBQ34" s="450"/>
      <c r="GBR34" s="450"/>
      <c r="GBS34" s="446"/>
      <c r="GBT34" s="446"/>
      <c r="GBU34" s="446"/>
      <c r="GBV34" s="446"/>
      <c r="GBW34" s="451"/>
      <c r="GBX34" s="451"/>
      <c r="GBY34" s="450"/>
      <c r="GBZ34" s="450"/>
      <c r="GCA34" s="446"/>
      <c r="GCB34" s="446"/>
      <c r="GCC34" s="446"/>
      <c r="GCD34" s="446"/>
      <c r="GCE34" s="451"/>
      <c r="GCF34" s="451"/>
      <c r="GCG34" s="450"/>
      <c r="GCH34" s="450"/>
      <c r="GCI34" s="446"/>
      <c r="GCJ34" s="446"/>
      <c r="GCK34" s="446"/>
      <c r="GCL34" s="446"/>
      <c r="GCM34" s="451"/>
      <c r="GCN34" s="451"/>
      <c r="GCO34" s="450"/>
      <c r="GCP34" s="450"/>
      <c r="GCQ34" s="446"/>
      <c r="GCR34" s="446"/>
      <c r="GCS34" s="446"/>
      <c r="GCT34" s="446"/>
      <c r="GCU34" s="451"/>
      <c r="GCV34" s="451"/>
      <c r="GCW34" s="450"/>
      <c r="GCX34" s="450"/>
      <c r="GCY34" s="446"/>
      <c r="GCZ34" s="446"/>
      <c r="GDA34" s="446"/>
      <c r="GDB34" s="446"/>
      <c r="GDC34" s="451"/>
      <c r="GDD34" s="451"/>
      <c r="GDE34" s="450"/>
      <c r="GDF34" s="450"/>
      <c r="GDG34" s="446"/>
      <c r="GDH34" s="446"/>
      <c r="GDI34" s="446"/>
      <c r="GDJ34" s="446"/>
      <c r="GDK34" s="451"/>
      <c r="GDL34" s="451"/>
      <c r="GDM34" s="450"/>
      <c r="GDN34" s="450"/>
      <c r="GDO34" s="446"/>
      <c r="GDP34" s="446"/>
      <c r="GDQ34" s="446"/>
      <c r="GDR34" s="446"/>
      <c r="GDS34" s="451"/>
      <c r="GDT34" s="451"/>
      <c r="GDU34" s="450"/>
      <c r="GDV34" s="450"/>
      <c r="GDW34" s="446"/>
      <c r="GDX34" s="446"/>
      <c r="GDY34" s="446"/>
      <c r="GDZ34" s="446"/>
      <c r="GEA34" s="451"/>
      <c r="GEB34" s="451"/>
      <c r="GEC34" s="450"/>
      <c r="GED34" s="450"/>
      <c r="GEE34" s="446"/>
      <c r="GEF34" s="446"/>
      <c r="GEG34" s="446"/>
      <c r="GEH34" s="446"/>
      <c r="GEI34" s="451"/>
      <c r="GEJ34" s="451"/>
      <c r="GEK34" s="450"/>
      <c r="GEL34" s="450"/>
      <c r="GEM34" s="446"/>
      <c r="GEN34" s="446"/>
      <c r="GEO34" s="446"/>
      <c r="GEP34" s="446"/>
      <c r="GEQ34" s="451"/>
      <c r="GER34" s="451"/>
      <c r="GES34" s="450"/>
      <c r="GET34" s="450"/>
      <c r="GEU34" s="446"/>
      <c r="GEV34" s="446"/>
      <c r="GEW34" s="446"/>
      <c r="GEX34" s="446"/>
      <c r="GEY34" s="451"/>
      <c r="GEZ34" s="451"/>
      <c r="GFA34" s="450"/>
      <c r="GFB34" s="450"/>
      <c r="GFC34" s="446"/>
      <c r="GFD34" s="446"/>
      <c r="GFE34" s="446"/>
      <c r="GFF34" s="446"/>
      <c r="GFG34" s="451"/>
      <c r="GFH34" s="451"/>
      <c r="GFI34" s="450"/>
      <c r="GFJ34" s="450"/>
      <c r="GFK34" s="446"/>
      <c r="GFL34" s="446"/>
      <c r="GFM34" s="446"/>
      <c r="GFN34" s="446"/>
      <c r="GFO34" s="451"/>
      <c r="GFP34" s="451"/>
      <c r="GFQ34" s="450"/>
      <c r="GFR34" s="450"/>
      <c r="GFS34" s="446"/>
      <c r="GFT34" s="446"/>
      <c r="GFU34" s="446"/>
      <c r="GFV34" s="446"/>
      <c r="GFW34" s="451"/>
      <c r="GFX34" s="451"/>
      <c r="GFY34" s="450"/>
      <c r="GFZ34" s="450"/>
      <c r="GGA34" s="446"/>
      <c r="GGB34" s="446"/>
      <c r="GGC34" s="446"/>
      <c r="GGD34" s="446"/>
      <c r="GGE34" s="451"/>
      <c r="GGF34" s="451"/>
      <c r="GGG34" s="450"/>
      <c r="GGH34" s="450"/>
      <c r="GGI34" s="446"/>
      <c r="GGJ34" s="446"/>
      <c r="GGK34" s="446"/>
      <c r="GGL34" s="446"/>
      <c r="GGM34" s="451"/>
      <c r="GGN34" s="451"/>
      <c r="GGO34" s="450"/>
      <c r="GGP34" s="450"/>
      <c r="GGQ34" s="446"/>
      <c r="GGR34" s="446"/>
      <c r="GGS34" s="446"/>
      <c r="GGT34" s="446"/>
      <c r="GGU34" s="451"/>
      <c r="GGV34" s="451"/>
      <c r="GGW34" s="450"/>
      <c r="GGX34" s="450"/>
      <c r="GGY34" s="446"/>
      <c r="GGZ34" s="446"/>
      <c r="GHA34" s="446"/>
      <c r="GHB34" s="446"/>
      <c r="GHC34" s="451"/>
      <c r="GHD34" s="451"/>
      <c r="GHE34" s="450"/>
      <c r="GHF34" s="450"/>
      <c r="GHG34" s="446"/>
      <c r="GHH34" s="446"/>
      <c r="GHI34" s="446"/>
      <c r="GHJ34" s="446"/>
      <c r="GHK34" s="451"/>
      <c r="GHL34" s="451"/>
      <c r="GHM34" s="450"/>
      <c r="GHN34" s="450"/>
      <c r="GHO34" s="446"/>
      <c r="GHP34" s="446"/>
      <c r="GHQ34" s="446"/>
      <c r="GHR34" s="446"/>
      <c r="GHS34" s="451"/>
      <c r="GHT34" s="451"/>
      <c r="GHU34" s="450"/>
      <c r="GHV34" s="450"/>
      <c r="GHW34" s="446"/>
      <c r="GHX34" s="446"/>
      <c r="GHY34" s="446"/>
      <c r="GHZ34" s="446"/>
      <c r="GIA34" s="451"/>
      <c r="GIB34" s="451"/>
      <c r="GIC34" s="450"/>
      <c r="GID34" s="450"/>
      <c r="GIE34" s="446"/>
      <c r="GIF34" s="446"/>
      <c r="GIG34" s="446"/>
      <c r="GIH34" s="446"/>
      <c r="GII34" s="451"/>
      <c r="GIJ34" s="451"/>
      <c r="GIK34" s="450"/>
      <c r="GIL34" s="450"/>
      <c r="GIM34" s="446"/>
      <c r="GIN34" s="446"/>
      <c r="GIO34" s="446"/>
      <c r="GIP34" s="446"/>
      <c r="GIQ34" s="451"/>
      <c r="GIR34" s="451"/>
      <c r="GIS34" s="450"/>
      <c r="GIT34" s="450"/>
      <c r="GIU34" s="446"/>
      <c r="GIV34" s="446"/>
      <c r="GIW34" s="446"/>
      <c r="GIX34" s="446"/>
      <c r="GIY34" s="451"/>
      <c r="GIZ34" s="451"/>
      <c r="GJA34" s="450"/>
      <c r="GJB34" s="450"/>
      <c r="GJC34" s="446"/>
      <c r="GJD34" s="446"/>
      <c r="GJE34" s="446"/>
      <c r="GJF34" s="446"/>
      <c r="GJG34" s="451"/>
      <c r="GJH34" s="451"/>
      <c r="GJI34" s="450"/>
      <c r="GJJ34" s="450"/>
      <c r="GJK34" s="446"/>
      <c r="GJL34" s="446"/>
      <c r="GJM34" s="446"/>
      <c r="GJN34" s="446"/>
      <c r="GJO34" s="451"/>
      <c r="GJP34" s="451"/>
      <c r="GJQ34" s="450"/>
      <c r="GJR34" s="450"/>
      <c r="GJS34" s="446"/>
      <c r="GJT34" s="446"/>
      <c r="GJU34" s="446"/>
      <c r="GJV34" s="446"/>
      <c r="GJW34" s="451"/>
      <c r="GJX34" s="451"/>
      <c r="GJY34" s="450"/>
      <c r="GJZ34" s="450"/>
      <c r="GKA34" s="446"/>
      <c r="GKB34" s="446"/>
      <c r="GKC34" s="446"/>
      <c r="GKD34" s="446"/>
      <c r="GKE34" s="451"/>
      <c r="GKF34" s="451"/>
      <c r="GKG34" s="450"/>
      <c r="GKH34" s="450"/>
      <c r="GKI34" s="446"/>
      <c r="GKJ34" s="446"/>
      <c r="GKK34" s="446"/>
      <c r="GKL34" s="446"/>
      <c r="GKM34" s="451"/>
      <c r="GKN34" s="451"/>
      <c r="GKO34" s="450"/>
      <c r="GKP34" s="450"/>
      <c r="GKQ34" s="446"/>
      <c r="GKR34" s="446"/>
      <c r="GKS34" s="446"/>
      <c r="GKT34" s="446"/>
      <c r="GKU34" s="451"/>
      <c r="GKV34" s="451"/>
      <c r="GKW34" s="450"/>
      <c r="GKX34" s="450"/>
      <c r="GKY34" s="446"/>
      <c r="GKZ34" s="446"/>
      <c r="GLA34" s="446"/>
      <c r="GLB34" s="446"/>
      <c r="GLC34" s="451"/>
      <c r="GLD34" s="451"/>
      <c r="GLE34" s="450"/>
      <c r="GLF34" s="450"/>
      <c r="GLG34" s="446"/>
      <c r="GLH34" s="446"/>
      <c r="GLI34" s="446"/>
      <c r="GLJ34" s="446"/>
      <c r="GLK34" s="451"/>
      <c r="GLL34" s="451"/>
      <c r="GLM34" s="450"/>
      <c r="GLN34" s="450"/>
      <c r="GLO34" s="446"/>
      <c r="GLP34" s="446"/>
      <c r="GLQ34" s="446"/>
      <c r="GLR34" s="446"/>
      <c r="GLS34" s="451"/>
      <c r="GLT34" s="451"/>
      <c r="GLU34" s="450"/>
      <c r="GLV34" s="450"/>
      <c r="GLW34" s="446"/>
      <c r="GLX34" s="446"/>
      <c r="GLY34" s="446"/>
      <c r="GLZ34" s="446"/>
      <c r="GMA34" s="451"/>
      <c r="GMB34" s="451"/>
      <c r="GMC34" s="450"/>
      <c r="GMD34" s="450"/>
      <c r="GME34" s="446"/>
      <c r="GMF34" s="446"/>
      <c r="GMG34" s="446"/>
      <c r="GMH34" s="446"/>
      <c r="GMI34" s="451"/>
      <c r="GMJ34" s="451"/>
      <c r="GMK34" s="450"/>
      <c r="GML34" s="450"/>
      <c r="GMM34" s="446"/>
      <c r="GMN34" s="446"/>
      <c r="GMO34" s="446"/>
      <c r="GMP34" s="446"/>
      <c r="GMQ34" s="451"/>
      <c r="GMR34" s="451"/>
      <c r="GMS34" s="450"/>
      <c r="GMT34" s="450"/>
      <c r="GMU34" s="446"/>
      <c r="GMV34" s="446"/>
      <c r="GMW34" s="446"/>
      <c r="GMX34" s="446"/>
      <c r="GMY34" s="451"/>
      <c r="GMZ34" s="451"/>
      <c r="GNA34" s="450"/>
      <c r="GNB34" s="450"/>
      <c r="GNC34" s="446"/>
      <c r="GND34" s="446"/>
      <c r="GNE34" s="446"/>
      <c r="GNF34" s="446"/>
      <c r="GNG34" s="451"/>
      <c r="GNH34" s="451"/>
      <c r="GNI34" s="450"/>
      <c r="GNJ34" s="450"/>
      <c r="GNK34" s="446"/>
      <c r="GNL34" s="446"/>
      <c r="GNM34" s="446"/>
      <c r="GNN34" s="446"/>
      <c r="GNO34" s="451"/>
      <c r="GNP34" s="451"/>
      <c r="GNQ34" s="450"/>
      <c r="GNR34" s="450"/>
      <c r="GNS34" s="446"/>
      <c r="GNT34" s="446"/>
      <c r="GNU34" s="446"/>
      <c r="GNV34" s="446"/>
      <c r="GNW34" s="451"/>
      <c r="GNX34" s="451"/>
      <c r="GNY34" s="450"/>
      <c r="GNZ34" s="450"/>
      <c r="GOA34" s="446"/>
      <c r="GOB34" s="446"/>
      <c r="GOC34" s="446"/>
      <c r="GOD34" s="446"/>
      <c r="GOE34" s="451"/>
      <c r="GOF34" s="451"/>
      <c r="GOG34" s="450"/>
      <c r="GOH34" s="450"/>
      <c r="GOI34" s="446"/>
      <c r="GOJ34" s="446"/>
      <c r="GOK34" s="446"/>
      <c r="GOL34" s="446"/>
      <c r="GOM34" s="451"/>
      <c r="GON34" s="451"/>
      <c r="GOO34" s="450"/>
      <c r="GOP34" s="450"/>
      <c r="GOQ34" s="446"/>
      <c r="GOR34" s="446"/>
      <c r="GOS34" s="446"/>
      <c r="GOT34" s="446"/>
      <c r="GOU34" s="451"/>
      <c r="GOV34" s="451"/>
      <c r="GOW34" s="450"/>
      <c r="GOX34" s="450"/>
      <c r="GOY34" s="446"/>
      <c r="GOZ34" s="446"/>
      <c r="GPA34" s="446"/>
      <c r="GPB34" s="446"/>
      <c r="GPC34" s="451"/>
      <c r="GPD34" s="451"/>
      <c r="GPE34" s="450"/>
      <c r="GPF34" s="450"/>
      <c r="GPG34" s="446"/>
      <c r="GPH34" s="446"/>
      <c r="GPI34" s="446"/>
      <c r="GPJ34" s="446"/>
      <c r="GPK34" s="451"/>
      <c r="GPL34" s="451"/>
      <c r="GPM34" s="450"/>
      <c r="GPN34" s="450"/>
      <c r="GPO34" s="446"/>
      <c r="GPP34" s="446"/>
      <c r="GPQ34" s="446"/>
      <c r="GPR34" s="446"/>
      <c r="GPS34" s="451"/>
      <c r="GPT34" s="451"/>
      <c r="GPU34" s="450"/>
      <c r="GPV34" s="450"/>
      <c r="GPW34" s="446"/>
      <c r="GPX34" s="446"/>
      <c r="GPY34" s="446"/>
      <c r="GPZ34" s="446"/>
      <c r="GQA34" s="451"/>
      <c r="GQB34" s="451"/>
      <c r="GQC34" s="450"/>
      <c r="GQD34" s="450"/>
      <c r="GQE34" s="446"/>
      <c r="GQF34" s="446"/>
      <c r="GQG34" s="446"/>
      <c r="GQH34" s="446"/>
      <c r="GQI34" s="451"/>
      <c r="GQJ34" s="451"/>
      <c r="GQK34" s="450"/>
      <c r="GQL34" s="450"/>
      <c r="GQM34" s="446"/>
      <c r="GQN34" s="446"/>
      <c r="GQO34" s="446"/>
      <c r="GQP34" s="446"/>
      <c r="GQQ34" s="451"/>
      <c r="GQR34" s="451"/>
      <c r="GQS34" s="450"/>
      <c r="GQT34" s="450"/>
      <c r="GQU34" s="446"/>
      <c r="GQV34" s="446"/>
      <c r="GQW34" s="446"/>
      <c r="GQX34" s="446"/>
      <c r="GQY34" s="451"/>
      <c r="GQZ34" s="451"/>
      <c r="GRA34" s="450"/>
      <c r="GRB34" s="450"/>
      <c r="GRC34" s="446"/>
      <c r="GRD34" s="446"/>
      <c r="GRE34" s="446"/>
      <c r="GRF34" s="446"/>
      <c r="GRG34" s="451"/>
      <c r="GRH34" s="451"/>
      <c r="GRI34" s="450"/>
      <c r="GRJ34" s="450"/>
      <c r="GRK34" s="446"/>
      <c r="GRL34" s="446"/>
      <c r="GRM34" s="446"/>
      <c r="GRN34" s="446"/>
      <c r="GRO34" s="451"/>
      <c r="GRP34" s="451"/>
      <c r="GRQ34" s="450"/>
      <c r="GRR34" s="450"/>
      <c r="GRS34" s="446"/>
      <c r="GRT34" s="446"/>
      <c r="GRU34" s="446"/>
      <c r="GRV34" s="446"/>
      <c r="GRW34" s="451"/>
      <c r="GRX34" s="451"/>
      <c r="GRY34" s="450"/>
      <c r="GRZ34" s="450"/>
      <c r="GSA34" s="446"/>
      <c r="GSB34" s="446"/>
      <c r="GSC34" s="446"/>
      <c r="GSD34" s="446"/>
      <c r="GSE34" s="451"/>
      <c r="GSF34" s="451"/>
      <c r="GSG34" s="450"/>
      <c r="GSH34" s="450"/>
      <c r="GSI34" s="446"/>
      <c r="GSJ34" s="446"/>
      <c r="GSK34" s="446"/>
      <c r="GSL34" s="446"/>
      <c r="GSM34" s="451"/>
      <c r="GSN34" s="451"/>
      <c r="GSO34" s="450"/>
      <c r="GSP34" s="450"/>
      <c r="GSQ34" s="446"/>
      <c r="GSR34" s="446"/>
      <c r="GSS34" s="446"/>
      <c r="GST34" s="446"/>
      <c r="GSU34" s="451"/>
      <c r="GSV34" s="451"/>
      <c r="GSW34" s="450"/>
      <c r="GSX34" s="450"/>
      <c r="GSY34" s="446"/>
      <c r="GSZ34" s="446"/>
      <c r="GTA34" s="446"/>
      <c r="GTB34" s="446"/>
      <c r="GTC34" s="451"/>
      <c r="GTD34" s="451"/>
      <c r="GTE34" s="450"/>
      <c r="GTF34" s="450"/>
      <c r="GTG34" s="446"/>
      <c r="GTH34" s="446"/>
      <c r="GTI34" s="446"/>
      <c r="GTJ34" s="446"/>
      <c r="GTK34" s="451"/>
      <c r="GTL34" s="451"/>
      <c r="GTM34" s="450"/>
      <c r="GTN34" s="450"/>
      <c r="GTO34" s="446"/>
      <c r="GTP34" s="446"/>
      <c r="GTQ34" s="446"/>
      <c r="GTR34" s="446"/>
      <c r="GTS34" s="451"/>
      <c r="GTT34" s="451"/>
      <c r="GTU34" s="450"/>
      <c r="GTV34" s="450"/>
      <c r="GTW34" s="446"/>
      <c r="GTX34" s="446"/>
      <c r="GTY34" s="446"/>
      <c r="GTZ34" s="446"/>
      <c r="GUA34" s="451"/>
      <c r="GUB34" s="451"/>
      <c r="GUC34" s="450"/>
      <c r="GUD34" s="450"/>
      <c r="GUE34" s="446"/>
      <c r="GUF34" s="446"/>
      <c r="GUG34" s="446"/>
      <c r="GUH34" s="446"/>
      <c r="GUI34" s="451"/>
      <c r="GUJ34" s="451"/>
      <c r="GUK34" s="450"/>
      <c r="GUL34" s="450"/>
      <c r="GUM34" s="446"/>
      <c r="GUN34" s="446"/>
      <c r="GUO34" s="446"/>
      <c r="GUP34" s="446"/>
      <c r="GUQ34" s="451"/>
      <c r="GUR34" s="451"/>
      <c r="GUS34" s="450"/>
      <c r="GUT34" s="450"/>
      <c r="GUU34" s="446"/>
      <c r="GUV34" s="446"/>
      <c r="GUW34" s="446"/>
      <c r="GUX34" s="446"/>
      <c r="GUY34" s="451"/>
      <c r="GUZ34" s="451"/>
      <c r="GVA34" s="450"/>
      <c r="GVB34" s="450"/>
      <c r="GVC34" s="446"/>
      <c r="GVD34" s="446"/>
      <c r="GVE34" s="446"/>
      <c r="GVF34" s="446"/>
      <c r="GVG34" s="451"/>
      <c r="GVH34" s="451"/>
      <c r="GVI34" s="450"/>
      <c r="GVJ34" s="450"/>
      <c r="GVK34" s="446"/>
      <c r="GVL34" s="446"/>
      <c r="GVM34" s="446"/>
      <c r="GVN34" s="446"/>
      <c r="GVO34" s="451"/>
      <c r="GVP34" s="451"/>
      <c r="GVQ34" s="450"/>
      <c r="GVR34" s="450"/>
      <c r="GVS34" s="446"/>
      <c r="GVT34" s="446"/>
      <c r="GVU34" s="446"/>
      <c r="GVV34" s="446"/>
      <c r="GVW34" s="451"/>
      <c r="GVX34" s="451"/>
      <c r="GVY34" s="450"/>
      <c r="GVZ34" s="450"/>
      <c r="GWA34" s="446"/>
      <c r="GWB34" s="446"/>
      <c r="GWC34" s="446"/>
      <c r="GWD34" s="446"/>
      <c r="GWE34" s="451"/>
      <c r="GWF34" s="451"/>
      <c r="GWG34" s="450"/>
      <c r="GWH34" s="450"/>
      <c r="GWI34" s="446"/>
      <c r="GWJ34" s="446"/>
      <c r="GWK34" s="446"/>
      <c r="GWL34" s="446"/>
      <c r="GWM34" s="451"/>
      <c r="GWN34" s="451"/>
      <c r="GWO34" s="450"/>
      <c r="GWP34" s="450"/>
      <c r="GWQ34" s="446"/>
      <c r="GWR34" s="446"/>
      <c r="GWS34" s="446"/>
      <c r="GWT34" s="446"/>
      <c r="GWU34" s="451"/>
      <c r="GWV34" s="451"/>
      <c r="GWW34" s="450"/>
      <c r="GWX34" s="450"/>
      <c r="GWY34" s="446"/>
      <c r="GWZ34" s="446"/>
      <c r="GXA34" s="446"/>
      <c r="GXB34" s="446"/>
      <c r="GXC34" s="451"/>
      <c r="GXD34" s="451"/>
      <c r="GXE34" s="450"/>
      <c r="GXF34" s="450"/>
      <c r="GXG34" s="446"/>
      <c r="GXH34" s="446"/>
      <c r="GXI34" s="446"/>
      <c r="GXJ34" s="446"/>
      <c r="GXK34" s="451"/>
      <c r="GXL34" s="451"/>
      <c r="GXM34" s="450"/>
      <c r="GXN34" s="450"/>
      <c r="GXO34" s="446"/>
      <c r="GXP34" s="446"/>
      <c r="GXQ34" s="446"/>
      <c r="GXR34" s="446"/>
      <c r="GXS34" s="451"/>
      <c r="GXT34" s="451"/>
      <c r="GXU34" s="450"/>
      <c r="GXV34" s="450"/>
      <c r="GXW34" s="446"/>
      <c r="GXX34" s="446"/>
      <c r="GXY34" s="446"/>
      <c r="GXZ34" s="446"/>
      <c r="GYA34" s="451"/>
      <c r="GYB34" s="451"/>
      <c r="GYC34" s="450"/>
      <c r="GYD34" s="450"/>
      <c r="GYE34" s="446"/>
      <c r="GYF34" s="446"/>
      <c r="GYG34" s="446"/>
      <c r="GYH34" s="446"/>
      <c r="GYI34" s="451"/>
      <c r="GYJ34" s="451"/>
      <c r="GYK34" s="450"/>
      <c r="GYL34" s="450"/>
      <c r="GYM34" s="446"/>
      <c r="GYN34" s="446"/>
      <c r="GYO34" s="446"/>
      <c r="GYP34" s="446"/>
      <c r="GYQ34" s="451"/>
      <c r="GYR34" s="451"/>
      <c r="GYS34" s="450"/>
      <c r="GYT34" s="450"/>
      <c r="GYU34" s="446"/>
      <c r="GYV34" s="446"/>
      <c r="GYW34" s="446"/>
      <c r="GYX34" s="446"/>
      <c r="GYY34" s="451"/>
      <c r="GYZ34" s="451"/>
      <c r="GZA34" s="450"/>
      <c r="GZB34" s="450"/>
      <c r="GZC34" s="446"/>
      <c r="GZD34" s="446"/>
      <c r="GZE34" s="446"/>
      <c r="GZF34" s="446"/>
      <c r="GZG34" s="451"/>
      <c r="GZH34" s="451"/>
      <c r="GZI34" s="450"/>
      <c r="GZJ34" s="450"/>
      <c r="GZK34" s="446"/>
      <c r="GZL34" s="446"/>
      <c r="GZM34" s="446"/>
      <c r="GZN34" s="446"/>
      <c r="GZO34" s="451"/>
      <c r="GZP34" s="451"/>
      <c r="GZQ34" s="450"/>
      <c r="GZR34" s="450"/>
      <c r="GZS34" s="446"/>
      <c r="GZT34" s="446"/>
      <c r="GZU34" s="446"/>
      <c r="GZV34" s="446"/>
      <c r="GZW34" s="451"/>
      <c r="GZX34" s="451"/>
      <c r="GZY34" s="450"/>
      <c r="GZZ34" s="450"/>
      <c r="HAA34" s="446"/>
      <c r="HAB34" s="446"/>
      <c r="HAC34" s="446"/>
      <c r="HAD34" s="446"/>
      <c r="HAE34" s="451"/>
      <c r="HAF34" s="451"/>
      <c r="HAG34" s="450"/>
      <c r="HAH34" s="450"/>
      <c r="HAI34" s="446"/>
      <c r="HAJ34" s="446"/>
      <c r="HAK34" s="446"/>
      <c r="HAL34" s="446"/>
      <c r="HAM34" s="451"/>
      <c r="HAN34" s="451"/>
      <c r="HAO34" s="450"/>
      <c r="HAP34" s="450"/>
      <c r="HAQ34" s="446"/>
      <c r="HAR34" s="446"/>
      <c r="HAS34" s="446"/>
      <c r="HAT34" s="446"/>
      <c r="HAU34" s="451"/>
      <c r="HAV34" s="451"/>
      <c r="HAW34" s="450"/>
      <c r="HAX34" s="450"/>
      <c r="HAY34" s="446"/>
      <c r="HAZ34" s="446"/>
      <c r="HBA34" s="446"/>
      <c r="HBB34" s="446"/>
      <c r="HBC34" s="451"/>
      <c r="HBD34" s="451"/>
      <c r="HBE34" s="450"/>
      <c r="HBF34" s="450"/>
      <c r="HBG34" s="446"/>
      <c r="HBH34" s="446"/>
      <c r="HBI34" s="446"/>
      <c r="HBJ34" s="446"/>
      <c r="HBK34" s="451"/>
      <c r="HBL34" s="451"/>
      <c r="HBM34" s="450"/>
      <c r="HBN34" s="450"/>
      <c r="HBO34" s="446"/>
      <c r="HBP34" s="446"/>
      <c r="HBQ34" s="446"/>
      <c r="HBR34" s="446"/>
      <c r="HBS34" s="451"/>
      <c r="HBT34" s="451"/>
      <c r="HBU34" s="450"/>
      <c r="HBV34" s="450"/>
      <c r="HBW34" s="446"/>
      <c r="HBX34" s="446"/>
      <c r="HBY34" s="446"/>
      <c r="HBZ34" s="446"/>
      <c r="HCA34" s="451"/>
      <c r="HCB34" s="451"/>
      <c r="HCC34" s="450"/>
      <c r="HCD34" s="450"/>
      <c r="HCE34" s="446"/>
      <c r="HCF34" s="446"/>
      <c r="HCG34" s="446"/>
      <c r="HCH34" s="446"/>
      <c r="HCI34" s="451"/>
      <c r="HCJ34" s="451"/>
      <c r="HCK34" s="450"/>
      <c r="HCL34" s="450"/>
      <c r="HCM34" s="446"/>
      <c r="HCN34" s="446"/>
      <c r="HCO34" s="446"/>
      <c r="HCP34" s="446"/>
      <c r="HCQ34" s="451"/>
      <c r="HCR34" s="451"/>
      <c r="HCS34" s="450"/>
      <c r="HCT34" s="450"/>
      <c r="HCU34" s="446"/>
      <c r="HCV34" s="446"/>
      <c r="HCW34" s="446"/>
      <c r="HCX34" s="446"/>
      <c r="HCY34" s="451"/>
      <c r="HCZ34" s="451"/>
      <c r="HDA34" s="450"/>
      <c r="HDB34" s="450"/>
      <c r="HDC34" s="446"/>
      <c r="HDD34" s="446"/>
      <c r="HDE34" s="446"/>
      <c r="HDF34" s="446"/>
      <c r="HDG34" s="451"/>
      <c r="HDH34" s="451"/>
      <c r="HDI34" s="450"/>
      <c r="HDJ34" s="450"/>
      <c r="HDK34" s="446"/>
      <c r="HDL34" s="446"/>
      <c r="HDM34" s="446"/>
      <c r="HDN34" s="446"/>
      <c r="HDO34" s="451"/>
      <c r="HDP34" s="451"/>
      <c r="HDQ34" s="450"/>
      <c r="HDR34" s="450"/>
      <c r="HDS34" s="446"/>
      <c r="HDT34" s="446"/>
      <c r="HDU34" s="446"/>
      <c r="HDV34" s="446"/>
      <c r="HDW34" s="451"/>
      <c r="HDX34" s="451"/>
      <c r="HDY34" s="450"/>
      <c r="HDZ34" s="450"/>
      <c r="HEA34" s="446"/>
      <c r="HEB34" s="446"/>
      <c r="HEC34" s="446"/>
      <c r="HED34" s="446"/>
      <c r="HEE34" s="451"/>
      <c r="HEF34" s="451"/>
      <c r="HEG34" s="450"/>
      <c r="HEH34" s="450"/>
      <c r="HEI34" s="446"/>
      <c r="HEJ34" s="446"/>
      <c r="HEK34" s="446"/>
      <c r="HEL34" s="446"/>
      <c r="HEM34" s="451"/>
      <c r="HEN34" s="451"/>
      <c r="HEO34" s="450"/>
      <c r="HEP34" s="450"/>
      <c r="HEQ34" s="446"/>
      <c r="HER34" s="446"/>
      <c r="HES34" s="446"/>
      <c r="HET34" s="446"/>
      <c r="HEU34" s="451"/>
      <c r="HEV34" s="451"/>
      <c r="HEW34" s="450"/>
      <c r="HEX34" s="450"/>
      <c r="HEY34" s="446"/>
      <c r="HEZ34" s="446"/>
      <c r="HFA34" s="446"/>
      <c r="HFB34" s="446"/>
      <c r="HFC34" s="451"/>
      <c r="HFD34" s="451"/>
      <c r="HFE34" s="450"/>
      <c r="HFF34" s="450"/>
      <c r="HFG34" s="446"/>
      <c r="HFH34" s="446"/>
      <c r="HFI34" s="446"/>
      <c r="HFJ34" s="446"/>
      <c r="HFK34" s="451"/>
      <c r="HFL34" s="451"/>
      <c r="HFM34" s="450"/>
      <c r="HFN34" s="450"/>
      <c r="HFO34" s="446"/>
      <c r="HFP34" s="446"/>
      <c r="HFQ34" s="446"/>
      <c r="HFR34" s="446"/>
      <c r="HFS34" s="451"/>
      <c r="HFT34" s="451"/>
      <c r="HFU34" s="450"/>
      <c r="HFV34" s="450"/>
      <c r="HFW34" s="446"/>
      <c r="HFX34" s="446"/>
      <c r="HFY34" s="446"/>
      <c r="HFZ34" s="446"/>
      <c r="HGA34" s="451"/>
      <c r="HGB34" s="451"/>
      <c r="HGC34" s="450"/>
      <c r="HGD34" s="450"/>
      <c r="HGE34" s="446"/>
      <c r="HGF34" s="446"/>
      <c r="HGG34" s="446"/>
      <c r="HGH34" s="446"/>
      <c r="HGI34" s="451"/>
      <c r="HGJ34" s="451"/>
      <c r="HGK34" s="450"/>
      <c r="HGL34" s="450"/>
      <c r="HGM34" s="446"/>
      <c r="HGN34" s="446"/>
      <c r="HGO34" s="446"/>
      <c r="HGP34" s="446"/>
      <c r="HGQ34" s="451"/>
      <c r="HGR34" s="451"/>
      <c r="HGS34" s="450"/>
      <c r="HGT34" s="450"/>
      <c r="HGU34" s="446"/>
      <c r="HGV34" s="446"/>
      <c r="HGW34" s="446"/>
      <c r="HGX34" s="446"/>
      <c r="HGY34" s="451"/>
      <c r="HGZ34" s="451"/>
      <c r="HHA34" s="450"/>
      <c r="HHB34" s="450"/>
      <c r="HHC34" s="446"/>
      <c r="HHD34" s="446"/>
      <c r="HHE34" s="446"/>
      <c r="HHF34" s="446"/>
      <c r="HHG34" s="451"/>
      <c r="HHH34" s="451"/>
      <c r="HHI34" s="450"/>
      <c r="HHJ34" s="450"/>
      <c r="HHK34" s="446"/>
      <c r="HHL34" s="446"/>
      <c r="HHM34" s="446"/>
      <c r="HHN34" s="446"/>
      <c r="HHO34" s="451"/>
      <c r="HHP34" s="451"/>
      <c r="HHQ34" s="450"/>
      <c r="HHR34" s="450"/>
      <c r="HHS34" s="446"/>
      <c r="HHT34" s="446"/>
      <c r="HHU34" s="446"/>
      <c r="HHV34" s="446"/>
      <c r="HHW34" s="451"/>
      <c r="HHX34" s="451"/>
      <c r="HHY34" s="450"/>
      <c r="HHZ34" s="450"/>
      <c r="HIA34" s="446"/>
      <c r="HIB34" s="446"/>
      <c r="HIC34" s="446"/>
      <c r="HID34" s="446"/>
      <c r="HIE34" s="451"/>
      <c r="HIF34" s="451"/>
      <c r="HIG34" s="450"/>
      <c r="HIH34" s="450"/>
      <c r="HII34" s="446"/>
      <c r="HIJ34" s="446"/>
      <c r="HIK34" s="446"/>
      <c r="HIL34" s="446"/>
      <c r="HIM34" s="451"/>
      <c r="HIN34" s="451"/>
      <c r="HIO34" s="450"/>
      <c r="HIP34" s="450"/>
      <c r="HIQ34" s="446"/>
      <c r="HIR34" s="446"/>
      <c r="HIS34" s="446"/>
      <c r="HIT34" s="446"/>
      <c r="HIU34" s="451"/>
      <c r="HIV34" s="451"/>
      <c r="HIW34" s="450"/>
      <c r="HIX34" s="450"/>
      <c r="HIY34" s="446"/>
      <c r="HIZ34" s="446"/>
      <c r="HJA34" s="446"/>
      <c r="HJB34" s="446"/>
      <c r="HJC34" s="451"/>
      <c r="HJD34" s="451"/>
      <c r="HJE34" s="450"/>
      <c r="HJF34" s="450"/>
      <c r="HJG34" s="446"/>
      <c r="HJH34" s="446"/>
      <c r="HJI34" s="446"/>
      <c r="HJJ34" s="446"/>
      <c r="HJK34" s="451"/>
      <c r="HJL34" s="451"/>
      <c r="HJM34" s="450"/>
      <c r="HJN34" s="450"/>
      <c r="HJO34" s="446"/>
      <c r="HJP34" s="446"/>
      <c r="HJQ34" s="446"/>
      <c r="HJR34" s="446"/>
      <c r="HJS34" s="451"/>
      <c r="HJT34" s="451"/>
      <c r="HJU34" s="450"/>
      <c r="HJV34" s="450"/>
      <c r="HJW34" s="446"/>
      <c r="HJX34" s="446"/>
      <c r="HJY34" s="446"/>
      <c r="HJZ34" s="446"/>
      <c r="HKA34" s="451"/>
      <c r="HKB34" s="451"/>
      <c r="HKC34" s="450"/>
      <c r="HKD34" s="450"/>
      <c r="HKE34" s="446"/>
      <c r="HKF34" s="446"/>
      <c r="HKG34" s="446"/>
      <c r="HKH34" s="446"/>
      <c r="HKI34" s="451"/>
      <c r="HKJ34" s="451"/>
      <c r="HKK34" s="450"/>
      <c r="HKL34" s="450"/>
      <c r="HKM34" s="446"/>
      <c r="HKN34" s="446"/>
      <c r="HKO34" s="446"/>
      <c r="HKP34" s="446"/>
      <c r="HKQ34" s="451"/>
      <c r="HKR34" s="451"/>
      <c r="HKS34" s="450"/>
      <c r="HKT34" s="450"/>
      <c r="HKU34" s="446"/>
      <c r="HKV34" s="446"/>
      <c r="HKW34" s="446"/>
      <c r="HKX34" s="446"/>
      <c r="HKY34" s="451"/>
      <c r="HKZ34" s="451"/>
      <c r="HLA34" s="450"/>
      <c r="HLB34" s="450"/>
      <c r="HLC34" s="446"/>
      <c r="HLD34" s="446"/>
      <c r="HLE34" s="446"/>
      <c r="HLF34" s="446"/>
      <c r="HLG34" s="451"/>
      <c r="HLH34" s="451"/>
      <c r="HLI34" s="450"/>
      <c r="HLJ34" s="450"/>
      <c r="HLK34" s="446"/>
      <c r="HLL34" s="446"/>
      <c r="HLM34" s="446"/>
      <c r="HLN34" s="446"/>
      <c r="HLO34" s="451"/>
      <c r="HLP34" s="451"/>
      <c r="HLQ34" s="450"/>
      <c r="HLR34" s="450"/>
      <c r="HLS34" s="446"/>
      <c r="HLT34" s="446"/>
      <c r="HLU34" s="446"/>
      <c r="HLV34" s="446"/>
      <c r="HLW34" s="451"/>
      <c r="HLX34" s="451"/>
      <c r="HLY34" s="450"/>
      <c r="HLZ34" s="450"/>
      <c r="HMA34" s="446"/>
      <c r="HMB34" s="446"/>
      <c r="HMC34" s="446"/>
      <c r="HMD34" s="446"/>
      <c r="HME34" s="451"/>
      <c r="HMF34" s="451"/>
      <c r="HMG34" s="450"/>
      <c r="HMH34" s="450"/>
      <c r="HMI34" s="446"/>
      <c r="HMJ34" s="446"/>
      <c r="HMK34" s="446"/>
      <c r="HML34" s="446"/>
      <c r="HMM34" s="451"/>
      <c r="HMN34" s="451"/>
      <c r="HMO34" s="450"/>
      <c r="HMP34" s="450"/>
      <c r="HMQ34" s="446"/>
      <c r="HMR34" s="446"/>
      <c r="HMS34" s="446"/>
      <c r="HMT34" s="446"/>
      <c r="HMU34" s="451"/>
      <c r="HMV34" s="451"/>
      <c r="HMW34" s="450"/>
      <c r="HMX34" s="450"/>
      <c r="HMY34" s="446"/>
      <c r="HMZ34" s="446"/>
      <c r="HNA34" s="446"/>
      <c r="HNB34" s="446"/>
      <c r="HNC34" s="451"/>
      <c r="HND34" s="451"/>
      <c r="HNE34" s="450"/>
      <c r="HNF34" s="450"/>
      <c r="HNG34" s="446"/>
      <c r="HNH34" s="446"/>
      <c r="HNI34" s="446"/>
      <c r="HNJ34" s="446"/>
      <c r="HNK34" s="451"/>
      <c r="HNL34" s="451"/>
      <c r="HNM34" s="450"/>
      <c r="HNN34" s="450"/>
      <c r="HNO34" s="446"/>
      <c r="HNP34" s="446"/>
      <c r="HNQ34" s="446"/>
      <c r="HNR34" s="446"/>
      <c r="HNS34" s="451"/>
      <c r="HNT34" s="451"/>
      <c r="HNU34" s="450"/>
      <c r="HNV34" s="450"/>
      <c r="HNW34" s="446"/>
      <c r="HNX34" s="446"/>
      <c r="HNY34" s="446"/>
      <c r="HNZ34" s="446"/>
      <c r="HOA34" s="451"/>
      <c r="HOB34" s="451"/>
      <c r="HOC34" s="450"/>
      <c r="HOD34" s="450"/>
      <c r="HOE34" s="446"/>
      <c r="HOF34" s="446"/>
      <c r="HOG34" s="446"/>
      <c r="HOH34" s="446"/>
      <c r="HOI34" s="451"/>
      <c r="HOJ34" s="451"/>
      <c r="HOK34" s="450"/>
      <c r="HOL34" s="450"/>
      <c r="HOM34" s="446"/>
      <c r="HON34" s="446"/>
      <c r="HOO34" s="446"/>
      <c r="HOP34" s="446"/>
      <c r="HOQ34" s="451"/>
      <c r="HOR34" s="451"/>
      <c r="HOS34" s="450"/>
      <c r="HOT34" s="450"/>
      <c r="HOU34" s="446"/>
      <c r="HOV34" s="446"/>
      <c r="HOW34" s="446"/>
      <c r="HOX34" s="446"/>
      <c r="HOY34" s="451"/>
      <c r="HOZ34" s="451"/>
      <c r="HPA34" s="450"/>
      <c r="HPB34" s="450"/>
      <c r="HPC34" s="446"/>
      <c r="HPD34" s="446"/>
      <c r="HPE34" s="446"/>
      <c r="HPF34" s="446"/>
      <c r="HPG34" s="451"/>
      <c r="HPH34" s="451"/>
      <c r="HPI34" s="450"/>
      <c r="HPJ34" s="450"/>
      <c r="HPK34" s="446"/>
      <c r="HPL34" s="446"/>
      <c r="HPM34" s="446"/>
      <c r="HPN34" s="446"/>
      <c r="HPO34" s="451"/>
      <c r="HPP34" s="451"/>
      <c r="HPQ34" s="450"/>
      <c r="HPR34" s="450"/>
      <c r="HPS34" s="446"/>
      <c r="HPT34" s="446"/>
      <c r="HPU34" s="446"/>
      <c r="HPV34" s="446"/>
      <c r="HPW34" s="451"/>
      <c r="HPX34" s="451"/>
      <c r="HPY34" s="450"/>
      <c r="HPZ34" s="450"/>
      <c r="HQA34" s="446"/>
      <c r="HQB34" s="446"/>
      <c r="HQC34" s="446"/>
      <c r="HQD34" s="446"/>
      <c r="HQE34" s="451"/>
      <c r="HQF34" s="451"/>
      <c r="HQG34" s="450"/>
      <c r="HQH34" s="450"/>
      <c r="HQI34" s="446"/>
      <c r="HQJ34" s="446"/>
      <c r="HQK34" s="446"/>
      <c r="HQL34" s="446"/>
      <c r="HQM34" s="451"/>
      <c r="HQN34" s="451"/>
      <c r="HQO34" s="450"/>
      <c r="HQP34" s="450"/>
      <c r="HQQ34" s="446"/>
      <c r="HQR34" s="446"/>
      <c r="HQS34" s="446"/>
      <c r="HQT34" s="446"/>
      <c r="HQU34" s="451"/>
      <c r="HQV34" s="451"/>
      <c r="HQW34" s="450"/>
      <c r="HQX34" s="450"/>
      <c r="HQY34" s="446"/>
      <c r="HQZ34" s="446"/>
      <c r="HRA34" s="446"/>
      <c r="HRB34" s="446"/>
      <c r="HRC34" s="451"/>
      <c r="HRD34" s="451"/>
      <c r="HRE34" s="450"/>
      <c r="HRF34" s="450"/>
      <c r="HRG34" s="446"/>
      <c r="HRH34" s="446"/>
      <c r="HRI34" s="446"/>
      <c r="HRJ34" s="446"/>
      <c r="HRK34" s="451"/>
      <c r="HRL34" s="451"/>
      <c r="HRM34" s="450"/>
      <c r="HRN34" s="450"/>
      <c r="HRO34" s="446"/>
      <c r="HRP34" s="446"/>
      <c r="HRQ34" s="446"/>
      <c r="HRR34" s="446"/>
      <c r="HRS34" s="451"/>
      <c r="HRT34" s="451"/>
      <c r="HRU34" s="450"/>
      <c r="HRV34" s="450"/>
      <c r="HRW34" s="446"/>
      <c r="HRX34" s="446"/>
      <c r="HRY34" s="446"/>
      <c r="HRZ34" s="446"/>
      <c r="HSA34" s="451"/>
      <c r="HSB34" s="451"/>
      <c r="HSC34" s="450"/>
      <c r="HSD34" s="450"/>
      <c r="HSE34" s="446"/>
      <c r="HSF34" s="446"/>
      <c r="HSG34" s="446"/>
      <c r="HSH34" s="446"/>
      <c r="HSI34" s="451"/>
      <c r="HSJ34" s="451"/>
      <c r="HSK34" s="450"/>
      <c r="HSL34" s="450"/>
      <c r="HSM34" s="446"/>
      <c r="HSN34" s="446"/>
      <c r="HSO34" s="446"/>
      <c r="HSP34" s="446"/>
      <c r="HSQ34" s="451"/>
      <c r="HSR34" s="451"/>
      <c r="HSS34" s="450"/>
      <c r="HST34" s="450"/>
      <c r="HSU34" s="446"/>
      <c r="HSV34" s="446"/>
      <c r="HSW34" s="446"/>
      <c r="HSX34" s="446"/>
      <c r="HSY34" s="451"/>
      <c r="HSZ34" s="451"/>
      <c r="HTA34" s="450"/>
      <c r="HTB34" s="450"/>
      <c r="HTC34" s="446"/>
      <c r="HTD34" s="446"/>
      <c r="HTE34" s="446"/>
      <c r="HTF34" s="446"/>
      <c r="HTG34" s="451"/>
      <c r="HTH34" s="451"/>
      <c r="HTI34" s="450"/>
      <c r="HTJ34" s="450"/>
      <c r="HTK34" s="446"/>
      <c r="HTL34" s="446"/>
      <c r="HTM34" s="446"/>
      <c r="HTN34" s="446"/>
      <c r="HTO34" s="451"/>
      <c r="HTP34" s="451"/>
      <c r="HTQ34" s="450"/>
      <c r="HTR34" s="450"/>
      <c r="HTS34" s="446"/>
      <c r="HTT34" s="446"/>
      <c r="HTU34" s="446"/>
      <c r="HTV34" s="446"/>
      <c r="HTW34" s="451"/>
      <c r="HTX34" s="451"/>
      <c r="HTY34" s="450"/>
      <c r="HTZ34" s="450"/>
      <c r="HUA34" s="446"/>
      <c r="HUB34" s="446"/>
      <c r="HUC34" s="446"/>
      <c r="HUD34" s="446"/>
      <c r="HUE34" s="451"/>
      <c r="HUF34" s="451"/>
      <c r="HUG34" s="450"/>
      <c r="HUH34" s="450"/>
      <c r="HUI34" s="446"/>
      <c r="HUJ34" s="446"/>
      <c r="HUK34" s="446"/>
      <c r="HUL34" s="446"/>
      <c r="HUM34" s="451"/>
      <c r="HUN34" s="451"/>
      <c r="HUO34" s="450"/>
      <c r="HUP34" s="450"/>
      <c r="HUQ34" s="446"/>
      <c r="HUR34" s="446"/>
      <c r="HUS34" s="446"/>
      <c r="HUT34" s="446"/>
      <c r="HUU34" s="451"/>
      <c r="HUV34" s="451"/>
      <c r="HUW34" s="450"/>
      <c r="HUX34" s="450"/>
      <c r="HUY34" s="446"/>
      <c r="HUZ34" s="446"/>
      <c r="HVA34" s="446"/>
      <c r="HVB34" s="446"/>
      <c r="HVC34" s="451"/>
      <c r="HVD34" s="451"/>
      <c r="HVE34" s="450"/>
      <c r="HVF34" s="450"/>
      <c r="HVG34" s="446"/>
      <c r="HVH34" s="446"/>
      <c r="HVI34" s="446"/>
      <c r="HVJ34" s="446"/>
      <c r="HVK34" s="451"/>
      <c r="HVL34" s="451"/>
      <c r="HVM34" s="450"/>
      <c r="HVN34" s="450"/>
      <c r="HVO34" s="446"/>
      <c r="HVP34" s="446"/>
      <c r="HVQ34" s="446"/>
      <c r="HVR34" s="446"/>
      <c r="HVS34" s="451"/>
      <c r="HVT34" s="451"/>
      <c r="HVU34" s="450"/>
      <c r="HVV34" s="450"/>
      <c r="HVW34" s="446"/>
      <c r="HVX34" s="446"/>
      <c r="HVY34" s="446"/>
      <c r="HVZ34" s="446"/>
      <c r="HWA34" s="451"/>
      <c r="HWB34" s="451"/>
      <c r="HWC34" s="450"/>
      <c r="HWD34" s="450"/>
      <c r="HWE34" s="446"/>
      <c r="HWF34" s="446"/>
      <c r="HWG34" s="446"/>
      <c r="HWH34" s="446"/>
      <c r="HWI34" s="451"/>
      <c r="HWJ34" s="451"/>
      <c r="HWK34" s="450"/>
      <c r="HWL34" s="450"/>
      <c r="HWM34" s="446"/>
      <c r="HWN34" s="446"/>
      <c r="HWO34" s="446"/>
      <c r="HWP34" s="446"/>
      <c r="HWQ34" s="451"/>
      <c r="HWR34" s="451"/>
      <c r="HWS34" s="450"/>
      <c r="HWT34" s="450"/>
      <c r="HWU34" s="446"/>
      <c r="HWV34" s="446"/>
      <c r="HWW34" s="446"/>
      <c r="HWX34" s="446"/>
      <c r="HWY34" s="451"/>
      <c r="HWZ34" s="451"/>
      <c r="HXA34" s="450"/>
      <c r="HXB34" s="450"/>
      <c r="HXC34" s="446"/>
      <c r="HXD34" s="446"/>
      <c r="HXE34" s="446"/>
      <c r="HXF34" s="446"/>
      <c r="HXG34" s="451"/>
      <c r="HXH34" s="451"/>
      <c r="HXI34" s="450"/>
      <c r="HXJ34" s="450"/>
      <c r="HXK34" s="446"/>
      <c r="HXL34" s="446"/>
      <c r="HXM34" s="446"/>
      <c r="HXN34" s="446"/>
      <c r="HXO34" s="451"/>
      <c r="HXP34" s="451"/>
      <c r="HXQ34" s="450"/>
      <c r="HXR34" s="450"/>
      <c r="HXS34" s="446"/>
      <c r="HXT34" s="446"/>
      <c r="HXU34" s="446"/>
      <c r="HXV34" s="446"/>
      <c r="HXW34" s="451"/>
      <c r="HXX34" s="451"/>
      <c r="HXY34" s="450"/>
      <c r="HXZ34" s="450"/>
      <c r="HYA34" s="446"/>
      <c r="HYB34" s="446"/>
      <c r="HYC34" s="446"/>
      <c r="HYD34" s="446"/>
      <c r="HYE34" s="451"/>
      <c r="HYF34" s="451"/>
      <c r="HYG34" s="450"/>
      <c r="HYH34" s="450"/>
      <c r="HYI34" s="446"/>
      <c r="HYJ34" s="446"/>
      <c r="HYK34" s="446"/>
      <c r="HYL34" s="446"/>
      <c r="HYM34" s="451"/>
      <c r="HYN34" s="451"/>
      <c r="HYO34" s="450"/>
      <c r="HYP34" s="450"/>
      <c r="HYQ34" s="446"/>
      <c r="HYR34" s="446"/>
      <c r="HYS34" s="446"/>
      <c r="HYT34" s="446"/>
      <c r="HYU34" s="451"/>
      <c r="HYV34" s="451"/>
      <c r="HYW34" s="450"/>
      <c r="HYX34" s="450"/>
      <c r="HYY34" s="446"/>
      <c r="HYZ34" s="446"/>
      <c r="HZA34" s="446"/>
      <c r="HZB34" s="446"/>
      <c r="HZC34" s="451"/>
      <c r="HZD34" s="451"/>
      <c r="HZE34" s="450"/>
      <c r="HZF34" s="450"/>
      <c r="HZG34" s="446"/>
      <c r="HZH34" s="446"/>
      <c r="HZI34" s="446"/>
      <c r="HZJ34" s="446"/>
      <c r="HZK34" s="451"/>
      <c r="HZL34" s="451"/>
      <c r="HZM34" s="450"/>
      <c r="HZN34" s="450"/>
      <c r="HZO34" s="446"/>
      <c r="HZP34" s="446"/>
      <c r="HZQ34" s="446"/>
      <c r="HZR34" s="446"/>
      <c r="HZS34" s="451"/>
      <c r="HZT34" s="451"/>
      <c r="HZU34" s="450"/>
      <c r="HZV34" s="450"/>
      <c r="HZW34" s="446"/>
      <c r="HZX34" s="446"/>
      <c r="HZY34" s="446"/>
      <c r="HZZ34" s="446"/>
      <c r="IAA34" s="451"/>
      <c r="IAB34" s="451"/>
      <c r="IAC34" s="450"/>
      <c r="IAD34" s="450"/>
      <c r="IAE34" s="446"/>
      <c r="IAF34" s="446"/>
      <c r="IAG34" s="446"/>
      <c r="IAH34" s="446"/>
      <c r="IAI34" s="451"/>
      <c r="IAJ34" s="451"/>
      <c r="IAK34" s="450"/>
      <c r="IAL34" s="450"/>
      <c r="IAM34" s="446"/>
      <c r="IAN34" s="446"/>
      <c r="IAO34" s="446"/>
      <c r="IAP34" s="446"/>
      <c r="IAQ34" s="451"/>
      <c r="IAR34" s="451"/>
      <c r="IAS34" s="450"/>
      <c r="IAT34" s="450"/>
      <c r="IAU34" s="446"/>
      <c r="IAV34" s="446"/>
      <c r="IAW34" s="446"/>
      <c r="IAX34" s="446"/>
      <c r="IAY34" s="451"/>
      <c r="IAZ34" s="451"/>
      <c r="IBA34" s="450"/>
      <c r="IBB34" s="450"/>
      <c r="IBC34" s="446"/>
      <c r="IBD34" s="446"/>
      <c r="IBE34" s="446"/>
      <c r="IBF34" s="446"/>
      <c r="IBG34" s="451"/>
      <c r="IBH34" s="451"/>
      <c r="IBI34" s="450"/>
      <c r="IBJ34" s="450"/>
      <c r="IBK34" s="446"/>
      <c r="IBL34" s="446"/>
      <c r="IBM34" s="446"/>
      <c r="IBN34" s="446"/>
      <c r="IBO34" s="451"/>
      <c r="IBP34" s="451"/>
      <c r="IBQ34" s="450"/>
      <c r="IBR34" s="450"/>
      <c r="IBS34" s="446"/>
      <c r="IBT34" s="446"/>
      <c r="IBU34" s="446"/>
      <c r="IBV34" s="446"/>
      <c r="IBW34" s="451"/>
      <c r="IBX34" s="451"/>
      <c r="IBY34" s="450"/>
      <c r="IBZ34" s="450"/>
      <c r="ICA34" s="446"/>
      <c r="ICB34" s="446"/>
      <c r="ICC34" s="446"/>
      <c r="ICD34" s="446"/>
      <c r="ICE34" s="451"/>
      <c r="ICF34" s="451"/>
      <c r="ICG34" s="450"/>
      <c r="ICH34" s="450"/>
      <c r="ICI34" s="446"/>
      <c r="ICJ34" s="446"/>
      <c r="ICK34" s="446"/>
      <c r="ICL34" s="446"/>
      <c r="ICM34" s="451"/>
      <c r="ICN34" s="451"/>
      <c r="ICO34" s="450"/>
      <c r="ICP34" s="450"/>
      <c r="ICQ34" s="446"/>
      <c r="ICR34" s="446"/>
      <c r="ICS34" s="446"/>
      <c r="ICT34" s="446"/>
      <c r="ICU34" s="451"/>
      <c r="ICV34" s="451"/>
      <c r="ICW34" s="450"/>
      <c r="ICX34" s="450"/>
      <c r="ICY34" s="446"/>
      <c r="ICZ34" s="446"/>
      <c r="IDA34" s="446"/>
      <c r="IDB34" s="446"/>
      <c r="IDC34" s="451"/>
      <c r="IDD34" s="451"/>
      <c r="IDE34" s="450"/>
      <c r="IDF34" s="450"/>
      <c r="IDG34" s="446"/>
      <c r="IDH34" s="446"/>
      <c r="IDI34" s="446"/>
      <c r="IDJ34" s="446"/>
      <c r="IDK34" s="451"/>
      <c r="IDL34" s="451"/>
      <c r="IDM34" s="450"/>
      <c r="IDN34" s="450"/>
      <c r="IDO34" s="446"/>
      <c r="IDP34" s="446"/>
      <c r="IDQ34" s="446"/>
      <c r="IDR34" s="446"/>
      <c r="IDS34" s="451"/>
      <c r="IDT34" s="451"/>
      <c r="IDU34" s="450"/>
      <c r="IDV34" s="450"/>
      <c r="IDW34" s="446"/>
      <c r="IDX34" s="446"/>
      <c r="IDY34" s="446"/>
      <c r="IDZ34" s="446"/>
      <c r="IEA34" s="451"/>
      <c r="IEB34" s="451"/>
      <c r="IEC34" s="450"/>
      <c r="IED34" s="450"/>
      <c r="IEE34" s="446"/>
      <c r="IEF34" s="446"/>
      <c r="IEG34" s="446"/>
      <c r="IEH34" s="446"/>
      <c r="IEI34" s="451"/>
      <c r="IEJ34" s="451"/>
      <c r="IEK34" s="450"/>
      <c r="IEL34" s="450"/>
      <c r="IEM34" s="446"/>
      <c r="IEN34" s="446"/>
      <c r="IEO34" s="446"/>
      <c r="IEP34" s="446"/>
      <c r="IEQ34" s="451"/>
      <c r="IER34" s="451"/>
      <c r="IES34" s="450"/>
      <c r="IET34" s="450"/>
      <c r="IEU34" s="446"/>
      <c r="IEV34" s="446"/>
      <c r="IEW34" s="446"/>
      <c r="IEX34" s="446"/>
      <c r="IEY34" s="451"/>
      <c r="IEZ34" s="451"/>
      <c r="IFA34" s="450"/>
      <c r="IFB34" s="450"/>
      <c r="IFC34" s="446"/>
      <c r="IFD34" s="446"/>
      <c r="IFE34" s="446"/>
      <c r="IFF34" s="446"/>
      <c r="IFG34" s="451"/>
      <c r="IFH34" s="451"/>
      <c r="IFI34" s="450"/>
      <c r="IFJ34" s="450"/>
      <c r="IFK34" s="446"/>
      <c r="IFL34" s="446"/>
      <c r="IFM34" s="446"/>
      <c r="IFN34" s="446"/>
      <c r="IFO34" s="451"/>
      <c r="IFP34" s="451"/>
      <c r="IFQ34" s="450"/>
      <c r="IFR34" s="450"/>
      <c r="IFS34" s="446"/>
      <c r="IFT34" s="446"/>
      <c r="IFU34" s="446"/>
      <c r="IFV34" s="446"/>
      <c r="IFW34" s="451"/>
      <c r="IFX34" s="451"/>
      <c r="IFY34" s="450"/>
      <c r="IFZ34" s="450"/>
      <c r="IGA34" s="446"/>
      <c r="IGB34" s="446"/>
      <c r="IGC34" s="446"/>
      <c r="IGD34" s="446"/>
      <c r="IGE34" s="451"/>
      <c r="IGF34" s="451"/>
      <c r="IGG34" s="450"/>
      <c r="IGH34" s="450"/>
      <c r="IGI34" s="446"/>
      <c r="IGJ34" s="446"/>
      <c r="IGK34" s="446"/>
      <c r="IGL34" s="446"/>
      <c r="IGM34" s="451"/>
      <c r="IGN34" s="451"/>
      <c r="IGO34" s="450"/>
      <c r="IGP34" s="450"/>
      <c r="IGQ34" s="446"/>
      <c r="IGR34" s="446"/>
      <c r="IGS34" s="446"/>
      <c r="IGT34" s="446"/>
      <c r="IGU34" s="451"/>
      <c r="IGV34" s="451"/>
      <c r="IGW34" s="450"/>
      <c r="IGX34" s="450"/>
      <c r="IGY34" s="446"/>
      <c r="IGZ34" s="446"/>
      <c r="IHA34" s="446"/>
      <c r="IHB34" s="446"/>
      <c r="IHC34" s="451"/>
      <c r="IHD34" s="451"/>
      <c r="IHE34" s="450"/>
      <c r="IHF34" s="450"/>
      <c r="IHG34" s="446"/>
      <c r="IHH34" s="446"/>
      <c r="IHI34" s="446"/>
      <c r="IHJ34" s="446"/>
      <c r="IHK34" s="451"/>
      <c r="IHL34" s="451"/>
      <c r="IHM34" s="450"/>
      <c r="IHN34" s="450"/>
      <c r="IHO34" s="446"/>
      <c r="IHP34" s="446"/>
      <c r="IHQ34" s="446"/>
      <c r="IHR34" s="446"/>
      <c r="IHS34" s="451"/>
      <c r="IHT34" s="451"/>
      <c r="IHU34" s="450"/>
      <c r="IHV34" s="450"/>
      <c r="IHW34" s="446"/>
      <c r="IHX34" s="446"/>
      <c r="IHY34" s="446"/>
      <c r="IHZ34" s="446"/>
      <c r="IIA34" s="451"/>
      <c r="IIB34" s="451"/>
      <c r="IIC34" s="450"/>
      <c r="IID34" s="450"/>
      <c r="IIE34" s="446"/>
      <c r="IIF34" s="446"/>
      <c r="IIG34" s="446"/>
      <c r="IIH34" s="446"/>
      <c r="III34" s="451"/>
      <c r="IIJ34" s="451"/>
      <c r="IIK34" s="450"/>
      <c r="IIL34" s="450"/>
      <c r="IIM34" s="446"/>
      <c r="IIN34" s="446"/>
      <c r="IIO34" s="446"/>
      <c r="IIP34" s="446"/>
      <c r="IIQ34" s="451"/>
      <c r="IIR34" s="451"/>
      <c r="IIS34" s="450"/>
      <c r="IIT34" s="450"/>
      <c r="IIU34" s="446"/>
      <c r="IIV34" s="446"/>
      <c r="IIW34" s="446"/>
      <c r="IIX34" s="446"/>
      <c r="IIY34" s="451"/>
      <c r="IIZ34" s="451"/>
      <c r="IJA34" s="450"/>
      <c r="IJB34" s="450"/>
      <c r="IJC34" s="446"/>
      <c r="IJD34" s="446"/>
      <c r="IJE34" s="446"/>
      <c r="IJF34" s="446"/>
      <c r="IJG34" s="451"/>
      <c r="IJH34" s="451"/>
      <c r="IJI34" s="450"/>
      <c r="IJJ34" s="450"/>
      <c r="IJK34" s="446"/>
      <c r="IJL34" s="446"/>
      <c r="IJM34" s="446"/>
      <c r="IJN34" s="446"/>
      <c r="IJO34" s="451"/>
      <c r="IJP34" s="451"/>
      <c r="IJQ34" s="450"/>
      <c r="IJR34" s="450"/>
      <c r="IJS34" s="446"/>
      <c r="IJT34" s="446"/>
      <c r="IJU34" s="446"/>
      <c r="IJV34" s="446"/>
      <c r="IJW34" s="451"/>
      <c r="IJX34" s="451"/>
      <c r="IJY34" s="450"/>
      <c r="IJZ34" s="450"/>
      <c r="IKA34" s="446"/>
      <c r="IKB34" s="446"/>
      <c r="IKC34" s="446"/>
      <c r="IKD34" s="446"/>
      <c r="IKE34" s="451"/>
      <c r="IKF34" s="451"/>
      <c r="IKG34" s="450"/>
      <c r="IKH34" s="450"/>
      <c r="IKI34" s="446"/>
      <c r="IKJ34" s="446"/>
      <c r="IKK34" s="446"/>
      <c r="IKL34" s="446"/>
      <c r="IKM34" s="451"/>
      <c r="IKN34" s="451"/>
      <c r="IKO34" s="450"/>
      <c r="IKP34" s="450"/>
      <c r="IKQ34" s="446"/>
      <c r="IKR34" s="446"/>
      <c r="IKS34" s="446"/>
      <c r="IKT34" s="446"/>
      <c r="IKU34" s="451"/>
      <c r="IKV34" s="451"/>
      <c r="IKW34" s="450"/>
      <c r="IKX34" s="450"/>
      <c r="IKY34" s="446"/>
      <c r="IKZ34" s="446"/>
      <c r="ILA34" s="446"/>
      <c r="ILB34" s="446"/>
      <c r="ILC34" s="451"/>
      <c r="ILD34" s="451"/>
      <c r="ILE34" s="450"/>
      <c r="ILF34" s="450"/>
      <c r="ILG34" s="446"/>
      <c r="ILH34" s="446"/>
      <c r="ILI34" s="446"/>
      <c r="ILJ34" s="446"/>
      <c r="ILK34" s="451"/>
      <c r="ILL34" s="451"/>
      <c r="ILM34" s="450"/>
      <c r="ILN34" s="450"/>
      <c r="ILO34" s="446"/>
      <c r="ILP34" s="446"/>
      <c r="ILQ34" s="446"/>
      <c r="ILR34" s="446"/>
      <c r="ILS34" s="451"/>
      <c r="ILT34" s="451"/>
      <c r="ILU34" s="450"/>
      <c r="ILV34" s="450"/>
      <c r="ILW34" s="446"/>
      <c r="ILX34" s="446"/>
      <c r="ILY34" s="446"/>
      <c r="ILZ34" s="446"/>
      <c r="IMA34" s="451"/>
      <c r="IMB34" s="451"/>
      <c r="IMC34" s="450"/>
      <c r="IMD34" s="450"/>
      <c r="IME34" s="446"/>
      <c r="IMF34" s="446"/>
      <c r="IMG34" s="446"/>
      <c r="IMH34" s="446"/>
      <c r="IMI34" s="451"/>
      <c r="IMJ34" s="451"/>
      <c r="IMK34" s="450"/>
      <c r="IML34" s="450"/>
      <c r="IMM34" s="446"/>
      <c r="IMN34" s="446"/>
      <c r="IMO34" s="446"/>
      <c r="IMP34" s="446"/>
      <c r="IMQ34" s="451"/>
      <c r="IMR34" s="451"/>
      <c r="IMS34" s="450"/>
      <c r="IMT34" s="450"/>
      <c r="IMU34" s="446"/>
      <c r="IMV34" s="446"/>
      <c r="IMW34" s="446"/>
      <c r="IMX34" s="446"/>
      <c r="IMY34" s="451"/>
      <c r="IMZ34" s="451"/>
      <c r="INA34" s="450"/>
      <c r="INB34" s="450"/>
      <c r="INC34" s="446"/>
      <c r="IND34" s="446"/>
      <c r="INE34" s="446"/>
      <c r="INF34" s="446"/>
      <c r="ING34" s="451"/>
      <c r="INH34" s="451"/>
      <c r="INI34" s="450"/>
      <c r="INJ34" s="450"/>
      <c r="INK34" s="446"/>
      <c r="INL34" s="446"/>
      <c r="INM34" s="446"/>
      <c r="INN34" s="446"/>
      <c r="INO34" s="451"/>
      <c r="INP34" s="451"/>
      <c r="INQ34" s="450"/>
      <c r="INR34" s="450"/>
      <c r="INS34" s="446"/>
      <c r="INT34" s="446"/>
      <c r="INU34" s="446"/>
      <c r="INV34" s="446"/>
      <c r="INW34" s="451"/>
      <c r="INX34" s="451"/>
      <c r="INY34" s="450"/>
      <c r="INZ34" s="450"/>
      <c r="IOA34" s="446"/>
      <c r="IOB34" s="446"/>
      <c r="IOC34" s="446"/>
      <c r="IOD34" s="446"/>
      <c r="IOE34" s="451"/>
      <c r="IOF34" s="451"/>
      <c r="IOG34" s="450"/>
      <c r="IOH34" s="450"/>
      <c r="IOI34" s="446"/>
      <c r="IOJ34" s="446"/>
      <c r="IOK34" s="446"/>
      <c r="IOL34" s="446"/>
      <c r="IOM34" s="451"/>
      <c r="ION34" s="451"/>
      <c r="IOO34" s="450"/>
      <c r="IOP34" s="450"/>
      <c r="IOQ34" s="446"/>
      <c r="IOR34" s="446"/>
      <c r="IOS34" s="446"/>
      <c r="IOT34" s="446"/>
      <c r="IOU34" s="451"/>
      <c r="IOV34" s="451"/>
      <c r="IOW34" s="450"/>
      <c r="IOX34" s="450"/>
      <c r="IOY34" s="446"/>
      <c r="IOZ34" s="446"/>
      <c r="IPA34" s="446"/>
      <c r="IPB34" s="446"/>
      <c r="IPC34" s="451"/>
      <c r="IPD34" s="451"/>
      <c r="IPE34" s="450"/>
      <c r="IPF34" s="450"/>
      <c r="IPG34" s="446"/>
      <c r="IPH34" s="446"/>
      <c r="IPI34" s="446"/>
      <c r="IPJ34" s="446"/>
      <c r="IPK34" s="451"/>
      <c r="IPL34" s="451"/>
      <c r="IPM34" s="450"/>
      <c r="IPN34" s="450"/>
      <c r="IPO34" s="446"/>
      <c r="IPP34" s="446"/>
      <c r="IPQ34" s="446"/>
      <c r="IPR34" s="446"/>
      <c r="IPS34" s="451"/>
      <c r="IPT34" s="451"/>
      <c r="IPU34" s="450"/>
      <c r="IPV34" s="450"/>
      <c r="IPW34" s="446"/>
      <c r="IPX34" s="446"/>
      <c r="IPY34" s="446"/>
      <c r="IPZ34" s="446"/>
      <c r="IQA34" s="451"/>
      <c r="IQB34" s="451"/>
      <c r="IQC34" s="450"/>
      <c r="IQD34" s="450"/>
      <c r="IQE34" s="446"/>
      <c r="IQF34" s="446"/>
      <c r="IQG34" s="446"/>
      <c r="IQH34" s="446"/>
      <c r="IQI34" s="451"/>
      <c r="IQJ34" s="451"/>
      <c r="IQK34" s="450"/>
      <c r="IQL34" s="450"/>
      <c r="IQM34" s="446"/>
      <c r="IQN34" s="446"/>
      <c r="IQO34" s="446"/>
      <c r="IQP34" s="446"/>
      <c r="IQQ34" s="451"/>
      <c r="IQR34" s="451"/>
      <c r="IQS34" s="450"/>
      <c r="IQT34" s="450"/>
      <c r="IQU34" s="446"/>
      <c r="IQV34" s="446"/>
      <c r="IQW34" s="446"/>
      <c r="IQX34" s="446"/>
      <c r="IQY34" s="451"/>
      <c r="IQZ34" s="451"/>
      <c r="IRA34" s="450"/>
      <c r="IRB34" s="450"/>
      <c r="IRC34" s="446"/>
      <c r="IRD34" s="446"/>
      <c r="IRE34" s="446"/>
      <c r="IRF34" s="446"/>
      <c r="IRG34" s="451"/>
      <c r="IRH34" s="451"/>
      <c r="IRI34" s="450"/>
      <c r="IRJ34" s="450"/>
      <c r="IRK34" s="446"/>
      <c r="IRL34" s="446"/>
      <c r="IRM34" s="446"/>
      <c r="IRN34" s="446"/>
      <c r="IRO34" s="451"/>
      <c r="IRP34" s="451"/>
      <c r="IRQ34" s="450"/>
      <c r="IRR34" s="450"/>
      <c r="IRS34" s="446"/>
      <c r="IRT34" s="446"/>
      <c r="IRU34" s="446"/>
      <c r="IRV34" s="446"/>
      <c r="IRW34" s="451"/>
      <c r="IRX34" s="451"/>
      <c r="IRY34" s="450"/>
      <c r="IRZ34" s="450"/>
      <c r="ISA34" s="446"/>
      <c r="ISB34" s="446"/>
      <c r="ISC34" s="446"/>
      <c r="ISD34" s="446"/>
      <c r="ISE34" s="451"/>
      <c r="ISF34" s="451"/>
      <c r="ISG34" s="450"/>
      <c r="ISH34" s="450"/>
      <c r="ISI34" s="446"/>
      <c r="ISJ34" s="446"/>
      <c r="ISK34" s="446"/>
      <c r="ISL34" s="446"/>
      <c r="ISM34" s="451"/>
      <c r="ISN34" s="451"/>
      <c r="ISO34" s="450"/>
      <c r="ISP34" s="450"/>
      <c r="ISQ34" s="446"/>
      <c r="ISR34" s="446"/>
      <c r="ISS34" s="446"/>
      <c r="IST34" s="446"/>
      <c r="ISU34" s="451"/>
      <c r="ISV34" s="451"/>
      <c r="ISW34" s="450"/>
      <c r="ISX34" s="450"/>
      <c r="ISY34" s="446"/>
      <c r="ISZ34" s="446"/>
      <c r="ITA34" s="446"/>
      <c r="ITB34" s="446"/>
      <c r="ITC34" s="451"/>
      <c r="ITD34" s="451"/>
      <c r="ITE34" s="450"/>
      <c r="ITF34" s="450"/>
      <c r="ITG34" s="446"/>
      <c r="ITH34" s="446"/>
      <c r="ITI34" s="446"/>
      <c r="ITJ34" s="446"/>
      <c r="ITK34" s="451"/>
      <c r="ITL34" s="451"/>
      <c r="ITM34" s="450"/>
      <c r="ITN34" s="450"/>
      <c r="ITO34" s="446"/>
      <c r="ITP34" s="446"/>
      <c r="ITQ34" s="446"/>
      <c r="ITR34" s="446"/>
      <c r="ITS34" s="451"/>
      <c r="ITT34" s="451"/>
      <c r="ITU34" s="450"/>
      <c r="ITV34" s="450"/>
      <c r="ITW34" s="446"/>
      <c r="ITX34" s="446"/>
      <c r="ITY34" s="446"/>
      <c r="ITZ34" s="446"/>
      <c r="IUA34" s="451"/>
      <c r="IUB34" s="451"/>
      <c r="IUC34" s="450"/>
      <c r="IUD34" s="450"/>
      <c r="IUE34" s="446"/>
      <c r="IUF34" s="446"/>
      <c r="IUG34" s="446"/>
      <c r="IUH34" s="446"/>
      <c r="IUI34" s="451"/>
      <c r="IUJ34" s="451"/>
      <c r="IUK34" s="450"/>
      <c r="IUL34" s="450"/>
      <c r="IUM34" s="446"/>
      <c r="IUN34" s="446"/>
      <c r="IUO34" s="446"/>
      <c r="IUP34" s="446"/>
      <c r="IUQ34" s="451"/>
      <c r="IUR34" s="451"/>
      <c r="IUS34" s="450"/>
      <c r="IUT34" s="450"/>
      <c r="IUU34" s="446"/>
      <c r="IUV34" s="446"/>
      <c r="IUW34" s="446"/>
      <c r="IUX34" s="446"/>
      <c r="IUY34" s="451"/>
      <c r="IUZ34" s="451"/>
      <c r="IVA34" s="450"/>
      <c r="IVB34" s="450"/>
      <c r="IVC34" s="446"/>
      <c r="IVD34" s="446"/>
      <c r="IVE34" s="446"/>
      <c r="IVF34" s="446"/>
      <c r="IVG34" s="451"/>
      <c r="IVH34" s="451"/>
      <c r="IVI34" s="450"/>
      <c r="IVJ34" s="450"/>
      <c r="IVK34" s="446"/>
      <c r="IVL34" s="446"/>
      <c r="IVM34" s="446"/>
      <c r="IVN34" s="446"/>
      <c r="IVO34" s="451"/>
      <c r="IVP34" s="451"/>
      <c r="IVQ34" s="450"/>
      <c r="IVR34" s="450"/>
      <c r="IVS34" s="446"/>
      <c r="IVT34" s="446"/>
      <c r="IVU34" s="446"/>
      <c r="IVV34" s="446"/>
      <c r="IVW34" s="451"/>
      <c r="IVX34" s="451"/>
      <c r="IVY34" s="450"/>
      <c r="IVZ34" s="450"/>
      <c r="IWA34" s="446"/>
      <c r="IWB34" s="446"/>
      <c r="IWC34" s="446"/>
      <c r="IWD34" s="446"/>
      <c r="IWE34" s="451"/>
      <c r="IWF34" s="451"/>
      <c r="IWG34" s="450"/>
      <c r="IWH34" s="450"/>
      <c r="IWI34" s="446"/>
      <c r="IWJ34" s="446"/>
      <c r="IWK34" s="446"/>
      <c r="IWL34" s="446"/>
      <c r="IWM34" s="451"/>
      <c r="IWN34" s="451"/>
      <c r="IWO34" s="450"/>
      <c r="IWP34" s="450"/>
      <c r="IWQ34" s="446"/>
      <c r="IWR34" s="446"/>
      <c r="IWS34" s="446"/>
      <c r="IWT34" s="446"/>
      <c r="IWU34" s="451"/>
      <c r="IWV34" s="451"/>
      <c r="IWW34" s="450"/>
      <c r="IWX34" s="450"/>
      <c r="IWY34" s="446"/>
      <c r="IWZ34" s="446"/>
      <c r="IXA34" s="446"/>
      <c r="IXB34" s="446"/>
      <c r="IXC34" s="451"/>
      <c r="IXD34" s="451"/>
      <c r="IXE34" s="450"/>
      <c r="IXF34" s="450"/>
      <c r="IXG34" s="446"/>
      <c r="IXH34" s="446"/>
      <c r="IXI34" s="446"/>
      <c r="IXJ34" s="446"/>
      <c r="IXK34" s="451"/>
      <c r="IXL34" s="451"/>
      <c r="IXM34" s="450"/>
      <c r="IXN34" s="450"/>
      <c r="IXO34" s="446"/>
      <c r="IXP34" s="446"/>
      <c r="IXQ34" s="446"/>
      <c r="IXR34" s="446"/>
      <c r="IXS34" s="451"/>
      <c r="IXT34" s="451"/>
      <c r="IXU34" s="450"/>
      <c r="IXV34" s="450"/>
      <c r="IXW34" s="446"/>
      <c r="IXX34" s="446"/>
      <c r="IXY34" s="446"/>
      <c r="IXZ34" s="446"/>
      <c r="IYA34" s="451"/>
      <c r="IYB34" s="451"/>
      <c r="IYC34" s="450"/>
      <c r="IYD34" s="450"/>
      <c r="IYE34" s="446"/>
      <c r="IYF34" s="446"/>
      <c r="IYG34" s="446"/>
      <c r="IYH34" s="446"/>
      <c r="IYI34" s="451"/>
      <c r="IYJ34" s="451"/>
      <c r="IYK34" s="450"/>
      <c r="IYL34" s="450"/>
      <c r="IYM34" s="446"/>
      <c r="IYN34" s="446"/>
      <c r="IYO34" s="446"/>
      <c r="IYP34" s="446"/>
      <c r="IYQ34" s="451"/>
      <c r="IYR34" s="451"/>
      <c r="IYS34" s="450"/>
      <c r="IYT34" s="450"/>
      <c r="IYU34" s="446"/>
      <c r="IYV34" s="446"/>
      <c r="IYW34" s="446"/>
      <c r="IYX34" s="446"/>
      <c r="IYY34" s="451"/>
      <c r="IYZ34" s="451"/>
      <c r="IZA34" s="450"/>
      <c r="IZB34" s="450"/>
      <c r="IZC34" s="446"/>
      <c r="IZD34" s="446"/>
      <c r="IZE34" s="446"/>
      <c r="IZF34" s="446"/>
      <c r="IZG34" s="451"/>
      <c r="IZH34" s="451"/>
      <c r="IZI34" s="450"/>
      <c r="IZJ34" s="450"/>
      <c r="IZK34" s="446"/>
      <c r="IZL34" s="446"/>
      <c r="IZM34" s="446"/>
      <c r="IZN34" s="446"/>
      <c r="IZO34" s="451"/>
      <c r="IZP34" s="451"/>
      <c r="IZQ34" s="450"/>
      <c r="IZR34" s="450"/>
      <c r="IZS34" s="446"/>
      <c r="IZT34" s="446"/>
      <c r="IZU34" s="446"/>
      <c r="IZV34" s="446"/>
      <c r="IZW34" s="451"/>
      <c r="IZX34" s="451"/>
      <c r="IZY34" s="450"/>
      <c r="IZZ34" s="450"/>
      <c r="JAA34" s="446"/>
      <c r="JAB34" s="446"/>
      <c r="JAC34" s="446"/>
      <c r="JAD34" s="446"/>
      <c r="JAE34" s="451"/>
      <c r="JAF34" s="451"/>
      <c r="JAG34" s="450"/>
      <c r="JAH34" s="450"/>
      <c r="JAI34" s="446"/>
      <c r="JAJ34" s="446"/>
      <c r="JAK34" s="446"/>
      <c r="JAL34" s="446"/>
      <c r="JAM34" s="451"/>
      <c r="JAN34" s="451"/>
      <c r="JAO34" s="450"/>
      <c r="JAP34" s="450"/>
      <c r="JAQ34" s="446"/>
      <c r="JAR34" s="446"/>
      <c r="JAS34" s="446"/>
      <c r="JAT34" s="446"/>
      <c r="JAU34" s="451"/>
      <c r="JAV34" s="451"/>
      <c r="JAW34" s="450"/>
      <c r="JAX34" s="450"/>
      <c r="JAY34" s="446"/>
      <c r="JAZ34" s="446"/>
      <c r="JBA34" s="446"/>
      <c r="JBB34" s="446"/>
      <c r="JBC34" s="451"/>
      <c r="JBD34" s="451"/>
      <c r="JBE34" s="450"/>
      <c r="JBF34" s="450"/>
      <c r="JBG34" s="446"/>
      <c r="JBH34" s="446"/>
      <c r="JBI34" s="446"/>
      <c r="JBJ34" s="446"/>
      <c r="JBK34" s="451"/>
      <c r="JBL34" s="451"/>
      <c r="JBM34" s="450"/>
      <c r="JBN34" s="450"/>
      <c r="JBO34" s="446"/>
      <c r="JBP34" s="446"/>
      <c r="JBQ34" s="446"/>
      <c r="JBR34" s="446"/>
      <c r="JBS34" s="451"/>
      <c r="JBT34" s="451"/>
      <c r="JBU34" s="450"/>
      <c r="JBV34" s="450"/>
      <c r="JBW34" s="446"/>
      <c r="JBX34" s="446"/>
      <c r="JBY34" s="446"/>
      <c r="JBZ34" s="446"/>
      <c r="JCA34" s="451"/>
      <c r="JCB34" s="451"/>
      <c r="JCC34" s="450"/>
      <c r="JCD34" s="450"/>
      <c r="JCE34" s="446"/>
      <c r="JCF34" s="446"/>
      <c r="JCG34" s="446"/>
      <c r="JCH34" s="446"/>
      <c r="JCI34" s="451"/>
      <c r="JCJ34" s="451"/>
      <c r="JCK34" s="450"/>
      <c r="JCL34" s="450"/>
      <c r="JCM34" s="446"/>
      <c r="JCN34" s="446"/>
      <c r="JCO34" s="446"/>
      <c r="JCP34" s="446"/>
      <c r="JCQ34" s="451"/>
      <c r="JCR34" s="451"/>
      <c r="JCS34" s="450"/>
      <c r="JCT34" s="450"/>
      <c r="JCU34" s="446"/>
      <c r="JCV34" s="446"/>
      <c r="JCW34" s="446"/>
      <c r="JCX34" s="446"/>
      <c r="JCY34" s="451"/>
      <c r="JCZ34" s="451"/>
      <c r="JDA34" s="450"/>
      <c r="JDB34" s="450"/>
      <c r="JDC34" s="446"/>
      <c r="JDD34" s="446"/>
      <c r="JDE34" s="446"/>
      <c r="JDF34" s="446"/>
      <c r="JDG34" s="451"/>
      <c r="JDH34" s="451"/>
      <c r="JDI34" s="450"/>
      <c r="JDJ34" s="450"/>
      <c r="JDK34" s="446"/>
      <c r="JDL34" s="446"/>
      <c r="JDM34" s="446"/>
      <c r="JDN34" s="446"/>
      <c r="JDO34" s="451"/>
      <c r="JDP34" s="451"/>
      <c r="JDQ34" s="450"/>
      <c r="JDR34" s="450"/>
      <c r="JDS34" s="446"/>
      <c r="JDT34" s="446"/>
      <c r="JDU34" s="446"/>
      <c r="JDV34" s="446"/>
      <c r="JDW34" s="451"/>
      <c r="JDX34" s="451"/>
      <c r="JDY34" s="450"/>
      <c r="JDZ34" s="450"/>
      <c r="JEA34" s="446"/>
      <c r="JEB34" s="446"/>
      <c r="JEC34" s="446"/>
      <c r="JED34" s="446"/>
      <c r="JEE34" s="451"/>
      <c r="JEF34" s="451"/>
      <c r="JEG34" s="450"/>
      <c r="JEH34" s="450"/>
      <c r="JEI34" s="446"/>
      <c r="JEJ34" s="446"/>
      <c r="JEK34" s="446"/>
      <c r="JEL34" s="446"/>
      <c r="JEM34" s="451"/>
      <c r="JEN34" s="451"/>
      <c r="JEO34" s="450"/>
      <c r="JEP34" s="450"/>
      <c r="JEQ34" s="446"/>
      <c r="JER34" s="446"/>
      <c r="JES34" s="446"/>
      <c r="JET34" s="446"/>
      <c r="JEU34" s="451"/>
      <c r="JEV34" s="451"/>
      <c r="JEW34" s="450"/>
      <c r="JEX34" s="450"/>
      <c r="JEY34" s="446"/>
      <c r="JEZ34" s="446"/>
      <c r="JFA34" s="446"/>
      <c r="JFB34" s="446"/>
      <c r="JFC34" s="451"/>
      <c r="JFD34" s="451"/>
      <c r="JFE34" s="450"/>
      <c r="JFF34" s="450"/>
      <c r="JFG34" s="446"/>
      <c r="JFH34" s="446"/>
      <c r="JFI34" s="446"/>
      <c r="JFJ34" s="446"/>
      <c r="JFK34" s="451"/>
      <c r="JFL34" s="451"/>
      <c r="JFM34" s="450"/>
      <c r="JFN34" s="450"/>
      <c r="JFO34" s="446"/>
      <c r="JFP34" s="446"/>
      <c r="JFQ34" s="446"/>
      <c r="JFR34" s="446"/>
      <c r="JFS34" s="451"/>
      <c r="JFT34" s="451"/>
      <c r="JFU34" s="450"/>
      <c r="JFV34" s="450"/>
      <c r="JFW34" s="446"/>
      <c r="JFX34" s="446"/>
      <c r="JFY34" s="446"/>
      <c r="JFZ34" s="446"/>
      <c r="JGA34" s="451"/>
      <c r="JGB34" s="451"/>
      <c r="JGC34" s="450"/>
      <c r="JGD34" s="450"/>
      <c r="JGE34" s="446"/>
      <c r="JGF34" s="446"/>
      <c r="JGG34" s="446"/>
      <c r="JGH34" s="446"/>
      <c r="JGI34" s="451"/>
      <c r="JGJ34" s="451">
        <f>+ROUND(JGH34*JGI34,0)</f>
        <v>0</v>
      </c>
      <c r="JGK34" s="450" t="s">
        <v>31</v>
      </c>
      <c r="JGL34" s="450" t="s">
        <v>127</v>
      </c>
      <c r="JGM34" s="446" t="s">
        <v>128</v>
      </c>
      <c r="JGN34" s="446" t="s">
        <v>129</v>
      </c>
      <c r="JGO34" s="446" t="s">
        <v>130</v>
      </c>
      <c r="JGP34" s="446">
        <v>0.217</v>
      </c>
      <c r="JGQ34" s="451">
        <f>+VLOOKUP(JGL34,[111]Insumos!$A$2:$F$2700,5,FALSE)</f>
        <v>2679</v>
      </c>
      <c r="JGR34" s="451">
        <f>+ROUND(JGP34*JGQ34,0)</f>
        <v>581</v>
      </c>
      <c r="JGS34" s="450" t="s">
        <v>31</v>
      </c>
      <c r="JGT34" s="450" t="s">
        <v>127</v>
      </c>
      <c r="JGU34" s="446" t="s">
        <v>128</v>
      </c>
      <c r="JGV34" s="446" t="s">
        <v>129</v>
      </c>
      <c r="JGW34" s="446" t="s">
        <v>130</v>
      </c>
      <c r="JGX34" s="446">
        <v>0.217</v>
      </c>
      <c r="JGY34" s="451">
        <f>+VLOOKUP(JGT34,[111]Insumos!$A$2:$F$2700,5,FALSE)</f>
        <v>2679</v>
      </c>
      <c r="JGZ34" s="451">
        <f>+ROUND(JGX34*JGY34,0)</f>
        <v>581</v>
      </c>
      <c r="JHA34" s="450" t="s">
        <v>31</v>
      </c>
      <c r="JHB34" s="450" t="s">
        <v>127</v>
      </c>
      <c r="JHC34" s="446" t="s">
        <v>128</v>
      </c>
      <c r="JHD34" s="446" t="s">
        <v>129</v>
      </c>
      <c r="JHE34" s="446" t="s">
        <v>130</v>
      </c>
      <c r="JHF34" s="446">
        <v>0.217</v>
      </c>
      <c r="JHG34" s="451">
        <f>+VLOOKUP(JHB34,[111]Insumos!$A$2:$F$2700,5,FALSE)</f>
        <v>2679</v>
      </c>
      <c r="JHH34" s="451">
        <f>+ROUND(JHF34*JHG34,0)</f>
        <v>581</v>
      </c>
      <c r="JHI34" s="450" t="s">
        <v>31</v>
      </c>
      <c r="JHJ34" s="450" t="s">
        <v>127</v>
      </c>
      <c r="JHK34" s="446" t="s">
        <v>128</v>
      </c>
      <c r="JHL34" s="446" t="s">
        <v>129</v>
      </c>
      <c r="JHM34" s="446" t="s">
        <v>130</v>
      </c>
      <c r="JHN34" s="446">
        <v>0.217</v>
      </c>
      <c r="JHO34" s="451">
        <f>+VLOOKUP(JHJ34,[111]Insumos!$A$2:$F$2700,5,FALSE)</f>
        <v>2679</v>
      </c>
      <c r="JHP34" s="451">
        <f>+ROUND(JHN34*JHO34,0)</f>
        <v>581</v>
      </c>
      <c r="JHQ34" s="450" t="s">
        <v>31</v>
      </c>
      <c r="JHR34" s="450" t="s">
        <v>127</v>
      </c>
      <c r="JHS34" s="446" t="s">
        <v>128</v>
      </c>
      <c r="JHT34" s="446" t="s">
        <v>129</v>
      </c>
      <c r="JHU34" s="446" t="s">
        <v>130</v>
      </c>
      <c r="JHV34" s="446">
        <v>0.217</v>
      </c>
      <c r="JHW34" s="451">
        <f>+VLOOKUP(JHR34,[111]Insumos!$A$2:$F$2700,5,FALSE)</f>
        <v>2679</v>
      </c>
      <c r="JHX34" s="451">
        <f>+ROUND(JHV34*JHW34,0)</f>
        <v>581</v>
      </c>
      <c r="JHY34" s="450" t="s">
        <v>31</v>
      </c>
      <c r="JHZ34" s="450" t="s">
        <v>127</v>
      </c>
      <c r="JIA34" s="446" t="s">
        <v>128</v>
      </c>
      <c r="JIB34" s="446" t="s">
        <v>129</v>
      </c>
      <c r="JIC34" s="446" t="s">
        <v>130</v>
      </c>
      <c r="JID34" s="446">
        <v>0.217</v>
      </c>
      <c r="JIE34" s="451">
        <f>+VLOOKUP(JHZ34,[111]Insumos!$A$2:$F$2700,5,FALSE)</f>
        <v>2679</v>
      </c>
      <c r="JIF34" s="451">
        <f>+ROUND(JID34*JIE34,0)</f>
        <v>581</v>
      </c>
      <c r="JIG34" s="450" t="s">
        <v>31</v>
      </c>
      <c r="JIH34" s="450" t="s">
        <v>127</v>
      </c>
      <c r="JII34" s="446" t="s">
        <v>128</v>
      </c>
      <c r="JIJ34" s="446" t="s">
        <v>129</v>
      </c>
      <c r="JIK34" s="446" t="s">
        <v>130</v>
      </c>
      <c r="JIL34" s="446">
        <v>0.217</v>
      </c>
      <c r="JIM34" s="451">
        <f>+VLOOKUP(JIH34,[111]Insumos!$A$2:$F$2700,5,FALSE)</f>
        <v>2679</v>
      </c>
      <c r="JIN34" s="451">
        <f>+ROUND(JIL34*JIM34,0)</f>
        <v>581</v>
      </c>
      <c r="JIO34" s="450" t="s">
        <v>31</v>
      </c>
      <c r="JIP34" s="450" t="s">
        <v>127</v>
      </c>
      <c r="JIQ34" s="446" t="s">
        <v>128</v>
      </c>
      <c r="JIR34" s="446" t="s">
        <v>129</v>
      </c>
      <c r="JIS34" s="446" t="s">
        <v>130</v>
      </c>
      <c r="JIT34" s="446">
        <v>0.217</v>
      </c>
      <c r="JIU34" s="451">
        <f>+VLOOKUP(JIP34,[111]Insumos!$A$2:$F$2700,5,FALSE)</f>
        <v>2679</v>
      </c>
      <c r="JIV34" s="451">
        <f>+ROUND(JIT34*JIU34,0)</f>
        <v>581</v>
      </c>
      <c r="JIW34" s="450" t="s">
        <v>31</v>
      </c>
      <c r="JIX34" s="450" t="s">
        <v>127</v>
      </c>
      <c r="JIY34" s="446" t="s">
        <v>128</v>
      </c>
      <c r="JIZ34" s="446" t="s">
        <v>129</v>
      </c>
      <c r="JJA34" s="446" t="s">
        <v>130</v>
      </c>
      <c r="JJB34" s="446">
        <v>0.217</v>
      </c>
      <c r="JJC34" s="451">
        <f>+VLOOKUP(JIX34,[111]Insumos!$A$2:$F$2700,5,FALSE)</f>
        <v>2679</v>
      </c>
      <c r="JJD34" s="451">
        <f>+ROUND(JJB34*JJC34,0)</f>
        <v>581</v>
      </c>
      <c r="JJE34" s="450" t="s">
        <v>31</v>
      </c>
      <c r="JJF34" s="450" t="s">
        <v>127</v>
      </c>
      <c r="JJG34" s="446" t="s">
        <v>128</v>
      </c>
      <c r="JJH34" s="446" t="s">
        <v>129</v>
      </c>
      <c r="JJI34" s="446" t="s">
        <v>130</v>
      </c>
      <c r="JJJ34" s="446">
        <v>0.217</v>
      </c>
      <c r="JJK34" s="451">
        <f>+VLOOKUP(JJF34,[111]Insumos!$A$2:$F$2700,5,FALSE)</f>
        <v>2679</v>
      </c>
      <c r="JJL34" s="451">
        <f>+ROUND(JJJ34*JJK34,0)</f>
        <v>581</v>
      </c>
      <c r="JJM34" s="450" t="s">
        <v>31</v>
      </c>
      <c r="JJN34" s="450" t="s">
        <v>127</v>
      </c>
      <c r="JJO34" s="446" t="s">
        <v>128</v>
      </c>
      <c r="JJP34" s="446" t="s">
        <v>129</v>
      </c>
      <c r="JJQ34" s="446" t="s">
        <v>130</v>
      </c>
      <c r="JJR34" s="446">
        <v>0.217</v>
      </c>
      <c r="JJS34" s="451">
        <f>+VLOOKUP(JJN34,[111]Insumos!$A$2:$F$2700,5,FALSE)</f>
        <v>2679</v>
      </c>
      <c r="JJT34" s="451">
        <f>+ROUND(JJR34*JJS34,0)</f>
        <v>581</v>
      </c>
      <c r="JJU34" s="450" t="s">
        <v>31</v>
      </c>
      <c r="JJV34" s="450" t="s">
        <v>127</v>
      </c>
      <c r="JJW34" s="446" t="s">
        <v>128</v>
      </c>
      <c r="JJX34" s="446" t="s">
        <v>129</v>
      </c>
      <c r="JJY34" s="446" t="s">
        <v>130</v>
      </c>
      <c r="JJZ34" s="446">
        <v>0.217</v>
      </c>
      <c r="JKA34" s="451">
        <f>+VLOOKUP(JJV34,[111]Insumos!$A$2:$F$2700,5,FALSE)</f>
        <v>2679</v>
      </c>
      <c r="JKB34" s="451">
        <f>+ROUND(JJZ34*JKA34,0)</f>
        <v>581</v>
      </c>
      <c r="JKC34" s="450" t="s">
        <v>31</v>
      </c>
      <c r="JKD34" s="450" t="s">
        <v>127</v>
      </c>
      <c r="JKE34" s="446" t="s">
        <v>128</v>
      </c>
      <c r="JKF34" s="446" t="s">
        <v>129</v>
      </c>
      <c r="JKG34" s="446" t="s">
        <v>130</v>
      </c>
      <c r="JKH34" s="446">
        <v>0.217</v>
      </c>
      <c r="JKI34" s="451">
        <f>+VLOOKUP(JKD34,[111]Insumos!$A$2:$F$2700,5,FALSE)</f>
        <v>2679</v>
      </c>
      <c r="JKJ34" s="451">
        <f>+ROUND(JKH34*JKI34,0)</f>
        <v>581</v>
      </c>
      <c r="JKK34" s="450" t="s">
        <v>31</v>
      </c>
      <c r="JKL34" s="450" t="s">
        <v>127</v>
      </c>
      <c r="JKM34" s="446" t="s">
        <v>128</v>
      </c>
      <c r="JKN34" s="446" t="s">
        <v>129</v>
      </c>
      <c r="JKO34" s="446" t="s">
        <v>130</v>
      </c>
      <c r="JKP34" s="446">
        <v>0.217</v>
      </c>
      <c r="JKQ34" s="451">
        <f>+VLOOKUP(JKL34,[111]Insumos!$A$2:$F$2700,5,FALSE)</f>
        <v>2679</v>
      </c>
      <c r="JKR34" s="451">
        <f>+ROUND(JKP34*JKQ34,0)</f>
        <v>581</v>
      </c>
      <c r="JKS34" s="450" t="s">
        <v>31</v>
      </c>
      <c r="JKT34" s="450" t="s">
        <v>127</v>
      </c>
      <c r="JKU34" s="446" t="s">
        <v>128</v>
      </c>
      <c r="JKV34" s="446" t="s">
        <v>129</v>
      </c>
      <c r="JKW34" s="446" t="s">
        <v>130</v>
      </c>
      <c r="JKX34" s="446">
        <v>0.217</v>
      </c>
      <c r="JKY34" s="451">
        <f>+VLOOKUP(JKT34,[111]Insumos!$A$2:$F$2700,5,FALSE)</f>
        <v>2679</v>
      </c>
      <c r="JKZ34" s="451">
        <f>+ROUND(JKX34*JKY34,0)</f>
        <v>581</v>
      </c>
      <c r="JLA34" s="450" t="s">
        <v>31</v>
      </c>
      <c r="JLB34" s="450" t="s">
        <v>127</v>
      </c>
      <c r="JLC34" s="446" t="s">
        <v>128</v>
      </c>
      <c r="JLD34" s="446" t="s">
        <v>129</v>
      </c>
      <c r="JLE34" s="446" t="s">
        <v>130</v>
      </c>
      <c r="JLF34" s="446">
        <v>0.217</v>
      </c>
      <c r="JLG34" s="451">
        <f>+VLOOKUP(JLB34,[111]Insumos!$A$2:$F$2700,5,FALSE)</f>
        <v>2679</v>
      </c>
      <c r="JLH34" s="451">
        <f>+ROUND(JLF34*JLG34,0)</f>
        <v>581</v>
      </c>
      <c r="JLI34" s="450" t="s">
        <v>31</v>
      </c>
      <c r="JLJ34" s="450" t="s">
        <v>127</v>
      </c>
      <c r="JLK34" s="446" t="s">
        <v>128</v>
      </c>
      <c r="JLL34" s="446" t="s">
        <v>129</v>
      </c>
      <c r="JLM34" s="446" t="s">
        <v>130</v>
      </c>
      <c r="JLN34" s="446">
        <v>0.217</v>
      </c>
      <c r="JLO34" s="451">
        <f>+VLOOKUP(JLJ34,[111]Insumos!$A$2:$F$2700,5,FALSE)</f>
        <v>2679</v>
      </c>
      <c r="JLP34" s="451">
        <f>+ROUND(JLN34*JLO34,0)</f>
        <v>581</v>
      </c>
      <c r="JLQ34" s="450" t="s">
        <v>31</v>
      </c>
      <c r="JLR34" s="450" t="s">
        <v>127</v>
      </c>
      <c r="JLS34" s="446" t="s">
        <v>128</v>
      </c>
      <c r="JLT34" s="446" t="s">
        <v>129</v>
      </c>
      <c r="JLU34" s="446" t="s">
        <v>130</v>
      </c>
      <c r="JLV34" s="446">
        <v>0.217</v>
      </c>
      <c r="JLW34" s="451">
        <f>+VLOOKUP(JLR34,[111]Insumos!$A$2:$F$2700,5,FALSE)</f>
        <v>2679</v>
      </c>
      <c r="JLX34" s="451">
        <f>+ROUND(JLV34*JLW34,0)</f>
        <v>581</v>
      </c>
      <c r="JLY34" s="450" t="s">
        <v>31</v>
      </c>
      <c r="JLZ34" s="450" t="s">
        <v>127</v>
      </c>
      <c r="JMA34" s="446" t="s">
        <v>128</v>
      </c>
      <c r="JMB34" s="446" t="s">
        <v>129</v>
      </c>
      <c r="JMC34" s="446" t="s">
        <v>130</v>
      </c>
      <c r="JMD34" s="446">
        <v>0.217</v>
      </c>
      <c r="JME34" s="451">
        <f>+VLOOKUP(JLZ34,[111]Insumos!$A$2:$F$2700,5,FALSE)</f>
        <v>2679</v>
      </c>
      <c r="JMF34" s="451">
        <f>+ROUND(JMD34*JME34,0)</f>
        <v>581</v>
      </c>
      <c r="JMG34" s="450" t="s">
        <v>31</v>
      </c>
      <c r="JMH34" s="450" t="s">
        <v>127</v>
      </c>
      <c r="JMI34" s="446" t="s">
        <v>128</v>
      </c>
      <c r="JMJ34" s="446" t="s">
        <v>129</v>
      </c>
      <c r="JMK34" s="446" t="s">
        <v>130</v>
      </c>
      <c r="JML34" s="446">
        <v>0.217</v>
      </c>
      <c r="JMM34" s="451">
        <f>+VLOOKUP(JMH34,[111]Insumos!$A$2:$F$2700,5,FALSE)</f>
        <v>2679</v>
      </c>
      <c r="JMN34" s="451">
        <f>+ROUND(JML34*JMM34,0)</f>
        <v>581</v>
      </c>
      <c r="JMO34" s="450" t="s">
        <v>31</v>
      </c>
      <c r="JMP34" s="450" t="s">
        <v>127</v>
      </c>
      <c r="JMQ34" s="446" t="s">
        <v>128</v>
      </c>
      <c r="JMR34" s="446" t="s">
        <v>129</v>
      </c>
      <c r="JMS34" s="446" t="s">
        <v>130</v>
      </c>
      <c r="JMT34" s="446">
        <v>0.217</v>
      </c>
      <c r="JMU34" s="451">
        <f>+VLOOKUP(JMP34,[111]Insumos!$A$2:$F$2700,5,FALSE)</f>
        <v>2679</v>
      </c>
      <c r="JMV34" s="451">
        <f>+ROUND(JMT34*JMU34,0)</f>
        <v>581</v>
      </c>
      <c r="JMW34" s="450" t="s">
        <v>31</v>
      </c>
      <c r="JMX34" s="450" t="s">
        <v>127</v>
      </c>
      <c r="JMY34" s="446" t="s">
        <v>128</v>
      </c>
      <c r="JMZ34" s="446" t="s">
        <v>129</v>
      </c>
      <c r="JNA34" s="446" t="s">
        <v>130</v>
      </c>
      <c r="JNB34" s="446">
        <v>0.217</v>
      </c>
      <c r="JNC34" s="451">
        <f>+VLOOKUP(JMX34,[111]Insumos!$A$2:$F$2700,5,FALSE)</f>
        <v>2679</v>
      </c>
      <c r="JND34" s="451">
        <f>+ROUND(JNB34*JNC34,0)</f>
        <v>581</v>
      </c>
      <c r="JNE34" s="450" t="s">
        <v>31</v>
      </c>
      <c r="JNF34" s="450" t="s">
        <v>127</v>
      </c>
      <c r="JNG34" s="446" t="s">
        <v>128</v>
      </c>
      <c r="JNH34" s="446" t="s">
        <v>129</v>
      </c>
      <c r="JNI34" s="446" t="s">
        <v>130</v>
      </c>
      <c r="JNJ34" s="446">
        <v>0.217</v>
      </c>
      <c r="JNK34" s="451">
        <f>+VLOOKUP(JNF34,[111]Insumos!$A$2:$F$2700,5,FALSE)</f>
        <v>2679</v>
      </c>
      <c r="JNL34" s="451">
        <f>+ROUND(JNJ34*JNK34,0)</f>
        <v>581</v>
      </c>
      <c r="JNM34" s="450" t="s">
        <v>31</v>
      </c>
      <c r="JNN34" s="450" t="s">
        <v>127</v>
      </c>
      <c r="JNO34" s="446" t="s">
        <v>128</v>
      </c>
      <c r="JNP34" s="446" t="s">
        <v>129</v>
      </c>
      <c r="JNQ34" s="446" t="s">
        <v>130</v>
      </c>
      <c r="JNR34" s="446">
        <v>0.217</v>
      </c>
      <c r="JNS34" s="451">
        <f>+VLOOKUP(JNN34,[111]Insumos!$A$2:$F$2700,5,FALSE)</f>
        <v>2679</v>
      </c>
      <c r="JNT34" s="451">
        <f>+ROUND(JNR34*JNS34,0)</f>
        <v>581</v>
      </c>
      <c r="JNU34" s="450" t="s">
        <v>31</v>
      </c>
      <c r="JNV34" s="450" t="s">
        <v>127</v>
      </c>
      <c r="JNW34" s="446" t="s">
        <v>128</v>
      </c>
      <c r="JNX34" s="446" t="s">
        <v>129</v>
      </c>
      <c r="JNY34" s="446" t="s">
        <v>130</v>
      </c>
      <c r="JNZ34" s="446">
        <v>0.217</v>
      </c>
      <c r="JOA34" s="451">
        <f>+VLOOKUP(JNV34,[111]Insumos!$A$2:$F$2700,5,FALSE)</f>
        <v>2679</v>
      </c>
      <c r="JOB34" s="451">
        <f>+ROUND(JNZ34*JOA34,0)</f>
        <v>581</v>
      </c>
      <c r="JOC34" s="450" t="s">
        <v>31</v>
      </c>
      <c r="JOD34" s="450" t="s">
        <v>127</v>
      </c>
      <c r="JOE34" s="446" t="s">
        <v>128</v>
      </c>
      <c r="JOF34" s="446" t="s">
        <v>129</v>
      </c>
      <c r="JOG34" s="446" t="s">
        <v>130</v>
      </c>
      <c r="JOH34" s="446">
        <v>0.217</v>
      </c>
      <c r="JOI34" s="451">
        <f>+VLOOKUP(JOD34,[111]Insumos!$A$2:$F$2700,5,FALSE)</f>
        <v>2679</v>
      </c>
      <c r="JOJ34" s="451">
        <f>+ROUND(JOH34*JOI34,0)</f>
        <v>581</v>
      </c>
      <c r="JOK34" s="450" t="s">
        <v>31</v>
      </c>
      <c r="JOL34" s="450" t="s">
        <v>127</v>
      </c>
      <c r="JOM34" s="446" t="s">
        <v>128</v>
      </c>
      <c r="JON34" s="446" t="s">
        <v>129</v>
      </c>
      <c r="JOO34" s="446" t="s">
        <v>130</v>
      </c>
      <c r="JOP34" s="446">
        <v>0.217</v>
      </c>
      <c r="JOQ34" s="451">
        <f>+VLOOKUP(JOL34,[111]Insumos!$A$2:$F$2700,5,FALSE)</f>
        <v>2679</v>
      </c>
      <c r="JOR34" s="451">
        <f>+ROUND(JOP34*JOQ34,0)</f>
        <v>581</v>
      </c>
      <c r="JOS34" s="450" t="s">
        <v>31</v>
      </c>
      <c r="JOT34" s="450" t="s">
        <v>127</v>
      </c>
      <c r="JOU34" s="446" t="s">
        <v>128</v>
      </c>
      <c r="JOV34" s="446" t="s">
        <v>129</v>
      </c>
      <c r="JOW34" s="446" t="s">
        <v>130</v>
      </c>
      <c r="JOX34" s="446">
        <v>0.217</v>
      </c>
      <c r="JOY34" s="451">
        <f>+VLOOKUP(JOT34,[111]Insumos!$A$2:$F$2700,5,FALSE)</f>
        <v>2679</v>
      </c>
      <c r="JOZ34" s="451">
        <f>+ROUND(JOX34*JOY34,0)</f>
        <v>581</v>
      </c>
      <c r="JPA34" s="450" t="s">
        <v>31</v>
      </c>
      <c r="JPB34" s="450" t="s">
        <v>127</v>
      </c>
      <c r="JPC34" s="446" t="s">
        <v>128</v>
      </c>
      <c r="JPD34" s="446" t="s">
        <v>129</v>
      </c>
      <c r="JPE34" s="446" t="s">
        <v>130</v>
      </c>
      <c r="JPF34" s="446">
        <v>0.217</v>
      </c>
      <c r="JPG34" s="451">
        <f>+VLOOKUP(JPB34,[111]Insumos!$A$2:$F$2700,5,FALSE)</f>
        <v>2679</v>
      </c>
      <c r="JPH34" s="451">
        <f>+ROUND(JPF34*JPG34,0)</f>
        <v>581</v>
      </c>
      <c r="JPI34" s="450" t="s">
        <v>31</v>
      </c>
      <c r="JPJ34" s="450" t="s">
        <v>127</v>
      </c>
      <c r="JPK34" s="446" t="s">
        <v>128</v>
      </c>
      <c r="JPL34" s="446" t="s">
        <v>129</v>
      </c>
      <c r="JPM34" s="446" t="s">
        <v>130</v>
      </c>
      <c r="JPN34" s="446">
        <v>0.217</v>
      </c>
      <c r="JPO34" s="451">
        <f>+VLOOKUP(JPJ34,[111]Insumos!$A$2:$F$2700,5,FALSE)</f>
        <v>2679</v>
      </c>
      <c r="JPP34" s="451">
        <f>+ROUND(JPN34*JPO34,0)</f>
        <v>581</v>
      </c>
      <c r="JPQ34" s="450" t="s">
        <v>31</v>
      </c>
      <c r="JPR34" s="450" t="s">
        <v>127</v>
      </c>
      <c r="JPS34" s="446" t="s">
        <v>128</v>
      </c>
      <c r="JPT34" s="446" t="s">
        <v>129</v>
      </c>
      <c r="JPU34" s="446" t="s">
        <v>130</v>
      </c>
      <c r="JPV34" s="446">
        <v>0.217</v>
      </c>
      <c r="JPW34" s="451">
        <f>+VLOOKUP(JPR34,[111]Insumos!$A$2:$F$2700,5,FALSE)</f>
        <v>2679</v>
      </c>
      <c r="JPX34" s="451">
        <f>+ROUND(JPV34*JPW34,0)</f>
        <v>581</v>
      </c>
      <c r="JPY34" s="450" t="s">
        <v>31</v>
      </c>
      <c r="JPZ34" s="450" t="s">
        <v>127</v>
      </c>
      <c r="JQA34" s="446" t="s">
        <v>128</v>
      </c>
      <c r="JQB34" s="446" t="s">
        <v>129</v>
      </c>
      <c r="JQC34" s="446" t="s">
        <v>130</v>
      </c>
      <c r="JQD34" s="446">
        <v>0.217</v>
      </c>
      <c r="JQE34" s="451">
        <f>+VLOOKUP(JPZ34,[111]Insumos!$A$2:$F$2700,5,FALSE)</f>
        <v>2679</v>
      </c>
      <c r="JQF34" s="451">
        <f>+ROUND(JQD34*JQE34,0)</f>
        <v>581</v>
      </c>
      <c r="JQG34" s="450" t="s">
        <v>31</v>
      </c>
      <c r="JQH34" s="450" t="s">
        <v>127</v>
      </c>
      <c r="JQI34" s="446" t="s">
        <v>128</v>
      </c>
      <c r="JQJ34" s="446" t="s">
        <v>129</v>
      </c>
      <c r="JQK34" s="446" t="s">
        <v>130</v>
      </c>
      <c r="JQL34" s="446">
        <v>0.217</v>
      </c>
      <c r="JQM34" s="451">
        <f>+VLOOKUP(JQH34,[111]Insumos!$A$2:$F$2700,5,FALSE)</f>
        <v>2679</v>
      </c>
      <c r="JQN34" s="451">
        <f>+ROUND(JQL34*JQM34,0)</f>
        <v>581</v>
      </c>
      <c r="JQO34" s="450" t="s">
        <v>31</v>
      </c>
      <c r="JQP34" s="450" t="s">
        <v>127</v>
      </c>
      <c r="JQQ34" s="446" t="s">
        <v>128</v>
      </c>
      <c r="JQR34" s="446" t="s">
        <v>129</v>
      </c>
      <c r="JQS34" s="446" t="s">
        <v>130</v>
      </c>
      <c r="JQT34" s="446">
        <v>0.217</v>
      </c>
      <c r="JQU34" s="451">
        <f>+VLOOKUP(JQP34,[111]Insumos!$A$2:$F$2700,5,FALSE)</f>
        <v>2679</v>
      </c>
      <c r="JQV34" s="451">
        <f>+ROUND(JQT34*JQU34,0)</f>
        <v>581</v>
      </c>
      <c r="JQW34" s="450" t="s">
        <v>31</v>
      </c>
      <c r="JQX34" s="450" t="s">
        <v>127</v>
      </c>
      <c r="JQY34" s="446" t="s">
        <v>128</v>
      </c>
      <c r="JQZ34" s="446" t="s">
        <v>129</v>
      </c>
      <c r="JRA34" s="446" t="s">
        <v>130</v>
      </c>
      <c r="JRB34" s="446">
        <v>0.217</v>
      </c>
      <c r="JRC34" s="451">
        <f>+VLOOKUP(JQX34,[111]Insumos!$A$2:$F$2700,5,FALSE)</f>
        <v>2679</v>
      </c>
      <c r="JRD34" s="451">
        <f>+ROUND(JRB34*JRC34,0)</f>
        <v>581</v>
      </c>
      <c r="JRE34" s="450" t="s">
        <v>31</v>
      </c>
      <c r="JRF34" s="450" t="s">
        <v>127</v>
      </c>
      <c r="JRG34" s="446" t="s">
        <v>128</v>
      </c>
      <c r="JRH34" s="446" t="s">
        <v>129</v>
      </c>
      <c r="JRI34" s="446" t="s">
        <v>130</v>
      </c>
      <c r="JRJ34" s="446">
        <v>0.217</v>
      </c>
      <c r="JRK34" s="451">
        <f>+VLOOKUP(JRF34,[111]Insumos!$A$2:$F$2700,5,FALSE)</f>
        <v>2679</v>
      </c>
      <c r="JRL34" s="451">
        <f>+ROUND(JRJ34*JRK34,0)</f>
        <v>581</v>
      </c>
      <c r="JRM34" s="450" t="s">
        <v>31</v>
      </c>
      <c r="JRN34" s="450" t="s">
        <v>127</v>
      </c>
      <c r="JRO34" s="446" t="s">
        <v>128</v>
      </c>
      <c r="JRP34" s="446" t="s">
        <v>129</v>
      </c>
      <c r="JRQ34" s="446" t="s">
        <v>130</v>
      </c>
      <c r="JRR34" s="446">
        <v>0.217</v>
      </c>
      <c r="JRS34" s="451">
        <f>+VLOOKUP(JRN34,[111]Insumos!$A$2:$F$2700,5,FALSE)</f>
        <v>2679</v>
      </c>
      <c r="JRT34" s="451">
        <f>+ROUND(JRR34*JRS34,0)</f>
        <v>581</v>
      </c>
      <c r="JRU34" s="450" t="s">
        <v>31</v>
      </c>
      <c r="JRV34" s="450" t="s">
        <v>127</v>
      </c>
      <c r="JRW34" s="446" t="s">
        <v>128</v>
      </c>
      <c r="JRX34" s="446" t="s">
        <v>129</v>
      </c>
      <c r="JRY34" s="446" t="s">
        <v>130</v>
      </c>
      <c r="JRZ34" s="446">
        <v>0.217</v>
      </c>
      <c r="JSA34" s="451">
        <f>+VLOOKUP(JRV34,[111]Insumos!$A$2:$F$2700,5,FALSE)</f>
        <v>2679</v>
      </c>
      <c r="JSB34" s="451">
        <f>+ROUND(JRZ34*JSA34,0)</f>
        <v>581</v>
      </c>
      <c r="JSC34" s="450" t="s">
        <v>31</v>
      </c>
      <c r="JSD34" s="450" t="s">
        <v>127</v>
      </c>
      <c r="JSE34" s="446" t="s">
        <v>128</v>
      </c>
      <c r="JSF34" s="446" t="s">
        <v>129</v>
      </c>
      <c r="JSG34" s="446" t="s">
        <v>130</v>
      </c>
      <c r="JSH34" s="446">
        <v>0.217</v>
      </c>
      <c r="JSI34" s="451">
        <f>+VLOOKUP(JSD34,[111]Insumos!$A$2:$F$2700,5,FALSE)</f>
        <v>2679</v>
      </c>
      <c r="JSJ34" s="451">
        <f>+ROUND(JSH34*JSI34,0)</f>
        <v>581</v>
      </c>
      <c r="JSK34" s="450" t="s">
        <v>31</v>
      </c>
      <c r="JSL34" s="450" t="s">
        <v>127</v>
      </c>
      <c r="JSM34" s="446" t="s">
        <v>128</v>
      </c>
      <c r="JSN34" s="446" t="s">
        <v>129</v>
      </c>
      <c r="JSO34" s="446" t="s">
        <v>130</v>
      </c>
      <c r="JSP34" s="446">
        <v>0.217</v>
      </c>
      <c r="JSQ34" s="451">
        <f>+VLOOKUP(JSL34,[111]Insumos!$A$2:$F$2700,5,FALSE)</f>
        <v>2679</v>
      </c>
      <c r="JSR34" s="451">
        <f>+ROUND(JSP34*JSQ34,0)</f>
        <v>581</v>
      </c>
      <c r="JSS34" s="450" t="s">
        <v>31</v>
      </c>
      <c r="JST34" s="450" t="s">
        <v>127</v>
      </c>
      <c r="JSU34" s="446" t="s">
        <v>128</v>
      </c>
      <c r="JSV34" s="446" t="s">
        <v>129</v>
      </c>
      <c r="JSW34" s="446" t="s">
        <v>130</v>
      </c>
      <c r="JSX34" s="446">
        <v>0.217</v>
      </c>
      <c r="JSY34" s="451">
        <f>+VLOOKUP(JST34,[111]Insumos!$A$2:$F$2700,5,FALSE)</f>
        <v>2679</v>
      </c>
      <c r="JSZ34" s="451">
        <f>+ROUND(JSX34*JSY34,0)</f>
        <v>581</v>
      </c>
      <c r="JTA34" s="450" t="s">
        <v>31</v>
      </c>
      <c r="JTB34" s="450" t="s">
        <v>127</v>
      </c>
      <c r="JTC34" s="446" t="s">
        <v>128</v>
      </c>
      <c r="JTD34" s="446" t="s">
        <v>129</v>
      </c>
      <c r="JTE34" s="446" t="s">
        <v>130</v>
      </c>
      <c r="JTF34" s="446">
        <v>0.217</v>
      </c>
      <c r="JTG34" s="451">
        <f>+VLOOKUP(JTB34,[111]Insumos!$A$2:$F$2700,5,FALSE)</f>
        <v>2679</v>
      </c>
      <c r="JTH34" s="451">
        <f>+ROUND(JTF34*JTG34,0)</f>
        <v>581</v>
      </c>
      <c r="JTI34" s="450" t="s">
        <v>31</v>
      </c>
      <c r="JTJ34" s="450" t="s">
        <v>127</v>
      </c>
      <c r="JTK34" s="446" t="s">
        <v>128</v>
      </c>
      <c r="JTL34" s="446" t="s">
        <v>129</v>
      </c>
      <c r="JTM34" s="446" t="s">
        <v>130</v>
      </c>
      <c r="JTN34" s="446">
        <v>0.217</v>
      </c>
      <c r="JTO34" s="451">
        <f>+VLOOKUP(JTJ34,[111]Insumos!$A$2:$F$2700,5,FALSE)</f>
        <v>2679</v>
      </c>
      <c r="JTP34" s="451">
        <f>+ROUND(JTN34*JTO34,0)</f>
        <v>581</v>
      </c>
      <c r="JTQ34" s="450" t="s">
        <v>31</v>
      </c>
      <c r="JTR34" s="450" t="s">
        <v>127</v>
      </c>
      <c r="JTS34" s="446" t="s">
        <v>128</v>
      </c>
      <c r="JTT34" s="446" t="s">
        <v>129</v>
      </c>
      <c r="JTU34" s="446" t="s">
        <v>130</v>
      </c>
      <c r="JTV34" s="446">
        <v>0.217</v>
      </c>
      <c r="JTW34" s="451">
        <f>+VLOOKUP(JTR34,[111]Insumos!$A$2:$F$2700,5,FALSE)</f>
        <v>2679</v>
      </c>
      <c r="JTX34" s="451">
        <f>+ROUND(JTV34*JTW34,0)</f>
        <v>581</v>
      </c>
      <c r="JTY34" s="450" t="s">
        <v>31</v>
      </c>
      <c r="JTZ34" s="450" t="s">
        <v>127</v>
      </c>
      <c r="JUA34" s="446" t="s">
        <v>128</v>
      </c>
      <c r="JUB34" s="446" t="s">
        <v>129</v>
      </c>
      <c r="JUC34" s="446" t="s">
        <v>130</v>
      </c>
      <c r="JUD34" s="446">
        <v>0.217</v>
      </c>
      <c r="JUE34" s="451">
        <f>+VLOOKUP(JTZ34,[111]Insumos!$A$2:$F$2700,5,FALSE)</f>
        <v>2679</v>
      </c>
      <c r="JUF34" s="451">
        <f>+ROUND(JUD34*JUE34,0)</f>
        <v>581</v>
      </c>
      <c r="JUG34" s="450" t="s">
        <v>31</v>
      </c>
      <c r="JUH34" s="450" t="s">
        <v>127</v>
      </c>
      <c r="JUI34" s="446" t="s">
        <v>128</v>
      </c>
      <c r="JUJ34" s="446" t="s">
        <v>129</v>
      </c>
      <c r="JUK34" s="446" t="s">
        <v>130</v>
      </c>
      <c r="JUL34" s="446">
        <v>0.217</v>
      </c>
      <c r="JUM34" s="451">
        <f>+VLOOKUP(JUH34,[111]Insumos!$A$2:$F$2700,5,FALSE)</f>
        <v>2679</v>
      </c>
      <c r="JUN34" s="451">
        <f>+ROUND(JUL34*JUM34,0)</f>
        <v>581</v>
      </c>
      <c r="JUO34" s="450" t="s">
        <v>31</v>
      </c>
      <c r="JUP34" s="450" t="s">
        <v>127</v>
      </c>
      <c r="JUQ34" s="446" t="s">
        <v>128</v>
      </c>
      <c r="JUR34" s="446" t="s">
        <v>129</v>
      </c>
      <c r="JUS34" s="446" t="s">
        <v>130</v>
      </c>
      <c r="JUT34" s="446">
        <v>0.217</v>
      </c>
      <c r="JUU34" s="451">
        <f>+VLOOKUP(JUP34,[111]Insumos!$A$2:$F$2700,5,FALSE)</f>
        <v>2679</v>
      </c>
      <c r="JUV34" s="451">
        <f>+ROUND(JUT34*JUU34,0)</f>
        <v>581</v>
      </c>
      <c r="JUW34" s="450" t="s">
        <v>31</v>
      </c>
      <c r="JUX34" s="450" t="s">
        <v>127</v>
      </c>
      <c r="JUY34" s="446" t="s">
        <v>128</v>
      </c>
      <c r="JUZ34" s="446" t="s">
        <v>129</v>
      </c>
      <c r="JVA34" s="446" t="s">
        <v>130</v>
      </c>
      <c r="JVB34" s="446">
        <v>0.217</v>
      </c>
      <c r="JVC34" s="451">
        <f>+VLOOKUP(JUX34,[111]Insumos!$A$2:$F$2700,5,FALSE)</f>
        <v>2679</v>
      </c>
      <c r="JVD34" s="451">
        <f>+ROUND(JVB34*JVC34,0)</f>
        <v>581</v>
      </c>
      <c r="JVE34" s="450" t="s">
        <v>31</v>
      </c>
      <c r="JVF34" s="450" t="s">
        <v>127</v>
      </c>
      <c r="JVG34" s="446" t="s">
        <v>128</v>
      </c>
      <c r="JVH34" s="446" t="s">
        <v>129</v>
      </c>
      <c r="JVI34" s="446" t="s">
        <v>130</v>
      </c>
      <c r="JVJ34" s="446">
        <v>0.217</v>
      </c>
      <c r="JVK34" s="451">
        <f>+VLOOKUP(JVF34,[111]Insumos!$A$2:$F$2700,5,FALSE)</f>
        <v>2679</v>
      </c>
      <c r="JVL34" s="451">
        <f>+ROUND(JVJ34*JVK34,0)</f>
        <v>581</v>
      </c>
      <c r="JVM34" s="450" t="s">
        <v>31</v>
      </c>
      <c r="JVN34" s="450" t="s">
        <v>127</v>
      </c>
      <c r="JVO34" s="446" t="s">
        <v>128</v>
      </c>
      <c r="JVP34" s="446" t="s">
        <v>129</v>
      </c>
      <c r="JVQ34" s="446" t="s">
        <v>130</v>
      </c>
      <c r="JVR34" s="446">
        <v>0.217</v>
      </c>
      <c r="JVS34" s="451">
        <f>+VLOOKUP(JVN34,[111]Insumos!$A$2:$F$2700,5,FALSE)</f>
        <v>2679</v>
      </c>
      <c r="JVT34" s="451">
        <f>+ROUND(JVR34*JVS34,0)</f>
        <v>581</v>
      </c>
      <c r="JVU34" s="450" t="s">
        <v>31</v>
      </c>
      <c r="JVV34" s="450" t="s">
        <v>127</v>
      </c>
      <c r="JVW34" s="446" t="s">
        <v>128</v>
      </c>
      <c r="JVX34" s="446" t="s">
        <v>129</v>
      </c>
      <c r="JVY34" s="446" t="s">
        <v>130</v>
      </c>
      <c r="JVZ34" s="446">
        <v>0.217</v>
      </c>
      <c r="JWA34" s="451">
        <f>+VLOOKUP(JVV34,[111]Insumos!$A$2:$F$2700,5,FALSE)</f>
        <v>2679</v>
      </c>
      <c r="JWB34" s="451">
        <f>+ROUND(JVZ34*JWA34,0)</f>
        <v>581</v>
      </c>
      <c r="JWC34" s="450" t="s">
        <v>31</v>
      </c>
      <c r="JWD34" s="450" t="s">
        <v>127</v>
      </c>
      <c r="JWE34" s="446" t="s">
        <v>128</v>
      </c>
      <c r="JWF34" s="446" t="s">
        <v>129</v>
      </c>
      <c r="JWG34" s="446" t="s">
        <v>130</v>
      </c>
      <c r="JWH34" s="446">
        <v>0.217</v>
      </c>
      <c r="JWI34" s="451">
        <f>+VLOOKUP(JWD34,[111]Insumos!$A$2:$F$2700,5,FALSE)</f>
        <v>2679</v>
      </c>
      <c r="JWJ34" s="451">
        <f>+ROUND(JWH34*JWI34,0)</f>
        <v>581</v>
      </c>
      <c r="JWK34" s="450" t="s">
        <v>31</v>
      </c>
      <c r="JWL34" s="450" t="s">
        <v>127</v>
      </c>
      <c r="JWM34" s="446" t="s">
        <v>128</v>
      </c>
      <c r="JWN34" s="446" t="s">
        <v>129</v>
      </c>
      <c r="JWO34" s="446" t="s">
        <v>130</v>
      </c>
      <c r="JWP34" s="446">
        <v>0.217</v>
      </c>
      <c r="JWQ34" s="451">
        <f>+VLOOKUP(JWL34,[111]Insumos!$A$2:$F$2700,5,FALSE)</f>
        <v>2679</v>
      </c>
      <c r="JWR34" s="451">
        <f>+ROUND(JWP34*JWQ34,0)</f>
        <v>581</v>
      </c>
      <c r="JWS34" s="450" t="s">
        <v>31</v>
      </c>
      <c r="JWT34" s="450" t="s">
        <v>127</v>
      </c>
      <c r="JWU34" s="446" t="s">
        <v>128</v>
      </c>
      <c r="JWV34" s="446" t="s">
        <v>129</v>
      </c>
      <c r="JWW34" s="446" t="s">
        <v>130</v>
      </c>
      <c r="JWX34" s="446">
        <v>0.217</v>
      </c>
      <c r="JWY34" s="451">
        <f>+VLOOKUP(JWT34,[111]Insumos!$A$2:$F$2700,5,FALSE)</f>
        <v>2679</v>
      </c>
      <c r="JWZ34" s="451">
        <f>+ROUND(JWX34*JWY34,0)</f>
        <v>581</v>
      </c>
      <c r="JXA34" s="450" t="s">
        <v>31</v>
      </c>
      <c r="JXB34" s="450" t="s">
        <v>127</v>
      </c>
      <c r="JXC34" s="446" t="s">
        <v>128</v>
      </c>
      <c r="JXD34" s="446" t="s">
        <v>129</v>
      </c>
      <c r="JXE34" s="446" t="s">
        <v>130</v>
      </c>
      <c r="JXF34" s="446">
        <v>0.217</v>
      </c>
      <c r="JXG34" s="451">
        <f>+VLOOKUP(JXB34,[111]Insumos!$A$2:$F$2700,5,FALSE)</f>
        <v>2679</v>
      </c>
      <c r="JXH34" s="451">
        <f>+ROUND(JXF34*JXG34,0)</f>
        <v>581</v>
      </c>
      <c r="JXI34" s="450" t="s">
        <v>31</v>
      </c>
      <c r="JXJ34" s="450" t="s">
        <v>127</v>
      </c>
      <c r="JXK34" s="446" t="s">
        <v>128</v>
      </c>
      <c r="JXL34" s="446" t="s">
        <v>129</v>
      </c>
      <c r="JXM34" s="446" t="s">
        <v>130</v>
      </c>
      <c r="JXN34" s="446">
        <v>0.217</v>
      </c>
      <c r="JXO34" s="451">
        <f>+VLOOKUP(JXJ34,[111]Insumos!$A$2:$F$2700,5,FALSE)</f>
        <v>2679</v>
      </c>
      <c r="JXP34" s="451">
        <f>+ROUND(JXN34*JXO34,0)</f>
        <v>581</v>
      </c>
      <c r="JXQ34" s="450" t="s">
        <v>31</v>
      </c>
      <c r="JXR34" s="450" t="s">
        <v>127</v>
      </c>
      <c r="JXS34" s="446" t="s">
        <v>128</v>
      </c>
      <c r="JXT34" s="446" t="s">
        <v>129</v>
      </c>
      <c r="JXU34" s="446" t="s">
        <v>130</v>
      </c>
      <c r="JXV34" s="446">
        <v>0.217</v>
      </c>
      <c r="JXW34" s="451">
        <f>+VLOOKUP(JXR34,[111]Insumos!$A$2:$F$2700,5,FALSE)</f>
        <v>2679</v>
      </c>
      <c r="JXX34" s="451">
        <f>+ROUND(JXV34*JXW34,0)</f>
        <v>581</v>
      </c>
      <c r="JXY34" s="450" t="s">
        <v>31</v>
      </c>
      <c r="JXZ34" s="450" t="s">
        <v>127</v>
      </c>
      <c r="JYA34" s="446" t="s">
        <v>128</v>
      </c>
      <c r="JYB34" s="446" t="s">
        <v>129</v>
      </c>
      <c r="JYC34" s="446" t="s">
        <v>130</v>
      </c>
      <c r="JYD34" s="446">
        <v>0.217</v>
      </c>
      <c r="JYE34" s="451">
        <f>+VLOOKUP(JXZ34,[111]Insumos!$A$2:$F$2700,5,FALSE)</f>
        <v>2679</v>
      </c>
      <c r="JYF34" s="451">
        <f>+ROUND(JYD34*JYE34,0)</f>
        <v>581</v>
      </c>
      <c r="JYG34" s="450" t="s">
        <v>31</v>
      </c>
      <c r="JYH34" s="450" t="s">
        <v>127</v>
      </c>
      <c r="JYI34" s="446" t="s">
        <v>128</v>
      </c>
      <c r="JYJ34" s="446" t="s">
        <v>129</v>
      </c>
      <c r="JYK34" s="446" t="s">
        <v>130</v>
      </c>
      <c r="JYL34" s="446">
        <v>0.217</v>
      </c>
      <c r="JYM34" s="451">
        <f>+VLOOKUP(JYH34,[111]Insumos!$A$2:$F$2700,5,FALSE)</f>
        <v>2679</v>
      </c>
      <c r="JYN34" s="451">
        <f>+ROUND(JYL34*JYM34,0)</f>
        <v>581</v>
      </c>
      <c r="JYO34" s="450" t="s">
        <v>31</v>
      </c>
      <c r="JYP34" s="450" t="s">
        <v>127</v>
      </c>
      <c r="JYQ34" s="446" t="s">
        <v>128</v>
      </c>
      <c r="JYR34" s="446" t="s">
        <v>129</v>
      </c>
      <c r="JYS34" s="446" t="s">
        <v>130</v>
      </c>
      <c r="JYT34" s="446">
        <v>0.217</v>
      </c>
      <c r="JYU34" s="451">
        <f>+VLOOKUP(JYP34,[111]Insumos!$A$2:$F$2700,5,FALSE)</f>
        <v>2679</v>
      </c>
      <c r="JYV34" s="451">
        <f>+ROUND(JYT34*JYU34,0)</f>
        <v>581</v>
      </c>
      <c r="JYW34" s="450" t="s">
        <v>31</v>
      </c>
      <c r="JYX34" s="450" t="s">
        <v>127</v>
      </c>
      <c r="JYY34" s="446" t="s">
        <v>128</v>
      </c>
      <c r="JYZ34" s="446" t="s">
        <v>129</v>
      </c>
      <c r="JZA34" s="446" t="s">
        <v>130</v>
      </c>
      <c r="JZB34" s="446">
        <v>0.217</v>
      </c>
      <c r="JZC34" s="451">
        <f>+VLOOKUP(JYX34,[111]Insumos!$A$2:$F$2700,5,FALSE)</f>
        <v>2679</v>
      </c>
      <c r="JZD34" s="451">
        <f>+ROUND(JZB34*JZC34,0)</f>
        <v>581</v>
      </c>
      <c r="JZE34" s="450" t="s">
        <v>31</v>
      </c>
      <c r="JZF34" s="450" t="s">
        <v>127</v>
      </c>
      <c r="JZG34" s="446" t="s">
        <v>128</v>
      </c>
      <c r="JZH34" s="446" t="s">
        <v>129</v>
      </c>
      <c r="JZI34" s="446" t="s">
        <v>130</v>
      </c>
      <c r="JZJ34" s="446">
        <v>0.217</v>
      </c>
      <c r="JZK34" s="451">
        <f>+VLOOKUP(JZF34,[111]Insumos!$A$2:$F$2700,5,FALSE)</f>
        <v>2679</v>
      </c>
      <c r="JZL34" s="451">
        <f>+ROUND(JZJ34*JZK34,0)</f>
        <v>581</v>
      </c>
      <c r="JZM34" s="450" t="s">
        <v>31</v>
      </c>
      <c r="JZN34" s="450" t="s">
        <v>127</v>
      </c>
      <c r="JZO34" s="446" t="s">
        <v>128</v>
      </c>
      <c r="JZP34" s="446" t="s">
        <v>129</v>
      </c>
      <c r="JZQ34" s="446" t="s">
        <v>130</v>
      </c>
      <c r="JZR34" s="446">
        <v>0.217</v>
      </c>
      <c r="JZS34" s="451">
        <f>+VLOOKUP(JZN34,[111]Insumos!$A$2:$F$2700,5,FALSE)</f>
        <v>2679</v>
      </c>
      <c r="JZT34" s="451">
        <f>+ROUND(JZR34*JZS34,0)</f>
        <v>581</v>
      </c>
      <c r="JZU34" s="450" t="s">
        <v>31</v>
      </c>
      <c r="JZV34" s="450" t="s">
        <v>127</v>
      </c>
      <c r="JZW34" s="446" t="s">
        <v>128</v>
      </c>
      <c r="JZX34" s="446" t="s">
        <v>129</v>
      </c>
      <c r="JZY34" s="446" t="s">
        <v>130</v>
      </c>
      <c r="JZZ34" s="446">
        <v>0.217</v>
      </c>
      <c r="KAA34" s="451">
        <f>+VLOOKUP(JZV34,[111]Insumos!$A$2:$F$2700,5,FALSE)</f>
        <v>2679</v>
      </c>
      <c r="KAB34" s="451">
        <f>+ROUND(JZZ34*KAA34,0)</f>
        <v>581</v>
      </c>
      <c r="KAC34" s="450" t="s">
        <v>31</v>
      </c>
      <c r="KAD34" s="450" t="s">
        <v>127</v>
      </c>
      <c r="KAE34" s="446" t="s">
        <v>128</v>
      </c>
      <c r="KAF34" s="446" t="s">
        <v>129</v>
      </c>
      <c r="KAG34" s="446" t="s">
        <v>130</v>
      </c>
      <c r="KAH34" s="446">
        <v>0.217</v>
      </c>
      <c r="KAI34" s="451">
        <f>+VLOOKUP(KAD34,[111]Insumos!$A$2:$F$2700,5,FALSE)</f>
        <v>2679</v>
      </c>
      <c r="KAJ34" s="451">
        <f>+ROUND(KAH34*KAI34,0)</f>
        <v>581</v>
      </c>
      <c r="KAK34" s="450" t="s">
        <v>31</v>
      </c>
      <c r="KAL34" s="450" t="s">
        <v>127</v>
      </c>
      <c r="KAM34" s="446" t="s">
        <v>128</v>
      </c>
      <c r="KAN34" s="446" t="s">
        <v>129</v>
      </c>
      <c r="KAO34" s="446" t="s">
        <v>130</v>
      </c>
      <c r="KAP34" s="446">
        <v>0.217</v>
      </c>
      <c r="KAQ34" s="451">
        <f>+VLOOKUP(KAL34,[111]Insumos!$A$2:$F$2700,5,FALSE)</f>
        <v>2679</v>
      </c>
      <c r="KAR34" s="451">
        <f>+ROUND(KAP34*KAQ34,0)</f>
        <v>581</v>
      </c>
      <c r="KAS34" s="450" t="s">
        <v>31</v>
      </c>
      <c r="KAT34" s="450" t="s">
        <v>127</v>
      </c>
      <c r="KAU34" s="446" t="s">
        <v>128</v>
      </c>
      <c r="KAV34" s="446" t="s">
        <v>129</v>
      </c>
      <c r="KAW34" s="446" t="s">
        <v>130</v>
      </c>
      <c r="KAX34" s="446">
        <v>0.217</v>
      </c>
      <c r="KAY34" s="451">
        <f>+VLOOKUP(KAT34,[111]Insumos!$A$2:$F$2700,5,FALSE)</f>
        <v>2679</v>
      </c>
      <c r="KAZ34" s="451">
        <f>+ROUND(KAX34*KAY34,0)</f>
        <v>581</v>
      </c>
      <c r="KBA34" s="450" t="s">
        <v>31</v>
      </c>
      <c r="KBB34" s="450" t="s">
        <v>127</v>
      </c>
      <c r="KBC34" s="446" t="s">
        <v>128</v>
      </c>
      <c r="KBD34" s="446" t="s">
        <v>129</v>
      </c>
      <c r="KBE34" s="446" t="s">
        <v>130</v>
      </c>
      <c r="KBF34" s="446">
        <v>0.217</v>
      </c>
      <c r="KBG34" s="451">
        <f>+VLOOKUP(KBB34,[111]Insumos!$A$2:$F$2700,5,FALSE)</f>
        <v>2679</v>
      </c>
      <c r="KBH34" s="451">
        <f>+ROUND(KBF34*KBG34,0)</f>
        <v>581</v>
      </c>
      <c r="KBI34" s="450" t="s">
        <v>31</v>
      </c>
      <c r="KBJ34" s="450" t="s">
        <v>127</v>
      </c>
      <c r="KBK34" s="446" t="s">
        <v>128</v>
      </c>
      <c r="KBL34" s="446" t="s">
        <v>129</v>
      </c>
      <c r="KBM34" s="446" t="s">
        <v>130</v>
      </c>
      <c r="KBN34" s="446">
        <v>0.217</v>
      </c>
      <c r="KBO34" s="451">
        <f>+VLOOKUP(KBJ34,[111]Insumos!$A$2:$F$2700,5,FALSE)</f>
        <v>2679</v>
      </c>
      <c r="KBP34" s="451">
        <f>+ROUND(KBN34*KBO34,0)</f>
        <v>581</v>
      </c>
      <c r="KBQ34" s="450" t="s">
        <v>31</v>
      </c>
      <c r="KBR34" s="450" t="s">
        <v>127</v>
      </c>
      <c r="KBS34" s="446" t="s">
        <v>128</v>
      </c>
      <c r="KBT34" s="446" t="s">
        <v>129</v>
      </c>
      <c r="KBU34" s="446" t="s">
        <v>130</v>
      </c>
      <c r="KBV34" s="446">
        <v>0.217</v>
      </c>
      <c r="KBW34" s="451">
        <f>+VLOOKUP(KBR34,[111]Insumos!$A$2:$F$2700,5,FALSE)</f>
        <v>2679</v>
      </c>
      <c r="KBX34" s="451">
        <f>+ROUND(KBV34*KBW34,0)</f>
        <v>581</v>
      </c>
      <c r="KBY34" s="450" t="s">
        <v>31</v>
      </c>
      <c r="KBZ34" s="450" t="s">
        <v>127</v>
      </c>
      <c r="KCA34" s="446" t="s">
        <v>128</v>
      </c>
      <c r="KCB34" s="446" t="s">
        <v>129</v>
      </c>
      <c r="KCC34" s="446" t="s">
        <v>130</v>
      </c>
      <c r="KCD34" s="446">
        <v>0.217</v>
      </c>
      <c r="KCE34" s="451">
        <f>+VLOOKUP(KBZ34,[111]Insumos!$A$2:$F$2700,5,FALSE)</f>
        <v>2679</v>
      </c>
      <c r="KCF34" s="451">
        <f>+ROUND(KCD34*KCE34,0)</f>
        <v>581</v>
      </c>
      <c r="KCG34" s="450" t="s">
        <v>31</v>
      </c>
      <c r="KCH34" s="450" t="s">
        <v>127</v>
      </c>
      <c r="KCI34" s="446" t="s">
        <v>128</v>
      </c>
      <c r="KCJ34" s="446" t="s">
        <v>129</v>
      </c>
      <c r="KCK34" s="446" t="s">
        <v>130</v>
      </c>
      <c r="KCL34" s="446">
        <v>0.217</v>
      </c>
      <c r="KCM34" s="451">
        <f>+VLOOKUP(KCH34,[111]Insumos!$A$2:$F$2700,5,FALSE)</f>
        <v>2679</v>
      </c>
      <c r="KCN34" s="451">
        <f>+ROUND(KCL34*KCM34,0)</f>
        <v>581</v>
      </c>
      <c r="KCO34" s="450" t="s">
        <v>31</v>
      </c>
      <c r="KCP34" s="450" t="s">
        <v>127</v>
      </c>
      <c r="KCQ34" s="446" t="s">
        <v>128</v>
      </c>
      <c r="KCR34" s="446" t="s">
        <v>129</v>
      </c>
      <c r="KCS34" s="446" t="s">
        <v>130</v>
      </c>
      <c r="KCT34" s="446">
        <v>0.217</v>
      </c>
      <c r="KCU34" s="451">
        <f>+VLOOKUP(KCP34,[111]Insumos!$A$2:$F$2700,5,FALSE)</f>
        <v>2679</v>
      </c>
      <c r="KCV34" s="451">
        <f>+ROUND(KCT34*KCU34,0)</f>
        <v>581</v>
      </c>
      <c r="KCW34" s="450" t="s">
        <v>31</v>
      </c>
      <c r="KCX34" s="450" t="s">
        <v>127</v>
      </c>
      <c r="KCY34" s="446" t="s">
        <v>128</v>
      </c>
      <c r="KCZ34" s="446" t="s">
        <v>129</v>
      </c>
      <c r="KDA34" s="446" t="s">
        <v>130</v>
      </c>
      <c r="KDB34" s="446">
        <v>0.217</v>
      </c>
      <c r="KDC34" s="451">
        <f>+VLOOKUP(KCX34,[111]Insumos!$A$2:$F$2700,5,FALSE)</f>
        <v>2679</v>
      </c>
      <c r="KDD34" s="451">
        <f>+ROUND(KDB34*KDC34,0)</f>
        <v>581</v>
      </c>
      <c r="KDE34" s="450" t="s">
        <v>31</v>
      </c>
      <c r="KDF34" s="450" t="s">
        <v>127</v>
      </c>
      <c r="KDG34" s="446" t="s">
        <v>128</v>
      </c>
      <c r="KDH34" s="446" t="s">
        <v>129</v>
      </c>
      <c r="KDI34" s="446" t="s">
        <v>130</v>
      </c>
      <c r="KDJ34" s="446">
        <v>0.217</v>
      </c>
      <c r="KDK34" s="451">
        <f>+VLOOKUP(KDF34,[111]Insumos!$A$2:$F$2700,5,FALSE)</f>
        <v>2679</v>
      </c>
      <c r="KDL34" s="451">
        <f>+ROUND(KDJ34*KDK34,0)</f>
        <v>581</v>
      </c>
      <c r="KDM34" s="450" t="s">
        <v>31</v>
      </c>
      <c r="KDN34" s="450" t="s">
        <v>127</v>
      </c>
      <c r="KDO34" s="446" t="s">
        <v>128</v>
      </c>
      <c r="KDP34" s="446" t="s">
        <v>129</v>
      </c>
      <c r="KDQ34" s="446" t="s">
        <v>130</v>
      </c>
      <c r="KDR34" s="446">
        <v>0.217</v>
      </c>
      <c r="KDS34" s="451">
        <f>+VLOOKUP(KDN34,[111]Insumos!$A$2:$F$2700,5,FALSE)</f>
        <v>2679</v>
      </c>
      <c r="KDT34" s="451">
        <f>+ROUND(KDR34*KDS34,0)</f>
        <v>581</v>
      </c>
      <c r="KDU34" s="450" t="s">
        <v>31</v>
      </c>
      <c r="KDV34" s="450" t="s">
        <v>127</v>
      </c>
      <c r="KDW34" s="446" t="s">
        <v>128</v>
      </c>
      <c r="KDX34" s="446" t="s">
        <v>129</v>
      </c>
      <c r="KDY34" s="446" t="s">
        <v>130</v>
      </c>
      <c r="KDZ34" s="446">
        <v>0.217</v>
      </c>
      <c r="KEA34" s="451">
        <f>+VLOOKUP(KDV34,[111]Insumos!$A$2:$F$2700,5,FALSE)</f>
        <v>2679</v>
      </c>
      <c r="KEB34" s="451">
        <f>+ROUND(KDZ34*KEA34,0)</f>
        <v>581</v>
      </c>
      <c r="KEC34" s="450" t="s">
        <v>31</v>
      </c>
      <c r="KED34" s="450" t="s">
        <v>127</v>
      </c>
      <c r="KEE34" s="446" t="s">
        <v>128</v>
      </c>
      <c r="KEF34" s="446" t="s">
        <v>129</v>
      </c>
      <c r="KEG34" s="446" t="s">
        <v>130</v>
      </c>
      <c r="KEH34" s="446">
        <v>0.217</v>
      </c>
      <c r="KEI34" s="451">
        <f>+VLOOKUP(KED34,[111]Insumos!$A$2:$F$2700,5,FALSE)</f>
        <v>2679</v>
      </c>
      <c r="KEJ34" s="451">
        <f>+ROUND(KEH34*KEI34,0)</f>
        <v>581</v>
      </c>
      <c r="KEK34" s="450" t="s">
        <v>31</v>
      </c>
      <c r="KEL34" s="450" t="s">
        <v>127</v>
      </c>
      <c r="KEM34" s="446" t="s">
        <v>128</v>
      </c>
      <c r="KEN34" s="446" t="s">
        <v>129</v>
      </c>
      <c r="KEO34" s="446" t="s">
        <v>130</v>
      </c>
      <c r="KEP34" s="446">
        <v>0.217</v>
      </c>
      <c r="KEQ34" s="451">
        <f>+VLOOKUP(KEL34,[111]Insumos!$A$2:$F$2700,5,FALSE)</f>
        <v>2679</v>
      </c>
      <c r="KER34" s="451">
        <f>+ROUND(KEP34*KEQ34,0)</f>
        <v>581</v>
      </c>
      <c r="KES34" s="450" t="s">
        <v>31</v>
      </c>
      <c r="KET34" s="450" t="s">
        <v>127</v>
      </c>
      <c r="KEU34" s="446" t="s">
        <v>128</v>
      </c>
      <c r="KEV34" s="446" t="s">
        <v>129</v>
      </c>
      <c r="KEW34" s="446" t="s">
        <v>130</v>
      </c>
      <c r="KEX34" s="446">
        <v>0.217</v>
      </c>
      <c r="KEY34" s="451">
        <f>+VLOOKUP(KET34,[111]Insumos!$A$2:$F$2700,5,FALSE)</f>
        <v>2679</v>
      </c>
      <c r="KEZ34" s="451">
        <f>+ROUND(KEX34*KEY34,0)</f>
        <v>581</v>
      </c>
      <c r="KFA34" s="450" t="s">
        <v>31</v>
      </c>
      <c r="KFB34" s="450" t="s">
        <v>127</v>
      </c>
      <c r="KFC34" s="446" t="s">
        <v>128</v>
      </c>
      <c r="KFD34" s="446" t="s">
        <v>129</v>
      </c>
      <c r="KFE34" s="446" t="s">
        <v>130</v>
      </c>
      <c r="KFF34" s="446">
        <v>0.217</v>
      </c>
      <c r="KFG34" s="451">
        <f>+VLOOKUP(KFB34,[111]Insumos!$A$2:$F$2700,5,FALSE)</f>
        <v>2679</v>
      </c>
      <c r="KFH34" s="451">
        <f>+ROUND(KFF34*KFG34,0)</f>
        <v>581</v>
      </c>
      <c r="KFI34" s="450" t="s">
        <v>31</v>
      </c>
      <c r="KFJ34" s="450" t="s">
        <v>127</v>
      </c>
      <c r="KFK34" s="446" t="s">
        <v>128</v>
      </c>
      <c r="KFL34" s="446" t="s">
        <v>129</v>
      </c>
      <c r="KFM34" s="446" t="s">
        <v>130</v>
      </c>
      <c r="KFN34" s="446">
        <v>0.217</v>
      </c>
      <c r="KFO34" s="451">
        <f>+VLOOKUP(KFJ34,[111]Insumos!$A$2:$F$2700,5,FALSE)</f>
        <v>2679</v>
      </c>
      <c r="KFP34" s="451">
        <f>+ROUND(KFN34*KFO34,0)</f>
        <v>581</v>
      </c>
      <c r="KFQ34" s="450" t="s">
        <v>31</v>
      </c>
      <c r="KFR34" s="450" t="s">
        <v>127</v>
      </c>
      <c r="KFS34" s="446" t="s">
        <v>128</v>
      </c>
      <c r="KFT34" s="446" t="s">
        <v>129</v>
      </c>
      <c r="KFU34" s="446" t="s">
        <v>130</v>
      </c>
      <c r="KFV34" s="446">
        <v>0.217</v>
      </c>
      <c r="KFW34" s="451">
        <f>+VLOOKUP(KFR34,[111]Insumos!$A$2:$F$2700,5,FALSE)</f>
        <v>2679</v>
      </c>
      <c r="KFX34" s="451">
        <f>+ROUND(KFV34*KFW34,0)</f>
        <v>581</v>
      </c>
      <c r="KFY34" s="450" t="s">
        <v>31</v>
      </c>
      <c r="KFZ34" s="450" t="s">
        <v>127</v>
      </c>
      <c r="KGA34" s="446" t="s">
        <v>128</v>
      </c>
      <c r="KGB34" s="446" t="s">
        <v>129</v>
      </c>
      <c r="KGC34" s="446" t="s">
        <v>130</v>
      </c>
      <c r="KGD34" s="446">
        <v>0.217</v>
      </c>
      <c r="KGE34" s="451">
        <f>+VLOOKUP(KFZ34,[111]Insumos!$A$2:$F$2700,5,FALSE)</f>
        <v>2679</v>
      </c>
      <c r="KGF34" s="451">
        <f>+ROUND(KGD34*KGE34,0)</f>
        <v>581</v>
      </c>
      <c r="KGG34" s="450" t="s">
        <v>31</v>
      </c>
      <c r="KGH34" s="450" t="s">
        <v>127</v>
      </c>
      <c r="KGI34" s="446" t="s">
        <v>128</v>
      </c>
      <c r="KGJ34" s="446" t="s">
        <v>129</v>
      </c>
      <c r="KGK34" s="446" t="s">
        <v>130</v>
      </c>
      <c r="KGL34" s="446">
        <v>0.217</v>
      </c>
      <c r="KGM34" s="451">
        <f>+VLOOKUP(KGH34,[111]Insumos!$A$2:$F$2700,5,FALSE)</f>
        <v>2679</v>
      </c>
      <c r="KGN34" s="451">
        <f>+ROUND(KGL34*KGM34,0)</f>
        <v>581</v>
      </c>
      <c r="KGO34" s="450" t="s">
        <v>31</v>
      </c>
      <c r="KGP34" s="450" t="s">
        <v>127</v>
      </c>
      <c r="KGQ34" s="446" t="s">
        <v>128</v>
      </c>
      <c r="KGR34" s="446" t="s">
        <v>129</v>
      </c>
      <c r="KGS34" s="446" t="s">
        <v>130</v>
      </c>
      <c r="KGT34" s="446">
        <v>0.217</v>
      </c>
      <c r="KGU34" s="451">
        <f>+VLOOKUP(KGP34,[111]Insumos!$A$2:$F$2700,5,FALSE)</f>
        <v>2679</v>
      </c>
      <c r="KGV34" s="451">
        <f>+ROUND(KGT34*KGU34,0)</f>
        <v>581</v>
      </c>
      <c r="KGW34" s="450" t="s">
        <v>31</v>
      </c>
      <c r="KGX34" s="450" t="s">
        <v>127</v>
      </c>
      <c r="KGY34" s="446" t="s">
        <v>128</v>
      </c>
      <c r="KGZ34" s="446" t="s">
        <v>129</v>
      </c>
      <c r="KHA34" s="446" t="s">
        <v>130</v>
      </c>
      <c r="KHB34" s="446">
        <v>0.217</v>
      </c>
      <c r="KHC34" s="451">
        <f>+VLOOKUP(KGX34,[111]Insumos!$A$2:$F$2700,5,FALSE)</f>
        <v>2679</v>
      </c>
      <c r="KHD34" s="451">
        <f>+ROUND(KHB34*KHC34,0)</f>
        <v>581</v>
      </c>
      <c r="KHE34" s="450" t="s">
        <v>31</v>
      </c>
      <c r="KHF34" s="450" t="s">
        <v>127</v>
      </c>
      <c r="KHG34" s="446" t="s">
        <v>128</v>
      </c>
      <c r="KHH34" s="446" t="s">
        <v>129</v>
      </c>
      <c r="KHI34" s="446" t="s">
        <v>130</v>
      </c>
      <c r="KHJ34" s="446">
        <v>0.217</v>
      </c>
      <c r="KHK34" s="451">
        <f>+VLOOKUP(KHF34,[111]Insumos!$A$2:$F$2700,5,FALSE)</f>
        <v>2679</v>
      </c>
      <c r="KHL34" s="451">
        <f>+ROUND(KHJ34*KHK34,0)</f>
        <v>581</v>
      </c>
      <c r="KHM34" s="450" t="s">
        <v>31</v>
      </c>
      <c r="KHN34" s="450" t="s">
        <v>127</v>
      </c>
      <c r="KHO34" s="446" t="s">
        <v>128</v>
      </c>
      <c r="KHP34" s="446" t="s">
        <v>129</v>
      </c>
      <c r="KHQ34" s="446" t="s">
        <v>130</v>
      </c>
      <c r="KHR34" s="446">
        <v>0.217</v>
      </c>
      <c r="KHS34" s="451">
        <f>+VLOOKUP(KHN34,[111]Insumos!$A$2:$F$2700,5,FALSE)</f>
        <v>2679</v>
      </c>
      <c r="KHT34" s="451">
        <f>+ROUND(KHR34*KHS34,0)</f>
        <v>581</v>
      </c>
      <c r="KHU34" s="450" t="s">
        <v>31</v>
      </c>
      <c r="KHV34" s="450" t="s">
        <v>127</v>
      </c>
      <c r="KHW34" s="446" t="s">
        <v>128</v>
      </c>
      <c r="KHX34" s="446" t="s">
        <v>129</v>
      </c>
      <c r="KHY34" s="446" t="s">
        <v>130</v>
      </c>
      <c r="KHZ34" s="446">
        <v>0.217</v>
      </c>
      <c r="KIA34" s="451">
        <f>+VLOOKUP(KHV34,[111]Insumos!$A$2:$F$2700,5,FALSE)</f>
        <v>2679</v>
      </c>
      <c r="KIB34" s="451">
        <f>+ROUND(KHZ34*KIA34,0)</f>
        <v>581</v>
      </c>
      <c r="KIC34" s="450" t="s">
        <v>31</v>
      </c>
      <c r="KID34" s="450" t="s">
        <v>127</v>
      </c>
      <c r="KIE34" s="446" t="s">
        <v>128</v>
      </c>
      <c r="KIF34" s="446" t="s">
        <v>129</v>
      </c>
      <c r="KIG34" s="446" t="s">
        <v>130</v>
      </c>
      <c r="KIH34" s="446">
        <v>0.217</v>
      </c>
      <c r="KII34" s="451">
        <f>+VLOOKUP(KID34,[111]Insumos!$A$2:$F$2700,5,FALSE)</f>
        <v>2679</v>
      </c>
      <c r="KIJ34" s="451">
        <f>+ROUND(KIH34*KII34,0)</f>
        <v>581</v>
      </c>
      <c r="KIK34" s="450" t="s">
        <v>31</v>
      </c>
      <c r="KIL34" s="450" t="s">
        <v>127</v>
      </c>
      <c r="KIM34" s="446" t="s">
        <v>128</v>
      </c>
      <c r="KIN34" s="446" t="s">
        <v>129</v>
      </c>
      <c r="KIO34" s="446" t="s">
        <v>130</v>
      </c>
      <c r="KIP34" s="446">
        <v>0.217</v>
      </c>
      <c r="KIQ34" s="451">
        <f>+VLOOKUP(KIL34,[111]Insumos!$A$2:$F$2700,5,FALSE)</f>
        <v>2679</v>
      </c>
      <c r="KIR34" s="451">
        <f>+ROUND(KIP34*KIQ34,0)</f>
        <v>581</v>
      </c>
      <c r="KIS34" s="450" t="s">
        <v>31</v>
      </c>
      <c r="KIT34" s="450" t="s">
        <v>127</v>
      </c>
      <c r="KIU34" s="446" t="s">
        <v>128</v>
      </c>
      <c r="KIV34" s="446" t="s">
        <v>129</v>
      </c>
      <c r="KIW34" s="446" t="s">
        <v>130</v>
      </c>
      <c r="KIX34" s="446">
        <v>0.217</v>
      </c>
      <c r="KIY34" s="451">
        <f>+VLOOKUP(KIT34,[111]Insumos!$A$2:$F$2700,5,FALSE)</f>
        <v>2679</v>
      </c>
      <c r="KIZ34" s="451">
        <f>+ROUND(KIX34*KIY34,0)</f>
        <v>581</v>
      </c>
      <c r="KJA34" s="450" t="s">
        <v>31</v>
      </c>
      <c r="KJB34" s="450" t="s">
        <v>127</v>
      </c>
      <c r="KJC34" s="446" t="s">
        <v>128</v>
      </c>
      <c r="KJD34" s="446" t="s">
        <v>129</v>
      </c>
      <c r="KJE34" s="446" t="s">
        <v>130</v>
      </c>
      <c r="KJF34" s="446">
        <v>0.217</v>
      </c>
      <c r="KJG34" s="451">
        <f>+VLOOKUP(KJB34,[111]Insumos!$A$2:$F$2700,5,FALSE)</f>
        <v>2679</v>
      </c>
      <c r="KJH34" s="451">
        <f>+ROUND(KJF34*KJG34,0)</f>
        <v>581</v>
      </c>
      <c r="KJI34" s="450" t="s">
        <v>31</v>
      </c>
      <c r="KJJ34" s="450" t="s">
        <v>127</v>
      </c>
      <c r="KJK34" s="446" t="s">
        <v>128</v>
      </c>
      <c r="KJL34" s="446" t="s">
        <v>129</v>
      </c>
      <c r="KJM34" s="446" t="s">
        <v>130</v>
      </c>
      <c r="KJN34" s="446">
        <v>0.217</v>
      </c>
      <c r="KJO34" s="451">
        <f>+VLOOKUP(KJJ34,[111]Insumos!$A$2:$F$2700,5,FALSE)</f>
        <v>2679</v>
      </c>
      <c r="KJP34" s="451">
        <f>+ROUND(KJN34*KJO34,0)</f>
        <v>581</v>
      </c>
      <c r="KJQ34" s="450" t="s">
        <v>31</v>
      </c>
      <c r="KJR34" s="450" t="s">
        <v>127</v>
      </c>
      <c r="KJS34" s="446" t="s">
        <v>128</v>
      </c>
      <c r="KJT34" s="446" t="s">
        <v>129</v>
      </c>
      <c r="KJU34" s="446" t="s">
        <v>130</v>
      </c>
      <c r="KJV34" s="446">
        <v>0.217</v>
      </c>
      <c r="KJW34" s="451">
        <f>+VLOOKUP(KJR34,[111]Insumos!$A$2:$F$2700,5,FALSE)</f>
        <v>2679</v>
      </c>
      <c r="KJX34" s="451">
        <f>+ROUND(KJV34*KJW34,0)</f>
        <v>581</v>
      </c>
      <c r="KJY34" s="450" t="s">
        <v>31</v>
      </c>
      <c r="KJZ34" s="450" t="s">
        <v>127</v>
      </c>
      <c r="KKA34" s="446" t="s">
        <v>128</v>
      </c>
      <c r="KKB34" s="446" t="s">
        <v>129</v>
      </c>
      <c r="KKC34" s="446" t="s">
        <v>130</v>
      </c>
      <c r="KKD34" s="446">
        <v>0.217</v>
      </c>
      <c r="KKE34" s="451">
        <f>+VLOOKUP(KJZ34,[111]Insumos!$A$2:$F$2700,5,FALSE)</f>
        <v>2679</v>
      </c>
      <c r="KKF34" s="451">
        <f>+ROUND(KKD34*KKE34,0)</f>
        <v>581</v>
      </c>
      <c r="KKG34" s="450" t="s">
        <v>31</v>
      </c>
      <c r="KKH34" s="450" t="s">
        <v>127</v>
      </c>
      <c r="KKI34" s="446" t="s">
        <v>128</v>
      </c>
      <c r="KKJ34" s="446" t="s">
        <v>129</v>
      </c>
      <c r="KKK34" s="446" t="s">
        <v>130</v>
      </c>
      <c r="KKL34" s="446">
        <v>0.217</v>
      </c>
      <c r="KKM34" s="451">
        <f>+VLOOKUP(KKH34,[111]Insumos!$A$2:$F$2700,5,FALSE)</f>
        <v>2679</v>
      </c>
      <c r="KKN34" s="451">
        <f>+ROUND(KKL34*KKM34,0)</f>
        <v>581</v>
      </c>
      <c r="KKO34" s="450" t="s">
        <v>31</v>
      </c>
      <c r="KKP34" s="450" t="s">
        <v>127</v>
      </c>
      <c r="KKQ34" s="446" t="s">
        <v>128</v>
      </c>
      <c r="KKR34" s="446" t="s">
        <v>129</v>
      </c>
      <c r="KKS34" s="446" t="s">
        <v>130</v>
      </c>
      <c r="KKT34" s="446">
        <v>0.217</v>
      </c>
      <c r="KKU34" s="451">
        <f>+VLOOKUP(KKP34,[111]Insumos!$A$2:$F$2700,5,FALSE)</f>
        <v>2679</v>
      </c>
      <c r="KKV34" s="451">
        <f>+ROUND(KKT34*KKU34,0)</f>
        <v>581</v>
      </c>
      <c r="KKW34" s="450" t="s">
        <v>31</v>
      </c>
      <c r="KKX34" s="450" t="s">
        <v>127</v>
      </c>
      <c r="KKY34" s="446" t="s">
        <v>128</v>
      </c>
      <c r="KKZ34" s="446" t="s">
        <v>129</v>
      </c>
      <c r="KLA34" s="446" t="s">
        <v>130</v>
      </c>
      <c r="KLB34" s="446">
        <v>0.217</v>
      </c>
      <c r="KLC34" s="451">
        <f>+VLOOKUP(KKX34,[111]Insumos!$A$2:$F$2700,5,FALSE)</f>
        <v>2679</v>
      </c>
      <c r="KLD34" s="451">
        <f>+ROUND(KLB34*KLC34,0)</f>
        <v>581</v>
      </c>
      <c r="KLE34" s="450" t="s">
        <v>31</v>
      </c>
      <c r="KLF34" s="450" t="s">
        <v>127</v>
      </c>
      <c r="KLG34" s="446" t="s">
        <v>128</v>
      </c>
      <c r="KLH34" s="446" t="s">
        <v>129</v>
      </c>
      <c r="KLI34" s="446" t="s">
        <v>130</v>
      </c>
      <c r="KLJ34" s="446">
        <v>0.217</v>
      </c>
      <c r="KLK34" s="451">
        <f>+VLOOKUP(KLF34,[111]Insumos!$A$2:$F$2700,5,FALSE)</f>
        <v>2679</v>
      </c>
      <c r="KLL34" s="451">
        <f>+ROUND(KLJ34*KLK34,0)</f>
        <v>581</v>
      </c>
      <c r="KLM34" s="450" t="s">
        <v>31</v>
      </c>
      <c r="KLN34" s="450" t="s">
        <v>127</v>
      </c>
      <c r="KLO34" s="446" t="s">
        <v>128</v>
      </c>
      <c r="KLP34" s="446" t="s">
        <v>129</v>
      </c>
      <c r="KLQ34" s="446" t="s">
        <v>130</v>
      </c>
      <c r="KLR34" s="446">
        <v>0.217</v>
      </c>
      <c r="KLS34" s="451">
        <f>+VLOOKUP(KLN34,[111]Insumos!$A$2:$F$2700,5,FALSE)</f>
        <v>2679</v>
      </c>
      <c r="KLT34" s="451">
        <f>+ROUND(KLR34*KLS34,0)</f>
        <v>581</v>
      </c>
      <c r="KLU34" s="450" t="s">
        <v>31</v>
      </c>
      <c r="KLV34" s="450" t="s">
        <v>127</v>
      </c>
      <c r="KLW34" s="446" t="s">
        <v>128</v>
      </c>
      <c r="KLX34" s="446" t="s">
        <v>129</v>
      </c>
      <c r="KLY34" s="446" t="s">
        <v>130</v>
      </c>
      <c r="KLZ34" s="446">
        <v>0.217</v>
      </c>
      <c r="KMA34" s="451">
        <f>+VLOOKUP(KLV34,[111]Insumos!$A$2:$F$2700,5,FALSE)</f>
        <v>2679</v>
      </c>
      <c r="KMB34" s="451">
        <f>+ROUND(KLZ34*KMA34,0)</f>
        <v>581</v>
      </c>
      <c r="KMC34" s="450" t="s">
        <v>31</v>
      </c>
      <c r="KMD34" s="450" t="s">
        <v>127</v>
      </c>
      <c r="KME34" s="446" t="s">
        <v>128</v>
      </c>
      <c r="KMF34" s="446" t="s">
        <v>129</v>
      </c>
      <c r="KMG34" s="446" t="s">
        <v>130</v>
      </c>
      <c r="KMH34" s="446">
        <v>0.217</v>
      </c>
      <c r="KMI34" s="451">
        <f>+VLOOKUP(KMD34,[111]Insumos!$A$2:$F$2700,5,FALSE)</f>
        <v>2679</v>
      </c>
      <c r="KMJ34" s="451">
        <f>+ROUND(KMH34*KMI34,0)</f>
        <v>581</v>
      </c>
      <c r="KMK34" s="450" t="s">
        <v>31</v>
      </c>
      <c r="KML34" s="450" t="s">
        <v>127</v>
      </c>
      <c r="KMM34" s="446" t="s">
        <v>128</v>
      </c>
      <c r="KMN34" s="446" t="s">
        <v>129</v>
      </c>
      <c r="KMO34" s="446" t="s">
        <v>130</v>
      </c>
      <c r="KMP34" s="446">
        <v>0.217</v>
      </c>
      <c r="KMQ34" s="451">
        <f>+VLOOKUP(KML34,[111]Insumos!$A$2:$F$2700,5,FALSE)</f>
        <v>2679</v>
      </c>
      <c r="KMR34" s="451">
        <f>+ROUND(KMP34*KMQ34,0)</f>
        <v>581</v>
      </c>
      <c r="KMS34" s="450" t="s">
        <v>31</v>
      </c>
      <c r="KMT34" s="450" t="s">
        <v>127</v>
      </c>
      <c r="KMU34" s="446" t="s">
        <v>128</v>
      </c>
      <c r="KMV34" s="446" t="s">
        <v>129</v>
      </c>
      <c r="KMW34" s="446" t="s">
        <v>130</v>
      </c>
      <c r="KMX34" s="446">
        <v>0.217</v>
      </c>
      <c r="KMY34" s="451">
        <f>+VLOOKUP(KMT34,[111]Insumos!$A$2:$F$2700,5,FALSE)</f>
        <v>2679</v>
      </c>
      <c r="KMZ34" s="451">
        <f>+ROUND(KMX34*KMY34,0)</f>
        <v>581</v>
      </c>
      <c r="KNA34" s="450" t="s">
        <v>31</v>
      </c>
      <c r="KNB34" s="450" t="s">
        <v>127</v>
      </c>
      <c r="KNC34" s="446" t="s">
        <v>128</v>
      </c>
      <c r="KND34" s="446" t="s">
        <v>129</v>
      </c>
      <c r="KNE34" s="446" t="s">
        <v>130</v>
      </c>
      <c r="KNF34" s="446">
        <v>0.217</v>
      </c>
      <c r="KNG34" s="451">
        <f>+VLOOKUP(KNB34,[111]Insumos!$A$2:$F$2700,5,FALSE)</f>
        <v>2679</v>
      </c>
      <c r="KNH34" s="451">
        <f>+ROUND(KNF34*KNG34,0)</f>
        <v>581</v>
      </c>
      <c r="KNI34" s="450" t="s">
        <v>31</v>
      </c>
      <c r="KNJ34" s="450" t="s">
        <v>127</v>
      </c>
      <c r="KNK34" s="446" t="s">
        <v>128</v>
      </c>
      <c r="KNL34" s="446" t="s">
        <v>129</v>
      </c>
      <c r="KNM34" s="446" t="s">
        <v>130</v>
      </c>
      <c r="KNN34" s="446">
        <v>0.217</v>
      </c>
      <c r="KNO34" s="451">
        <f>+VLOOKUP(KNJ34,[111]Insumos!$A$2:$F$2700,5,FALSE)</f>
        <v>2679</v>
      </c>
      <c r="KNP34" s="451">
        <f>+ROUND(KNN34*KNO34,0)</f>
        <v>581</v>
      </c>
      <c r="KNQ34" s="450" t="s">
        <v>31</v>
      </c>
      <c r="KNR34" s="450" t="s">
        <v>127</v>
      </c>
      <c r="KNS34" s="446" t="s">
        <v>128</v>
      </c>
      <c r="KNT34" s="446" t="s">
        <v>129</v>
      </c>
      <c r="KNU34" s="446" t="s">
        <v>130</v>
      </c>
      <c r="KNV34" s="446">
        <v>0.217</v>
      </c>
      <c r="KNW34" s="451">
        <f>+VLOOKUP(KNR34,[111]Insumos!$A$2:$F$2700,5,FALSE)</f>
        <v>2679</v>
      </c>
      <c r="KNX34" s="451">
        <f>+ROUND(KNV34*KNW34,0)</f>
        <v>581</v>
      </c>
      <c r="KNY34" s="450" t="s">
        <v>31</v>
      </c>
      <c r="KNZ34" s="450" t="s">
        <v>127</v>
      </c>
      <c r="KOA34" s="446" t="s">
        <v>128</v>
      </c>
      <c r="KOB34" s="446" t="s">
        <v>129</v>
      </c>
      <c r="KOC34" s="446" t="s">
        <v>130</v>
      </c>
      <c r="KOD34" s="446">
        <v>0.217</v>
      </c>
      <c r="KOE34" s="451">
        <f>+VLOOKUP(KNZ34,[111]Insumos!$A$2:$F$2700,5,FALSE)</f>
        <v>2679</v>
      </c>
      <c r="KOF34" s="451">
        <f>+ROUND(KOD34*KOE34,0)</f>
        <v>581</v>
      </c>
      <c r="KOG34" s="450" t="s">
        <v>31</v>
      </c>
      <c r="KOH34" s="450" t="s">
        <v>127</v>
      </c>
      <c r="KOI34" s="446" t="s">
        <v>128</v>
      </c>
      <c r="KOJ34" s="446" t="s">
        <v>129</v>
      </c>
      <c r="KOK34" s="446" t="s">
        <v>130</v>
      </c>
      <c r="KOL34" s="446">
        <v>0.217</v>
      </c>
      <c r="KOM34" s="451">
        <f>+VLOOKUP(KOH34,[111]Insumos!$A$2:$F$2700,5,FALSE)</f>
        <v>2679</v>
      </c>
      <c r="KON34" s="451">
        <f>+ROUND(KOL34*KOM34,0)</f>
        <v>581</v>
      </c>
      <c r="KOO34" s="450" t="s">
        <v>31</v>
      </c>
      <c r="KOP34" s="450" t="s">
        <v>127</v>
      </c>
      <c r="KOQ34" s="446" t="s">
        <v>128</v>
      </c>
      <c r="KOR34" s="446" t="s">
        <v>129</v>
      </c>
      <c r="KOS34" s="446" t="s">
        <v>130</v>
      </c>
      <c r="KOT34" s="446">
        <v>0.217</v>
      </c>
      <c r="KOU34" s="451">
        <f>+VLOOKUP(KOP34,[111]Insumos!$A$2:$F$2700,5,FALSE)</f>
        <v>2679</v>
      </c>
      <c r="KOV34" s="451">
        <f>+ROUND(KOT34*KOU34,0)</f>
        <v>581</v>
      </c>
      <c r="KOW34" s="450" t="s">
        <v>31</v>
      </c>
      <c r="KOX34" s="450" t="s">
        <v>127</v>
      </c>
      <c r="KOY34" s="446" t="s">
        <v>128</v>
      </c>
      <c r="KOZ34" s="446" t="s">
        <v>129</v>
      </c>
      <c r="KPA34" s="446" t="s">
        <v>130</v>
      </c>
      <c r="KPB34" s="446">
        <v>0.217</v>
      </c>
      <c r="KPC34" s="451">
        <f>+VLOOKUP(KOX34,[111]Insumos!$A$2:$F$2700,5,FALSE)</f>
        <v>2679</v>
      </c>
      <c r="KPD34" s="451">
        <f>+ROUND(KPB34*KPC34,0)</f>
        <v>581</v>
      </c>
      <c r="KPE34" s="450" t="s">
        <v>31</v>
      </c>
      <c r="KPF34" s="450" t="s">
        <v>127</v>
      </c>
      <c r="KPG34" s="446" t="s">
        <v>128</v>
      </c>
      <c r="KPH34" s="446" t="s">
        <v>129</v>
      </c>
      <c r="KPI34" s="446" t="s">
        <v>130</v>
      </c>
      <c r="KPJ34" s="446">
        <v>0.217</v>
      </c>
      <c r="KPK34" s="451">
        <f>+VLOOKUP(KPF34,[111]Insumos!$A$2:$F$2700,5,FALSE)</f>
        <v>2679</v>
      </c>
      <c r="KPL34" s="451">
        <f>+ROUND(KPJ34*KPK34,0)</f>
        <v>581</v>
      </c>
      <c r="KPM34" s="450" t="s">
        <v>31</v>
      </c>
      <c r="KPN34" s="450" t="s">
        <v>127</v>
      </c>
      <c r="KPO34" s="446" t="s">
        <v>128</v>
      </c>
      <c r="KPP34" s="446" t="s">
        <v>129</v>
      </c>
      <c r="KPQ34" s="446" t="s">
        <v>130</v>
      </c>
      <c r="KPR34" s="446">
        <v>0.217</v>
      </c>
      <c r="KPS34" s="451">
        <f>+VLOOKUP(KPN34,[111]Insumos!$A$2:$F$2700,5,FALSE)</f>
        <v>2679</v>
      </c>
      <c r="KPT34" s="451">
        <f>+ROUND(KPR34*KPS34,0)</f>
        <v>581</v>
      </c>
      <c r="KPU34" s="450" t="s">
        <v>31</v>
      </c>
      <c r="KPV34" s="450" t="s">
        <v>127</v>
      </c>
      <c r="KPW34" s="446" t="s">
        <v>128</v>
      </c>
      <c r="KPX34" s="446" t="s">
        <v>129</v>
      </c>
      <c r="KPY34" s="446" t="s">
        <v>130</v>
      </c>
      <c r="KPZ34" s="446">
        <v>0.217</v>
      </c>
      <c r="KQA34" s="451">
        <f>+VLOOKUP(KPV34,[111]Insumos!$A$2:$F$2700,5,FALSE)</f>
        <v>2679</v>
      </c>
      <c r="KQB34" s="451">
        <f>+ROUND(KPZ34*KQA34,0)</f>
        <v>581</v>
      </c>
      <c r="KQC34" s="450" t="s">
        <v>31</v>
      </c>
      <c r="KQD34" s="450" t="s">
        <v>127</v>
      </c>
      <c r="KQE34" s="446" t="s">
        <v>128</v>
      </c>
      <c r="KQF34" s="446" t="s">
        <v>129</v>
      </c>
      <c r="KQG34" s="446" t="s">
        <v>130</v>
      </c>
      <c r="KQH34" s="446">
        <v>0.217</v>
      </c>
      <c r="KQI34" s="451">
        <f>+VLOOKUP(KQD34,[111]Insumos!$A$2:$F$2700,5,FALSE)</f>
        <v>2679</v>
      </c>
      <c r="KQJ34" s="451">
        <f>+ROUND(KQH34*KQI34,0)</f>
        <v>581</v>
      </c>
      <c r="KQK34" s="450" t="s">
        <v>31</v>
      </c>
      <c r="KQL34" s="450" t="s">
        <v>127</v>
      </c>
      <c r="KQM34" s="446" t="s">
        <v>128</v>
      </c>
      <c r="KQN34" s="446" t="s">
        <v>129</v>
      </c>
      <c r="KQO34" s="446" t="s">
        <v>130</v>
      </c>
      <c r="KQP34" s="446">
        <v>0.217</v>
      </c>
      <c r="KQQ34" s="451">
        <f>+VLOOKUP(KQL34,[111]Insumos!$A$2:$F$2700,5,FALSE)</f>
        <v>2679</v>
      </c>
      <c r="KQR34" s="451">
        <f>+ROUND(KQP34*KQQ34,0)</f>
        <v>581</v>
      </c>
      <c r="KQS34" s="450" t="s">
        <v>31</v>
      </c>
      <c r="KQT34" s="450" t="s">
        <v>127</v>
      </c>
      <c r="KQU34" s="446" t="s">
        <v>128</v>
      </c>
      <c r="KQV34" s="446" t="s">
        <v>129</v>
      </c>
      <c r="KQW34" s="446" t="s">
        <v>130</v>
      </c>
      <c r="KQX34" s="446">
        <v>0.217</v>
      </c>
      <c r="KQY34" s="451">
        <f>+VLOOKUP(KQT34,[111]Insumos!$A$2:$F$2700,5,FALSE)</f>
        <v>2679</v>
      </c>
      <c r="KQZ34" s="451">
        <f>+ROUND(KQX34*KQY34,0)</f>
        <v>581</v>
      </c>
      <c r="KRA34" s="450" t="s">
        <v>31</v>
      </c>
      <c r="KRB34" s="450" t="s">
        <v>127</v>
      </c>
      <c r="KRC34" s="446" t="s">
        <v>128</v>
      </c>
      <c r="KRD34" s="446" t="s">
        <v>129</v>
      </c>
      <c r="KRE34" s="446" t="s">
        <v>130</v>
      </c>
      <c r="KRF34" s="446">
        <v>0.217</v>
      </c>
      <c r="KRG34" s="451">
        <f>+VLOOKUP(KRB34,[111]Insumos!$A$2:$F$2700,5,FALSE)</f>
        <v>2679</v>
      </c>
      <c r="KRH34" s="451">
        <f>+ROUND(KRF34*KRG34,0)</f>
        <v>581</v>
      </c>
      <c r="KRI34" s="450" t="s">
        <v>31</v>
      </c>
      <c r="KRJ34" s="450" t="s">
        <v>127</v>
      </c>
      <c r="KRK34" s="446" t="s">
        <v>128</v>
      </c>
      <c r="KRL34" s="446" t="s">
        <v>129</v>
      </c>
      <c r="KRM34" s="446" t="s">
        <v>130</v>
      </c>
      <c r="KRN34" s="446">
        <v>0.217</v>
      </c>
      <c r="KRO34" s="451">
        <f>+VLOOKUP(KRJ34,[111]Insumos!$A$2:$F$2700,5,FALSE)</f>
        <v>2679</v>
      </c>
      <c r="KRP34" s="451">
        <f>+ROUND(KRN34*KRO34,0)</f>
        <v>581</v>
      </c>
      <c r="KRQ34" s="450" t="s">
        <v>31</v>
      </c>
      <c r="KRR34" s="450" t="s">
        <v>127</v>
      </c>
      <c r="KRS34" s="446" t="s">
        <v>128</v>
      </c>
      <c r="KRT34" s="446" t="s">
        <v>129</v>
      </c>
      <c r="KRU34" s="446" t="s">
        <v>130</v>
      </c>
      <c r="KRV34" s="446">
        <v>0.217</v>
      </c>
      <c r="KRW34" s="451">
        <f>+VLOOKUP(KRR34,[111]Insumos!$A$2:$F$2700,5,FALSE)</f>
        <v>2679</v>
      </c>
      <c r="KRX34" s="451">
        <f>+ROUND(KRV34*KRW34,0)</f>
        <v>581</v>
      </c>
      <c r="KRY34" s="450" t="s">
        <v>31</v>
      </c>
      <c r="KRZ34" s="450" t="s">
        <v>127</v>
      </c>
      <c r="KSA34" s="446" t="s">
        <v>128</v>
      </c>
      <c r="KSB34" s="446" t="s">
        <v>129</v>
      </c>
      <c r="KSC34" s="446" t="s">
        <v>130</v>
      </c>
      <c r="KSD34" s="446">
        <v>0.217</v>
      </c>
      <c r="KSE34" s="451">
        <f>+VLOOKUP(KRZ34,[111]Insumos!$A$2:$F$2700,5,FALSE)</f>
        <v>2679</v>
      </c>
      <c r="KSF34" s="451">
        <f>+ROUND(KSD34*KSE34,0)</f>
        <v>581</v>
      </c>
      <c r="KSG34" s="450" t="s">
        <v>31</v>
      </c>
      <c r="KSH34" s="450" t="s">
        <v>127</v>
      </c>
      <c r="KSI34" s="446" t="s">
        <v>128</v>
      </c>
      <c r="KSJ34" s="446" t="s">
        <v>129</v>
      </c>
      <c r="KSK34" s="446" t="s">
        <v>130</v>
      </c>
      <c r="KSL34" s="446">
        <v>0.217</v>
      </c>
      <c r="KSM34" s="451">
        <f>+VLOOKUP(KSH34,[111]Insumos!$A$2:$F$2700,5,FALSE)</f>
        <v>2679</v>
      </c>
      <c r="KSN34" s="451">
        <f>+ROUND(KSL34*KSM34,0)</f>
        <v>581</v>
      </c>
      <c r="KSO34" s="450" t="s">
        <v>31</v>
      </c>
      <c r="KSP34" s="450" t="s">
        <v>127</v>
      </c>
      <c r="KSQ34" s="446" t="s">
        <v>128</v>
      </c>
      <c r="KSR34" s="446" t="s">
        <v>129</v>
      </c>
      <c r="KSS34" s="446" t="s">
        <v>130</v>
      </c>
      <c r="KST34" s="446">
        <v>0.217</v>
      </c>
      <c r="KSU34" s="451">
        <f>+VLOOKUP(KSP34,[111]Insumos!$A$2:$F$2700,5,FALSE)</f>
        <v>2679</v>
      </c>
      <c r="KSV34" s="451">
        <f>+ROUND(KST34*KSU34,0)</f>
        <v>581</v>
      </c>
      <c r="KSW34" s="450" t="s">
        <v>31</v>
      </c>
      <c r="KSX34" s="450" t="s">
        <v>127</v>
      </c>
      <c r="KSY34" s="446" t="s">
        <v>128</v>
      </c>
      <c r="KSZ34" s="446" t="s">
        <v>129</v>
      </c>
      <c r="KTA34" s="446" t="s">
        <v>130</v>
      </c>
      <c r="KTB34" s="446">
        <v>0.217</v>
      </c>
      <c r="KTC34" s="451">
        <f>+VLOOKUP(KSX34,[111]Insumos!$A$2:$F$2700,5,FALSE)</f>
        <v>2679</v>
      </c>
      <c r="KTD34" s="451">
        <f>+ROUND(KTB34*KTC34,0)</f>
        <v>581</v>
      </c>
      <c r="KTE34" s="450" t="s">
        <v>31</v>
      </c>
      <c r="KTF34" s="450" t="s">
        <v>127</v>
      </c>
      <c r="KTG34" s="446" t="s">
        <v>128</v>
      </c>
      <c r="KTH34" s="446" t="s">
        <v>129</v>
      </c>
      <c r="KTI34" s="446" t="s">
        <v>130</v>
      </c>
      <c r="KTJ34" s="446">
        <v>0.217</v>
      </c>
      <c r="KTK34" s="451">
        <f>+VLOOKUP(KTF34,[111]Insumos!$A$2:$F$2700,5,FALSE)</f>
        <v>2679</v>
      </c>
      <c r="KTL34" s="451">
        <f>+ROUND(KTJ34*KTK34,0)</f>
        <v>581</v>
      </c>
      <c r="KTM34" s="450" t="s">
        <v>31</v>
      </c>
      <c r="KTN34" s="450" t="s">
        <v>127</v>
      </c>
      <c r="KTO34" s="446" t="s">
        <v>128</v>
      </c>
      <c r="KTP34" s="446" t="s">
        <v>129</v>
      </c>
      <c r="KTQ34" s="446" t="s">
        <v>130</v>
      </c>
      <c r="KTR34" s="446">
        <v>0.217</v>
      </c>
      <c r="KTS34" s="451">
        <f>+VLOOKUP(KTN34,[111]Insumos!$A$2:$F$2700,5,FALSE)</f>
        <v>2679</v>
      </c>
      <c r="KTT34" s="451">
        <f>+ROUND(KTR34*KTS34,0)</f>
        <v>581</v>
      </c>
      <c r="KTU34" s="450" t="s">
        <v>31</v>
      </c>
      <c r="KTV34" s="450" t="s">
        <v>127</v>
      </c>
      <c r="KTW34" s="446" t="s">
        <v>128</v>
      </c>
      <c r="KTX34" s="446" t="s">
        <v>129</v>
      </c>
      <c r="KTY34" s="446" t="s">
        <v>130</v>
      </c>
      <c r="KTZ34" s="446">
        <v>0.217</v>
      </c>
      <c r="KUA34" s="451">
        <f>+VLOOKUP(KTV34,[111]Insumos!$A$2:$F$2700,5,FALSE)</f>
        <v>2679</v>
      </c>
      <c r="KUB34" s="451">
        <f>+ROUND(KTZ34*KUA34,0)</f>
        <v>581</v>
      </c>
      <c r="KUC34" s="450" t="s">
        <v>31</v>
      </c>
      <c r="KUD34" s="450" t="s">
        <v>127</v>
      </c>
      <c r="KUE34" s="446" t="s">
        <v>128</v>
      </c>
      <c r="KUF34" s="446" t="s">
        <v>129</v>
      </c>
      <c r="KUG34" s="446" t="s">
        <v>130</v>
      </c>
      <c r="KUH34" s="446">
        <v>0.217</v>
      </c>
      <c r="KUI34" s="451">
        <f>+VLOOKUP(KUD34,[111]Insumos!$A$2:$F$2700,5,FALSE)</f>
        <v>2679</v>
      </c>
      <c r="KUJ34" s="451">
        <f>+ROUND(KUH34*KUI34,0)</f>
        <v>581</v>
      </c>
      <c r="KUK34" s="450" t="s">
        <v>31</v>
      </c>
      <c r="KUL34" s="450" t="s">
        <v>127</v>
      </c>
      <c r="KUM34" s="446" t="s">
        <v>128</v>
      </c>
      <c r="KUN34" s="446" t="s">
        <v>129</v>
      </c>
      <c r="KUO34" s="446" t="s">
        <v>130</v>
      </c>
      <c r="KUP34" s="446">
        <v>0.217</v>
      </c>
      <c r="KUQ34" s="451">
        <f>+VLOOKUP(KUL34,[111]Insumos!$A$2:$F$2700,5,FALSE)</f>
        <v>2679</v>
      </c>
      <c r="KUR34" s="451">
        <f>+ROUND(KUP34*KUQ34,0)</f>
        <v>581</v>
      </c>
      <c r="KUS34" s="450" t="s">
        <v>31</v>
      </c>
      <c r="KUT34" s="450" t="s">
        <v>127</v>
      </c>
      <c r="KUU34" s="446" t="s">
        <v>128</v>
      </c>
      <c r="KUV34" s="446" t="s">
        <v>129</v>
      </c>
      <c r="KUW34" s="446" t="s">
        <v>130</v>
      </c>
      <c r="KUX34" s="446">
        <v>0.217</v>
      </c>
      <c r="KUY34" s="451">
        <f>+VLOOKUP(KUT34,[111]Insumos!$A$2:$F$2700,5,FALSE)</f>
        <v>2679</v>
      </c>
      <c r="KUZ34" s="451">
        <f>+ROUND(KUX34*KUY34,0)</f>
        <v>581</v>
      </c>
      <c r="KVA34" s="450" t="s">
        <v>31</v>
      </c>
      <c r="KVB34" s="450" t="s">
        <v>127</v>
      </c>
      <c r="KVC34" s="446" t="s">
        <v>128</v>
      </c>
      <c r="KVD34" s="446" t="s">
        <v>129</v>
      </c>
      <c r="KVE34" s="446" t="s">
        <v>130</v>
      </c>
      <c r="KVF34" s="446">
        <v>0.217</v>
      </c>
      <c r="KVG34" s="451">
        <f>+VLOOKUP(KVB34,[111]Insumos!$A$2:$F$2700,5,FALSE)</f>
        <v>2679</v>
      </c>
      <c r="KVH34" s="451">
        <f>+ROUND(KVF34*KVG34,0)</f>
        <v>581</v>
      </c>
      <c r="KVI34" s="450" t="s">
        <v>31</v>
      </c>
      <c r="KVJ34" s="450" t="s">
        <v>127</v>
      </c>
      <c r="KVK34" s="446" t="s">
        <v>128</v>
      </c>
      <c r="KVL34" s="446" t="s">
        <v>129</v>
      </c>
      <c r="KVM34" s="446" t="s">
        <v>130</v>
      </c>
      <c r="KVN34" s="446">
        <v>0.217</v>
      </c>
      <c r="KVO34" s="451">
        <f>+VLOOKUP(KVJ34,[111]Insumos!$A$2:$F$2700,5,FALSE)</f>
        <v>2679</v>
      </c>
      <c r="KVP34" s="451">
        <f>+ROUND(KVN34*KVO34,0)</f>
        <v>581</v>
      </c>
      <c r="KVQ34" s="450" t="s">
        <v>31</v>
      </c>
      <c r="KVR34" s="450" t="s">
        <v>127</v>
      </c>
      <c r="KVS34" s="446" t="s">
        <v>128</v>
      </c>
      <c r="KVT34" s="446" t="s">
        <v>129</v>
      </c>
      <c r="KVU34" s="446" t="s">
        <v>130</v>
      </c>
      <c r="KVV34" s="446">
        <v>0.217</v>
      </c>
      <c r="KVW34" s="451">
        <f>+VLOOKUP(KVR34,[111]Insumos!$A$2:$F$2700,5,FALSE)</f>
        <v>2679</v>
      </c>
      <c r="KVX34" s="451">
        <f>+ROUND(KVV34*KVW34,0)</f>
        <v>581</v>
      </c>
      <c r="KVY34" s="450" t="s">
        <v>31</v>
      </c>
      <c r="KVZ34" s="450" t="s">
        <v>127</v>
      </c>
      <c r="KWA34" s="446" t="s">
        <v>128</v>
      </c>
      <c r="KWB34" s="446" t="s">
        <v>129</v>
      </c>
      <c r="KWC34" s="446" t="s">
        <v>130</v>
      </c>
      <c r="KWD34" s="446">
        <v>0.217</v>
      </c>
      <c r="KWE34" s="451">
        <f>+VLOOKUP(KVZ34,[111]Insumos!$A$2:$F$2700,5,FALSE)</f>
        <v>2679</v>
      </c>
      <c r="KWF34" s="451">
        <f>+ROUND(KWD34*KWE34,0)</f>
        <v>581</v>
      </c>
      <c r="KWG34" s="450" t="s">
        <v>31</v>
      </c>
      <c r="KWH34" s="450" t="s">
        <v>127</v>
      </c>
      <c r="KWI34" s="446" t="s">
        <v>128</v>
      </c>
      <c r="KWJ34" s="446" t="s">
        <v>129</v>
      </c>
      <c r="KWK34" s="446" t="s">
        <v>130</v>
      </c>
      <c r="KWL34" s="446">
        <v>0.217</v>
      </c>
      <c r="KWM34" s="451">
        <f>+VLOOKUP(KWH34,[111]Insumos!$A$2:$F$2700,5,FALSE)</f>
        <v>2679</v>
      </c>
      <c r="KWN34" s="451">
        <f>+ROUND(KWL34*KWM34,0)</f>
        <v>581</v>
      </c>
      <c r="KWO34" s="450" t="s">
        <v>31</v>
      </c>
      <c r="KWP34" s="450" t="s">
        <v>127</v>
      </c>
      <c r="KWQ34" s="446" t="s">
        <v>128</v>
      </c>
      <c r="KWR34" s="446" t="s">
        <v>129</v>
      </c>
      <c r="KWS34" s="446" t="s">
        <v>130</v>
      </c>
      <c r="KWT34" s="446">
        <v>0.217</v>
      </c>
      <c r="KWU34" s="451">
        <f>+VLOOKUP(KWP34,[111]Insumos!$A$2:$F$2700,5,FALSE)</f>
        <v>2679</v>
      </c>
      <c r="KWV34" s="451">
        <f>+ROUND(KWT34*KWU34,0)</f>
        <v>581</v>
      </c>
      <c r="KWW34" s="450" t="s">
        <v>31</v>
      </c>
      <c r="KWX34" s="450" t="s">
        <v>127</v>
      </c>
      <c r="KWY34" s="446" t="s">
        <v>128</v>
      </c>
      <c r="KWZ34" s="446" t="s">
        <v>129</v>
      </c>
      <c r="KXA34" s="446" t="s">
        <v>130</v>
      </c>
      <c r="KXB34" s="446">
        <v>0.217</v>
      </c>
      <c r="KXC34" s="451">
        <f>+VLOOKUP(KWX34,[111]Insumos!$A$2:$F$2700,5,FALSE)</f>
        <v>2679</v>
      </c>
      <c r="KXD34" s="451">
        <f>+ROUND(KXB34*KXC34,0)</f>
        <v>581</v>
      </c>
      <c r="KXE34" s="450" t="s">
        <v>31</v>
      </c>
      <c r="KXF34" s="450" t="s">
        <v>127</v>
      </c>
      <c r="KXG34" s="446" t="s">
        <v>128</v>
      </c>
      <c r="KXH34" s="446" t="s">
        <v>129</v>
      </c>
      <c r="KXI34" s="446" t="s">
        <v>130</v>
      </c>
      <c r="KXJ34" s="446">
        <v>0.217</v>
      </c>
      <c r="KXK34" s="451">
        <f>+VLOOKUP(KXF34,[111]Insumos!$A$2:$F$2700,5,FALSE)</f>
        <v>2679</v>
      </c>
      <c r="KXL34" s="451">
        <f>+ROUND(KXJ34*KXK34,0)</f>
        <v>581</v>
      </c>
      <c r="KXM34" s="450" t="s">
        <v>31</v>
      </c>
      <c r="KXN34" s="450" t="s">
        <v>127</v>
      </c>
      <c r="KXO34" s="446" t="s">
        <v>128</v>
      </c>
      <c r="KXP34" s="446" t="s">
        <v>129</v>
      </c>
      <c r="KXQ34" s="446" t="s">
        <v>130</v>
      </c>
      <c r="KXR34" s="446">
        <v>0.217</v>
      </c>
      <c r="KXS34" s="451">
        <f>+VLOOKUP(KXN34,[111]Insumos!$A$2:$F$2700,5,FALSE)</f>
        <v>2679</v>
      </c>
      <c r="KXT34" s="451">
        <f>+ROUND(KXR34*KXS34,0)</f>
        <v>581</v>
      </c>
      <c r="KXU34" s="450" t="s">
        <v>31</v>
      </c>
      <c r="KXV34" s="450" t="s">
        <v>127</v>
      </c>
      <c r="KXW34" s="446" t="s">
        <v>128</v>
      </c>
      <c r="KXX34" s="446" t="s">
        <v>129</v>
      </c>
      <c r="KXY34" s="446" t="s">
        <v>130</v>
      </c>
      <c r="KXZ34" s="446">
        <v>0.217</v>
      </c>
      <c r="KYA34" s="451">
        <f>+VLOOKUP(KXV34,[111]Insumos!$A$2:$F$2700,5,FALSE)</f>
        <v>2679</v>
      </c>
      <c r="KYB34" s="451">
        <f>+ROUND(KXZ34*KYA34,0)</f>
        <v>581</v>
      </c>
      <c r="KYC34" s="450" t="s">
        <v>31</v>
      </c>
      <c r="KYD34" s="450" t="s">
        <v>127</v>
      </c>
      <c r="KYE34" s="446" t="s">
        <v>128</v>
      </c>
      <c r="KYF34" s="446" t="s">
        <v>129</v>
      </c>
      <c r="KYG34" s="446" t="s">
        <v>130</v>
      </c>
      <c r="KYH34" s="446">
        <v>0.217</v>
      </c>
      <c r="KYI34" s="451">
        <f>+VLOOKUP(KYD34,[111]Insumos!$A$2:$F$2700,5,FALSE)</f>
        <v>2679</v>
      </c>
      <c r="KYJ34" s="451">
        <f>+ROUND(KYH34*KYI34,0)</f>
        <v>581</v>
      </c>
      <c r="KYK34" s="450" t="s">
        <v>31</v>
      </c>
      <c r="KYL34" s="450" t="s">
        <v>127</v>
      </c>
      <c r="KYM34" s="446" t="s">
        <v>128</v>
      </c>
      <c r="KYN34" s="446" t="s">
        <v>129</v>
      </c>
      <c r="KYO34" s="446" t="s">
        <v>130</v>
      </c>
      <c r="KYP34" s="446">
        <v>0.217</v>
      </c>
      <c r="KYQ34" s="451">
        <f>+VLOOKUP(KYL34,[111]Insumos!$A$2:$F$2700,5,FALSE)</f>
        <v>2679</v>
      </c>
      <c r="KYR34" s="451">
        <f>+ROUND(KYP34*KYQ34,0)</f>
        <v>581</v>
      </c>
      <c r="KYS34" s="450" t="s">
        <v>31</v>
      </c>
      <c r="KYT34" s="450" t="s">
        <v>127</v>
      </c>
      <c r="KYU34" s="446" t="s">
        <v>128</v>
      </c>
      <c r="KYV34" s="446" t="s">
        <v>129</v>
      </c>
      <c r="KYW34" s="446" t="s">
        <v>130</v>
      </c>
      <c r="KYX34" s="446">
        <v>0.217</v>
      </c>
      <c r="KYY34" s="451">
        <f>+VLOOKUP(KYT34,[111]Insumos!$A$2:$F$2700,5,FALSE)</f>
        <v>2679</v>
      </c>
      <c r="KYZ34" s="451">
        <f>+ROUND(KYX34*KYY34,0)</f>
        <v>581</v>
      </c>
      <c r="KZA34" s="450" t="s">
        <v>31</v>
      </c>
      <c r="KZB34" s="450" t="s">
        <v>127</v>
      </c>
      <c r="KZC34" s="446" t="s">
        <v>128</v>
      </c>
      <c r="KZD34" s="446" t="s">
        <v>129</v>
      </c>
      <c r="KZE34" s="446" t="s">
        <v>130</v>
      </c>
      <c r="KZF34" s="446">
        <v>0.217</v>
      </c>
      <c r="KZG34" s="451">
        <f>+VLOOKUP(KZB34,[111]Insumos!$A$2:$F$2700,5,FALSE)</f>
        <v>2679</v>
      </c>
      <c r="KZH34" s="451">
        <f>+ROUND(KZF34*KZG34,0)</f>
        <v>581</v>
      </c>
      <c r="KZI34" s="450" t="s">
        <v>31</v>
      </c>
      <c r="KZJ34" s="450" t="s">
        <v>127</v>
      </c>
      <c r="KZK34" s="446" t="s">
        <v>128</v>
      </c>
      <c r="KZL34" s="446" t="s">
        <v>129</v>
      </c>
      <c r="KZM34" s="446" t="s">
        <v>130</v>
      </c>
      <c r="KZN34" s="446">
        <v>0.217</v>
      </c>
      <c r="KZO34" s="451">
        <f>+VLOOKUP(KZJ34,[111]Insumos!$A$2:$F$2700,5,FALSE)</f>
        <v>2679</v>
      </c>
      <c r="KZP34" s="451">
        <f>+ROUND(KZN34*KZO34,0)</f>
        <v>581</v>
      </c>
      <c r="KZQ34" s="450" t="s">
        <v>31</v>
      </c>
      <c r="KZR34" s="450" t="s">
        <v>127</v>
      </c>
      <c r="KZS34" s="446" t="s">
        <v>128</v>
      </c>
      <c r="KZT34" s="446" t="s">
        <v>129</v>
      </c>
      <c r="KZU34" s="446" t="s">
        <v>130</v>
      </c>
      <c r="KZV34" s="446">
        <v>0.217</v>
      </c>
      <c r="KZW34" s="451">
        <f>+VLOOKUP(KZR34,[111]Insumos!$A$2:$F$2700,5,FALSE)</f>
        <v>2679</v>
      </c>
      <c r="KZX34" s="451">
        <f>+ROUND(KZV34*KZW34,0)</f>
        <v>581</v>
      </c>
      <c r="KZY34" s="450" t="s">
        <v>31</v>
      </c>
      <c r="KZZ34" s="450" t="s">
        <v>127</v>
      </c>
      <c r="LAA34" s="446" t="s">
        <v>128</v>
      </c>
      <c r="LAB34" s="446" t="s">
        <v>129</v>
      </c>
      <c r="LAC34" s="446" t="s">
        <v>130</v>
      </c>
      <c r="LAD34" s="446">
        <v>0.217</v>
      </c>
      <c r="LAE34" s="451">
        <f>+VLOOKUP(KZZ34,[111]Insumos!$A$2:$F$2700,5,FALSE)</f>
        <v>2679</v>
      </c>
      <c r="LAF34" s="451">
        <f>+ROUND(LAD34*LAE34,0)</f>
        <v>581</v>
      </c>
      <c r="LAG34" s="450" t="s">
        <v>31</v>
      </c>
      <c r="LAH34" s="450" t="s">
        <v>127</v>
      </c>
      <c r="LAI34" s="446" t="s">
        <v>128</v>
      </c>
      <c r="LAJ34" s="446" t="s">
        <v>129</v>
      </c>
      <c r="LAK34" s="446" t="s">
        <v>130</v>
      </c>
      <c r="LAL34" s="446">
        <v>0.217</v>
      </c>
      <c r="LAM34" s="451">
        <f>+VLOOKUP(LAH34,[111]Insumos!$A$2:$F$2700,5,FALSE)</f>
        <v>2679</v>
      </c>
      <c r="LAN34" s="451">
        <f>+ROUND(LAL34*LAM34,0)</f>
        <v>581</v>
      </c>
      <c r="LAO34" s="450" t="s">
        <v>31</v>
      </c>
      <c r="LAP34" s="450" t="s">
        <v>127</v>
      </c>
      <c r="LAQ34" s="446" t="s">
        <v>128</v>
      </c>
      <c r="LAR34" s="446" t="s">
        <v>129</v>
      </c>
      <c r="LAS34" s="446" t="s">
        <v>130</v>
      </c>
      <c r="LAT34" s="446">
        <v>0.217</v>
      </c>
      <c r="LAU34" s="451">
        <f>+VLOOKUP(LAP34,[111]Insumos!$A$2:$F$2700,5,FALSE)</f>
        <v>2679</v>
      </c>
      <c r="LAV34" s="451">
        <f>+ROUND(LAT34*LAU34,0)</f>
        <v>581</v>
      </c>
      <c r="LAW34" s="450" t="s">
        <v>31</v>
      </c>
      <c r="LAX34" s="450" t="s">
        <v>127</v>
      </c>
      <c r="LAY34" s="446" t="s">
        <v>128</v>
      </c>
      <c r="LAZ34" s="446" t="s">
        <v>129</v>
      </c>
      <c r="LBA34" s="446" t="s">
        <v>130</v>
      </c>
      <c r="LBB34" s="446">
        <v>0.217</v>
      </c>
      <c r="LBC34" s="451">
        <f>+VLOOKUP(LAX34,[111]Insumos!$A$2:$F$2700,5,FALSE)</f>
        <v>2679</v>
      </c>
      <c r="LBD34" s="451">
        <f>+ROUND(LBB34*LBC34,0)</f>
        <v>581</v>
      </c>
      <c r="LBE34" s="450" t="s">
        <v>31</v>
      </c>
      <c r="LBF34" s="450" t="s">
        <v>127</v>
      </c>
      <c r="LBG34" s="446" t="s">
        <v>128</v>
      </c>
      <c r="LBH34" s="446" t="s">
        <v>129</v>
      </c>
      <c r="LBI34" s="446" t="s">
        <v>130</v>
      </c>
      <c r="LBJ34" s="446">
        <v>0.217</v>
      </c>
      <c r="LBK34" s="451">
        <f>+VLOOKUP(LBF34,[111]Insumos!$A$2:$F$2700,5,FALSE)</f>
        <v>2679</v>
      </c>
      <c r="LBL34" s="451">
        <f>+ROUND(LBJ34*LBK34,0)</f>
        <v>581</v>
      </c>
      <c r="LBM34" s="450" t="s">
        <v>31</v>
      </c>
      <c r="LBN34" s="450" t="s">
        <v>127</v>
      </c>
      <c r="LBO34" s="446" t="s">
        <v>128</v>
      </c>
      <c r="LBP34" s="446" t="s">
        <v>129</v>
      </c>
      <c r="LBQ34" s="446" t="s">
        <v>130</v>
      </c>
      <c r="LBR34" s="446">
        <v>0.217</v>
      </c>
      <c r="LBS34" s="451">
        <f>+VLOOKUP(LBN34,[111]Insumos!$A$2:$F$2700,5,FALSE)</f>
        <v>2679</v>
      </c>
      <c r="LBT34" s="451">
        <f>+ROUND(LBR34*LBS34,0)</f>
        <v>581</v>
      </c>
      <c r="LBU34" s="450" t="s">
        <v>31</v>
      </c>
      <c r="LBV34" s="450" t="s">
        <v>127</v>
      </c>
      <c r="LBW34" s="446" t="s">
        <v>128</v>
      </c>
      <c r="LBX34" s="446" t="s">
        <v>129</v>
      </c>
      <c r="LBY34" s="446" t="s">
        <v>130</v>
      </c>
      <c r="LBZ34" s="446">
        <v>0.217</v>
      </c>
      <c r="LCA34" s="451">
        <f>+VLOOKUP(LBV34,[111]Insumos!$A$2:$F$2700,5,FALSE)</f>
        <v>2679</v>
      </c>
      <c r="LCB34" s="451">
        <f>+ROUND(LBZ34*LCA34,0)</f>
        <v>581</v>
      </c>
      <c r="LCC34" s="450" t="s">
        <v>31</v>
      </c>
      <c r="LCD34" s="450" t="s">
        <v>127</v>
      </c>
      <c r="LCE34" s="446" t="s">
        <v>128</v>
      </c>
      <c r="LCF34" s="446" t="s">
        <v>129</v>
      </c>
      <c r="LCG34" s="446" t="s">
        <v>130</v>
      </c>
      <c r="LCH34" s="446">
        <v>0.217</v>
      </c>
      <c r="LCI34" s="451">
        <f>+VLOOKUP(LCD34,[111]Insumos!$A$2:$F$2700,5,FALSE)</f>
        <v>2679</v>
      </c>
      <c r="LCJ34" s="451">
        <f>+ROUND(LCH34*LCI34,0)</f>
        <v>581</v>
      </c>
      <c r="LCK34" s="450" t="s">
        <v>31</v>
      </c>
      <c r="LCL34" s="450" t="s">
        <v>127</v>
      </c>
      <c r="LCM34" s="446" t="s">
        <v>128</v>
      </c>
      <c r="LCN34" s="446" t="s">
        <v>129</v>
      </c>
      <c r="LCO34" s="446" t="s">
        <v>130</v>
      </c>
      <c r="LCP34" s="446">
        <v>0.217</v>
      </c>
      <c r="LCQ34" s="451">
        <f>+VLOOKUP(LCL34,[111]Insumos!$A$2:$F$2700,5,FALSE)</f>
        <v>2679</v>
      </c>
      <c r="LCR34" s="451">
        <f>+ROUND(LCP34*LCQ34,0)</f>
        <v>581</v>
      </c>
      <c r="LCS34" s="450" t="s">
        <v>31</v>
      </c>
      <c r="LCT34" s="450" t="s">
        <v>127</v>
      </c>
      <c r="LCU34" s="446" t="s">
        <v>128</v>
      </c>
      <c r="LCV34" s="446" t="s">
        <v>129</v>
      </c>
      <c r="LCW34" s="446" t="s">
        <v>130</v>
      </c>
      <c r="LCX34" s="446">
        <v>0.217</v>
      </c>
      <c r="LCY34" s="451">
        <f>+VLOOKUP(LCT34,[111]Insumos!$A$2:$F$2700,5,FALSE)</f>
        <v>2679</v>
      </c>
      <c r="LCZ34" s="451">
        <f>+ROUND(LCX34*LCY34,0)</f>
        <v>581</v>
      </c>
      <c r="LDA34" s="450" t="s">
        <v>31</v>
      </c>
      <c r="LDB34" s="450" t="s">
        <v>127</v>
      </c>
      <c r="LDC34" s="446" t="s">
        <v>128</v>
      </c>
      <c r="LDD34" s="446" t="s">
        <v>129</v>
      </c>
      <c r="LDE34" s="446" t="s">
        <v>130</v>
      </c>
      <c r="LDF34" s="446">
        <v>0.217</v>
      </c>
      <c r="LDG34" s="451">
        <f>+VLOOKUP(LDB34,[111]Insumos!$A$2:$F$2700,5,FALSE)</f>
        <v>2679</v>
      </c>
      <c r="LDH34" s="451">
        <f>+ROUND(LDF34*LDG34,0)</f>
        <v>581</v>
      </c>
      <c r="LDI34" s="450" t="s">
        <v>31</v>
      </c>
      <c r="LDJ34" s="450" t="s">
        <v>127</v>
      </c>
      <c r="LDK34" s="446" t="s">
        <v>128</v>
      </c>
      <c r="LDL34" s="446" t="s">
        <v>129</v>
      </c>
      <c r="LDM34" s="446" t="s">
        <v>130</v>
      </c>
      <c r="LDN34" s="446">
        <v>0.217</v>
      </c>
      <c r="LDO34" s="451">
        <f>+VLOOKUP(LDJ34,[111]Insumos!$A$2:$F$2700,5,FALSE)</f>
        <v>2679</v>
      </c>
      <c r="LDP34" s="451">
        <f>+ROUND(LDN34*LDO34,0)</f>
        <v>581</v>
      </c>
      <c r="LDQ34" s="450" t="s">
        <v>31</v>
      </c>
      <c r="LDR34" s="450" t="s">
        <v>127</v>
      </c>
      <c r="LDS34" s="446" t="s">
        <v>128</v>
      </c>
      <c r="LDT34" s="446" t="s">
        <v>129</v>
      </c>
      <c r="LDU34" s="446" t="s">
        <v>130</v>
      </c>
      <c r="LDV34" s="446">
        <v>0.217</v>
      </c>
      <c r="LDW34" s="451">
        <f>+VLOOKUP(LDR34,[111]Insumos!$A$2:$F$2700,5,FALSE)</f>
        <v>2679</v>
      </c>
      <c r="LDX34" s="451">
        <f>+ROUND(LDV34*LDW34,0)</f>
        <v>581</v>
      </c>
      <c r="LDY34" s="450" t="s">
        <v>31</v>
      </c>
      <c r="LDZ34" s="450" t="s">
        <v>127</v>
      </c>
      <c r="LEA34" s="446" t="s">
        <v>128</v>
      </c>
      <c r="LEB34" s="446" t="s">
        <v>129</v>
      </c>
      <c r="LEC34" s="446" t="s">
        <v>130</v>
      </c>
      <c r="LED34" s="446">
        <v>0.217</v>
      </c>
      <c r="LEE34" s="451">
        <f>+VLOOKUP(LDZ34,[111]Insumos!$A$2:$F$2700,5,FALSE)</f>
        <v>2679</v>
      </c>
      <c r="LEF34" s="451">
        <f>+ROUND(LED34*LEE34,0)</f>
        <v>581</v>
      </c>
      <c r="LEG34" s="450" t="s">
        <v>31</v>
      </c>
      <c r="LEH34" s="450" t="s">
        <v>127</v>
      </c>
      <c r="LEI34" s="446" t="s">
        <v>128</v>
      </c>
      <c r="LEJ34" s="446" t="s">
        <v>129</v>
      </c>
      <c r="LEK34" s="446" t="s">
        <v>130</v>
      </c>
      <c r="LEL34" s="446">
        <v>0.217</v>
      </c>
      <c r="LEM34" s="451">
        <f>+VLOOKUP(LEH34,[111]Insumos!$A$2:$F$2700,5,FALSE)</f>
        <v>2679</v>
      </c>
      <c r="LEN34" s="451">
        <f>+ROUND(LEL34*LEM34,0)</f>
        <v>581</v>
      </c>
      <c r="LEO34" s="450" t="s">
        <v>31</v>
      </c>
      <c r="LEP34" s="450" t="s">
        <v>127</v>
      </c>
      <c r="LEQ34" s="446" t="s">
        <v>128</v>
      </c>
      <c r="LER34" s="446" t="s">
        <v>129</v>
      </c>
      <c r="LES34" s="446" t="s">
        <v>130</v>
      </c>
      <c r="LET34" s="446">
        <v>0.217</v>
      </c>
      <c r="LEU34" s="451">
        <f>+VLOOKUP(LEP34,[111]Insumos!$A$2:$F$2700,5,FALSE)</f>
        <v>2679</v>
      </c>
      <c r="LEV34" s="451">
        <f>+ROUND(LET34*LEU34,0)</f>
        <v>581</v>
      </c>
      <c r="LEW34" s="450" t="s">
        <v>31</v>
      </c>
      <c r="LEX34" s="450" t="s">
        <v>127</v>
      </c>
      <c r="LEY34" s="446" t="s">
        <v>128</v>
      </c>
      <c r="LEZ34" s="446" t="s">
        <v>129</v>
      </c>
      <c r="LFA34" s="446" t="s">
        <v>130</v>
      </c>
      <c r="LFB34" s="446">
        <v>0.217</v>
      </c>
      <c r="LFC34" s="451">
        <f>+VLOOKUP(LEX34,[111]Insumos!$A$2:$F$2700,5,FALSE)</f>
        <v>2679</v>
      </c>
      <c r="LFD34" s="451">
        <f>+ROUND(LFB34*LFC34,0)</f>
        <v>581</v>
      </c>
      <c r="LFE34" s="450" t="s">
        <v>31</v>
      </c>
      <c r="LFF34" s="450" t="s">
        <v>127</v>
      </c>
      <c r="LFG34" s="446" t="s">
        <v>128</v>
      </c>
      <c r="LFH34" s="446" t="s">
        <v>129</v>
      </c>
      <c r="LFI34" s="446" t="s">
        <v>130</v>
      </c>
      <c r="LFJ34" s="446">
        <v>0.217</v>
      </c>
      <c r="LFK34" s="451">
        <f>+VLOOKUP(LFF34,[111]Insumos!$A$2:$F$2700,5,FALSE)</f>
        <v>2679</v>
      </c>
      <c r="LFL34" s="451">
        <f>+ROUND(LFJ34*LFK34,0)</f>
        <v>581</v>
      </c>
      <c r="LFM34" s="450" t="s">
        <v>31</v>
      </c>
      <c r="LFN34" s="450" t="s">
        <v>127</v>
      </c>
      <c r="LFO34" s="446" t="s">
        <v>128</v>
      </c>
      <c r="LFP34" s="446" t="s">
        <v>129</v>
      </c>
      <c r="LFQ34" s="446" t="s">
        <v>130</v>
      </c>
      <c r="LFR34" s="446">
        <v>0.217</v>
      </c>
      <c r="LFS34" s="451">
        <f>+VLOOKUP(LFN34,[111]Insumos!$A$2:$F$2700,5,FALSE)</f>
        <v>2679</v>
      </c>
      <c r="LFT34" s="451">
        <f>+ROUND(LFR34*LFS34,0)</f>
        <v>581</v>
      </c>
      <c r="LFU34" s="450" t="s">
        <v>31</v>
      </c>
      <c r="LFV34" s="450" t="s">
        <v>127</v>
      </c>
      <c r="LFW34" s="446" t="s">
        <v>128</v>
      </c>
      <c r="LFX34" s="446" t="s">
        <v>129</v>
      </c>
      <c r="LFY34" s="446" t="s">
        <v>130</v>
      </c>
      <c r="LFZ34" s="446">
        <v>0.217</v>
      </c>
      <c r="LGA34" s="451">
        <f>+VLOOKUP(LFV34,[111]Insumos!$A$2:$F$2700,5,FALSE)</f>
        <v>2679</v>
      </c>
      <c r="LGB34" s="451">
        <f>+ROUND(LFZ34*LGA34,0)</f>
        <v>581</v>
      </c>
      <c r="LGC34" s="450" t="s">
        <v>31</v>
      </c>
      <c r="LGD34" s="450" t="s">
        <v>127</v>
      </c>
      <c r="LGE34" s="446" t="s">
        <v>128</v>
      </c>
      <c r="LGF34" s="446" t="s">
        <v>129</v>
      </c>
      <c r="LGG34" s="446" t="s">
        <v>130</v>
      </c>
      <c r="LGH34" s="446">
        <v>0.217</v>
      </c>
      <c r="LGI34" s="451">
        <f>+VLOOKUP(LGD34,[111]Insumos!$A$2:$F$2700,5,FALSE)</f>
        <v>2679</v>
      </c>
      <c r="LGJ34" s="451">
        <f>+ROUND(LGH34*LGI34,0)</f>
        <v>581</v>
      </c>
      <c r="LGK34" s="450" t="s">
        <v>31</v>
      </c>
      <c r="LGL34" s="450" t="s">
        <v>127</v>
      </c>
      <c r="LGM34" s="446" t="s">
        <v>128</v>
      </c>
      <c r="LGN34" s="446" t="s">
        <v>129</v>
      </c>
      <c r="LGO34" s="446" t="s">
        <v>130</v>
      </c>
      <c r="LGP34" s="446">
        <v>0.217</v>
      </c>
      <c r="LGQ34" s="451">
        <f>+VLOOKUP(LGL34,[111]Insumos!$A$2:$F$2700,5,FALSE)</f>
        <v>2679</v>
      </c>
      <c r="LGR34" s="451">
        <f>+ROUND(LGP34*LGQ34,0)</f>
        <v>581</v>
      </c>
      <c r="LGS34" s="450" t="s">
        <v>31</v>
      </c>
      <c r="LGT34" s="450" t="s">
        <v>127</v>
      </c>
      <c r="LGU34" s="446" t="s">
        <v>128</v>
      </c>
      <c r="LGV34" s="446" t="s">
        <v>129</v>
      </c>
      <c r="LGW34" s="446" t="s">
        <v>130</v>
      </c>
      <c r="LGX34" s="446">
        <v>0.217</v>
      </c>
      <c r="LGY34" s="451">
        <f>+VLOOKUP(LGT34,[111]Insumos!$A$2:$F$2700,5,FALSE)</f>
        <v>2679</v>
      </c>
      <c r="LGZ34" s="451">
        <f>+ROUND(LGX34*LGY34,0)</f>
        <v>581</v>
      </c>
      <c r="LHA34" s="450" t="s">
        <v>31</v>
      </c>
      <c r="LHB34" s="450" t="s">
        <v>127</v>
      </c>
      <c r="LHC34" s="446" t="s">
        <v>128</v>
      </c>
      <c r="LHD34" s="446" t="s">
        <v>129</v>
      </c>
      <c r="LHE34" s="446" t="s">
        <v>130</v>
      </c>
      <c r="LHF34" s="446">
        <v>0.217</v>
      </c>
      <c r="LHG34" s="451">
        <f>+VLOOKUP(LHB34,[111]Insumos!$A$2:$F$2700,5,FALSE)</f>
        <v>2679</v>
      </c>
      <c r="LHH34" s="451">
        <f>+ROUND(LHF34*LHG34,0)</f>
        <v>581</v>
      </c>
      <c r="LHI34" s="450" t="s">
        <v>31</v>
      </c>
      <c r="LHJ34" s="450" t="s">
        <v>127</v>
      </c>
      <c r="LHK34" s="446" t="s">
        <v>128</v>
      </c>
      <c r="LHL34" s="446" t="s">
        <v>129</v>
      </c>
      <c r="LHM34" s="446" t="s">
        <v>130</v>
      </c>
      <c r="LHN34" s="446">
        <v>0.217</v>
      </c>
      <c r="LHO34" s="451">
        <f>+VLOOKUP(LHJ34,[111]Insumos!$A$2:$F$2700,5,FALSE)</f>
        <v>2679</v>
      </c>
      <c r="LHP34" s="451">
        <f>+ROUND(LHN34*LHO34,0)</f>
        <v>581</v>
      </c>
      <c r="LHQ34" s="450" t="s">
        <v>31</v>
      </c>
      <c r="LHR34" s="450" t="s">
        <v>127</v>
      </c>
      <c r="LHS34" s="446" t="s">
        <v>128</v>
      </c>
      <c r="LHT34" s="446" t="s">
        <v>129</v>
      </c>
      <c r="LHU34" s="446" t="s">
        <v>130</v>
      </c>
      <c r="LHV34" s="446">
        <v>0.217</v>
      </c>
      <c r="LHW34" s="451">
        <f>+VLOOKUP(LHR34,[111]Insumos!$A$2:$F$2700,5,FALSE)</f>
        <v>2679</v>
      </c>
      <c r="LHX34" s="451">
        <f>+ROUND(LHV34*LHW34,0)</f>
        <v>581</v>
      </c>
      <c r="LHY34" s="450" t="s">
        <v>31</v>
      </c>
      <c r="LHZ34" s="450" t="s">
        <v>127</v>
      </c>
      <c r="LIA34" s="446" t="s">
        <v>128</v>
      </c>
      <c r="LIB34" s="446" t="s">
        <v>129</v>
      </c>
      <c r="LIC34" s="446" t="s">
        <v>130</v>
      </c>
      <c r="LID34" s="446">
        <v>0.217</v>
      </c>
      <c r="LIE34" s="451">
        <f>+VLOOKUP(LHZ34,[111]Insumos!$A$2:$F$2700,5,FALSE)</f>
        <v>2679</v>
      </c>
      <c r="LIF34" s="451">
        <f>+ROUND(LID34*LIE34,0)</f>
        <v>581</v>
      </c>
      <c r="LIG34" s="450" t="s">
        <v>31</v>
      </c>
      <c r="LIH34" s="450" t="s">
        <v>127</v>
      </c>
      <c r="LII34" s="446" t="s">
        <v>128</v>
      </c>
      <c r="LIJ34" s="446" t="s">
        <v>129</v>
      </c>
      <c r="LIK34" s="446" t="s">
        <v>130</v>
      </c>
      <c r="LIL34" s="446">
        <v>0.217</v>
      </c>
      <c r="LIM34" s="451">
        <f>+VLOOKUP(LIH34,[111]Insumos!$A$2:$F$2700,5,FALSE)</f>
        <v>2679</v>
      </c>
      <c r="LIN34" s="451">
        <f>+ROUND(LIL34*LIM34,0)</f>
        <v>581</v>
      </c>
      <c r="LIO34" s="450" t="s">
        <v>31</v>
      </c>
      <c r="LIP34" s="450" t="s">
        <v>127</v>
      </c>
      <c r="LIQ34" s="446" t="s">
        <v>128</v>
      </c>
      <c r="LIR34" s="446" t="s">
        <v>129</v>
      </c>
      <c r="LIS34" s="446" t="s">
        <v>130</v>
      </c>
      <c r="LIT34" s="446">
        <v>0.217</v>
      </c>
      <c r="LIU34" s="451">
        <f>+VLOOKUP(LIP34,[111]Insumos!$A$2:$F$2700,5,FALSE)</f>
        <v>2679</v>
      </c>
      <c r="LIV34" s="451">
        <f>+ROUND(LIT34*LIU34,0)</f>
        <v>581</v>
      </c>
      <c r="LIW34" s="450" t="s">
        <v>31</v>
      </c>
      <c r="LIX34" s="450" t="s">
        <v>127</v>
      </c>
      <c r="LIY34" s="446" t="s">
        <v>128</v>
      </c>
      <c r="LIZ34" s="446" t="s">
        <v>129</v>
      </c>
      <c r="LJA34" s="446" t="s">
        <v>130</v>
      </c>
      <c r="LJB34" s="446">
        <v>0.217</v>
      </c>
      <c r="LJC34" s="451">
        <f>+VLOOKUP(LIX34,[111]Insumos!$A$2:$F$2700,5,FALSE)</f>
        <v>2679</v>
      </c>
      <c r="LJD34" s="451">
        <f>+ROUND(LJB34*LJC34,0)</f>
        <v>581</v>
      </c>
      <c r="LJE34" s="450" t="s">
        <v>31</v>
      </c>
      <c r="LJF34" s="450" t="s">
        <v>127</v>
      </c>
      <c r="LJG34" s="446" t="s">
        <v>128</v>
      </c>
      <c r="LJH34" s="446" t="s">
        <v>129</v>
      </c>
      <c r="LJI34" s="446" t="s">
        <v>130</v>
      </c>
      <c r="LJJ34" s="446">
        <v>0.217</v>
      </c>
      <c r="LJK34" s="451">
        <f>+VLOOKUP(LJF34,[111]Insumos!$A$2:$F$2700,5,FALSE)</f>
        <v>2679</v>
      </c>
      <c r="LJL34" s="451">
        <f>+ROUND(LJJ34*LJK34,0)</f>
        <v>581</v>
      </c>
      <c r="LJM34" s="450" t="s">
        <v>31</v>
      </c>
      <c r="LJN34" s="450" t="s">
        <v>127</v>
      </c>
      <c r="LJO34" s="446" t="s">
        <v>128</v>
      </c>
      <c r="LJP34" s="446" t="s">
        <v>129</v>
      </c>
      <c r="LJQ34" s="446" t="s">
        <v>130</v>
      </c>
      <c r="LJR34" s="446">
        <v>0.217</v>
      </c>
      <c r="LJS34" s="451">
        <f>+VLOOKUP(LJN34,[111]Insumos!$A$2:$F$2700,5,FALSE)</f>
        <v>2679</v>
      </c>
      <c r="LJT34" s="451">
        <f>+ROUND(LJR34*LJS34,0)</f>
        <v>581</v>
      </c>
      <c r="LJU34" s="450" t="s">
        <v>31</v>
      </c>
      <c r="LJV34" s="450" t="s">
        <v>127</v>
      </c>
      <c r="LJW34" s="446" t="s">
        <v>128</v>
      </c>
      <c r="LJX34" s="446" t="s">
        <v>129</v>
      </c>
      <c r="LJY34" s="446" t="s">
        <v>130</v>
      </c>
      <c r="LJZ34" s="446">
        <v>0.217</v>
      </c>
      <c r="LKA34" s="451">
        <f>+VLOOKUP(LJV34,[111]Insumos!$A$2:$F$2700,5,FALSE)</f>
        <v>2679</v>
      </c>
      <c r="LKB34" s="451">
        <f>+ROUND(LJZ34*LKA34,0)</f>
        <v>581</v>
      </c>
      <c r="LKC34" s="450" t="s">
        <v>31</v>
      </c>
      <c r="LKD34" s="450" t="s">
        <v>127</v>
      </c>
      <c r="LKE34" s="446" t="s">
        <v>128</v>
      </c>
      <c r="LKF34" s="446" t="s">
        <v>129</v>
      </c>
      <c r="LKG34" s="446" t="s">
        <v>130</v>
      </c>
      <c r="LKH34" s="446">
        <v>0.217</v>
      </c>
      <c r="LKI34" s="451">
        <f>+VLOOKUP(LKD34,[111]Insumos!$A$2:$F$2700,5,FALSE)</f>
        <v>2679</v>
      </c>
      <c r="LKJ34" s="451">
        <f>+ROUND(LKH34*LKI34,0)</f>
        <v>581</v>
      </c>
      <c r="LKK34" s="450" t="s">
        <v>31</v>
      </c>
      <c r="LKL34" s="450" t="s">
        <v>127</v>
      </c>
      <c r="LKM34" s="446" t="s">
        <v>128</v>
      </c>
      <c r="LKN34" s="446" t="s">
        <v>129</v>
      </c>
      <c r="LKO34" s="446" t="s">
        <v>130</v>
      </c>
      <c r="LKP34" s="446">
        <v>0.217</v>
      </c>
      <c r="LKQ34" s="451">
        <f>+VLOOKUP(LKL34,[111]Insumos!$A$2:$F$2700,5,FALSE)</f>
        <v>2679</v>
      </c>
      <c r="LKR34" s="451">
        <f>+ROUND(LKP34*LKQ34,0)</f>
        <v>581</v>
      </c>
      <c r="LKS34" s="450" t="s">
        <v>31</v>
      </c>
      <c r="LKT34" s="450" t="s">
        <v>127</v>
      </c>
      <c r="LKU34" s="446" t="s">
        <v>128</v>
      </c>
      <c r="LKV34" s="446" t="s">
        <v>129</v>
      </c>
      <c r="LKW34" s="446" t="s">
        <v>130</v>
      </c>
      <c r="LKX34" s="446">
        <v>0.217</v>
      </c>
      <c r="LKY34" s="451">
        <f>+VLOOKUP(LKT34,[111]Insumos!$A$2:$F$2700,5,FALSE)</f>
        <v>2679</v>
      </c>
      <c r="LKZ34" s="451">
        <f>+ROUND(LKX34*LKY34,0)</f>
        <v>581</v>
      </c>
      <c r="LLA34" s="450" t="s">
        <v>31</v>
      </c>
      <c r="LLB34" s="450" t="s">
        <v>127</v>
      </c>
      <c r="LLC34" s="446" t="s">
        <v>128</v>
      </c>
      <c r="LLD34" s="446" t="s">
        <v>129</v>
      </c>
      <c r="LLE34" s="446" t="s">
        <v>130</v>
      </c>
      <c r="LLF34" s="446">
        <v>0.217</v>
      </c>
      <c r="LLG34" s="451">
        <f>+VLOOKUP(LLB34,[111]Insumos!$A$2:$F$2700,5,FALSE)</f>
        <v>2679</v>
      </c>
      <c r="LLH34" s="451">
        <f>+ROUND(LLF34*LLG34,0)</f>
        <v>581</v>
      </c>
      <c r="LLI34" s="450" t="s">
        <v>31</v>
      </c>
      <c r="LLJ34" s="450" t="s">
        <v>127</v>
      </c>
      <c r="LLK34" s="446" t="s">
        <v>128</v>
      </c>
      <c r="LLL34" s="446" t="s">
        <v>129</v>
      </c>
      <c r="LLM34" s="446" t="s">
        <v>130</v>
      </c>
      <c r="LLN34" s="446">
        <v>0.217</v>
      </c>
      <c r="LLO34" s="451">
        <f>+VLOOKUP(LLJ34,[111]Insumos!$A$2:$F$2700,5,FALSE)</f>
        <v>2679</v>
      </c>
      <c r="LLP34" s="451">
        <f>+ROUND(LLN34*LLO34,0)</f>
        <v>581</v>
      </c>
      <c r="LLQ34" s="450" t="s">
        <v>31</v>
      </c>
      <c r="LLR34" s="450" t="s">
        <v>127</v>
      </c>
      <c r="LLS34" s="446" t="s">
        <v>128</v>
      </c>
      <c r="LLT34" s="446" t="s">
        <v>129</v>
      </c>
      <c r="LLU34" s="446" t="s">
        <v>130</v>
      </c>
      <c r="LLV34" s="446">
        <v>0.217</v>
      </c>
      <c r="LLW34" s="451">
        <f>+VLOOKUP(LLR34,[111]Insumos!$A$2:$F$2700,5,FALSE)</f>
        <v>2679</v>
      </c>
      <c r="LLX34" s="451">
        <f>+ROUND(LLV34*LLW34,0)</f>
        <v>581</v>
      </c>
      <c r="LLY34" s="450" t="s">
        <v>31</v>
      </c>
      <c r="LLZ34" s="450" t="s">
        <v>127</v>
      </c>
      <c r="LMA34" s="446" t="s">
        <v>128</v>
      </c>
      <c r="LMB34" s="446" t="s">
        <v>129</v>
      </c>
      <c r="LMC34" s="446" t="s">
        <v>130</v>
      </c>
      <c r="LMD34" s="446">
        <v>0.217</v>
      </c>
      <c r="LME34" s="451">
        <f>+VLOOKUP(LLZ34,[111]Insumos!$A$2:$F$2700,5,FALSE)</f>
        <v>2679</v>
      </c>
      <c r="LMF34" s="451">
        <f>+ROUND(LMD34*LME34,0)</f>
        <v>581</v>
      </c>
      <c r="LMG34" s="450" t="s">
        <v>31</v>
      </c>
      <c r="LMH34" s="450" t="s">
        <v>127</v>
      </c>
      <c r="LMI34" s="446" t="s">
        <v>128</v>
      </c>
      <c r="LMJ34" s="446" t="s">
        <v>129</v>
      </c>
      <c r="LMK34" s="446" t="s">
        <v>130</v>
      </c>
      <c r="LML34" s="446">
        <v>0.217</v>
      </c>
      <c r="LMM34" s="451">
        <f>+VLOOKUP(LMH34,[111]Insumos!$A$2:$F$2700,5,FALSE)</f>
        <v>2679</v>
      </c>
      <c r="LMN34" s="451">
        <f>+ROUND(LML34*LMM34,0)</f>
        <v>581</v>
      </c>
      <c r="LMO34" s="450" t="s">
        <v>31</v>
      </c>
      <c r="LMP34" s="450" t="s">
        <v>127</v>
      </c>
      <c r="LMQ34" s="446" t="s">
        <v>128</v>
      </c>
      <c r="LMR34" s="446" t="s">
        <v>129</v>
      </c>
      <c r="LMS34" s="446" t="s">
        <v>130</v>
      </c>
      <c r="LMT34" s="446">
        <v>0.217</v>
      </c>
      <c r="LMU34" s="451">
        <f>+VLOOKUP(LMP34,[111]Insumos!$A$2:$F$2700,5,FALSE)</f>
        <v>2679</v>
      </c>
      <c r="LMV34" s="451">
        <f>+ROUND(LMT34*LMU34,0)</f>
        <v>581</v>
      </c>
      <c r="LMW34" s="450" t="s">
        <v>31</v>
      </c>
      <c r="LMX34" s="450" t="s">
        <v>127</v>
      </c>
      <c r="LMY34" s="446" t="s">
        <v>128</v>
      </c>
      <c r="LMZ34" s="446" t="s">
        <v>129</v>
      </c>
      <c r="LNA34" s="446" t="s">
        <v>130</v>
      </c>
      <c r="LNB34" s="446">
        <v>0.217</v>
      </c>
      <c r="LNC34" s="451">
        <f>+VLOOKUP(LMX34,[111]Insumos!$A$2:$F$2700,5,FALSE)</f>
        <v>2679</v>
      </c>
      <c r="LND34" s="451">
        <f>+ROUND(LNB34*LNC34,0)</f>
        <v>581</v>
      </c>
      <c r="LNE34" s="450" t="s">
        <v>31</v>
      </c>
      <c r="LNF34" s="450" t="s">
        <v>127</v>
      </c>
      <c r="LNG34" s="446" t="s">
        <v>128</v>
      </c>
      <c r="LNH34" s="446" t="s">
        <v>129</v>
      </c>
      <c r="LNI34" s="446" t="s">
        <v>130</v>
      </c>
      <c r="LNJ34" s="446">
        <v>0.217</v>
      </c>
      <c r="LNK34" s="451">
        <f>+VLOOKUP(LNF34,[111]Insumos!$A$2:$F$2700,5,FALSE)</f>
        <v>2679</v>
      </c>
      <c r="LNL34" s="451">
        <f>+ROUND(LNJ34*LNK34,0)</f>
        <v>581</v>
      </c>
      <c r="LNM34" s="450" t="s">
        <v>31</v>
      </c>
      <c r="LNN34" s="450" t="s">
        <v>127</v>
      </c>
      <c r="LNO34" s="446" t="s">
        <v>128</v>
      </c>
      <c r="LNP34" s="446" t="s">
        <v>129</v>
      </c>
      <c r="LNQ34" s="446" t="s">
        <v>130</v>
      </c>
      <c r="LNR34" s="446">
        <v>0.217</v>
      </c>
      <c r="LNS34" s="451">
        <f>+VLOOKUP(LNN34,[111]Insumos!$A$2:$F$2700,5,FALSE)</f>
        <v>2679</v>
      </c>
      <c r="LNT34" s="451">
        <f>+ROUND(LNR34*LNS34,0)</f>
        <v>581</v>
      </c>
      <c r="LNU34" s="450" t="s">
        <v>31</v>
      </c>
      <c r="LNV34" s="450" t="s">
        <v>127</v>
      </c>
      <c r="LNW34" s="446" t="s">
        <v>128</v>
      </c>
      <c r="LNX34" s="446" t="s">
        <v>129</v>
      </c>
      <c r="LNY34" s="446" t="s">
        <v>130</v>
      </c>
      <c r="LNZ34" s="446">
        <v>0.217</v>
      </c>
      <c r="LOA34" s="451">
        <f>+VLOOKUP(LNV34,[111]Insumos!$A$2:$F$2700,5,FALSE)</f>
        <v>2679</v>
      </c>
      <c r="LOB34" s="451">
        <f>+ROUND(LNZ34*LOA34,0)</f>
        <v>581</v>
      </c>
      <c r="LOC34" s="450" t="s">
        <v>31</v>
      </c>
      <c r="LOD34" s="450" t="s">
        <v>127</v>
      </c>
      <c r="LOE34" s="446" t="s">
        <v>128</v>
      </c>
      <c r="LOF34" s="446" t="s">
        <v>129</v>
      </c>
      <c r="LOG34" s="446" t="s">
        <v>130</v>
      </c>
      <c r="LOH34" s="446">
        <v>0.217</v>
      </c>
      <c r="LOI34" s="451">
        <f>+VLOOKUP(LOD34,[111]Insumos!$A$2:$F$2700,5,FALSE)</f>
        <v>2679</v>
      </c>
      <c r="LOJ34" s="451">
        <f>+ROUND(LOH34*LOI34,0)</f>
        <v>581</v>
      </c>
      <c r="LOK34" s="450" t="s">
        <v>31</v>
      </c>
      <c r="LOL34" s="450" t="s">
        <v>127</v>
      </c>
      <c r="LOM34" s="446" t="s">
        <v>128</v>
      </c>
      <c r="LON34" s="446" t="s">
        <v>129</v>
      </c>
      <c r="LOO34" s="446" t="s">
        <v>130</v>
      </c>
      <c r="LOP34" s="446">
        <v>0.217</v>
      </c>
      <c r="LOQ34" s="451">
        <f>+VLOOKUP(LOL34,[111]Insumos!$A$2:$F$2700,5,FALSE)</f>
        <v>2679</v>
      </c>
      <c r="LOR34" s="451">
        <f>+ROUND(LOP34*LOQ34,0)</f>
        <v>581</v>
      </c>
      <c r="LOS34" s="450" t="s">
        <v>31</v>
      </c>
      <c r="LOT34" s="450" t="s">
        <v>127</v>
      </c>
      <c r="LOU34" s="446" t="s">
        <v>128</v>
      </c>
      <c r="LOV34" s="446" t="s">
        <v>129</v>
      </c>
      <c r="LOW34" s="446" t="s">
        <v>130</v>
      </c>
      <c r="LOX34" s="446">
        <v>0.217</v>
      </c>
      <c r="LOY34" s="451">
        <f>+VLOOKUP(LOT34,[111]Insumos!$A$2:$F$2700,5,FALSE)</f>
        <v>2679</v>
      </c>
      <c r="LOZ34" s="451">
        <f>+ROUND(LOX34*LOY34,0)</f>
        <v>581</v>
      </c>
      <c r="LPA34" s="450" t="s">
        <v>31</v>
      </c>
      <c r="LPB34" s="450" t="s">
        <v>127</v>
      </c>
      <c r="LPC34" s="446" t="s">
        <v>128</v>
      </c>
      <c r="LPD34" s="446" t="s">
        <v>129</v>
      </c>
      <c r="LPE34" s="446" t="s">
        <v>130</v>
      </c>
      <c r="LPF34" s="446">
        <v>0.217</v>
      </c>
      <c r="LPG34" s="451">
        <f>+VLOOKUP(LPB34,[111]Insumos!$A$2:$F$2700,5,FALSE)</f>
        <v>2679</v>
      </c>
      <c r="LPH34" s="451">
        <f>+ROUND(LPF34*LPG34,0)</f>
        <v>581</v>
      </c>
      <c r="LPI34" s="450" t="s">
        <v>31</v>
      </c>
      <c r="LPJ34" s="450" t="s">
        <v>127</v>
      </c>
      <c r="LPK34" s="446" t="s">
        <v>128</v>
      </c>
      <c r="LPL34" s="446" t="s">
        <v>129</v>
      </c>
      <c r="LPM34" s="446" t="s">
        <v>130</v>
      </c>
      <c r="LPN34" s="446">
        <v>0.217</v>
      </c>
      <c r="LPO34" s="451">
        <f>+VLOOKUP(LPJ34,[111]Insumos!$A$2:$F$2700,5,FALSE)</f>
        <v>2679</v>
      </c>
      <c r="LPP34" s="451">
        <f>+ROUND(LPN34*LPO34,0)</f>
        <v>581</v>
      </c>
      <c r="LPQ34" s="450" t="s">
        <v>31</v>
      </c>
      <c r="LPR34" s="450" t="s">
        <v>127</v>
      </c>
      <c r="LPS34" s="446" t="s">
        <v>128</v>
      </c>
      <c r="LPT34" s="446" t="s">
        <v>129</v>
      </c>
      <c r="LPU34" s="446" t="s">
        <v>130</v>
      </c>
      <c r="LPV34" s="446">
        <v>0.217</v>
      </c>
      <c r="LPW34" s="451">
        <f>+VLOOKUP(LPR34,[111]Insumos!$A$2:$F$2700,5,FALSE)</f>
        <v>2679</v>
      </c>
      <c r="LPX34" s="451">
        <f>+ROUND(LPV34*LPW34,0)</f>
        <v>581</v>
      </c>
      <c r="LPY34" s="450" t="s">
        <v>31</v>
      </c>
      <c r="LPZ34" s="450" t="s">
        <v>127</v>
      </c>
      <c r="LQA34" s="446" t="s">
        <v>128</v>
      </c>
      <c r="LQB34" s="446" t="s">
        <v>129</v>
      </c>
      <c r="LQC34" s="446" t="s">
        <v>130</v>
      </c>
      <c r="LQD34" s="446">
        <v>0.217</v>
      </c>
      <c r="LQE34" s="451">
        <f>+VLOOKUP(LPZ34,[111]Insumos!$A$2:$F$2700,5,FALSE)</f>
        <v>2679</v>
      </c>
      <c r="LQF34" s="451">
        <f>+ROUND(LQD34*LQE34,0)</f>
        <v>581</v>
      </c>
      <c r="LQG34" s="450" t="s">
        <v>31</v>
      </c>
      <c r="LQH34" s="450" t="s">
        <v>127</v>
      </c>
      <c r="LQI34" s="446" t="s">
        <v>128</v>
      </c>
      <c r="LQJ34" s="446" t="s">
        <v>129</v>
      </c>
      <c r="LQK34" s="446" t="s">
        <v>130</v>
      </c>
      <c r="LQL34" s="446">
        <v>0.217</v>
      </c>
      <c r="LQM34" s="451">
        <f>+VLOOKUP(LQH34,[111]Insumos!$A$2:$F$2700,5,FALSE)</f>
        <v>2679</v>
      </c>
      <c r="LQN34" s="451">
        <f>+ROUND(LQL34*LQM34,0)</f>
        <v>581</v>
      </c>
      <c r="LQO34" s="450" t="s">
        <v>31</v>
      </c>
      <c r="LQP34" s="450" t="s">
        <v>127</v>
      </c>
      <c r="LQQ34" s="446" t="s">
        <v>128</v>
      </c>
      <c r="LQR34" s="446" t="s">
        <v>129</v>
      </c>
      <c r="LQS34" s="446" t="s">
        <v>130</v>
      </c>
      <c r="LQT34" s="446">
        <v>0.217</v>
      </c>
      <c r="LQU34" s="451">
        <f>+VLOOKUP(LQP34,[111]Insumos!$A$2:$F$2700,5,FALSE)</f>
        <v>2679</v>
      </c>
      <c r="LQV34" s="451">
        <f>+ROUND(LQT34*LQU34,0)</f>
        <v>581</v>
      </c>
      <c r="LQW34" s="450" t="s">
        <v>31</v>
      </c>
      <c r="LQX34" s="450" t="s">
        <v>127</v>
      </c>
      <c r="LQY34" s="446" t="s">
        <v>128</v>
      </c>
      <c r="LQZ34" s="446" t="s">
        <v>129</v>
      </c>
      <c r="LRA34" s="446" t="s">
        <v>130</v>
      </c>
      <c r="LRB34" s="446">
        <v>0.217</v>
      </c>
      <c r="LRC34" s="451">
        <f>+VLOOKUP(LQX34,[111]Insumos!$A$2:$F$2700,5,FALSE)</f>
        <v>2679</v>
      </c>
      <c r="LRD34" s="451">
        <f>+ROUND(LRB34*LRC34,0)</f>
        <v>581</v>
      </c>
      <c r="LRE34" s="450" t="s">
        <v>31</v>
      </c>
      <c r="LRF34" s="450" t="s">
        <v>127</v>
      </c>
      <c r="LRG34" s="446" t="s">
        <v>128</v>
      </c>
      <c r="LRH34" s="446" t="s">
        <v>129</v>
      </c>
      <c r="LRI34" s="446" t="s">
        <v>130</v>
      </c>
      <c r="LRJ34" s="446">
        <v>0.217</v>
      </c>
      <c r="LRK34" s="451">
        <f>+VLOOKUP(LRF34,[111]Insumos!$A$2:$F$2700,5,FALSE)</f>
        <v>2679</v>
      </c>
      <c r="LRL34" s="451">
        <f>+ROUND(LRJ34*LRK34,0)</f>
        <v>581</v>
      </c>
      <c r="LRM34" s="450" t="s">
        <v>31</v>
      </c>
      <c r="LRN34" s="450" t="s">
        <v>127</v>
      </c>
      <c r="LRO34" s="446" t="s">
        <v>128</v>
      </c>
      <c r="LRP34" s="446" t="s">
        <v>129</v>
      </c>
      <c r="LRQ34" s="446" t="s">
        <v>130</v>
      </c>
      <c r="LRR34" s="446">
        <v>0.217</v>
      </c>
      <c r="LRS34" s="451">
        <f>+VLOOKUP(LRN34,[111]Insumos!$A$2:$F$2700,5,FALSE)</f>
        <v>2679</v>
      </c>
      <c r="LRT34" s="451">
        <f>+ROUND(LRR34*LRS34,0)</f>
        <v>581</v>
      </c>
      <c r="LRU34" s="450" t="s">
        <v>31</v>
      </c>
      <c r="LRV34" s="450" t="s">
        <v>127</v>
      </c>
      <c r="LRW34" s="446" t="s">
        <v>128</v>
      </c>
      <c r="LRX34" s="446" t="s">
        <v>129</v>
      </c>
      <c r="LRY34" s="446" t="s">
        <v>130</v>
      </c>
      <c r="LRZ34" s="446">
        <v>0.217</v>
      </c>
      <c r="LSA34" s="451">
        <f>+VLOOKUP(LRV34,[111]Insumos!$A$2:$F$2700,5,FALSE)</f>
        <v>2679</v>
      </c>
      <c r="LSB34" s="451">
        <f>+ROUND(LRZ34*LSA34,0)</f>
        <v>581</v>
      </c>
      <c r="LSC34" s="450" t="s">
        <v>31</v>
      </c>
      <c r="LSD34" s="450" t="s">
        <v>127</v>
      </c>
      <c r="LSE34" s="446" t="s">
        <v>128</v>
      </c>
      <c r="LSF34" s="446" t="s">
        <v>129</v>
      </c>
      <c r="LSG34" s="446" t="s">
        <v>130</v>
      </c>
      <c r="LSH34" s="446">
        <v>0.217</v>
      </c>
      <c r="LSI34" s="451">
        <f>+VLOOKUP(LSD34,[111]Insumos!$A$2:$F$2700,5,FALSE)</f>
        <v>2679</v>
      </c>
      <c r="LSJ34" s="451">
        <f>+ROUND(LSH34*LSI34,0)</f>
        <v>581</v>
      </c>
      <c r="LSK34" s="450" t="s">
        <v>31</v>
      </c>
      <c r="LSL34" s="450" t="s">
        <v>127</v>
      </c>
      <c r="LSM34" s="446" t="s">
        <v>128</v>
      </c>
      <c r="LSN34" s="446" t="s">
        <v>129</v>
      </c>
      <c r="LSO34" s="446" t="s">
        <v>130</v>
      </c>
      <c r="LSP34" s="446">
        <v>0.217</v>
      </c>
      <c r="LSQ34" s="451">
        <f>+VLOOKUP(LSL34,[111]Insumos!$A$2:$F$2700,5,FALSE)</f>
        <v>2679</v>
      </c>
      <c r="LSR34" s="451">
        <f>+ROUND(LSP34*LSQ34,0)</f>
        <v>581</v>
      </c>
      <c r="LSS34" s="450" t="s">
        <v>31</v>
      </c>
      <c r="LST34" s="450" t="s">
        <v>127</v>
      </c>
      <c r="LSU34" s="446" t="s">
        <v>128</v>
      </c>
      <c r="LSV34" s="446" t="s">
        <v>129</v>
      </c>
      <c r="LSW34" s="446" t="s">
        <v>130</v>
      </c>
      <c r="LSX34" s="446">
        <v>0.217</v>
      </c>
      <c r="LSY34" s="451">
        <f>+VLOOKUP(LST34,[111]Insumos!$A$2:$F$2700,5,FALSE)</f>
        <v>2679</v>
      </c>
      <c r="LSZ34" s="451">
        <f>+ROUND(LSX34*LSY34,0)</f>
        <v>581</v>
      </c>
      <c r="LTA34" s="450" t="s">
        <v>31</v>
      </c>
      <c r="LTB34" s="450" t="s">
        <v>127</v>
      </c>
      <c r="LTC34" s="446" t="s">
        <v>128</v>
      </c>
      <c r="LTD34" s="446" t="s">
        <v>129</v>
      </c>
      <c r="LTE34" s="446" t="s">
        <v>130</v>
      </c>
      <c r="LTF34" s="446">
        <v>0.217</v>
      </c>
      <c r="LTG34" s="451">
        <f>+VLOOKUP(LTB34,[111]Insumos!$A$2:$F$2700,5,FALSE)</f>
        <v>2679</v>
      </c>
      <c r="LTH34" s="451">
        <f>+ROUND(LTF34*LTG34,0)</f>
        <v>581</v>
      </c>
      <c r="LTI34" s="450" t="s">
        <v>31</v>
      </c>
      <c r="LTJ34" s="450" t="s">
        <v>127</v>
      </c>
      <c r="LTK34" s="446" t="s">
        <v>128</v>
      </c>
      <c r="LTL34" s="446" t="s">
        <v>129</v>
      </c>
      <c r="LTM34" s="446" t="s">
        <v>130</v>
      </c>
      <c r="LTN34" s="446">
        <v>0.217</v>
      </c>
      <c r="LTO34" s="451">
        <f>+VLOOKUP(LTJ34,[111]Insumos!$A$2:$F$2700,5,FALSE)</f>
        <v>2679</v>
      </c>
      <c r="LTP34" s="451">
        <f>+ROUND(LTN34*LTO34,0)</f>
        <v>581</v>
      </c>
      <c r="LTQ34" s="450" t="s">
        <v>31</v>
      </c>
      <c r="LTR34" s="450" t="s">
        <v>127</v>
      </c>
      <c r="LTS34" s="446" t="s">
        <v>128</v>
      </c>
      <c r="LTT34" s="446" t="s">
        <v>129</v>
      </c>
      <c r="LTU34" s="446" t="s">
        <v>130</v>
      </c>
      <c r="LTV34" s="446">
        <v>0.217</v>
      </c>
      <c r="LTW34" s="451">
        <f>+VLOOKUP(LTR34,[111]Insumos!$A$2:$F$2700,5,FALSE)</f>
        <v>2679</v>
      </c>
      <c r="LTX34" s="451">
        <f>+ROUND(LTV34*LTW34,0)</f>
        <v>581</v>
      </c>
      <c r="LTY34" s="450" t="s">
        <v>31</v>
      </c>
      <c r="LTZ34" s="450" t="s">
        <v>127</v>
      </c>
      <c r="LUA34" s="446" t="s">
        <v>128</v>
      </c>
      <c r="LUB34" s="446" t="s">
        <v>129</v>
      </c>
      <c r="LUC34" s="446" t="s">
        <v>130</v>
      </c>
      <c r="LUD34" s="446">
        <v>0.217</v>
      </c>
      <c r="LUE34" s="451">
        <f>+VLOOKUP(LTZ34,[111]Insumos!$A$2:$F$2700,5,FALSE)</f>
        <v>2679</v>
      </c>
      <c r="LUF34" s="451">
        <f>+ROUND(LUD34*LUE34,0)</f>
        <v>581</v>
      </c>
      <c r="LUG34" s="450" t="s">
        <v>31</v>
      </c>
      <c r="LUH34" s="450" t="s">
        <v>127</v>
      </c>
      <c r="LUI34" s="446" t="s">
        <v>128</v>
      </c>
      <c r="LUJ34" s="446" t="s">
        <v>129</v>
      </c>
      <c r="LUK34" s="446" t="s">
        <v>130</v>
      </c>
      <c r="LUL34" s="446">
        <v>0.217</v>
      </c>
      <c r="LUM34" s="451">
        <f>+VLOOKUP(LUH34,[111]Insumos!$A$2:$F$2700,5,FALSE)</f>
        <v>2679</v>
      </c>
      <c r="LUN34" s="451">
        <f>+ROUND(LUL34*LUM34,0)</f>
        <v>581</v>
      </c>
      <c r="LUO34" s="450" t="s">
        <v>31</v>
      </c>
      <c r="LUP34" s="450" t="s">
        <v>127</v>
      </c>
      <c r="LUQ34" s="446" t="s">
        <v>128</v>
      </c>
      <c r="LUR34" s="446" t="s">
        <v>129</v>
      </c>
      <c r="LUS34" s="446" t="s">
        <v>130</v>
      </c>
      <c r="LUT34" s="446">
        <v>0.217</v>
      </c>
      <c r="LUU34" s="451">
        <f>+VLOOKUP(LUP34,[111]Insumos!$A$2:$F$2700,5,FALSE)</f>
        <v>2679</v>
      </c>
      <c r="LUV34" s="451">
        <f>+ROUND(LUT34*LUU34,0)</f>
        <v>581</v>
      </c>
      <c r="LUW34" s="450" t="s">
        <v>31</v>
      </c>
      <c r="LUX34" s="450" t="s">
        <v>127</v>
      </c>
      <c r="LUY34" s="446" t="s">
        <v>128</v>
      </c>
      <c r="LUZ34" s="446" t="s">
        <v>129</v>
      </c>
      <c r="LVA34" s="446" t="s">
        <v>130</v>
      </c>
      <c r="LVB34" s="446">
        <v>0.217</v>
      </c>
      <c r="LVC34" s="451">
        <f>+VLOOKUP(LUX34,[111]Insumos!$A$2:$F$2700,5,FALSE)</f>
        <v>2679</v>
      </c>
      <c r="LVD34" s="451">
        <f>+ROUND(LVB34*LVC34,0)</f>
        <v>581</v>
      </c>
      <c r="LVE34" s="450" t="s">
        <v>31</v>
      </c>
      <c r="LVF34" s="450" t="s">
        <v>127</v>
      </c>
      <c r="LVG34" s="446" t="s">
        <v>128</v>
      </c>
      <c r="LVH34" s="446" t="s">
        <v>129</v>
      </c>
      <c r="LVI34" s="446" t="s">
        <v>130</v>
      </c>
      <c r="LVJ34" s="446">
        <v>0.217</v>
      </c>
      <c r="LVK34" s="451">
        <f>+VLOOKUP(LVF34,[111]Insumos!$A$2:$F$2700,5,FALSE)</f>
        <v>2679</v>
      </c>
      <c r="LVL34" s="451">
        <f>+ROUND(LVJ34*LVK34,0)</f>
        <v>581</v>
      </c>
      <c r="LVM34" s="450" t="s">
        <v>31</v>
      </c>
      <c r="LVN34" s="450" t="s">
        <v>127</v>
      </c>
      <c r="LVO34" s="446" t="s">
        <v>128</v>
      </c>
      <c r="LVP34" s="446" t="s">
        <v>129</v>
      </c>
      <c r="LVQ34" s="446" t="s">
        <v>130</v>
      </c>
      <c r="LVR34" s="446">
        <v>0.217</v>
      </c>
      <c r="LVS34" s="451">
        <f>+VLOOKUP(LVN34,[111]Insumos!$A$2:$F$2700,5,FALSE)</f>
        <v>2679</v>
      </c>
      <c r="LVT34" s="451">
        <f>+ROUND(LVR34*LVS34,0)</f>
        <v>581</v>
      </c>
      <c r="LVU34" s="450" t="s">
        <v>31</v>
      </c>
      <c r="LVV34" s="450" t="s">
        <v>127</v>
      </c>
      <c r="LVW34" s="446" t="s">
        <v>128</v>
      </c>
      <c r="LVX34" s="446" t="s">
        <v>129</v>
      </c>
      <c r="LVY34" s="446" t="s">
        <v>130</v>
      </c>
      <c r="LVZ34" s="446">
        <v>0.217</v>
      </c>
      <c r="LWA34" s="451">
        <f>+VLOOKUP(LVV34,[111]Insumos!$A$2:$F$2700,5,FALSE)</f>
        <v>2679</v>
      </c>
      <c r="LWB34" s="451">
        <f>+ROUND(LVZ34*LWA34,0)</f>
        <v>581</v>
      </c>
      <c r="LWC34" s="450" t="s">
        <v>31</v>
      </c>
      <c r="LWD34" s="450" t="s">
        <v>127</v>
      </c>
      <c r="LWE34" s="446" t="s">
        <v>128</v>
      </c>
      <c r="LWF34" s="446" t="s">
        <v>129</v>
      </c>
      <c r="LWG34" s="446" t="s">
        <v>130</v>
      </c>
      <c r="LWH34" s="446">
        <v>0.217</v>
      </c>
      <c r="LWI34" s="451">
        <f>+VLOOKUP(LWD34,[111]Insumos!$A$2:$F$2700,5,FALSE)</f>
        <v>2679</v>
      </c>
      <c r="LWJ34" s="451">
        <f>+ROUND(LWH34*LWI34,0)</f>
        <v>581</v>
      </c>
      <c r="LWK34" s="450" t="s">
        <v>31</v>
      </c>
      <c r="LWL34" s="450" t="s">
        <v>127</v>
      </c>
      <c r="LWM34" s="446" t="s">
        <v>128</v>
      </c>
      <c r="LWN34" s="446" t="s">
        <v>129</v>
      </c>
      <c r="LWO34" s="446" t="s">
        <v>130</v>
      </c>
      <c r="LWP34" s="446">
        <v>0.217</v>
      </c>
      <c r="LWQ34" s="451">
        <f>+VLOOKUP(LWL34,[111]Insumos!$A$2:$F$2700,5,FALSE)</f>
        <v>2679</v>
      </c>
      <c r="LWR34" s="451">
        <f>+ROUND(LWP34*LWQ34,0)</f>
        <v>581</v>
      </c>
      <c r="LWS34" s="450" t="s">
        <v>31</v>
      </c>
      <c r="LWT34" s="450" t="s">
        <v>127</v>
      </c>
      <c r="LWU34" s="446" t="s">
        <v>128</v>
      </c>
      <c r="LWV34" s="446" t="s">
        <v>129</v>
      </c>
      <c r="LWW34" s="446" t="s">
        <v>130</v>
      </c>
      <c r="LWX34" s="446">
        <v>0.217</v>
      </c>
      <c r="LWY34" s="451">
        <f>+VLOOKUP(LWT34,[111]Insumos!$A$2:$F$2700,5,FALSE)</f>
        <v>2679</v>
      </c>
      <c r="LWZ34" s="451">
        <f>+ROUND(LWX34*LWY34,0)</f>
        <v>581</v>
      </c>
      <c r="LXA34" s="450" t="s">
        <v>31</v>
      </c>
      <c r="LXB34" s="450" t="s">
        <v>127</v>
      </c>
      <c r="LXC34" s="446" t="s">
        <v>128</v>
      </c>
      <c r="LXD34" s="446" t="s">
        <v>129</v>
      </c>
      <c r="LXE34" s="446" t="s">
        <v>130</v>
      </c>
      <c r="LXF34" s="446">
        <v>0.217</v>
      </c>
      <c r="LXG34" s="451">
        <f>+VLOOKUP(LXB34,[111]Insumos!$A$2:$F$2700,5,FALSE)</f>
        <v>2679</v>
      </c>
      <c r="LXH34" s="451">
        <f>+ROUND(LXF34*LXG34,0)</f>
        <v>581</v>
      </c>
      <c r="LXI34" s="450" t="s">
        <v>31</v>
      </c>
      <c r="LXJ34" s="450" t="s">
        <v>127</v>
      </c>
      <c r="LXK34" s="446" t="s">
        <v>128</v>
      </c>
      <c r="LXL34" s="446" t="s">
        <v>129</v>
      </c>
      <c r="LXM34" s="446" t="s">
        <v>130</v>
      </c>
      <c r="LXN34" s="446">
        <v>0.217</v>
      </c>
      <c r="LXO34" s="451">
        <f>+VLOOKUP(LXJ34,[111]Insumos!$A$2:$F$2700,5,FALSE)</f>
        <v>2679</v>
      </c>
      <c r="LXP34" s="451">
        <f>+ROUND(LXN34*LXO34,0)</f>
        <v>581</v>
      </c>
      <c r="LXQ34" s="450" t="s">
        <v>31</v>
      </c>
      <c r="LXR34" s="450" t="s">
        <v>127</v>
      </c>
      <c r="LXS34" s="446" t="s">
        <v>128</v>
      </c>
      <c r="LXT34" s="446" t="s">
        <v>129</v>
      </c>
      <c r="LXU34" s="446" t="s">
        <v>130</v>
      </c>
      <c r="LXV34" s="446">
        <v>0.217</v>
      </c>
      <c r="LXW34" s="451">
        <f>+VLOOKUP(LXR34,[111]Insumos!$A$2:$F$2700,5,FALSE)</f>
        <v>2679</v>
      </c>
      <c r="LXX34" s="451">
        <f>+ROUND(LXV34*LXW34,0)</f>
        <v>581</v>
      </c>
      <c r="LXY34" s="450" t="s">
        <v>31</v>
      </c>
      <c r="LXZ34" s="450" t="s">
        <v>127</v>
      </c>
      <c r="LYA34" s="446" t="s">
        <v>128</v>
      </c>
      <c r="LYB34" s="446" t="s">
        <v>129</v>
      </c>
      <c r="LYC34" s="446" t="s">
        <v>130</v>
      </c>
      <c r="LYD34" s="446">
        <v>0.217</v>
      </c>
      <c r="LYE34" s="451">
        <f>+VLOOKUP(LXZ34,[111]Insumos!$A$2:$F$2700,5,FALSE)</f>
        <v>2679</v>
      </c>
      <c r="LYF34" s="451">
        <f>+ROUND(LYD34*LYE34,0)</f>
        <v>581</v>
      </c>
      <c r="LYG34" s="450" t="s">
        <v>31</v>
      </c>
      <c r="LYH34" s="450" t="s">
        <v>127</v>
      </c>
      <c r="LYI34" s="446" t="s">
        <v>128</v>
      </c>
      <c r="LYJ34" s="446" t="s">
        <v>129</v>
      </c>
      <c r="LYK34" s="446" t="s">
        <v>130</v>
      </c>
      <c r="LYL34" s="446">
        <v>0.217</v>
      </c>
      <c r="LYM34" s="451">
        <f>+VLOOKUP(LYH34,[111]Insumos!$A$2:$F$2700,5,FALSE)</f>
        <v>2679</v>
      </c>
      <c r="LYN34" s="451">
        <f>+ROUND(LYL34*LYM34,0)</f>
        <v>581</v>
      </c>
      <c r="LYO34" s="450" t="s">
        <v>31</v>
      </c>
      <c r="LYP34" s="450" t="s">
        <v>127</v>
      </c>
      <c r="LYQ34" s="446" t="s">
        <v>128</v>
      </c>
      <c r="LYR34" s="446" t="s">
        <v>129</v>
      </c>
      <c r="LYS34" s="446" t="s">
        <v>130</v>
      </c>
      <c r="LYT34" s="446">
        <v>0.217</v>
      </c>
      <c r="LYU34" s="451">
        <f>+VLOOKUP(LYP34,[111]Insumos!$A$2:$F$2700,5,FALSE)</f>
        <v>2679</v>
      </c>
      <c r="LYV34" s="451">
        <f>+ROUND(LYT34*LYU34,0)</f>
        <v>581</v>
      </c>
      <c r="LYW34" s="450" t="s">
        <v>31</v>
      </c>
      <c r="LYX34" s="450" t="s">
        <v>127</v>
      </c>
      <c r="LYY34" s="446" t="s">
        <v>128</v>
      </c>
      <c r="LYZ34" s="446" t="s">
        <v>129</v>
      </c>
      <c r="LZA34" s="446" t="s">
        <v>130</v>
      </c>
      <c r="LZB34" s="446">
        <v>0.217</v>
      </c>
      <c r="LZC34" s="451">
        <f>+VLOOKUP(LYX34,[111]Insumos!$A$2:$F$2700,5,FALSE)</f>
        <v>2679</v>
      </c>
      <c r="LZD34" s="451">
        <f>+ROUND(LZB34*LZC34,0)</f>
        <v>581</v>
      </c>
      <c r="LZE34" s="450" t="s">
        <v>31</v>
      </c>
      <c r="LZF34" s="450" t="s">
        <v>127</v>
      </c>
      <c r="LZG34" s="446" t="s">
        <v>128</v>
      </c>
      <c r="LZH34" s="446" t="s">
        <v>129</v>
      </c>
      <c r="LZI34" s="446" t="s">
        <v>130</v>
      </c>
      <c r="LZJ34" s="446">
        <v>0.217</v>
      </c>
      <c r="LZK34" s="451">
        <f>+VLOOKUP(LZF34,[111]Insumos!$A$2:$F$2700,5,FALSE)</f>
        <v>2679</v>
      </c>
      <c r="LZL34" s="451">
        <f>+ROUND(LZJ34*LZK34,0)</f>
        <v>581</v>
      </c>
      <c r="LZM34" s="450" t="s">
        <v>31</v>
      </c>
      <c r="LZN34" s="450" t="s">
        <v>127</v>
      </c>
      <c r="LZO34" s="446" t="s">
        <v>128</v>
      </c>
      <c r="LZP34" s="446" t="s">
        <v>129</v>
      </c>
      <c r="LZQ34" s="446" t="s">
        <v>130</v>
      </c>
      <c r="LZR34" s="446">
        <v>0.217</v>
      </c>
      <c r="LZS34" s="451">
        <f>+VLOOKUP(LZN34,[111]Insumos!$A$2:$F$2700,5,FALSE)</f>
        <v>2679</v>
      </c>
      <c r="LZT34" s="451">
        <f>+ROUND(LZR34*LZS34,0)</f>
        <v>581</v>
      </c>
      <c r="LZU34" s="450" t="s">
        <v>31</v>
      </c>
      <c r="LZV34" s="450" t="s">
        <v>127</v>
      </c>
      <c r="LZW34" s="446" t="s">
        <v>128</v>
      </c>
      <c r="LZX34" s="446" t="s">
        <v>129</v>
      </c>
      <c r="LZY34" s="446" t="s">
        <v>130</v>
      </c>
      <c r="LZZ34" s="446">
        <v>0.217</v>
      </c>
      <c r="MAA34" s="451">
        <f>+VLOOKUP(LZV34,[111]Insumos!$A$2:$F$2700,5,FALSE)</f>
        <v>2679</v>
      </c>
      <c r="MAB34" s="451">
        <f>+ROUND(LZZ34*MAA34,0)</f>
        <v>581</v>
      </c>
      <c r="MAC34" s="450" t="s">
        <v>31</v>
      </c>
      <c r="MAD34" s="450" t="s">
        <v>127</v>
      </c>
      <c r="MAE34" s="446" t="s">
        <v>128</v>
      </c>
      <c r="MAF34" s="446" t="s">
        <v>129</v>
      </c>
      <c r="MAG34" s="446" t="s">
        <v>130</v>
      </c>
      <c r="MAH34" s="446">
        <v>0.217</v>
      </c>
      <c r="MAI34" s="451">
        <f>+VLOOKUP(MAD34,[111]Insumos!$A$2:$F$2700,5,FALSE)</f>
        <v>2679</v>
      </c>
      <c r="MAJ34" s="451">
        <f>+ROUND(MAH34*MAI34,0)</f>
        <v>581</v>
      </c>
      <c r="MAK34" s="450" t="s">
        <v>31</v>
      </c>
      <c r="MAL34" s="450" t="s">
        <v>127</v>
      </c>
      <c r="MAM34" s="446" t="s">
        <v>128</v>
      </c>
      <c r="MAN34" s="446" t="s">
        <v>129</v>
      </c>
      <c r="MAO34" s="446" t="s">
        <v>130</v>
      </c>
      <c r="MAP34" s="446">
        <v>0.217</v>
      </c>
      <c r="MAQ34" s="451">
        <f>+VLOOKUP(MAL34,[111]Insumos!$A$2:$F$2700,5,FALSE)</f>
        <v>2679</v>
      </c>
      <c r="MAR34" s="451">
        <f>+ROUND(MAP34*MAQ34,0)</f>
        <v>581</v>
      </c>
      <c r="MAS34" s="450" t="s">
        <v>31</v>
      </c>
      <c r="MAT34" s="450" t="s">
        <v>127</v>
      </c>
      <c r="MAU34" s="446" t="s">
        <v>128</v>
      </c>
      <c r="MAV34" s="446" t="s">
        <v>129</v>
      </c>
      <c r="MAW34" s="446" t="s">
        <v>130</v>
      </c>
      <c r="MAX34" s="446">
        <v>0.217</v>
      </c>
      <c r="MAY34" s="451">
        <f>+VLOOKUP(MAT34,[111]Insumos!$A$2:$F$2700,5,FALSE)</f>
        <v>2679</v>
      </c>
      <c r="MAZ34" s="451">
        <f>+ROUND(MAX34*MAY34,0)</f>
        <v>581</v>
      </c>
      <c r="MBA34" s="450" t="s">
        <v>31</v>
      </c>
      <c r="MBB34" s="450" t="s">
        <v>127</v>
      </c>
      <c r="MBC34" s="446" t="s">
        <v>128</v>
      </c>
      <c r="MBD34" s="446" t="s">
        <v>129</v>
      </c>
      <c r="MBE34" s="446" t="s">
        <v>130</v>
      </c>
      <c r="MBF34" s="446">
        <v>0.217</v>
      </c>
      <c r="MBG34" s="451">
        <f>+VLOOKUP(MBB34,[111]Insumos!$A$2:$F$2700,5,FALSE)</f>
        <v>2679</v>
      </c>
      <c r="MBH34" s="451">
        <f>+ROUND(MBF34*MBG34,0)</f>
        <v>581</v>
      </c>
      <c r="MBI34" s="450" t="s">
        <v>31</v>
      </c>
      <c r="MBJ34" s="450" t="s">
        <v>127</v>
      </c>
      <c r="MBK34" s="446" t="s">
        <v>128</v>
      </c>
      <c r="MBL34" s="446" t="s">
        <v>129</v>
      </c>
      <c r="MBM34" s="446" t="s">
        <v>130</v>
      </c>
      <c r="MBN34" s="446">
        <v>0.217</v>
      </c>
      <c r="MBO34" s="451">
        <f>+VLOOKUP(MBJ34,[111]Insumos!$A$2:$F$2700,5,FALSE)</f>
        <v>2679</v>
      </c>
      <c r="MBP34" s="451">
        <f>+ROUND(MBN34*MBO34,0)</f>
        <v>581</v>
      </c>
      <c r="MBQ34" s="450" t="s">
        <v>31</v>
      </c>
      <c r="MBR34" s="450" t="s">
        <v>127</v>
      </c>
      <c r="MBS34" s="446" t="s">
        <v>128</v>
      </c>
      <c r="MBT34" s="446" t="s">
        <v>129</v>
      </c>
      <c r="MBU34" s="446" t="s">
        <v>130</v>
      </c>
      <c r="MBV34" s="446">
        <v>0.217</v>
      </c>
      <c r="MBW34" s="451">
        <f>+VLOOKUP(MBR34,[111]Insumos!$A$2:$F$2700,5,FALSE)</f>
        <v>2679</v>
      </c>
      <c r="MBX34" s="451">
        <f>+ROUND(MBV34*MBW34,0)</f>
        <v>581</v>
      </c>
      <c r="MBY34" s="450" t="s">
        <v>31</v>
      </c>
      <c r="MBZ34" s="450" t="s">
        <v>127</v>
      </c>
      <c r="MCA34" s="446" t="s">
        <v>128</v>
      </c>
      <c r="MCB34" s="446" t="s">
        <v>129</v>
      </c>
      <c r="MCC34" s="446" t="s">
        <v>130</v>
      </c>
      <c r="MCD34" s="446">
        <v>0.217</v>
      </c>
      <c r="MCE34" s="451">
        <f>+VLOOKUP(MBZ34,[111]Insumos!$A$2:$F$2700,5,FALSE)</f>
        <v>2679</v>
      </c>
      <c r="MCF34" s="451">
        <f>+ROUND(MCD34*MCE34,0)</f>
        <v>581</v>
      </c>
      <c r="MCG34" s="450" t="s">
        <v>31</v>
      </c>
      <c r="MCH34" s="450" t="s">
        <v>127</v>
      </c>
      <c r="MCI34" s="446" t="s">
        <v>128</v>
      </c>
      <c r="MCJ34" s="446" t="s">
        <v>129</v>
      </c>
      <c r="MCK34" s="446" t="s">
        <v>130</v>
      </c>
      <c r="MCL34" s="446">
        <v>0.217</v>
      </c>
      <c r="MCM34" s="451">
        <f>+VLOOKUP(MCH34,[111]Insumos!$A$2:$F$2700,5,FALSE)</f>
        <v>2679</v>
      </c>
      <c r="MCN34" s="451">
        <f>+ROUND(MCL34*MCM34,0)</f>
        <v>581</v>
      </c>
      <c r="MCO34" s="450" t="s">
        <v>31</v>
      </c>
      <c r="MCP34" s="450" t="s">
        <v>127</v>
      </c>
      <c r="MCQ34" s="446" t="s">
        <v>128</v>
      </c>
      <c r="MCR34" s="446" t="s">
        <v>129</v>
      </c>
      <c r="MCS34" s="446" t="s">
        <v>130</v>
      </c>
      <c r="MCT34" s="446">
        <v>0.217</v>
      </c>
      <c r="MCU34" s="451">
        <f>+VLOOKUP(MCP34,[111]Insumos!$A$2:$F$2700,5,FALSE)</f>
        <v>2679</v>
      </c>
      <c r="MCV34" s="451">
        <f>+ROUND(MCT34*MCU34,0)</f>
        <v>581</v>
      </c>
      <c r="MCW34" s="450" t="s">
        <v>31</v>
      </c>
      <c r="MCX34" s="450" t="s">
        <v>127</v>
      </c>
      <c r="MCY34" s="446" t="s">
        <v>128</v>
      </c>
      <c r="MCZ34" s="446" t="s">
        <v>129</v>
      </c>
      <c r="MDA34" s="446" t="s">
        <v>130</v>
      </c>
      <c r="MDB34" s="446">
        <v>0.217</v>
      </c>
      <c r="MDC34" s="451">
        <f>+VLOOKUP(MCX34,[111]Insumos!$A$2:$F$2700,5,FALSE)</f>
        <v>2679</v>
      </c>
      <c r="MDD34" s="451">
        <f>+ROUND(MDB34*MDC34,0)</f>
        <v>581</v>
      </c>
      <c r="MDE34" s="450" t="s">
        <v>31</v>
      </c>
      <c r="MDF34" s="450" t="s">
        <v>127</v>
      </c>
      <c r="MDG34" s="446" t="s">
        <v>128</v>
      </c>
      <c r="MDH34" s="446" t="s">
        <v>129</v>
      </c>
      <c r="MDI34" s="446" t="s">
        <v>130</v>
      </c>
      <c r="MDJ34" s="446">
        <v>0.217</v>
      </c>
      <c r="MDK34" s="451">
        <f>+VLOOKUP(MDF34,[111]Insumos!$A$2:$F$2700,5,FALSE)</f>
        <v>2679</v>
      </c>
      <c r="MDL34" s="451">
        <f>+ROUND(MDJ34*MDK34,0)</f>
        <v>581</v>
      </c>
      <c r="MDM34" s="450" t="s">
        <v>31</v>
      </c>
      <c r="MDN34" s="450" t="s">
        <v>127</v>
      </c>
      <c r="MDO34" s="446" t="s">
        <v>128</v>
      </c>
      <c r="MDP34" s="446" t="s">
        <v>129</v>
      </c>
      <c r="MDQ34" s="446" t="s">
        <v>130</v>
      </c>
      <c r="MDR34" s="446">
        <v>0.217</v>
      </c>
      <c r="MDS34" s="451">
        <f>+VLOOKUP(MDN34,[111]Insumos!$A$2:$F$2700,5,FALSE)</f>
        <v>2679</v>
      </c>
      <c r="MDT34" s="451">
        <f>+ROUND(MDR34*MDS34,0)</f>
        <v>581</v>
      </c>
      <c r="MDU34" s="450" t="s">
        <v>31</v>
      </c>
      <c r="MDV34" s="450" t="s">
        <v>127</v>
      </c>
      <c r="MDW34" s="446" t="s">
        <v>128</v>
      </c>
      <c r="MDX34" s="446" t="s">
        <v>129</v>
      </c>
      <c r="MDY34" s="446" t="s">
        <v>130</v>
      </c>
      <c r="MDZ34" s="446">
        <v>0.217</v>
      </c>
      <c r="MEA34" s="451">
        <f>+VLOOKUP(MDV34,[111]Insumos!$A$2:$F$2700,5,FALSE)</f>
        <v>2679</v>
      </c>
      <c r="MEB34" s="451">
        <f>+ROUND(MDZ34*MEA34,0)</f>
        <v>581</v>
      </c>
      <c r="MEC34" s="450" t="s">
        <v>31</v>
      </c>
      <c r="MED34" s="450" t="s">
        <v>127</v>
      </c>
      <c r="MEE34" s="446" t="s">
        <v>128</v>
      </c>
      <c r="MEF34" s="446" t="s">
        <v>129</v>
      </c>
      <c r="MEG34" s="446" t="s">
        <v>130</v>
      </c>
      <c r="MEH34" s="446">
        <v>0.217</v>
      </c>
      <c r="MEI34" s="451">
        <f>+VLOOKUP(MED34,[111]Insumos!$A$2:$F$2700,5,FALSE)</f>
        <v>2679</v>
      </c>
      <c r="MEJ34" s="451">
        <f>+ROUND(MEH34*MEI34,0)</f>
        <v>581</v>
      </c>
      <c r="MEK34" s="450" t="s">
        <v>31</v>
      </c>
      <c r="MEL34" s="450" t="s">
        <v>127</v>
      </c>
      <c r="MEM34" s="446" t="s">
        <v>128</v>
      </c>
      <c r="MEN34" s="446" t="s">
        <v>129</v>
      </c>
      <c r="MEO34" s="446" t="s">
        <v>130</v>
      </c>
      <c r="MEP34" s="446">
        <v>0.217</v>
      </c>
      <c r="MEQ34" s="451">
        <f>+VLOOKUP(MEL34,[111]Insumos!$A$2:$F$2700,5,FALSE)</f>
        <v>2679</v>
      </c>
      <c r="MER34" s="451">
        <f>+ROUND(MEP34*MEQ34,0)</f>
        <v>581</v>
      </c>
      <c r="MES34" s="450" t="s">
        <v>31</v>
      </c>
      <c r="MET34" s="450" t="s">
        <v>127</v>
      </c>
      <c r="MEU34" s="446" t="s">
        <v>128</v>
      </c>
      <c r="MEV34" s="446" t="s">
        <v>129</v>
      </c>
      <c r="MEW34" s="446" t="s">
        <v>130</v>
      </c>
      <c r="MEX34" s="446">
        <v>0.217</v>
      </c>
      <c r="MEY34" s="451">
        <f>+VLOOKUP(MET34,[111]Insumos!$A$2:$F$2700,5,FALSE)</f>
        <v>2679</v>
      </c>
      <c r="MEZ34" s="451">
        <f>+ROUND(MEX34*MEY34,0)</f>
        <v>581</v>
      </c>
      <c r="MFA34" s="450" t="s">
        <v>31</v>
      </c>
      <c r="MFB34" s="450" t="s">
        <v>127</v>
      </c>
      <c r="MFC34" s="446" t="s">
        <v>128</v>
      </c>
      <c r="MFD34" s="446" t="s">
        <v>129</v>
      </c>
      <c r="MFE34" s="446" t="s">
        <v>130</v>
      </c>
      <c r="MFF34" s="446">
        <v>0.217</v>
      </c>
      <c r="MFG34" s="451">
        <f>+VLOOKUP(MFB34,[111]Insumos!$A$2:$F$2700,5,FALSE)</f>
        <v>2679</v>
      </c>
      <c r="MFH34" s="451">
        <f>+ROUND(MFF34*MFG34,0)</f>
        <v>581</v>
      </c>
      <c r="MFI34" s="450" t="s">
        <v>31</v>
      </c>
      <c r="MFJ34" s="450" t="s">
        <v>127</v>
      </c>
      <c r="MFK34" s="446" t="s">
        <v>128</v>
      </c>
      <c r="MFL34" s="446" t="s">
        <v>129</v>
      </c>
      <c r="MFM34" s="446" t="s">
        <v>130</v>
      </c>
      <c r="MFN34" s="446">
        <v>0.217</v>
      </c>
      <c r="MFO34" s="451">
        <f>+VLOOKUP(MFJ34,[111]Insumos!$A$2:$F$2700,5,FALSE)</f>
        <v>2679</v>
      </c>
      <c r="MFP34" s="451">
        <f>+ROUND(MFN34*MFO34,0)</f>
        <v>581</v>
      </c>
      <c r="MFQ34" s="450" t="s">
        <v>31</v>
      </c>
      <c r="MFR34" s="450" t="s">
        <v>127</v>
      </c>
      <c r="MFS34" s="446" t="s">
        <v>128</v>
      </c>
      <c r="MFT34" s="446" t="s">
        <v>129</v>
      </c>
      <c r="MFU34" s="446" t="s">
        <v>130</v>
      </c>
      <c r="MFV34" s="446">
        <v>0.217</v>
      </c>
      <c r="MFW34" s="451">
        <f>+VLOOKUP(MFR34,[111]Insumos!$A$2:$F$2700,5,FALSE)</f>
        <v>2679</v>
      </c>
      <c r="MFX34" s="451">
        <f>+ROUND(MFV34*MFW34,0)</f>
        <v>581</v>
      </c>
      <c r="MFY34" s="450" t="s">
        <v>31</v>
      </c>
      <c r="MFZ34" s="450" t="s">
        <v>127</v>
      </c>
      <c r="MGA34" s="446" t="s">
        <v>128</v>
      </c>
      <c r="MGB34" s="446" t="s">
        <v>129</v>
      </c>
      <c r="MGC34" s="446" t="s">
        <v>130</v>
      </c>
      <c r="MGD34" s="446">
        <v>0.217</v>
      </c>
      <c r="MGE34" s="451">
        <f>+VLOOKUP(MFZ34,[111]Insumos!$A$2:$F$2700,5,FALSE)</f>
        <v>2679</v>
      </c>
      <c r="MGF34" s="451">
        <f>+ROUND(MGD34*MGE34,0)</f>
        <v>581</v>
      </c>
      <c r="MGG34" s="450" t="s">
        <v>31</v>
      </c>
      <c r="MGH34" s="450" t="s">
        <v>127</v>
      </c>
      <c r="MGI34" s="446" t="s">
        <v>128</v>
      </c>
      <c r="MGJ34" s="446" t="s">
        <v>129</v>
      </c>
      <c r="MGK34" s="446" t="s">
        <v>130</v>
      </c>
      <c r="MGL34" s="446">
        <v>0.217</v>
      </c>
      <c r="MGM34" s="451">
        <f>+VLOOKUP(MGH34,[111]Insumos!$A$2:$F$2700,5,FALSE)</f>
        <v>2679</v>
      </c>
      <c r="MGN34" s="451">
        <f>+ROUND(MGL34*MGM34,0)</f>
        <v>581</v>
      </c>
      <c r="MGO34" s="450" t="s">
        <v>31</v>
      </c>
      <c r="MGP34" s="450" t="s">
        <v>127</v>
      </c>
      <c r="MGQ34" s="446" t="s">
        <v>128</v>
      </c>
      <c r="MGR34" s="446" t="s">
        <v>129</v>
      </c>
      <c r="MGS34" s="446" t="s">
        <v>130</v>
      </c>
      <c r="MGT34" s="446">
        <v>0.217</v>
      </c>
      <c r="MGU34" s="451">
        <f>+VLOOKUP(MGP34,[111]Insumos!$A$2:$F$2700,5,FALSE)</f>
        <v>2679</v>
      </c>
      <c r="MGV34" s="451">
        <f>+ROUND(MGT34*MGU34,0)</f>
        <v>581</v>
      </c>
      <c r="MGW34" s="450" t="s">
        <v>31</v>
      </c>
      <c r="MGX34" s="450" t="s">
        <v>127</v>
      </c>
      <c r="MGY34" s="446" t="s">
        <v>128</v>
      </c>
      <c r="MGZ34" s="446" t="s">
        <v>129</v>
      </c>
      <c r="MHA34" s="446" t="s">
        <v>130</v>
      </c>
      <c r="MHB34" s="446">
        <v>0.217</v>
      </c>
      <c r="MHC34" s="451">
        <f>+VLOOKUP(MGX34,[111]Insumos!$A$2:$F$2700,5,FALSE)</f>
        <v>2679</v>
      </c>
      <c r="MHD34" s="451">
        <f>+ROUND(MHB34*MHC34,0)</f>
        <v>581</v>
      </c>
      <c r="MHE34" s="450" t="s">
        <v>31</v>
      </c>
      <c r="MHF34" s="450" t="s">
        <v>127</v>
      </c>
      <c r="MHG34" s="446" t="s">
        <v>128</v>
      </c>
      <c r="MHH34" s="446" t="s">
        <v>129</v>
      </c>
      <c r="MHI34" s="446" t="s">
        <v>130</v>
      </c>
      <c r="MHJ34" s="446">
        <v>0.217</v>
      </c>
      <c r="MHK34" s="451">
        <f>+VLOOKUP(MHF34,[111]Insumos!$A$2:$F$2700,5,FALSE)</f>
        <v>2679</v>
      </c>
      <c r="MHL34" s="451">
        <f>+ROUND(MHJ34*MHK34,0)</f>
        <v>581</v>
      </c>
      <c r="MHM34" s="450" t="s">
        <v>31</v>
      </c>
      <c r="MHN34" s="450" t="s">
        <v>127</v>
      </c>
      <c r="MHO34" s="446" t="s">
        <v>128</v>
      </c>
      <c r="MHP34" s="446" t="s">
        <v>129</v>
      </c>
      <c r="MHQ34" s="446" t="s">
        <v>130</v>
      </c>
      <c r="MHR34" s="446">
        <v>0.217</v>
      </c>
      <c r="MHS34" s="451">
        <f>+VLOOKUP(MHN34,[111]Insumos!$A$2:$F$2700,5,FALSE)</f>
        <v>2679</v>
      </c>
      <c r="MHT34" s="451">
        <f>+ROUND(MHR34*MHS34,0)</f>
        <v>581</v>
      </c>
      <c r="MHU34" s="450" t="s">
        <v>31</v>
      </c>
      <c r="MHV34" s="450" t="s">
        <v>127</v>
      </c>
      <c r="MHW34" s="446" t="s">
        <v>128</v>
      </c>
      <c r="MHX34" s="446" t="s">
        <v>129</v>
      </c>
      <c r="MHY34" s="446" t="s">
        <v>130</v>
      </c>
      <c r="MHZ34" s="446">
        <v>0.217</v>
      </c>
      <c r="MIA34" s="451">
        <f>+VLOOKUP(MHV34,[111]Insumos!$A$2:$F$2700,5,FALSE)</f>
        <v>2679</v>
      </c>
      <c r="MIB34" s="451">
        <f>+ROUND(MHZ34*MIA34,0)</f>
        <v>581</v>
      </c>
      <c r="MIC34" s="450" t="s">
        <v>31</v>
      </c>
      <c r="MID34" s="450" t="s">
        <v>127</v>
      </c>
      <c r="MIE34" s="446" t="s">
        <v>128</v>
      </c>
      <c r="MIF34" s="446" t="s">
        <v>129</v>
      </c>
      <c r="MIG34" s="446" t="s">
        <v>130</v>
      </c>
      <c r="MIH34" s="446">
        <v>0.217</v>
      </c>
      <c r="MII34" s="451">
        <f>+VLOOKUP(MID34,[111]Insumos!$A$2:$F$2700,5,FALSE)</f>
        <v>2679</v>
      </c>
      <c r="MIJ34" s="451">
        <f>+ROUND(MIH34*MII34,0)</f>
        <v>581</v>
      </c>
      <c r="MIK34" s="450" t="s">
        <v>31</v>
      </c>
      <c r="MIL34" s="450" t="s">
        <v>127</v>
      </c>
      <c r="MIM34" s="446" t="s">
        <v>128</v>
      </c>
      <c r="MIN34" s="446" t="s">
        <v>129</v>
      </c>
      <c r="MIO34" s="446" t="s">
        <v>130</v>
      </c>
      <c r="MIP34" s="446">
        <v>0.217</v>
      </c>
      <c r="MIQ34" s="451">
        <f>+VLOOKUP(MIL34,[111]Insumos!$A$2:$F$2700,5,FALSE)</f>
        <v>2679</v>
      </c>
      <c r="MIR34" s="451">
        <f>+ROUND(MIP34*MIQ34,0)</f>
        <v>581</v>
      </c>
      <c r="MIS34" s="450" t="s">
        <v>31</v>
      </c>
      <c r="MIT34" s="450" t="s">
        <v>127</v>
      </c>
      <c r="MIU34" s="446" t="s">
        <v>128</v>
      </c>
      <c r="MIV34" s="446" t="s">
        <v>129</v>
      </c>
      <c r="MIW34" s="446" t="s">
        <v>130</v>
      </c>
      <c r="MIX34" s="446">
        <v>0.217</v>
      </c>
      <c r="MIY34" s="451">
        <f>+VLOOKUP(MIT34,[111]Insumos!$A$2:$F$2700,5,FALSE)</f>
        <v>2679</v>
      </c>
      <c r="MIZ34" s="451">
        <f>+ROUND(MIX34*MIY34,0)</f>
        <v>581</v>
      </c>
      <c r="MJA34" s="450" t="s">
        <v>31</v>
      </c>
      <c r="MJB34" s="450" t="s">
        <v>127</v>
      </c>
      <c r="MJC34" s="446" t="s">
        <v>128</v>
      </c>
      <c r="MJD34" s="446" t="s">
        <v>129</v>
      </c>
      <c r="MJE34" s="446" t="s">
        <v>130</v>
      </c>
      <c r="MJF34" s="446">
        <v>0.217</v>
      </c>
      <c r="MJG34" s="451">
        <f>+VLOOKUP(MJB34,[111]Insumos!$A$2:$F$2700,5,FALSE)</f>
        <v>2679</v>
      </c>
      <c r="MJH34" s="451">
        <f>+ROUND(MJF34*MJG34,0)</f>
        <v>581</v>
      </c>
      <c r="MJI34" s="450" t="s">
        <v>31</v>
      </c>
      <c r="MJJ34" s="450" t="s">
        <v>127</v>
      </c>
      <c r="MJK34" s="446" t="s">
        <v>128</v>
      </c>
      <c r="MJL34" s="446" t="s">
        <v>129</v>
      </c>
      <c r="MJM34" s="446" t="s">
        <v>130</v>
      </c>
      <c r="MJN34" s="446">
        <v>0.217</v>
      </c>
      <c r="MJO34" s="451">
        <f>+VLOOKUP(MJJ34,[111]Insumos!$A$2:$F$2700,5,FALSE)</f>
        <v>2679</v>
      </c>
      <c r="MJP34" s="451">
        <f>+ROUND(MJN34*MJO34,0)</f>
        <v>581</v>
      </c>
      <c r="MJQ34" s="450" t="s">
        <v>31</v>
      </c>
      <c r="MJR34" s="450" t="s">
        <v>127</v>
      </c>
      <c r="MJS34" s="446" t="s">
        <v>128</v>
      </c>
      <c r="MJT34" s="446" t="s">
        <v>129</v>
      </c>
      <c r="MJU34" s="446" t="s">
        <v>130</v>
      </c>
      <c r="MJV34" s="446">
        <v>0.217</v>
      </c>
      <c r="MJW34" s="451">
        <f>+VLOOKUP(MJR34,[111]Insumos!$A$2:$F$2700,5,FALSE)</f>
        <v>2679</v>
      </c>
      <c r="MJX34" s="451">
        <f>+ROUND(MJV34*MJW34,0)</f>
        <v>581</v>
      </c>
      <c r="MJY34" s="450" t="s">
        <v>31</v>
      </c>
      <c r="MJZ34" s="450" t="s">
        <v>127</v>
      </c>
      <c r="MKA34" s="446" t="s">
        <v>128</v>
      </c>
      <c r="MKB34" s="446" t="s">
        <v>129</v>
      </c>
      <c r="MKC34" s="446" t="s">
        <v>130</v>
      </c>
      <c r="MKD34" s="446">
        <v>0.217</v>
      </c>
      <c r="MKE34" s="451">
        <f>+VLOOKUP(MJZ34,[111]Insumos!$A$2:$F$2700,5,FALSE)</f>
        <v>2679</v>
      </c>
      <c r="MKF34" s="451">
        <f>+ROUND(MKD34*MKE34,0)</f>
        <v>581</v>
      </c>
      <c r="MKG34" s="450" t="s">
        <v>31</v>
      </c>
      <c r="MKH34" s="450" t="s">
        <v>127</v>
      </c>
      <c r="MKI34" s="446" t="s">
        <v>128</v>
      </c>
      <c r="MKJ34" s="446" t="s">
        <v>129</v>
      </c>
      <c r="MKK34" s="446" t="s">
        <v>130</v>
      </c>
      <c r="MKL34" s="446">
        <v>0.217</v>
      </c>
      <c r="MKM34" s="451">
        <f>+VLOOKUP(MKH34,[111]Insumos!$A$2:$F$2700,5,FALSE)</f>
        <v>2679</v>
      </c>
      <c r="MKN34" s="451">
        <f>+ROUND(MKL34*MKM34,0)</f>
        <v>581</v>
      </c>
      <c r="MKO34" s="450" t="s">
        <v>31</v>
      </c>
      <c r="MKP34" s="450" t="s">
        <v>127</v>
      </c>
      <c r="MKQ34" s="446" t="s">
        <v>128</v>
      </c>
      <c r="MKR34" s="446" t="s">
        <v>129</v>
      </c>
      <c r="MKS34" s="446" t="s">
        <v>130</v>
      </c>
      <c r="MKT34" s="446">
        <v>0.217</v>
      </c>
      <c r="MKU34" s="451">
        <f>+VLOOKUP(MKP34,[111]Insumos!$A$2:$F$2700,5,FALSE)</f>
        <v>2679</v>
      </c>
      <c r="MKV34" s="451">
        <f>+ROUND(MKT34*MKU34,0)</f>
        <v>581</v>
      </c>
      <c r="MKW34" s="450" t="s">
        <v>31</v>
      </c>
      <c r="MKX34" s="450" t="s">
        <v>127</v>
      </c>
      <c r="MKY34" s="446" t="s">
        <v>128</v>
      </c>
      <c r="MKZ34" s="446" t="s">
        <v>129</v>
      </c>
      <c r="MLA34" s="446" t="s">
        <v>130</v>
      </c>
      <c r="MLB34" s="446">
        <v>0.217</v>
      </c>
      <c r="MLC34" s="451">
        <f>+VLOOKUP(MKX34,[111]Insumos!$A$2:$F$2700,5,FALSE)</f>
        <v>2679</v>
      </c>
      <c r="MLD34" s="451">
        <f>+ROUND(MLB34*MLC34,0)</f>
        <v>581</v>
      </c>
      <c r="MLE34" s="450" t="s">
        <v>31</v>
      </c>
      <c r="MLF34" s="450" t="s">
        <v>127</v>
      </c>
      <c r="MLG34" s="446" t="s">
        <v>128</v>
      </c>
      <c r="MLH34" s="446" t="s">
        <v>129</v>
      </c>
      <c r="MLI34" s="446" t="s">
        <v>130</v>
      </c>
      <c r="MLJ34" s="446">
        <v>0.217</v>
      </c>
      <c r="MLK34" s="451">
        <f>+VLOOKUP(MLF34,[111]Insumos!$A$2:$F$2700,5,FALSE)</f>
        <v>2679</v>
      </c>
      <c r="MLL34" s="451">
        <f>+ROUND(MLJ34*MLK34,0)</f>
        <v>581</v>
      </c>
      <c r="MLM34" s="450" t="s">
        <v>31</v>
      </c>
      <c r="MLN34" s="450" t="s">
        <v>127</v>
      </c>
      <c r="MLO34" s="446" t="s">
        <v>128</v>
      </c>
      <c r="MLP34" s="446" t="s">
        <v>129</v>
      </c>
      <c r="MLQ34" s="446" t="s">
        <v>130</v>
      </c>
      <c r="MLR34" s="446">
        <v>0.217</v>
      </c>
      <c r="MLS34" s="451">
        <f>+VLOOKUP(MLN34,[111]Insumos!$A$2:$F$2700,5,FALSE)</f>
        <v>2679</v>
      </c>
      <c r="MLT34" s="451">
        <f>+ROUND(MLR34*MLS34,0)</f>
        <v>581</v>
      </c>
      <c r="MLU34" s="450" t="s">
        <v>31</v>
      </c>
      <c r="MLV34" s="450" t="s">
        <v>127</v>
      </c>
      <c r="MLW34" s="446" t="s">
        <v>128</v>
      </c>
      <c r="MLX34" s="446" t="s">
        <v>129</v>
      </c>
      <c r="MLY34" s="446" t="s">
        <v>130</v>
      </c>
      <c r="MLZ34" s="446">
        <v>0.217</v>
      </c>
      <c r="MMA34" s="451">
        <f>+VLOOKUP(MLV34,[111]Insumos!$A$2:$F$2700,5,FALSE)</f>
        <v>2679</v>
      </c>
      <c r="MMB34" s="451">
        <f>+ROUND(MLZ34*MMA34,0)</f>
        <v>581</v>
      </c>
      <c r="MMC34" s="450" t="s">
        <v>31</v>
      </c>
      <c r="MMD34" s="450" t="s">
        <v>127</v>
      </c>
      <c r="MME34" s="446" t="s">
        <v>128</v>
      </c>
      <c r="MMF34" s="446" t="s">
        <v>129</v>
      </c>
      <c r="MMG34" s="446" t="s">
        <v>130</v>
      </c>
      <c r="MMH34" s="446">
        <v>0.217</v>
      </c>
      <c r="MMI34" s="451">
        <f>+VLOOKUP(MMD34,[111]Insumos!$A$2:$F$2700,5,FALSE)</f>
        <v>2679</v>
      </c>
      <c r="MMJ34" s="451">
        <f>+ROUND(MMH34*MMI34,0)</f>
        <v>581</v>
      </c>
      <c r="MMK34" s="450" t="s">
        <v>31</v>
      </c>
      <c r="MML34" s="450" t="s">
        <v>127</v>
      </c>
      <c r="MMM34" s="446" t="s">
        <v>128</v>
      </c>
      <c r="MMN34" s="446" t="s">
        <v>129</v>
      </c>
      <c r="MMO34" s="446" t="s">
        <v>130</v>
      </c>
      <c r="MMP34" s="446">
        <v>0.217</v>
      </c>
      <c r="MMQ34" s="451">
        <f>+VLOOKUP(MML34,[111]Insumos!$A$2:$F$2700,5,FALSE)</f>
        <v>2679</v>
      </c>
      <c r="MMR34" s="451">
        <f>+ROUND(MMP34*MMQ34,0)</f>
        <v>581</v>
      </c>
      <c r="MMS34" s="450" t="s">
        <v>31</v>
      </c>
      <c r="MMT34" s="450" t="s">
        <v>127</v>
      </c>
      <c r="MMU34" s="446" t="s">
        <v>128</v>
      </c>
      <c r="MMV34" s="446" t="s">
        <v>129</v>
      </c>
      <c r="MMW34" s="446" t="s">
        <v>130</v>
      </c>
      <c r="MMX34" s="446">
        <v>0.217</v>
      </c>
      <c r="MMY34" s="451">
        <f>+VLOOKUP(MMT34,[111]Insumos!$A$2:$F$2700,5,FALSE)</f>
        <v>2679</v>
      </c>
      <c r="MMZ34" s="451">
        <f>+ROUND(MMX34*MMY34,0)</f>
        <v>581</v>
      </c>
      <c r="MNA34" s="450" t="s">
        <v>31</v>
      </c>
      <c r="MNB34" s="450" t="s">
        <v>127</v>
      </c>
      <c r="MNC34" s="446" t="s">
        <v>128</v>
      </c>
      <c r="MND34" s="446" t="s">
        <v>129</v>
      </c>
      <c r="MNE34" s="446" t="s">
        <v>130</v>
      </c>
      <c r="MNF34" s="446">
        <v>0.217</v>
      </c>
      <c r="MNG34" s="451">
        <f>+VLOOKUP(MNB34,[111]Insumos!$A$2:$F$2700,5,FALSE)</f>
        <v>2679</v>
      </c>
      <c r="MNH34" s="451">
        <f>+ROUND(MNF34*MNG34,0)</f>
        <v>581</v>
      </c>
      <c r="MNI34" s="450" t="s">
        <v>31</v>
      </c>
      <c r="MNJ34" s="450" t="s">
        <v>127</v>
      </c>
      <c r="MNK34" s="446" t="s">
        <v>128</v>
      </c>
      <c r="MNL34" s="446" t="s">
        <v>129</v>
      </c>
      <c r="MNM34" s="446" t="s">
        <v>130</v>
      </c>
      <c r="MNN34" s="446">
        <v>0.217</v>
      </c>
      <c r="MNO34" s="451">
        <f>+VLOOKUP(MNJ34,[111]Insumos!$A$2:$F$2700,5,FALSE)</f>
        <v>2679</v>
      </c>
      <c r="MNP34" s="451">
        <f>+ROUND(MNN34*MNO34,0)</f>
        <v>581</v>
      </c>
      <c r="MNQ34" s="450" t="s">
        <v>31</v>
      </c>
      <c r="MNR34" s="450" t="s">
        <v>127</v>
      </c>
      <c r="MNS34" s="446" t="s">
        <v>128</v>
      </c>
      <c r="MNT34" s="446" t="s">
        <v>129</v>
      </c>
      <c r="MNU34" s="446" t="s">
        <v>130</v>
      </c>
      <c r="MNV34" s="446">
        <v>0.217</v>
      </c>
      <c r="MNW34" s="451">
        <f>+VLOOKUP(MNR34,[111]Insumos!$A$2:$F$2700,5,FALSE)</f>
        <v>2679</v>
      </c>
      <c r="MNX34" s="451">
        <f>+ROUND(MNV34*MNW34,0)</f>
        <v>581</v>
      </c>
      <c r="MNY34" s="450" t="s">
        <v>31</v>
      </c>
      <c r="MNZ34" s="450" t="s">
        <v>127</v>
      </c>
      <c r="MOA34" s="446" t="s">
        <v>128</v>
      </c>
      <c r="MOB34" s="446" t="s">
        <v>129</v>
      </c>
      <c r="MOC34" s="446" t="s">
        <v>130</v>
      </c>
      <c r="MOD34" s="446">
        <v>0.217</v>
      </c>
      <c r="MOE34" s="451">
        <f>+VLOOKUP(MNZ34,[111]Insumos!$A$2:$F$2700,5,FALSE)</f>
        <v>2679</v>
      </c>
      <c r="MOF34" s="451">
        <f>+ROUND(MOD34*MOE34,0)</f>
        <v>581</v>
      </c>
      <c r="MOG34" s="450" t="s">
        <v>31</v>
      </c>
      <c r="MOH34" s="450" t="s">
        <v>127</v>
      </c>
      <c r="MOI34" s="446" t="s">
        <v>128</v>
      </c>
      <c r="MOJ34" s="446" t="s">
        <v>129</v>
      </c>
      <c r="MOK34" s="446" t="s">
        <v>130</v>
      </c>
      <c r="MOL34" s="446">
        <v>0.217</v>
      </c>
      <c r="MOM34" s="451">
        <f>+VLOOKUP(MOH34,[111]Insumos!$A$2:$F$2700,5,FALSE)</f>
        <v>2679</v>
      </c>
      <c r="MON34" s="451">
        <f>+ROUND(MOL34*MOM34,0)</f>
        <v>581</v>
      </c>
      <c r="MOO34" s="450" t="s">
        <v>31</v>
      </c>
      <c r="MOP34" s="450" t="s">
        <v>127</v>
      </c>
      <c r="MOQ34" s="446" t="s">
        <v>128</v>
      </c>
      <c r="MOR34" s="446" t="s">
        <v>129</v>
      </c>
      <c r="MOS34" s="446" t="s">
        <v>130</v>
      </c>
      <c r="MOT34" s="446">
        <v>0.217</v>
      </c>
      <c r="MOU34" s="451">
        <f>+VLOOKUP(MOP34,[111]Insumos!$A$2:$F$2700,5,FALSE)</f>
        <v>2679</v>
      </c>
      <c r="MOV34" s="451">
        <f>+ROUND(MOT34*MOU34,0)</f>
        <v>581</v>
      </c>
      <c r="MOW34" s="450" t="s">
        <v>31</v>
      </c>
      <c r="MOX34" s="450" t="s">
        <v>127</v>
      </c>
      <c r="MOY34" s="446" t="s">
        <v>128</v>
      </c>
      <c r="MOZ34" s="446" t="s">
        <v>129</v>
      </c>
      <c r="MPA34" s="446" t="s">
        <v>130</v>
      </c>
      <c r="MPB34" s="446">
        <v>0.217</v>
      </c>
      <c r="MPC34" s="451">
        <f>+VLOOKUP(MOX34,[111]Insumos!$A$2:$F$2700,5,FALSE)</f>
        <v>2679</v>
      </c>
      <c r="MPD34" s="451">
        <f>+ROUND(MPB34*MPC34,0)</f>
        <v>581</v>
      </c>
      <c r="MPE34" s="450" t="s">
        <v>31</v>
      </c>
      <c r="MPF34" s="450" t="s">
        <v>127</v>
      </c>
      <c r="MPG34" s="446" t="s">
        <v>128</v>
      </c>
      <c r="MPH34" s="446" t="s">
        <v>129</v>
      </c>
      <c r="MPI34" s="446" t="s">
        <v>130</v>
      </c>
      <c r="MPJ34" s="446">
        <v>0.217</v>
      </c>
      <c r="MPK34" s="451">
        <f>+VLOOKUP(MPF34,[111]Insumos!$A$2:$F$2700,5,FALSE)</f>
        <v>2679</v>
      </c>
      <c r="MPL34" s="451">
        <f>+ROUND(MPJ34*MPK34,0)</f>
        <v>581</v>
      </c>
      <c r="MPM34" s="450" t="s">
        <v>31</v>
      </c>
      <c r="MPN34" s="450" t="s">
        <v>127</v>
      </c>
      <c r="MPO34" s="446" t="s">
        <v>128</v>
      </c>
      <c r="MPP34" s="446" t="s">
        <v>129</v>
      </c>
      <c r="MPQ34" s="446" t="s">
        <v>130</v>
      </c>
      <c r="MPR34" s="446">
        <v>0.217</v>
      </c>
      <c r="MPS34" s="451">
        <f>+VLOOKUP(MPN34,[111]Insumos!$A$2:$F$2700,5,FALSE)</f>
        <v>2679</v>
      </c>
      <c r="MPT34" s="451">
        <f>+ROUND(MPR34*MPS34,0)</f>
        <v>581</v>
      </c>
      <c r="MPU34" s="450" t="s">
        <v>31</v>
      </c>
      <c r="MPV34" s="450" t="s">
        <v>127</v>
      </c>
      <c r="MPW34" s="446" t="s">
        <v>128</v>
      </c>
      <c r="MPX34" s="446" t="s">
        <v>129</v>
      </c>
      <c r="MPY34" s="446" t="s">
        <v>130</v>
      </c>
      <c r="MPZ34" s="446">
        <v>0.217</v>
      </c>
      <c r="MQA34" s="451">
        <f>+VLOOKUP(MPV34,[111]Insumos!$A$2:$F$2700,5,FALSE)</f>
        <v>2679</v>
      </c>
      <c r="MQB34" s="451">
        <f>+ROUND(MPZ34*MQA34,0)</f>
        <v>581</v>
      </c>
      <c r="MQC34" s="450" t="s">
        <v>31</v>
      </c>
      <c r="MQD34" s="450" t="s">
        <v>127</v>
      </c>
      <c r="MQE34" s="446" t="s">
        <v>128</v>
      </c>
      <c r="MQF34" s="446" t="s">
        <v>129</v>
      </c>
      <c r="MQG34" s="446" t="s">
        <v>130</v>
      </c>
      <c r="MQH34" s="446">
        <v>0.217</v>
      </c>
      <c r="MQI34" s="451">
        <f>+VLOOKUP(MQD34,[111]Insumos!$A$2:$F$2700,5,FALSE)</f>
        <v>2679</v>
      </c>
      <c r="MQJ34" s="451">
        <f>+ROUND(MQH34*MQI34,0)</f>
        <v>581</v>
      </c>
      <c r="MQK34" s="450" t="s">
        <v>31</v>
      </c>
      <c r="MQL34" s="450" t="s">
        <v>127</v>
      </c>
      <c r="MQM34" s="446" t="s">
        <v>128</v>
      </c>
      <c r="MQN34" s="446" t="s">
        <v>129</v>
      </c>
      <c r="MQO34" s="446" t="s">
        <v>130</v>
      </c>
      <c r="MQP34" s="446">
        <v>0.217</v>
      </c>
      <c r="MQQ34" s="451">
        <f>+VLOOKUP(MQL34,[111]Insumos!$A$2:$F$2700,5,FALSE)</f>
        <v>2679</v>
      </c>
      <c r="MQR34" s="451">
        <f>+ROUND(MQP34*MQQ34,0)</f>
        <v>581</v>
      </c>
      <c r="MQS34" s="450" t="s">
        <v>31</v>
      </c>
      <c r="MQT34" s="450" t="s">
        <v>127</v>
      </c>
      <c r="MQU34" s="446" t="s">
        <v>128</v>
      </c>
      <c r="MQV34" s="446" t="s">
        <v>129</v>
      </c>
      <c r="MQW34" s="446" t="s">
        <v>130</v>
      </c>
      <c r="MQX34" s="446">
        <v>0.217</v>
      </c>
      <c r="MQY34" s="451">
        <f>+VLOOKUP(MQT34,[111]Insumos!$A$2:$F$2700,5,FALSE)</f>
        <v>2679</v>
      </c>
      <c r="MQZ34" s="451">
        <f>+ROUND(MQX34*MQY34,0)</f>
        <v>581</v>
      </c>
      <c r="MRA34" s="450" t="s">
        <v>31</v>
      </c>
      <c r="MRB34" s="450" t="s">
        <v>127</v>
      </c>
      <c r="MRC34" s="446" t="s">
        <v>128</v>
      </c>
      <c r="MRD34" s="446" t="s">
        <v>129</v>
      </c>
      <c r="MRE34" s="446" t="s">
        <v>130</v>
      </c>
      <c r="MRF34" s="446">
        <v>0.217</v>
      </c>
      <c r="MRG34" s="451">
        <f>+VLOOKUP(MRB34,[111]Insumos!$A$2:$F$2700,5,FALSE)</f>
        <v>2679</v>
      </c>
      <c r="MRH34" s="451">
        <f>+ROUND(MRF34*MRG34,0)</f>
        <v>581</v>
      </c>
      <c r="MRI34" s="450" t="s">
        <v>31</v>
      </c>
      <c r="MRJ34" s="450" t="s">
        <v>127</v>
      </c>
      <c r="MRK34" s="446" t="s">
        <v>128</v>
      </c>
      <c r="MRL34" s="446" t="s">
        <v>129</v>
      </c>
      <c r="MRM34" s="446" t="s">
        <v>130</v>
      </c>
      <c r="MRN34" s="446">
        <v>0.217</v>
      </c>
      <c r="MRO34" s="451">
        <f>+VLOOKUP(MRJ34,[111]Insumos!$A$2:$F$2700,5,FALSE)</f>
        <v>2679</v>
      </c>
      <c r="MRP34" s="451">
        <f>+ROUND(MRN34*MRO34,0)</f>
        <v>581</v>
      </c>
      <c r="MRQ34" s="450" t="s">
        <v>31</v>
      </c>
      <c r="MRR34" s="450" t="s">
        <v>127</v>
      </c>
      <c r="MRS34" s="446" t="s">
        <v>128</v>
      </c>
      <c r="MRT34" s="446" t="s">
        <v>129</v>
      </c>
      <c r="MRU34" s="446" t="s">
        <v>130</v>
      </c>
      <c r="MRV34" s="446">
        <v>0.217</v>
      </c>
      <c r="MRW34" s="451">
        <f>+VLOOKUP(MRR34,[111]Insumos!$A$2:$F$2700,5,FALSE)</f>
        <v>2679</v>
      </c>
      <c r="MRX34" s="451">
        <f>+ROUND(MRV34*MRW34,0)</f>
        <v>581</v>
      </c>
      <c r="MRY34" s="450" t="s">
        <v>31</v>
      </c>
      <c r="MRZ34" s="450" t="s">
        <v>127</v>
      </c>
      <c r="MSA34" s="446" t="s">
        <v>128</v>
      </c>
      <c r="MSB34" s="446" t="s">
        <v>129</v>
      </c>
      <c r="MSC34" s="446" t="s">
        <v>130</v>
      </c>
      <c r="MSD34" s="446">
        <v>0.217</v>
      </c>
      <c r="MSE34" s="451">
        <f>+VLOOKUP(MRZ34,[111]Insumos!$A$2:$F$2700,5,FALSE)</f>
        <v>2679</v>
      </c>
      <c r="MSF34" s="451">
        <f>+ROUND(MSD34*MSE34,0)</f>
        <v>581</v>
      </c>
      <c r="MSG34" s="450" t="s">
        <v>31</v>
      </c>
      <c r="MSH34" s="450" t="s">
        <v>127</v>
      </c>
      <c r="MSI34" s="446" t="s">
        <v>128</v>
      </c>
      <c r="MSJ34" s="446" t="s">
        <v>129</v>
      </c>
      <c r="MSK34" s="446" t="s">
        <v>130</v>
      </c>
      <c r="MSL34" s="446">
        <v>0.217</v>
      </c>
      <c r="MSM34" s="451">
        <f>+VLOOKUP(MSH34,[111]Insumos!$A$2:$F$2700,5,FALSE)</f>
        <v>2679</v>
      </c>
      <c r="MSN34" s="451">
        <f>+ROUND(MSL34*MSM34,0)</f>
        <v>581</v>
      </c>
      <c r="MSO34" s="450" t="s">
        <v>31</v>
      </c>
      <c r="MSP34" s="450" t="s">
        <v>127</v>
      </c>
      <c r="MSQ34" s="446" t="s">
        <v>128</v>
      </c>
      <c r="MSR34" s="446" t="s">
        <v>129</v>
      </c>
      <c r="MSS34" s="446" t="s">
        <v>130</v>
      </c>
      <c r="MST34" s="446">
        <v>0.217</v>
      </c>
      <c r="MSU34" s="451">
        <f>+VLOOKUP(MSP34,[111]Insumos!$A$2:$F$2700,5,FALSE)</f>
        <v>2679</v>
      </c>
      <c r="MSV34" s="451">
        <f>+ROUND(MST34*MSU34,0)</f>
        <v>581</v>
      </c>
      <c r="MSW34" s="450" t="s">
        <v>31</v>
      </c>
      <c r="MSX34" s="450" t="s">
        <v>127</v>
      </c>
      <c r="MSY34" s="446" t="s">
        <v>128</v>
      </c>
      <c r="MSZ34" s="446" t="s">
        <v>129</v>
      </c>
      <c r="MTA34" s="446" t="s">
        <v>130</v>
      </c>
      <c r="MTB34" s="446">
        <v>0.217</v>
      </c>
      <c r="MTC34" s="451">
        <f>+VLOOKUP(MSX34,[111]Insumos!$A$2:$F$2700,5,FALSE)</f>
        <v>2679</v>
      </c>
      <c r="MTD34" s="451">
        <f>+ROUND(MTB34*MTC34,0)</f>
        <v>581</v>
      </c>
      <c r="MTE34" s="450" t="s">
        <v>31</v>
      </c>
      <c r="MTF34" s="450" t="s">
        <v>127</v>
      </c>
      <c r="MTG34" s="446" t="s">
        <v>128</v>
      </c>
      <c r="MTH34" s="446" t="s">
        <v>129</v>
      </c>
      <c r="MTI34" s="446" t="s">
        <v>130</v>
      </c>
      <c r="MTJ34" s="446">
        <v>0.217</v>
      </c>
      <c r="MTK34" s="451">
        <f>+VLOOKUP(MTF34,[111]Insumos!$A$2:$F$2700,5,FALSE)</f>
        <v>2679</v>
      </c>
      <c r="MTL34" s="451">
        <f>+ROUND(MTJ34*MTK34,0)</f>
        <v>581</v>
      </c>
      <c r="MTM34" s="450" t="s">
        <v>31</v>
      </c>
      <c r="MTN34" s="450" t="s">
        <v>127</v>
      </c>
      <c r="MTO34" s="446" t="s">
        <v>128</v>
      </c>
      <c r="MTP34" s="446" t="s">
        <v>129</v>
      </c>
      <c r="MTQ34" s="446" t="s">
        <v>130</v>
      </c>
      <c r="MTR34" s="446">
        <v>0.217</v>
      </c>
      <c r="MTS34" s="451">
        <f>+VLOOKUP(MTN34,[111]Insumos!$A$2:$F$2700,5,FALSE)</f>
        <v>2679</v>
      </c>
      <c r="MTT34" s="451">
        <f>+ROUND(MTR34*MTS34,0)</f>
        <v>581</v>
      </c>
      <c r="MTU34" s="450" t="s">
        <v>31</v>
      </c>
      <c r="MTV34" s="450" t="s">
        <v>127</v>
      </c>
      <c r="MTW34" s="446" t="s">
        <v>128</v>
      </c>
      <c r="MTX34" s="446" t="s">
        <v>129</v>
      </c>
      <c r="MTY34" s="446" t="s">
        <v>130</v>
      </c>
      <c r="MTZ34" s="446">
        <v>0.217</v>
      </c>
      <c r="MUA34" s="451">
        <f>+VLOOKUP(MTV34,[111]Insumos!$A$2:$F$2700,5,FALSE)</f>
        <v>2679</v>
      </c>
      <c r="MUB34" s="451">
        <f>+ROUND(MTZ34*MUA34,0)</f>
        <v>581</v>
      </c>
      <c r="MUC34" s="450" t="s">
        <v>31</v>
      </c>
      <c r="MUD34" s="450" t="s">
        <v>127</v>
      </c>
      <c r="MUE34" s="446" t="s">
        <v>128</v>
      </c>
      <c r="MUF34" s="446" t="s">
        <v>129</v>
      </c>
      <c r="MUG34" s="446" t="s">
        <v>130</v>
      </c>
      <c r="MUH34" s="446">
        <v>0.217</v>
      </c>
      <c r="MUI34" s="451">
        <f>+VLOOKUP(MUD34,[111]Insumos!$A$2:$F$2700,5,FALSE)</f>
        <v>2679</v>
      </c>
      <c r="MUJ34" s="451">
        <f>+ROUND(MUH34*MUI34,0)</f>
        <v>581</v>
      </c>
      <c r="MUK34" s="450" t="s">
        <v>31</v>
      </c>
      <c r="MUL34" s="450" t="s">
        <v>127</v>
      </c>
      <c r="MUM34" s="446" t="s">
        <v>128</v>
      </c>
      <c r="MUN34" s="446" t="s">
        <v>129</v>
      </c>
      <c r="MUO34" s="446" t="s">
        <v>130</v>
      </c>
      <c r="MUP34" s="446">
        <v>0.217</v>
      </c>
      <c r="MUQ34" s="451">
        <f>+VLOOKUP(MUL34,[111]Insumos!$A$2:$F$2700,5,FALSE)</f>
        <v>2679</v>
      </c>
      <c r="MUR34" s="451">
        <f>+ROUND(MUP34*MUQ34,0)</f>
        <v>581</v>
      </c>
      <c r="MUS34" s="450" t="s">
        <v>31</v>
      </c>
      <c r="MUT34" s="450" t="s">
        <v>127</v>
      </c>
      <c r="MUU34" s="446" t="s">
        <v>128</v>
      </c>
      <c r="MUV34" s="446" t="s">
        <v>129</v>
      </c>
      <c r="MUW34" s="446" t="s">
        <v>130</v>
      </c>
      <c r="MUX34" s="446">
        <v>0.217</v>
      </c>
      <c r="MUY34" s="451">
        <f>+VLOOKUP(MUT34,[111]Insumos!$A$2:$F$2700,5,FALSE)</f>
        <v>2679</v>
      </c>
      <c r="MUZ34" s="451">
        <f>+ROUND(MUX34*MUY34,0)</f>
        <v>581</v>
      </c>
      <c r="MVA34" s="450" t="s">
        <v>31</v>
      </c>
      <c r="MVB34" s="450" t="s">
        <v>127</v>
      </c>
      <c r="MVC34" s="446" t="s">
        <v>128</v>
      </c>
      <c r="MVD34" s="446" t="s">
        <v>129</v>
      </c>
      <c r="MVE34" s="446" t="s">
        <v>130</v>
      </c>
      <c r="MVF34" s="446">
        <v>0.217</v>
      </c>
      <c r="MVG34" s="451">
        <f>+VLOOKUP(MVB34,[111]Insumos!$A$2:$F$2700,5,FALSE)</f>
        <v>2679</v>
      </c>
      <c r="MVH34" s="451">
        <f>+ROUND(MVF34*MVG34,0)</f>
        <v>581</v>
      </c>
      <c r="MVI34" s="450" t="s">
        <v>31</v>
      </c>
      <c r="MVJ34" s="450" t="s">
        <v>127</v>
      </c>
      <c r="MVK34" s="446" t="s">
        <v>128</v>
      </c>
      <c r="MVL34" s="446" t="s">
        <v>129</v>
      </c>
      <c r="MVM34" s="446" t="s">
        <v>130</v>
      </c>
      <c r="MVN34" s="446">
        <v>0.217</v>
      </c>
      <c r="MVO34" s="451">
        <f>+VLOOKUP(MVJ34,[111]Insumos!$A$2:$F$2700,5,FALSE)</f>
        <v>2679</v>
      </c>
      <c r="MVP34" s="451">
        <f>+ROUND(MVN34*MVO34,0)</f>
        <v>581</v>
      </c>
      <c r="MVQ34" s="450" t="s">
        <v>31</v>
      </c>
      <c r="MVR34" s="450" t="s">
        <v>127</v>
      </c>
      <c r="MVS34" s="446" t="s">
        <v>128</v>
      </c>
      <c r="MVT34" s="446" t="s">
        <v>129</v>
      </c>
      <c r="MVU34" s="446" t="s">
        <v>130</v>
      </c>
      <c r="MVV34" s="446">
        <v>0.217</v>
      </c>
      <c r="MVW34" s="451">
        <f>+VLOOKUP(MVR34,[111]Insumos!$A$2:$F$2700,5,FALSE)</f>
        <v>2679</v>
      </c>
      <c r="MVX34" s="451">
        <f>+ROUND(MVV34*MVW34,0)</f>
        <v>581</v>
      </c>
      <c r="MVY34" s="450" t="s">
        <v>31</v>
      </c>
      <c r="MVZ34" s="450" t="s">
        <v>127</v>
      </c>
      <c r="MWA34" s="446" t="s">
        <v>128</v>
      </c>
      <c r="MWB34" s="446" t="s">
        <v>129</v>
      </c>
      <c r="MWC34" s="446" t="s">
        <v>130</v>
      </c>
      <c r="MWD34" s="446">
        <v>0.217</v>
      </c>
      <c r="MWE34" s="451">
        <f>+VLOOKUP(MVZ34,[111]Insumos!$A$2:$F$2700,5,FALSE)</f>
        <v>2679</v>
      </c>
      <c r="MWF34" s="451">
        <f>+ROUND(MWD34*MWE34,0)</f>
        <v>581</v>
      </c>
      <c r="MWG34" s="450" t="s">
        <v>31</v>
      </c>
      <c r="MWH34" s="450" t="s">
        <v>127</v>
      </c>
      <c r="MWI34" s="446" t="s">
        <v>128</v>
      </c>
      <c r="MWJ34" s="446" t="s">
        <v>129</v>
      </c>
      <c r="MWK34" s="446" t="s">
        <v>130</v>
      </c>
      <c r="MWL34" s="446">
        <v>0.217</v>
      </c>
      <c r="MWM34" s="451">
        <f>+VLOOKUP(MWH34,[111]Insumos!$A$2:$F$2700,5,FALSE)</f>
        <v>2679</v>
      </c>
      <c r="MWN34" s="451">
        <f>+ROUND(MWL34*MWM34,0)</f>
        <v>581</v>
      </c>
      <c r="MWO34" s="450" t="s">
        <v>31</v>
      </c>
      <c r="MWP34" s="450" t="s">
        <v>127</v>
      </c>
      <c r="MWQ34" s="446" t="s">
        <v>128</v>
      </c>
      <c r="MWR34" s="446" t="s">
        <v>129</v>
      </c>
      <c r="MWS34" s="446" t="s">
        <v>130</v>
      </c>
      <c r="MWT34" s="446">
        <v>0.217</v>
      </c>
      <c r="MWU34" s="451">
        <f>+VLOOKUP(MWP34,[111]Insumos!$A$2:$F$2700,5,FALSE)</f>
        <v>2679</v>
      </c>
      <c r="MWV34" s="451">
        <f>+ROUND(MWT34*MWU34,0)</f>
        <v>581</v>
      </c>
      <c r="MWW34" s="450" t="s">
        <v>31</v>
      </c>
      <c r="MWX34" s="450" t="s">
        <v>127</v>
      </c>
      <c r="MWY34" s="446" t="s">
        <v>128</v>
      </c>
      <c r="MWZ34" s="446" t="s">
        <v>129</v>
      </c>
      <c r="MXA34" s="446" t="s">
        <v>130</v>
      </c>
      <c r="MXB34" s="446">
        <v>0.217</v>
      </c>
      <c r="MXC34" s="451">
        <f>+VLOOKUP(MWX34,[111]Insumos!$A$2:$F$2700,5,FALSE)</f>
        <v>2679</v>
      </c>
      <c r="MXD34" s="451">
        <f>+ROUND(MXB34*MXC34,0)</f>
        <v>581</v>
      </c>
      <c r="MXE34" s="450" t="s">
        <v>31</v>
      </c>
      <c r="MXF34" s="450" t="s">
        <v>127</v>
      </c>
      <c r="MXG34" s="446" t="s">
        <v>128</v>
      </c>
      <c r="MXH34" s="446" t="s">
        <v>129</v>
      </c>
      <c r="MXI34" s="446" t="s">
        <v>130</v>
      </c>
      <c r="MXJ34" s="446">
        <v>0.217</v>
      </c>
      <c r="MXK34" s="451">
        <f>+VLOOKUP(MXF34,[111]Insumos!$A$2:$F$2700,5,FALSE)</f>
        <v>2679</v>
      </c>
      <c r="MXL34" s="451">
        <f>+ROUND(MXJ34*MXK34,0)</f>
        <v>581</v>
      </c>
      <c r="MXM34" s="450" t="s">
        <v>31</v>
      </c>
      <c r="MXN34" s="450" t="s">
        <v>127</v>
      </c>
      <c r="MXO34" s="446" t="s">
        <v>128</v>
      </c>
      <c r="MXP34" s="446" t="s">
        <v>129</v>
      </c>
      <c r="MXQ34" s="446" t="s">
        <v>130</v>
      </c>
      <c r="MXR34" s="446">
        <v>0.217</v>
      </c>
      <c r="MXS34" s="451">
        <f>+VLOOKUP(MXN34,[111]Insumos!$A$2:$F$2700,5,FALSE)</f>
        <v>2679</v>
      </c>
      <c r="MXT34" s="451">
        <f>+ROUND(MXR34*MXS34,0)</f>
        <v>581</v>
      </c>
      <c r="MXU34" s="450" t="s">
        <v>31</v>
      </c>
      <c r="MXV34" s="450" t="s">
        <v>127</v>
      </c>
      <c r="MXW34" s="446" t="s">
        <v>128</v>
      </c>
      <c r="MXX34" s="446" t="s">
        <v>129</v>
      </c>
      <c r="MXY34" s="446" t="s">
        <v>130</v>
      </c>
      <c r="MXZ34" s="446">
        <v>0.217</v>
      </c>
      <c r="MYA34" s="451">
        <f>+VLOOKUP(MXV34,[111]Insumos!$A$2:$F$2700,5,FALSE)</f>
        <v>2679</v>
      </c>
      <c r="MYB34" s="451">
        <f>+ROUND(MXZ34*MYA34,0)</f>
        <v>581</v>
      </c>
      <c r="MYC34" s="450" t="s">
        <v>31</v>
      </c>
      <c r="MYD34" s="450" t="s">
        <v>127</v>
      </c>
      <c r="MYE34" s="446" t="s">
        <v>128</v>
      </c>
      <c r="MYF34" s="446" t="s">
        <v>129</v>
      </c>
      <c r="MYG34" s="446" t="s">
        <v>130</v>
      </c>
      <c r="MYH34" s="446">
        <v>0.217</v>
      </c>
      <c r="MYI34" s="451">
        <f>+VLOOKUP(MYD34,[111]Insumos!$A$2:$F$2700,5,FALSE)</f>
        <v>2679</v>
      </c>
      <c r="MYJ34" s="451">
        <f>+ROUND(MYH34*MYI34,0)</f>
        <v>581</v>
      </c>
      <c r="MYK34" s="450" t="s">
        <v>31</v>
      </c>
      <c r="MYL34" s="450" t="s">
        <v>127</v>
      </c>
      <c r="MYM34" s="446" t="s">
        <v>128</v>
      </c>
      <c r="MYN34" s="446" t="s">
        <v>129</v>
      </c>
      <c r="MYO34" s="446" t="s">
        <v>130</v>
      </c>
      <c r="MYP34" s="446">
        <v>0.217</v>
      </c>
      <c r="MYQ34" s="451">
        <f>+VLOOKUP(MYL34,[111]Insumos!$A$2:$F$2700,5,FALSE)</f>
        <v>2679</v>
      </c>
      <c r="MYR34" s="451">
        <f>+ROUND(MYP34*MYQ34,0)</f>
        <v>581</v>
      </c>
      <c r="MYS34" s="450" t="s">
        <v>31</v>
      </c>
      <c r="MYT34" s="450" t="s">
        <v>127</v>
      </c>
      <c r="MYU34" s="446" t="s">
        <v>128</v>
      </c>
      <c r="MYV34" s="446" t="s">
        <v>129</v>
      </c>
      <c r="MYW34" s="446" t="s">
        <v>130</v>
      </c>
      <c r="MYX34" s="446">
        <v>0.217</v>
      </c>
      <c r="MYY34" s="451">
        <f>+VLOOKUP(MYT34,[111]Insumos!$A$2:$F$2700,5,FALSE)</f>
        <v>2679</v>
      </c>
      <c r="MYZ34" s="451">
        <f>+ROUND(MYX34*MYY34,0)</f>
        <v>581</v>
      </c>
      <c r="MZA34" s="450" t="s">
        <v>31</v>
      </c>
      <c r="MZB34" s="450" t="s">
        <v>127</v>
      </c>
      <c r="MZC34" s="446" t="s">
        <v>128</v>
      </c>
      <c r="MZD34" s="446" t="s">
        <v>129</v>
      </c>
      <c r="MZE34" s="446" t="s">
        <v>130</v>
      </c>
      <c r="MZF34" s="446">
        <v>0.217</v>
      </c>
      <c r="MZG34" s="451">
        <f>+VLOOKUP(MZB34,[111]Insumos!$A$2:$F$2700,5,FALSE)</f>
        <v>2679</v>
      </c>
      <c r="MZH34" s="451">
        <f>+ROUND(MZF34*MZG34,0)</f>
        <v>581</v>
      </c>
      <c r="MZI34" s="450" t="s">
        <v>31</v>
      </c>
      <c r="MZJ34" s="450" t="s">
        <v>127</v>
      </c>
      <c r="MZK34" s="446" t="s">
        <v>128</v>
      </c>
      <c r="MZL34" s="446" t="s">
        <v>129</v>
      </c>
      <c r="MZM34" s="446" t="s">
        <v>130</v>
      </c>
      <c r="MZN34" s="446">
        <v>0.217</v>
      </c>
      <c r="MZO34" s="451">
        <f>+VLOOKUP(MZJ34,[111]Insumos!$A$2:$F$2700,5,FALSE)</f>
        <v>2679</v>
      </c>
      <c r="MZP34" s="451">
        <f>+ROUND(MZN34*MZO34,0)</f>
        <v>581</v>
      </c>
      <c r="MZQ34" s="450" t="s">
        <v>31</v>
      </c>
      <c r="MZR34" s="450" t="s">
        <v>127</v>
      </c>
      <c r="MZS34" s="446" t="s">
        <v>128</v>
      </c>
      <c r="MZT34" s="446" t="s">
        <v>129</v>
      </c>
      <c r="MZU34" s="446" t="s">
        <v>130</v>
      </c>
      <c r="MZV34" s="446">
        <v>0.217</v>
      </c>
      <c r="MZW34" s="451">
        <f>+VLOOKUP(MZR34,[111]Insumos!$A$2:$F$2700,5,FALSE)</f>
        <v>2679</v>
      </c>
      <c r="MZX34" s="451">
        <f>+ROUND(MZV34*MZW34,0)</f>
        <v>581</v>
      </c>
      <c r="MZY34" s="450" t="s">
        <v>31</v>
      </c>
      <c r="MZZ34" s="450" t="s">
        <v>127</v>
      </c>
      <c r="NAA34" s="446" t="s">
        <v>128</v>
      </c>
      <c r="NAB34" s="446" t="s">
        <v>129</v>
      </c>
      <c r="NAC34" s="446" t="s">
        <v>130</v>
      </c>
      <c r="NAD34" s="446">
        <v>0.217</v>
      </c>
      <c r="NAE34" s="451">
        <f>+VLOOKUP(MZZ34,[111]Insumos!$A$2:$F$2700,5,FALSE)</f>
        <v>2679</v>
      </c>
      <c r="NAF34" s="451">
        <f>+ROUND(NAD34*NAE34,0)</f>
        <v>581</v>
      </c>
      <c r="NAG34" s="450" t="s">
        <v>31</v>
      </c>
      <c r="NAH34" s="450" t="s">
        <v>127</v>
      </c>
      <c r="NAI34" s="446" t="s">
        <v>128</v>
      </c>
      <c r="NAJ34" s="446" t="s">
        <v>129</v>
      </c>
      <c r="NAK34" s="446" t="s">
        <v>130</v>
      </c>
      <c r="NAL34" s="446">
        <v>0.217</v>
      </c>
      <c r="NAM34" s="451">
        <f>+VLOOKUP(NAH34,[111]Insumos!$A$2:$F$2700,5,FALSE)</f>
        <v>2679</v>
      </c>
      <c r="NAN34" s="451">
        <f>+ROUND(NAL34*NAM34,0)</f>
        <v>581</v>
      </c>
      <c r="NAO34" s="450" t="s">
        <v>31</v>
      </c>
      <c r="NAP34" s="450" t="s">
        <v>127</v>
      </c>
      <c r="NAQ34" s="446" t="s">
        <v>128</v>
      </c>
      <c r="NAR34" s="446" t="s">
        <v>129</v>
      </c>
      <c r="NAS34" s="446" t="s">
        <v>130</v>
      </c>
      <c r="NAT34" s="446">
        <v>0.217</v>
      </c>
      <c r="NAU34" s="451">
        <f>+VLOOKUP(NAP34,[111]Insumos!$A$2:$F$2700,5,FALSE)</f>
        <v>2679</v>
      </c>
      <c r="NAV34" s="451">
        <f>+ROUND(NAT34*NAU34,0)</f>
        <v>581</v>
      </c>
      <c r="NAW34" s="450" t="s">
        <v>31</v>
      </c>
      <c r="NAX34" s="450" t="s">
        <v>127</v>
      </c>
      <c r="NAY34" s="446" t="s">
        <v>128</v>
      </c>
      <c r="NAZ34" s="446" t="s">
        <v>129</v>
      </c>
      <c r="NBA34" s="446" t="s">
        <v>130</v>
      </c>
      <c r="NBB34" s="446">
        <v>0.217</v>
      </c>
      <c r="NBC34" s="451">
        <f>+VLOOKUP(NAX34,[111]Insumos!$A$2:$F$2700,5,FALSE)</f>
        <v>2679</v>
      </c>
      <c r="NBD34" s="451">
        <f>+ROUND(NBB34*NBC34,0)</f>
        <v>581</v>
      </c>
      <c r="NBE34" s="450" t="s">
        <v>31</v>
      </c>
      <c r="NBF34" s="450" t="s">
        <v>127</v>
      </c>
      <c r="NBG34" s="446" t="s">
        <v>128</v>
      </c>
      <c r="NBH34" s="446" t="s">
        <v>129</v>
      </c>
      <c r="NBI34" s="446" t="s">
        <v>130</v>
      </c>
      <c r="NBJ34" s="446">
        <v>0.217</v>
      </c>
      <c r="NBK34" s="451">
        <f>+VLOOKUP(NBF34,[111]Insumos!$A$2:$F$2700,5,FALSE)</f>
        <v>2679</v>
      </c>
      <c r="NBL34" s="451">
        <f>+ROUND(NBJ34*NBK34,0)</f>
        <v>581</v>
      </c>
      <c r="NBM34" s="450" t="s">
        <v>31</v>
      </c>
      <c r="NBN34" s="450" t="s">
        <v>127</v>
      </c>
      <c r="NBO34" s="446" t="s">
        <v>128</v>
      </c>
      <c r="NBP34" s="446" t="s">
        <v>129</v>
      </c>
      <c r="NBQ34" s="446" t="s">
        <v>130</v>
      </c>
      <c r="NBR34" s="446">
        <v>0.217</v>
      </c>
      <c r="NBS34" s="451">
        <f>+VLOOKUP(NBN34,[111]Insumos!$A$2:$F$2700,5,FALSE)</f>
        <v>2679</v>
      </c>
      <c r="NBT34" s="451">
        <f>+ROUND(NBR34*NBS34,0)</f>
        <v>581</v>
      </c>
      <c r="NBU34" s="450" t="s">
        <v>31</v>
      </c>
      <c r="NBV34" s="450" t="s">
        <v>127</v>
      </c>
      <c r="NBW34" s="446" t="s">
        <v>128</v>
      </c>
      <c r="NBX34" s="446" t="s">
        <v>129</v>
      </c>
      <c r="NBY34" s="446" t="s">
        <v>130</v>
      </c>
      <c r="NBZ34" s="446">
        <v>0.217</v>
      </c>
      <c r="NCA34" s="451">
        <f>+VLOOKUP(NBV34,[111]Insumos!$A$2:$F$2700,5,FALSE)</f>
        <v>2679</v>
      </c>
      <c r="NCB34" s="451">
        <f>+ROUND(NBZ34*NCA34,0)</f>
        <v>581</v>
      </c>
      <c r="NCC34" s="450" t="s">
        <v>31</v>
      </c>
      <c r="NCD34" s="450" t="s">
        <v>127</v>
      </c>
      <c r="NCE34" s="446" t="s">
        <v>128</v>
      </c>
      <c r="NCF34" s="446" t="s">
        <v>129</v>
      </c>
      <c r="NCG34" s="446" t="s">
        <v>130</v>
      </c>
      <c r="NCH34" s="446">
        <v>0.217</v>
      </c>
      <c r="NCI34" s="451">
        <f>+VLOOKUP(NCD34,[111]Insumos!$A$2:$F$2700,5,FALSE)</f>
        <v>2679</v>
      </c>
      <c r="NCJ34" s="451">
        <f>+ROUND(NCH34*NCI34,0)</f>
        <v>581</v>
      </c>
      <c r="NCK34" s="450" t="s">
        <v>31</v>
      </c>
      <c r="NCL34" s="450" t="s">
        <v>127</v>
      </c>
      <c r="NCM34" s="446" t="s">
        <v>128</v>
      </c>
      <c r="NCN34" s="446" t="s">
        <v>129</v>
      </c>
      <c r="NCO34" s="446" t="s">
        <v>130</v>
      </c>
      <c r="NCP34" s="446">
        <v>0.217</v>
      </c>
      <c r="NCQ34" s="451">
        <f>+VLOOKUP(NCL34,[111]Insumos!$A$2:$F$2700,5,FALSE)</f>
        <v>2679</v>
      </c>
      <c r="NCR34" s="451">
        <f>+ROUND(NCP34*NCQ34,0)</f>
        <v>581</v>
      </c>
      <c r="NCS34" s="450" t="s">
        <v>31</v>
      </c>
      <c r="NCT34" s="450" t="s">
        <v>127</v>
      </c>
      <c r="NCU34" s="446" t="s">
        <v>128</v>
      </c>
      <c r="NCV34" s="446" t="s">
        <v>129</v>
      </c>
      <c r="NCW34" s="446" t="s">
        <v>130</v>
      </c>
      <c r="NCX34" s="446">
        <v>0.217</v>
      </c>
      <c r="NCY34" s="451">
        <f>+VLOOKUP(NCT34,[111]Insumos!$A$2:$F$2700,5,FALSE)</f>
        <v>2679</v>
      </c>
      <c r="NCZ34" s="451">
        <f>+ROUND(NCX34*NCY34,0)</f>
        <v>581</v>
      </c>
      <c r="NDA34" s="450" t="s">
        <v>31</v>
      </c>
      <c r="NDB34" s="450" t="s">
        <v>127</v>
      </c>
      <c r="NDC34" s="446" t="s">
        <v>128</v>
      </c>
      <c r="NDD34" s="446" t="s">
        <v>129</v>
      </c>
      <c r="NDE34" s="446" t="s">
        <v>130</v>
      </c>
      <c r="NDF34" s="446">
        <v>0.217</v>
      </c>
      <c r="NDG34" s="451">
        <f>+VLOOKUP(NDB34,[111]Insumos!$A$2:$F$2700,5,FALSE)</f>
        <v>2679</v>
      </c>
      <c r="NDH34" s="451">
        <f>+ROUND(NDF34*NDG34,0)</f>
        <v>581</v>
      </c>
      <c r="NDI34" s="450" t="s">
        <v>31</v>
      </c>
      <c r="NDJ34" s="450" t="s">
        <v>127</v>
      </c>
      <c r="NDK34" s="446" t="s">
        <v>128</v>
      </c>
      <c r="NDL34" s="446" t="s">
        <v>129</v>
      </c>
      <c r="NDM34" s="446" t="s">
        <v>130</v>
      </c>
      <c r="NDN34" s="446">
        <v>0.217</v>
      </c>
      <c r="NDO34" s="451">
        <f>+VLOOKUP(NDJ34,[111]Insumos!$A$2:$F$2700,5,FALSE)</f>
        <v>2679</v>
      </c>
      <c r="NDP34" s="451">
        <f>+ROUND(NDN34*NDO34,0)</f>
        <v>581</v>
      </c>
      <c r="NDQ34" s="450" t="s">
        <v>31</v>
      </c>
      <c r="NDR34" s="450" t="s">
        <v>127</v>
      </c>
      <c r="NDS34" s="446" t="s">
        <v>128</v>
      </c>
      <c r="NDT34" s="446" t="s">
        <v>129</v>
      </c>
      <c r="NDU34" s="446" t="s">
        <v>130</v>
      </c>
      <c r="NDV34" s="446">
        <v>0.217</v>
      </c>
      <c r="NDW34" s="451">
        <f>+VLOOKUP(NDR34,[111]Insumos!$A$2:$F$2700,5,FALSE)</f>
        <v>2679</v>
      </c>
      <c r="NDX34" s="451">
        <f>+ROUND(NDV34*NDW34,0)</f>
        <v>581</v>
      </c>
      <c r="NDY34" s="450" t="s">
        <v>31</v>
      </c>
      <c r="NDZ34" s="450" t="s">
        <v>127</v>
      </c>
      <c r="NEA34" s="446" t="s">
        <v>128</v>
      </c>
      <c r="NEB34" s="446" t="s">
        <v>129</v>
      </c>
      <c r="NEC34" s="446" t="s">
        <v>130</v>
      </c>
      <c r="NED34" s="446">
        <v>0.217</v>
      </c>
      <c r="NEE34" s="451">
        <f>+VLOOKUP(NDZ34,[111]Insumos!$A$2:$F$2700,5,FALSE)</f>
        <v>2679</v>
      </c>
      <c r="NEF34" s="451">
        <f>+ROUND(NED34*NEE34,0)</f>
        <v>581</v>
      </c>
      <c r="NEG34" s="450" t="s">
        <v>31</v>
      </c>
      <c r="NEH34" s="450" t="s">
        <v>127</v>
      </c>
      <c r="NEI34" s="446" t="s">
        <v>128</v>
      </c>
      <c r="NEJ34" s="446" t="s">
        <v>129</v>
      </c>
      <c r="NEK34" s="446" t="s">
        <v>130</v>
      </c>
      <c r="NEL34" s="446">
        <v>0.217</v>
      </c>
      <c r="NEM34" s="451">
        <f>+VLOOKUP(NEH34,[111]Insumos!$A$2:$F$2700,5,FALSE)</f>
        <v>2679</v>
      </c>
      <c r="NEN34" s="451">
        <f>+ROUND(NEL34*NEM34,0)</f>
        <v>581</v>
      </c>
      <c r="NEO34" s="450" t="s">
        <v>31</v>
      </c>
      <c r="NEP34" s="450" t="s">
        <v>127</v>
      </c>
      <c r="NEQ34" s="446" t="s">
        <v>128</v>
      </c>
      <c r="NER34" s="446" t="s">
        <v>129</v>
      </c>
      <c r="NES34" s="446" t="s">
        <v>130</v>
      </c>
      <c r="NET34" s="446">
        <v>0.217</v>
      </c>
      <c r="NEU34" s="451">
        <f>+VLOOKUP(NEP34,[111]Insumos!$A$2:$F$2700,5,FALSE)</f>
        <v>2679</v>
      </c>
      <c r="NEV34" s="451">
        <f>+ROUND(NET34*NEU34,0)</f>
        <v>581</v>
      </c>
      <c r="NEW34" s="450" t="s">
        <v>31</v>
      </c>
      <c r="NEX34" s="450" t="s">
        <v>127</v>
      </c>
      <c r="NEY34" s="446" t="s">
        <v>128</v>
      </c>
      <c r="NEZ34" s="446" t="s">
        <v>129</v>
      </c>
      <c r="NFA34" s="446" t="s">
        <v>130</v>
      </c>
      <c r="NFB34" s="446">
        <v>0.217</v>
      </c>
      <c r="NFC34" s="451">
        <f>+VLOOKUP(NEX34,[111]Insumos!$A$2:$F$2700,5,FALSE)</f>
        <v>2679</v>
      </c>
      <c r="NFD34" s="451">
        <f>+ROUND(NFB34*NFC34,0)</f>
        <v>581</v>
      </c>
      <c r="NFE34" s="450" t="s">
        <v>31</v>
      </c>
      <c r="NFF34" s="450" t="s">
        <v>127</v>
      </c>
      <c r="NFG34" s="446" t="s">
        <v>128</v>
      </c>
      <c r="NFH34" s="446" t="s">
        <v>129</v>
      </c>
      <c r="NFI34" s="446" t="s">
        <v>130</v>
      </c>
      <c r="NFJ34" s="446">
        <v>0.217</v>
      </c>
      <c r="NFK34" s="451">
        <f>+VLOOKUP(NFF34,[111]Insumos!$A$2:$F$2700,5,FALSE)</f>
        <v>2679</v>
      </c>
      <c r="NFL34" s="451">
        <f>+ROUND(NFJ34*NFK34,0)</f>
        <v>581</v>
      </c>
      <c r="NFM34" s="450" t="s">
        <v>31</v>
      </c>
      <c r="NFN34" s="450" t="s">
        <v>127</v>
      </c>
      <c r="NFO34" s="446" t="s">
        <v>128</v>
      </c>
      <c r="NFP34" s="446" t="s">
        <v>129</v>
      </c>
      <c r="NFQ34" s="446" t="s">
        <v>130</v>
      </c>
      <c r="NFR34" s="446">
        <v>0.217</v>
      </c>
      <c r="NFS34" s="451">
        <f>+VLOOKUP(NFN34,[111]Insumos!$A$2:$F$2700,5,FALSE)</f>
        <v>2679</v>
      </c>
      <c r="NFT34" s="451">
        <f>+ROUND(NFR34*NFS34,0)</f>
        <v>581</v>
      </c>
      <c r="NFU34" s="450" t="s">
        <v>31</v>
      </c>
      <c r="NFV34" s="450" t="s">
        <v>127</v>
      </c>
      <c r="NFW34" s="446" t="s">
        <v>128</v>
      </c>
      <c r="NFX34" s="446" t="s">
        <v>129</v>
      </c>
      <c r="NFY34" s="446" t="s">
        <v>130</v>
      </c>
      <c r="NFZ34" s="446">
        <v>0.217</v>
      </c>
      <c r="NGA34" s="451">
        <f>+VLOOKUP(NFV34,[111]Insumos!$A$2:$F$2700,5,FALSE)</f>
        <v>2679</v>
      </c>
      <c r="NGB34" s="451">
        <f>+ROUND(NFZ34*NGA34,0)</f>
        <v>581</v>
      </c>
      <c r="NGC34" s="450" t="s">
        <v>31</v>
      </c>
      <c r="NGD34" s="450" t="s">
        <v>127</v>
      </c>
      <c r="NGE34" s="446" t="s">
        <v>128</v>
      </c>
      <c r="NGF34" s="446" t="s">
        <v>129</v>
      </c>
      <c r="NGG34" s="446" t="s">
        <v>130</v>
      </c>
      <c r="NGH34" s="446">
        <v>0.217</v>
      </c>
      <c r="NGI34" s="451">
        <f>+VLOOKUP(NGD34,[111]Insumos!$A$2:$F$2700,5,FALSE)</f>
        <v>2679</v>
      </c>
      <c r="NGJ34" s="451">
        <f>+ROUND(NGH34*NGI34,0)</f>
        <v>581</v>
      </c>
      <c r="NGK34" s="450" t="s">
        <v>31</v>
      </c>
      <c r="NGL34" s="450" t="s">
        <v>127</v>
      </c>
      <c r="NGM34" s="446" t="s">
        <v>128</v>
      </c>
      <c r="NGN34" s="446" t="s">
        <v>129</v>
      </c>
      <c r="NGO34" s="446" t="s">
        <v>130</v>
      </c>
      <c r="NGP34" s="446">
        <v>0.217</v>
      </c>
      <c r="NGQ34" s="451">
        <f>+VLOOKUP(NGL34,[111]Insumos!$A$2:$F$2700,5,FALSE)</f>
        <v>2679</v>
      </c>
      <c r="NGR34" s="451">
        <f>+ROUND(NGP34*NGQ34,0)</f>
        <v>581</v>
      </c>
      <c r="NGS34" s="450" t="s">
        <v>31</v>
      </c>
      <c r="NGT34" s="450" t="s">
        <v>127</v>
      </c>
      <c r="NGU34" s="446" t="s">
        <v>128</v>
      </c>
      <c r="NGV34" s="446" t="s">
        <v>129</v>
      </c>
      <c r="NGW34" s="446" t="s">
        <v>130</v>
      </c>
      <c r="NGX34" s="446">
        <v>0.217</v>
      </c>
      <c r="NGY34" s="451">
        <f>+VLOOKUP(NGT34,[111]Insumos!$A$2:$F$2700,5,FALSE)</f>
        <v>2679</v>
      </c>
      <c r="NGZ34" s="451">
        <f>+ROUND(NGX34*NGY34,0)</f>
        <v>581</v>
      </c>
      <c r="NHA34" s="450" t="s">
        <v>31</v>
      </c>
      <c r="NHB34" s="450" t="s">
        <v>127</v>
      </c>
      <c r="NHC34" s="446" t="s">
        <v>128</v>
      </c>
      <c r="NHD34" s="446" t="s">
        <v>129</v>
      </c>
      <c r="NHE34" s="446" t="s">
        <v>130</v>
      </c>
      <c r="NHF34" s="446">
        <v>0.217</v>
      </c>
      <c r="NHG34" s="451">
        <f>+VLOOKUP(NHB34,[111]Insumos!$A$2:$F$2700,5,FALSE)</f>
        <v>2679</v>
      </c>
      <c r="NHH34" s="451">
        <f>+ROUND(NHF34*NHG34,0)</f>
        <v>581</v>
      </c>
      <c r="NHI34" s="450" t="s">
        <v>31</v>
      </c>
      <c r="NHJ34" s="450" t="s">
        <v>127</v>
      </c>
      <c r="NHK34" s="446" t="s">
        <v>128</v>
      </c>
      <c r="NHL34" s="446" t="s">
        <v>129</v>
      </c>
      <c r="NHM34" s="446" t="s">
        <v>130</v>
      </c>
      <c r="NHN34" s="446">
        <v>0.217</v>
      </c>
      <c r="NHO34" s="451">
        <f>+VLOOKUP(NHJ34,[111]Insumos!$A$2:$F$2700,5,FALSE)</f>
        <v>2679</v>
      </c>
      <c r="NHP34" s="451">
        <f>+ROUND(NHN34*NHO34,0)</f>
        <v>581</v>
      </c>
      <c r="NHQ34" s="450" t="s">
        <v>31</v>
      </c>
      <c r="NHR34" s="450" t="s">
        <v>127</v>
      </c>
      <c r="NHS34" s="446" t="s">
        <v>128</v>
      </c>
      <c r="NHT34" s="446" t="s">
        <v>129</v>
      </c>
      <c r="NHU34" s="446" t="s">
        <v>130</v>
      </c>
      <c r="NHV34" s="446">
        <v>0.217</v>
      </c>
      <c r="NHW34" s="451">
        <f>+VLOOKUP(NHR34,[111]Insumos!$A$2:$F$2700,5,FALSE)</f>
        <v>2679</v>
      </c>
      <c r="NHX34" s="451">
        <f>+ROUND(NHV34*NHW34,0)</f>
        <v>581</v>
      </c>
      <c r="NHY34" s="450" t="s">
        <v>31</v>
      </c>
      <c r="NHZ34" s="450" t="s">
        <v>127</v>
      </c>
      <c r="NIA34" s="446" t="s">
        <v>128</v>
      </c>
      <c r="NIB34" s="446" t="s">
        <v>129</v>
      </c>
      <c r="NIC34" s="446" t="s">
        <v>130</v>
      </c>
      <c r="NID34" s="446">
        <v>0.217</v>
      </c>
      <c r="NIE34" s="451">
        <f>+VLOOKUP(NHZ34,[111]Insumos!$A$2:$F$2700,5,FALSE)</f>
        <v>2679</v>
      </c>
      <c r="NIF34" s="451">
        <f>+ROUND(NID34*NIE34,0)</f>
        <v>581</v>
      </c>
      <c r="NIG34" s="450" t="s">
        <v>31</v>
      </c>
      <c r="NIH34" s="450" t="s">
        <v>127</v>
      </c>
      <c r="NII34" s="446" t="s">
        <v>128</v>
      </c>
      <c r="NIJ34" s="446" t="s">
        <v>129</v>
      </c>
      <c r="NIK34" s="446" t="s">
        <v>130</v>
      </c>
      <c r="NIL34" s="446">
        <v>0.217</v>
      </c>
      <c r="NIM34" s="451">
        <f>+VLOOKUP(NIH34,[111]Insumos!$A$2:$F$2700,5,FALSE)</f>
        <v>2679</v>
      </c>
      <c r="NIN34" s="451">
        <f>+ROUND(NIL34*NIM34,0)</f>
        <v>581</v>
      </c>
      <c r="NIO34" s="450" t="s">
        <v>31</v>
      </c>
      <c r="NIP34" s="450" t="s">
        <v>127</v>
      </c>
      <c r="NIQ34" s="446" t="s">
        <v>128</v>
      </c>
      <c r="NIR34" s="446" t="s">
        <v>129</v>
      </c>
      <c r="NIS34" s="446" t="s">
        <v>130</v>
      </c>
      <c r="NIT34" s="446">
        <v>0.217</v>
      </c>
      <c r="NIU34" s="451">
        <f>+VLOOKUP(NIP34,[111]Insumos!$A$2:$F$2700,5,FALSE)</f>
        <v>2679</v>
      </c>
      <c r="NIV34" s="451">
        <f>+ROUND(NIT34*NIU34,0)</f>
        <v>581</v>
      </c>
      <c r="NIW34" s="450" t="s">
        <v>31</v>
      </c>
      <c r="NIX34" s="450" t="s">
        <v>127</v>
      </c>
      <c r="NIY34" s="446" t="s">
        <v>128</v>
      </c>
      <c r="NIZ34" s="446" t="s">
        <v>129</v>
      </c>
      <c r="NJA34" s="446" t="s">
        <v>130</v>
      </c>
      <c r="NJB34" s="446">
        <v>0.217</v>
      </c>
      <c r="NJC34" s="451">
        <f>+VLOOKUP(NIX34,[111]Insumos!$A$2:$F$2700,5,FALSE)</f>
        <v>2679</v>
      </c>
      <c r="NJD34" s="451">
        <f>+ROUND(NJB34*NJC34,0)</f>
        <v>581</v>
      </c>
      <c r="NJE34" s="450" t="s">
        <v>31</v>
      </c>
      <c r="NJF34" s="450" t="s">
        <v>127</v>
      </c>
      <c r="NJG34" s="446" t="s">
        <v>128</v>
      </c>
      <c r="NJH34" s="446" t="s">
        <v>129</v>
      </c>
      <c r="NJI34" s="446" t="s">
        <v>130</v>
      </c>
      <c r="NJJ34" s="446">
        <v>0.217</v>
      </c>
      <c r="NJK34" s="451">
        <f>+VLOOKUP(NJF34,[111]Insumos!$A$2:$F$2700,5,FALSE)</f>
        <v>2679</v>
      </c>
      <c r="NJL34" s="451">
        <f>+ROUND(NJJ34*NJK34,0)</f>
        <v>581</v>
      </c>
      <c r="NJM34" s="450" t="s">
        <v>31</v>
      </c>
      <c r="NJN34" s="450" t="s">
        <v>127</v>
      </c>
      <c r="NJO34" s="446" t="s">
        <v>128</v>
      </c>
      <c r="NJP34" s="446" t="s">
        <v>129</v>
      </c>
      <c r="NJQ34" s="446" t="s">
        <v>130</v>
      </c>
      <c r="NJR34" s="446">
        <v>0.217</v>
      </c>
      <c r="NJS34" s="451">
        <f>+VLOOKUP(NJN34,[111]Insumos!$A$2:$F$2700,5,FALSE)</f>
        <v>2679</v>
      </c>
      <c r="NJT34" s="451">
        <f>+ROUND(NJR34*NJS34,0)</f>
        <v>581</v>
      </c>
      <c r="NJU34" s="450" t="s">
        <v>31</v>
      </c>
      <c r="NJV34" s="450" t="s">
        <v>127</v>
      </c>
      <c r="NJW34" s="446" t="s">
        <v>128</v>
      </c>
      <c r="NJX34" s="446" t="s">
        <v>129</v>
      </c>
      <c r="NJY34" s="446" t="s">
        <v>130</v>
      </c>
      <c r="NJZ34" s="446">
        <v>0.217</v>
      </c>
      <c r="NKA34" s="451">
        <f>+VLOOKUP(NJV34,[111]Insumos!$A$2:$F$2700,5,FALSE)</f>
        <v>2679</v>
      </c>
      <c r="NKB34" s="451">
        <f>+ROUND(NJZ34*NKA34,0)</f>
        <v>581</v>
      </c>
      <c r="NKC34" s="450" t="s">
        <v>31</v>
      </c>
      <c r="NKD34" s="450" t="s">
        <v>127</v>
      </c>
      <c r="NKE34" s="446" t="s">
        <v>128</v>
      </c>
      <c r="NKF34" s="446" t="s">
        <v>129</v>
      </c>
      <c r="NKG34" s="446" t="s">
        <v>130</v>
      </c>
      <c r="NKH34" s="446">
        <v>0.217</v>
      </c>
      <c r="NKI34" s="451">
        <f>+VLOOKUP(NKD34,[111]Insumos!$A$2:$F$2700,5,FALSE)</f>
        <v>2679</v>
      </c>
      <c r="NKJ34" s="451">
        <f>+ROUND(NKH34*NKI34,0)</f>
        <v>581</v>
      </c>
      <c r="NKK34" s="450" t="s">
        <v>31</v>
      </c>
      <c r="NKL34" s="450" t="s">
        <v>127</v>
      </c>
      <c r="NKM34" s="446" t="s">
        <v>128</v>
      </c>
      <c r="NKN34" s="446" t="s">
        <v>129</v>
      </c>
      <c r="NKO34" s="446" t="s">
        <v>130</v>
      </c>
      <c r="NKP34" s="446">
        <v>0.217</v>
      </c>
      <c r="NKQ34" s="451">
        <f>+VLOOKUP(NKL34,[111]Insumos!$A$2:$F$2700,5,FALSE)</f>
        <v>2679</v>
      </c>
      <c r="NKR34" s="451">
        <f>+ROUND(NKP34*NKQ34,0)</f>
        <v>581</v>
      </c>
      <c r="NKS34" s="450" t="s">
        <v>31</v>
      </c>
      <c r="NKT34" s="450" t="s">
        <v>127</v>
      </c>
      <c r="NKU34" s="446" t="s">
        <v>128</v>
      </c>
      <c r="NKV34" s="446" t="s">
        <v>129</v>
      </c>
      <c r="NKW34" s="446" t="s">
        <v>130</v>
      </c>
      <c r="NKX34" s="446">
        <v>0.217</v>
      </c>
      <c r="NKY34" s="451">
        <f>+VLOOKUP(NKT34,[111]Insumos!$A$2:$F$2700,5,FALSE)</f>
        <v>2679</v>
      </c>
      <c r="NKZ34" s="451">
        <f>+ROUND(NKX34*NKY34,0)</f>
        <v>581</v>
      </c>
      <c r="NLA34" s="450" t="s">
        <v>31</v>
      </c>
      <c r="NLB34" s="450" t="s">
        <v>127</v>
      </c>
      <c r="NLC34" s="446" t="s">
        <v>128</v>
      </c>
      <c r="NLD34" s="446" t="s">
        <v>129</v>
      </c>
      <c r="NLE34" s="446" t="s">
        <v>130</v>
      </c>
      <c r="NLF34" s="446">
        <v>0.217</v>
      </c>
      <c r="NLG34" s="451">
        <f>+VLOOKUP(NLB34,[111]Insumos!$A$2:$F$2700,5,FALSE)</f>
        <v>2679</v>
      </c>
      <c r="NLH34" s="451">
        <f>+ROUND(NLF34*NLG34,0)</f>
        <v>581</v>
      </c>
      <c r="NLI34" s="450" t="s">
        <v>31</v>
      </c>
      <c r="NLJ34" s="450" t="s">
        <v>127</v>
      </c>
      <c r="NLK34" s="446" t="s">
        <v>128</v>
      </c>
      <c r="NLL34" s="446" t="s">
        <v>129</v>
      </c>
      <c r="NLM34" s="446" t="s">
        <v>130</v>
      </c>
      <c r="NLN34" s="446">
        <v>0.217</v>
      </c>
      <c r="NLO34" s="451">
        <f>+VLOOKUP(NLJ34,[111]Insumos!$A$2:$F$2700,5,FALSE)</f>
        <v>2679</v>
      </c>
      <c r="NLP34" s="451">
        <f>+ROUND(NLN34*NLO34,0)</f>
        <v>581</v>
      </c>
      <c r="NLQ34" s="450" t="s">
        <v>31</v>
      </c>
      <c r="NLR34" s="450" t="s">
        <v>127</v>
      </c>
      <c r="NLS34" s="446" t="s">
        <v>128</v>
      </c>
      <c r="NLT34" s="446" t="s">
        <v>129</v>
      </c>
      <c r="NLU34" s="446" t="s">
        <v>130</v>
      </c>
      <c r="NLV34" s="446">
        <v>0.217</v>
      </c>
      <c r="NLW34" s="451">
        <f>+VLOOKUP(NLR34,[111]Insumos!$A$2:$F$2700,5,FALSE)</f>
        <v>2679</v>
      </c>
      <c r="NLX34" s="451">
        <f>+ROUND(NLV34*NLW34,0)</f>
        <v>581</v>
      </c>
      <c r="NLY34" s="450" t="s">
        <v>31</v>
      </c>
      <c r="NLZ34" s="450" t="s">
        <v>127</v>
      </c>
      <c r="NMA34" s="446" t="s">
        <v>128</v>
      </c>
      <c r="NMB34" s="446" t="s">
        <v>129</v>
      </c>
      <c r="NMC34" s="446" t="s">
        <v>130</v>
      </c>
      <c r="NMD34" s="446">
        <v>0.217</v>
      </c>
      <c r="NME34" s="451">
        <f>+VLOOKUP(NLZ34,[111]Insumos!$A$2:$F$2700,5,FALSE)</f>
        <v>2679</v>
      </c>
      <c r="NMF34" s="451">
        <f>+ROUND(NMD34*NME34,0)</f>
        <v>581</v>
      </c>
      <c r="NMG34" s="450" t="s">
        <v>31</v>
      </c>
      <c r="NMH34" s="450" t="s">
        <v>127</v>
      </c>
      <c r="NMI34" s="446" t="s">
        <v>128</v>
      </c>
      <c r="NMJ34" s="446" t="s">
        <v>129</v>
      </c>
      <c r="NMK34" s="446" t="s">
        <v>130</v>
      </c>
      <c r="NML34" s="446">
        <v>0.217</v>
      </c>
      <c r="NMM34" s="451">
        <f>+VLOOKUP(NMH34,[111]Insumos!$A$2:$F$2700,5,FALSE)</f>
        <v>2679</v>
      </c>
      <c r="NMN34" s="451">
        <f>+ROUND(NML34*NMM34,0)</f>
        <v>581</v>
      </c>
      <c r="NMO34" s="450" t="s">
        <v>31</v>
      </c>
      <c r="NMP34" s="450" t="s">
        <v>127</v>
      </c>
      <c r="NMQ34" s="446" t="s">
        <v>128</v>
      </c>
      <c r="NMR34" s="446" t="s">
        <v>129</v>
      </c>
      <c r="NMS34" s="446" t="s">
        <v>130</v>
      </c>
      <c r="NMT34" s="446">
        <v>0.217</v>
      </c>
      <c r="NMU34" s="451">
        <f>+VLOOKUP(NMP34,[111]Insumos!$A$2:$F$2700,5,FALSE)</f>
        <v>2679</v>
      </c>
      <c r="NMV34" s="451">
        <f>+ROUND(NMT34*NMU34,0)</f>
        <v>581</v>
      </c>
      <c r="NMW34" s="450" t="s">
        <v>31</v>
      </c>
      <c r="NMX34" s="450" t="s">
        <v>127</v>
      </c>
      <c r="NMY34" s="446" t="s">
        <v>128</v>
      </c>
      <c r="NMZ34" s="446" t="s">
        <v>129</v>
      </c>
      <c r="NNA34" s="446" t="s">
        <v>130</v>
      </c>
      <c r="NNB34" s="446">
        <v>0.217</v>
      </c>
      <c r="NNC34" s="451">
        <f>+VLOOKUP(NMX34,[111]Insumos!$A$2:$F$2700,5,FALSE)</f>
        <v>2679</v>
      </c>
      <c r="NND34" s="451">
        <f>+ROUND(NNB34*NNC34,0)</f>
        <v>581</v>
      </c>
      <c r="NNE34" s="450" t="s">
        <v>31</v>
      </c>
      <c r="NNF34" s="450" t="s">
        <v>127</v>
      </c>
      <c r="NNG34" s="446" t="s">
        <v>128</v>
      </c>
      <c r="NNH34" s="446" t="s">
        <v>129</v>
      </c>
      <c r="NNI34" s="446" t="s">
        <v>130</v>
      </c>
      <c r="NNJ34" s="446">
        <v>0.217</v>
      </c>
      <c r="NNK34" s="451">
        <f>+VLOOKUP(NNF34,[111]Insumos!$A$2:$F$2700,5,FALSE)</f>
        <v>2679</v>
      </c>
      <c r="NNL34" s="451">
        <f>+ROUND(NNJ34*NNK34,0)</f>
        <v>581</v>
      </c>
      <c r="NNM34" s="450" t="s">
        <v>31</v>
      </c>
      <c r="NNN34" s="450" t="s">
        <v>127</v>
      </c>
      <c r="NNO34" s="446" t="s">
        <v>128</v>
      </c>
      <c r="NNP34" s="446" t="s">
        <v>129</v>
      </c>
      <c r="NNQ34" s="446" t="s">
        <v>130</v>
      </c>
      <c r="NNR34" s="446">
        <v>0.217</v>
      </c>
      <c r="NNS34" s="451">
        <f>+VLOOKUP(NNN34,[111]Insumos!$A$2:$F$2700,5,FALSE)</f>
        <v>2679</v>
      </c>
      <c r="NNT34" s="451">
        <f>+ROUND(NNR34*NNS34,0)</f>
        <v>581</v>
      </c>
      <c r="NNU34" s="450" t="s">
        <v>31</v>
      </c>
      <c r="NNV34" s="450" t="s">
        <v>127</v>
      </c>
      <c r="NNW34" s="446" t="s">
        <v>128</v>
      </c>
      <c r="NNX34" s="446" t="s">
        <v>129</v>
      </c>
      <c r="NNY34" s="446" t="s">
        <v>130</v>
      </c>
      <c r="NNZ34" s="446">
        <v>0.217</v>
      </c>
      <c r="NOA34" s="451">
        <f>+VLOOKUP(NNV34,[111]Insumos!$A$2:$F$2700,5,FALSE)</f>
        <v>2679</v>
      </c>
      <c r="NOB34" s="451">
        <f>+ROUND(NNZ34*NOA34,0)</f>
        <v>581</v>
      </c>
      <c r="NOC34" s="450" t="s">
        <v>31</v>
      </c>
      <c r="NOD34" s="450" t="s">
        <v>127</v>
      </c>
      <c r="NOE34" s="446" t="s">
        <v>128</v>
      </c>
      <c r="NOF34" s="446" t="s">
        <v>129</v>
      </c>
      <c r="NOG34" s="446" t="s">
        <v>130</v>
      </c>
      <c r="NOH34" s="446">
        <v>0.217</v>
      </c>
      <c r="NOI34" s="451">
        <f>+VLOOKUP(NOD34,[111]Insumos!$A$2:$F$2700,5,FALSE)</f>
        <v>2679</v>
      </c>
      <c r="NOJ34" s="451">
        <f>+ROUND(NOH34*NOI34,0)</f>
        <v>581</v>
      </c>
      <c r="NOK34" s="450" t="s">
        <v>31</v>
      </c>
      <c r="NOL34" s="450" t="s">
        <v>127</v>
      </c>
      <c r="NOM34" s="446" t="s">
        <v>128</v>
      </c>
      <c r="NON34" s="446" t="s">
        <v>129</v>
      </c>
      <c r="NOO34" s="446" t="s">
        <v>130</v>
      </c>
      <c r="NOP34" s="446">
        <v>0.217</v>
      </c>
      <c r="NOQ34" s="451">
        <f>+VLOOKUP(NOL34,[111]Insumos!$A$2:$F$2700,5,FALSE)</f>
        <v>2679</v>
      </c>
      <c r="NOR34" s="451">
        <f>+ROUND(NOP34*NOQ34,0)</f>
        <v>581</v>
      </c>
      <c r="NOS34" s="450" t="s">
        <v>31</v>
      </c>
      <c r="NOT34" s="450" t="s">
        <v>127</v>
      </c>
      <c r="NOU34" s="446" t="s">
        <v>128</v>
      </c>
      <c r="NOV34" s="446" t="s">
        <v>129</v>
      </c>
      <c r="NOW34" s="446" t="s">
        <v>130</v>
      </c>
      <c r="NOX34" s="446">
        <v>0.217</v>
      </c>
      <c r="NOY34" s="451">
        <f>+VLOOKUP(NOT34,[111]Insumos!$A$2:$F$2700,5,FALSE)</f>
        <v>2679</v>
      </c>
      <c r="NOZ34" s="451">
        <f>+ROUND(NOX34*NOY34,0)</f>
        <v>581</v>
      </c>
      <c r="NPA34" s="450" t="s">
        <v>31</v>
      </c>
      <c r="NPB34" s="450" t="s">
        <v>127</v>
      </c>
      <c r="NPC34" s="446" t="s">
        <v>128</v>
      </c>
      <c r="NPD34" s="446" t="s">
        <v>129</v>
      </c>
      <c r="NPE34" s="446" t="s">
        <v>130</v>
      </c>
      <c r="NPF34" s="446">
        <v>0.217</v>
      </c>
      <c r="NPG34" s="451">
        <f>+VLOOKUP(NPB34,[111]Insumos!$A$2:$F$2700,5,FALSE)</f>
        <v>2679</v>
      </c>
      <c r="NPH34" s="451">
        <f>+ROUND(NPF34*NPG34,0)</f>
        <v>581</v>
      </c>
      <c r="NPI34" s="450" t="s">
        <v>31</v>
      </c>
      <c r="NPJ34" s="450" t="s">
        <v>127</v>
      </c>
      <c r="NPK34" s="446" t="s">
        <v>128</v>
      </c>
      <c r="NPL34" s="446" t="s">
        <v>129</v>
      </c>
      <c r="NPM34" s="446" t="s">
        <v>130</v>
      </c>
      <c r="NPN34" s="446">
        <v>0.217</v>
      </c>
      <c r="NPO34" s="451">
        <f>+VLOOKUP(NPJ34,[111]Insumos!$A$2:$F$2700,5,FALSE)</f>
        <v>2679</v>
      </c>
      <c r="NPP34" s="451">
        <f>+ROUND(NPN34*NPO34,0)</f>
        <v>581</v>
      </c>
      <c r="NPQ34" s="450" t="s">
        <v>31</v>
      </c>
      <c r="NPR34" s="450" t="s">
        <v>127</v>
      </c>
      <c r="NPS34" s="446" t="s">
        <v>128</v>
      </c>
      <c r="NPT34" s="446" t="s">
        <v>129</v>
      </c>
      <c r="NPU34" s="446" t="s">
        <v>130</v>
      </c>
      <c r="NPV34" s="446">
        <v>0.217</v>
      </c>
      <c r="NPW34" s="451">
        <f>+VLOOKUP(NPR34,[111]Insumos!$A$2:$F$2700,5,FALSE)</f>
        <v>2679</v>
      </c>
      <c r="NPX34" s="451">
        <f>+ROUND(NPV34*NPW34,0)</f>
        <v>581</v>
      </c>
      <c r="NPY34" s="450" t="s">
        <v>31</v>
      </c>
      <c r="NPZ34" s="450" t="s">
        <v>127</v>
      </c>
      <c r="NQA34" s="446" t="s">
        <v>128</v>
      </c>
      <c r="NQB34" s="446" t="s">
        <v>129</v>
      </c>
      <c r="NQC34" s="446" t="s">
        <v>130</v>
      </c>
      <c r="NQD34" s="446">
        <v>0.217</v>
      </c>
      <c r="NQE34" s="451">
        <f>+VLOOKUP(NPZ34,[111]Insumos!$A$2:$F$2700,5,FALSE)</f>
        <v>2679</v>
      </c>
      <c r="NQF34" s="451">
        <f>+ROUND(NQD34*NQE34,0)</f>
        <v>581</v>
      </c>
      <c r="NQG34" s="450" t="s">
        <v>31</v>
      </c>
      <c r="NQH34" s="450" t="s">
        <v>127</v>
      </c>
      <c r="NQI34" s="446" t="s">
        <v>128</v>
      </c>
      <c r="NQJ34" s="446" t="s">
        <v>129</v>
      </c>
      <c r="NQK34" s="446" t="s">
        <v>130</v>
      </c>
      <c r="NQL34" s="446">
        <v>0.217</v>
      </c>
      <c r="NQM34" s="451">
        <f>+VLOOKUP(NQH34,[111]Insumos!$A$2:$F$2700,5,FALSE)</f>
        <v>2679</v>
      </c>
      <c r="NQN34" s="451">
        <f>+ROUND(NQL34*NQM34,0)</f>
        <v>581</v>
      </c>
      <c r="NQO34" s="450" t="s">
        <v>31</v>
      </c>
      <c r="NQP34" s="450" t="s">
        <v>127</v>
      </c>
      <c r="NQQ34" s="446" t="s">
        <v>128</v>
      </c>
      <c r="NQR34" s="446" t="s">
        <v>129</v>
      </c>
      <c r="NQS34" s="446" t="s">
        <v>130</v>
      </c>
      <c r="NQT34" s="446">
        <v>0.217</v>
      </c>
      <c r="NQU34" s="451">
        <f>+VLOOKUP(NQP34,[111]Insumos!$A$2:$F$2700,5,FALSE)</f>
        <v>2679</v>
      </c>
      <c r="NQV34" s="451">
        <f>+ROUND(NQT34*NQU34,0)</f>
        <v>581</v>
      </c>
      <c r="NQW34" s="450" t="s">
        <v>31</v>
      </c>
      <c r="NQX34" s="450" t="s">
        <v>127</v>
      </c>
      <c r="NQY34" s="446" t="s">
        <v>128</v>
      </c>
      <c r="NQZ34" s="446" t="s">
        <v>129</v>
      </c>
      <c r="NRA34" s="446" t="s">
        <v>130</v>
      </c>
      <c r="NRB34" s="446">
        <v>0.217</v>
      </c>
      <c r="NRC34" s="451">
        <f>+VLOOKUP(NQX34,[111]Insumos!$A$2:$F$2700,5,FALSE)</f>
        <v>2679</v>
      </c>
      <c r="NRD34" s="451">
        <f>+ROUND(NRB34*NRC34,0)</f>
        <v>581</v>
      </c>
      <c r="NRE34" s="450" t="s">
        <v>31</v>
      </c>
      <c r="NRF34" s="450" t="s">
        <v>127</v>
      </c>
      <c r="NRG34" s="446" t="s">
        <v>128</v>
      </c>
      <c r="NRH34" s="446" t="s">
        <v>129</v>
      </c>
      <c r="NRI34" s="446" t="s">
        <v>130</v>
      </c>
      <c r="NRJ34" s="446">
        <v>0.217</v>
      </c>
      <c r="NRK34" s="451">
        <f>+VLOOKUP(NRF34,[111]Insumos!$A$2:$F$2700,5,FALSE)</f>
        <v>2679</v>
      </c>
      <c r="NRL34" s="451">
        <f>+ROUND(NRJ34*NRK34,0)</f>
        <v>581</v>
      </c>
      <c r="NRM34" s="450" t="s">
        <v>31</v>
      </c>
      <c r="NRN34" s="450" t="s">
        <v>127</v>
      </c>
      <c r="NRO34" s="446" t="s">
        <v>128</v>
      </c>
      <c r="NRP34" s="446" t="s">
        <v>129</v>
      </c>
      <c r="NRQ34" s="446" t="s">
        <v>130</v>
      </c>
      <c r="NRR34" s="446">
        <v>0.217</v>
      </c>
      <c r="NRS34" s="451">
        <f>+VLOOKUP(NRN34,[111]Insumos!$A$2:$F$2700,5,FALSE)</f>
        <v>2679</v>
      </c>
      <c r="NRT34" s="451">
        <f>+ROUND(NRR34*NRS34,0)</f>
        <v>581</v>
      </c>
      <c r="NRU34" s="450" t="s">
        <v>31</v>
      </c>
      <c r="NRV34" s="450" t="s">
        <v>127</v>
      </c>
      <c r="NRW34" s="446" t="s">
        <v>128</v>
      </c>
      <c r="NRX34" s="446" t="s">
        <v>129</v>
      </c>
      <c r="NRY34" s="446" t="s">
        <v>130</v>
      </c>
      <c r="NRZ34" s="446">
        <v>0.217</v>
      </c>
      <c r="NSA34" s="451">
        <f>+VLOOKUP(NRV34,[111]Insumos!$A$2:$F$2700,5,FALSE)</f>
        <v>2679</v>
      </c>
      <c r="NSB34" s="451">
        <f>+ROUND(NRZ34*NSA34,0)</f>
        <v>581</v>
      </c>
      <c r="NSC34" s="450" t="s">
        <v>31</v>
      </c>
      <c r="NSD34" s="450" t="s">
        <v>127</v>
      </c>
      <c r="NSE34" s="446" t="s">
        <v>128</v>
      </c>
      <c r="NSF34" s="446" t="s">
        <v>129</v>
      </c>
      <c r="NSG34" s="446" t="s">
        <v>130</v>
      </c>
      <c r="NSH34" s="446">
        <v>0.217</v>
      </c>
      <c r="NSI34" s="451">
        <f>+VLOOKUP(NSD34,[111]Insumos!$A$2:$F$2700,5,FALSE)</f>
        <v>2679</v>
      </c>
      <c r="NSJ34" s="451">
        <f>+ROUND(NSH34*NSI34,0)</f>
        <v>581</v>
      </c>
      <c r="NSK34" s="450" t="s">
        <v>31</v>
      </c>
      <c r="NSL34" s="450" t="s">
        <v>127</v>
      </c>
      <c r="NSM34" s="446" t="s">
        <v>128</v>
      </c>
      <c r="NSN34" s="446" t="s">
        <v>129</v>
      </c>
      <c r="NSO34" s="446" t="s">
        <v>130</v>
      </c>
      <c r="NSP34" s="446">
        <v>0.217</v>
      </c>
      <c r="NSQ34" s="451">
        <f>+VLOOKUP(NSL34,[111]Insumos!$A$2:$F$2700,5,FALSE)</f>
        <v>2679</v>
      </c>
      <c r="NSR34" s="451">
        <f>+ROUND(NSP34*NSQ34,0)</f>
        <v>581</v>
      </c>
      <c r="NSS34" s="450" t="s">
        <v>31</v>
      </c>
      <c r="NST34" s="450" t="s">
        <v>127</v>
      </c>
      <c r="NSU34" s="446" t="s">
        <v>128</v>
      </c>
      <c r="NSV34" s="446" t="s">
        <v>129</v>
      </c>
      <c r="NSW34" s="446" t="s">
        <v>130</v>
      </c>
      <c r="NSX34" s="446">
        <v>0.217</v>
      </c>
      <c r="NSY34" s="451">
        <f>+VLOOKUP(NST34,[111]Insumos!$A$2:$F$2700,5,FALSE)</f>
        <v>2679</v>
      </c>
      <c r="NSZ34" s="451">
        <f>+ROUND(NSX34*NSY34,0)</f>
        <v>581</v>
      </c>
      <c r="NTA34" s="450" t="s">
        <v>31</v>
      </c>
      <c r="NTB34" s="450" t="s">
        <v>127</v>
      </c>
      <c r="NTC34" s="446" t="s">
        <v>128</v>
      </c>
      <c r="NTD34" s="446" t="s">
        <v>129</v>
      </c>
      <c r="NTE34" s="446" t="s">
        <v>130</v>
      </c>
      <c r="NTF34" s="446">
        <v>0.217</v>
      </c>
      <c r="NTG34" s="451">
        <f>+VLOOKUP(NTB34,[111]Insumos!$A$2:$F$2700,5,FALSE)</f>
        <v>2679</v>
      </c>
      <c r="NTH34" s="451">
        <f>+ROUND(NTF34*NTG34,0)</f>
        <v>581</v>
      </c>
      <c r="NTI34" s="450" t="s">
        <v>31</v>
      </c>
      <c r="NTJ34" s="450" t="s">
        <v>127</v>
      </c>
      <c r="NTK34" s="446" t="s">
        <v>128</v>
      </c>
      <c r="NTL34" s="446" t="s">
        <v>129</v>
      </c>
      <c r="NTM34" s="446" t="s">
        <v>130</v>
      </c>
      <c r="NTN34" s="446">
        <v>0.217</v>
      </c>
      <c r="NTO34" s="451">
        <f>+VLOOKUP(NTJ34,[111]Insumos!$A$2:$F$2700,5,FALSE)</f>
        <v>2679</v>
      </c>
      <c r="NTP34" s="451">
        <f>+ROUND(NTN34*NTO34,0)</f>
        <v>581</v>
      </c>
      <c r="NTQ34" s="450" t="s">
        <v>31</v>
      </c>
      <c r="NTR34" s="450" t="s">
        <v>127</v>
      </c>
      <c r="NTS34" s="446" t="s">
        <v>128</v>
      </c>
      <c r="NTT34" s="446" t="s">
        <v>129</v>
      </c>
      <c r="NTU34" s="446" t="s">
        <v>130</v>
      </c>
      <c r="NTV34" s="446">
        <v>0.217</v>
      </c>
      <c r="NTW34" s="451">
        <f>+VLOOKUP(NTR34,[111]Insumos!$A$2:$F$2700,5,FALSE)</f>
        <v>2679</v>
      </c>
      <c r="NTX34" s="451">
        <f>+ROUND(NTV34*NTW34,0)</f>
        <v>581</v>
      </c>
      <c r="NTY34" s="450" t="s">
        <v>31</v>
      </c>
      <c r="NTZ34" s="450" t="s">
        <v>127</v>
      </c>
      <c r="NUA34" s="446" t="s">
        <v>128</v>
      </c>
      <c r="NUB34" s="446" t="s">
        <v>129</v>
      </c>
      <c r="NUC34" s="446" t="s">
        <v>130</v>
      </c>
      <c r="NUD34" s="446">
        <v>0.217</v>
      </c>
      <c r="NUE34" s="451">
        <f>+VLOOKUP(NTZ34,[111]Insumos!$A$2:$F$2700,5,FALSE)</f>
        <v>2679</v>
      </c>
      <c r="NUF34" s="451">
        <f>+ROUND(NUD34*NUE34,0)</f>
        <v>581</v>
      </c>
      <c r="NUG34" s="450" t="s">
        <v>31</v>
      </c>
      <c r="NUH34" s="450" t="s">
        <v>127</v>
      </c>
      <c r="NUI34" s="446" t="s">
        <v>128</v>
      </c>
      <c r="NUJ34" s="446" t="s">
        <v>129</v>
      </c>
      <c r="NUK34" s="446" t="s">
        <v>130</v>
      </c>
      <c r="NUL34" s="446">
        <v>0.217</v>
      </c>
      <c r="NUM34" s="451">
        <f>+VLOOKUP(NUH34,[111]Insumos!$A$2:$F$2700,5,FALSE)</f>
        <v>2679</v>
      </c>
      <c r="NUN34" s="451">
        <f>+ROUND(NUL34*NUM34,0)</f>
        <v>581</v>
      </c>
      <c r="NUO34" s="450" t="s">
        <v>31</v>
      </c>
      <c r="NUP34" s="450" t="s">
        <v>127</v>
      </c>
      <c r="NUQ34" s="446" t="s">
        <v>128</v>
      </c>
      <c r="NUR34" s="446" t="s">
        <v>129</v>
      </c>
      <c r="NUS34" s="446" t="s">
        <v>130</v>
      </c>
      <c r="NUT34" s="446">
        <v>0.217</v>
      </c>
      <c r="NUU34" s="451">
        <f>+VLOOKUP(NUP34,[111]Insumos!$A$2:$F$2700,5,FALSE)</f>
        <v>2679</v>
      </c>
      <c r="NUV34" s="451">
        <f>+ROUND(NUT34*NUU34,0)</f>
        <v>581</v>
      </c>
      <c r="NUW34" s="450" t="s">
        <v>31</v>
      </c>
      <c r="NUX34" s="450" t="s">
        <v>127</v>
      </c>
      <c r="NUY34" s="446" t="s">
        <v>128</v>
      </c>
      <c r="NUZ34" s="446" t="s">
        <v>129</v>
      </c>
      <c r="NVA34" s="446" t="s">
        <v>130</v>
      </c>
      <c r="NVB34" s="446">
        <v>0.217</v>
      </c>
      <c r="NVC34" s="451">
        <f>+VLOOKUP(NUX34,[111]Insumos!$A$2:$F$2700,5,FALSE)</f>
        <v>2679</v>
      </c>
      <c r="NVD34" s="451">
        <f>+ROUND(NVB34*NVC34,0)</f>
        <v>581</v>
      </c>
      <c r="NVE34" s="450" t="s">
        <v>31</v>
      </c>
      <c r="NVF34" s="450" t="s">
        <v>127</v>
      </c>
      <c r="NVG34" s="446" t="s">
        <v>128</v>
      </c>
      <c r="NVH34" s="446" t="s">
        <v>129</v>
      </c>
      <c r="NVI34" s="446" t="s">
        <v>130</v>
      </c>
      <c r="NVJ34" s="446">
        <v>0.217</v>
      </c>
      <c r="NVK34" s="451">
        <f>+VLOOKUP(NVF34,[111]Insumos!$A$2:$F$2700,5,FALSE)</f>
        <v>2679</v>
      </c>
      <c r="NVL34" s="451">
        <f>+ROUND(NVJ34*NVK34,0)</f>
        <v>581</v>
      </c>
      <c r="NVM34" s="450" t="s">
        <v>31</v>
      </c>
      <c r="NVN34" s="450" t="s">
        <v>127</v>
      </c>
      <c r="NVO34" s="446" t="s">
        <v>128</v>
      </c>
      <c r="NVP34" s="446" t="s">
        <v>129</v>
      </c>
      <c r="NVQ34" s="446" t="s">
        <v>130</v>
      </c>
      <c r="NVR34" s="446">
        <v>0.217</v>
      </c>
      <c r="NVS34" s="451">
        <f>+VLOOKUP(NVN34,[111]Insumos!$A$2:$F$2700,5,FALSE)</f>
        <v>2679</v>
      </c>
      <c r="NVT34" s="451">
        <f>+ROUND(NVR34*NVS34,0)</f>
        <v>581</v>
      </c>
      <c r="NVU34" s="450" t="s">
        <v>31</v>
      </c>
      <c r="NVV34" s="450" t="s">
        <v>127</v>
      </c>
      <c r="NVW34" s="446" t="s">
        <v>128</v>
      </c>
      <c r="NVX34" s="446" t="s">
        <v>129</v>
      </c>
      <c r="NVY34" s="446" t="s">
        <v>130</v>
      </c>
      <c r="NVZ34" s="446">
        <v>0.217</v>
      </c>
      <c r="NWA34" s="451">
        <f>+VLOOKUP(NVV34,[111]Insumos!$A$2:$F$2700,5,FALSE)</f>
        <v>2679</v>
      </c>
      <c r="NWB34" s="451">
        <f>+ROUND(NVZ34*NWA34,0)</f>
        <v>581</v>
      </c>
      <c r="NWC34" s="450" t="s">
        <v>31</v>
      </c>
      <c r="NWD34" s="450" t="s">
        <v>127</v>
      </c>
      <c r="NWE34" s="446" t="s">
        <v>128</v>
      </c>
      <c r="NWF34" s="446" t="s">
        <v>129</v>
      </c>
      <c r="NWG34" s="446" t="s">
        <v>130</v>
      </c>
      <c r="NWH34" s="446">
        <v>0.217</v>
      </c>
      <c r="NWI34" s="451">
        <f>+VLOOKUP(NWD34,[111]Insumos!$A$2:$F$2700,5,FALSE)</f>
        <v>2679</v>
      </c>
      <c r="NWJ34" s="451">
        <f>+ROUND(NWH34*NWI34,0)</f>
        <v>581</v>
      </c>
      <c r="NWK34" s="450" t="s">
        <v>31</v>
      </c>
      <c r="NWL34" s="450" t="s">
        <v>127</v>
      </c>
      <c r="NWM34" s="446" t="s">
        <v>128</v>
      </c>
      <c r="NWN34" s="446" t="s">
        <v>129</v>
      </c>
      <c r="NWO34" s="446" t="s">
        <v>130</v>
      </c>
      <c r="NWP34" s="446">
        <v>0.217</v>
      </c>
      <c r="NWQ34" s="451">
        <f>+VLOOKUP(NWL34,[111]Insumos!$A$2:$F$2700,5,FALSE)</f>
        <v>2679</v>
      </c>
      <c r="NWR34" s="451">
        <f>+ROUND(NWP34*NWQ34,0)</f>
        <v>581</v>
      </c>
      <c r="NWS34" s="450" t="s">
        <v>31</v>
      </c>
      <c r="NWT34" s="450" t="s">
        <v>127</v>
      </c>
      <c r="NWU34" s="446" t="s">
        <v>128</v>
      </c>
      <c r="NWV34" s="446" t="s">
        <v>129</v>
      </c>
      <c r="NWW34" s="446" t="s">
        <v>130</v>
      </c>
      <c r="NWX34" s="446">
        <v>0.217</v>
      </c>
      <c r="NWY34" s="451">
        <f>+VLOOKUP(NWT34,[111]Insumos!$A$2:$F$2700,5,FALSE)</f>
        <v>2679</v>
      </c>
      <c r="NWZ34" s="451">
        <f>+ROUND(NWX34*NWY34,0)</f>
        <v>581</v>
      </c>
      <c r="NXA34" s="450" t="s">
        <v>31</v>
      </c>
      <c r="NXB34" s="450" t="s">
        <v>127</v>
      </c>
      <c r="NXC34" s="446" t="s">
        <v>128</v>
      </c>
      <c r="NXD34" s="446" t="s">
        <v>129</v>
      </c>
      <c r="NXE34" s="446" t="s">
        <v>130</v>
      </c>
      <c r="NXF34" s="446">
        <v>0.217</v>
      </c>
      <c r="NXG34" s="451">
        <f>+VLOOKUP(NXB34,[111]Insumos!$A$2:$F$2700,5,FALSE)</f>
        <v>2679</v>
      </c>
      <c r="NXH34" s="451">
        <f>+ROUND(NXF34*NXG34,0)</f>
        <v>581</v>
      </c>
      <c r="NXI34" s="450" t="s">
        <v>31</v>
      </c>
      <c r="NXJ34" s="450" t="s">
        <v>127</v>
      </c>
      <c r="NXK34" s="446" t="s">
        <v>128</v>
      </c>
      <c r="NXL34" s="446" t="s">
        <v>129</v>
      </c>
      <c r="NXM34" s="446" t="s">
        <v>130</v>
      </c>
      <c r="NXN34" s="446">
        <v>0.217</v>
      </c>
      <c r="NXO34" s="451">
        <f>+VLOOKUP(NXJ34,[111]Insumos!$A$2:$F$2700,5,FALSE)</f>
        <v>2679</v>
      </c>
      <c r="NXP34" s="451">
        <f>+ROUND(NXN34*NXO34,0)</f>
        <v>581</v>
      </c>
      <c r="NXQ34" s="450" t="s">
        <v>31</v>
      </c>
      <c r="NXR34" s="450" t="s">
        <v>127</v>
      </c>
      <c r="NXS34" s="446" t="s">
        <v>128</v>
      </c>
      <c r="NXT34" s="446" t="s">
        <v>129</v>
      </c>
      <c r="NXU34" s="446" t="s">
        <v>130</v>
      </c>
      <c r="NXV34" s="446">
        <v>0.217</v>
      </c>
      <c r="NXW34" s="451">
        <f>+VLOOKUP(NXR34,[111]Insumos!$A$2:$F$2700,5,FALSE)</f>
        <v>2679</v>
      </c>
      <c r="NXX34" s="451">
        <f>+ROUND(NXV34*NXW34,0)</f>
        <v>581</v>
      </c>
      <c r="NXY34" s="450" t="s">
        <v>31</v>
      </c>
      <c r="NXZ34" s="450" t="s">
        <v>127</v>
      </c>
      <c r="NYA34" s="446" t="s">
        <v>128</v>
      </c>
      <c r="NYB34" s="446" t="s">
        <v>129</v>
      </c>
      <c r="NYC34" s="446" t="s">
        <v>130</v>
      </c>
      <c r="NYD34" s="446">
        <v>0.217</v>
      </c>
      <c r="NYE34" s="451">
        <f>+VLOOKUP(NXZ34,[111]Insumos!$A$2:$F$2700,5,FALSE)</f>
        <v>2679</v>
      </c>
      <c r="NYF34" s="451">
        <f>+ROUND(NYD34*NYE34,0)</f>
        <v>581</v>
      </c>
      <c r="NYG34" s="450" t="s">
        <v>31</v>
      </c>
      <c r="NYH34" s="450" t="s">
        <v>127</v>
      </c>
      <c r="NYI34" s="446" t="s">
        <v>128</v>
      </c>
      <c r="NYJ34" s="446" t="s">
        <v>129</v>
      </c>
      <c r="NYK34" s="446" t="s">
        <v>130</v>
      </c>
      <c r="NYL34" s="446">
        <v>0.217</v>
      </c>
      <c r="NYM34" s="451">
        <f>+VLOOKUP(NYH34,[111]Insumos!$A$2:$F$2700,5,FALSE)</f>
        <v>2679</v>
      </c>
      <c r="NYN34" s="451">
        <f>+ROUND(NYL34*NYM34,0)</f>
        <v>581</v>
      </c>
      <c r="NYO34" s="450" t="s">
        <v>31</v>
      </c>
      <c r="NYP34" s="450" t="s">
        <v>127</v>
      </c>
      <c r="NYQ34" s="446" t="s">
        <v>128</v>
      </c>
      <c r="NYR34" s="446" t="s">
        <v>129</v>
      </c>
      <c r="NYS34" s="446" t="s">
        <v>130</v>
      </c>
      <c r="NYT34" s="446">
        <v>0.217</v>
      </c>
      <c r="NYU34" s="451">
        <f>+VLOOKUP(NYP34,[111]Insumos!$A$2:$F$2700,5,FALSE)</f>
        <v>2679</v>
      </c>
      <c r="NYV34" s="451">
        <f>+ROUND(NYT34*NYU34,0)</f>
        <v>581</v>
      </c>
      <c r="NYW34" s="450" t="s">
        <v>31</v>
      </c>
      <c r="NYX34" s="450" t="s">
        <v>127</v>
      </c>
      <c r="NYY34" s="446" t="s">
        <v>128</v>
      </c>
      <c r="NYZ34" s="446" t="s">
        <v>129</v>
      </c>
      <c r="NZA34" s="446" t="s">
        <v>130</v>
      </c>
      <c r="NZB34" s="446">
        <v>0.217</v>
      </c>
      <c r="NZC34" s="451">
        <f>+VLOOKUP(NYX34,[111]Insumos!$A$2:$F$2700,5,FALSE)</f>
        <v>2679</v>
      </c>
      <c r="NZD34" s="451">
        <f>+ROUND(NZB34*NZC34,0)</f>
        <v>581</v>
      </c>
      <c r="NZE34" s="450" t="s">
        <v>31</v>
      </c>
      <c r="NZF34" s="450" t="s">
        <v>127</v>
      </c>
      <c r="NZG34" s="446" t="s">
        <v>128</v>
      </c>
      <c r="NZH34" s="446" t="s">
        <v>129</v>
      </c>
      <c r="NZI34" s="446" t="s">
        <v>130</v>
      </c>
      <c r="NZJ34" s="446">
        <v>0.217</v>
      </c>
      <c r="NZK34" s="451">
        <f>+VLOOKUP(NZF34,[111]Insumos!$A$2:$F$2700,5,FALSE)</f>
        <v>2679</v>
      </c>
      <c r="NZL34" s="451">
        <f>+ROUND(NZJ34*NZK34,0)</f>
        <v>581</v>
      </c>
      <c r="NZM34" s="450" t="s">
        <v>31</v>
      </c>
      <c r="NZN34" s="450" t="s">
        <v>127</v>
      </c>
      <c r="NZO34" s="446" t="s">
        <v>128</v>
      </c>
      <c r="NZP34" s="446" t="s">
        <v>129</v>
      </c>
      <c r="NZQ34" s="446" t="s">
        <v>130</v>
      </c>
      <c r="NZR34" s="446">
        <v>0.217</v>
      </c>
      <c r="NZS34" s="451">
        <f>+VLOOKUP(NZN34,[111]Insumos!$A$2:$F$2700,5,FALSE)</f>
        <v>2679</v>
      </c>
      <c r="NZT34" s="451">
        <f>+ROUND(NZR34*NZS34,0)</f>
        <v>581</v>
      </c>
      <c r="NZU34" s="450" t="s">
        <v>31</v>
      </c>
      <c r="NZV34" s="450" t="s">
        <v>127</v>
      </c>
      <c r="NZW34" s="446" t="s">
        <v>128</v>
      </c>
      <c r="NZX34" s="446" t="s">
        <v>129</v>
      </c>
      <c r="NZY34" s="446" t="s">
        <v>130</v>
      </c>
      <c r="NZZ34" s="446">
        <v>0.217</v>
      </c>
      <c r="OAA34" s="451">
        <f>+VLOOKUP(NZV34,[111]Insumos!$A$2:$F$2700,5,FALSE)</f>
        <v>2679</v>
      </c>
      <c r="OAB34" s="451">
        <f>+ROUND(NZZ34*OAA34,0)</f>
        <v>581</v>
      </c>
      <c r="OAC34" s="450" t="s">
        <v>31</v>
      </c>
      <c r="OAD34" s="450" t="s">
        <v>127</v>
      </c>
      <c r="OAE34" s="446" t="s">
        <v>128</v>
      </c>
      <c r="OAF34" s="446" t="s">
        <v>129</v>
      </c>
      <c r="OAG34" s="446" t="s">
        <v>130</v>
      </c>
      <c r="OAH34" s="446">
        <v>0.217</v>
      </c>
      <c r="OAI34" s="451">
        <f>+VLOOKUP(OAD34,[111]Insumos!$A$2:$F$2700,5,FALSE)</f>
        <v>2679</v>
      </c>
      <c r="OAJ34" s="451">
        <f>+ROUND(OAH34*OAI34,0)</f>
        <v>581</v>
      </c>
      <c r="OAK34" s="450" t="s">
        <v>31</v>
      </c>
      <c r="OAL34" s="450" t="s">
        <v>127</v>
      </c>
      <c r="OAM34" s="446" t="s">
        <v>128</v>
      </c>
      <c r="OAN34" s="446" t="s">
        <v>129</v>
      </c>
      <c r="OAO34" s="446" t="s">
        <v>130</v>
      </c>
      <c r="OAP34" s="446">
        <v>0.217</v>
      </c>
      <c r="OAQ34" s="451">
        <f>+VLOOKUP(OAL34,[111]Insumos!$A$2:$F$2700,5,FALSE)</f>
        <v>2679</v>
      </c>
      <c r="OAR34" s="451">
        <f>+ROUND(OAP34*OAQ34,0)</f>
        <v>581</v>
      </c>
      <c r="OAS34" s="450" t="s">
        <v>31</v>
      </c>
      <c r="OAT34" s="450" t="s">
        <v>127</v>
      </c>
      <c r="OAU34" s="446" t="s">
        <v>128</v>
      </c>
      <c r="OAV34" s="446" t="s">
        <v>129</v>
      </c>
      <c r="OAW34" s="446" t="s">
        <v>130</v>
      </c>
      <c r="OAX34" s="446">
        <v>0.217</v>
      </c>
      <c r="OAY34" s="451">
        <f>+VLOOKUP(OAT34,[111]Insumos!$A$2:$F$2700,5,FALSE)</f>
        <v>2679</v>
      </c>
      <c r="OAZ34" s="451">
        <f>+ROUND(OAX34*OAY34,0)</f>
        <v>581</v>
      </c>
      <c r="OBA34" s="450" t="s">
        <v>31</v>
      </c>
      <c r="OBB34" s="450" t="s">
        <v>127</v>
      </c>
      <c r="OBC34" s="446" t="s">
        <v>128</v>
      </c>
      <c r="OBD34" s="446" t="s">
        <v>129</v>
      </c>
      <c r="OBE34" s="446" t="s">
        <v>130</v>
      </c>
      <c r="OBF34" s="446">
        <v>0.217</v>
      </c>
      <c r="OBG34" s="451">
        <f>+VLOOKUP(OBB34,[111]Insumos!$A$2:$F$2700,5,FALSE)</f>
        <v>2679</v>
      </c>
      <c r="OBH34" s="451">
        <f>+ROUND(OBF34*OBG34,0)</f>
        <v>581</v>
      </c>
      <c r="OBI34" s="450" t="s">
        <v>31</v>
      </c>
      <c r="OBJ34" s="450" t="s">
        <v>127</v>
      </c>
      <c r="OBK34" s="446" t="s">
        <v>128</v>
      </c>
      <c r="OBL34" s="446" t="s">
        <v>129</v>
      </c>
      <c r="OBM34" s="446" t="s">
        <v>130</v>
      </c>
      <c r="OBN34" s="446">
        <v>0.217</v>
      </c>
      <c r="OBO34" s="451">
        <f>+VLOOKUP(OBJ34,[111]Insumos!$A$2:$F$2700,5,FALSE)</f>
        <v>2679</v>
      </c>
      <c r="OBP34" s="451">
        <f>+ROUND(OBN34*OBO34,0)</f>
        <v>581</v>
      </c>
      <c r="OBQ34" s="450" t="s">
        <v>31</v>
      </c>
      <c r="OBR34" s="450" t="s">
        <v>127</v>
      </c>
      <c r="OBS34" s="446" t="s">
        <v>128</v>
      </c>
      <c r="OBT34" s="446" t="s">
        <v>129</v>
      </c>
      <c r="OBU34" s="446" t="s">
        <v>130</v>
      </c>
      <c r="OBV34" s="446">
        <v>0.217</v>
      </c>
      <c r="OBW34" s="451">
        <f>+VLOOKUP(OBR34,[111]Insumos!$A$2:$F$2700,5,FALSE)</f>
        <v>2679</v>
      </c>
      <c r="OBX34" s="451">
        <f>+ROUND(OBV34*OBW34,0)</f>
        <v>581</v>
      </c>
      <c r="OBY34" s="450" t="s">
        <v>31</v>
      </c>
      <c r="OBZ34" s="450" t="s">
        <v>127</v>
      </c>
      <c r="OCA34" s="446" t="s">
        <v>128</v>
      </c>
      <c r="OCB34" s="446" t="s">
        <v>129</v>
      </c>
      <c r="OCC34" s="446" t="s">
        <v>130</v>
      </c>
      <c r="OCD34" s="446">
        <v>0.217</v>
      </c>
      <c r="OCE34" s="451">
        <f>+VLOOKUP(OBZ34,[111]Insumos!$A$2:$F$2700,5,FALSE)</f>
        <v>2679</v>
      </c>
      <c r="OCF34" s="451">
        <f>+ROUND(OCD34*OCE34,0)</f>
        <v>581</v>
      </c>
      <c r="OCG34" s="450" t="s">
        <v>31</v>
      </c>
      <c r="OCH34" s="450" t="s">
        <v>127</v>
      </c>
      <c r="OCI34" s="446" t="s">
        <v>128</v>
      </c>
      <c r="OCJ34" s="446" t="s">
        <v>129</v>
      </c>
      <c r="OCK34" s="446" t="s">
        <v>130</v>
      </c>
      <c r="OCL34" s="446">
        <v>0.217</v>
      </c>
      <c r="OCM34" s="451">
        <f>+VLOOKUP(OCH34,[111]Insumos!$A$2:$F$2700,5,FALSE)</f>
        <v>2679</v>
      </c>
      <c r="OCN34" s="451">
        <f>+ROUND(OCL34*OCM34,0)</f>
        <v>581</v>
      </c>
      <c r="OCO34" s="450" t="s">
        <v>31</v>
      </c>
      <c r="OCP34" s="450" t="s">
        <v>127</v>
      </c>
      <c r="OCQ34" s="446" t="s">
        <v>128</v>
      </c>
      <c r="OCR34" s="446" t="s">
        <v>129</v>
      </c>
      <c r="OCS34" s="446" t="s">
        <v>130</v>
      </c>
      <c r="OCT34" s="446">
        <v>0.217</v>
      </c>
      <c r="OCU34" s="451">
        <f>+VLOOKUP(OCP34,[111]Insumos!$A$2:$F$2700,5,FALSE)</f>
        <v>2679</v>
      </c>
      <c r="OCV34" s="451">
        <f>+ROUND(OCT34*OCU34,0)</f>
        <v>581</v>
      </c>
      <c r="OCW34" s="450" t="s">
        <v>31</v>
      </c>
      <c r="OCX34" s="450" t="s">
        <v>127</v>
      </c>
      <c r="OCY34" s="446" t="s">
        <v>128</v>
      </c>
      <c r="OCZ34" s="446" t="s">
        <v>129</v>
      </c>
      <c r="ODA34" s="446" t="s">
        <v>130</v>
      </c>
      <c r="ODB34" s="446">
        <v>0.217</v>
      </c>
      <c r="ODC34" s="451">
        <f>+VLOOKUP(OCX34,[111]Insumos!$A$2:$F$2700,5,FALSE)</f>
        <v>2679</v>
      </c>
      <c r="ODD34" s="451">
        <f>+ROUND(ODB34*ODC34,0)</f>
        <v>581</v>
      </c>
      <c r="ODE34" s="450" t="s">
        <v>31</v>
      </c>
      <c r="ODF34" s="450" t="s">
        <v>127</v>
      </c>
      <c r="ODG34" s="446" t="s">
        <v>128</v>
      </c>
      <c r="ODH34" s="446" t="s">
        <v>129</v>
      </c>
      <c r="ODI34" s="446" t="s">
        <v>130</v>
      </c>
      <c r="ODJ34" s="446">
        <v>0.217</v>
      </c>
      <c r="ODK34" s="451">
        <f>+VLOOKUP(ODF34,[111]Insumos!$A$2:$F$2700,5,FALSE)</f>
        <v>2679</v>
      </c>
      <c r="ODL34" s="451">
        <f>+ROUND(ODJ34*ODK34,0)</f>
        <v>581</v>
      </c>
      <c r="ODM34" s="450" t="s">
        <v>31</v>
      </c>
      <c r="ODN34" s="450" t="s">
        <v>127</v>
      </c>
      <c r="ODO34" s="446" t="s">
        <v>128</v>
      </c>
      <c r="ODP34" s="446" t="s">
        <v>129</v>
      </c>
      <c r="ODQ34" s="446" t="s">
        <v>130</v>
      </c>
      <c r="ODR34" s="446">
        <v>0.217</v>
      </c>
      <c r="ODS34" s="451">
        <f>+VLOOKUP(ODN34,[111]Insumos!$A$2:$F$2700,5,FALSE)</f>
        <v>2679</v>
      </c>
      <c r="ODT34" s="451">
        <f>+ROUND(ODR34*ODS34,0)</f>
        <v>581</v>
      </c>
      <c r="ODU34" s="450" t="s">
        <v>31</v>
      </c>
      <c r="ODV34" s="450" t="s">
        <v>127</v>
      </c>
      <c r="ODW34" s="446" t="s">
        <v>128</v>
      </c>
      <c r="ODX34" s="446" t="s">
        <v>129</v>
      </c>
      <c r="ODY34" s="446" t="s">
        <v>130</v>
      </c>
      <c r="ODZ34" s="446">
        <v>0.217</v>
      </c>
      <c r="OEA34" s="451">
        <f>+VLOOKUP(ODV34,[111]Insumos!$A$2:$F$2700,5,FALSE)</f>
        <v>2679</v>
      </c>
      <c r="OEB34" s="451">
        <f>+ROUND(ODZ34*OEA34,0)</f>
        <v>581</v>
      </c>
      <c r="OEC34" s="450" t="s">
        <v>31</v>
      </c>
      <c r="OED34" s="450" t="s">
        <v>127</v>
      </c>
      <c r="OEE34" s="446" t="s">
        <v>128</v>
      </c>
      <c r="OEF34" s="446" t="s">
        <v>129</v>
      </c>
      <c r="OEG34" s="446" t="s">
        <v>130</v>
      </c>
      <c r="OEH34" s="446">
        <v>0.217</v>
      </c>
      <c r="OEI34" s="451">
        <f>+VLOOKUP(OED34,[111]Insumos!$A$2:$F$2700,5,FALSE)</f>
        <v>2679</v>
      </c>
      <c r="OEJ34" s="451">
        <f>+ROUND(OEH34*OEI34,0)</f>
        <v>581</v>
      </c>
      <c r="OEK34" s="450" t="s">
        <v>31</v>
      </c>
      <c r="OEL34" s="450" t="s">
        <v>127</v>
      </c>
      <c r="OEM34" s="446" t="s">
        <v>128</v>
      </c>
      <c r="OEN34" s="446" t="s">
        <v>129</v>
      </c>
      <c r="OEO34" s="446" t="s">
        <v>130</v>
      </c>
      <c r="OEP34" s="446">
        <v>0.217</v>
      </c>
      <c r="OEQ34" s="451">
        <f>+VLOOKUP(OEL34,[111]Insumos!$A$2:$F$2700,5,FALSE)</f>
        <v>2679</v>
      </c>
      <c r="OER34" s="451">
        <f>+ROUND(OEP34*OEQ34,0)</f>
        <v>581</v>
      </c>
      <c r="OES34" s="450" t="s">
        <v>31</v>
      </c>
      <c r="OET34" s="450" t="s">
        <v>127</v>
      </c>
      <c r="OEU34" s="446" t="s">
        <v>128</v>
      </c>
      <c r="OEV34" s="446" t="s">
        <v>129</v>
      </c>
      <c r="OEW34" s="446" t="s">
        <v>130</v>
      </c>
      <c r="OEX34" s="446">
        <v>0.217</v>
      </c>
      <c r="OEY34" s="451">
        <f>+VLOOKUP(OET34,[111]Insumos!$A$2:$F$2700,5,FALSE)</f>
        <v>2679</v>
      </c>
      <c r="OEZ34" s="451">
        <f>+ROUND(OEX34*OEY34,0)</f>
        <v>581</v>
      </c>
      <c r="OFA34" s="450" t="s">
        <v>31</v>
      </c>
      <c r="OFB34" s="450" t="s">
        <v>127</v>
      </c>
      <c r="OFC34" s="446" t="s">
        <v>128</v>
      </c>
      <c r="OFD34" s="446" t="s">
        <v>129</v>
      </c>
      <c r="OFE34" s="446" t="s">
        <v>130</v>
      </c>
      <c r="OFF34" s="446">
        <v>0.217</v>
      </c>
      <c r="OFG34" s="451">
        <f>+VLOOKUP(OFB34,[111]Insumos!$A$2:$F$2700,5,FALSE)</f>
        <v>2679</v>
      </c>
      <c r="OFH34" s="451">
        <f>+ROUND(OFF34*OFG34,0)</f>
        <v>581</v>
      </c>
      <c r="OFI34" s="450" t="s">
        <v>31</v>
      </c>
      <c r="OFJ34" s="450" t="s">
        <v>127</v>
      </c>
      <c r="OFK34" s="446" t="s">
        <v>128</v>
      </c>
      <c r="OFL34" s="446" t="s">
        <v>129</v>
      </c>
      <c r="OFM34" s="446" t="s">
        <v>130</v>
      </c>
      <c r="OFN34" s="446">
        <v>0.217</v>
      </c>
      <c r="OFO34" s="451">
        <f>+VLOOKUP(OFJ34,[111]Insumos!$A$2:$F$2700,5,FALSE)</f>
        <v>2679</v>
      </c>
      <c r="OFP34" s="451">
        <f>+ROUND(OFN34*OFO34,0)</f>
        <v>581</v>
      </c>
      <c r="OFQ34" s="450" t="s">
        <v>31</v>
      </c>
      <c r="OFR34" s="450" t="s">
        <v>127</v>
      </c>
      <c r="OFS34" s="446" t="s">
        <v>128</v>
      </c>
      <c r="OFT34" s="446" t="s">
        <v>129</v>
      </c>
      <c r="OFU34" s="446" t="s">
        <v>130</v>
      </c>
      <c r="OFV34" s="446">
        <v>0.217</v>
      </c>
      <c r="OFW34" s="451">
        <f>+VLOOKUP(OFR34,[111]Insumos!$A$2:$F$2700,5,FALSE)</f>
        <v>2679</v>
      </c>
      <c r="OFX34" s="451">
        <f>+ROUND(OFV34*OFW34,0)</f>
        <v>581</v>
      </c>
      <c r="OFY34" s="450" t="s">
        <v>31</v>
      </c>
      <c r="OFZ34" s="450" t="s">
        <v>127</v>
      </c>
      <c r="OGA34" s="446" t="s">
        <v>128</v>
      </c>
      <c r="OGB34" s="446" t="s">
        <v>129</v>
      </c>
      <c r="OGC34" s="446" t="s">
        <v>130</v>
      </c>
      <c r="OGD34" s="446">
        <v>0.217</v>
      </c>
      <c r="OGE34" s="451">
        <f>+VLOOKUP(OFZ34,[111]Insumos!$A$2:$F$2700,5,FALSE)</f>
        <v>2679</v>
      </c>
      <c r="OGF34" s="451">
        <f>+ROUND(OGD34*OGE34,0)</f>
        <v>581</v>
      </c>
      <c r="OGG34" s="450" t="s">
        <v>31</v>
      </c>
      <c r="OGH34" s="450" t="s">
        <v>127</v>
      </c>
      <c r="OGI34" s="446" t="s">
        <v>128</v>
      </c>
      <c r="OGJ34" s="446" t="s">
        <v>129</v>
      </c>
      <c r="OGK34" s="446" t="s">
        <v>130</v>
      </c>
      <c r="OGL34" s="446">
        <v>0.217</v>
      </c>
      <c r="OGM34" s="451">
        <f>+VLOOKUP(OGH34,[111]Insumos!$A$2:$F$2700,5,FALSE)</f>
        <v>2679</v>
      </c>
      <c r="OGN34" s="451">
        <f>+ROUND(OGL34*OGM34,0)</f>
        <v>581</v>
      </c>
      <c r="OGO34" s="450" t="s">
        <v>31</v>
      </c>
      <c r="OGP34" s="450" t="s">
        <v>127</v>
      </c>
      <c r="OGQ34" s="446" t="s">
        <v>128</v>
      </c>
      <c r="OGR34" s="446" t="s">
        <v>129</v>
      </c>
      <c r="OGS34" s="446" t="s">
        <v>130</v>
      </c>
      <c r="OGT34" s="446">
        <v>0.217</v>
      </c>
      <c r="OGU34" s="451">
        <f>+VLOOKUP(OGP34,[111]Insumos!$A$2:$F$2700,5,FALSE)</f>
        <v>2679</v>
      </c>
      <c r="OGV34" s="451">
        <f>+ROUND(OGT34*OGU34,0)</f>
        <v>581</v>
      </c>
      <c r="OGW34" s="450" t="s">
        <v>31</v>
      </c>
      <c r="OGX34" s="450" t="s">
        <v>127</v>
      </c>
      <c r="OGY34" s="446" t="s">
        <v>128</v>
      </c>
      <c r="OGZ34" s="446" t="s">
        <v>129</v>
      </c>
      <c r="OHA34" s="446" t="s">
        <v>130</v>
      </c>
      <c r="OHB34" s="446">
        <v>0.217</v>
      </c>
      <c r="OHC34" s="451">
        <f>+VLOOKUP(OGX34,[111]Insumos!$A$2:$F$2700,5,FALSE)</f>
        <v>2679</v>
      </c>
      <c r="OHD34" s="451">
        <f>+ROUND(OHB34*OHC34,0)</f>
        <v>581</v>
      </c>
      <c r="OHE34" s="450" t="s">
        <v>31</v>
      </c>
      <c r="OHF34" s="450" t="s">
        <v>127</v>
      </c>
      <c r="OHG34" s="446" t="s">
        <v>128</v>
      </c>
      <c r="OHH34" s="446" t="s">
        <v>129</v>
      </c>
      <c r="OHI34" s="446" t="s">
        <v>130</v>
      </c>
      <c r="OHJ34" s="446">
        <v>0.217</v>
      </c>
      <c r="OHK34" s="451">
        <f>+VLOOKUP(OHF34,[111]Insumos!$A$2:$F$2700,5,FALSE)</f>
        <v>2679</v>
      </c>
      <c r="OHL34" s="451">
        <f>+ROUND(OHJ34*OHK34,0)</f>
        <v>581</v>
      </c>
      <c r="OHM34" s="450" t="s">
        <v>31</v>
      </c>
      <c r="OHN34" s="450" t="s">
        <v>127</v>
      </c>
      <c r="OHO34" s="446" t="s">
        <v>128</v>
      </c>
      <c r="OHP34" s="446" t="s">
        <v>129</v>
      </c>
      <c r="OHQ34" s="446" t="s">
        <v>130</v>
      </c>
      <c r="OHR34" s="446">
        <v>0.217</v>
      </c>
      <c r="OHS34" s="451">
        <f>+VLOOKUP(OHN34,[111]Insumos!$A$2:$F$2700,5,FALSE)</f>
        <v>2679</v>
      </c>
      <c r="OHT34" s="451">
        <f>+ROUND(OHR34*OHS34,0)</f>
        <v>581</v>
      </c>
      <c r="OHU34" s="450" t="s">
        <v>31</v>
      </c>
      <c r="OHV34" s="450" t="s">
        <v>127</v>
      </c>
      <c r="OHW34" s="446" t="s">
        <v>128</v>
      </c>
      <c r="OHX34" s="446" t="s">
        <v>129</v>
      </c>
      <c r="OHY34" s="446" t="s">
        <v>130</v>
      </c>
      <c r="OHZ34" s="446">
        <v>0.217</v>
      </c>
      <c r="OIA34" s="451">
        <f>+VLOOKUP(OHV34,[111]Insumos!$A$2:$F$2700,5,FALSE)</f>
        <v>2679</v>
      </c>
      <c r="OIB34" s="451">
        <f>+ROUND(OHZ34*OIA34,0)</f>
        <v>581</v>
      </c>
      <c r="OIC34" s="450" t="s">
        <v>31</v>
      </c>
      <c r="OID34" s="450" t="s">
        <v>127</v>
      </c>
      <c r="OIE34" s="446" t="s">
        <v>128</v>
      </c>
      <c r="OIF34" s="446" t="s">
        <v>129</v>
      </c>
      <c r="OIG34" s="446" t="s">
        <v>130</v>
      </c>
      <c r="OIH34" s="446">
        <v>0.217</v>
      </c>
      <c r="OII34" s="451">
        <f>+VLOOKUP(OID34,[111]Insumos!$A$2:$F$2700,5,FALSE)</f>
        <v>2679</v>
      </c>
      <c r="OIJ34" s="451">
        <f>+ROUND(OIH34*OII34,0)</f>
        <v>581</v>
      </c>
      <c r="OIK34" s="450" t="s">
        <v>31</v>
      </c>
      <c r="OIL34" s="450" t="s">
        <v>127</v>
      </c>
      <c r="OIM34" s="446" t="s">
        <v>128</v>
      </c>
      <c r="OIN34" s="446" t="s">
        <v>129</v>
      </c>
      <c r="OIO34" s="446" t="s">
        <v>130</v>
      </c>
      <c r="OIP34" s="446">
        <v>0.217</v>
      </c>
      <c r="OIQ34" s="451">
        <f>+VLOOKUP(OIL34,[111]Insumos!$A$2:$F$2700,5,FALSE)</f>
        <v>2679</v>
      </c>
      <c r="OIR34" s="451">
        <f>+ROUND(OIP34*OIQ34,0)</f>
        <v>581</v>
      </c>
      <c r="OIS34" s="450" t="s">
        <v>31</v>
      </c>
      <c r="OIT34" s="450" t="s">
        <v>127</v>
      </c>
      <c r="OIU34" s="446" t="s">
        <v>128</v>
      </c>
      <c r="OIV34" s="446" t="s">
        <v>129</v>
      </c>
      <c r="OIW34" s="446" t="s">
        <v>130</v>
      </c>
      <c r="OIX34" s="446">
        <v>0.217</v>
      </c>
      <c r="OIY34" s="451">
        <f>+VLOOKUP(OIT34,[111]Insumos!$A$2:$F$2700,5,FALSE)</f>
        <v>2679</v>
      </c>
      <c r="OIZ34" s="451">
        <f>+ROUND(OIX34*OIY34,0)</f>
        <v>581</v>
      </c>
      <c r="OJA34" s="450" t="s">
        <v>31</v>
      </c>
      <c r="OJB34" s="450" t="s">
        <v>127</v>
      </c>
      <c r="OJC34" s="446" t="s">
        <v>128</v>
      </c>
      <c r="OJD34" s="446" t="s">
        <v>129</v>
      </c>
      <c r="OJE34" s="446" t="s">
        <v>130</v>
      </c>
      <c r="OJF34" s="446">
        <v>0.217</v>
      </c>
      <c r="OJG34" s="451">
        <f>+VLOOKUP(OJB34,[111]Insumos!$A$2:$F$2700,5,FALSE)</f>
        <v>2679</v>
      </c>
      <c r="OJH34" s="451">
        <f>+ROUND(OJF34*OJG34,0)</f>
        <v>581</v>
      </c>
      <c r="OJI34" s="450" t="s">
        <v>31</v>
      </c>
      <c r="OJJ34" s="450" t="s">
        <v>127</v>
      </c>
      <c r="OJK34" s="446" t="s">
        <v>128</v>
      </c>
      <c r="OJL34" s="446" t="s">
        <v>129</v>
      </c>
      <c r="OJM34" s="446" t="s">
        <v>130</v>
      </c>
      <c r="OJN34" s="446">
        <v>0.217</v>
      </c>
      <c r="OJO34" s="451">
        <f>+VLOOKUP(OJJ34,[111]Insumos!$A$2:$F$2700,5,FALSE)</f>
        <v>2679</v>
      </c>
      <c r="OJP34" s="451">
        <f>+ROUND(OJN34*OJO34,0)</f>
        <v>581</v>
      </c>
      <c r="OJQ34" s="450" t="s">
        <v>31</v>
      </c>
      <c r="OJR34" s="450" t="s">
        <v>127</v>
      </c>
      <c r="OJS34" s="446" t="s">
        <v>128</v>
      </c>
      <c r="OJT34" s="446" t="s">
        <v>129</v>
      </c>
      <c r="OJU34" s="446" t="s">
        <v>130</v>
      </c>
      <c r="OJV34" s="446">
        <v>0.217</v>
      </c>
      <c r="OJW34" s="451">
        <f>+VLOOKUP(OJR34,[111]Insumos!$A$2:$F$2700,5,FALSE)</f>
        <v>2679</v>
      </c>
      <c r="OJX34" s="451">
        <f>+ROUND(OJV34*OJW34,0)</f>
        <v>581</v>
      </c>
      <c r="OJY34" s="450" t="s">
        <v>31</v>
      </c>
      <c r="OJZ34" s="450" t="s">
        <v>127</v>
      </c>
      <c r="OKA34" s="446" t="s">
        <v>128</v>
      </c>
      <c r="OKB34" s="446" t="s">
        <v>129</v>
      </c>
      <c r="OKC34" s="446" t="s">
        <v>130</v>
      </c>
      <c r="OKD34" s="446">
        <v>0.217</v>
      </c>
      <c r="OKE34" s="451">
        <f>+VLOOKUP(OJZ34,[111]Insumos!$A$2:$F$2700,5,FALSE)</f>
        <v>2679</v>
      </c>
      <c r="OKF34" s="451">
        <f>+ROUND(OKD34*OKE34,0)</f>
        <v>581</v>
      </c>
      <c r="OKG34" s="450" t="s">
        <v>31</v>
      </c>
      <c r="OKH34" s="450" t="s">
        <v>127</v>
      </c>
      <c r="OKI34" s="446" t="s">
        <v>128</v>
      </c>
      <c r="OKJ34" s="446" t="s">
        <v>129</v>
      </c>
      <c r="OKK34" s="446" t="s">
        <v>130</v>
      </c>
      <c r="OKL34" s="446">
        <v>0.217</v>
      </c>
      <c r="OKM34" s="451">
        <f>+VLOOKUP(OKH34,[111]Insumos!$A$2:$F$2700,5,FALSE)</f>
        <v>2679</v>
      </c>
      <c r="OKN34" s="451">
        <f>+ROUND(OKL34*OKM34,0)</f>
        <v>581</v>
      </c>
      <c r="OKO34" s="450" t="s">
        <v>31</v>
      </c>
      <c r="OKP34" s="450" t="s">
        <v>127</v>
      </c>
      <c r="OKQ34" s="446" t="s">
        <v>128</v>
      </c>
      <c r="OKR34" s="446" t="s">
        <v>129</v>
      </c>
      <c r="OKS34" s="446" t="s">
        <v>130</v>
      </c>
      <c r="OKT34" s="446">
        <v>0.217</v>
      </c>
      <c r="OKU34" s="451">
        <f>+VLOOKUP(OKP34,[111]Insumos!$A$2:$F$2700,5,FALSE)</f>
        <v>2679</v>
      </c>
      <c r="OKV34" s="451">
        <f>+ROUND(OKT34*OKU34,0)</f>
        <v>581</v>
      </c>
      <c r="OKW34" s="450" t="s">
        <v>31</v>
      </c>
      <c r="OKX34" s="450" t="s">
        <v>127</v>
      </c>
      <c r="OKY34" s="446" t="s">
        <v>128</v>
      </c>
      <c r="OKZ34" s="446" t="s">
        <v>129</v>
      </c>
      <c r="OLA34" s="446" t="s">
        <v>130</v>
      </c>
      <c r="OLB34" s="446">
        <v>0.217</v>
      </c>
      <c r="OLC34" s="451">
        <f>+VLOOKUP(OKX34,[111]Insumos!$A$2:$F$2700,5,FALSE)</f>
        <v>2679</v>
      </c>
      <c r="OLD34" s="451">
        <f>+ROUND(OLB34*OLC34,0)</f>
        <v>581</v>
      </c>
      <c r="OLE34" s="450" t="s">
        <v>31</v>
      </c>
      <c r="OLF34" s="450" t="s">
        <v>127</v>
      </c>
      <c r="OLG34" s="446" t="s">
        <v>128</v>
      </c>
      <c r="OLH34" s="446" t="s">
        <v>129</v>
      </c>
      <c r="OLI34" s="446" t="s">
        <v>130</v>
      </c>
      <c r="OLJ34" s="446">
        <v>0.217</v>
      </c>
      <c r="OLK34" s="451">
        <f>+VLOOKUP(OLF34,[111]Insumos!$A$2:$F$2700,5,FALSE)</f>
        <v>2679</v>
      </c>
      <c r="OLL34" s="451">
        <f>+ROUND(OLJ34*OLK34,0)</f>
        <v>581</v>
      </c>
      <c r="OLM34" s="450" t="s">
        <v>31</v>
      </c>
      <c r="OLN34" s="450" t="s">
        <v>127</v>
      </c>
      <c r="OLO34" s="446" t="s">
        <v>128</v>
      </c>
      <c r="OLP34" s="446" t="s">
        <v>129</v>
      </c>
      <c r="OLQ34" s="446" t="s">
        <v>130</v>
      </c>
      <c r="OLR34" s="446">
        <v>0.217</v>
      </c>
      <c r="OLS34" s="451">
        <f>+VLOOKUP(OLN34,[111]Insumos!$A$2:$F$2700,5,FALSE)</f>
        <v>2679</v>
      </c>
      <c r="OLT34" s="451">
        <f>+ROUND(OLR34*OLS34,0)</f>
        <v>581</v>
      </c>
      <c r="OLU34" s="450" t="s">
        <v>31</v>
      </c>
      <c r="OLV34" s="450" t="s">
        <v>127</v>
      </c>
      <c r="OLW34" s="446" t="s">
        <v>128</v>
      </c>
      <c r="OLX34" s="446" t="s">
        <v>129</v>
      </c>
      <c r="OLY34" s="446" t="s">
        <v>130</v>
      </c>
      <c r="OLZ34" s="446">
        <v>0.217</v>
      </c>
      <c r="OMA34" s="451">
        <f>+VLOOKUP(OLV34,[111]Insumos!$A$2:$F$2700,5,FALSE)</f>
        <v>2679</v>
      </c>
      <c r="OMB34" s="451">
        <f>+ROUND(OLZ34*OMA34,0)</f>
        <v>581</v>
      </c>
      <c r="OMC34" s="450" t="s">
        <v>31</v>
      </c>
      <c r="OMD34" s="450" t="s">
        <v>127</v>
      </c>
      <c r="OME34" s="446" t="s">
        <v>128</v>
      </c>
      <c r="OMF34" s="446" t="s">
        <v>129</v>
      </c>
      <c r="OMG34" s="446" t="s">
        <v>130</v>
      </c>
      <c r="OMH34" s="446">
        <v>0.217</v>
      </c>
      <c r="OMI34" s="451">
        <f>+VLOOKUP(OMD34,[111]Insumos!$A$2:$F$2700,5,FALSE)</f>
        <v>2679</v>
      </c>
      <c r="OMJ34" s="451">
        <f>+ROUND(OMH34*OMI34,0)</f>
        <v>581</v>
      </c>
      <c r="OMK34" s="450" t="s">
        <v>31</v>
      </c>
      <c r="OML34" s="450" t="s">
        <v>127</v>
      </c>
      <c r="OMM34" s="446" t="s">
        <v>128</v>
      </c>
      <c r="OMN34" s="446" t="s">
        <v>129</v>
      </c>
      <c r="OMO34" s="446" t="s">
        <v>130</v>
      </c>
      <c r="OMP34" s="446">
        <v>0.217</v>
      </c>
      <c r="OMQ34" s="451">
        <f>+VLOOKUP(OML34,[111]Insumos!$A$2:$F$2700,5,FALSE)</f>
        <v>2679</v>
      </c>
      <c r="OMR34" s="451">
        <f>+ROUND(OMP34*OMQ34,0)</f>
        <v>581</v>
      </c>
      <c r="OMS34" s="450" t="s">
        <v>31</v>
      </c>
      <c r="OMT34" s="450" t="s">
        <v>127</v>
      </c>
      <c r="OMU34" s="446" t="s">
        <v>128</v>
      </c>
      <c r="OMV34" s="446" t="s">
        <v>129</v>
      </c>
      <c r="OMW34" s="446" t="s">
        <v>130</v>
      </c>
      <c r="OMX34" s="446">
        <v>0.217</v>
      </c>
      <c r="OMY34" s="451">
        <f>+VLOOKUP(OMT34,[111]Insumos!$A$2:$F$2700,5,FALSE)</f>
        <v>2679</v>
      </c>
      <c r="OMZ34" s="451">
        <f>+ROUND(OMX34*OMY34,0)</f>
        <v>581</v>
      </c>
      <c r="ONA34" s="450" t="s">
        <v>31</v>
      </c>
      <c r="ONB34" s="450" t="s">
        <v>127</v>
      </c>
      <c r="ONC34" s="446" t="s">
        <v>128</v>
      </c>
      <c r="OND34" s="446" t="s">
        <v>129</v>
      </c>
      <c r="ONE34" s="446" t="s">
        <v>130</v>
      </c>
      <c r="ONF34" s="446">
        <v>0.217</v>
      </c>
      <c r="ONG34" s="451">
        <f>+VLOOKUP(ONB34,[111]Insumos!$A$2:$F$2700,5,FALSE)</f>
        <v>2679</v>
      </c>
      <c r="ONH34" s="451">
        <f>+ROUND(ONF34*ONG34,0)</f>
        <v>581</v>
      </c>
      <c r="ONI34" s="450" t="s">
        <v>31</v>
      </c>
      <c r="ONJ34" s="450" t="s">
        <v>127</v>
      </c>
      <c r="ONK34" s="446" t="s">
        <v>128</v>
      </c>
      <c r="ONL34" s="446" t="s">
        <v>129</v>
      </c>
      <c r="ONM34" s="446" t="s">
        <v>130</v>
      </c>
      <c r="ONN34" s="446">
        <v>0.217</v>
      </c>
      <c r="ONO34" s="451">
        <f>+VLOOKUP(ONJ34,[111]Insumos!$A$2:$F$2700,5,FALSE)</f>
        <v>2679</v>
      </c>
      <c r="ONP34" s="451">
        <f>+ROUND(ONN34*ONO34,0)</f>
        <v>581</v>
      </c>
      <c r="ONQ34" s="450" t="s">
        <v>31</v>
      </c>
      <c r="ONR34" s="450" t="s">
        <v>127</v>
      </c>
      <c r="ONS34" s="446" t="s">
        <v>128</v>
      </c>
      <c r="ONT34" s="446" t="s">
        <v>129</v>
      </c>
      <c r="ONU34" s="446" t="s">
        <v>130</v>
      </c>
      <c r="ONV34" s="446">
        <v>0.217</v>
      </c>
      <c r="ONW34" s="451">
        <f>+VLOOKUP(ONR34,[111]Insumos!$A$2:$F$2700,5,FALSE)</f>
        <v>2679</v>
      </c>
      <c r="ONX34" s="451">
        <f>+ROUND(ONV34*ONW34,0)</f>
        <v>581</v>
      </c>
      <c r="ONY34" s="450" t="s">
        <v>31</v>
      </c>
      <c r="ONZ34" s="450" t="s">
        <v>127</v>
      </c>
      <c r="OOA34" s="446" t="s">
        <v>128</v>
      </c>
      <c r="OOB34" s="446" t="s">
        <v>129</v>
      </c>
      <c r="OOC34" s="446" t="s">
        <v>130</v>
      </c>
      <c r="OOD34" s="446">
        <v>0.217</v>
      </c>
      <c r="OOE34" s="451">
        <f>+VLOOKUP(ONZ34,[111]Insumos!$A$2:$F$2700,5,FALSE)</f>
        <v>2679</v>
      </c>
      <c r="OOF34" s="451">
        <f>+ROUND(OOD34*OOE34,0)</f>
        <v>581</v>
      </c>
      <c r="OOG34" s="450" t="s">
        <v>31</v>
      </c>
      <c r="OOH34" s="450" t="s">
        <v>127</v>
      </c>
      <c r="OOI34" s="446" t="s">
        <v>128</v>
      </c>
      <c r="OOJ34" s="446" t="s">
        <v>129</v>
      </c>
      <c r="OOK34" s="446" t="s">
        <v>130</v>
      </c>
      <c r="OOL34" s="446">
        <v>0.217</v>
      </c>
      <c r="OOM34" s="451">
        <f>+VLOOKUP(OOH34,[111]Insumos!$A$2:$F$2700,5,FALSE)</f>
        <v>2679</v>
      </c>
      <c r="OON34" s="451">
        <f>+ROUND(OOL34*OOM34,0)</f>
        <v>581</v>
      </c>
      <c r="OOO34" s="450" t="s">
        <v>31</v>
      </c>
      <c r="OOP34" s="450" t="s">
        <v>127</v>
      </c>
      <c r="OOQ34" s="446" t="s">
        <v>128</v>
      </c>
      <c r="OOR34" s="446" t="s">
        <v>129</v>
      </c>
      <c r="OOS34" s="446" t="s">
        <v>130</v>
      </c>
      <c r="OOT34" s="446">
        <v>0.217</v>
      </c>
      <c r="OOU34" s="451">
        <f>+VLOOKUP(OOP34,[111]Insumos!$A$2:$F$2700,5,FALSE)</f>
        <v>2679</v>
      </c>
      <c r="OOV34" s="451">
        <f>+ROUND(OOT34*OOU34,0)</f>
        <v>581</v>
      </c>
      <c r="OOW34" s="450" t="s">
        <v>31</v>
      </c>
      <c r="OOX34" s="450" t="s">
        <v>127</v>
      </c>
      <c r="OOY34" s="446" t="s">
        <v>128</v>
      </c>
      <c r="OOZ34" s="446" t="s">
        <v>129</v>
      </c>
      <c r="OPA34" s="446" t="s">
        <v>130</v>
      </c>
      <c r="OPB34" s="446">
        <v>0.217</v>
      </c>
      <c r="OPC34" s="451">
        <f>+VLOOKUP(OOX34,[111]Insumos!$A$2:$F$2700,5,FALSE)</f>
        <v>2679</v>
      </c>
      <c r="OPD34" s="451">
        <f>+ROUND(OPB34*OPC34,0)</f>
        <v>581</v>
      </c>
      <c r="OPE34" s="450" t="s">
        <v>31</v>
      </c>
      <c r="OPF34" s="450" t="s">
        <v>127</v>
      </c>
      <c r="OPG34" s="446" t="s">
        <v>128</v>
      </c>
      <c r="OPH34" s="446" t="s">
        <v>129</v>
      </c>
      <c r="OPI34" s="446" t="s">
        <v>130</v>
      </c>
      <c r="OPJ34" s="446">
        <v>0.217</v>
      </c>
      <c r="OPK34" s="451">
        <f>+VLOOKUP(OPF34,[111]Insumos!$A$2:$F$2700,5,FALSE)</f>
        <v>2679</v>
      </c>
      <c r="OPL34" s="451">
        <f>+ROUND(OPJ34*OPK34,0)</f>
        <v>581</v>
      </c>
      <c r="OPM34" s="450" t="s">
        <v>31</v>
      </c>
      <c r="OPN34" s="450" t="s">
        <v>127</v>
      </c>
      <c r="OPO34" s="446" t="s">
        <v>128</v>
      </c>
      <c r="OPP34" s="446" t="s">
        <v>129</v>
      </c>
      <c r="OPQ34" s="446" t="s">
        <v>130</v>
      </c>
      <c r="OPR34" s="446">
        <v>0.217</v>
      </c>
      <c r="OPS34" s="451">
        <f>+VLOOKUP(OPN34,[111]Insumos!$A$2:$F$2700,5,FALSE)</f>
        <v>2679</v>
      </c>
      <c r="OPT34" s="451">
        <f>+ROUND(OPR34*OPS34,0)</f>
        <v>581</v>
      </c>
      <c r="OPU34" s="450" t="s">
        <v>31</v>
      </c>
      <c r="OPV34" s="450" t="s">
        <v>127</v>
      </c>
      <c r="OPW34" s="446" t="s">
        <v>128</v>
      </c>
      <c r="OPX34" s="446" t="s">
        <v>129</v>
      </c>
      <c r="OPY34" s="446" t="s">
        <v>130</v>
      </c>
      <c r="OPZ34" s="446">
        <v>0.217</v>
      </c>
      <c r="OQA34" s="451">
        <f>+VLOOKUP(OPV34,[111]Insumos!$A$2:$F$2700,5,FALSE)</f>
        <v>2679</v>
      </c>
      <c r="OQB34" s="451">
        <f>+ROUND(OPZ34*OQA34,0)</f>
        <v>581</v>
      </c>
      <c r="OQC34" s="450" t="s">
        <v>31</v>
      </c>
      <c r="OQD34" s="450" t="s">
        <v>127</v>
      </c>
      <c r="OQE34" s="446" t="s">
        <v>128</v>
      </c>
      <c r="OQF34" s="446" t="s">
        <v>129</v>
      </c>
      <c r="OQG34" s="446" t="s">
        <v>130</v>
      </c>
      <c r="OQH34" s="446">
        <v>0.217</v>
      </c>
      <c r="OQI34" s="451">
        <f>+VLOOKUP(OQD34,[111]Insumos!$A$2:$F$2700,5,FALSE)</f>
        <v>2679</v>
      </c>
      <c r="OQJ34" s="451">
        <f>+ROUND(OQH34*OQI34,0)</f>
        <v>581</v>
      </c>
      <c r="OQK34" s="450" t="s">
        <v>31</v>
      </c>
      <c r="OQL34" s="450" t="s">
        <v>127</v>
      </c>
      <c r="OQM34" s="446" t="s">
        <v>128</v>
      </c>
      <c r="OQN34" s="446" t="s">
        <v>129</v>
      </c>
      <c r="OQO34" s="446" t="s">
        <v>130</v>
      </c>
      <c r="OQP34" s="446">
        <v>0.217</v>
      </c>
      <c r="OQQ34" s="451">
        <f>+VLOOKUP(OQL34,[111]Insumos!$A$2:$F$2700,5,FALSE)</f>
        <v>2679</v>
      </c>
      <c r="OQR34" s="451">
        <f>+ROUND(OQP34*OQQ34,0)</f>
        <v>581</v>
      </c>
      <c r="OQS34" s="450" t="s">
        <v>31</v>
      </c>
      <c r="OQT34" s="450" t="s">
        <v>127</v>
      </c>
      <c r="OQU34" s="446" t="s">
        <v>128</v>
      </c>
      <c r="OQV34" s="446" t="s">
        <v>129</v>
      </c>
      <c r="OQW34" s="446" t="s">
        <v>130</v>
      </c>
      <c r="OQX34" s="446">
        <v>0.217</v>
      </c>
      <c r="OQY34" s="451">
        <f>+VLOOKUP(OQT34,[111]Insumos!$A$2:$F$2700,5,FALSE)</f>
        <v>2679</v>
      </c>
      <c r="OQZ34" s="451">
        <f>+ROUND(OQX34*OQY34,0)</f>
        <v>581</v>
      </c>
      <c r="ORA34" s="450" t="s">
        <v>31</v>
      </c>
      <c r="ORB34" s="450" t="s">
        <v>127</v>
      </c>
      <c r="ORC34" s="446" t="s">
        <v>128</v>
      </c>
      <c r="ORD34" s="446" t="s">
        <v>129</v>
      </c>
      <c r="ORE34" s="446" t="s">
        <v>130</v>
      </c>
      <c r="ORF34" s="446">
        <v>0.217</v>
      </c>
      <c r="ORG34" s="451">
        <f>+VLOOKUP(ORB34,[111]Insumos!$A$2:$F$2700,5,FALSE)</f>
        <v>2679</v>
      </c>
      <c r="ORH34" s="451">
        <f>+ROUND(ORF34*ORG34,0)</f>
        <v>581</v>
      </c>
      <c r="ORI34" s="450" t="s">
        <v>31</v>
      </c>
      <c r="ORJ34" s="450" t="s">
        <v>127</v>
      </c>
      <c r="ORK34" s="446" t="s">
        <v>128</v>
      </c>
      <c r="ORL34" s="446" t="s">
        <v>129</v>
      </c>
      <c r="ORM34" s="446" t="s">
        <v>130</v>
      </c>
      <c r="ORN34" s="446">
        <v>0.217</v>
      </c>
      <c r="ORO34" s="451">
        <f>+VLOOKUP(ORJ34,[111]Insumos!$A$2:$F$2700,5,FALSE)</f>
        <v>2679</v>
      </c>
      <c r="ORP34" s="451">
        <f>+ROUND(ORN34*ORO34,0)</f>
        <v>581</v>
      </c>
      <c r="ORQ34" s="450" t="s">
        <v>31</v>
      </c>
      <c r="ORR34" s="450" t="s">
        <v>127</v>
      </c>
      <c r="ORS34" s="446" t="s">
        <v>128</v>
      </c>
      <c r="ORT34" s="446" t="s">
        <v>129</v>
      </c>
      <c r="ORU34" s="446" t="s">
        <v>130</v>
      </c>
      <c r="ORV34" s="446">
        <v>0.217</v>
      </c>
      <c r="ORW34" s="451">
        <f>+VLOOKUP(ORR34,[111]Insumos!$A$2:$F$2700,5,FALSE)</f>
        <v>2679</v>
      </c>
      <c r="ORX34" s="451">
        <f>+ROUND(ORV34*ORW34,0)</f>
        <v>581</v>
      </c>
      <c r="ORY34" s="450" t="s">
        <v>31</v>
      </c>
      <c r="ORZ34" s="450" t="s">
        <v>127</v>
      </c>
      <c r="OSA34" s="446" t="s">
        <v>128</v>
      </c>
      <c r="OSB34" s="446" t="s">
        <v>129</v>
      </c>
      <c r="OSC34" s="446" t="s">
        <v>130</v>
      </c>
      <c r="OSD34" s="446">
        <v>0.217</v>
      </c>
      <c r="OSE34" s="451">
        <f>+VLOOKUP(ORZ34,[111]Insumos!$A$2:$F$2700,5,FALSE)</f>
        <v>2679</v>
      </c>
      <c r="OSF34" s="451">
        <f>+ROUND(OSD34*OSE34,0)</f>
        <v>581</v>
      </c>
      <c r="OSG34" s="450" t="s">
        <v>31</v>
      </c>
      <c r="OSH34" s="450" t="s">
        <v>127</v>
      </c>
      <c r="OSI34" s="446" t="s">
        <v>128</v>
      </c>
      <c r="OSJ34" s="446" t="s">
        <v>129</v>
      </c>
      <c r="OSK34" s="446" t="s">
        <v>130</v>
      </c>
      <c r="OSL34" s="446">
        <v>0.217</v>
      </c>
      <c r="OSM34" s="451">
        <f>+VLOOKUP(OSH34,[111]Insumos!$A$2:$F$2700,5,FALSE)</f>
        <v>2679</v>
      </c>
      <c r="OSN34" s="451">
        <f>+ROUND(OSL34*OSM34,0)</f>
        <v>581</v>
      </c>
      <c r="OSO34" s="450" t="s">
        <v>31</v>
      </c>
      <c r="OSP34" s="450" t="s">
        <v>127</v>
      </c>
      <c r="OSQ34" s="446" t="s">
        <v>128</v>
      </c>
      <c r="OSR34" s="446" t="s">
        <v>129</v>
      </c>
      <c r="OSS34" s="446" t="s">
        <v>130</v>
      </c>
      <c r="OST34" s="446">
        <v>0.217</v>
      </c>
      <c r="OSU34" s="451">
        <f>+VLOOKUP(OSP34,[111]Insumos!$A$2:$F$2700,5,FALSE)</f>
        <v>2679</v>
      </c>
      <c r="OSV34" s="451">
        <f>+ROUND(OST34*OSU34,0)</f>
        <v>581</v>
      </c>
      <c r="OSW34" s="450" t="s">
        <v>31</v>
      </c>
      <c r="OSX34" s="450" t="s">
        <v>127</v>
      </c>
      <c r="OSY34" s="446" t="s">
        <v>128</v>
      </c>
      <c r="OSZ34" s="446" t="s">
        <v>129</v>
      </c>
      <c r="OTA34" s="446" t="s">
        <v>130</v>
      </c>
      <c r="OTB34" s="446">
        <v>0.217</v>
      </c>
      <c r="OTC34" s="451">
        <f>+VLOOKUP(OSX34,[111]Insumos!$A$2:$F$2700,5,FALSE)</f>
        <v>2679</v>
      </c>
      <c r="OTD34" s="451">
        <f>+ROUND(OTB34*OTC34,0)</f>
        <v>581</v>
      </c>
      <c r="OTE34" s="450" t="s">
        <v>31</v>
      </c>
      <c r="OTF34" s="450" t="s">
        <v>127</v>
      </c>
      <c r="OTG34" s="446" t="s">
        <v>128</v>
      </c>
      <c r="OTH34" s="446" t="s">
        <v>129</v>
      </c>
      <c r="OTI34" s="446" t="s">
        <v>130</v>
      </c>
      <c r="OTJ34" s="446">
        <v>0.217</v>
      </c>
      <c r="OTK34" s="451">
        <f>+VLOOKUP(OTF34,[111]Insumos!$A$2:$F$2700,5,FALSE)</f>
        <v>2679</v>
      </c>
      <c r="OTL34" s="451">
        <f>+ROUND(OTJ34*OTK34,0)</f>
        <v>581</v>
      </c>
      <c r="OTM34" s="450" t="s">
        <v>31</v>
      </c>
      <c r="OTN34" s="450" t="s">
        <v>127</v>
      </c>
      <c r="OTO34" s="446" t="s">
        <v>128</v>
      </c>
      <c r="OTP34" s="446" t="s">
        <v>129</v>
      </c>
      <c r="OTQ34" s="446" t="s">
        <v>130</v>
      </c>
      <c r="OTR34" s="446">
        <v>0.217</v>
      </c>
      <c r="OTS34" s="451">
        <f>+VLOOKUP(OTN34,[111]Insumos!$A$2:$F$2700,5,FALSE)</f>
        <v>2679</v>
      </c>
      <c r="OTT34" s="451">
        <f>+ROUND(OTR34*OTS34,0)</f>
        <v>581</v>
      </c>
      <c r="OTU34" s="450" t="s">
        <v>31</v>
      </c>
      <c r="OTV34" s="450" t="s">
        <v>127</v>
      </c>
      <c r="OTW34" s="446" t="s">
        <v>128</v>
      </c>
      <c r="OTX34" s="446" t="s">
        <v>129</v>
      </c>
      <c r="OTY34" s="446" t="s">
        <v>130</v>
      </c>
      <c r="OTZ34" s="446">
        <v>0.217</v>
      </c>
      <c r="OUA34" s="451">
        <f>+VLOOKUP(OTV34,[111]Insumos!$A$2:$F$2700,5,FALSE)</f>
        <v>2679</v>
      </c>
      <c r="OUB34" s="451">
        <f>+ROUND(OTZ34*OUA34,0)</f>
        <v>581</v>
      </c>
      <c r="OUC34" s="450" t="s">
        <v>31</v>
      </c>
      <c r="OUD34" s="450" t="s">
        <v>127</v>
      </c>
      <c r="OUE34" s="446" t="s">
        <v>128</v>
      </c>
      <c r="OUF34" s="446" t="s">
        <v>129</v>
      </c>
      <c r="OUG34" s="446" t="s">
        <v>130</v>
      </c>
      <c r="OUH34" s="446">
        <v>0.217</v>
      </c>
      <c r="OUI34" s="451">
        <f>+VLOOKUP(OUD34,[111]Insumos!$A$2:$F$2700,5,FALSE)</f>
        <v>2679</v>
      </c>
      <c r="OUJ34" s="451">
        <f>+ROUND(OUH34*OUI34,0)</f>
        <v>581</v>
      </c>
      <c r="OUK34" s="450" t="s">
        <v>31</v>
      </c>
      <c r="OUL34" s="450" t="s">
        <v>127</v>
      </c>
      <c r="OUM34" s="446" t="s">
        <v>128</v>
      </c>
      <c r="OUN34" s="446" t="s">
        <v>129</v>
      </c>
      <c r="OUO34" s="446" t="s">
        <v>130</v>
      </c>
      <c r="OUP34" s="446">
        <v>0.217</v>
      </c>
      <c r="OUQ34" s="451">
        <f>+VLOOKUP(OUL34,[111]Insumos!$A$2:$F$2700,5,FALSE)</f>
        <v>2679</v>
      </c>
      <c r="OUR34" s="451">
        <f>+ROUND(OUP34*OUQ34,0)</f>
        <v>581</v>
      </c>
      <c r="OUS34" s="450" t="s">
        <v>31</v>
      </c>
      <c r="OUT34" s="450" t="s">
        <v>127</v>
      </c>
      <c r="OUU34" s="446" t="s">
        <v>128</v>
      </c>
      <c r="OUV34" s="446" t="s">
        <v>129</v>
      </c>
      <c r="OUW34" s="446" t="s">
        <v>130</v>
      </c>
      <c r="OUX34" s="446">
        <v>0.217</v>
      </c>
      <c r="OUY34" s="451">
        <f>+VLOOKUP(OUT34,[111]Insumos!$A$2:$F$2700,5,FALSE)</f>
        <v>2679</v>
      </c>
      <c r="OUZ34" s="451">
        <f>+ROUND(OUX34*OUY34,0)</f>
        <v>581</v>
      </c>
      <c r="OVA34" s="450" t="s">
        <v>31</v>
      </c>
      <c r="OVB34" s="450" t="s">
        <v>127</v>
      </c>
      <c r="OVC34" s="446" t="s">
        <v>128</v>
      </c>
      <c r="OVD34" s="446" t="s">
        <v>129</v>
      </c>
      <c r="OVE34" s="446" t="s">
        <v>130</v>
      </c>
      <c r="OVF34" s="446">
        <v>0.217</v>
      </c>
      <c r="OVG34" s="451">
        <f>+VLOOKUP(OVB34,[111]Insumos!$A$2:$F$2700,5,FALSE)</f>
        <v>2679</v>
      </c>
      <c r="OVH34" s="451">
        <f>+ROUND(OVF34*OVG34,0)</f>
        <v>581</v>
      </c>
      <c r="OVI34" s="450" t="s">
        <v>31</v>
      </c>
      <c r="OVJ34" s="450" t="s">
        <v>127</v>
      </c>
      <c r="OVK34" s="446" t="s">
        <v>128</v>
      </c>
      <c r="OVL34" s="446" t="s">
        <v>129</v>
      </c>
      <c r="OVM34" s="446" t="s">
        <v>130</v>
      </c>
      <c r="OVN34" s="446">
        <v>0.217</v>
      </c>
      <c r="OVO34" s="451">
        <f>+VLOOKUP(OVJ34,[111]Insumos!$A$2:$F$2700,5,FALSE)</f>
        <v>2679</v>
      </c>
      <c r="OVP34" s="451">
        <f>+ROUND(OVN34*OVO34,0)</f>
        <v>581</v>
      </c>
      <c r="OVQ34" s="450" t="s">
        <v>31</v>
      </c>
      <c r="OVR34" s="450" t="s">
        <v>127</v>
      </c>
      <c r="OVS34" s="446" t="s">
        <v>128</v>
      </c>
      <c r="OVT34" s="446" t="s">
        <v>129</v>
      </c>
      <c r="OVU34" s="446" t="s">
        <v>130</v>
      </c>
      <c r="OVV34" s="446">
        <v>0.217</v>
      </c>
      <c r="OVW34" s="451">
        <f>+VLOOKUP(OVR34,[111]Insumos!$A$2:$F$2700,5,FALSE)</f>
        <v>2679</v>
      </c>
      <c r="OVX34" s="451">
        <f>+ROUND(OVV34*OVW34,0)</f>
        <v>581</v>
      </c>
      <c r="OVY34" s="450" t="s">
        <v>31</v>
      </c>
      <c r="OVZ34" s="450" t="s">
        <v>127</v>
      </c>
      <c r="OWA34" s="446" t="s">
        <v>128</v>
      </c>
      <c r="OWB34" s="446" t="s">
        <v>129</v>
      </c>
      <c r="OWC34" s="446" t="s">
        <v>130</v>
      </c>
      <c r="OWD34" s="446">
        <v>0.217</v>
      </c>
      <c r="OWE34" s="451">
        <f>+VLOOKUP(OVZ34,[111]Insumos!$A$2:$F$2700,5,FALSE)</f>
        <v>2679</v>
      </c>
      <c r="OWF34" s="451">
        <f>+ROUND(OWD34*OWE34,0)</f>
        <v>581</v>
      </c>
      <c r="OWG34" s="450" t="s">
        <v>31</v>
      </c>
      <c r="OWH34" s="450" t="s">
        <v>127</v>
      </c>
      <c r="OWI34" s="446" t="s">
        <v>128</v>
      </c>
      <c r="OWJ34" s="446" t="s">
        <v>129</v>
      </c>
      <c r="OWK34" s="446" t="s">
        <v>130</v>
      </c>
      <c r="OWL34" s="446">
        <v>0.217</v>
      </c>
      <c r="OWM34" s="451">
        <f>+VLOOKUP(OWH34,[111]Insumos!$A$2:$F$2700,5,FALSE)</f>
        <v>2679</v>
      </c>
      <c r="OWN34" s="451">
        <f>+ROUND(OWL34*OWM34,0)</f>
        <v>581</v>
      </c>
      <c r="OWO34" s="450" t="s">
        <v>31</v>
      </c>
      <c r="OWP34" s="450" t="s">
        <v>127</v>
      </c>
      <c r="OWQ34" s="446" t="s">
        <v>128</v>
      </c>
      <c r="OWR34" s="446" t="s">
        <v>129</v>
      </c>
      <c r="OWS34" s="446" t="s">
        <v>130</v>
      </c>
      <c r="OWT34" s="446">
        <v>0.217</v>
      </c>
      <c r="OWU34" s="451">
        <f>+VLOOKUP(OWP34,[111]Insumos!$A$2:$F$2700,5,FALSE)</f>
        <v>2679</v>
      </c>
      <c r="OWV34" s="451">
        <f>+ROUND(OWT34*OWU34,0)</f>
        <v>581</v>
      </c>
      <c r="OWW34" s="450" t="s">
        <v>31</v>
      </c>
      <c r="OWX34" s="450" t="s">
        <v>127</v>
      </c>
      <c r="OWY34" s="446" t="s">
        <v>128</v>
      </c>
      <c r="OWZ34" s="446" t="s">
        <v>129</v>
      </c>
      <c r="OXA34" s="446" t="s">
        <v>130</v>
      </c>
      <c r="OXB34" s="446">
        <v>0.217</v>
      </c>
      <c r="OXC34" s="451">
        <f>+VLOOKUP(OWX34,[111]Insumos!$A$2:$F$2700,5,FALSE)</f>
        <v>2679</v>
      </c>
      <c r="OXD34" s="451">
        <f>+ROUND(OXB34*OXC34,0)</f>
        <v>581</v>
      </c>
      <c r="OXE34" s="450" t="s">
        <v>31</v>
      </c>
      <c r="OXF34" s="450" t="s">
        <v>127</v>
      </c>
      <c r="OXG34" s="446" t="s">
        <v>128</v>
      </c>
      <c r="OXH34" s="446" t="s">
        <v>129</v>
      </c>
      <c r="OXI34" s="446" t="s">
        <v>130</v>
      </c>
      <c r="OXJ34" s="446">
        <v>0.217</v>
      </c>
      <c r="OXK34" s="451">
        <f>+VLOOKUP(OXF34,[111]Insumos!$A$2:$F$2700,5,FALSE)</f>
        <v>2679</v>
      </c>
      <c r="OXL34" s="451">
        <f>+ROUND(OXJ34*OXK34,0)</f>
        <v>581</v>
      </c>
      <c r="OXM34" s="450" t="s">
        <v>31</v>
      </c>
      <c r="OXN34" s="450" t="s">
        <v>127</v>
      </c>
      <c r="OXO34" s="446" t="s">
        <v>128</v>
      </c>
      <c r="OXP34" s="446" t="s">
        <v>129</v>
      </c>
      <c r="OXQ34" s="446" t="s">
        <v>130</v>
      </c>
      <c r="OXR34" s="446">
        <v>0.217</v>
      </c>
      <c r="OXS34" s="451">
        <f>+VLOOKUP(OXN34,[111]Insumos!$A$2:$F$2700,5,FALSE)</f>
        <v>2679</v>
      </c>
      <c r="OXT34" s="451">
        <f>+ROUND(OXR34*OXS34,0)</f>
        <v>581</v>
      </c>
      <c r="OXU34" s="450" t="s">
        <v>31</v>
      </c>
      <c r="OXV34" s="450" t="s">
        <v>127</v>
      </c>
      <c r="OXW34" s="446" t="s">
        <v>128</v>
      </c>
      <c r="OXX34" s="446" t="s">
        <v>129</v>
      </c>
      <c r="OXY34" s="446" t="s">
        <v>130</v>
      </c>
      <c r="OXZ34" s="446">
        <v>0.217</v>
      </c>
      <c r="OYA34" s="451">
        <f>+VLOOKUP(OXV34,[111]Insumos!$A$2:$F$2700,5,FALSE)</f>
        <v>2679</v>
      </c>
      <c r="OYB34" s="451">
        <f>+ROUND(OXZ34*OYA34,0)</f>
        <v>581</v>
      </c>
      <c r="OYC34" s="450" t="s">
        <v>31</v>
      </c>
      <c r="OYD34" s="450" t="s">
        <v>127</v>
      </c>
      <c r="OYE34" s="446" t="s">
        <v>128</v>
      </c>
      <c r="OYF34" s="446" t="s">
        <v>129</v>
      </c>
      <c r="OYG34" s="446" t="s">
        <v>130</v>
      </c>
      <c r="OYH34" s="446">
        <v>0.217</v>
      </c>
      <c r="OYI34" s="451">
        <f>+VLOOKUP(OYD34,[111]Insumos!$A$2:$F$2700,5,FALSE)</f>
        <v>2679</v>
      </c>
      <c r="OYJ34" s="451">
        <f>+ROUND(OYH34*OYI34,0)</f>
        <v>581</v>
      </c>
      <c r="OYK34" s="450" t="s">
        <v>31</v>
      </c>
      <c r="OYL34" s="450" t="s">
        <v>127</v>
      </c>
      <c r="OYM34" s="446" t="s">
        <v>128</v>
      </c>
      <c r="OYN34" s="446" t="s">
        <v>129</v>
      </c>
      <c r="OYO34" s="446" t="s">
        <v>130</v>
      </c>
      <c r="OYP34" s="446">
        <v>0.217</v>
      </c>
      <c r="OYQ34" s="451">
        <f>+VLOOKUP(OYL34,[111]Insumos!$A$2:$F$2700,5,FALSE)</f>
        <v>2679</v>
      </c>
      <c r="OYR34" s="451">
        <f>+ROUND(OYP34*OYQ34,0)</f>
        <v>581</v>
      </c>
      <c r="OYS34" s="450" t="s">
        <v>31</v>
      </c>
      <c r="OYT34" s="450" t="s">
        <v>127</v>
      </c>
      <c r="OYU34" s="446" t="s">
        <v>128</v>
      </c>
      <c r="OYV34" s="446" t="s">
        <v>129</v>
      </c>
      <c r="OYW34" s="446" t="s">
        <v>130</v>
      </c>
      <c r="OYX34" s="446">
        <v>0.217</v>
      </c>
      <c r="OYY34" s="451">
        <f>+VLOOKUP(OYT34,[111]Insumos!$A$2:$F$2700,5,FALSE)</f>
        <v>2679</v>
      </c>
      <c r="OYZ34" s="451">
        <f>+ROUND(OYX34*OYY34,0)</f>
        <v>581</v>
      </c>
      <c r="OZA34" s="450" t="s">
        <v>31</v>
      </c>
      <c r="OZB34" s="450" t="s">
        <v>127</v>
      </c>
      <c r="OZC34" s="446" t="s">
        <v>128</v>
      </c>
      <c r="OZD34" s="446" t="s">
        <v>129</v>
      </c>
      <c r="OZE34" s="446" t="s">
        <v>130</v>
      </c>
      <c r="OZF34" s="446">
        <v>0.217</v>
      </c>
      <c r="OZG34" s="451">
        <f>+VLOOKUP(OZB34,[111]Insumos!$A$2:$F$2700,5,FALSE)</f>
        <v>2679</v>
      </c>
      <c r="OZH34" s="451">
        <f>+ROUND(OZF34*OZG34,0)</f>
        <v>581</v>
      </c>
      <c r="OZI34" s="450" t="s">
        <v>31</v>
      </c>
      <c r="OZJ34" s="450" t="s">
        <v>127</v>
      </c>
      <c r="OZK34" s="446" t="s">
        <v>128</v>
      </c>
      <c r="OZL34" s="446" t="s">
        <v>129</v>
      </c>
      <c r="OZM34" s="446" t="s">
        <v>130</v>
      </c>
      <c r="OZN34" s="446">
        <v>0.217</v>
      </c>
      <c r="OZO34" s="451">
        <f>+VLOOKUP(OZJ34,[111]Insumos!$A$2:$F$2700,5,FALSE)</f>
        <v>2679</v>
      </c>
      <c r="OZP34" s="451">
        <f>+ROUND(OZN34*OZO34,0)</f>
        <v>581</v>
      </c>
      <c r="OZQ34" s="450" t="s">
        <v>31</v>
      </c>
      <c r="OZR34" s="450" t="s">
        <v>127</v>
      </c>
      <c r="OZS34" s="446" t="s">
        <v>128</v>
      </c>
      <c r="OZT34" s="446" t="s">
        <v>129</v>
      </c>
      <c r="OZU34" s="446" t="s">
        <v>130</v>
      </c>
      <c r="OZV34" s="446">
        <v>0.217</v>
      </c>
      <c r="OZW34" s="451">
        <f>+VLOOKUP(OZR34,[111]Insumos!$A$2:$F$2700,5,FALSE)</f>
        <v>2679</v>
      </c>
      <c r="OZX34" s="451">
        <f>+ROUND(OZV34*OZW34,0)</f>
        <v>581</v>
      </c>
      <c r="OZY34" s="450" t="s">
        <v>31</v>
      </c>
      <c r="OZZ34" s="450" t="s">
        <v>127</v>
      </c>
      <c r="PAA34" s="446" t="s">
        <v>128</v>
      </c>
      <c r="PAB34" s="446" t="s">
        <v>129</v>
      </c>
      <c r="PAC34" s="446" t="s">
        <v>130</v>
      </c>
      <c r="PAD34" s="446">
        <v>0.217</v>
      </c>
      <c r="PAE34" s="451">
        <f>+VLOOKUP(OZZ34,[111]Insumos!$A$2:$F$2700,5,FALSE)</f>
        <v>2679</v>
      </c>
      <c r="PAF34" s="451">
        <f>+ROUND(PAD34*PAE34,0)</f>
        <v>581</v>
      </c>
      <c r="PAG34" s="450" t="s">
        <v>31</v>
      </c>
      <c r="PAH34" s="450" t="s">
        <v>127</v>
      </c>
      <c r="PAI34" s="446" t="s">
        <v>128</v>
      </c>
      <c r="PAJ34" s="446" t="s">
        <v>129</v>
      </c>
      <c r="PAK34" s="446" t="s">
        <v>130</v>
      </c>
      <c r="PAL34" s="446">
        <v>0.217</v>
      </c>
      <c r="PAM34" s="451">
        <f>+VLOOKUP(PAH34,[111]Insumos!$A$2:$F$2700,5,FALSE)</f>
        <v>2679</v>
      </c>
      <c r="PAN34" s="451">
        <f>+ROUND(PAL34*PAM34,0)</f>
        <v>581</v>
      </c>
      <c r="PAO34" s="450" t="s">
        <v>31</v>
      </c>
      <c r="PAP34" s="450" t="s">
        <v>127</v>
      </c>
      <c r="PAQ34" s="446" t="s">
        <v>128</v>
      </c>
      <c r="PAR34" s="446" t="s">
        <v>129</v>
      </c>
      <c r="PAS34" s="446" t="s">
        <v>130</v>
      </c>
      <c r="PAT34" s="446">
        <v>0.217</v>
      </c>
      <c r="PAU34" s="451">
        <f>+VLOOKUP(PAP34,[111]Insumos!$A$2:$F$2700,5,FALSE)</f>
        <v>2679</v>
      </c>
      <c r="PAV34" s="451">
        <f>+ROUND(PAT34*PAU34,0)</f>
        <v>581</v>
      </c>
      <c r="PAW34" s="450" t="s">
        <v>31</v>
      </c>
      <c r="PAX34" s="450" t="s">
        <v>127</v>
      </c>
      <c r="PAY34" s="446" t="s">
        <v>128</v>
      </c>
      <c r="PAZ34" s="446" t="s">
        <v>129</v>
      </c>
      <c r="PBA34" s="446" t="s">
        <v>130</v>
      </c>
      <c r="PBB34" s="446">
        <v>0.217</v>
      </c>
      <c r="PBC34" s="451">
        <f>+VLOOKUP(PAX34,[111]Insumos!$A$2:$F$2700,5,FALSE)</f>
        <v>2679</v>
      </c>
      <c r="PBD34" s="451">
        <f>+ROUND(PBB34*PBC34,0)</f>
        <v>581</v>
      </c>
      <c r="PBE34" s="450" t="s">
        <v>31</v>
      </c>
      <c r="PBF34" s="450" t="s">
        <v>127</v>
      </c>
      <c r="PBG34" s="446" t="s">
        <v>128</v>
      </c>
      <c r="PBH34" s="446" t="s">
        <v>129</v>
      </c>
      <c r="PBI34" s="446" t="s">
        <v>130</v>
      </c>
      <c r="PBJ34" s="446">
        <v>0.217</v>
      </c>
      <c r="PBK34" s="451">
        <f>+VLOOKUP(PBF34,[111]Insumos!$A$2:$F$2700,5,FALSE)</f>
        <v>2679</v>
      </c>
      <c r="PBL34" s="451">
        <f>+ROUND(PBJ34*PBK34,0)</f>
        <v>581</v>
      </c>
      <c r="PBM34" s="450" t="s">
        <v>31</v>
      </c>
      <c r="PBN34" s="450" t="s">
        <v>127</v>
      </c>
      <c r="PBO34" s="446" t="s">
        <v>128</v>
      </c>
      <c r="PBP34" s="446" t="s">
        <v>129</v>
      </c>
      <c r="PBQ34" s="446" t="s">
        <v>130</v>
      </c>
      <c r="PBR34" s="446">
        <v>0.217</v>
      </c>
      <c r="PBS34" s="451">
        <f>+VLOOKUP(PBN34,[111]Insumos!$A$2:$F$2700,5,FALSE)</f>
        <v>2679</v>
      </c>
      <c r="PBT34" s="451">
        <f>+ROUND(PBR34*PBS34,0)</f>
        <v>581</v>
      </c>
      <c r="PBU34" s="450" t="s">
        <v>31</v>
      </c>
      <c r="PBV34" s="450" t="s">
        <v>127</v>
      </c>
      <c r="PBW34" s="446" t="s">
        <v>128</v>
      </c>
      <c r="PBX34" s="446" t="s">
        <v>129</v>
      </c>
      <c r="PBY34" s="446" t="s">
        <v>130</v>
      </c>
      <c r="PBZ34" s="446">
        <v>0.217</v>
      </c>
      <c r="PCA34" s="451">
        <f>+VLOOKUP(PBV34,[111]Insumos!$A$2:$F$2700,5,FALSE)</f>
        <v>2679</v>
      </c>
      <c r="PCB34" s="451">
        <f>+ROUND(PBZ34*PCA34,0)</f>
        <v>581</v>
      </c>
      <c r="PCC34" s="450" t="s">
        <v>31</v>
      </c>
      <c r="PCD34" s="450" t="s">
        <v>127</v>
      </c>
      <c r="PCE34" s="446" t="s">
        <v>128</v>
      </c>
      <c r="PCF34" s="446" t="s">
        <v>129</v>
      </c>
      <c r="PCG34" s="446" t="s">
        <v>130</v>
      </c>
      <c r="PCH34" s="446">
        <v>0.217</v>
      </c>
      <c r="PCI34" s="451">
        <f>+VLOOKUP(PCD34,[111]Insumos!$A$2:$F$2700,5,FALSE)</f>
        <v>2679</v>
      </c>
      <c r="PCJ34" s="451">
        <f>+ROUND(PCH34*PCI34,0)</f>
        <v>581</v>
      </c>
      <c r="PCK34" s="450" t="s">
        <v>31</v>
      </c>
      <c r="PCL34" s="450" t="s">
        <v>127</v>
      </c>
      <c r="PCM34" s="446" t="s">
        <v>128</v>
      </c>
      <c r="PCN34" s="446" t="s">
        <v>129</v>
      </c>
      <c r="PCO34" s="446" t="s">
        <v>130</v>
      </c>
      <c r="PCP34" s="446">
        <v>0.217</v>
      </c>
      <c r="PCQ34" s="451">
        <f>+VLOOKUP(PCL34,[111]Insumos!$A$2:$F$2700,5,FALSE)</f>
        <v>2679</v>
      </c>
      <c r="PCR34" s="451">
        <f>+ROUND(PCP34*PCQ34,0)</f>
        <v>581</v>
      </c>
      <c r="PCS34" s="450" t="s">
        <v>31</v>
      </c>
      <c r="PCT34" s="450" t="s">
        <v>127</v>
      </c>
      <c r="PCU34" s="446" t="s">
        <v>128</v>
      </c>
      <c r="PCV34" s="446" t="s">
        <v>129</v>
      </c>
      <c r="PCW34" s="446" t="s">
        <v>130</v>
      </c>
      <c r="PCX34" s="446">
        <v>0.217</v>
      </c>
      <c r="PCY34" s="451">
        <f>+VLOOKUP(PCT34,[111]Insumos!$A$2:$F$2700,5,FALSE)</f>
        <v>2679</v>
      </c>
      <c r="PCZ34" s="451">
        <f>+ROUND(PCX34*PCY34,0)</f>
        <v>581</v>
      </c>
      <c r="PDA34" s="450" t="s">
        <v>31</v>
      </c>
      <c r="PDB34" s="450" t="s">
        <v>127</v>
      </c>
      <c r="PDC34" s="446" t="s">
        <v>128</v>
      </c>
      <c r="PDD34" s="446" t="s">
        <v>129</v>
      </c>
      <c r="PDE34" s="446" t="s">
        <v>130</v>
      </c>
      <c r="PDF34" s="446">
        <v>0.217</v>
      </c>
      <c r="PDG34" s="451">
        <f>+VLOOKUP(PDB34,[111]Insumos!$A$2:$F$2700,5,FALSE)</f>
        <v>2679</v>
      </c>
      <c r="PDH34" s="451">
        <f>+ROUND(PDF34*PDG34,0)</f>
        <v>581</v>
      </c>
      <c r="PDI34" s="450" t="s">
        <v>31</v>
      </c>
      <c r="PDJ34" s="450" t="s">
        <v>127</v>
      </c>
      <c r="PDK34" s="446" t="s">
        <v>128</v>
      </c>
      <c r="PDL34" s="446" t="s">
        <v>129</v>
      </c>
      <c r="PDM34" s="446" t="s">
        <v>130</v>
      </c>
      <c r="PDN34" s="446">
        <v>0.217</v>
      </c>
      <c r="PDO34" s="451">
        <f>+VLOOKUP(PDJ34,[111]Insumos!$A$2:$F$2700,5,FALSE)</f>
        <v>2679</v>
      </c>
      <c r="PDP34" s="451">
        <f>+ROUND(PDN34*PDO34,0)</f>
        <v>581</v>
      </c>
      <c r="PDQ34" s="450" t="s">
        <v>31</v>
      </c>
      <c r="PDR34" s="450" t="s">
        <v>127</v>
      </c>
      <c r="PDS34" s="446" t="s">
        <v>128</v>
      </c>
      <c r="PDT34" s="446" t="s">
        <v>129</v>
      </c>
      <c r="PDU34" s="446" t="s">
        <v>130</v>
      </c>
      <c r="PDV34" s="446">
        <v>0.217</v>
      </c>
      <c r="PDW34" s="451">
        <f>+VLOOKUP(PDR34,[111]Insumos!$A$2:$F$2700,5,FALSE)</f>
        <v>2679</v>
      </c>
      <c r="PDX34" s="451">
        <f>+ROUND(PDV34*PDW34,0)</f>
        <v>581</v>
      </c>
      <c r="PDY34" s="450" t="s">
        <v>31</v>
      </c>
      <c r="PDZ34" s="450" t="s">
        <v>127</v>
      </c>
      <c r="PEA34" s="446" t="s">
        <v>128</v>
      </c>
      <c r="PEB34" s="446" t="s">
        <v>129</v>
      </c>
      <c r="PEC34" s="446" t="s">
        <v>130</v>
      </c>
      <c r="PED34" s="446">
        <v>0.217</v>
      </c>
      <c r="PEE34" s="451">
        <f>+VLOOKUP(PDZ34,[111]Insumos!$A$2:$F$2700,5,FALSE)</f>
        <v>2679</v>
      </c>
      <c r="PEF34" s="451">
        <f>+ROUND(PED34*PEE34,0)</f>
        <v>581</v>
      </c>
      <c r="PEG34" s="450" t="s">
        <v>31</v>
      </c>
      <c r="PEH34" s="450" t="s">
        <v>127</v>
      </c>
      <c r="PEI34" s="446" t="s">
        <v>128</v>
      </c>
      <c r="PEJ34" s="446" t="s">
        <v>129</v>
      </c>
      <c r="PEK34" s="446" t="s">
        <v>130</v>
      </c>
      <c r="PEL34" s="446">
        <v>0.217</v>
      </c>
      <c r="PEM34" s="451">
        <f>+VLOOKUP(PEH34,[111]Insumos!$A$2:$F$2700,5,FALSE)</f>
        <v>2679</v>
      </c>
      <c r="PEN34" s="451">
        <f>+ROUND(PEL34*PEM34,0)</f>
        <v>581</v>
      </c>
      <c r="PEO34" s="450" t="s">
        <v>31</v>
      </c>
      <c r="PEP34" s="450" t="s">
        <v>127</v>
      </c>
      <c r="PEQ34" s="446" t="s">
        <v>128</v>
      </c>
      <c r="PER34" s="446" t="s">
        <v>129</v>
      </c>
      <c r="PES34" s="446" t="s">
        <v>130</v>
      </c>
      <c r="PET34" s="446">
        <v>0.217</v>
      </c>
      <c r="PEU34" s="451">
        <f>+VLOOKUP(PEP34,[111]Insumos!$A$2:$F$2700,5,FALSE)</f>
        <v>2679</v>
      </c>
      <c r="PEV34" s="451">
        <f>+ROUND(PET34*PEU34,0)</f>
        <v>581</v>
      </c>
      <c r="PEW34" s="450" t="s">
        <v>31</v>
      </c>
      <c r="PEX34" s="450" t="s">
        <v>127</v>
      </c>
      <c r="PEY34" s="446" t="s">
        <v>128</v>
      </c>
      <c r="PEZ34" s="446" t="s">
        <v>129</v>
      </c>
      <c r="PFA34" s="446" t="s">
        <v>130</v>
      </c>
      <c r="PFB34" s="446">
        <v>0.217</v>
      </c>
      <c r="PFC34" s="451">
        <f>+VLOOKUP(PEX34,[111]Insumos!$A$2:$F$2700,5,FALSE)</f>
        <v>2679</v>
      </c>
      <c r="PFD34" s="451">
        <f>+ROUND(PFB34*PFC34,0)</f>
        <v>581</v>
      </c>
      <c r="PFE34" s="450" t="s">
        <v>31</v>
      </c>
      <c r="PFF34" s="450" t="s">
        <v>127</v>
      </c>
      <c r="PFG34" s="446" t="s">
        <v>128</v>
      </c>
      <c r="PFH34" s="446" t="s">
        <v>129</v>
      </c>
      <c r="PFI34" s="446" t="s">
        <v>130</v>
      </c>
      <c r="PFJ34" s="446">
        <v>0.217</v>
      </c>
      <c r="PFK34" s="451">
        <f>+VLOOKUP(PFF34,[111]Insumos!$A$2:$F$2700,5,FALSE)</f>
        <v>2679</v>
      </c>
      <c r="PFL34" s="451">
        <f>+ROUND(PFJ34*PFK34,0)</f>
        <v>581</v>
      </c>
      <c r="PFM34" s="450" t="s">
        <v>31</v>
      </c>
      <c r="PFN34" s="450" t="s">
        <v>127</v>
      </c>
      <c r="PFO34" s="446" t="s">
        <v>128</v>
      </c>
      <c r="PFP34" s="446" t="s">
        <v>129</v>
      </c>
      <c r="PFQ34" s="446" t="s">
        <v>130</v>
      </c>
      <c r="PFR34" s="446">
        <v>0.217</v>
      </c>
      <c r="PFS34" s="451">
        <f>+VLOOKUP(PFN34,[111]Insumos!$A$2:$F$2700,5,FALSE)</f>
        <v>2679</v>
      </c>
      <c r="PFT34" s="451">
        <f>+ROUND(PFR34*PFS34,0)</f>
        <v>581</v>
      </c>
      <c r="PFU34" s="450" t="s">
        <v>31</v>
      </c>
      <c r="PFV34" s="450" t="s">
        <v>127</v>
      </c>
      <c r="PFW34" s="446" t="s">
        <v>128</v>
      </c>
      <c r="PFX34" s="446" t="s">
        <v>129</v>
      </c>
      <c r="PFY34" s="446" t="s">
        <v>130</v>
      </c>
      <c r="PFZ34" s="446">
        <v>0.217</v>
      </c>
      <c r="PGA34" s="451">
        <f>+VLOOKUP(PFV34,[111]Insumos!$A$2:$F$2700,5,FALSE)</f>
        <v>2679</v>
      </c>
      <c r="PGB34" s="451">
        <f>+ROUND(PFZ34*PGA34,0)</f>
        <v>581</v>
      </c>
      <c r="PGC34" s="450" t="s">
        <v>31</v>
      </c>
      <c r="PGD34" s="450" t="s">
        <v>127</v>
      </c>
      <c r="PGE34" s="446" t="s">
        <v>128</v>
      </c>
      <c r="PGF34" s="446" t="s">
        <v>129</v>
      </c>
      <c r="PGG34" s="446" t="s">
        <v>130</v>
      </c>
      <c r="PGH34" s="446">
        <v>0.217</v>
      </c>
      <c r="PGI34" s="451">
        <f>+VLOOKUP(PGD34,[111]Insumos!$A$2:$F$2700,5,FALSE)</f>
        <v>2679</v>
      </c>
      <c r="PGJ34" s="451">
        <f>+ROUND(PGH34*PGI34,0)</f>
        <v>581</v>
      </c>
      <c r="PGK34" s="450" t="s">
        <v>31</v>
      </c>
      <c r="PGL34" s="450" t="s">
        <v>127</v>
      </c>
      <c r="PGM34" s="446" t="s">
        <v>128</v>
      </c>
      <c r="PGN34" s="446" t="s">
        <v>129</v>
      </c>
      <c r="PGO34" s="446" t="s">
        <v>130</v>
      </c>
      <c r="PGP34" s="446">
        <v>0.217</v>
      </c>
      <c r="PGQ34" s="451">
        <f>+VLOOKUP(PGL34,[111]Insumos!$A$2:$F$2700,5,FALSE)</f>
        <v>2679</v>
      </c>
      <c r="PGR34" s="451">
        <f>+ROUND(PGP34*PGQ34,0)</f>
        <v>581</v>
      </c>
      <c r="PGS34" s="450" t="s">
        <v>31</v>
      </c>
      <c r="PGT34" s="450" t="s">
        <v>127</v>
      </c>
      <c r="PGU34" s="446" t="s">
        <v>128</v>
      </c>
      <c r="PGV34" s="446" t="s">
        <v>129</v>
      </c>
      <c r="PGW34" s="446" t="s">
        <v>130</v>
      </c>
      <c r="PGX34" s="446">
        <v>0.217</v>
      </c>
      <c r="PGY34" s="451">
        <f>+VLOOKUP(PGT34,[111]Insumos!$A$2:$F$2700,5,FALSE)</f>
        <v>2679</v>
      </c>
      <c r="PGZ34" s="451">
        <f>+ROUND(PGX34*PGY34,0)</f>
        <v>581</v>
      </c>
      <c r="PHA34" s="450" t="s">
        <v>31</v>
      </c>
      <c r="PHB34" s="450" t="s">
        <v>127</v>
      </c>
      <c r="PHC34" s="446" t="s">
        <v>128</v>
      </c>
      <c r="PHD34" s="446" t="s">
        <v>129</v>
      </c>
      <c r="PHE34" s="446" t="s">
        <v>130</v>
      </c>
      <c r="PHF34" s="446">
        <v>0.217</v>
      </c>
      <c r="PHG34" s="451">
        <f>+VLOOKUP(PHB34,[111]Insumos!$A$2:$F$2700,5,FALSE)</f>
        <v>2679</v>
      </c>
      <c r="PHH34" s="451">
        <f>+ROUND(PHF34*PHG34,0)</f>
        <v>581</v>
      </c>
      <c r="PHI34" s="450" t="s">
        <v>31</v>
      </c>
      <c r="PHJ34" s="450" t="s">
        <v>127</v>
      </c>
      <c r="PHK34" s="446" t="s">
        <v>128</v>
      </c>
      <c r="PHL34" s="446" t="s">
        <v>129</v>
      </c>
      <c r="PHM34" s="446" t="s">
        <v>130</v>
      </c>
      <c r="PHN34" s="446">
        <v>0.217</v>
      </c>
      <c r="PHO34" s="451">
        <f>+VLOOKUP(PHJ34,[111]Insumos!$A$2:$F$2700,5,FALSE)</f>
        <v>2679</v>
      </c>
      <c r="PHP34" s="451">
        <f>+ROUND(PHN34*PHO34,0)</f>
        <v>581</v>
      </c>
      <c r="PHQ34" s="450" t="s">
        <v>31</v>
      </c>
      <c r="PHR34" s="450" t="s">
        <v>127</v>
      </c>
      <c r="PHS34" s="446" t="s">
        <v>128</v>
      </c>
      <c r="PHT34" s="446" t="s">
        <v>129</v>
      </c>
      <c r="PHU34" s="446" t="s">
        <v>130</v>
      </c>
      <c r="PHV34" s="446">
        <v>0.217</v>
      </c>
      <c r="PHW34" s="451">
        <f>+VLOOKUP(PHR34,[111]Insumos!$A$2:$F$2700,5,FALSE)</f>
        <v>2679</v>
      </c>
      <c r="PHX34" s="451">
        <f>+ROUND(PHV34*PHW34,0)</f>
        <v>581</v>
      </c>
      <c r="PHY34" s="450" t="s">
        <v>31</v>
      </c>
      <c r="PHZ34" s="450" t="s">
        <v>127</v>
      </c>
      <c r="PIA34" s="446" t="s">
        <v>128</v>
      </c>
      <c r="PIB34" s="446" t="s">
        <v>129</v>
      </c>
      <c r="PIC34" s="446" t="s">
        <v>130</v>
      </c>
      <c r="PID34" s="446">
        <v>0.217</v>
      </c>
      <c r="PIE34" s="451">
        <f>+VLOOKUP(PHZ34,[111]Insumos!$A$2:$F$2700,5,FALSE)</f>
        <v>2679</v>
      </c>
      <c r="PIF34" s="451">
        <f>+ROUND(PID34*PIE34,0)</f>
        <v>581</v>
      </c>
      <c r="PIG34" s="450" t="s">
        <v>31</v>
      </c>
      <c r="PIH34" s="450" t="s">
        <v>127</v>
      </c>
      <c r="PII34" s="446" t="s">
        <v>128</v>
      </c>
      <c r="PIJ34" s="446" t="s">
        <v>129</v>
      </c>
      <c r="PIK34" s="446" t="s">
        <v>130</v>
      </c>
      <c r="PIL34" s="446">
        <v>0.217</v>
      </c>
      <c r="PIM34" s="451">
        <f>+VLOOKUP(PIH34,[111]Insumos!$A$2:$F$2700,5,FALSE)</f>
        <v>2679</v>
      </c>
      <c r="PIN34" s="451">
        <f>+ROUND(PIL34*PIM34,0)</f>
        <v>581</v>
      </c>
      <c r="PIO34" s="450" t="s">
        <v>31</v>
      </c>
      <c r="PIP34" s="450" t="s">
        <v>127</v>
      </c>
      <c r="PIQ34" s="446" t="s">
        <v>128</v>
      </c>
      <c r="PIR34" s="446" t="s">
        <v>129</v>
      </c>
      <c r="PIS34" s="446" t="s">
        <v>130</v>
      </c>
      <c r="PIT34" s="446">
        <v>0.217</v>
      </c>
      <c r="PIU34" s="451">
        <f>+VLOOKUP(PIP34,[111]Insumos!$A$2:$F$2700,5,FALSE)</f>
        <v>2679</v>
      </c>
      <c r="PIV34" s="451">
        <f>+ROUND(PIT34*PIU34,0)</f>
        <v>581</v>
      </c>
      <c r="PIW34" s="450" t="s">
        <v>31</v>
      </c>
      <c r="PIX34" s="450" t="s">
        <v>127</v>
      </c>
      <c r="PIY34" s="446" t="s">
        <v>128</v>
      </c>
      <c r="PIZ34" s="446" t="s">
        <v>129</v>
      </c>
      <c r="PJA34" s="446" t="s">
        <v>130</v>
      </c>
      <c r="PJB34" s="446">
        <v>0.217</v>
      </c>
      <c r="PJC34" s="451">
        <f>+VLOOKUP(PIX34,[111]Insumos!$A$2:$F$2700,5,FALSE)</f>
        <v>2679</v>
      </c>
      <c r="PJD34" s="451">
        <f>+ROUND(PJB34*PJC34,0)</f>
        <v>581</v>
      </c>
      <c r="PJE34" s="450" t="s">
        <v>31</v>
      </c>
      <c r="PJF34" s="450" t="s">
        <v>127</v>
      </c>
      <c r="PJG34" s="446" t="s">
        <v>128</v>
      </c>
      <c r="PJH34" s="446" t="s">
        <v>129</v>
      </c>
      <c r="PJI34" s="446" t="s">
        <v>130</v>
      </c>
      <c r="PJJ34" s="446">
        <v>0.217</v>
      </c>
      <c r="PJK34" s="451">
        <f>+VLOOKUP(PJF34,[111]Insumos!$A$2:$F$2700,5,FALSE)</f>
        <v>2679</v>
      </c>
      <c r="PJL34" s="451">
        <f>+ROUND(PJJ34*PJK34,0)</f>
        <v>581</v>
      </c>
      <c r="PJM34" s="450" t="s">
        <v>31</v>
      </c>
      <c r="PJN34" s="450" t="s">
        <v>127</v>
      </c>
      <c r="PJO34" s="446" t="s">
        <v>128</v>
      </c>
      <c r="PJP34" s="446" t="s">
        <v>129</v>
      </c>
      <c r="PJQ34" s="446" t="s">
        <v>130</v>
      </c>
      <c r="PJR34" s="446">
        <v>0.217</v>
      </c>
      <c r="PJS34" s="451">
        <f>+VLOOKUP(PJN34,[111]Insumos!$A$2:$F$2700,5,FALSE)</f>
        <v>2679</v>
      </c>
      <c r="PJT34" s="451">
        <f>+ROUND(PJR34*PJS34,0)</f>
        <v>581</v>
      </c>
      <c r="PJU34" s="450" t="s">
        <v>31</v>
      </c>
      <c r="PJV34" s="450" t="s">
        <v>127</v>
      </c>
      <c r="PJW34" s="446" t="s">
        <v>128</v>
      </c>
      <c r="PJX34" s="446" t="s">
        <v>129</v>
      </c>
      <c r="PJY34" s="446" t="s">
        <v>130</v>
      </c>
      <c r="PJZ34" s="446">
        <v>0.217</v>
      </c>
      <c r="PKA34" s="451">
        <f>+VLOOKUP(PJV34,[111]Insumos!$A$2:$F$2700,5,FALSE)</f>
        <v>2679</v>
      </c>
      <c r="PKB34" s="451">
        <f>+ROUND(PJZ34*PKA34,0)</f>
        <v>581</v>
      </c>
      <c r="PKC34" s="450" t="s">
        <v>31</v>
      </c>
      <c r="PKD34" s="450" t="s">
        <v>127</v>
      </c>
      <c r="PKE34" s="446" t="s">
        <v>128</v>
      </c>
      <c r="PKF34" s="446" t="s">
        <v>129</v>
      </c>
      <c r="PKG34" s="446" t="s">
        <v>130</v>
      </c>
      <c r="PKH34" s="446">
        <v>0.217</v>
      </c>
      <c r="PKI34" s="451">
        <f>+VLOOKUP(PKD34,[111]Insumos!$A$2:$F$2700,5,FALSE)</f>
        <v>2679</v>
      </c>
      <c r="PKJ34" s="451">
        <f>+ROUND(PKH34*PKI34,0)</f>
        <v>581</v>
      </c>
      <c r="PKK34" s="450" t="s">
        <v>31</v>
      </c>
      <c r="PKL34" s="450" t="s">
        <v>127</v>
      </c>
      <c r="PKM34" s="446" t="s">
        <v>128</v>
      </c>
      <c r="PKN34" s="446" t="s">
        <v>129</v>
      </c>
      <c r="PKO34" s="446" t="s">
        <v>130</v>
      </c>
      <c r="PKP34" s="446">
        <v>0.217</v>
      </c>
      <c r="PKQ34" s="451">
        <f>+VLOOKUP(PKL34,[111]Insumos!$A$2:$F$2700,5,FALSE)</f>
        <v>2679</v>
      </c>
      <c r="PKR34" s="451">
        <f>+ROUND(PKP34*PKQ34,0)</f>
        <v>581</v>
      </c>
      <c r="PKS34" s="450" t="s">
        <v>31</v>
      </c>
      <c r="PKT34" s="450" t="s">
        <v>127</v>
      </c>
      <c r="PKU34" s="446" t="s">
        <v>128</v>
      </c>
      <c r="PKV34" s="446" t="s">
        <v>129</v>
      </c>
      <c r="PKW34" s="446" t="s">
        <v>130</v>
      </c>
      <c r="PKX34" s="446">
        <v>0.217</v>
      </c>
      <c r="PKY34" s="451">
        <f>+VLOOKUP(PKT34,[111]Insumos!$A$2:$F$2700,5,FALSE)</f>
        <v>2679</v>
      </c>
      <c r="PKZ34" s="451">
        <f>+ROUND(PKX34*PKY34,0)</f>
        <v>581</v>
      </c>
      <c r="PLA34" s="450" t="s">
        <v>31</v>
      </c>
      <c r="PLB34" s="450" t="s">
        <v>127</v>
      </c>
      <c r="PLC34" s="446" t="s">
        <v>128</v>
      </c>
      <c r="PLD34" s="446" t="s">
        <v>129</v>
      </c>
      <c r="PLE34" s="446" t="s">
        <v>130</v>
      </c>
      <c r="PLF34" s="446">
        <v>0.217</v>
      </c>
      <c r="PLG34" s="451">
        <f>+VLOOKUP(PLB34,[111]Insumos!$A$2:$F$2700,5,FALSE)</f>
        <v>2679</v>
      </c>
      <c r="PLH34" s="451">
        <f>+ROUND(PLF34*PLG34,0)</f>
        <v>581</v>
      </c>
      <c r="PLI34" s="450" t="s">
        <v>31</v>
      </c>
      <c r="PLJ34" s="450" t="s">
        <v>127</v>
      </c>
      <c r="PLK34" s="446" t="s">
        <v>128</v>
      </c>
      <c r="PLL34" s="446" t="s">
        <v>129</v>
      </c>
      <c r="PLM34" s="446" t="s">
        <v>130</v>
      </c>
      <c r="PLN34" s="446">
        <v>0.217</v>
      </c>
      <c r="PLO34" s="451">
        <f>+VLOOKUP(PLJ34,[111]Insumos!$A$2:$F$2700,5,FALSE)</f>
        <v>2679</v>
      </c>
      <c r="PLP34" s="451">
        <f>+ROUND(PLN34*PLO34,0)</f>
        <v>581</v>
      </c>
      <c r="PLQ34" s="450" t="s">
        <v>31</v>
      </c>
      <c r="PLR34" s="450" t="s">
        <v>127</v>
      </c>
      <c r="PLS34" s="446" t="s">
        <v>128</v>
      </c>
      <c r="PLT34" s="446" t="s">
        <v>129</v>
      </c>
      <c r="PLU34" s="446" t="s">
        <v>130</v>
      </c>
      <c r="PLV34" s="446">
        <v>0.217</v>
      </c>
      <c r="PLW34" s="451">
        <f>+VLOOKUP(PLR34,[111]Insumos!$A$2:$F$2700,5,FALSE)</f>
        <v>2679</v>
      </c>
      <c r="PLX34" s="451">
        <f>+ROUND(PLV34*PLW34,0)</f>
        <v>581</v>
      </c>
      <c r="PLY34" s="450" t="s">
        <v>31</v>
      </c>
      <c r="PLZ34" s="450" t="s">
        <v>127</v>
      </c>
      <c r="PMA34" s="446" t="s">
        <v>128</v>
      </c>
      <c r="PMB34" s="446" t="s">
        <v>129</v>
      </c>
      <c r="PMC34" s="446" t="s">
        <v>130</v>
      </c>
      <c r="PMD34" s="446">
        <v>0.217</v>
      </c>
      <c r="PME34" s="451">
        <f>+VLOOKUP(PLZ34,[111]Insumos!$A$2:$F$2700,5,FALSE)</f>
        <v>2679</v>
      </c>
      <c r="PMF34" s="451">
        <f>+ROUND(PMD34*PME34,0)</f>
        <v>581</v>
      </c>
      <c r="PMG34" s="450" t="s">
        <v>31</v>
      </c>
      <c r="PMH34" s="450" t="s">
        <v>127</v>
      </c>
      <c r="PMI34" s="446" t="s">
        <v>128</v>
      </c>
      <c r="PMJ34" s="446" t="s">
        <v>129</v>
      </c>
      <c r="PMK34" s="446" t="s">
        <v>130</v>
      </c>
      <c r="PML34" s="446">
        <v>0.217</v>
      </c>
      <c r="PMM34" s="451">
        <f>+VLOOKUP(PMH34,[111]Insumos!$A$2:$F$2700,5,FALSE)</f>
        <v>2679</v>
      </c>
      <c r="PMN34" s="451">
        <f>+ROUND(PML34*PMM34,0)</f>
        <v>581</v>
      </c>
      <c r="PMO34" s="450" t="s">
        <v>31</v>
      </c>
      <c r="PMP34" s="450" t="s">
        <v>127</v>
      </c>
      <c r="PMQ34" s="446" t="s">
        <v>128</v>
      </c>
      <c r="PMR34" s="446" t="s">
        <v>129</v>
      </c>
      <c r="PMS34" s="446" t="s">
        <v>130</v>
      </c>
      <c r="PMT34" s="446">
        <v>0.217</v>
      </c>
      <c r="PMU34" s="451">
        <f>+VLOOKUP(PMP34,[111]Insumos!$A$2:$F$2700,5,FALSE)</f>
        <v>2679</v>
      </c>
      <c r="PMV34" s="451">
        <f>+ROUND(PMT34*PMU34,0)</f>
        <v>581</v>
      </c>
      <c r="PMW34" s="450" t="s">
        <v>31</v>
      </c>
      <c r="PMX34" s="450" t="s">
        <v>127</v>
      </c>
      <c r="PMY34" s="446" t="s">
        <v>128</v>
      </c>
      <c r="PMZ34" s="446" t="s">
        <v>129</v>
      </c>
      <c r="PNA34" s="446" t="s">
        <v>130</v>
      </c>
      <c r="PNB34" s="446">
        <v>0.217</v>
      </c>
      <c r="PNC34" s="451">
        <f>+VLOOKUP(PMX34,[111]Insumos!$A$2:$F$2700,5,FALSE)</f>
        <v>2679</v>
      </c>
      <c r="PND34" s="451">
        <f>+ROUND(PNB34*PNC34,0)</f>
        <v>581</v>
      </c>
      <c r="PNE34" s="450" t="s">
        <v>31</v>
      </c>
      <c r="PNF34" s="450" t="s">
        <v>127</v>
      </c>
      <c r="PNG34" s="446" t="s">
        <v>128</v>
      </c>
      <c r="PNH34" s="446" t="s">
        <v>129</v>
      </c>
      <c r="PNI34" s="446" t="s">
        <v>130</v>
      </c>
      <c r="PNJ34" s="446">
        <v>0.217</v>
      </c>
      <c r="PNK34" s="451">
        <f>+VLOOKUP(PNF34,[111]Insumos!$A$2:$F$2700,5,FALSE)</f>
        <v>2679</v>
      </c>
      <c r="PNL34" s="451">
        <f>+ROUND(PNJ34*PNK34,0)</f>
        <v>581</v>
      </c>
      <c r="PNM34" s="450" t="s">
        <v>31</v>
      </c>
      <c r="PNN34" s="450" t="s">
        <v>127</v>
      </c>
      <c r="PNO34" s="446" t="s">
        <v>128</v>
      </c>
      <c r="PNP34" s="446" t="s">
        <v>129</v>
      </c>
      <c r="PNQ34" s="446" t="s">
        <v>130</v>
      </c>
      <c r="PNR34" s="446">
        <v>0.217</v>
      </c>
      <c r="PNS34" s="451">
        <f>+VLOOKUP(PNN34,[111]Insumos!$A$2:$F$2700,5,FALSE)</f>
        <v>2679</v>
      </c>
      <c r="PNT34" s="451">
        <f>+ROUND(PNR34*PNS34,0)</f>
        <v>581</v>
      </c>
      <c r="PNU34" s="450" t="s">
        <v>31</v>
      </c>
      <c r="PNV34" s="450" t="s">
        <v>127</v>
      </c>
      <c r="PNW34" s="446" t="s">
        <v>128</v>
      </c>
      <c r="PNX34" s="446" t="s">
        <v>129</v>
      </c>
      <c r="PNY34" s="446" t="s">
        <v>130</v>
      </c>
      <c r="PNZ34" s="446">
        <v>0.217</v>
      </c>
      <c r="POA34" s="451">
        <f>+VLOOKUP(PNV34,[111]Insumos!$A$2:$F$2700,5,FALSE)</f>
        <v>2679</v>
      </c>
      <c r="POB34" s="451">
        <f>+ROUND(PNZ34*POA34,0)</f>
        <v>581</v>
      </c>
      <c r="POC34" s="450" t="s">
        <v>31</v>
      </c>
      <c r="POD34" s="450" t="s">
        <v>127</v>
      </c>
      <c r="POE34" s="446" t="s">
        <v>128</v>
      </c>
      <c r="POF34" s="446" t="s">
        <v>129</v>
      </c>
      <c r="POG34" s="446" t="s">
        <v>130</v>
      </c>
      <c r="POH34" s="446">
        <v>0.217</v>
      </c>
      <c r="POI34" s="451">
        <f>+VLOOKUP(POD34,[111]Insumos!$A$2:$F$2700,5,FALSE)</f>
        <v>2679</v>
      </c>
      <c r="POJ34" s="451">
        <f>+ROUND(POH34*POI34,0)</f>
        <v>581</v>
      </c>
      <c r="POK34" s="450" t="s">
        <v>31</v>
      </c>
      <c r="POL34" s="450" t="s">
        <v>127</v>
      </c>
      <c r="POM34" s="446" t="s">
        <v>128</v>
      </c>
      <c r="PON34" s="446" t="s">
        <v>129</v>
      </c>
      <c r="POO34" s="446" t="s">
        <v>130</v>
      </c>
      <c r="POP34" s="446">
        <v>0.217</v>
      </c>
      <c r="POQ34" s="451">
        <f>+VLOOKUP(POL34,[111]Insumos!$A$2:$F$2700,5,FALSE)</f>
        <v>2679</v>
      </c>
      <c r="POR34" s="451">
        <f>+ROUND(POP34*POQ34,0)</f>
        <v>581</v>
      </c>
      <c r="POS34" s="450" t="s">
        <v>31</v>
      </c>
      <c r="POT34" s="450" t="s">
        <v>127</v>
      </c>
      <c r="POU34" s="446" t="s">
        <v>128</v>
      </c>
      <c r="POV34" s="446" t="s">
        <v>129</v>
      </c>
      <c r="POW34" s="446" t="s">
        <v>130</v>
      </c>
      <c r="POX34" s="446">
        <v>0.217</v>
      </c>
      <c r="POY34" s="451">
        <f>+VLOOKUP(POT34,[111]Insumos!$A$2:$F$2700,5,FALSE)</f>
        <v>2679</v>
      </c>
      <c r="POZ34" s="451">
        <f>+ROUND(POX34*POY34,0)</f>
        <v>581</v>
      </c>
      <c r="PPA34" s="450" t="s">
        <v>31</v>
      </c>
      <c r="PPB34" s="450" t="s">
        <v>127</v>
      </c>
      <c r="PPC34" s="446" t="s">
        <v>128</v>
      </c>
      <c r="PPD34" s="446" t="s">
        <v>129</v>
      </c>
      <c r="PPE34" s="446" t="s">
        <v>130</v>
      </c>
      <c r="PPF34" s="446">
        <v>0.217</v>
      </c>
      <c r="PPG34" s="451">
        <f>+VLOOKUP(PPB34,[111]Insumos!$A$2:$F$2700,5,FALSE)</f>
        <v>2679</v>
      </c>
      <c r="PPH34" s="451">
        <f>+ROUND(PPF34*PPG34,0)</f>
        <v>581</v>
      </c>
      <c r="PPI34" s="450" t="s">
        <v>31</v>
      </c>
      <c r="PPJ34" s="450" t="s">
        <v>127</v>
      </c>
      <c r="PPK34" s="446" t="s">
        <v>128</v>
      </c>
      <c r="PPL34" s="446" t="s">
        <v>129</v>
      </c>
      <c r="PPM34" s="446" t="s">
        <v>130</v>
      </c>
      <c r="PPN34" s="446">
        <v>0.217</v>
      </c>
      <c r="PPO34" s="451">
        <f>+VLOOKUP(PPJ34,[111]Insumos!$A$2:$F$2700,5,FALSE)</f>
        <v>2679</v>
      </c>
      <c r="PPP34" s="451">
        <f>+ROUND(PPN34*PPO34,0)</f>
        <v>581</v>
      </c>
      <c r="PPQ34" s="450" t="s">
        <v>31</v>
      </c>
      <c r="PPR34" s="450" t="s">
        <v>127</v>
      </c>
      <c r="PPS34" s="446" t="s">
        <v>128</v>
      </c>
      <c r="PPT34" s="446" t="s">
        <v>129</v>
      </c>
      <c r="PPU34" s="446" t="s">
        <v>130</v>
      </c>
      <c r="PPV34" s="446">
        <v>0.217</v>
      </c>
      <c r="PPW34" s="451">
        <f>+VLOOKUP(PPR34,[111]Insumos!$A$2:$F$2700,5,FALSE)</f>
        <v>2679</v>
      </c>
      <c r="PPX34" s="451">
        <f>+ROUND(PPV34*PPW34,0)</f>
        <v>581</v>
      </c>
      <c r="PPY34" s="450" t="s">
        <v>31</v>
      </c>
      <c r="PPZ34" s="450" t="s">
        <v>127</v>
      </c>
      <c r="PQA34" s="446" t="s">
        <v>128</v>
      </c>
      <c r="PQB34" s="446" t="s">
        <v>129</v>
      </c>
      <c r="PQC34" s="446" t="s">
        <v>130</v>
      </c>
      <c r="PQD34" s="446">
        <v>0.217</v>
      </c>
      <c r="PQE34" s="451">
        <f>+VLOOKUP(PPZ34,[111]Insumos!$A$2:$F$2700,5,FALSE)</f>
        <v>2679</v>
      </c>
      <c r="PQF34" s="451">
        <f>+ROUND(PQD34*PQE34,0)</f>
        <v>581</v>
      </c>
      <c r="PQG34" s="450" t="s">
        <v>31</v>
      </c>
      <c r="PQH34" s="450" t="s">
        <v>127</v>
      </c>
      <c r="PQI34" s="446" t="s">
        <v>128</v>
      </c>
      <c r="PQJ34" s="446" t="s">
        <v>129</v>
      </c>
      <c r="PQK34" s="446" t="s">
        <v>130</v>
      </c>
      <c r="PQL34" s="446">
        <v>0.217</v>
      </c>
      <c r="PQM34" s="451">
        <f>+VLOOKUP(PQH34,[111]Insumos!$A$2:$F$2700,5,FALSE)</f>
        <v>2679</v>
      </c>
      <c r="PQN34" s="451">
        <f>+ROUND(PQL34*PQM34,0)</f>
        <v>581</v>
      </c>
      <c r="PQO34" s="450" t="s">
        <v>31</v>
      </c>
      <c r="PQP34" s="450" t="s">
        <v>127</v>
      </c>
      <c r="PQQ34" s="446" t="s">
        <v>128</v>
      </c>
      <c r="PQR34" s="446" t="s">
        <v>129</v>
      </c>
      <c r="PQS34" s="446" t="s">
        <v>130</v>
      </c>
      <c r="PQT34" s="446">
        <v>0.217</v>
      </c>
      <c r="PQU34" s="451">
        <f>+VLOOKUP(PQP34,[111]Insumos!$A$2:$F$2700,5,FALSE)</f>
        <v>2679</v>
      </c>
      <c r="PQV34" s="451">
        <f>+ROUND(PQT34*PQU34,0)</f>
        <v>581</v>
      </c>
      <c r="PQW34" s="450" t="s">
        <v>31</v>
      </c>
      <c r="PQX34" s="450" t="s">
        <v>127</v>
      </c>
      <c r="PQY34" s="446" t="s">
        <v>128</v>
      </c>
      <c r="PQZ34" s="446" t="s">
        <v>129</v>
      </c>
      <c r="PRA34" s="446" t="s">
        <v>130</v>
      </c>
      <c r="PRB34" s="446">
        <v>0.217</v>
      </c>
      <c r="PRC34" s="451">
        <f>+VLOOKUP(PQX34,[111]Insumos!$A$2:$F$2700,5,FALSE)</f>
        <v>2679</v>
      </c>
      <c r="PRD34" s="451">
        <f>+ROUND(PRB34*PRC34,0)</f>
        <v>581</v>
      </c>
      <c r="PRE34" s="450" t="s">
        <v>31</v>
      </c>
      <c r="PRF34" s="450" t="s">
        <v>127</v>
      </c>
      <c r="PRG34" s="446" t="s">
        <v>128</v>
      </c>
      <c r="PRH34" s="446" t="s">
        <v>129</v>
      </c>
      <c r="PRI34" s="446" t="s">
        <v>130</v>
      </c>
      <c r="PRJ34" s="446">
        <v>0.217</v>
      </c>
      <c r="PRK34" s="451">
        <f>+VLOOKUP(PRF34,[111]Insumos!$A$2:$F$2700,5,FALSE)</f>
        <v>2679</v>
      </c>
      <c r="PRL34" s="451">
        <f>+ROUND(PRJ34*PRK34,0)</f>
        <v>581</v>
      </c>
      <c r="PRM34" s="450" t="s">
        <v>31</v>
      </c>
      <c r="PRN34" s="450" t="s">
        <v>127</v>
      </c>
      <c r="PRO34" s="446" t="s">
        <v>128</v>
      </c>
      <c r="PRP34" s="446" t="s">
        <v>129</v>
      </c>
      <c r="PRQ34" s="446" t="s">
        <v>130</v>
      </c>
      <c r="PRR34" s="446">
        <v>0.217</v>
      </c>
      <c r="PRS34" s="451">
        <f>+VLOOKUP(PRN34,[111]Insumos!$A$2:$F$2700,5,FALSE)</f>
        <v>2679</v>
      </c>
      <c r="PRT34" s="451">
        <f>+ROUND(PRR34*PRS34,0)</f>
        <v>581</v>
      </c>
      <c r="PRU34" s="450" t="s">
        <v>31</v>
      </c>
      <c r="PRV34" s="450" t="s">
        <v>127</v>
      </c>
      <c r="PRW34" s="446" t="s">
        <v>128</v>
      </c>
      <c r="PRX34" s="446" t="s">
        <v>129</v>
      </c>
      <c r="PRY34" s="446" t="s">
        <v>130</v>
      </c>
      <c r="PRZ34" s="446">
        <v>0.217</v>
      </c>
      <c r="PSA34" s="451">
        <f>+VLOOKUP(PRV34,[111]Insumos!$A$2:$F$2700,5,FALSE)</f>
        <v>2679</v>
      </c>
      <c r="PSB34" s="451">
        <f>+ROUND(PRZ34*PSA34,0)</f>
        <v>581</v>
      </c>
      <c r="PSC34" s="450" t="s">
        <v>31</v>
      </c>
      <c r="PSD34" s="450" t="s">
        <v>127</v>
      </c>
      <c r="PSE34" s="446" t="s">
        <v>128</v>
      </c>
      <c r="PSF34" s="446" t="s">
        <v>129</v>
      </c>
      <c r="PSG34" s="446" t="s">
        <v>130</v>
      </c>
      <c r="PSH34" s="446">
        <v>0.217</v>
      </c>
      <c r="PSI34" s="451">
        <f>+VLOOKUP(PSD34,[111]Insumos!$A$2:$F$2700,5,FALSE)</f>
        <v>2679</v>
      </c>
      <c r="PSJ34" s="451">
        <f>+ROUND(PSH34*PSI34,0)</f>
        <v>581</v>
      </c>
      <c r="PSK34" s="450" t="s">
        <v>31</v>
      </c>
      <c r="PSL34" s="450" t="s">
        <v>127</v>
      </c>
      <c r="PSM34" s="446" t="s">
        <v>128</v>
      </c>
      <c r="PSN34" s="446" t="s">
        <v>129</v>
      </c>
      <c r="PSO34" s="446" t="s">
        <v>130</v>
      </c>
      <c r="PSP34" s="446">
        <v>0.217</v>
      </c>
      <c r="PSQ34" s="451">
        <f>+VLOOKUP(PSL34,[111]Insumos!$A$2:$F$2700,5,FALSE)</f>
        <v>2679</v>
      </c>
      <c r="PSR34" s="451">
        <f>+ROUND(PSP34*PSQ34,0)</f>
        <v>581</v>
      </c>
      <c r="PSS34" s="450" t="s">
        <v>31</v>
      </c>
      <c r="PST34" s="450" t="s">
        <v>127</v>
      </c>
      <c r="PSU34" s="446" t="s">
        <v>128</v>
      </c>
      <c r="PSV34" s="446" t="s">
        <v>129</v>
      </c>
      <c r="PSW34" s="446" t="s">
        <v>130</v>
      </c>
      <c r="PSX34" s="446">
        <v>0.217</v>
      </c>
      <c r="PSY34" s="451">
        <f>+VLOOKUP(PST34,[111]Insumos!$A$2:$F$2700,5,FALSE)</f>
        <v>2679</v>
      </c>
      <c r="PSZ34" s="451">
        <f>+ROUND(PSX34*PSY34,0)</f>
        <v>581</v>
      </c>
      <c r="PTA34" s="450" t="s">
        <v>31</v>
      </c>
      <c r="PTB34" s="450" t="s">
        <v>127</v>
      </c>
      <c r="PTC34" s="446" t="s">
        <v>128</v>
      </c>
      <c r="PTD34" s="446" t="s">
        <v>129</v>
      </c>
      <c r="PTE34" s="446" t="s">
        <v>130</v>
      </c>
      <c r="PTF34" s="446">
        <v>0.217</v>
      </c>
      <c r="PTG34" s="451">
        <f>+VLOOKUP(PTB34,[111]Insumos!$A$2:$F$2700,5,FALSE)</f>
        <v>2679</v>
      </c>
      <c r="PTH34" s="451">
        <f>+ROUND(PTF34*PTG34,0)</f>
        <v>581</v>
      </c>
      <c r="PTI34" s="450" t="s">
        <v>31</v>
      </c>
      <c r="PTJ34" s="450" t="s">
        <v>127</v>
      </c>
      <c r="PTK34" s="446" t="s">
        <v>128</v>
      </c>
      <c r="PTL34" s="446" t="s">
        <v>129</v>
      </c>
      <c r="PTM34" s="446" t="s">
        <v>130</v>
      </c>
      <c r="PTN34" s="446">
        <v>0.217</v>
      </c>
      <c r="PTO34" s="451">
        <f>+VLOOKUP(PTJ34,[111]Insumos!$A$2:$F$2700,5,FALSE)</f>
        <v>2679</v>
      </c>
      <c r="PTP34" s="451">
        <f>+ROUND(PTN34*PTO34,0)</f>
        <v>581</v>
      </c>
      <c r="PTQ34" s="450" t="s">
        <v>31</v>
      </c>
      <c r="PTR34" s="450" t="s">
        <v>127</v>
      </c>
      <c r="PTS34" s="446" t="s">
        <v>128</v>
      </c>
      <c r="PTT34" s="446" t="s">
        <v>129</v>
      </c>
      <c r="PTU34" s="446" t="s">
        <v>130</v>
      </c>
      <c r="PTV34" s="446">
        <v>0.217</v>
      </c>
      <c r="PTW34" s="451">
        <f>+VLOOKUP(PTR34,[111]Insumos!$A$2:$F$2700,5,FALSE)</f>
        <v>2679</v>
      </c>
      <c r="PTX34" s="451">
        <f>+ROUND(PTV34*PTW34,0)</f>
        <v>581</v>
      </c>
      <c r="PTY34" s="450" t="s">
        <v>31</v>
      </c>
      <c r="PTZ34" s="450" t="s">
        <v>127</v>
      </c>
      <c r="PUA34" s="446" t="s">
        <v>128</v>
      </c>
      <c r="PUB34" s="446" t="s">
        <v>129</v>
      </c>
      <c r="PUC34" s="446" t="s">
        <v>130</v>
      </c>
      <c r="PUD34" s="446">
        <v>0.217</v>
      </c>
      <c r="PUE34" s="451">
        <f>+VLOOKUP(PTZ34,[111]Insumos!$A$2:$F$2700,5,FALSE)</f>
        <v>2679</v>
      </c>
      <c r="PUF34" s="451">
        <f>+ROUND(PUD34*PUE34,0)</f>
        <v>581</v>
      </c>
      <c r="PUG34" s="450" t="s">
        <v>31</v>
      </c>
      <c r="PUH34" s="450" t="s">
        <v>127</v>
      </c>
      <c r="PUI34" s="446" t="s">
        <v>128</v>
      </c>
      <c r="PUJ34" s="446" t="s">
        <v>129</v>
      </c>
      <c r="PUK34" s="446" t="s">
        <v>130</v>
      </c>
      <c r="PUL34" s="446">
        <v>0.217</v>
      </c>
      <c r="PUM34" s="451">
        <f>+VLOOKUP(PUH34,[111]Insumos!$A$2:$F$2700,5,FALSE)</f>
        <v>2679</v>
      </c>
      <c r="PUN34" s="451">
        <f>+ROUND(PUL34*PUM34,0)</f>
        <v>581</v>
      </c>
      <c r="PUO34" s="450" t="s">
        <v>31</v>
      </c>
      <c r="PUP34" s="450" t="s">
        <v>127</v>
      </c>
      <c r="PUQ34" s="446" t="s">
        <v>128</v>
      </c>
      <c r="PUR34" s="446" t="s">
        <v>129</v>
      </c>
      <c r="PUS34" s="446" t="s">
        <v>130</v>
      </c>
      <c r="PUT34" s="446">
        <v>0.217</v>
      </c>
      <c r="PUU34" s="451">
        <f>+VLOOKUP(PUP34,[111]Insumos!$A$2:$F$2700,5,FALSE)</f>
        <v>2679</v>
      </c>
      <c r="PUV34" s="451">
        <f>+ROUND(PUT34*PUU34,0)</f>
        <v>581</v>
      </c>
      <c r="PUW34" s="450" t="s">
        <v>31</v>
      </c>
      <c r="PUX34" s="450" t="s">
        <v>127</v>
      </c>
      <c r="PUY34" s="446" t="s">
        <v>128</v>
      </c>
      <c r="PUZ34" s="446" t="s">
        <v>129</v>
      </c>
      <c r="PVA34" s="446" t="s">
        <v>130</v>
      </c>
      <c r="PVB34" s="446">
        <v>0.217</v>
      </c>
      <c r="PVC34" s="451">
        <f>+VLOOKUP(PUX34,[111]Insumos!$A$2:$F$2700,5,FALSE)</f>
        <v>2679</v>
      </c>
      <c r="PVD34" s="451">
        <f>+ROUND(PVB34*PVC34,0)</f>
        <v>581</v>
      </c>
      <c r="PVE34" s="450" t="s">
        <v>31</v>
      </c>
      <c r="PVF34" s="450" t="s">
        <v>127</v>
      </c>
      <c r="PVG34" s="446" t="s">
        <v>128</v>
      </c>
      <c r="PVH34" s="446" t="s">
        <v>129</v>
      </c>
      <c r="PVI34" s="446" t="s">
        <v>130</v>
      </c>
      <c r="PVJ34" s="446">
        <v>0.217</v>
      </c>
      <c r="PVK34" s="451">
        <f>+VLOOKUP(PVF34,[111]Insumos!$A$2:$F$2700,5,FALSE)</f>
        <v>2679</v>
      </c>
      <c r="PVL34" s="451">
        <f>+ROUND(PVJ34*PVK34,0)</f>
        <v>581</v>
      </c>
      <c r="PVM34" s="450" t="s">
        <v>31</v>
      </c>
      <c r="PVN34" s="450" t="s">
        <v>127</v>
      </c>
      <c r="PVO34" s="446" t="s">
        <v>128</v>
      </c>
      <c r="PVP34" s="446" t="s">
        <v>129</v>
      </c>
      <c r="PVQ34" s="446" t="s">
        <v>130</v>
      </c>
      <c r="PVR34" s="446">
        <v>0.217</v>
      </c>
      <c r="PVS34" s="451">
        <f>+VLOOKUP(PVN34,[111]Insumos!$A$2:$F$2700,5,FALSE)</f>
        <v>2679</v>
      </c>
      <c r="PVT34" s="451">
        <f>+ROUND(PVR34*PVS34,0)</f>
        <v>581</v>
      </c>
      <c r="PVU34" s="450" t="s">
        <v>31</v>
      </c>
      <c r="PVV34" s="450" t="s">
        <v>127</v>
      </c>
      <c r="PVW34" s="446" t="s">
        <v>128</v>
      </c>
      <c r="PVX34" s="446" t="s">
        <v>129</v>
      </c>
      <c r="PVY34" s="446" t="s">
        <v>130</v>
      </c>
      <c r="PVZ34" s="446">
        <v>0.217</v>
      </c>
      <c r="PWA34" s="451">
        <f>+VLOOKUP(PVV34,[111]Insumos!$A$2:$F$2700,5,FALSE)</f>
        <v>2679</v>
      </c>
      <c r="PWB34" s="451">
        <f>+ROUND(PVZ34*PWA34,0)</f>
        <v>581</v>
      </c>
      <c r="PWC34" s="450" t="s">
        <v>31</v>
      </c>
      <c r="PWD34" s="450" t="s">
        <v>127</v>
      </c>
      <c r="PWE34" s="446" t="s">
        <v>128</v>
      </c>
      <c r="PWF34" s="446" t="s">
        <v>129</v>
      </c>
      <c r="PWG34" s="446" t="s">
        <v>130</v>
      </c>
      <c r="PWH34" s="446">
        <v>0.217</v>
      </c>
      <c r="PWI34" s="451">
        <f>+VLOOKUP(PWD34,[111]Insumos!$A$2:$F$2700,5,FALSE)</f>
        <v>2679</v>
      </c>
      <c r="PWJ34" s="451">
        <f>+ROUND(PWH34*PWI34,0)</f>
        <v>581</v>
      </c>
      <c r="PWK34" s="450" t="s">
        <v>31</v>
      </c>
      <c r="PWL34" s="450" t="s">
        <v>127</v>
      </c>
      <c r="PWM34" s="446" t="s">
        <v>128</v>
      </c>
      <c r="PWN34" s="446" t="s">
        <v>129</v>
      </c>
      <c r="PWO34" s="446" t="s">
        <v>130</v>
      </c>
      <c r="PWP34" s="446">
        <v>0.217</v>
      </c>
      <c r="PWQ34" s="451">
        <f>+VLOOKUP(PWL34,[111]Insumos!$A$2:$F$2700,5,FALSE)</f>
        <v>2679</v>
      </c>
      <c r="PWR34" s="451">
        <f>+ROUND(PWP34*PWQ34,0)</f>
        <v>581</v>
      </c>
      <c r="PWS34" s="450" t="s">
        <v>31</v>
      </c>
      <c r="PWT34" s="450" t="s">
        <v>127</v>
      </c>
      <c r="PWU34" s="446" t="s">
        <v>128</v>
      </c>
      <c r="PWV34" s="446" t="s">
        <v>129</v>
      </c>
      <c r="PWW34" s="446" t="s">
        <v>130</v>
      </c>
      <c r="PWX34" s="446">
        <v>0.217</v>
      </c>
      <c r="PWY34" s="451">
        <f>+VLOOKUP(PWT34,[111]Insumos!$A$2:$F$2700,5,FALSE)</f>
        <v>2679</v>
      </c>
      <c r="PWZ34" s="451">
        <f>+ROUND(PWX34*PWY34,0)</f>
        <v>581</v>
      </c>
      <c r="PXA34" s="450" t="s">
        <v>31</v>
      </c>
      <c r="PXB34" s="450" t="s">
        <v>127</v>
      </c>
      <c r="PXC34" s="446" t="s">
        <v>128</v>
      </c>
      <c r="PXD34" s="446" t="s">
        <v>129</v>
      </c>
      <c r="PXE34" s="446" t="s">
        <v>130</v>
      </c>
      <c r="PXF34" s="446">
        <v>0.217</v>
      </c>
      <c r="PXG34" s="451">
        <f>+VLOOKUP(PXB34,[111]Insumos!$A$2:$F$2700,5,FALSE)</f>
        <v>2679</v>
      </c>
      <c r="PXH34" s="451">
        <f>+ROUND(PXF34*PXG34,0)</f>
        <v>581</v>
      </c>
      <c r="PXI34" s="450" t="s">
        <v>31</v>
      </c>
      <c r="PXJ34" s="450" t="s">
        <v>127</v>
      </c>
      <c r="PXK34" s="446" t="s">
        <v>128</v>
      </c>
      <c r="PXL34" s="446" t="s">
        <v>129</v>
      </c>
      <c r="PXM34" s="446" t="s">
        <v>130</v>
      </c>
      <c r="PXN34" s="446">
        <v>0.217</v>
      </c>
      <c r="PXO34" s="451">
        <f>+VLOOKUP(PXJ34,[111]Insumos!$A$2:$F$2700,5,FALSE)</f>
        <v>2679</v>
      </c>
      <c r="PXP34" s="451">
        <f>+ROUND(PXN34*PXO34,0)</f>
        <v>581</v>
      </c>
      <c r="PXQ34" s="450" t="s">
        <v>31</v>
      </c>
      <c r="PXR34" s="450" t="s">
        <v>127</v>
      </c>
      <c r="PXS34" s="446" t="s">
        <v>128</v>
      </c>
      <c r="PXT34" s="446" t="s">
        <v>129</v>
      </c>
      <c r="PXU34" s="446" t="s">
        <v>130</v>
      </c>
      <c r="PXV34" s="446">
        <v>0.217</v>
      </c>
      <c r="PXW34" s="451">
        <f>+VLOOKUP(PXR34,[111]Insumos!$A$2:$F$2700,5,FALSE)</f>
        <v>2679</v>
      </c>
      <c r="PXX34" s="451">
        <f>+ROUND(PXV34*PXW34,0)</f>
        <v>581</v>
      </c>
      <c r="PXY34" s="450" t="s">
        <v>31</v>
      </c>
      <c r="PXZ34" s="450" t="s">
        <v>127</v>
      </c>
      <c r="PYA34" s="446" t="s">
        <v>128</v>
      </c>
      <c r="PYB34" s="446" t="s">
        <v>129</v>
      </c>
      <c r="PYC34" s="446" t="s">
        <v>130</v>
      </c>
      <c r="PYD34" s="446">
        <v>0.217</v>
      </c>
      <c r="PYE34" s="451">
        <f>+VLOOKUP(PXZ34,[111]Insumos!$A$2:$F$2700,5,FALSE)</f>
        <v>2679</v>
      </c>
      <c r="PYF34" s="451">
        <f>+ROUND(PYD34*PYE34,0)</f>
        <v>581</v>
      </c>
      <c r="PYG34" s="450" t="s">
        <v>31</v>
      </c>
      <c r="PYH34" s="450" t="s">
        <v>127</v>
      </c>
      <c r="PYI34" s="446" t="s">
        <v>128</v>
      </c>
      <c r="PYJ34" s="446" t="s">
        <v>129</v>
      </c>
      <c r="PYK34" s="446" t="s">
        <v>130</v>
      </c>
      <c r="PYL34" s="446">
        <v>0.217</v>
      </c>
      <c r="PYM34" s="451">
        <f>+VLOOKUP(PYH34,[111]Insumos!$A$2:$F$2700,5,FALSE)</f>
        <v>2679</v>
      </c>
      <c r="PYN34" s="451">
        <f>+ROUND(PYL34*PYM34,0)</f>
        <v>581</v>
      </c>
      <c r="PYO34" s="450" t="s">
        <v>31</v>
      </c>
      <c r="PYP34" s="450" t="s">
        <v>127</v>
      </c>
      <c r="PYQ34" s="446" t="s">
        <v>128</v>
      </c>
      <c r="PYR34" s="446" t="s">
        <v>129</v>
      </c>
      <c r="PYS34" s="446" t="s">
        <v>130</v>
      </c>
      <c r="PYT34" s="446">
        <v>0.217</v>
      </c>
      <c r="PYU34" s="451">
        <f>+VLOOKUP(PYP34,[111]Insumos!$A$2:$F$2700,5,FALSE)</f>
        <v>2679</v>
      </c>
      <c r="PYV34" s="451">
        <f>+ROUND(PYT34*PYU34,0)</f>
        <v>581</v>
      </c>
      <c r="PYW34" s="450" t="s">
        <v>31</v>
      </c>
      <c r="PYX34" s="450" t="s">
        <v>127</v>
      </c>
      <c r="PYY34" s="446" t="s">
        <v>128</v>
      </c>
      <c r="PYZ34" s="446" t="s">
        <v>129</v>
      </c>
      <c r="PZA34" s="446" t="s">
        <v>130</v>
      </c>
      <c r="PZB34" s="446">
        <v>0.217</v>
      </c>
      <c r="PZC34" s="451">
        <f>+VLOOKUP(PYX34,[111]Insumos!$A$2:$F$2700,5,FALSE)</f>
        <v>2679</v>
      </c>
      <c r="PZD34" s="451">
        <f>+ROUND(PZB34*PZC34,0)</f>
        <v>581</v>
      </c>
      <c r="PZE34" s="450" t="s">
        <v>31</v>
      </c>
      <c r="PZF34" s="450" t="s">
        <v>127</v>
      </c>
      <c r="PZG34" s="446" t="s">
        <v>128</v>
      </c>
      <c r="PZH34" s="446" t="s">
        <v>129</v>
      </c>
      <c r="PZI34" s="446" t="s">
        <v>130</v>
      </c>
      <c r="PZJ34" s="446">
        <v>0.217</v>
      </c>
      <c r="PZK34" s="451">
        <f>+VLOOKUP(PZF34,[111]Insumos!$A$2:$F$2700,5,FALSE)</f>
        <v>2679</v>
      </c>
      <c r="PZL34" s="451">
        <f>+ROUND(PZJ34*PZK34,0)</f>
        <v>581</v>
      </c>
      <c r="PZM34" s="450" t="s">
        <v>31</v>
      </c>
      <c r="PZN34" s="450" t="s">
        <v>127</v>
      </c>
      <c r="PZO34" s="446" t="s">
        <v>128</v>
      </c>
      <c r="PZP34" s="446" t="s">
        <v>129</v>
      </c>
      <c r="PZQ34" s="446" t="s">
        <v>130</v>
      </c>
      <c r="PZR34" s="446">
        <v>0.217</v>
      </c>
      <c r="PZS34" s="451">
        <f>+VLOOKUP(PZN34,[111]Insumos!$A$2:$F$2700,5,FALSE)</f>
        <v>2679</v>
      </c>
      <c r="PZT34" s="451">
        <f>+ROUND(PZR34*PZS34,0)</f>
        <v>581</v>
      </c>
      <c r="PZU34" s="450" t="s">
        <v>31</v>
      </c>
      <c r="PZV34" s="450" t="s">
        <v>127</v>
      </c>
      <c r="PZW34" s="446" t="s">
        <v>128</v>
      </c>
      <c r="PZX34" s="446" t="s">
        <v>129</v>
      </c>
      <c r="PZY34" s="446" t="s">
        <v>130</v>
      </c>
      <c r="PZZ34" s="446">
        <v>0.217</v>
      </c>
      <c r="QAA34" s="451">
        <f>+VLOOKUP(PZV34,[111]Insumos!$A$2:$F$2700,5,FALSE)</f>
        <v>2679</v>
      </c>
      <c r="QAB34" s="451">
        <f>+ROUND(PZZ34*QAA34,0)</f>
        <v>581</v>
      </c>
      <c r="QAC34" s="450" t="s">
        <v>31</v>
      </c>
      <c r="QAD34" s="450" t="s">
        <v>127</v>
      </c>
      <c r="QAE34" s="446" t="s">
        <v>128</v>
      </c>
      <c r="QAF34" s="446" t="s">
        <v>129</v>
      </c>
      <c r="QAG34" s="446" t="s">
        <v>130</v>
      </c>
      <c r="QAH34" s="446">
        <v>0.217</v>
      </c>
      <c r="QAI34" s="451">
        <f>+VLOOKUP(QAD34,[111]Insumos!$A$2:$F$2700,5,FALSE)</f>
        <v>2679</v>
      </c>
      <c r="QAJ34" s="451">
        <f>+ROUND(QAH34*QAI34,0)</f>
        <v>581</v>
      </c>
      <c r="QAK34" s="450" t="s">
        <v>31</v>
      </c>
      <c r="QAL34" s="450" t="s">
        <v>127</v>
      </c>
      <c r="QAM34" s="446" t="s">
        <v>128</v>
      </c>
      <c r="QAN34" s="446" t="s">
        <v>129</v>
      </c>
      <c r="QAO34" s="446" t="s">
        <v>130</v>
      </c>
      <c r="QAP34" s="446">
        <v>0.217</v>
      </c>
      <c r="QAQ34" s="451">
        <f>+VLOOKUP(QAL34,[111]Insumos!$A$2:$F$2700,5,FALSE)</f>
        <v>2679</v>
      </c>
      <c r="QAR34" s="451">
        <f>+ROUND(QAP34*QAQ34,0)</f>
        <v>581</v>
      </c>
      <c r="QAS34" s="450" t="s">
        <v>31</v>
      </c>
      <c r="QAT34" s="450" t="s">
        <v>127</v>
      </c>
      <c r="QAU34" s="446" t="s">
        <v>128</v>
      </c>
      <c r="QAV34" s="446" t="s">
        <v>129</v>
      </c>
      <c r="QAW34" s="446" t="s">
        <v>130</v>
      </c>
      <c r="QAX34" s="446">
        <v>0.217</v>
      </c>
      <c r="QAY34" s="451">
        <f>+VLOOKUP(QAT34,[111]Insumos!$A$2:$F$2700,5,FALSE)</f>
        <v>2679</v>
      </c>
      <c r="QAZ34" s="451">
        <f>+ROUND(QAX34*QAY34,0)</f>
        <v>581</v>
      </c>
      <c r="QBA34" s="450" t="s">
        <v>31</v>
      </c>
      <c r="QBB34" s="450" t="s">
        <v>127</v>
      </c>
      <c r="QBC34" s="446" t="s">
        <v>128</v>
      </c>
      <c r="QBD34" s="446" t="s">
        <v>129</v>
      </c>
      <c r="QBE34" s="446" t="s">
        <v>130</v>
      </c>
      <c r="QBF34" s="446">
        <v>0.217</v>
      </c>
      <c r="QBG34" s="451">
        <f>+VLOOKUP(QBB34,[111]Insumos!$A$2:$F$2700,5,FALSE)</f>
        <v>2679</v>
      </c>
      <c r="QBH34" s="451">
        <f>+ROUND(QBF34*QBG34,0)</f>
        <v>581</v>
      </c>
      <c r="QBI34" s="450" t="s">
        <v>31</v>
      </c>
      <c r="QBJ34" s="450" t="s">
        <v>127</v>
      </c>
      <c r="QBK34" s="446" t="s">
        <v>128</v>
      </c>
      <c r="QBL34" s="446" t="s">
        <v>129</v>
      </c>
      <c r="QBM34" s="446" t="s">
        <v>130</v>
      </c>
      <c r="QBN34" s="446">
        <v>0.217</v>
      </c>
      <c r="QBO34" s="451">
        <f>+VLOOKUP(QBJ34,[111]Insumos!$A$2:$F$2700,5,FALSE)</f>
        <v>2679</v>
      </c>
      <c r="QBP34" s="451">
        <f>+ROUND(QBN34*QBO34,0)</f>
        <v>581</v>
      </c>
      <c r="QBQ34" s="450" t="s">
        <v>31</v>
      </c>
      <c r="QBR34" s="450" t="s">
        <v>127</v>
      </c>
      <c r="QBS34" s="446" t="s">
        <v>128</v>
      </c>
      <c r="QBT34" s="446" t="s">
        <v>129</v>
      </c>
      <c r="QBU34" s="446" t="s">
        <v>130</v>
      </c>
      <c r="QBV34" s="446">
        <v>0.217</v>
      </c>
      <c r="QBW34" s="451">
        <f>+VLOOKUP(QBR34,[111]Insumos!$A$2:$F$2700,5,FALSE)</f>
        <v>2679</v>
      </c>
      <c r="QBX34" s="451">
        <f>+ROUND(QBV34*QBW34,0)</f>
        <v>581</v>
      </c>
      <c r="QBY34" s="450" t="s">
        <v>31</v>
      </c>
      <c r="QBZ34" s="450" t="s">
        <v>127</v>
      </c>
      <c r="QCA34" s="446" t="s">
        <v>128</v>
      </c>
      <c r="QCB34" s="446" t="s">
        <v>129</v>
      </c>
      <c r="QCC34" s="446" t="s">
        <v>130</v>
      </c>
      <c r="QCD34" s="446">
        <v>0.217</v>
      </c>
      <c r="QCE34" s="451">
        <f>+VLOOKUP(QBZ34,[111]Insumos!$A$2:$F$2700,5,FALSE)</f>
        <v>2679</v>
      </c>
      <c r="QCF34" s="451">
        <f>+ROUND(QCD34*QCE34,0)</f>
        <v>581</v>
      </c>
      <c r="QCG34" s="450" t="s">
        <v>31</v>
      </c>
      <c r="QCH34" s="450" t="s">
        <v>127</v>
      </c>
      <c r="QCI34" s="446" t="s">
        <v>128</v>
      </c>
      <c r="QCJ34" s="446" t="s">
        <v>129</v>
      </c>
      <c r="QCK34" s="446" t="s">
        <v>130</v>
      </c>
      <c r="QCL34" s="446">
        <v>0.217</v>
      </c>
      <c r="QCM34" s="451">
        <f>+VLOOKUP(QCH34,[111]Insumos!$A$2:$F$2700,5,FALSE)</f>
        <v>2679</v>
      </c>
      <c r="QCN34" s="451">
        <f>+ROUND(QCL34*QCM34,0)</f>
        <v>581</v>
      </c>
      <c r="QCO34" s="450" t="s">
        <v>31</v>
      </c>
      <c r="QCP34" s="450" t="s">
        <v>127</v>
      </c>
      <c r="QCQ34" s="446" t="s">
        <v>128</v>
      </c>
      <c r="QCR34" s="446" t="s">
        <v>129</v>
      </c>
      <c r="QCS34" s="446" t="s">
        <v>130</v>
      </c>
      <c r="QCT34" s="446">
        <v>0.217</v>
      </c>
      <c r="QCU34" s="451">
        <f>+VLOOKUP(QCP34,[111]Insumos!$A$2:$F$2700,5,FALSE)</f>
        <v>2679</v>
      </c>
      <c r="QCV34" s="451">
        <f>+ROUND(QCT34*QCU34,0)</f>
        <v>581</v>
      </c>
      <c r="QCW34" s="450" t="s">
        <v>31</v>
      </c>
      <c r="QCX34" s="450" t="s">
        <v>127</v>
      </c>
      <c r="QCY34" s="446" t="s">
        <v>128</v>
      </c>
      <c r="QCZ34" s="446" t="s">
        <v>129</v>
      </c>
      <c r="QDA34" s="446" t="s">
        <v>130</v>
      </c>
      <c r="QDB34" s="446">
        <v>0.217</v>
      </c>
      <c r="QDC34" s="451">
        <f>+VLOOKUP(QCX34,[111]Insumos!$A$2:$F$2700,5,FALSE)</f>
        <v>2679</v>
      </c>
      <c r="QDD34" s="451">
        <f>+ROUND(QDB34*QDC34,0)</f>
        <v>581</v>
      </c>
      <c r="QDE34" s="450" t="s">
        <v>31</v>
      </c>
      <c r="QDF34" s="450" t="s">
        <v>127</v>
      </c>
      <c r="QDG34" s="446" t="s">
        <v>128</v>
      </c>
      <c r="QDH34" s="446" t="s">
        <v>129</v>
      </c>
      <c r="QDI34" s="446" t="s">
        <v>130</v>
      </c>
      <c r="QDJ34" s="446">
        <v>0.217</v>
      </c>
      <c r="QDK34" s="451">
        <f>+VLOOKUP(QDF34,[111]Insumos!$A$2:$F$2700,5,FALSE)</f>
        <v>2679</v>
      </c>
      <c r="QDL34" s="451">
        <f>+ROUND(QDJ34*QDK34,0)</f>
        <v>581</v>
      </c>
      <c r="QDM34" s="450" t="s">
        <v>31</v>
      </c>
      <c r="QDN34" s="450" t="s">
        <v>127</v>
      </c>
      <c r="QDO34" s="446" t="s">
        <v>128</v>
      </c>
      <c r="QDP34" s="446" t="s">
        <v>129</v>
      </c>
      <c r="QDQ34" s="446" t="s">
        <v>130</v>
      </c>
      <c r="QDR34" s="446">
        <v>0.217</v>
      </c>
      <c r="QDS34" s="451">
        <f>+VLOOKUP(QDN34,[111]Insumos!$A$2:$F$2700,5,FALSE)</f>
        <v>2679</v>
      </c>
      <c r="QDT34" s="451">
        <f>+ROUND(QDR34*QDS34,0)</f>
        <v>581</v>
      </c>
      <c r="QDU34" s="450" t="s">
        <v>31</v>
      </c>
      <c r="QDV34" s="450" t="s">
        <v>127</v>
      </c>
      <c r="QDW34" s="446" t="s">
        <v>128</v>
      </c>
      <c r="QDX34" s="446" t="s">
        <v>129</v>
      </c>
      <c r="QDY34" s="446" t="s">
        <v>130</v>
      </c>
      <c r="QDZ34" s="446">
        <v>0.217</v>
      </c>
      <c r="QEA34" s="451">
        <f>+VLOOKUP(QDV34,[111]Insumos!$A$2:$F$2700,5,FALSE)</f>
        <v>2679</v>
      </c>
      <c r="QEB34" s="451">
        <f>+ROUND(QDZ34*QEA34,0)</f>
        <v>581</v>
      </c>
      <c r="QEC34" s="450" t="s">
        <v>31</v>
      </c>
      <c r="QED34" s="450" t="s">
        <v>127</v>
      </c>
      <c r="QEE34" s="446" t="s">
        <v>128</v>
      </c>
      <c r="QEF34" s="446" t="s">
        <v>129</v>
      </c>
      <c r="QEG34" s="446" t="s">
        <v>130</v>
      </c>
      <c r="QEH34" s="446">
        <v>0.217</v>
      </c>
      <c r="QEI34" s="451">
        <f>+VLOOKUP(QED34,[111]Insumos!$A$2:$F$2700,5,FALSE)</f>
        <v>2679</v>
      </c>
      <c r="QEJ34" s="451">
        <f>+ROUND(QEH34*QEI34,0)</f>
        <v>581</v>
      </c>
      <c r="QEK34" s="450" t="s">
        <v>31</v>
      </c>
      <c r="QEL34" s="450" t="s">
        <v>127</v>
      </c>
      <c r="QEM34" s="446" t="s">
        <v>128</v>
      </c>
      <c r="QEN34" s="446" t="s">
        <v>129</v>
      </c>
      <c r="QEO34" s="446" t="s">
        <v>130</v>
      </c>
      <c r="QEP34" s="446">
        <v>0.217</v>
      </c>
      <c r="QEQ34" s="451">
        <f>+VLOOKUP(QEL34,[111]Insumos!$A$2:$F$2700,5,FALSE)</f>
        <v>2679</v>
      </c>
      <c r="QER34" s="451">
        <f>+ROUND(QEP34*QEQ34,0)</f>
        <v>581</v>
      </c>
      <c r="QES34" s="450" t="s">
        <v>31</v>
      </c>
      <c r="QET34" s="450" t="s">
        <v>127</v>
      </c>
      <c r="QEU34" s="446" t="s">
        <v>128</v>
      </c>
      <c r="QEV34" s="446" t="s">
        <v>129</v>
      </c>
      <c r="QEW34" s="446" t="s">
        <v>130</v>
      </c>
      <c r="QEX34" s="446">
        <v>0.217</v>
      </c>
      <c r="QEY34" s="451">
        <f>+VLOOKUP(QET34,[111]Insumos!$A$2:$F$2700,5,FALSE)</f>
        <v>2679</v>
      </c>
      <c r="QEZ34" s="451">
        <f>+ROUND(QEX34*QEY34,0)</f>
        <v>581</v>
      </c>
      <c r="QFA34" s="450" t="s">
        <v>31</v>
      </c>
      <c r="QFB34" s="450" t="s">
        <v>127</v>
      </c>
      <c r="QFC34" s="446" t="s">
        <v>128</v>
      </c>
      <c r="QFD34" s="446" t="s">
        <v>129</v>
      </c>
      <c r="QFE34" s="446" t="s">
        <v>130</v>
      </c>
      <c r="QFF34" s="446">
        <v>0.217</v>
      </c>
      <c r="QFG34" s="451">
        <f>+VLOOKUP(QFB34,[111]Insumos!$A$2:$F$2700,5,FALSE)</f>
        <v>2679</v>
      </c>
      <c r="QFH34" s="451">
        <f>+ROUND(QFF34*QFG34,0)</f>
        <v>581</v>
      </c>
      <c r="QFI34" s="450" t="s">
        <v>31</v>
      </c>
      <c r="QFJ34" s="450" t="s">
        <v>127</v>
      </c>
      <c r="QFK34" s="446" t="s">
        <v>128</v>
      </c>
      <c r="QFL34" s="446" t="s">
        <v>129</v>
      </c>
      <c r="QFM34" s="446" t="s">
        <v>130</v>
      </c>
      <c r="QFN34" s="446">
        <v>0.217</v>
      </c>
      <c r="QFO34" s="451">
        <f>+VLOOKUP(QFJ34,[111]Insumos!$A$2:$F$2700,5,FALSE)</f>
        <v>2679</v>
      </c>
      <c r="QFP34" s="451">
        <f>+ROUND(QFN34*QFO34,0)</f>
        <v>581</v>
      </c>
      <c r="QFQ34" s="450" t="s">
        <v>31</v>
      </c>
      <c r="QFR34" s="450" t="s">
        <v>127</v>
      </c>
      <c r="QFS34" s="446" t="s">
        <v>128</v>
      </c>
      <c r="QFT34" s="446" t="s">
        <v>129</v>
      </c>
      <c r="QFU34" s="446" t="s">
        <v>130</v>
      </c>
      <c r="QFV34" s="446">
        <v>0.217</v>
      </c>
      <c r="QFW34" s="451">
        <f>+VLOOKUP(QFR34,[111]Insumos!$A$2:$F$2700,5,FALSE)</f>
        <v>2679</v>
      </c>
      <c r="QFX34" s="451">
        <f>+ROUND(QFV34*QFW34,0)</f>
        <v>581</v>
      </c>
      <c r="QFY34" s="450" t="s">
        <v>31</v>
      </c>
      <c r="QFZ34" s="450" t="s">
        <v>127</v>
      </c>
      <c r="QGA34" s="446" t="s">
        <v>128</v>
      </c>
      <c r="QGB34" s="446" t="s">
        <v>129</v>
      </c>
      <c r="QGC34" s="446" t="s">
        <v>130</v>
      </c>
      <c r="QGD34" s="446">
        <v>0.217</v>
      </c>
      <c r="QGE34" s="451">
        <f>+VLOOKUP(QFZ34,[111]Insumos!$A$2:$F$2700,5,FALSE)</f>
        <v>2679</v>
      </c>
      <c r="QGF34" s="451">
        <f>+ROUND(QGD34*QGE34,0)</f>
        <v>581</v>
      </c>
      <c r="QGG34" s="450" t="s">
        <v>31</v>
      </c>
      <c r="QGH34" s="450" t="s">
        <v>127</v>
      </c>
      <c r="QGI34" s="446" t="s">
        <v>128</v>
      </c>
      <c r="QGJ34" s="446" t="s">
        <v>129</v>
      </c>
      <c r="QGK34" s="446" t="s">
        <v>130</v>
      </c>
      <c r="QGL34" s="446">
        <v>0.217</v>
      </c>
      <c r="QGM34" s="451">
        <f>+VLOOKUP(QGH34,[111]Insumos!$A$2:$F$2700,5,FALSE)</f>
        <v>2679</v>
      </c>
      <c r="QGN34" s="451">
        <f>+ROUND(QGL34*QGM34,0)</f>
        <v>581</v>
      </c>
      <c r="QGO34" s="450" t="s">
        <v>31</v>
      </c>
      <c r="QGP34" s="450" t="s">
        <v>127</v>
      </c>
      <c r="QGQ34" s="446" t="s">
        <v>128</v>
      </c>
      <c r="QGR34" s="446" t="s">
        <v>129</v>
      </c>
      <c r="QGS34" s="446" t="s">
        <v>130</v>
      </c>
      <c r="QGT34" s="446">
        <v>0.217</v>
      </c>
      <c r="QGU34" s="451">
        <f>+VLOOKUP(QGP34,[111]Insumos!$A$2:$F$2700,5,FALSE)</f>
        <v>2679</v>
      </c>
      <c r="QGV34" s="451">
        <f>+ROUND(QGT34*QGU34,0)</f>
        <v>581</v>
      </c>
      <c r="QGW34" s="450" t="s">
        <v>31</v>
      </c>
      <c r="QGX34" s="450" t="s">
        <v>127</v>
      </c>
      <c r="QGY34" s="446" t="s">
        <v>128</v>
      </c>
      <c r="QGZ34" s="446" t="s">
        <v>129</v>
      </c>
      <c r="QHA34" s="446" t="s">
        <v>130</v>
      </c>
      <c r="QHB34" s="446">
        <v>0.217</v>
      </c>
      <c r="QHC34" s="451">
        <f>+VLOOKUP(QGX34,[111]Insumos!$A$2:$F$2700,5,FALSE)</f>
        <v>2679</v>
      </c>
      <c r="QHD34" s="451">
        <f>+ROUND(QHB34*QHC34,0)</f>
        <v>581</v>
      </c>
      <c r="QHE34" s="450" t="s">
        <v>31</v>
      </c>
      <c r="QHF34" s="450" t="s">
        <v>127</v>
      </c>
      <c r="QHG34" s="446" t="s">
        <v>128</v>
      </c>
      <c r="QHH34" s="446" t="s">
        <v>129</v>
      </c>
      <c r="QHI34" s="446" t="s">
        <v>130</v>
      </c>
      <c r="QHJ34" s="446">
        <v>0.217</v>
      </c>
      <c r="QHK34" s="451">
        <f>+VLOOKUP(QHF34,[111]Insumos!$A$2:$F$2700,5,FALSE)</f>
        <v>2679</v>
      </c>
      <c r="QHL34" s="451">
        <f>+ROUND(QHJ34*QHK34,0)</f>
        <v>581</v>
      </c>
      <c r="QHM34" s="450" t="s">
        <v>31</v>
      </c>
      <c r="QHN34" s="450" t="s">
        <v>127</v>
      </c>
      <c r="QHO34" s="446" t="s">
        <v>128</v>
      </c>
      <c r="QHP34" s="446" t="s">
        <v>129</v>
      </c>
      <c r="QHQ34" s="446" t="s">
        <v>130</v>
      </c>
      <c r="QHR34" s="446">
        <v>0.217</v>
      </c>
      <c r="QHS34" s="451">
        <f>+VLOOKUP(QHN34,[111]Insumos!$A$2:$F$2700,5,FALSE)</f>
        <v>2679</v>
      </c>
      <c r="QHT34" s="451">
        <f>+ROUND(QHR34*QHS34,0)</f>
        <v>581</v>
      </c>
      <c r="QHU34" s="450" t="s">
        <v>31</v>
      </c>
      <c r="QHV34" s="450" t="s">
        <v>127</v>
      </c>
      <c r="QHW34" s="446" t="s">
        <v>128</v>
      </c>
      <c r="QHX34" s="446" t="s">
        <v>129</v>
      </c>
      <c r="QHY34" s="446" t="s">
        <v>130</v>
      </c>
      <c r="QHZ34" s="446">
        <v>0.217</v>
      </c>
      <c r="QIA34" s="451">
        <f>+VLOOKUP(QHV34,[111]Insumos!$A$2:$F$2700,5,FALSE)</f>
        <v>2679</v>
      </c>
      <c r="QIB34" s="451">
        <f>+ROUND(QHZ34*QIA34,0)</f>
        <v>581</v>
      </c>
      <c r="QIC34" s="450" t="s">
        <v>31</v>
      </c>
      <c r="QID34" s="450" t="s">
        <v>127</v>
      </c>
      <c r="QIE34" s="446" t="s">
        <v>128</v>
      </c>
      <c r="QIF34" s="446" t="s">
        <v>129</v>
      </c>
      <c r="QIG34" s="446" t="s">
        <v>130</v>
      </c>
      <c r="QIH34" s="446">
        <v>0.217</v>
      </c>
      <c r="QII34" s="451">
        <f>+VLOOKUP(QID34,[111]Insumos!$A$2:$F$2700,5,FALSE)</f>
        <v>2679</v>
      </c>
      <c r="QIJ34" s="451">
        <f>+ROUND(QIH34*QII34,0)</f>
        <v>581</v>
      </c>
      <c r="QIK34" s="450" t="s">
        <v>31</v>
      </c>
      <c r="QIL34" s="450" t="s">
        <v>127</v>
      </c>
      <c r="QIM34" s="446" t="s">
        <v>128</v>
      </c>
      <c r="QIN34" s="446" t="s">
        <v>129</v>
      </c>
      <c r="QIO34" s="446" t="s">
        <v>130</v>
      </c>
      <c r="QIP34" s="446">
        <v>0.217</v>
      </c>
      <c r="QIQ34" s="451">
        <f>+VLOOKUP(QIL34,[111]Insumos!$A$2:$F$2700,5,FALSE)</f>
        <v>2679</v>
      </c>
      <c r="QIR34" s="451">
        <f>+ROUND(QIP34*QIQ34,0)</f>
        <v>581</v>
      </c>
      <c r="QIS34" s="450" t="s">
        <v>31</v>
      </c>
      <c r="QIT34" s="450" t="s">
        <v>127</v>
      </c>
      <c r="QIU34" s="446" t="s">
        <v>128</v>
      </c>
      <c r="QIV34" s="446" t="s">
        <v>129</v>
      </c>
      <c r="QIW34" s="446" t="s">
        <v>130</v>
      </c>
      <c r="QIX34" s="446">
        <v>0.217</v>
      </c>
      <c r="QIY34" s="451">
        <f>+VLOOKUP(QIT34,[111]Insumos!$A$2:$F$2700,5,FALSE)</f>
        <v>2679</v>
      </c>
      <c r="QIZ34" s="451">
        <f>+ROUND(QIX34*QIY34,0)</f>
        <v>581</v>
      </c>
      <c r="QJA34" s="450" t="s">
        <v>31</v>
      </c>
      <c r="QJB34" s="450" t="s">
        <v>127</v>
      </c>
      <c r="QJC34" s="446" t="s">
        <v>128</v>
      </c>
      <c r="QJD34" s="446" t="s">
        <v>129</v>
      </c>
      <c r="QJE34" s="446" t="s">
        <v>130</v>
      </c>
      <c r="QJF34" s="446">
        <v>0.217</v>
      </c>
      <c r="QJG34" s="451">
        <f>+VLOOKUP(QJB34,[111]Insumos!$A$2:$F$2700,5,FALSE)</f>
        <v>2679</v>
      </c>
      <c r="QJH34" s="451">
        <f>+ROUND(QJF34*QJG34,0)</f>
        <v>581</v>
      </c>
      <c r="QJI34" s="450" t="s">
        <v>31</v>
      </c>
      <c r="QJJ34" s="450" t="s">
        <v>127</v>
      </c>
      <c r="QJK34" s="446" t="s">
        <v>128</v>
      </c>
      <c r="QJL34" s="446" t="s">
        <v>129</v>
      </c>
      <c r="QJM34" s="446" t="s">
        <v>130</v>
      </c>
      <c r="QJN34" s="446">
        <v>0.217</v>
      </c>
      <c r="QJO34" s="451">
        <f>+VLOOKUP(QJJ34,[111]Insumos!$A$2:$F$2700,5,FALSE)</f>
        <v>2679</v>
      </c>
      <c r="QJP34" s="451">
        <f>+ROUND(QJN34*QJO34,0)</f>
        <v>581</v>
      </c>
      <c r="QJQ34" s="450" t="s">
        <v>31</v>
      </c>
      <c r="QJR34" s="450" t="s">
        <v>127</v>
      </c>
      <c r="QJS34" s="446" t="s">
        <v>128</v>
      </c>
      <c r="QJT34" s="446" t="s">
        <v>129</v>
      </c>
      <c r="QJU34" s="446" t="s">
        <v>130</v>
      </c>
      <c r="QJV34" s="446">
        <v>0.217</v>
      </c>
      <c r="QJW34" s="451">
        <f>+VLOOKUP(QJR34,[111]Insumos!$A$2:$F$2700,5,FALSE)</f>
        <v>2679</v>
      </c>
      <c r="QJX34" s="451">
        <f>+ROUND(QJV34*QJW34,0)</f>
        <v>581</v>
      </c>
      <c r="QJY34" s="450" t="s">
        <v>31</v>
      </c>
      <c r="QJZ34" s="450" t="s">
        <v>127</v>
      </c>
      <c r="QKA34" s="446" t="s">
        <v>128</v>
      </c>
      <c r="QKB34" s="446" t="s">
        <v>129</v>
      </c>
      <c r="QKC34" s="446" t="s">
        <v>130</v>
      </c>
      <c r="QKD34" s="446">
        <v>0.217</v>
      </c>
      <c r="QKE34" s="451">
        <f>+VLOOKUP(QJZ34,[111]Insumos!$A$2:$F$2700,5,FALSE)</f>
        <v>2679</v>
      </c>
      <c r="QKF34" s="451">
        <f>+ROUND(QKD34*QKE34,0)</f>
        <v>581</v>
      </c>
      <c r="QKG34" s="450" t="s">
        <v>31</v>
      </c>
      <c r="QKH34" s="450" t="s">
        <v>127</v>
      </c>
      <c r="QKI34" s="446" t="s">
        <v>128</v>
      </c>
      <c r="QKJ34" s="446" t="s">
        <v>129</v>
      </c>
      <c r="QKK34" s="446" t="s">
        <v>130</v>
      </c>
      <c r="QKL34" s="446">
        <v>0.217</v>
      </c>
      <c r="QKM34" s="451">
        <f>+VLOOKUP(QKH34,[111]Insumos!$A$2:$F$2700,5,FALSE)</f>
        <v>2679</v>
      </c>
      <c r="QKN34" s="451">
        <f>+ROUND(QKL34*QKM34,0)</f>
        <v>581</v>
      </c>
      <c r="QKO34" s="450" t="s">
        <v>31</v>
      </c>
      <c r="QKP34" s="450" t="s">
        <v>127</v>
      </c>
      <c r="QKQ34" s="446" t="s">
        <v>128</v>
      </c>
      <c r="QKR34" s="446" t="s">
        <v>129</v>
      </c>
      <c r="QKS34" s="446" t="s">
        <v>130</v>
      </c>
      <c r="QKT34" s="446">
        <v>0.217</v>
      </c>
      <c r="QKU34" s="451">
        <f>+VLOOKUP(QKP34,[111]Insumos!$A$2:$F$2700,5,FALSE)</f>
        <v>2679</v>
      </c>
      <c r="QKV34" s="451">
        <f>+ROUND(QKT34*QKU34,0)</f>
        <v>581</v>
      </c>
      <c r="QKW34" s="450" t="s">
        <v>31</v>
      </c>
      <c r="QKX34" s="450" t="s">
        <v>127</v>
      </c>
      <c r="QKY34" s="446" t="s">
        <v>128</v>
      </c>
      <c r="QKZ34" s="446" t="s">
        <v>129</v>
      </c>
      <c r="QLA34" s="446" t="s">
        <v>130</v>
      </c>
      <c r="QLB34" s="446">
        <v>0.217</v>
      </c>
      <c r="QLC34" s="451">
        <f>+VLOOKUP(QKX34,[111]Insumos!$A$2:$F$2700,5,FALSE)</f>
        <v>2679</v>
      </c>
      <c r="QLD34" s="451">
        <f>+ROUND(QLB34*QLC34,0)</f>
        <v>581</v>
      </c>
      <c r="QLE34" s="450" t="s">
        <v>31</v>
      </c>
      <c r="QLF34" s="450" t="s">
        <v>127</v>
      </c>
      <c r="QLG34" s="446" t="s">
        <v>128</v>
      </c>
      <c r="QLH34" s="446" t="s">
        <v>129</v>
      </c>
      <c r="QLI34" s="446" t="s">
        <v>130</v>
      </c>
      <c r="QLJ34" s="446">
        <v>0.217</v>
      </c>
      <c r="QLK34" s="451">
        <f>+VLOOKUP(QLF34,[111]Insumos!$A$2:$F$2700,5,FALSE)</f>
        <v>2679</v>
      </c>
      <c r="QLL34" s="451">
        <f>+ROUND(QLJ34*QLK34,0)</f>
        <v>581</v>
      </c>
      <c r="QLM34" s="450" t="s">
        <v>31</v>
      </c>
      <c r="QLN34" s="450" t="s">
        <v>127</v>
      </c>
      <c r="QLO34" s="446" t="s">
        <v>128</v>
      </c>
      <c r="QLP34" s="446" t="s">
        <v>129</v>
      </c>
      <c r="QLQ34" s="446" t="s">
        <v>130</v>
      </c>
      <c r="QLR34" s="446">
        <v>0.217</v>
      </c>
      <c r="QLS34" s="451">
        <f>+VLOOKUP(QLN34,[111]Insumos!$A$2:$F$2700,5,FALSE)</f>
        <v>2679</v>
      </c>
      <c r="QLT34" s="451">
        <f>+ROUND(QLR34*QLS34,0)</f>
        <v>581</v>
      </c>
      <c r="QLU34" s="450" t="s">
        <v>31</v>
      </c>
      <c r="QLV34" s="450" t="s">
        <v>127</v>
      </c>
      <c r="QLW34" s="446" t="s">
        <v>128</v>
      </c>
      <c r="QLX34" s="446" t="s">
        <v>129</v>
      </c>
      <c r="QLY34" s="446" t="s">
        <v>130</v>
      </c>
      <c r="QLZ34" s="446">
        <v>0.217</v>
      </c>
      <c r="QMA34" s="451">
        <f>+VLOOKUP(QLV34,[111]Insumos!$A$2:$F$2700,5,FALSE)</f>
        <v>2679</v>
      </c>
      <c r="QMB34" s="451">
        <f>+ROUND(QLZ34*QMA34,0)</f>
        <v>581</v>
      </c>
      <c r="QMC34" s="450" t="s">
        <v>31</v>
      </c>
      <c r="QMD34" s="450" t="s">
        <v>127</v>
      </c>
      <c r="QME34" s="446" t="s">
        <v>128</v>
      </c>
      <c r="QMF34" s="446" t="s">
        <v>129</v>
      </c>
      <c r="QMG34" s="446" t="s">
        <v>130</v>
      </c>
      <c r="QMH34" s="446">
        <v>0.217</v>
      </c>
      <c r="QMI34" s="451">
        <f>+VLOOKUP(QMD34,[111]Insumos!$A$2:$F$2700,5,FALSE)</f>
        <v>2679</v>
      </c>
      <c r="QMJ34" s="451">
        <f>+ROUND(QMH34*QMI34,0)</f>
        <v>581</v>
      </c>
      <c r="QMK34" s="450" t="s">
        <v>31</v>
      </c>
      <c r="QML34" s="450" t="s">
        <v>127</v>
      </c>
      <c r="QMM34" s="446" t="s">
        <v>128</v>
      </c>
      <c r="QMN34" s="446" t="s">
        <v>129</v>
      </c>
      <c r="QMO34" s="446" t="s">
        <v>130</v>
      </c>
      <c r="QMP34" s="446">
        <v>0.217</v>
      </c>
      <c r="QMQ34" s="451">
        <f>+VLOOKUP(QML34,[111]Insumos!$A$2:$F$2700,5,FALSE)</f>
        <v>2679</v>
      </c>
      <c r="QMR34" s="451">
        <f>+ROUND(QMP34*QMQ34,0)</f>
        <v>581</v>
      </c>
      <c r="QMS34" s="450" t="s">
        <v>31</v>
      </c>
      <c r="QMT34" s="450" t="s">
        <v>127</v>
      </c>
      <c r="QMU34" s="446" t="s">
        <v>128</v>
      </c>
      <c r="QMV34" s="446" t="s">
        <v>129</v>
      </c>
      <c r="QMW34" s="446" t="s">
        <v>130</v>
      </c>
      <c r="QMX34" s="446">
        <v>0.217</v>
      </c>
      <c r="QMY34" s="451">
        <f>+VLOOKUP(QMT34,[111]Insumos!$A$2:$F$2700,5,FALSE)</f>
        <v>2679</v>
      </c>
      <c r="QMZ34" s="451">
        <f>+ROUND(QMX34*QMY34,0)</f>
        <v>581</v>
      </c>
      <c r="QNA34" s="450" t="s">
        <v>31</v>
      </c>
      <c r="QNB34" s="450" t="s">
        <v>127</v>
      </c>
      <c r="QNC34" s="446" t="s">
        <v>128</v>
      </c>
      <c r="QND34" s="446" t="s">
        <v>129</v>
      </c>
      <c r="QNE34" s="446" t="s">
        <v>130</v>
      </c>
      <c r="QNF34" s="446">
        <v>0.217</v>
      </c>
      <c r="QNG34" s="451">
        <f>+VLOOKUP(QNB34,[111]Insumos!$A$2:$F$2700,5,FALSE)</f>
        <v>2679</v>
      </c>
      <c r="QNH34" s="451">
        <f>+ROUND(QNF34*QNG34,0)</f>
        <v>581</v>
      </c>
      <c r="QNI34" s="450" t="s">
        <v>31</v>
      </c>
      <c r="QNJ34" s="450" t="s">
        <v>127</v>
      </c>
      <c r="QNK34" s="446" t="s">
        <v>128</v>
      </c>
      <c r="QNL34" s="446" t="s">
        <v>129</v>
      </c>
      <c r="QNM34" s="446" t="s">
        <v>130</v>
      </c>
      <c r="QNN34" s="446">
        <v>0.217</v>
      </c>
      <c r="QNO34" s="451">
        <f>+VLOOKUP(QNJ34,[111]Insumos!$A$2:$F$2700,5,FALSE)</f>
        <v>2679</v>
      </c>
      <c r="QNP34" s="451">
        <f>+ROUND(QNN34*QNO34,0)</f>
        <v>581</v>
      </c>
      <c r="QNQ34" s="450" t="s">
        <v>31</v>
      </c>
      <c r="QNR34" s="450" t="s">
        <v>127</v>
      </c>
      <c r="QNS34" s="446" t="s">
        <v>128</v>
      </c>
      <c r="QNT34" s="446" t="s">
        <v>129</v>
      </c>
      <c r="QNU34" s="446" t="s">
        <v>130</v>
      </c>
      <c r="QNV34" s="446">
        <v>0.217</v>
      </c>
      <c r="QNW34" s="451">
        <f>+VLOOKUP(QNR34,[111]Insumos!$A$2:$F$2700,5,FALSE)</f>
        <v>2679</v>
      </c>
      <c r="QNX34" s="451">
        <f>+ROUND(QNV34*QNW34,0)</f>
        <v>581</v>
      </c>
      <c r="QNY34" s="450" t="s">
        <v>31</v>
      </c>
      <c r="QNZ34" s="450" t="s">
        <v>127</v>
      </c>
      <c r="QOA34" s="446" t="s">
        <v>128</v>
      </c>
      <c r="QOB34" s="446" t="s">
        <v>129</v>
      </c>
      <c r="QOC34" s="446" t="s">
        <v>130</v>
      </c>
      <c r="QOD34" s="446">
        <v>0.217</v>
      </c>
      <c r="QOE34" s="451">
        <f>+VLOOKUP(QNZ34,[111]Insumos!$A$2:$F$2700,5,FALSE)</f>
        <v>2679</v>
      </c>
      <c r="QOF34" s="451">
        <f>+ROUND(QOD34*QOE34,0)</f>
        <v>581</v>
      </c>
      <c r="QOG34" s="450" t="s">
        <v>31</v>
      </c>
      <c r="QOH34" s="450" t="s">
        <v>127</v>
      </c>
      <c r="QOI34" s="446" t="s">
        <v>128</v>
      </c>
      <c r="QOJ34" s="446" t="s">
        <v>129</v>
      </c>
      <c r="QOK34" s="446" t="s">
        <v>130</v>
      </c>
      <c r="QOL34" s="446">
        <v>0.217</v>
      </c>
      <c r="QOM34" s="451">
        <f>+VLOOKUP(QOH34,[111]Insumos!$A$2:$F$2700,5,FALSE)</f>
        <v>2679</v>
      </c>
      <c r="QON34" s="451">
        <f>+ROUND(QOL34*QOM34,0)</f>
        <v>581</v>
      </c>
      <c r="QOO34" s="450" t="s">
        <v>31</v>
      </c>
      <c r="QOP34" s="450" t="s">
        <v>127</v>
      </c>
      <c r="QOQ34" s="446" t="s">
        <v>128</v>
      </c>
      <c r="QOR34" s="446" t="s">
        <v>129</v>
      </c>
      <c r="QOS34" s="446" t="s">
        <v>130</v>
      </c>
      <c r="QOT34" s="446">
        <v>0.217</v>
      </c>
      <c r="QOU34" s="451">
        <f>+VLOOKUP(QOP34,[111]Insumos!$A$2:$F$2700,5,FALSE)</f>
        <v>2679</v>
      </c>
      <c r="QOV34" s="451">
        <f>+ROUND(QOT34*QOU34,0)</f>
        <v>581</v>
      </c>
      <c r="QOW34" s="450" t="s">
        <v>31</v>
      </c>
      <c r="QOX34" s="450" t="s">
        <v>127</v>
      </c>
      <c r="QOY34" s="446" t="s">
        <v>128</v>
      </c>
      <c r="QOZ34" s="446" t="s">
        <v>129</v>
      </c>
      <c r="QPA34" s="446" t="s">
        <v>130</v>
      </c>
      <c r="QPB34" s="446">
        <v>0.217</v>
      </c>
      <c r="QPC34" s="451">
        <f>+VLOOKUP(QOX34,[111]Insumos!$A$2:$F$2700,5,FALSE)</f>
        <v>2679</v>
      </c>
      <c r="QPD34" s="451">
        <f>+ROUND(QPB34*QPC34,0)</f>
        <v>581</v>
      </c>
      <c r="QPE34" s="450" t="s">
        <v>31</v>
      </c>
      <c r="QPF34" s="450" t="s">
        <v>127</v>
      </c>
      <c r="QPG34" s="446" t="s">
        <v>128</v>
      </c>
      <c r="QPH34" s="446" t="s">
        <v>129</v>
      </c>
      <c r="QPI34" s="446" t="s">
        <v>130</v>
      </c>
      <c r="QPJ34" s="446">
        <v>0.217</v>
      </c>
      <c r="QPK34" s="451">
        <f>+VLOOKUP(QPF34,[111]Insumos!$A$2:$F$2700,5,FALSE)</f>
        <v>2679</v>
      </c>
      <c r="QPL34" s="451">
        <f>+ROUND(QPJ34*QPK34,0)</f>
        <v>581</v>
      </c>
      <c r="QPM34" s="450" t="s">
        <v>31</v>
      </c>
      <c r="QPN34" s="450" t="s">
        <v>127</v>
      </c>
      <c r="QPO34" s="446" t="s">
        <v>128</v>
      </c>
      <c r="QPP34" s="446" t="s">
        <v>129</v>
      </c>
      <c r="QPQ34" s="446" t="s">
        <v>130</v>
      </c>
      <c r="QPR34" s="446">
        <v>0.217</v>
      </c>
      <c r="QPS34" s="451">
        <f>+VLOOKUP(QPN34,[111]Insumos!$A$2:$F$2700,5,FALSE)</f>
        <v>2679</v>
      </c>
      <c r="QPT34" s="451">
        <f>+ROUND(QPR34*QPS34,0)</f>
        <v>581</v>
      </c>
      <c r="QPU34" s="450" t="s">
        <v>31</v>
      </c>
      <c r="QPV34" s="450" t="s">
        <v>127</v>
      </c>
      <c r="QPW34" s="446" t="s">
        <v>128</v>
      </c>
      <c r="QPX34" s="446" t="s">
        <v>129</v>
      </c>
      <c r="QPY34" s="446" t="s">
        <v>130</v>
      </c>
      <c r="QPZ34" s="446">
        <v>0.217</v>
      </c>
      <c r="QQA34" s="451">
        <f>+VLOOKUP(QPV34,[111]Insumos!$A$2:$F$2700,5,FALSE)</f>
        <v>2679</v>
      </c>
      <c r="QQB34" s="451">
        <f>+ROUND(QPZ34*QQA34,0)</f>
        <v>581</v>
      </c>
      <c r="QQC34" s="450" t="s">
        <v>31</v>
      </c>
      <c r="QQD34" s="450" t="s">
        <v>127</v>
      </c>
      <c r="QQE34" s="446" t="s">
        <v>128</v>
      </c>
      <c r="QQF34" s="446" t="s">
        <v>129</v>
      </c>
      <c r="QQG34" s="446" t="s">
        <v>130</v>
      </c>
      <c r="QQH34" s="446">
        <v>0.217</v>
      </c>
      <c r="QQI34" s="451">
        <f>+VLOOKUP(QQD34,[111]Insumos!$A$2:$F$2700,5,FALSE)</f>
        <v>2679</v>
      </c>
      <c r="QQJ34" s="451">
        <f>+ROUND(QQH34*QQI34,0)</f>
        <v>581</v>
      </c>
      <c r="QQK34" s="450" t="s">
        <v>31</v>
      </c>
      <c r="QQL34" s="450" t="s">
        <v>127</v>
      </c>
      <c r="QQM34" s="446" t="s">
        <v>128</v>
      </c>
      <c r="QQN34" s="446" t="s">
        <v>129</v>
      </c>
      <c r="QQO34" s="446" t="s">
        <v>130</v>
      </c>
      <c r="QQP34" s="446">
        <v>0.217</v>
      </c>
      <c r="QQQ34" s="451">
        <f>+VLOOKUP(QQL34,[111]Insumos!$A$2:$F$2700,5,FALSE)</f>
        <v>2679</v>
      </c>
      <c r="QQR34" s="451">
        <f>+ROUND(QQP34*QQQ34,0)</f>
        <v>581</v>
      </c>
      <c r="QQS34" s="450" t="s">
        <v>31</v>
      </c>
      <c r="QQT34" s="450" t="s">
        <v>127</v>
      </c>
      <c r="QQU34" s="446" t="s">
        <v>128</v>
      </c>
      <c r="QQV34" s="446" t="s">
        <v>129</v>
      </c>
      <c r="QQW34" s="446" t="s">
        <v>130</v>
      </c>
      <c r="QQX34" s="446">
        <v>0.217</v>
      </c>
      <c r="QQY34" s="451">
        <f>+VLOOKUP(QQT34,[111]Insumos!$A$2:$F$2700,5,FALSE)</f>
        <v>2679</v>
      </c>
      <c r="QQZ34" s="451">
        <f>+ROUND(QQX34*QQY34,0)</f>
        <v>581</v>
      </c>
      <c r="QRA34" s="450" t="s">
        <v>31</v>
      </c>
      <c r="QRB34" s="450" t="s">
        <v>127</v>
      </c>
      <c r="QRC34" s="446" t="s">
        <v>128</v>
      </c>
      <c r="QRD34" s="446" t="s">
        <v>129</v>
      </c>
      <c r="QRE34" s="446" t="s">
        <v>130</v>
      </c>
      <c r="QRF34" s="446">
        <v>0.217</v>
      </c>
      <c r="QRG34" s="451">
        <f>+VLOOKUP(QRB34,[111]Insumos!$A$2:$F$2700,5,FALSE)</f>
        <v>2679</v>
      </c>
      <c r="QRH34" s="451">
        <f>+ROUND(QRF34*QRG34,0)</f>
        <v>581</v>
      </c>
      <c r="QRI34" s="450" t="s">
        <v>31</v>
      </c>
      <c r="QRJ34" s="450" t="s">
        <v>127</v>
      </c>
      <c r="QRK34" s="446" t="s">
        <v>128</v>
      </c>
      <c r="QRL34" s="446" t="s">
        <v>129</v>
      </c>
      <c r="QRM34" s="446" t="s">
        <v>130</v>
      </c>
      <c r="QRN34" s="446">
        <v>0.217</v>
      </c>
      <c r="QRO34" s="451">
        <f>+VLOOKUP(QRJ34,[111]Insumos!$A$2:$F$2700,5,FALSE)</f>
        <v>2679</v>
      </c>
      <c r="QRP34" s="451">
        <f>+ROUND(QRN34*QRO34,0)</f>
        <v>581</v>
      </c>
      <c r="QRQ34" s="450" t="s">
        <v>31</v>
      </c>
      <c r="QRR34" s="450" t="s">
        <v>127</v>
      </c>
      <c r="QRS34" s="446" t="s">
        <v>128</v>
      </c>
      <c r="QRT34" s="446" t="s">
        <v>129</v>
      </c>
      <c r="QRU34" s="446" t="s">
        <v>130</v>
      </c>
      <c r="QRV34" s="446">
        <v>0.217</v>
      </c>
      <c r="QRW34" s="451">
        <f>+VLOOKUP(QRR34,[111]Insumos!$A$2:$F$2700,5,FALSE)</f>
        <v>2679</v>
      </c>
      <c r="QRX34" s="451">
        <f>+ROUND(QRV34*QRW34,0)</f>
        <v>581</v>
      </c>
      <c r="QRY34" s="450" t="s">
        <v>31</v>
      </c>
      <c r="QRZ34" s="450" t="s">
        <v>127</v>
      </c>
      <c r="QSA34" s="446" t="s">
        <v>128</v>
      </c>
      <c r="QSB34" s="446" t="s">
        <v>129</v>
      </c>
      <c r="QSC34" s="446" t="s">
        <v>130</v>
      </c>
      <c r="QSD34" s="446">
        <v>0.217</v>
      </c>
      <c r="QSE34" s="451">
        <f>+VLOOKUP(QRZ34,[111]Insumos!$A$2:$F$2700,5,FALSE)</f>
        <v>2679</v>
      </c>
      <c r="QSF34" s="451">
        <f>+ROUND(QSD34*QSE34,0)</f>
        <v>581</v>
      </c>
      <c r="QSG34" s="450" t="s">
        <v>31</v>
      </c>
      <c r="QSH34" s="450" t="s">
        <v>127</v>
      </c>
      <c r="QSI34" s="446" t="s">
        <v>128</v>
      </c>
      <c r="QSJ34" s="446" t="s">
        <v>129</v>
      </c>
      <c r="QSK34" s="446" t="s">
        <v>130</v>
      </c>
      <c r="QSL34" s="446">
        <v>0.217</v>
      </c>
      <c r="QSM34" s="451">
        <f>+VLOOKUP(QSH34,[111]Insumos!$A$2:$F$2700,5,FALSE)</f>
        <v>2679</v>
      </c>
      <c r="QSN34" s="451">
        <f>+ROUND(QSL34*QSM34,0)</f>
        <v>581</v>
      </c>
      <c r="QSO34" s="450" t="s">
        <v>31</v>
      </c>
      <c r="QSP34" s="450" t="s">
        <v>127</v>
      </c>
      <c r="QSQ34" s="446" t="s">
        <v>128</v>
      </c>
      <c r="QSR34" s="446" t="s">
        <v>129</v>
      </c>
      <c r="QSS34" s="446" t="s">
        <v>130</v>
      </c>
      <c r="QST34" s="446">
        <v>0.217</v>
      </c>
      <c r="QSU34" s="451">
        <f>+VLOOKUP(QSP34,[111]Insumos!$A$2:$F$2700,5,FALSE)</f>
        <v>2679</v>
      </c>
      <c r="QSV34" s="451">
        <f>+ROUND(QST34*QSU34,0)</f>
        <v>581</v>
      </c>
      <c r="QSW34" s="450" t="s">
        <v>31</v>
      </c>
      <c r="QSX34" s="450" t="s">
        <v>127</v>
      </c>
      <c r="QSY34" s="446" t="s">
        <v>128</v>
      </c>
      <c r="QSZ34" s="446" t="s">
        <v>129</v>
      </c>
      <c r="QTA34" s="446" t="s">
        <v>130</v>
      </c>
      <c r="QTB34" s="446">
        <v>0.217</v>
      </c>
      <c r="QTC34" s="451">
        <f>+VLOOKUP(QSX34,[111]Insumos!$A$2:$F$2700,5,FALSE)</f>
        <v>2679</v>
      </c>
      <c r="QTD34" s="451">
        <f>+ROUND(QTB34*QTC34,0)</f>
        <v>581</v>
      </c>
      <c r="QTE34" s="450" t="s">
        <v>31</v>
      </c>
      <c r="QTF34" s="450" t="s">
        <v>127</v>
      </c>
      <c r="QTG34" s="446" t="s">
        <v>128</v>
      </c>
      <c r="QTH34" s="446" t="s">
        <v>129</v>
      </c>
      <c r="QTI34" s="446" t="s">
        <v>130</v>
      </c>
      <c r="QTJ34" s="446">
        <v>0.217</v>
      </c>
      <c r="QTK34" s="451">
        <f>+VLOOKUP(QTF34,[111]Insumos!$A$2:$F$2700,5,FALSE)</f>
        <v>2679</v>
      </c>
      <c r="QTL34" s="451">
        <f>+ROUND(QTJ34*QTK34,0)</f>
        <v>581</v>
      </c>
      <c r="QTM34" s="450" t="s">
        <v>31</v>
      </c>
      <c r="QTN34" s="450" t="s">
        <v>127</v>
      </c>
      <c r="QTO34" s="446" t="s">
        <v>128</v>
      </c>
      <c r="QTP34" s="446" t="s">
        <v>129</v>
      </c>
      <c r="QTQ34" s="446" t="s">
        <v>130</v>
      </c>
      <c r="QTR34" s="446">
        <v>0.217</v>
      </c>
      <c r="QTS34" s="451">
        <f>+VLOOKUP(QTN34,[111]Insumos!$A$2:$F$2700,5,FALSE)</f>
        <v>2679</v>
      </c>
      <c r="QTT34" s="451">
        <f>+ROUND(QTR34*QTS34,0)</f>
        <v>581</v>
      </c>
      <c r="QTU34" s="450" t="s">
        <v>31</v>
      </c>
      <c r="QTV34" s="450" t="s">
        <v>127</v>
      </c>
      <c r="QTW34" s="446" t="s">
        <v>128</v>
      </c>
      <c r="QTX34" s="446" t="s">
        <v>129</v>
      </c>
      <c r="QTY34" s="446" t="s">
        <v>130</v>
      </c>
      <c r="QTZ34" s="446">
        <v>0.217</v>
      </c>
      <c r="QUA34" s="451">
        <f>+VLOOKUP(QTV34,[111]Insumos!$A$2:$F$2700,5,FALSE)</f>
        <v>2679</v>
      </c>
      <c r="QUB34" s="451">
        <f>+ROUND(QTZ34*QUA34,0)</f>
        <v>581</v>
      </c>
      <c r="QUC34" s="450" t="s">
        <v>31</v>
      </c>
      <c r="QUD34" s="450" t="s">
        <v>127</v>
      </c>
      <c r="QUE34" s="446" t="s">
        <v>128</v>
      </c>
      <c r="QUF34" s="446" t="s">
        <v>129</v>
      </c>
      <c r="QUG34" s="446" t="s">
        <v>130</v>
      </c>
      <c r="QUH34" s="446">
        <v>0.217</v>
      </c>
      <c r="QUI34" s="451">
        <f>+VLOOKUP(QUD34,[111]Insumos!$A$2:$F$2700,5,FALSE)</f>
        <v>2679</v>
      </c>
      <c r="QUJ34" s="451">
        <f>+ROUND(QUH34*QUI34,0)</f>
        <v>581</v>
      </c>
      <c r="QUK34" s="450" t="s">
        <v>31</v>
      </c>
      <c r="QUL34" s="450" t="s">
        <v>127</v>
      </c>
      <c r="QUM34" s="446" t="s">
        <v>128</v>
      </c>
      <c r="QUN34" s="446" t="s">
        <v>129</v>
      </c>
      <c r="QUO34" s="446" t="s">
        <v>130</v>
      </c>
      <c r="QUP34" s="446">
        <v>0.217</v>
      </c>
      <c r="QUQ34" s="451">
        <f>+VLOOKUP(QUL34,[111]Insumos!$A$2:$F$2700,5,FALSE)</f>
        <v>2679</v>
      </c>
      <c r="QUR34" s="451">
        <f>+ROUND(QUP34*QUQ34,0)</f>
        <v>581</v>
      </c>
      <c r="QUS34" s="450" t="s">
        <v>31</v>
      </c>
      <c r="QUT34" s="450" t="s">
        <v>127</v>
      </c>
      <c r="QUU34" s="446" t="s">
        <v>128</v>
      </c>
      <c r="QUV34" s="446" t="s">
        <v>129</v>
      </c>
      <c r="QUW34" s="446" t="s">
        <v>130</v>
      </c>
      <c r="QUX34" s="446">
        <v>0.217</v>
      </c>
      <c r="QUY34" s="451">
        <f>+VLOOKUP(QUT34,[111]Insumos!$A$2:$F$2700,5,FALSE)</f>
        <v>2679</v>
      </c>
      <c r="QUZ34" s="451">
        <f>+ROUND(QUX34*QUY34,0)</f>
        <v>581</v>
      </c>
      <c r="QVA34" s="450" t="s">
        <v>31</v>
      </c>
      <c r="QVB34" s="450" t="s">
        <v>127</v>
      </c>
      <c r="QVC34" s="446" t="s">
        <v>128</v>
      </c>
      <c r="QVD34" s="446" t="s">
        <v>129</v>
      </c>
      <c r="QVE34" s="446" t="s">
        <v>130</v>
      </c>
      <c r="QVF34" s="446">
        <v>0.217</v>
      </c>
      <c r="QVG34" s="451">
        <f>+VLOOKUP(QVB34,[111]Insumos!$A$2:$F$2700,5,FALSE)</f>
        <v>2679</v>
      </c>
      <c r="QVH34" s="451">
        <f>+ROUND(QVF34*QVG34,0)</f>
        <v>581</v>
      </c>
      <c r="QVI34" s="450" t="s">
        <v>31</v>
      </c>
      <c r="QVJ34" s="450" t="s">
        <v>127</v>
      </c>
      <c r="QVK34" s="446" t="s">
        <v>128</v>
      </c>
      <c r="QVL34" s="446" t="s">
        <v>129</v>
      </c>
      <c r="QVM34" s="446" t="s">
        <v>130</v>
      </c>
      <c r="QVN34" s="446">
        <v>0.217</v>
      </c>
      <c r="QVO34" s="451">
        <f>+VLOOKUP(QVJ34,[111]Insumos!$A$2:$F$2700,5,FALSE)</f>
        <v>2679</v>
      </c>
      <c r="QVP34" s="451">
        <f>+ROUND(QVN34*QVO34,0)</f>
        <v>581</v>
      </c>
      <c r="QVQ34" s="450" t="s">
        <v>31</v>
      </c>
      <c r="QVR34" s="450" t="s">
        <v>127</v>
      </c>
      <c r="QVS34" s="446" t="s">
        <v>128</v>
      </c>
      <c r="QVT34" s="446" t="s">
        <v>129</v>
      </c>
      <c r="QVU34" s="446" t="s">
        <v>130</v>
      </c>
      <c r="QVV34" s="446">
        <v>0.217</v>
      </c>
      <c r="QVW34" s="451">
        <f>+VLOOKUP(QVR34,[111]Insumos!$A$2:$F$2700,5,FALSE)</f>
        <v>2679</v>
      </c>
      <c r="QVX34" s="451">
        <f>+ROUND(QVV34*QVW34,0)</f>
        <v>581</v>
      </c>
      <c r="QVY34" s="450" t="s">
        <v>31</v>
      </c>
      <c r="QVZ34" s="450" t="s">
        <v>127</v>
      </c>
      <c r="QWA34" s="446" t="s">
        <v>128</v>
      </c>
      <c r="QWB34" s="446" t="s">
        <v>129</v>
      </c>
      <c r="QWC34" s="446" t="s">
        <v>130</v>
      </c>
      <c r="QWD34" s="446">
        <v>0.217</v>
      </c>
      <c r="QWE34" s="451">
        <f>+VLOOKUP(QVZ34,[111]Insumos!$A$2:$F$2700,5,FALSE)</f>
        <v>2679</v>
      </c>
      <c r="QWF34" s="451">
        <f>+ROUND(QWD34*QWE34,0)</f>
        <v>581</v>
      </c>
      <c r="QWG34" s="450" t="s">
        <v>31</v>
      </c>
      <c r="QWH34" s="450" t="s">
        <v>127</v>
      </c>
      <c r="QWI34" s="446" t="s">
        <v>128</v>
      </c>
      <c r="QWJ34" s="446" t="s">
        <v>129</v>
      </c>
      <c r="QWK34" s="446" t="s">
        <v>130</v>
      </c>
      <c r="QWL34" s="446">
        <v>0.217</v>
      </c>
      <c r="QWM34" s="451">
        <f>+VLOOKUP(QWH34,[111]Insumos!$A$2:$F$2700,5,FALSE)</f>
        <v>2679</v>
      </c>
      <c r="QWN34" s="451">
        <f>+ROUND(QWL34*QWM34,0)</f>
        <v>581</v>
      </c>
      <c r="QWO34" s="450" t="s">
        <v>31</v>
      </c>
      <c r="QWP34" s="450" t="s">
        <v>127</v>
      </c>
      <c r="QWQ34" s="446" t="s">
        <v>128</v>
      </c>
      <c r="QWR34" s="446" t="s">
        <v>129</v>
      </c>
      <c r="QWS34" s="446" t="s">
        <v>130</v>
      </c>
      <c r="QWT34" s="446">
        <v>0.217</v>
      </c>
      <c r="QWU34" s="451">
        <f>+VLOOKUP(QWP34,[111]Insumos!$A$2:$F$2700,5,FALSE)</f>
        <v>2679</v>
      </c>
      <c r="QWV34" s="451">
        <f>+ROUND(QWT34*QWU34,0)</f>
        <v>581</v>
      </c>
      <c r="QWW34" s="450" t="s">
        <v>31</v>
      </c>
      <c r="QWX34" s="450" t="s">
        <v>127</v>
      </c>
      <c r="QWY34" s="446" t="s">
        <v>128</v>
      </c>
      <c r="QWZ34" s="446" t="s">
        <v>129</v>
      </c>
      <c r="QXA34" s="446" t="s">
        <v>130</v>
      </c>
      <c r="QXB34" s="446">
        <v>0.217</v>
      </c>
      <c r="QXC34" s="451">
        <f>+VLOOKUP(QWX34,[111]Insumos!$A$2:$F$2700,5,FALSE)</f>
        <v>2679</v>
      </c>
      <c r="QXD34" s="451">
        <f>+ROUND(QXB34*QXC34,0)</f>
        <v>581</v>
      </c>
      <c r="QXE34" s="450" t="s">
        <v>31</v>
      </c>
      <c r="QXF34" s="450" t="s">
        <v>127</v>
      </c>
      <c r="QXG34" s="446" t="s">
        <v>128</v>
      </c>
      <c r="QXH34" s="446" t="s">
        <v>129</v>
      </c>
      <c r="QXI34" s="446" t="s">
        <v>130</v>
      </c>
      <c r="QXJ34" s="446">
        <v>0.217</v>
      </c>
      <c r="QXK34" s="451">
        <f>+VLOOKUP(QXF34,[111]Insumos!$A$2:$F$2700,5,FALSE)</f>
        <v>2679</v>
      </c>
      <c r="QXL34" s="451">
        <f>+ROUND(QXJ34*QXK34,0)</f>
        <v>581</v>
      </c>
      <c r="QXM34" s="450" t="s">
        <v>31</v>
      </c>
      <c r="QXN34" s="450" t="s">
        <v>127</v>
      </c>
      <c r="QXO34" s="446" t="s">
        <v>128</v>
      </c>
      <c r="QXP34" s="446" t="s">
        <v>129</v>
      </c>
      <c r="QXQ34" s="446" t="s">
        <v>130</v>
      </c>
      <c r="QXR34" s="446">
        <v>0.217</v>
      </c>
      <c r="QXS34" s="451">
        <f>+VLOOKUP(QXN34,[111]Insumos!$A$2:$F$2700,5,FALSE)</f>
        <v>2679</v>
      </c>
      <c r="QXT34" s="451">
        <f>+ROUND(QXR34*QXS34,0)</f>
        <v>581</v>
      </c>
      <c r="QXU34" s="450" t="s">
        <v>31</v>
      </c>
      <c r="QXV34" s="450" t="s">
        <v>127</v>
      </c>
      <c r="QXW34" s="446" t="s">
        <v>128</v>
      </c>
      <c r="QXX34" s="446" t="s">
        <v>129</v>
      </c>
      <c r="QXY34" s="446" t="s">
        <v>130</v>
      </c>
      <c r="QXZ34" s="446">
        <v>0.217</v>
      </c>
      <c r="QYA34" s="451">
        <f>+VLOOKUP(QXV34,[111]Insumos!$A$2:$F$2700,5,FALSE)</f>
        <v>2679</v>
      </c>
      <c r="QYB34" s="451">
        <f>+ROUND(QXZ34*QYA34,0)</f>
        <v>581</v>
      </c>
      <c r="QYC34" s="450" t="s">
        <v>31</v>
      </c>
      <c r="QYD34" s="450" t="s">
        <v>127</v>
      </c>
      <c r="QYE34" s="446" t="s">
        <v>128</v>
      </c>
      <c r="QYF34" s="446" t="s">
        <v>129</v>
      </c>
      <c r="QYG34" s="446" t="s">
        <v>130</v>
      </c>
      <c r="QYH34" s="446">
        <v>0.217</v>
      </c>
      <c r="QYI34" s="451">
        <f>+VLOOKUP(QYD34,[111]Insumos!$A$2:$F$2700,5,FALSE)</f>
        <v>2679</v>
      </c>
      <c r="QYJ34" s="451">
        <f>+ROUND(QYH34*QYI34,0)</f>
        <v>581</v>
      </c>
      <c r="QYK34" s="450" t="s">
        <v>31</v>
      </c>
      <c r="QYL34" s="450" t="s">
        <v>127</v>
      </c>
      <c r="QYM34" s="446" t="s">
        <v>128</v>
      </c>
      <c r="QYN34" s="446" t="s">
        <v>129</v>
      </c>
      <c r="QYO34" s="446" t="s">
        <v>130</v>
      </c>
      <c r="QYP34" s="446">
        <v>0.217</v>
      </c>
      <c r="QYQ34" s="451">
        <f>+VLOOKUP(QYL34,[111]Insumos!$A$2:$F$2700,5,FALSE)</f>
        <v>2679</v>
      </c>
      <c r="QYR34" s="451">
        <f>+ROUND(QYP34*QYQ34,0)</f>
        <v>581</v>
      </c>
      <c r="QYS34" s="450" t="s">
        <v>31</v>
      </c>
      <c r="QYT34" s="450" t="s">
        <v>127</v>
      </c>
      <c r="QYU34" s="446" t="s">
        <v>128</v>
      </c>
      <c r="QYV34" s="446" t="s">
        <v>129</v>
      </c>
      <c r="QYW34" s="446" t="s">
        <v>130</v>
      </c>
      <c r="QYX34" s="446">
        <v>0.217</v>
      </c>
      <c r="QYY34" s="451">
        <f>+VLOOKUP(QYT34,[111]Insumos!$A$2:$F$2700,5,FALSE)</f>
        <v>2679</v>
      </c>
      <c r="QYZ34" s="451">
        <f>+ROUND(QYX34*QYY34,0)</f>
        <v>581</v>
      </c>
      <c r="QZA34" s="450" t="s">
        <v>31</v>
      </c>
      <c r="QZB34" s="450" t="s">
        <v>127</v>
      </c>
      <c r="QZC34" s="446" t="s">
        <v>128</v>
      </c>
      <c r="QZD34" s="446" t="s">
        <v>129</v>
      </c>
      <c r="QZE34" s="446" t="s">
        <v>130</v>
      </c>
      <c r="QZF34" s="446">
        <v>0.217</v>
      </c>
      <c r="QZG34" s="451">
        <f>+VLOOKUP(QZB34,[111]Insumos!$A$2:$F$2700,5,FALSE)</f>
        <v>2679</v>
      </c>
      <c r="QZH34" s="451">
        <f>+ROUND(QZF34*QZG34,0)</f>
        <v>581</v>
      </c>
      <c r="QZI34" s="450" t="s">
        <v>31</v>
      </c>
      <c r="QZJ34" s="450" t="s">
        <v>127</v>
      </c>
      <c r="QZK34" s="446" t="s">
        <v>128</v>
      </c>
      <c r="QZL34" s="446" t="s">
        <v>129</v>
      </c>
      <c r="QZM34" s="446" t="s">
        <v>130</v>
      </c>
      <c r="QZN34" s="446">
        <v>0.217</v>
      </c>
      <c r="QZO34" s="451">
        <f>+VLOOKUP(QZJ34,[111]Insumos!$A$2:$F$2700,5,FALSE)</f>
        <v>2679</v>
      </c>
      <c r="QZP34" s="451">
        <f>+ROUND(QZN34*QZO34,0)</f>
        <v>581</v>
      </c>
      <c r="QZQ34" s="450" t="s">
        <v>31</v>
      </c>
      <c r="QZR34" s="450" t="s">
        <v>127</v>
      </c>
      <c r="QZS34" s="446" t="s">
        <v>128</v>
      </c>
      <c r="QZT34" s="446" t="s">
        <v>129</v>
      </c>
      <c r="QZU34" s="446" t="s">
        <v>130</v>
      </c>
      <c r="QZV34" s="446">
        <v>0.217</v>
      </c>
      <c r="QZW34" s="451">
        <f>+VLOOKUP(QZR34,[111]Insumos!$A$2:$F$2700,5,FALSE)</f>
        <v>2679</v>
      </c>
      <c r="QZX34" s="451">
        <f>+ROUND(QZV34*QZW34,0)</f>
        <v>581</v>
      </c>
      <c r="QZY34" s="450" t="s">
        <v>31</v>
      </c>
      <c r="QZZ34" s="450" t="s">
        <v>127</v>
      </c>
      <c r="RAA34" s="446" t="s">
        <v>128</v>
      </c>
      <c r="RAB34" s="446" t="s">
        <v>129</v>
      </c>
      <c r="RAC34" s="446" t="s">
        <v>130</v>
      </c>
      <c r="RAD34" s="446">
        <v>0.217</v>
      </c>
      <c r="RAE34" s="451">
        <f>+VLOOKUP(QZZ34,[111]Insumos!$A$2:$F$2700,5,FALSE)</f>
        <v>2679</v>
      </c>
      <c r="RAF34" s="451">
        <f>+ROUND(RAD34*RAE34,0)</f>
        <v>581</v>
      </c>
      <c r="RAG34" s="450" t="s">
        <v>31</v>
      </c>
      <c r="RAH34" s="450" t="s">
        <v>127</v>
      </c>
      <c r="RAI34" s="446" t="s">
        <v>128</v>
      </c>
      <c r="RAJ34" s="446" t="s">
        <v>129</v>
      </c>
      <c r="RAK34" s="446" t="s">
        <v>130</v>
      </c>
      <c r="RAL34" s="446">
        <v>0.217</v>
      </c>
      <c r="RAM34" s="451">
        <f>+VLOOKUP(RAH34,[111]Insumos!$A$2:$F$2700,5,FALSE)</f>
        <v>2679</v>
      </c>
      <c r="RAN34" s="451">
        <f>+ROUND(RAL34*RAM34,0)</f>
        <v>581</v>
      </c>
      <c r="RAO34" s="450" t="s">
        <v>31</v>
      </c>
      <c r="RAP34" s="450" t="s">
        <v>127</v>
      </c>
      <c r="RAQ34" s="446" t="s">
        <v>128</v>
      </c>
      <c r="RAR34" s="446" t="s">
        <v>129</v>
      </c>
      <c r="RAS34" s="446" t="s">
        <v>130</v>
      </c>
      <c r="RAT34" s="446">
        <v>0.217</v>
      </c>
      <c r="RAU34" s="451">
        <f>+VLOOKUP(RAP34,[111]Insumos!$A$2:$F$2700,5,FALSE)</f>
        <v>2679</v>
      </c>
      <c r="RAV34" s="451">
        <f>+ROUND(RAT34*RAU34,0)</f>
        <v>581</v>
      </c>
      <c r="RAW34" s="450" t="s">
        <v>31</v>
      </c>
      <c r="RAX34" s="450" t="s">
        <v>127</v>
      </c>
      <c r="RAY34" s="446" t="s">
        <v>128</v>
      </c>
      <c r="RAZ34" s="446" t="s">
        <v>129</v>
      </c>
      <c r="RBA34" s="446" t="s">
        <v>130</v>
      </c>
      <c r="RBB34" s="446">
        <v>0.217</v>
      </c>
      <c r="RBC34" s="451">
        <f>+VLOOKUP(RAX34,[111]Insumos!$A$2:$F$2700,5,FALSE)</f>
        <v>2679</v>
      </c>
      <c r="RBD34" s="451">
        <f>+ROUND(RBB34*RBC34,0)</f>
        <v>581</v>
      </c>
      <c r="RBE34" s="450" t="s">
        <v>31</v>
      </c>
      <c r="RBF34" s="450" t="s">
        <v>127</v>
      </c>
      <c r="RBG34" s="446" t="s">
        <v>128</v>
      </c>
      <c r="RBH34" s="446" t="s">
        <v>129</v>
      </c>
      <c r="RBI34" s="446" t="s">
        <v>130</v>
      </c>
      <c r="RBJ34" s="446">
        <v>0.217</v>
      </c>
      <c r="RBK34" s="451">
        <f>+VLOOKUP(RBF34,[111]Insumos!$A$2:$F$2700,5,FALSE)</f>
        <v>2679</v>
      </c>
      <c r="RBL34" s="451">
        <f>+ROUND(RBJ34*RBK34,0)</f>
        <v>581</v>
      </c>
      <c r="RBM34" s="450" t="s">
        <v>31</v>
      </c>
      <c r="RBN34" s="450" t="s">
        <v>127</v>
      </c>
      <c r="RBO34" s="446" t="s">
        <v>128</v>
      </c>
      <c r="RBP34" s="446" t="s">
        <v>129</v>
      </c>
      <c r="RBQ34" s="446" t="s">
        <v>130</v>
      </c>
      <c r="RBR34" s="446">
        <v>0.217</v>
      </c>
      <c r="RBS34" s="451">
        <f>+VLOOKUP(RBN34,[111]Insumos!$A$2:$F$2700,5,FALSE)</f>
        <v>2679</v>
      </c>
      <c r="RBT34" s="451">
        <f>+ROUND(RBR34*RBS34,0)</f>
        <v>581</v>
      </c>
      <c r="RBU34" s="450" t="s">
        <v>31</v>
      </c>
      <c r="RBV34" s="450" t="s">
        <v>127</v>
      </c>
      <c r="RBW34" s="446" t="s">
        <v>128</v>
      </c>
      <c r="RBX34" s="446" t="s">
        <v>129</v>
      </c>
      <c r="RBY34" s="446" t="s">
        <v>130</v>
      </c>
      <c r="RBZ34" s="446">
        <v>0.217</v>
      </c>
      <c r="RCA34" s="451">
        <f>+VLOOKUP(RBV34,[111]Insumos!$A$2:$F$2700,5,FALSE)</f>
        <v>2679</v>
      </c>
      <c r="RCB34" s="451">
        <f>+ROUND(RBZ34*RCA34,0)</f>
        <v>581</v>
      </c>
      <c r="RCC34" s="450" t="s">
        <v>31</v>
      </c>
      <c r="RCD34" s="450" t="s">
        <v>127</v>
      </c>
      <c r="RCE34" s="446" t="s">
        <v>128</v>
      </c>
      <c r="RCF34" s="446" t="s">
        <v>129</v>
      </c>
      <c r="RCG34" s="446" t="s">
        <v>130</v>
      </c>
      <c r="RCH34" s="446">
        <v>0.217</v>
      </c>
      <c r="RCI34" s="451">
        <f>+VLOOKUP(RCD34,[111]Insumos!$A$2:$F$2700,5,FALSE)</f>
        <v>2679</v>
      </c>
      <c r="RCJ34" s="451">
        <f>+ROUND(RCH34*RCI34,0)</f>
        <v>581</v>
      </c>
      <c r="RCK34" s="450" t="s">
        <v>31</v>
      </c>
      <c r="RCL34" s="450" t="s">
        <v>127</v>
      </c>
      <c r="RCM34" s="446" t="s">
        <v>128</v>
      </c>
      <c r="RCN34" s="446" t="s">
        <v>129</v>
      </c>
      <c r="RCO34" s="446" t="s">
        <v>130</v>
      </c>
      <c r="RCP34" s="446">
        <v>0.217</v>
      </c>
      <c r="RCQ34" s="451">
        <f>+VLOOKUP(RCL34,[111]Insumos!$A$2:$F$2700,5,FALSE)</f>
        <v>2679</v>
      </c>
      <c r="RCR34" s="451">
        <f>+ROUND(RCP34*RCQ34,0)</f>
        <v>581</v>
      </c>
      <c r="RCS34" s="450" t="s">
        <v>31</v>
      </c>
      <c r="RCT34" s="450" t="s">
        <v>127</v>
      </c>
      <c r="RCU34" s="446" t="s">
        <v>128</v>
      </c>
      <c r="RCV34" s="446" t="s">
        <v>129</v>
      </c>
      <c r="RCW34" s="446" t="s">
        <v>130</v>
      </c>
      <c r="RCX34" s="446">
        <v>0.217</v>
      </c>
      <c r="RCY34" s="451">
        <f>+VLOOKUP(RCT34,[111]Insumos!$A$2:$F$2700,5,FALSE)</f>
        <v>2679</v>
      </c>
      <c r="RCZ34" s="451">
        <f>+ROUND(RCX34*RCY34,0)</f>
        <v>581</v>
      </c>
      <c r="RDA34" s="450" t="s">
        <v>31</v>
      </c>
      <c r="RDB34" s="450" t="s">
        <v>127</v>
      </c>
      <c r="RDC34" s="446" t="s">
        <v>128</v>
      </c>
      <c r="RDD34" s="446" t="s">
        <v>129</v>
      </c>
      <c r="RDE34" s="446" t="s">
        <v>130</v>
      </c>
      <c r="RDF34" s="446">
        <v>0.217</v>
      </c>
      <c r="RDG34" s="451">
        <f>+VLOOKUP(RDB34,[111]Insumos!$A$2:$F$2700,5,FALSE)</f>
        <v>2679</v>
      </c>
      <c r="RDH34" s="451">
        <f>+ROUND(RDF34*RDG34,0)</f>
        <v>581</v>
      </c>
      <c r="RDI34" s="450" t="s">
        <v>31</v>
      </c>
      <c r="RDJ34" s="450" t="s">
        <v>127</v>
      </c>
      <c r="RDK34" s="446" t="s">
        <v>128</v>
      </c>
      <c r="RDL34" s="446" t="s">
        <v>129</v>
      </c>
      <c r="RDM34" s="446" t="s">
        <v>130</v>
      </c>
      <c r="RDN34" s="446">
        <v>0.217</v>
      </c>
      <c r="RDO34" s="451">
        <f>+VLOOKUP(RDJ34,[111]Insumos!$A$2:$F$2700,5,FALSE)</f>
        <v>2679</v>
      </c>
      <c r="RDP34" s="451">
        <f>+ROUND(RDN34*RDO34,0)</f>
        <v>581</v>
      </c>
      <c r="RDQ34" s="450" t="s">
        <v>31</v>
      </c>
      <c r="RDR34" s="450" t="s">
        <v>127</v>
      </c>
      <c r="RDS34" s="446" t="s">
        <v>128</v>
      </c>
      <c r="RDT34" s="446" t="s">
        <v>129</v>
      </c>
      <c r="RDU34" s="446" t="s">
        <v>130</v>
      </c>
      <c r="RDV34" s="446">
        <v>0.217</v>
      </c>
      <c r="RDW34" s="451">
        <f>+VLOOKUP(RDR34,[111]Insumos!$A$2:$F$2700,5,FALSE)</f>
        <v>2679</v>
      </c>
      <c r="RDX34" s="451">
        <f>+ROUND(RDV34*RDW34,0)</f>
        <v>581</v>
      </c>
      <c r="RDY34" s="450" t="s">
        <v>31</v>
      </c>
      <c r="RDZ34" s="450" t="s">
        <v>127</v>
      </c>
      <c r="REA34" s="446" t="s">
        <v>128</v>
      </c>
      <c r="REB34" s="446" t="s">
        <v>129</v>
      </c>
      <c r="REC34" s="446" t="s">
        <v>130</v>
      </c>
      <c r="RED34" s="446">
        <v>0.217</v>
      </c>
      <c r="REE34" s="451">
        <f>+VLOOKUP(RDZ34,[111]Insumos!$A$2:$F$2700,5,FALSE)</f>
        <v>2679</v>
      </c>
      <c r="REF34" s="451">
        <f>+ROUND(RED34*REE34,0)</f>
        <v>581</v>
      </c>
      <c r="REG34" s="450" t="s">
        <v>31</v>
      </c>
      <c r="REH34" s="450" t="s">
        <v>127</v>
      </c>
      <c r="REI34" s="446" t="s">
        <v>128</v>
      </c>
      <c r="REJ34" s="446" t="s">
        <v>129</v>
      </c>
      <c r="REK34" s="446" t="s">
        <v>130</v>
      </c>
      <c r="REL34" s="446">
        <v>0.217</v>
      </c>
      <c r="REM34" s="451">
        <f>+VLOOKUP(REH34,[111]Insumos!$A$2:$F$2700,5,FALSE)</f>
        <v>2679</v>
      </c>
      <c r="REN34" s="451">
        <f>+ROUND(REL34*REM34,0)</f>
        <v>581</v>
      </c>
      <c r="REO34" s="450" t="s">
        <v>31</v>
      </c>
      <c r="REP34" s="450" t="s">
        <v>127</v>
      </c>
      <c r="REQ34" s="446" t="s">
        <v>128</v>
      </c>
      <c r="RER34" s="446" t="s">
        <v>129</v>
      </c>
      <c r="RES34" s="446" t="s">
        <v>130</v>
      </c>
      <c r="RET34" s="446">
        <v>0.217</v>
      </c>
      <c r="REU34" s="451">
        <f>+VLOOKUP(REP34,[111]Insumos!$A$2:$F$2700,5,FALSE)</f>
        <v>2679</v>
      </c>
      <c r="REV34" s="451">
        <f>+ROUND(RET34*REU34,0)</f>
        <v>581</v>
      </c>
      <c r="REW34" s="450" t="s">
        <v>31</v>
      </c>
      <c r="REX34" s="450" t="s">
        <v>127</v>
      </c>
      <c r="REY34" s="446" t="s">
        <v>128</v>
      </c>
      <c r="REZ34" s="446" t="s">
        <v>129</v>
      </c>
      <c r="RFA34" s="446" t="s">
        <v>130</v>
      </c>
      <c r="RFB34" s="446">
        <v>0.217</v>
      </c>
      <c r="RFC34" s="451">
        <f>+VLOOKUP(REX34,[111]Insumos!$A$2:$F$2700,5,FALSE)</f>
        <v>2679</v>
      </c>
      <c r="RFD34" s="451">
        <f>+ROUND(RFB34*RFC34,0)</f>
        <v>581</v>
      </c>
      <c r="RFE34" s="450" t="s">
        <v>31</v>
      </c>
      <c r="RFF34" s="450" t="s">
        <v>127</v>
      </c>
      <c r="RFG34" s="446" t="s">
        <v>128</v>
      </c>
      <c r="RFH34" s="446" t="s">
        <v>129</v>
      </c>
      <c r="RFI34" s="446" t="s">
        <v>130</v>
      </c>
      <c r="RFJ34" s="446">
        <v>0.217</v>
      </c>
      <c r="RFK34" s="451">
        <f>+VLOOKUP(RFF34,[111]Insumos!$A$2:$F$2700,5,FALSE)</f>
        <v>2679</v>
      </c>
      <c r="RFL34" s="451">
        <f>+ROUND(RFJ34*RFK34,0)</f>
        <v>581</v>
      </c>
      <c r="RFM34" s="450" t="s">
        <v>31</v>
      </c>
      <c r="RFN34" s="450" t="s">
        <v>127</v>
      </c>
      <c r="RFO34" s="446" t="s">
        <v>128</v>
      </c>
      <c r="RFP34" s="446" t="s">
        <v>129</v>
      </c>
      <c r="RFQ34" s="446" t="s">
        <v>130</v>
      </c>
      <c r="RFR34" s="446">
        <v>0.217</v>
      </c>
      <c r="RFS34" s="451">
        <f>+VLOOKUP(RFN34,[111]Insumos!$A$2:$F$2700,5,FALSE)</f>
        <v>2679</v>
      </c>
      <c r="RFT34" s="451">
        <f>+ROUND(RFR34*RFS34,0)</f>
        <v>581</v>
      </c>
      <c r="RFU34" s="450" t="s">
        <v>31</v>
      </c>
      <c r="RFV34" s="450" t="s">
        <v>127</v>
      </c>
      <c r="RFW34" s="446" t="s">
        <v>128</v>
      </c>
      <c r="RFX34" s="446" t="s">
        <v>129</v>
      </c>
      <c r="RFY34" s="446" t="s">
        <v>130</v>
      </c>
      <c r="RFZ34" s="446">
        <v>0.217</v>
      </c>
      <c r="RGA34" s="451">
        <f>+VLOOKUP(RFV34,[111]Insumos!$A$2:$F$2700,5,FALSE)</f>
        <v>2679</v>
      </c>
      <c r="RGB34" s="451">
        <f>+ROUND(RFZ34*RGA34,0)</f>
        <v>581</v>
      </c>
      <c r="RGC34" s="450" t="s">
        <v>31</v>
      </c>
      <c r="RGD34" s="450" t="s">
        <v>127</v>
      </c>
      <c r="RGE34" s="446" t="s">
        <v>128</v>
      </c>
      <c r="RGF34" s="446" t="s">
        <v>129</v>
      </c>
      <c r="RGG34" s="446" t="s">
        <v>130</v>
      </c>
      <c r="RGH34" s="446">
        <v>0.217</v>
      </c>
      <c r="RGI34" s="451">
        <f>+VLOOKUP(RGD34,[111]Insumos!$A$2:$F$2700,5,FALSE)</f>
        <v>2679</v>
      </c>
      <c r="RGJ34" s="451">
        <f>+ROUND(RGH34*RGI34,0)</f>
        <v>581</v>
      </c>
      <c r="RGK34" s="450" t="s">
        <v>31</v>
      </c>
      <c r="RGL34" s="450" t="s">
        <v>127</v>
      </c>
      <c r="RGM34" s="446" t="s">
        <v>128</v>
      </c>
      <c r="RGN34" s="446" t="s">
        <v>129</v>
      </c>
      <c r="RGO34" s="446" t="s">
        <v>130</v>
      </c>
      <c r="RGP34" s="446">
        <v>0.217</v>
      </c>
      <c r="RGQ34" s="451">
        <f>+VLOOKUP(RGL34,[111]Insumos!$A$2:$F$2700,5,FALSE)</f>
        <v>2679</v>
      </c>
      <c r="RGR34" s="451">
        <f>+ROUND(RGP34*RGQ34,0)</f>
        <v>581</v>
      </c>
      <c r="RGS34" s="450" t="s">
        <v>31</v>
      </c>
      <c r="RGT34" s="450" t="s">
        <v>127</v>
      </c>
      <c r="RGU34" s="446" t="s">
        <v>128</v>
      </c>
      <c r="RGV34" s="446" t="s">
        <v>129</v>
      </c>
      <c r="RGW34" s="446" t="s">
        <v>130</v>
      </c>
      <c r="RGX34" s="446">
        <v>0.217</v>
      </c>
      <c r="RGY34" s="451">
        <f>+VLOOKUP(RGT34,[111]Insumos!$A$2:$F$2700,5,FALSE)</f>
        <v>2679</v>
      </c>
      <c r="RGZ34" s="451">
        <f>+ROUND(RGX34*RGY34,0)</f>
        <v>581</v>
      </c>
      <c r="RHA34" s="450" t="s">
        <v>31</v>
      </c>
      <c r="RHB34" s="450" t="s">
        <v>127</v>
      </c>
      <c r="RHC34" s="446" t="s">
        <v>128</v>
      </c>
      <c r="RHD34" s="446" t="s">
        <v>129</v>
      </c>
      <c r="RHE34" s="446" t="s">
        <v>130</v>
      </c>
      <c r="RHF34" s="446">
        <v>0.217</v>
      </c>
      <c r="RHG34" s="451">
        <f>+VLOOKUP(RHB34,[111]Insumos!$A$2:$F$2700,5,FALSE)</f>
        <v>2679</v>
      </c>
      <c r="RHH34" s="451">
        <f>+ROUND(RHF34*RHG34,0)</f>
        <v>581</v>
      </c>
      <c r="RHI34" s="450" t="s">
        <v>31</v>
      </c>
      <c r="RHJ34" s="450" t="s">
        <v>127</v>
      </c>
      <c r="RHK34" s="446" t="s">
        <v>128</v>
      </c>
      <c r="RHL34" s="446" t="s">
        <v>129</v>
      </c>
      <c r="RHM34" s="446" t="s">
        <v>130</v>
      </c>
      <c r="RHN34" s="446">
        <v>0.217</v>
      </c>
      <c r="RHO34" s="451">
        <f>+VLOOKUP(RHJ34,[111]Insumos!$A$2:$F$2700,5,FALSE)</f>
        <v>2679</v>
      </c>
      <c r="RHP34" s="451">
        <f>+ROUND(RHN34*RHO34,0)</f>
        <v>581</v>
      </c>
      <c r="RHQ34" s="450" t="s">
        <v>31</v>
      </c>
      <c r="RHR34" s="450" t="s">
        <v>127</v>
      </c>
      <c r="RHS34" s="446" t="s">
        <v>128</v>
      </c>
      <c r="RHT34" s="446" t="s">
        <v>129</v>
      </c>
      <c r="RHU34" s="446" t="s">
        <v>130</v>
      </c>
      <c r="RHV34" s="446">
        <v>0.217</v>
      </c>
      <c r="RHW34" s="451">
        <f>+VLOOKUP(RHR34,[111]Insumos!$A$2:$F$2700,5,FALSE)</f>
        <v>2679</v>
      </c>
      <c r="RHX34" s="451">
        <f>+ROUND(RHV34*RHW34,0)</f>
        <v>581</v>
      </c>
      <c r="RHY34" s="450" t="s">
        <v>31</v>
      </c>
      <c r="RHZ34" s="450" t="s">
        <v>127</v>
      </c>
      <c r="RIA34" s="446" t="s">
        <v>128</v>
      </c>
      <c r="RIB34" s="446" t="s">
        <v>129</v>
      </c>
      <c r="RIC34" s="446" t="s">
        <v>130</v>
      </c>
      <c r="RID34" s="446">
        <v>0.217</v>
      </c>
      <c r="RIE34" s="451">
        <f>+VLOOKUP(RHZ34,[111]Insumos!$A$2:$F$2700,5,FALSE)</f>
        <v>2679</v>
      </c>
      <c r="RIF34" s="451">
        <f>+ROUND(RID34*RIE34,0)</f>
        <v>581</v>
      </c>
      <c r="RIG34" s="450" t="s">
        <v>31</v>
      </c>
      <c r="RIH34" s="450" t="s">
        <v>127</v>
      </c>
      <c r="RII34" s="446" t="s">
        <v>128</v>
      </c>
      <c r="RIJ34" s="446" t="s">
        <v>129</v>
      </c>
      <c r="RIK34" s="446" t="s">
        <v>130</v>
      </c>
      <c r="RIL34" s="446">
        <v>0.217</v>
      </c>
      <c r="RIM34" s="451">
        <f>+VLOOKUP(RIH34,[111]Insumos!$A$2:$F$2700,5,FALSE)</f>
        <v>2679</v>
      </c>
      <c r="RIN34" s="451">
        <f>+ROUND(RIL34*RIM34,0)</f>
        <v>581</v>
      </c>
      <c r="RIO34" s="450" t="s">
        <v>31</v>
      </c>
      <c r="RIP34" s="450" t="s">
        <v>127</v>
      </c>
      <c r="RIQ34" s="446" t="s">
        <v>128</v>
      </c>
      <c r="RIR34" s="446" t="s">
        <v>129</v>
      </c>
      <c r="RIS34" s="446" t="s">
        <v>130</v>
      </c>
      <c r="RIT34" s="446">
        <v>0.217</v>
      </c>
      <c r="RIU34" s="451">
        <f>+VLOOKUP(RIP34,[111]Insumos!$A$2:$F$2700,5,FALSE)</f>
        <v>2679</v>
      </c>
      <c r="RIV34" s="451">
        <f>+ROUND(RIT34*RIU34,0)</f>
        <v>581</v>
      </c>
      <c r="RIW34" s="450" t="s">
        <v>31</v>
      </c>
      <c r="RIX34" s="450" t="s">
        <v>127</v>
      </c>
      <c r="RIY34" s="446" t="s">
        <v>128</v>
      </c>
      <c r="RIZ34" s="446" t="s">
        <v>129</v>
      </c>
      <c r="RJA34" s="446" t="s">
        <v>130</v>
      </c>
      <c r="RJB34" s="446">
        <v>0.217</v>
      </c>
      <c r="RJC34" s="451">
        <f>+VLOOKUP(RIX34,[111]Insumos!$A$2:$F$2700,5,FALSE)</f>
        <v>2679</v>
      </c>
      <c r="RJD34" s="451">
        <f>+ROUND(RJB34*RJC34,0)</f>
        <v>581</v>
      </c>
      <c r="RJE34" s="450" t="s">
        <v>31</v>
      </c>
      <c r="RJF34" s="450" t="s">
        <v>127</v>
      </c>
      <c r="RJG34" s="446" t="s">
        <v>128</v>
      </c>
      <c r="RJH34" s="446" t="s">
        <v>129</v>
      </c>
      <c r="RJI34" s="446" t="s">
        <v>130</v>
      </c>
      <c r="RJJ34" s="446">
        <v>0.217</v>
      </c>
      <c r="RJK34" s="451">
        <f>+VLOOKUP(RJF34,[111]Insumos!$A$2:$F$2700,5,FALSE)</f>
        <v>2679</v>
      </c>
      <c r="RJL34" s="451">
        <f>+ROUND(RJJ34*RJK34,0)</f>
        <v>581</v>
      </c>
      <c r="RJM34" s="450" t="s">
        <v>31</v>
      </c>
      <c r="RJN34" s="450" t="s">
        <v>127</v>
      </c>
      <c r="RJO34" s="446" t="s">
        <v>128</v>
      </c>
      <c r="RJP34" s="446" t="s">
        <v>129</v>
      </c>
      <c r="RJQ34" s="446" t="s">
        <v>130</v>
      </c>
      <c r="RJR34" s="446">
        <v>0.217</v>
      </c>
      <c r="RJS34" s="451">
        <f>+VLOOKUP(RJN34,[111]Insumos!$A$2:$F$2700,5,FALSE)</f>
        <v>2679</v>
      </c>
      <c r="RJT34" s="451">
        <f>+ROUND(RJR34*RJS34,0)</f>
        <v>581</v>
      </c>
      <c r="RJU34" s="450" t="s">
        <v>31</v>
      </c>
      <c r="RJV34" s="450" t="s">
        <v>127</v>
      </c>
      <c r="RJW34" s="446" t="s">
        <v>128</v>
      </c>
      <c r="RJX34" s="446" t="s">
        <v>129</v>
      </c>
      <c r="RJY34" s="446" t="s">
        <v>130</v>
      </c>
      <c r="RJZ34" s="446">
        <v>0.217</v>
      </c>
      <c r="RKA34" s="451">
        <f>+VLOOKUP(RJV34,[111]Insumos!$A$2:$F$2700,5,FALSE)</f>
        <v>2679</v>
      </c>
      <c r="RKB34" s="451">
        <f>+ROUND(RJZ34*RKA34,0)</f>
        <v>581</v>
      </c>
      <c r="RKC34" s="450" t="s">
        <v>31</v>
      </c>
      <c r="RKD34" s="450" t="s">
        <v>127</v>
      </c>
      <c r="RKE34" s="446" t="s">
        <v>128</v>
      </c>
      <c r="RKF34" s="446" t="s">
        <v>129</v>
      </c>
      <c r="RKG34" s="446" t="s">
        <v>130</v>
      </c>
      <c r="RKH34" s="446">
        <v>0.217</v>
      </c>
      <c r="RKI34" s="451">
        <f>+VLOOKUP(RKD34,[111]Insumos!$A$2:$F$2700,5,FALSE)</f>
        <v>2679</v>
      </c>
      <c r="RKJ34" s="451">
        <f>+ROUND(RKH34*RKI34,0)</f>
        <v>581</v>
      </c>
      <c r="RKK34" s="450" t="s">
        <v>31</v>
      </c>
      <c r="RKL34" s="450" t="s">
        <v>127</v>
      </c>
      <c r="RKM34" s="446" t="s">
        <v>128</v>
      </c>
      <c r="RKN34" s="446" t="s">
        <v>129</v>
      </c>
      <c r="RKO34" s="446" t="s">
        <v>130</v>
      </c>
      <c r="RKP34" s="446">
        <v>0.217</v>
      </c>
      <c r="RKQ34" s="451">
        <f>+VLOOKUP(RKL34,[111]Insumos!$A$2:$F$2700,5,FALSE)</f>
        <v>2679</v>
      </c>
      <c r="RKR34" s="451">
        <f>+ROUND(RKP34*RKQ34,0)</f>
        <v>581</v>
      </c>
      <c r="RKS34" s="450" t="s">
        <v>31</v>
      </c>
      <c r="RKT34" s="450" t="s">
        <v>127</v>
      </c>
      <c r="RKU34" s="446" t="s">
        <v>128</v>
      </c>
      <c r="RKV34" s="446" t="s">
        <v>129</v>
      </c>
      <c r="RKW34" s="446" t="s">
        <v>130</v>
      </c>
      <c r="RKX34" s="446">
        <v>0.217</v>
      </c>
      <c r="RKY34" s="451">
        <f>+VLOOKUP(RKT34,[111]Insumos!$A$2:$F$2700,5,FALSE)</f>
        <v>2679</v>
      </c>
      <c r="RKZ34" s="451">
        <f>+ROUND(RKX34*RKY34,0)</f>
        <v>581</v>
      </c>
      <c r="RLA34" s="450" t="s">
        <v>31</v>
      </c>
      <c r="RLB34" s="450" t="s">
        <v>127</v>
      </c>
      <c r="RLC34" s="446" t="s">
        <v>128</v>
      </c>
      <c r="RLD34" s="446" t="s">
        <v>129</v>
      </c>
      <c r="RLE34" s="446" t="s">
        <v>130</v>
      </c>
      <c r="RLF34" s="446">
        <v>0.217</v>
      </c>
      <c r="RLG34" s="451">
        <f>+VLOOKUP(RLB34,[111]Insumos!$A$2:$F$2700,5,FALSE)</f>
        <v>2679</v>
      </c>
      <c r="RLH34" s="451">
        <f>+ROUND(RLF34*RLG34,0)</f>
        <v>581</v>
      </c>
      <c r="RLI34" s="450" t="s">
        <v>31</v>
      </c>
      <c r="RLJ34" s="450" t="s">
        <v>127</v>
      </c>
      <c r="RLK34" s="446" t="s">
        <v>128</v>
      </c>
      <c r="RLL34" s="446" t="s">
        <v>129</v>
      </c>
      <c r="RLM34" s="446" t="s">
        <v>130</v>
      </c>
      <c r="RLN34" s="446">
        <v>0.217</v>
      </c>
      <c r="RLO34" s="451">
        <f>+VLOOKUP(RLJ34,[111]Insumos!$A$2:$F$2700,5,FALSE)</f>
        <v>2679</v>
      </c>
      <c r="RLP34" s="451">
        <f>+ROUND(RLN34*RLO34,0)</f>
        <v>581</v>
      </c>
      <c r="RLQ34" s="450" t="s">
        <v>31</v>
      </c>
      <c r="RLR34" s="450" t="s">
        <v>127</v>
      </c>
      <c r="RLS34" s="446" t="s">
        <v>128</v>
      </c>
      <c r="RLT34" s="446" t="s">
        <v>129</v>
      </c>
      <c r="RLU34" s="446" t="s">
        <v>130</v>
      </c>
      <c r="RLV34" s="446">
        <v>0.217</v>
      </c>
      <c r="RLW34" s="451">
        <f>+VLOOKUP(RLR34,[111]Insumos!$A$2:$F$2700,5,FALSE)</f>
        <v>2679</v>
      </c>
      <c r="RLX34" s="451">
        <f>+ROUND(RLV34*RLW34,0)</f>
        <v>581</v>
      </c>
      <c r="RLY34" s="450" t="s">
        <v>31</v>
      </c>
      <c r="RLZ34" s="450" t="s">
        <v>127</v>
      </c>
      <c r="RMA34" s="446" t="s">
        <v>128</v>
      </c>
      <c r="RMB34" s="446" t="s">
        <v>129</v>
      </c>
      <c r="RMC34" s="446" t="s">
        <v>130</v>
      </c>
      <c r="RMD34" s="446">
        <v>0.217</v>
      </c>
      <c r="RME34" s="451">
        <f>+VLOOKUP(RLZ34,[111]Insumos!$A$2:$F$2700,5,FALSE)</f>
        <v>2679</v>
      </c>
      <c r="RMF34" s="451">
        <f>+ROUND(RMD34*RME34,0)</f>
        <v>581</v>
      </c>
      <c r="RMG34" s="450" t="s">
        <v>31</v>
      </c>
      <c r="RMH34" s="450" t="s">
        <v>127</v>
      </c>
      <c r="RMI34" s="446" t="s">
        <v>128</v>
      </c>
      <c r="RMJ34" s="446" t="s">
        <v>129</v>
      </c>
      <c r="RMK34" s="446" t="s">
        <v>130</v>
      </c>
      <c r="RML34" s="446">
        <v>0.217</v>
      </c>
      <c r="RMM34" s="451">
        <f>+VLOOKUP(RMH34,[111]Insumos!$A$2:$F$2700,5,FALSE)</f>
        <v>2679</v>
      </c>
      <c r="RMN34" s="451">
        <f>+ROUND(RML34*RMM34,0)</f>
        <v>581</v>
      </c>
      <c r="RMO34" s="450" t="s">
        <v>31</v>
      </c>
      <c r="RMP34" s="450" t="s">
        <v>127</v>
      </c>
      <c r="RMQ34" s="446" t="s">
        <v>128</v>
      </c>
      <c r="RMR34" s="446" t="s">
        <v>129</v>
      </c>
      <c r="RMS34" s="446" t="s">
        <v>130</v>
      </c>
      <c r="RMT34" s="446">
        <v>0.217</v>
      </c>
      <c r="RMU34" s="451">
        <f>+VLOOKUP(RMP34,[111]Insumos!$A$2:$F$2700,5,FALSE)</f>
        <v>2679</v>
      </c>
      <c r="RMV34" s="451">
        <f>+ROUND(RMT34*RMU34,0)</f>
        <v>581</v>
      </c>
      <c r="RMW34" s="450" t="s">
        <v>31</v>
      </c>
      <c r="RMX34" s="450" t="s">
        <v>127</v>
      </c>
      <c r="RMY34" s="446" t="s">
        <v>128</v>
      </c>
      <c r="RMZ34" s="446" t="s">
        <v>129</v>
      </c>
      <c r="RNA34" s="446" t="s">
        <v>130</v>
      </c>
      <c r="RNB34" s="446">
        <v>0.217</v>
      </c>
      <c r="RNC34" s="451">
        <f>+VLOOKUP(RMX34,[111]Insumos!$A$2:$F$2700,5,FALSE)</f>
        <v>2679</v>
      </c>
      <c r="RND34" s="451">
        <f>+ROUND(RNB34*RNC34,0)</f>
        <v>581</v>
      </c>
      <c r="RNE34" s="450" t="s">
        <v>31</v>
      </c>
      <c r="RNF34" s="450" t="s">
        <v>127</v>
      </c>
      <c r="RNG34" s="446" t="s">
        <v>128</v>
      </c>
      <c r="RNH34" s="446" t="s">
        <v>129</v>
      </c>
      <c r="RNI34" s="446" t="s">
        <v>130</v>
      </c>
      <c r="RNJ34" s="446">
        <v>0.217</v>
      </c>
      <c r="RNK34" s="451">
        <f>+VLOOKUP(RNF34,[111]Insumos!$A$2:$F$2700,5,FALSE)</f>
        <v>2679</v>
      </c>
      <c r="RNL34" s="451">
        <f>+ROUND(RNJ34*RNK34,0)</f>
        <v>581</v>
      </c>
      <c r="RNM34" s="450" t="s">
        <v>31</v>
      </c>
      <c r="RNN34" s="450" t="s">
        <v>127</v>
      </c>
      <c r="RNO34" s="446" t="s">
        <v>128</v>
      </c>
      <c r="RNP34" s="446" t="s">
        <v>129</v>
      </c>
      <c r="RNQ34" s="446" t="s">
        <v>130</v>
      </c>
      <c r="RNR34" s="446">
        <v>0.217</v>
      </c>
      <c r="RNS34" s="451">
        <f>+VLOOKUP(RNN34,[111]Insumos!$A$2:$F$2700,5,FALSE)</f>
        <v>2679</v>
      </c>
      <c r="RNT34" s="451">
        <f>+ROUND(RNR34*RNS34,0)</f>
        <v>581</v>
      </c>
      <c r="RNU34" s="450" t="s">
        <v>31</v>
      </c>
      <c r="RNV34" s="450" t="s">
        <v>127</v>
      </c>
      <c r="RNW34" s="446" t="s">
        <v>128</v>
      </c>
      <c r="RNX34" s="446" t="s">
        <v>129</v>
      </c>
      <c r="RNY34" s="446" t="s">
        <v>130</v>
      </c>
      <c r="RNZ34" s="446">
        <v>0.217</v>
      </c>
      <c r="ROA34" s="451">
        <f>+VLOOKUP(RNV34,[111]Insumos!$A$2:$F$2700,5,FALSE)</f>
        <v>2679</v>
      </c>
      <c r="ROB34" s="451">
        <f>+ROUND(RNZ34*ROA34,0)</f>
        <v>581</v>
      </c>
      <c r="ROC34" s="450" t="s">
        <v>31</v>
      </c>
      <c r="ROD34" s="450" t="s">
        <v>127</v>
      </c>
      <c r="ROE34" s="446" t="s">
        <v>128</v>
      </c>
      <c r="ROF34" s="446" t="s">
        <v>129</v>
      </c>
      <c r="ROG34" s="446" t="s">
        <v>130</v>
      </c>
      <c r="ROH34" s="446">
        <v>0.217</v>
      </c>
      <c r="ROI34" s="451">
        <f>+VLOOKUP(ROD34,[111]Insumos!$A$2:$F$2700,5,FALSE)</f>
        <v>2679</v>
      </c>
      <c r="ROJ34" s="451">
        <f>+ROUND(ROH34*ROI34,0)</f>
        <v>581</v>
      </c>
      <c r="ROK34" s="450" t="s">
        <v>31</v>
      </c>
      <c r="ROL34" s="450" t="s">
        <v>127</v>
      </c>
      <c r="ROM34" s="446" t="s">
        <v>128</v>
      </c>
      <c r="RON34" s="446" t="s">
        <v>129</v>
      </c>
      <c r="ROO34" s="446" t="s">
        <v>130</v>
      </c>
      <c r="ROP34" s="446">
        <v>0.217</v>
      </c>
      <c r="ROQ34" s="451">
        <f>+VLOOKUP(ROL34,[111]Insumos!$A$2:$F$2700,5,FALSE)</f>
        <v>2679</v>
      </c>
      <c r="ROR34" s="451">
        <f>+ROUND(ROP34*ROQ34,0)</f>
        <v>581</v>
      </c>
      <c r="ROS34" s="450" t="s">
        <v>31</v>
      </c>
      <c r="ROT34" s="450" t="s">
        <v>127</v>
      </c>
      <c r="ROU34" s="446" t="s">
        <v>128</v>
      </c>
      <c r="ROV34" s="446" t="s">
        <v>129</v>
      </c>
      <c r="ROW34" s="446" t="s">
        <v>130</v>
      </c>
      <c r="ROX34" s="446">
        <v>0.217</v>
      </c>
      <c r="ROY34" s="451">
        <f>+VLOOKUP(ROT34,[111]Insumos!$A$2:$F$2700,5,FALSE)</f>
        <v>2679</v>
      </c>
      <c r="ROZ34" s="451">
        <f>+ROUND(ROX34*ROY34,0)</f>
        <v>581</v>
      </c>
      <c r="RPA34" s="450" t="s">
        <v>31</v>
      </c>
      <c r="RPB34" s="450" t="s">
        <v>127</v>
      </c>
      <c r="RPC34" s="446" t="s">
        <v>128</v>
      </c>
      <c r="RPD34" s="446" t="s">
        <v>129</v>
      </c>
      <c r="RPE34" s="446" t="s">
        <v>130</v>
      </c>
      <c r="RPF34" s="446">
        <v>0.217</v>
      </c>
      <c r="RPG34" s="451">
        <f>+VLOOKUP(RPB34,[111]Insumos!$A$2:$F$2700,5,FALSE)</f>
        <v>2679</v>
      </c>
      <c r="RPH34" s="451">
        <f>+ROUND(RPF34*RPG34,0)</f>
        <v>581</v>
      </c>
      <c r="RPI34" s="450" t="s">
        <v>31</v>
      </c>
      <c r="RPJ34" s="450" t="s">
        <v>127</v>
      </c>
      <c r="RPK34" s="446" t="s">
        <v>128</v>
      </c>
      <c r="RPL34" s="446" t="s">
        <v>129</v>
      </c>
      <c r="RPM34" s="446" t="s">
        <v>130</v>
      </c>
      <c r="RPN34" s="446">
        <v>0.217</v>
      </c>
      <c r="RPO34" s="451">
        <f>+VLOOKUP(RPJ34,[111]Insumos!$A$2:$F$2700,5,FALSE)</f>
        <v>2679</v>
      </c>
      <c r="RPP34" s="451">
        <f>+ROUND(RPN34*RPO34,0)</f>
        <v>581</v>
      </c>
      <c r="RPQ34" s="450" t="s">
        <v>31</v>
      </c>
      <c r="RPR34" s="450" t="s">
        <v>127</v>
      </c>
      <c r="RPS34" s="446" t="s">
        <v>128</v>
      </c>
      <c r="RPT34" s="446" t="s">
        <v>129</v>
      </c>
      <c r="RPU34" s="446" t="s">
        <v>130</v>
      </c>
      <c r="RPV34" s="446">
        <v>0.217</v>
      </c>
      <c r="RPW34" s="451">
        <f>+VLOOKUP(RPR34,[111]Insumos!$A$2:$F$2700,5,FALSE)</f>
        <v>2679</v>
      </c>
      <c r="RPX34" s="451">
        <f>+ROUND(RPV34*RPW34,0)</f>
        <v>581</v>
      </c>
      <c r="RPY34" s="450" t="s">
        <v>31</v>
      </c>
      <c r="RPZ34" s="450" t="s">
        <v>127</v>
      </c>
      <c r="RQA34" s="446" t="s">
        <v>128</v>
      </c>
      <c r="RQB34" s="446" t="s">
        <v>129</v>
      </c>
      <c r="RQC34" s="446" t="s">
        <v>130</v>
      </c>
      <c r="RQD34" s="446">
        <v>0.217</v>
      </c>
      <c r="RQE34" s="451">
        <f>+VLOOKUP(RPZ34,[111]Insumos!$A$2:$F$2700,5,FALSE)</f>
        <v>2679</v>
      </c>
      <c r="RQF34" s="451">
        <f>+ROUND(RQD34*RQE34,0)</f>
        <v>581</v>
      </c>
      <c r="RQG34" s="450" t="s">
        <v>31</v>
      </c>
      <c r="RQH34" s="450" t="s">
        <v>127</v>
      </c>
      <c r="RQI34" s="446" t="s">
        <v>128</v>
      </c>
      <c r="RQJ34" s="446" t="s">
        <v>129</v>
      </c>
      <c r="RQK34" s="446" t="s">
        <v>130</v>
      </c>
      <c r="RQL34" s="446">
        <v>0.217</v>
      </c>
      <c r="RQM34" s="451">
        <f>+VLOOKUP(RQH34,[111]Insumos!$A$2:$F$2700,5,FALSE)</f>
        <v>2679</v>
      </c>
      <c r="RQN34" s="451">
        <f>+ROUND(RQL34*RQM34,0)</f>
        <v>581</v>
      </c>
      <c r="RQO34" s="450" t="s">
        <v>31</v>
      </c>
      <c r="RQP34" s="450" t="s">
        <v>127</v>
      </c>
      <c r="RQQ34" s="446" t="s">
        <v>128</v>
      </c>
      <c r="RQR34" s="446" t="s">
        <v>129</v>
      </c>
      <c r="RQS34" s="446" t="s">
        <v>130</v>
      </c>
      <c r="RQT34" s="446">
        <v>0.217</v>
      </c>
      <c r="RQU34" s="451">
        <f>+VLOOKUP(RQP34,[111]Insumos!$A$2:$F$2700,5,FALSE)</f>
        <v>2679</v>
      </c>
      <c r="RQV34" s="451">
        <f>+ROUND(RQT34*RQU34,0)</f>
        <v>581</v>
      </c>
      <c r="RQW34" s="450" t="s">
        <v>31</v>
      </c>
      <c r="RQX34" s="450" t="s">
        <v>127</v>
      </c>
      <c r="RQY34" s="446" t="s">
        <v>128</v>
      </c>
      <c r="RQZ34" s="446" t="s">
        <v>129</v>
      </c>
      <c r="RRA34" s="446" t="s">
        <v>130</v>
      </c>
      <c r="RRB34" s="446">
        <v>0.217</v>
      </c>
      <c r="RRC34" s="451">
        <f>+VLOOKUP(RQX34,[111]Insumos!$A$2:$F$2700,5,FALSE)</f>
        <v>2679</v>
      </c>
      <c r="RRD34" s="451">
        <f>+ROUND(RRB34*RRC34,0)</f>
        <v>581</v>
      </c>
      <c r="RRE34" s="450" t="s">
        <v>31</v>
      </c>
      <c r="RRF34" s="450" t="s">
        <v>127</v>
      </c>
      <c r="RRG34" s="446" t="s">
        <v>128</v>
      </c>
      <c r="RRH34" s="446" t="s">
        <v>129</v>
      </c>
      <c r="RRI34" s="446" t="s">
        <v>130</v>
      </c>
      <c r="RRJ34" s="446">
        <v>0.217</v>
      </c>
      <c r="RRK34" s="451">
        <f>+VLOOKUP(RRF34,[111]Insumos!$A$2:$F$2700,5,FALSE)</f>
        <v>2679</v>
      </c>
      <c r="RRL34" s="451">
        <f>+ROUND(RRJ34*RRK34,0)</f>
        <v>581</v>
      </c>
      <c r="RRM34" s="450" t="s">
        <v>31</v>
      </c>
      <c r="RRN34" s="450" t="s">
        <v>127</v>
      </c>
      <c r="RRO34" s="446" t="s">
        <v>128</v>
      </c>
      <c r="RRP34" s="446" t="s">
        <v>129</v>
      </c>
      <c r="RRQ34" s="446" t="s">
        <v>130</v>
      </c>
      <c r="RRR34" s="446">
        <v>0.217</v>
      </c>
      <c r="RRS34" s="451">
        <f>+VLOOKUP(RRN34,[111]Insumos!$A$2:$F$2700,5,FALSE)</f>
        <v>2679</v>
      </c>
      <c r="RRT34" s="451">
        <f>+ROUND(RRR34*RRS34,0)</f>
        <v>581</v>
      </c>
      <c r="RRU34" s="450" t="s">
        <v>31</v>
      </c>
      <c r="RRV34" s="450" t="s">
        <v>127</v>
      </c>
      <c r="RRW34" s="446" t="s">
        <v>128</v>
      </c>
      <c r="RRX34" s="446" t="s">
        <v>129</v>
      </c>
      <c r="RRY34" s="446" t="s">
        <v>130</v>
      </c>
      <c r="RRZ34" s="446">
        <v>0.217</v>
      </c>
      <c r="RSA34" s="451">
        <f>+VLOOKUP(RRV34,[111]Insumos!$A$2:$F$2700,5,FALSE)</f>
        <v>2679</v>
      </c>
      <c r="RSB34" s="451">
        <f>+ROUND(RRZ34*RSA34,0)</f>
        <v>581</v>
      </c>
      <c r="RSC34" s="450" t="s">
        <v>31</v>
      </c>
      <c r="RSD34" s="450" t="s">
        <v>127</v>
      </c>
      <c r="RSE34" s="446" t="s">
        <v>128</v>
      </c>
      <c r="RSF34" s="446" t="s">
        <v>129</v>
      </c>
      <c r="RSG34" s="446" t="s">
        <v>130</v>
      </c>
      <c r="RSH34" s="446">
        <v>0.217</v>
      </c>
      <c r="RSI34" s="451">
        <f>+VLOOKUP(RSD34,[111]Insumos!$A$2:$F$2700,5,FALSE)</f>
        <v>2679</v>
      </c>
      <c r="RSJ34" s="451">
        <f>+ROUND(RSH34*RSI34,0)</f>
        <v>581</v>
      </c>
      <c r="RSK34" s="450" t="s">
        <v>31</v>
      </c>
      <c r="RSL34" s="450" t="s">
        <v>127</v>
      </c>
      <c r="RSM34" s="446" t="s">
        <v>128</v>
      </c>
      <c r="RSN34" s="446" t="s">
        <v>129</v>
      </c>
      <c r="RSO34" s="446" t="s">
        <v>130</v>
      </c>
      <c r="RSP34" s="446">
        <v>0.217</v>
      </c>
      <c r="RSQ34" s="451">
        <f>+VLOOKUP(RSL34,[111]Insumos!$A$2:$F$2700,5,FALSE)</f>
        <v>2679</v>
      </c>
      <c r="RSR34" s="451">
        <f>+ROUND(RSP34*RSQ34,0)</f>
        <v>581</v>
      </c>
      <c r="RSS34" s="450" t="s">
        <v>31</v>
      </c>
      <c r="RST34" s="450" t="s">
        <v>127</v>
      </c>
      <c r="RSU34" s="446" t="s">
        <v>128</v>
      </c>
      <c r="RSV34" s="446" t="s">
        <v>129</v>
      </c>
      <c r="RSW34" s="446" t="s">
        <v>130</v>
      </c>
      <c r="RSX34" s="446">
        <v>0.217</v>
      </c>
      <c r="RSY34" s="451">
        <f>+VLOOKUP(RST34,[111]Insumos!$A$2:$F$2700,5,FALSE)</f>
        <v>2679</v>
      </c>
      <c r="RSZ34" s="451">
        <f>+ROUND(RSX34*RSY34,0)</f>
        <v>581</v>
      </c>
      <c r="RTA34" s="450" t="s">
        <v>31</v>
      </c>
      <c r="RTB34" s="450" t="s">
        <v>127</v>
      </c>
      <c r="RTC34" s="446" t="s">
        <v>128</v>
      </c>
      <c r="RTD34" s="446" t="s">
        <v>129</v>
      </c>
      <c r="RTE34" s="446" t="s">
        <v>130</v>
      </c>
      <c r="RTF34" s="446">
        <v>0.217</v>
      </c>
      <c r="RTG34" s="451">
        <f>+VLOOKUP(RTB34,[111]Insumos!$A$2:$F$2700,5,FALSE)</f>
        <v>2679</v>
      </c>
      <c r="RTH34" s="451">
        <f>+ROUND(RTF34*RTG34,0)</f>
        <v>581</v>
      </c>
      <c r="RTI34" s="450" t="s">
        <v>31</v>
      </c>
      <c r="RTJ34" s="450" t="s">
        <v>127</v>
      </c>
      <c r="RTK34" s="446" t="s">
        <v>128</v>
      </c>
      <c r="RTL34" s="446" t="s">
        <v>129</v>
      </c>
      <c r="RTM34" s="446" t="s">
        <v>130</v>
      </c>
      <c r="RTN34" s="446">
        <v>0.217</v>
      </c>
      <c r="RTO34" s="451">
        <f>+VLOOKUP(RTJ34,[111]Insumos!$A$2:$F$2700,5,FALSE)</f>
        <v>2679</v>
      </c>
      <c r="RTP34" s="451">
        <f>+ROUND(RTN34*RTO34,0)</f>
        <v>581</v>
      </c>
      <c r="RTQ34" s="450" t="s">
        <v>31</v>
      </c>
      <c r="RTR34" s="450" t="s">
        <v>127</v>
      </c>
      <c r="RTS34" s="446" t="s">
        <v>128</v>
      </c>
      <c r="RTT34" s="446" t="s">
        <v>129</v>
      </c>
      <c r="RTU34" s="446" t="s">
        <v>130</v>
      </c>
      <c r="RTV34" s="446">
        <v>0.217</v>
      </c>
      <c r="RTW34" s="451">
        <f>+VLOOKUP(RTR34,[111]Insumos!$A$2:$F$2700,5,FALSE)</f>
        <v>2679</v>
      </c>
      <c r="RTX34" s="451">
        <f>+ROUND(RTV34*RTW34,0)</f>
        <v>581</v>
      </c>
      <c r="RTY34" s="450" t="s">
        <v>31</v>
      </c>
      <c r="RTZ34" s="450" t="s">
        <v>127</v>
      </c>
      <c r="RUA34" s="446" t="s">
        <v>128</v>
      </c>
      <c r="RUB34" s="446" t="s">
        <v>129</v>
      </c>
      <c r="RUC34" s="446" t="s">
        <v>130</v>
      </c>
      <c r="RUD34" s="446">
        <v>0.217</v>
      </c>
      <c r="RUE34" s="451">
        <f>+VLOOKUP(RTZ34,[111]Insumos!$A$2:$F$2700,5,FALSE)</f>
        <v>2679</v>
      </c>
      <c r="RUF34" s="451">
        <f>+ROUND(RUD34*RUE34,0)</f>
        <v>581</v>
      </c>
      <c r="RUG34" s="450" t="s">
        <v>31</v>
      </c>
      <c r="RUH34" s="450" t="s">
        <v>127</v>
      </c>
      <c r="RUI34" s="446" t="s">
        <v>128</v>
      </c>
      <c r="RUJ34" s="446" t="s">
        <v>129</v>
      </c>
      <c r="RUK34" s="446" t="s">
        <v>130</v>
      </c>
      <c r="RUL34" s="446">
        <v>0.217</v>
      </c>
      <c r="RUM34" s="451">
        <f>+VLOOKUP(RUH34,[111]Insumos!$A$2:$F$2700,5,FALSE)</f>
        <v>2679</v>
      </c>
      <c r="RUN34" s="451">
        <f>+ROUND(RUL34*RUM34,0)</f>
        <v>581</v>
      </c>
      <c r="RUO34" s="450" t="s">
        <v>31</v>
      </c>
      <c r="RUP34" s="450" t="s">
        <v>127</v>
      </c>
      <c r="RUQ34" s="446" t="s">
        <v>128</v>
      </c>
      <c r="RUR34" s="446" t="s">
        <v>129</v>
      </c>
      <c r="RUS34" s="446" t="s">
        <v>130</v>
      </c>
      <c r="RUT34" s="446">
        <v>0.217</v>
      </c>
      <c r="RUU34" s="451">
        <f>+VLOOKUP(RUP34,[111]Insumos!$A$2:$F$2700,5,FALSE)</f>
        <v>2679</v>
      </c>
      <c r="RUV34" s="451">
        <f>+ROUND(RUT34*RUU34,0)</f>
        <v>581</v>
      </c>
      <c r="RUW34" s="450" t="s">
        <v>31</v>
      </c>
      <c r="RUX34" s="450" t="s">
        <v>127</v>
      </c>
      <c r="RUY34" s="446" t="s">
        <v>128</v>
      </c>
      <c r="RUZ34" s="446" t="s">
        <v>129</v>
      </c>
      <c r="RVA34" s="446" t="s">
        <v>130</v>
      </c>
      <c r="RVB34" s="446">
        <v>0.217</v>
      </c>
      <c r="RVC34" s="451">
        <f>+VLOOKUP(RUX34,[111]Insumos!$A$2:$F$2700,5,FALSE)</f>
        <v>2679</v>
      </c>
      <c r="RVD34" s="451">
        <f>+ROUND(RVB34*RVC34,0)</f>
        <v>581</v>
      </c>
      <c r="RVE34" s="450" t="s">
        <v>31</v>
      </c>
      <c r="RVF34" s="450" t="s">
        <v>127</v>
      </c>
      <c r="RVG34" s="446" t="s">
        <v>128</v>
      </c>
      <c r="RVH34" s="446" t="s">
        <v>129</v>
      </c>
      <c r="RVI34" s="446" t="s">
        <v>130</v>
      </c>
      <c r="RVJ34" s="446">
        <v>0.217</v>
      </c>
      <c r="RVK34" s="451">
        <f>+VLOOKUP(RVF34,[111]Insumos!$A$2:$F$2700,5,FALSE)</f>
        <v>2679</v>
      </c>
      <c r="RVL34" s="451">
        <f>+ROUND(RVJ34*RVK34,0)</f>
        <v>581</v>
      </c>
      <c r="RVM34" s="450" t="s">
        <v>31</v>
      </c>
      <c r="RVN34" s="450" t="s">
        <v>127</v>
      </c>
      <c r="RVO34" s="446" t="s">
        <v>128</v>
      </c>
      <c r="RVP34" s="446" t="s">
        <v>129</v>
      </c>
      <c r="RVQ34" s="446" t="s">
        <v>130</v>
      </c>
      <c r="RVR34" s="446">
        <v>0.217</v>
      </c>
      <c r="RVS34" s="451">
        <f>+VLOOKUP(RVN34,[111]Insumos!$A$2:$F$2700,5,FALSE)</f>
        <v>2679</v>
      </c>
      <c r="RVT34" s="451">
        <f>+ROUND(RVR34*RVS34,0)</f>
        <v>581</v>
      </c>
      <c r="RVU34" s="450" t="s">
        <v>31</v>
      </c>
      <c r="RVV34" s="450" t="s">
        <v>127</v>
      </c>
      <c r="RVW34" s="446" t="s">
        <v>128</v>
      </c>
      <c r="RVX34" s="446" t="s">
        <v>129</v>
      </c>
      <c r="RVY34" s="446" t="s">
        <v>130</v>
      </c>
      <c r="RVZ34" s="446">
        <v>0.217</v>
      </c>
      <c r="RWA34" s="451">
        <f>+VLOOKUP(RVV34,[111]Insumos!$A$2:$F$2700,5,FALSE)</f>
        <v>2679</v>
      </c>
      <c r="RWB34" s="451">
        <f>+ROUND(RVZ34*RWA34,0)</f>
        <v>581</v>
      </c>
      <c r="RWC34" s="450" t="s">
        <v>31</v>
      </c>
      <c r="RWD34" s="450" t="s">
        <v>127</v>
      </c>
      <c r="RWE34" s="446" t="s">
        <v>128</v>
      </c>
      <c r="RWF34" s="446" t="s">
        <v>129</v>
      </c>
      <c r="RWG34" s="446" t="s">
        <v>130</v>
      </c>
      <c r="RWH34" s="446">
        <v>0.217</v>
      </c>
      <c r="RWI34" s="451">
        <f>+VLOOKUP(RWD34,[111]Insumos!$A$2:$F$2700,5,FALSE)</f>
        <v>2679</v>
      </c>
      <c r="RWJ34" s="451">
        <f>+ROUND(RWH34*RWI34,0)</f>
        <v>581</v>
      </c>
      <c r="RWK34" s="450" t="s">
        <v>31</v>
      </c>
      <c r="RWL34" s="450" t="s">
        <v>127</v>
      </c>
      <c r="RWM34" s="446" t="s">
        <v>128</v>
      </c>
      <c r="RWN34" s="446" t="s">
        <v>129</v>
      </c>
      <c r="RWO34" s="446" t="s">
        <v>130</v>
      </c>
      <c r="RWP34" s="446">
        <v>0.217</v>
      </c>
      <c r="RWQ34" s="451">
        <f>+VLOOKUP(RWL34,[111]Insumos!$A$2:$F$2700,5,FALSE)</f>
        <v>2679</v>
      </c>
      <c r="RWR34" s="451">
        <f>+ROUND(RWP34*RWQ34,0)</f>
        <v>581</v>
      </c>
      <c r="RWS34" s="450" t="s">
        <v>31</v>
      </c>
      <c r="RWT34" s="450" t="s">
        <v>127</v>
      </c>
      <c r="RWU34" s="446" t="s">
        <v>128</v>
      </c>
      <c r="RWV34" s="446" t="s">
        <v>129</v>
      </c>
      <c r="RWW34" s="446" t="s">
        <v>130</v>
      </c>
      <c r="RWX34" s="446">
        <v>0.217</v>
      </c>
      <c r="RWY34" s="451">
        <f>+VLOOKUP(RWT34,[111]Insumos!$A$2:$F$2700,5,FALSE)</f>
        <v>2679</v>
      </c>
      <c r="RWZ34" s="451">
        <f>+ROUND(RWX34*RWY34,0)</f>
        <v>581</v>
      </c>
      <c r="RXA34" s="450" t="s">
        <v>31</v>
      </c>
      <c r="RXB34" s="450" t="s">
        <v>127</v>
      </c>
      <c r="RXC34" s="446" t="s">
        <v>128</v>
      </c>
      <c r="RXD34" s="446" t="s">
        <v>129</v>
      </c>
      <c r="RXE34" s="446" t="s">
        <v>130</v>
      </c>
      <c r="RXF34" s="446">
        <v>0.217</v>
      </c>
      <c r="RXG34" s="451">
        <f>+VLOOKUP(RXB34,[111]Insumos!$A$2:$F$2700,5,FALSE)</f>
        <v>2679</v>
      </c>
      <c r="RXH34" s="451">
        <f>+ROUND(RXF34*RXG34,0)</f>
        <v>581</v>
      </c>
      <c r="RXI34" s="450" t="s">
        <v>31</v>
      </c>
      <c r="RXJ34" s="450" t="s">
        <v>127</v>
      </c>
      <c r="RXK34" s="446" t="s">
        <v>128</v>
      </c>
      <c r="RXL34" s="446" t="s">
        <v>129</v>
      </c>
      <c r="RXM34" s="446" t="s">
        <v>130</v>
      </c>
      <c r="RXN34" s="446">
        <v>0.217</v>
      </c>
      <c r="RXO34" s="451">
        <f>+VLOOKUP(RXJ34,[111]Insumos!$A$2:$F$2700,5,FALSE)</f>
        <v>2679</v>
      </c>
      <c r="RXP34" s="451">
        <f>+ROUND(RXN34*RXO34,0)</f>
        <v>581</v>
      </c>
      <c r="RXQ34" s="450" t="s">
        <v>31</v>
      </c>
      <c r="RXR34" s="450" t="s">
        <v>127</v>
      </c>
      <c r="RXS34" s="446" t="s">
        <v>128</v>
      </c>
      <c r="RXT34" s="446" t="s">
        <v>129</v>
      </c>
      <c r="RXU34" s="446" t="s">
        <v>130</v>
      </c>
      <c r="RXV34" s="446">
        <v>0.217</v>
      </c>
      <c r="RXW34" s="451">
        <f>+VLOOKUP(RXR34,[111]Insumos!$A$2:$F$2700,5,FALSE)</f>
        <v>2679</v>
      </c>
      <c r="RXX34" s="451">
        <f>+ROUND(RXV34*RXW34,0)</f>
        <v>581</v>
      </c>
      <c r="RXY34" s="450" t="s">
        <v>31</v>
      </c>
      <c r="RXZ34" s="450" t="s">
        <v>127</v>
      </c>
      <c r="RYA34" s="446" t="s">
        <v>128</v>
      </c>
      <c r="RYB34" s="446" t="s">
        <v>129</v>
      </c>
      <c r="RYC34" s="446" t="s">
        <v>130</v>
      </c>
      <c r="RYD34" s="446">
        <v>0.217</v>
      </c>
      <c r="RYE34" s="451">
        <f>+VLOOKUP(RXZ34,[111]Insumos!$A$2:$F$2700,5,FALSE)</f>
        <v>2679</v>
      </c>
      <c r="RYF34" s="451">
        <f>+ROUND(RYD34*RYE34,0)</f>
        <v>581</v>
      </c>
      <c r="RYG34" s="450" t="s">
        <v>31</v>
      </c>
      <c r="RYH34" s="450" t="s">
        <v>127</v>
      </c>
      <c r="RYI34" s="446" t="s">
        <v>128</v>
      </c>
      <c r="RYJ34" s="446" t="s">
        <v>129</v>
      </c>
      <c r="RYK34" s="446" t="s">
        <v>130</v>
      </c>
      <c r="RYL34" s="446">
        <v>0.217</v>
      </c>
      <c r="RYM34" s="451">
        <f>+VLOOKUP(RYH34,[111]Insumos!$A$2:$F$2700,5,FALSE)</f>
        <v>2679</v>
      </c>
      <c r="RYN34" s="451">
        <f>+ROUND(RYL34*RYM34,0)</f>
        <v>581</v>
      </c>
      <c r="RYO34" s="450" t="s">
        <v>31</v>
      </c>
      <c r="RYP34" s="450" t="s">
        <v>127</v>
      </c>
      <c r="RYQ34" s="446" t="s">
        <v>128</v>
      </c>
      <c r="RYR34" s="446" t="s">
        <v>129</v>
      </c>
      <c r="RYS34" s="446" t="s">
        <v>130</v>
      </c>
      <c r="RYT34" s="446">
        <v>0.217</v>
      </c>
      <c r="RYU34" s="451">
        <f>+VLOOKUP(RYP34,[111]Insumos!$A$2:$F$2700,5,FALSE)</f>
        <v>2679</v>
      </c>
      <c r="RYV34" s="451">
        <f>+ROUND(RYT34*RYU34,0)</f>
        <v>581</v>
      </c>
      <c r="RYW34" s="450" t="s">
        <v>31</v>
      </c>
      <c r="RYX34" s="450" t="s">
        <v>127</v>
      </c>
      <c r="RYY34" s="446" t="s">
        <v>128</v>
      </c>
      <c r="RYZ34" s="446" t="s">
        <v>129</v>
      </c>
      <c r="RZA34" s="446" t="s">
        <v>130</v>
      </c>
      <c r="RZB34" s="446">
        <v>0.217</v>
      </c>
      <c r="RZC34" s="451">
        <f>+VLOOKUP(RYX34,[111]Insumos!$A$2:$F$2700,5,FALSE)</f>
        <v>2679</v>
      </c>
      <c r="RZD34" s="451">
        <f>+ROUND(RZB34*RZC34,0)</f>
        <v>581</v>
      </c>
      <c r="RZE34" s="450" t="s">
        <v>31</v>
      </c>
      <c r="RZF34" s="450" t="s">
        <v>127</v>
      </c>
      <c r="RZG34" s="446" t="s">
        <v>128</v>
      </c>
      <c r="RZH34" s="446" t="s">
        <v>129</v>
      </c>
      <c r="RZI34" s="446" t="s">
        <v>130</v>
      </c>
      <c r="RZJ34" s="446">
        <v>0.217</v>
      </c>
      <c r="RZK34" s="451">
        <f>+VLOOKUP(RZF34,[111]Insumos!$A$2:$F$2700,5,FALSE)</f>
        <v>2679</v>
      </c>
      <c r="RZL34" s="451">
        <f>+ROUND(RZJ34*RZK34,0)</f>
        <v>581</v>
      </c>
      <c r="RZM34" s="450" t="s">
        <v>31</v>
      </c>
      <c r="RZN34" s="450" t="s">
        <v>127</v>
      </c>
      <c r="RZO34" s="446" t="s">
        <v>128</v>
      </c>
      <c r="RZP34" s="446" t="s">
        <v>129</v>
      </c>
      <c r="RZQ34" s="446" t="s">
        <v>130</v>
      </c>
      <c r="RZR34" s="446">
        <v>0.217</v>
      </c>
      <c r="RZS34" s="451">
        <f>+VLOOKUP(RZN34,[111]Insumos!$A$2:$F$2700,5,FALSE)</f>
        <v>2679</v>
      </c>
      <c r="RZT34" s="451">
        <f>+ROUND(RZR34*RZS34,0)</f>
        <v>581</v>
      </c>
      <c r="RZU34" s="450" t="s">
        <v>31</v>
      </c>
      <c r="RZV34" s="450" t="s">
        <v>127</v>
      </c>
      <c r="RZW34" s="446" t="s">
        <v>128</v>
      </c>
      <c r="RZX34" s="446" t="s">
        <v>129</v>
      </c>
      <c r="RZY34" s="446" t="s">
        <v>130</v>
      </c>
      <c r="RZZ34" s="446">
        <v>0.217</v>
      </c>
      <c r="SAA34" s="451">
        <f>+VLOOKUP(RZV34,[111]Insumos!$A$2:$F$2700,5,FALSE)</f>
        <v>2679</v>
      </c>
      <c r="SAB34" s="451">
        <f>+ROUND(RZZ34*SAA34,0)</f>
        <v>581</v>
      </c>
      <c r="SAC34" s="450" t="s">
        <v>31</v>
      </c>
      <c r="SAD34" s="450" t="s">
        <v>127</v>
      </c>
      <c r="SAE34" s="446" t="s">
        <v>128</v>
      </c>
      <c r="SAF34" s="446" t="s">
        <v>129</v>
      </c>
      <c r="SAG34" s="446" t="s">
        <v>130</v>
      </c>
      <c r="SAH34" s="446">
        <v>0.217</v>
      </c>
      <c r="SAI34" s="451">
        <f>+VLOOKUP(SAD34,[111]Insumos!$A$2:$F$2700,5,FALSE)</f>
        <v>2679</v>
      </c>
      <c r="SAJ34" s="451">
        <f>+ROUND(SAH34*SAI34,0)</f>
        <v>581</v>
      </c>
      <c r="SAK34" s="450" t="s">
        <v>31</v>
      </c>
      <c r="SAL34" s="450" t="s">
        <v>127</v>
      </c>
      <c r="SAM34" s="446" t="s">
        <v>128</v>
      </c>
      <c r="SAN34" s="446" t="s">
        <v>129</v>
      </c>
      <c r="SAO34" s="446" t="s">
        <v>130</v>
      </c>
      <c r="SAP34" s="446">
        <v>0.217</v>
      </c>
      <c r="SAQ34" s="451">
        <f>+VLOOKUP(SAL34,[111]Insumos!$A$2:$F$2700,5,FALSE)</f>
        <v>2679</v>
      </c>
      <c r="SAR34" s="451">
        <f>+ROUND(SAP34*SAQ34,0)</f>
        <v>581</v>
      </c>
      <c r="SAS34" s="450" t="s">
        <v>31</v>
      </c>
      <c r="SAT34" s="450" t="s">
        <v>127</v>
      </c>
      <c r="SAU34" s="446" t="s">
        <v>128</v>
      </c>
      <c r="SAV34" s="446" t="s">
        <v>129</v>
      </c>
      <c r="SAW34" s="446" t="s">
        <v>130</v>
      </c>
      <c r="SAX34" s="446">
        <v>0.217</v>
      </c>
      <c r="SAY34" s="451">
        <f>+VLOOKUP(SAT34,[111]Insumos!$A$2:$F$2700,5,FALSE)</f>
        <v>2679</v>
      </c>
      <c r="SAZ34" s="451">
        <f>+ROUND(SAX34*SAY34,0)</f>
        <v>581</v>
      </c>
      <c r="SBA34" s="450" t="s">
        <v>31</v>
      </c>
      <c r="SBB34" s="450" t="s">
        <v>127</v>
      </c>
      <c r="SBC34" s="446" t="s">
        <v>128</v>
      </c>
      <c r="SBD34" s="446" t="s">
        <v>129</v>
      </c>
      <c r="SBE34" s="446" t="s">
        <v>130</v>
      </c>
      <c r="SBF34" s="446">
        <v>0.217</v>
      </c>
      <c r="SBG34" s="451">
        <f>+VLOOKUP(SBB34,[111]Insumos!$A$2:$F$2700,5,FALSE)</f>
        <v>2679</v>
      </c>
      <c r="SBH34" s="451">
        <f>+ROUND(SBF34*SBG34,0)</f>
        <v>581</v>
      </c>
      <c r="SBI34" s="450" t="s">
        <v>31</v>
      </c>
      <c r="SBJ34" s="450" t="s">
        <v>127</v>
      </c>
      <c r="SBK34" s="446" t="s">
        <v>128</v>
      </c>
      <c r="SBL34" s="446" t="s">
        <v>129</v>
      </c>
      <c r="SBM34" s="446" t="s">
        <v>130</v>
      </c>
      <c r="SBN34" s="446">
        <v>0.217</v>
      </c>
      <c r="SBO34" s="451">
        <f>+VLOOKUP(SBJ34,[111]Insumos!$A$2:$F$2700,5,FALSE)</f>
        <v>2679</v>
      </c>
      <c r="SBP34" s="451">
        <f>+ROUND(SBN34*SBO34,0)</f>
        <v>581</v>
      </c>
      <c r="SBQ34" s="450" t="s">
        <v>31</v>
      </c>
      <c r="SBR34" s="450" t="s">
        <v>127</v>
      </c>
      <c r="SBS34" s="446" t="s">
        <v>128</v>
      </c>
      <c r="SBT34" s="446" t="s">
        <v>129</v>
      </c>
      <c r="SBU34" s="446" t="s">
        <v>130</v>
      </c>
      <c r="SBV34" s="446">
        <v>0.217</v>
      </c>
      <c r="SBW34" s="451">
        <f>+VLOOKUP(SBR34,[111]Insumos!$A$2:$F$2700,5,FALSE)</f>
        <v>2679</v>
      </c>
      <c r="SBX34" s="451">
        <f>+ROUND(SBV34*SBW34,0)</f>
        <v>581</v>
      </c>
      <c r="SBY34" s="450" t="s">
        <v>31</v>
      </c>
      <c r="SBZ34" s="450" t="s">
        <v>127</v>
      </c>
      <c r="SCA34" s="446" t="s">
        <v>128</v>
      </c>
      <c r="SCB34" s="446" t="s">
        <v>129</v>
      </c>
      <c r="SCC34" s="446" t="s">
        <v>130</v>
      </c>
      <c r="SCD34" s="446">
        <v>0.217</v>
      </c>
      <c r="SCE34" s="451">
        <f>+VLOOKUP(SBZ34,[111]Insumos!$A$2:$F$2700,5,FALSE)</f>
        <v>2679</v>
      </c>
      <c r="SCF34" s="451">
        <f>+ROUND(SCD34*SCE34,0)</f>
        <v>581</v>
      </c>
      <c r="SCG34" s="450" t="s">
        <v>31</v>
      </c>
      <c r="SCH34" s="450" t="s">
        <v>127</v>
      </c>
      <c r="SCI34" s="446" t="s">
        <v>128</v>
      </c>
      <c r="SCJ34" s="446" t="s">
        <v>129</v>
      </c>
      <c r="SCK34" s="446" t="s">
        <v>130</v>
      </c>
      <c r="SCL34" s="446">
        <v>0.217</v>
      </c>
      <c r="SCM34" s="451">
        <f>+VLOOKUP(SCH34,[111]Insumos!$A$2:$F$2700,5,FALSE)</f>
        <v>2679</v>
      </c>
      <c r="SCN34" s="451">
        <f>+ROUND(SCL34*SCM34,0)</f>
        <v>581</v>
      </c>
      <c r="SCO34" s="450" t="s">
        <v>31</v>
      </c>
      <c r="SCP34" s="450" t="s">
        <v>127</v>
      </c>
      <c r="SCQ34" s="446" t="s">
        <v>128</v>
      </c>
      <c r="SCR34" s="446" t="s">
        <v>129</v>
      </c>
      <c r="SCS34" s="446" t="s">
        <v>130</v>
      </c>
      <c r="SCT34" s="446">
        <v>0.217</v>
      </c>
      <c r="SCU34" s="451">
        <f>+VLOOKUP(SCP34,[111]Insumos!$A$2:$F$2700,5,FALSE)</f>
        <v>2679</v>
      </c>
      <c r="SCV34" s="451">
        <f>+ROUND(SCT34*SCU34,0)</f>
        <v>581</v>
      </c>
      <c r="SCW34" s="450" t="s">
        <v>31</v>
      </c>
      <c r="SCX34" s="450" t="s">
        <v>127</v>
      </c>
      <c r="SCY34" s="446" t="s">
        <v>128</v>
      </c>
      <c r="SCZ34" s="446" t="s">
        <v>129</v>
      </c>
      <c r="SDA34" s="446" t="s">
        <v>130</v>
      </c>
      <c r="SDB34" s="446">
        <v>0.217</v>
      </c>
      <c r="SDC34" s="451">
        <f>+VLOOKUP(SCX34,[111]Insumos!$A$2:$F$2700,5,FALSE)</f>
        <v>2679</v>
      </c>
      <c r="SDD34" s="451">
        <f>+ROUND(SDB34*SDC34,0)</f>
        <v>581</v>
      </c>
      <c r="SDE34" s="450" t="s">
        <v>31</v>
      </c>
      <c r="SDF34" s="450" t="s">
        <v>127</v>
      </c>
      <c r="SDG34" s="446" t="s">
        <v>128</v>
      </c>
      <c r="SDH34" s="446" t="s">
        <v>129</v>
      </c>
      <c r="SDI34" s="446" t="s">
        <v>130</v>
      </c>
      <c r="SDJ34" s="446">
        <v>0.217</v>
      </c>
      <c r="SDK34" s="451">
        <f>+VLOOKUP(SDF34,[111]Insumos!$A$2:$F$2700,5,FALSE)</f>
        <v>2679</v>
      </c>
      <c r="SDL34" s="451">
        <f>+ROUND(SDJ34*SDK34,0)</f>
        <v>581</v>
      </c>
      <c r="SDM34" s="450" t="s">
        <v>31</v>
      </c>
      <c r="SDN34" s="450" t="s">
        <v>127</v>
      </c>
      <c r="SDO34" s="446" t="s">
        <v>128</v>
      </c>
      <c r="SDP34" s="446" t="s">
        <v>129</v>
      </c>
      <c r="SDQ34" s="446" t="s">
        <v>130</v>
      </c>
      <c r="SDR34" s="446">
        <v>0.217</v>
      </c>
      <c r="SDS34" s="451">
        <f>+VLOOKUP(SDN34,[111]Insumos!$A$2:$F$2700,5,FALSE)</f>
        <v>2679</v>
      </c>
      <c r="SDT34" s="451">
        <f>+ROUND(SDR34*SDS34,0)</f>
        <v>581</v>
      </c>
      <c r="SDU34" s="450" t="s">
        <v>31</v>
      </c>
      <c r="SDV34" s="450" t="s">
        <v>127</v>
      </c>
      <c r="SDW34" s="446" t="s">
        <v>128</v>
      </c>
      <c r="SDX34" s="446" t="s">
        <v>129</v>
      </c>
      <c r="SDY34" s="446" t="s">
        <v>130</v>
      </c>
      <c r="SDZ34" s="446">
        <v>0.217</v>
      </c>
      <c r="SEA34" s="451">
        <f>+VLOOKUP(SDV34,[111]Insumos!$A$2:$F$2700,5,FALSE)</f>
        <v>2679</v>
      </c>
      <c r="SEB34" s="451">
        <f>+ROUND(SDZ34*SEA34,0)</f>
        <v>581</v>
      </c>
      <c r="SEC34" s="450" t="s">
        <v>31</v>
      </c>
      <c r="SED34" s="450" t="s">
        <v>127</v>
      </c>
      <c r="SEE34" s="446" t="s">
        <v>128</v>
      </c>
      <c r="SEF34" s="446" t="s">
        <v>129</v>
      </c>
      <c r="SEG34" s="446" t="s">
        <v>130</v>
      </c>
      <c r="SEH34" s="446">
        <v>0.217</v>
      </c>
      <c r="SEI34" s="451">
        <f>+VLOOKUP(SED34,[111]Insumos!$A$2:$F$2700,5,FALSE)</f>
        <v>2679</v>
      </c>
      <c r="SEJ34" s="451">
        <f>+ROUND(SEH34*SEI34,0)</f>
        <v>581</v>
      </c>
      <c r="SEK34" s="450" t="s">
        <v>31</v>
      </c>
      <c r="SEL34" s="450" t="s">
        <v>127</v>
      </c>
      <c r="SEM34" s="446" t="s">
        <v>128</v>
      </c>
      <c r="SEN34" s="446" t="s">
        <v>129</v>
      </c>
      <c r="SEO34" s="446" t="s">
        <v>130</v>
      </c>
      <c r="SEP34" s="446">
        <v>0.217</v>
      </c>
      <c r="SEQ34" s="451">
        <f>+VLOOKUP(SEL34,[111]Insumos!$A$2:$F$2700,5,FALSE)</f>
        <v>2679</v>
      </c>
      <c r="SER34" s="451">
        <f>+ROUND(SEP34*SEQ34,0)</f>
        <v>581</v>
      </c>
      <c r="SES34" s="450" t="s">
        <v>31</v>
      </c>
      <c r="SET34" s="450" t="s">
        <v>127</v>
      </c>
      <c r="SEU34" s="446" t="s">
        <v>128</v>
      </c>
      <c r="SEV34" s="446" t="s">
        <v>129</v>
      </c>
      <c r="SEW34" s="446" t="s">
        <v>130</v>
      </c>
      <c r="SEX34" s="446">
        <v>0.217</v>
      </c>
      <c r="SEY34" s="451">
        <f>+VLOOKUP(SET34,[111]Insumos!$A$2:$F$2700,5,FALSE)</f>
        <v>2679</v>
      </c>
      <c r="SEZ34" s="451">
        <f>+ROUND(SEX34*SEY34,0)</f>
        <v>581</v>
      </c>
      <c r="SFA34" s="450" t="s">
        <v>31</v>
      </c>
      <c r="SFB34" s="450" t="s">
        <v>127</v>
      </c>
      <c r="SFC34" s="446" t="s">
        <v>128</v>
      </c>
      <c r="SFD34" s="446" t="s">
        <v>129</v>
      </c>
      <c r="SFE34" s="446" t="s">
        <v>130</v>
      </c>
      <c r="SFF34" s="446">
        <v>0.217</v>
      </c>
      <c r="SFG34" s="451">
        <f>+VLOOKUP(SFB34,[111]Insumos!$A$2:$F$2700,5,FALSE)</f>
        <v>2679</v>
      </c>
      <c r="SFH34" s="451">
        <f>+ROUND(SFF34*SFG34,0)</f>
        <v>581</v>
      </c>
      <c r="SFI34" s="450" t="s">
        <v>31</v>
      </c>
      <c r="SFJ34" s="450" t="s">
        <v>127</v>
      </c>
      <c r="SFK34" s="446" t="s">
        <v>128</v>
      </c>
      <c r="SFL34" s="446" t="s">
        <v>129</v>
      </c>
      <c r="SFM34" s="446" t="s">
        <v>130</v>
      </c>
      <c r="SFN34" s="446">
        <v>0.217</v>
      </c>
      <c r="SFO34" s="451">
        <f>+VLOOKUP(SFJ34,[111]Insumos!$A$2:$F$2700,5,FALSE)</f>
        <v>2679</v>
      </c>
      <c r="SFP34" s="451">
        <f>+ROUND(SFN34*SFO34,0)</f>
        <v>581</v>
      </c>
      <c r="SFQ34" s="450" t="s">
        <v>31</v>
      </c>
      <c r="SFR34" s="450" t="s">
        <v>127</v>
      </c>
      <c r="SFS34" s="446" t="s">
        <v>128</v>
      </c>
      <c r="SFT34" s="446" t="s">
        <v>129</v>
      </c>
      <c r="SFU34" s="446" t="s">
        <v>130</v>
      </c>
      <c r="SFV34" s="446">
        <v>0.217</v>
      </c>
      <c r="SFW34" s="451">
        <f>+VLOOKUP(SFR34,[111]Insumos!$A$2:$F$2700,5,FALSE)</f>
        <v>2679</v>
      </c>
      <c r="SFX34" s="451">
        <f>+ROUND(SFV34*SFW34,0)</f>
        <v>581</v>
      </c>
      <c r="SFY34" s="450" t="s">
        <v>31</v>
      </c>
      <c r="SFZ34" s="450" t="s">
        <v>127</v>
      </c>
      <c r="SGA34" s="446" t="s">
        <v>128</v>
      </c>
      <c r="SGB34" s="446" t="s">
        <v>129</v>
      </c>
      <c r="SGC34" s="446" t="s">
        <v>130</v>
      </c>
      <c r="SGD34" s="446">
        <v>0.217</v>
      </c>
      <c r="SGE34" s="451">
        <f>+VLOOKUP(SFZ34,[111]Insumos!$A$2:$F$2700,5,FALSE)</f>
        <v>2679</v>
      </c>
      <c r="SGF34" s="451">
        <f>+ROUND(SGD34*SGE34,0)</f>
        <v>581</v>
      </c>
      <c r="SGG34" s="450" t="s">
        <v>31</v>
      </c>
      <c r="SGH34" s="450" t="s">
        <v>127</v>
      </c>
      <c r="SGI34" s="446" t="s">
        <v>128</v>
      </c>
      <c r="SGJ34" s="446" t="s">
        <v>129</v>
      </c>
      <c r="SGK34" s="446" t="s">
        <v>130</v>
      </c>
      <c r="SGL34" s="446">
        <v>0.217</v>
      </c>
      <c r="SGM34" s="451">
        <f>+VLOOKUP(SGH34,[111]Insumos!$A$2:$F$2700,5,FALSE)</f>
        <v>2679</v>
      </c>
      <c r="SGN34" s="451">
        <f>+ROUND(SGL34*SGM34,0)</f>
        <v>581</v>
      </c>
      <c r="SGO34" s="450" t="s">
        <v>31</v>
      </c>
      <c r="SGP34" s="450" t="s">
        <v>127</v>
      </c>
      <c r="SGQ34" s="446" t="s">
        <v>128</v>
      </c>
      <c r="SGR34" s="446" t="s">
        <v>129</v>
      </c>
      <c r="SGS34" s="446" t="s">
        <v>130</v>
      </c>
      <c r="SGT34" s="446">
        <v>0.217</v>
      </c>
      <c r="SGU34" s="451">
        <f>+VLOOKUP(SGP34,[111]Insumos!$A$2:$F$2700,5,FALSE)</f>
        <v>2679</v>
      </c>
      <c r="SGV34" s="451">
        <f>+ROUND(SGT34*SGU34,0)</f>
        <v>581</v>
      </c>
      <c r="SGW34" s="450" t="s">
        <v>31</v>
      </c>
      <c r="SGX34" s="450" t="s">
        <v>127</v>
      </c>
      <c r="SGY34" s="446" t="s">
        <v>128</v>
      </c>
      <c r="SGZ34" s="446" t="s">
        <v>129</v>
      </c>
      <c r="SHA34" s="446" t="s">
        <v>130</v>
      </c>
      <c r="SHB34" s="446">
        <v>0.217</v>
      </c>
      <c r="SHC34" s="451">
        <f>+VLOOKUP(SGX34,[111]Insumos!$A$2:$F$2700,5,FALSE)</f>
        <v>2679</v>
      </c>
      <c r="SHD34" s="451">
        <f>+ROUND(SHB34*SHC34,0)</f>
        <v>581</v>
      </c>
      <c r="SHE34" s="450" t="s">
        <v>31</v>
      </c>
      <c r="SHF34" s="450" t="s">
        <v>127</v>
      </c>
      <c r="SHG34" s="446" t="s">
        <v>128</v>
      </c>
      <c r="SHH34" s="446" t="s">
        <v>129</v>
      </c>
      <c r="SHI34" s="446" t="s">
        <v>130</v>
      </c>
      <c r="SHJ34" s="446">
        <v>0.217</v>
      </c>
      <c r="SHK34" s="451">
        <f>+VLOOKUP(SHF34,[111]Insumos!$A$2:$F$2700,5,FALSE)</f>
        <v>2679</v>
      </c>
      <c r="SHL34" s="451">
        <f>+ROUND(SHJ34*SHK34,0)</f>
        <v>581</v>
      </c>
      <c r="SHM34" s="450" t="s">
        <v>31</v>
      </c>
      <c r="SHN34" s="450" t="s">
        <v>127</v>
      </c>
      <c r="SHO34" s="446" t="s">
        <v>128</v>
      </c>
      <c r="SHP34" s="446" t="s">
        <v>129</v>
      </c>
      <c r="SHQ34" s="446" t="s">
        <v>130</v>
      </c>
      <c r="SHR34" s="446">
        <v>0.217</v>
      </c>
      <c r="SHS34" s="451">
        <f>+VLOOKUP(SHN34,[111]Insumos!$A$2:$F$2700,5,FALSE)</f>
        <v>2679</v>
      </c>
      <c r="SHT34" s="451">
        <f>+ROUND(SHR34*SHS34,0)</f>
        <v>581</v>
      </c>
      <c r="SHU34" s="450" t="s">
        <v>31</v>
      </c>
      <c r="SHV34" s="450" t="s">
        <v>127</v>
      </c>
      <c r="SHW34" s="446" t="s">
        <v>128</v>
      </c>
      <c r="SHX34" s="446" t="s">
        <v>129</v>
      </c>
      <c r="SHY34" s="446" t="s">
        <v>130</v>
      </c>
      <c r="SHZ34" s="446">
        <v>0.217</v>
      </c>
      <c r="SIA34" s="451">
        <f>+VLOOKUP(SHV34,[111]Insumos!$A$2:$F$2700,5,FALSE)</f>
        <v>2679</v>
      </c>
      <c r="SIB34" s="451">
        <f>+ROUND(SHZ34*SIA34,0)</f>
        <v>581</v>
      </c>
      <c r="SIC34" s="450" t="s">
        <v>31</v>
      </c>
      <c r="SID34" s="450" t="s">
        <v>127</v>
      </c>
      <c r="SIE34" s="446" t="s">
        <v>128</v>
      </c>
      <c r="SIF34" s="446" t="s">
        <v>129</v>
      </c>
      <c r="SIG34" s="446" t="s">
        <v>130</v>
      </c>
      <c r="SIH34" s="446">
        <v>0.217</v>
      </c>
      <c r="SII34" s="451">
        <f>+VLOOKUP(SID34,[111]Insumos!$A$2:$F$2700,5,FALSE)</f>
        <v>2679</v>
      </c>
      <c r="SIJ34" s="451">
        <f>+ROUND(SIH34*SII34,0)</f>
        <v>581</v>
      </c>
      <c r="SIK34" s="450" t="s">
        <v>31</v>
      </c>
      <c r="SIL34" s="450" t="s">
        <v>127</v>
      </c>
      <c r="SIM34" s="446" t="s">
        <v>128</v>
      </c>
      <c r="SIN34" s="446" t="s">
        <v>129</v>
      </c>
      <c r="SIO34" s="446" t="s">
        <v>130</v>
      </c>
      <c r="SIP34" s="446">
        <v>0.217</v>
      </c>
      <c r="SIQ34" s="451">
        <f>+VLOOKUP(SIL34,[111]Insumos!$A$2:$F$2700,5,FALSE)</f>
        <v>2679</v>
      </c>
      <c r="SIR34" s="451">
        <f>+ROUND(SIP34*SIQ34,0)</f>
        <v>581</v>
      </c>
      <c r="SIS34" s="450" t="s">
        <v>31</v>
      </c>
      <c r="SIT34" s="450" t="s">
        <v>127</v>
      </c>
      <c r="SIU34" s="446" t="s">
        <v>128</v>
      </c>
      <c r="SIV34" s="446" t="s">
        <v>129</v>
      </c>
      <c r="SIW34" s="446" t="s">
        <v>130</v>
      </c>
      <c r="SIX34" s="446">
        <v>0.217</v>
      </c>
      <c r="SIY34" s="451">
        <f>+VLOOKUP(SIT34,[111]Insumos!$A$2:$F$2700,5,FALSE)</f>
        <v>2679</v>
      </c>
      <c r="SIZ34" s="451">
        <f>+ROUND(SIX34*SIY34,0)</f>
        <v>581</v>
      </c>
      <c r="SJA34" s="450" t="s">
        <v>31</v>
      </c>
      <c r="SJB34" s="450" t="s">
        <v>127</v>
      </c>
      <c r="SJC34" s="446" t="s">
        <v>128</v>
      </c>
      <c r="SJD34" s="446" t="s">
        <v>129</v>
      </c>
      <c r="SJE34" s="446" t="s">
        <v>130</v>
      </c>
      <c r="SJF34" s="446">
        <v>0.217</v>
      </c>
      <c r="SJG34" s="451">
        <f>+VLOOKUP(SJB34,[111]Insumos!$A$2:$F$2700,5,FALSE)</f>
        <v>2679</v>
      </c>
      <c r="SJH34" s="451">
        <f>+ROUND(SJF34*SJG34,0)</f>
        <v>581</v>
      </c>
      <c r="SJI34" s="450" t="s">
        <v>31</v>
      </c>
      <c r="SJJ34" s="450" t="s">
        <v>127</v>
      </c>
      <c r="SJK34" s="446" t="s">
        <v>128</v>
      </c>
      <c r="SJL34" s="446" t="s">
        <v>129</v>
      </c>
      <c r="SJM34" s="446" t="s">
        <v>130</v>
      </c>
      <c r="SJN34" s="446">
        <v>0.217</v>
      </c>
      <c r="SJO34" s="451">
        <f>+VLOOKUP(SJJ34,[111]Insumos!$A$2:$F$2700,5,FALSE)</f>
        <v>2679</v>
      </c>
      <c r="SJP34" s="451">
        <f>+ROUND(SJN34*SJO34,0)</f>
        <v>581</v>
      </c>
      <c r="SJQ34" s="450" t="s">
        <v>31</v>
      </c>
      <c r="SJR34" s="450" t="s">
        <v>127</v>
      </c>
      <c r="SJS34" s="446" t="s">
        <v>128</v>
      </c>
      <c r="SJT34" s="446" t="s">
        <v>129</v>
      </c>
      <c r="SJU34" s="446" t="s">
        <v>130</v>
      </c>
      <c r="SJV34" s="446">
        <v>0.217</v>
      </c>
      <c r="SJW34" s="451">
        <f>+VLOOKUP(SJR34,[111]Insumos!$A$2:$F$2700,5,FALSE)</f>
        <v>2679</v>
      </c>
      <c r="SJX34" s="451">
        <f>+ROUND(SJV34*SJW34,0)</f>
        <v>581</v>
      </c>
      <c r="SJY34" s="450" t="s">
        <v>31</v>
      </c>
      <c r="SJZ34" s="450" t="s">
        <v>127</v>
      </c>
      <c r="SKA34" s="446" t="s">
        <v>128</v>
      </c>
      <c r="SKB34" s="446" t="s">
        <v>129</v>
      </c>
      <c r="SKC34" s="446" t="s">
        <v>130</v>
      </c>
      <c r="SKD34" s="446">
        <v>0.217</v>
      </c>
      <c r="SKE34" s="451">
        <f>+VLOOKUP(SJZ34,[111]Insumos!$A$2:$F$2700,5,FALSE)</f>
        <v>2679</v>
      </c>
      <c r="SKF34" s="451">
        <f>+ROUND(SKD34*SKE34,0)</f>
        <v>581</v>
      </c>
      <c r="SKG34" s="450" t="s">
        <v>31</v>
      </c>
      <c r="SKH34" s="450" t="s">
        <v>127</v>
      </c>
      <c r="SKI34" s="446" t="s">
        <v>128</v>
      </c>
      <c r="SKJ34" s="446" t="s">
        <v>129</v>
      </c>
      <c r="SKK34" s="446" t="s">
        <v>130</v>
      </c>
      <c r="SKL34" s="446">
        <v>0.217</v>
      </c>
      <c r="SKM34" s="451">
        <f>+VLOOKUP(SKH34,[111]Insumos!$A$2:$F$2700,5,FALSE)</f>
        <v>2679</v>
      </c>
      <c r="SKN34" s="451">
        <f>+ROUND(SKL34*SKM34,0)</f>
        <v>581</v>
      </c>
      <c r="SKO34" s="450" t="s">
        <v>31</v>
      </c>
      <c r="SKP34" s="450" t="s">
        <v>127</v>
      </c>
      <c r="SKQ34" s="446" t="s">
        <v>128</v>
      </c>
      <c r="SKR34" s="446" t="s">
        <v>129</v>
      </c>
      <c r="SKS34" s="446" t="s">
        <v>130</v>
      </c>
      <c r="SKT34" s="446">
        <v>0.217</v>
      </c>
      <c r="SKU34" s="451">
        <f>+VLOOKUP(SKP34,[111]Insumos!$A$2:$F$2700,5,FALSE)</f>
        <v>2679</v>
      </c>
      <c r="SKV34" s="451">
        <f>+ROUND(SKT34*SKU34,0)</f>
        <v>581</v>
      </c>
      <c r="SKW34" s="450" t="s">
        <v>31</v>
      </c>
      <c r="SKX34" s="450" t="s">
        <v>127</v>
      </c>
      <c r="SKY34" s="446" t="s">
        <v>128</v>
      </c>
      <c r="SKZ34" s="446" t="s">
        <v>129</v>
      </c>
      <c r="SLA34" s="446" t="s">
        <v>130</v>
      </c>
      <c r="SLB34" s="446">
        <v>0.217</v>
      </c>
      <c r="SLC34" s="451">
        <f>+VLOOKUP(SKX34,[111]Insumos!$A$2:$F$2700,5,FALSE)</f>
        <v>2679</v>
      </c>
      <c r="SLD34" s="451">
        <f>+ROUND(SLB34*SLC34,0)</f>
        <v>581</v>
      </c>
      <c r="SLE34" s="450" t="s">
        <v>31</v>
      </c>
      <c r="SLF34" s="450" t="s">
        <v>127</v>
      </c>
      <c r="SLG34" s="446" t="s">
        <v>128</v>
      </c>
      <c r="SLH34" s="446" t="s">
        <v>129</v>
      </c>
      <c r="SLI34" s="446" t="s">
        <v>130</v>
      </c>
      <c r="SLJ34" s="446">
        <v>0.217</v>
      </c>
      <c r="SLK34" s="451">
        <f>+VLOOKUP(SLF34,[111]Insumos!$A$2:$F$2700,5,FALSE)</f>
        <v>2679</v>
      </c>
      <c r="SLL34" s="451">
        <f>+ROUND(SLJ34*SLK34,0)</f>
        <v>581</v>
      </c>
      <c r="SLM34" s="450" t="s">
        <v>31</v>
      </c>
      <c r="SLN34" s="450" t="s">
        <v>127</v>
      </c>
      <c r="SLO34" s="446" t="s">
        <v>128</v>
      </c>
      <c r="SLP34" s="446" t="s">
        <v>129</v>
      </c>
      <c r="SLQ34" s="446" t="s">
        <v>130</v>
      </c>
      <c r="SLR34" s="446">
        <v>0.217</v>
      </c>
      <c r="SLS34" s="451">
        <f>+VLOOKUP(SLN34,[111]Insumos!$A$2:$F$2700,5,FALSE)</f>
        <v>2679</v>
      </c>
      <c r="SLT34" s="451">
        <f>+ROUND(SLR34*SLS34,0)</f>
        <v>581</v>
      </c>
      <c r="SLU34" s="450" t="s">
        <v>31</v>
      </c>
      <c r="SLV34" s="450" t="s">
        <v>127</v>
      </c>
      <c r="SLW34" s="446" t="s">
        <v>128</v>
      </c>
      <c r="SLX34" s="446" t="s">
        <v>129</v>
      </c>
      <c r="SLY34" s="446" t="s">
        <v>130</v>
      </c>
      <c r="SLZ34" s="446">
        <v>0.217</v>
      </c>
      <c r="SMA34" s="451">
        <f>+VLOOKUP(SLV34,[111]Insumos!$A$2:$F$2700,5,FALSE)</f>
        <v>2679</v>
      </c>
      <c r="SMB34" s="451">
        <f>+ROUND(SLZ34*SMA34,0)</f>
        <v>581</v>
      </c>
      <c r="SMC34" s="450" t="s">
        <v>31</v>
      </c>
      <c r="SMD34" s="450" t="s">
        <v>127</v>
      </c>
      <c r="SME34" s="446" t="s">
        <v>128</v>
      </c>
      <c r="SMF34" s="446" t="s">
        <v>129</v>
      </c>
      <c r="SMG34" s="446" t="s">
        <v>130</v>
      </c>
      <c r="SMH34" s="446">
        <v>0.217</v>
      </c>
      <c r="SMI34" s="451">
        <f>+VLOOKUP(SMD34,[111]Insumos!$A$2:$F$2700,5,FALSE)</f>
        <v>2679</v>
      </c>
      <c r="SMJ34" s="451">
        <f>+ROUND(SMH34*SMI34,0)</f>
        <v>581</v>
      </c>
      <c r="SMK34" s="450" t="s">
        <v>31</v>
      </c>
      <c r="SML34" s="450" t="s">
        <v>127</v>
      </c>
      <c r="SMM34" s="446" t="s">
        <v>128</v>
      </c>
      <c r="SMN34" s="446" t="s">
        <v>129</v>
      </c>
      <c r="SMO34" s="446" t="s">
        <v>130</v>
      </c>
      <c r="SMP34" s="446">
        <v>0.217</v>
      </c>
      <c r="SMQ34" s="451">
        <f>+VLOOKUP(SML34,[111]Insumos!$A$2:$F$2700,5,FALSE)</f>
        <v>2679</v>
      </c>
      <c r="SMR34" s="451">
        <f>+ROUND(SMP34*SMQ34,0)</f>
        <v>581</v>
      </c>
      <c r="SMS34" s="450" t="s">
        <v>31</v>
      </c>
      <c r="SMT34" s="450" t="s">
        <v>127</v>
      </c>
      <c r="SMU34" s="446" t="s">
        <v>128</v>
      </c>
      <c r="SMV34" s="446" t="s">
        <v>129</v>
      </c>
      <c r="SMW34" s="446" t="s">
        <v>130</v>
      </c>
      <c r="SMX34" s="446">
        <v>0.217</v>
      </c>
      <c r="SMY34" s="451">
        <f>+VLOOKUP(SMT34,[111]Insumos!$A$2:$F$2700,5,FALSE)</f>
        <v>2679</v>
      </c>
      <c r="SMZ34" s="451">
        <f>+ROUND(SMX34*SMY34,0)</f>
        <v>581</v>
      </c>
      <c r="SNA34" s="450" t="s">
        <v>31</v>
      </c>
      <c r="SNB34" s="450" t="s">
        <v>127</v>
      </c>
      <c r="SNC34" s="446" t="s">
        <v>128</v>
      </c>
      <c r="SND34" s="446" t="s">
        <v>129</v>
      </c>
      <c r="SNE34" s="446" t="s">
        <v>130</v>
      </c>
      <c r="SNF34" s="446">
        <v>0.217</v>
      </c>
      <c r="SNG34" s="451">
        <f>+VLOOKUP(SNB34,[111]Insumos!$A$2:$F$2700,5,FALSE)</f>
        <v>2679</v>
      </c>
      <c r="SNH34" s="451">
        <f>+ROUND(SNF34*SNG34,0)</f>
        <v>581</v>
      </c>
      <c r="SNI34" s="450" t="s">
        <v>31</v>
      </c>
      <c r="SNJ34" s="450" t="s">
        <v>127</v>
      </c>
      <c r="SNK34" s="446" t="s">
        <v>128</v>
      </c>
      <c r="SNL34" s="446" t="s">
        <v>129</v>
      </c>
      <c r="SNM34" s="446" t="s">
        <v>130</v>
      </c>
      <c r="SNN34" s="446">
        <v>0.217</v>
      </c>
      <c r="SNO34" s="451">
        <f>+VLOOKUP(SNJ34,[111]Insumos!$A$2:$F$2700,5,FALSE)</f>
        <v>2679</v>
      </c>
      <c r="SNP34" s="451">
        <f>+ROUND(SNN34*SNO34,0)</f>
        <v>581</v>
      </c>
      <c r="SNQ34" s="450" t="s">
        <v>31</v>
      </c>
      <c r="SNR34" s="450" t="s">
        <v>127</v>
      </c>
      <c r="SNS34" s="446" t="s">
        <v>128</v>
      </c>
      <c r="SNT34" s="446" t="s">
        <v>129</v>
      </c>
      <c r="SNU34" s="446" t="s">
        <v>130</v>
      </c>
      <c r="SNV34" s="446">
        <v>0.217</v>
      </c>
      <c r="SNW34" s="451">
        <f>+VLOOKUP(SNR34,[111]Insumos!$A$2:$F$2700,5,FALSE)</f>
        <v>2679</v>
      </c>
      <c r="SNX34" s="451">
        <f>+ROUND(SNV34*SNW34,0)</f>
        <v>581</v>
      </c>
      <c r="SNY34" s="450" t="s">
        <v>31</v>
      </c>
      <c r="SNZ34" s="450" t="s">
        <v>127</v>
      </c>
      <c r="SOA34" s="446" t="s">
        <v>128</v>
      </c>
      <c r="SOB34" s="446" t="s">
        <v>129</v>
      </c>
      <c r="SOC34" s="446" t="s">
        <v>130</v>
      </c>
      <c r="SOD34" s="446">
        <v>0.217</v>
      </c>
      <c r="SOE34" s="451">
        <f>+VLOOKUP(SNZ34,[111]Insumos!$A$2:$F$2700,5,FALSE)</f>
        <v>2679</v>
      </c>
      <c r="SOF34" s="451">
        <f>+ROUND(SOD34*SOE34,0)</f>
        <v>581</v>
      </c>
      <c r="SOG34" s="450" t="s">
        <v>31</v>
      </c>
      <c r="SOH34" s="450" t="s">
        <v>127</v>
      </c>
      <c r="SOI34" s="446" t="s">
        <v>128</v>
      </c>
      <c r="SOJ34" s="446" t="s">
        <v>129</v>
      </c>
      <c r="SOK34" s="446" t="s">
        <v>130</v>
      </c>
      <c r="SOL34" s="446">
        <v>0.217</v>
      </c>
      <c r="SOM34" s="451">
        <f>+VLOOKUP(SOH34,[111]Insumos!$A$2:$F$2700,5,FALSE)</f>
        <v>2679</v>
      </c>
      <c r="SON34" s="451">
        <f>+ROUND(SOL34*SOM34,0)</f>
        <v>581</v>
      </c>
      <c r="SOO34" s="450" t="s">
        <v>31</v>
      </c>
      <c r="SOP34" s="450" t="s">
        <v>127</v>
      </c>
      <c r="SOQ34" s="446" t="s">
        <v>128</v>
      </c>
      <c r="SOR34" s="446" t="s">
        <v>129</v>
      </c>
      <c r="SOS34" s="446" t="s">
        <v>130</v>
      </c>
      <c r="SOT34" s="446">
        <v>0.217</v>
      </c>
      <c r="SOU34" s="451">
        <f>+VLOOKUP(SOP34,[111]Insumos!$A$2:$F$2700,5,FALSE)</f>
        <v>2679</v>
      </c>
      <c r="SOV34" s="451">
        <f>+ROUND(SOT34*SOU34,0)</f>
        <v>581</v>
      </c>
      <c r="SOW34" s="450" t="s">
        <v>31</v>
      </c>
      <c r="SOX34" s="450" t="s">
        <v>127</v>
      </c>
      <c r="SOY34" s="446" t="s">
        <v>128</v>
      </c>
      <c r="SOZ34" s="446" t="s">
        <v>129</v>
      </c>
      <c r="SPA34" s="446" t="s">
        <v>130</v>
      </c>
      <c r="SPB34" s="446">
        <v>0.217</v>
      </c>
      <c r="SPC34" s="451">
        <f>+VLOOKUP(SOX34,[111]Insumos!$A$2:$F$2700,5,FALSE)</f>
        <v>2679</v>
      </c>
      <c r="SPD34" s="451">
        <f>+ROUND(SPB34*SPC34,0)</f>
        <v>581</v>
      </c>
      <c r="SPE34" s="450" t="s">
        <v>31</v>
      </c>
      <c r="SPF34" s="450" t="s">
        <v>127</v>
      </c>
      <c r="SPG34" s="446" t="s">
        <v>128</v>
      </c>
      <c r="SPH34" s="446" t="s">
        <v>129</v>
      </c>
      <c r="SPI34" s="446" t="s">
        <v>130</v>
      </c>
      <c r="SPJ34" s="446">
        <v>0.217</v>
      </c>
      <c r="SPK34" s="451">
        <f>+VLOOKUP(SPF34,[111]Insumos!$A$2:$F$2700,5,FALSE)</f>
        <v>2679</v>
      </c>
      <c r="SPL34" s="451">
        <f>+ROUND(SPJ34*SPK34,0)</f>
        <v>581</v>
      </c>
      <c r="SPM34" s="450" t="s">
        <v>31</v>
      </c>
      <c r="SPN34" s="450" t="s">
        <v>127</v>
      </c>
      <c r="SPO34" s="446" t="s">
        <v>128</v>
      </c>
      <c r="SPP34" s="446" t="s">
        <v>129</v>
      </c>
      <c r="SPQ34" s="446" t="s">
        <v>130</v>
      </c>
      <c r="SPR34" s="446">
        <v>0.217</v>
      </c>
      <c r="SPS34" s="451">
        <f>+VLOOKUP(SPN34,[111]Insumos!$A$2:$F$2700,5,FALSE)</f>
        <v>2679</v>
      </c>
      <c r="SPT34" s="451">
        <f>+ROUND(SPR34*SPS34,0)</f>
        <v>581</v>
      </c>
      <c r="SPU34" s="450" t="s">
        <v>31</v>
      </c>
      <c r="SPV34" s="450" t="s">
        <v>127</v>
      </c>
      <c r="SPW34" s="446" t="s">
        <v>128</v>
      </c>
      <c r="SPX34" s="446" t="s">
        <v>129</v>
      </c>
      <c r="SPY34" s="446" t="s">
        <v>130</v>
      </c>
      <c r="SPZ34" s="446">
        <v>0.217</v>
      </c>
      <c r="SQA34" s="451">
        <f>+VLOOKUP(SPV34,[111]Insumos!$A$2:$F$2700,5,FALSE)</f>
        <v>2679</v>
      </c>
      <c r="SQB34" s="451">
        <f>+ROUND(SPZ34*SQA34,0)</f>
        <v>581</v>
      </c>
      <c r="SQC34" s="450" t="s">
        <v>31</v>
      </c>
      <c r="SQD34" s="450" t="s">
        <v>127</v>
      </c>
      <c r="SQE34" s="446" t="s">
        <v>128</v>
      </c>
      <c r="SQF34" s="446" t="s">
        <v>129</v>
      </c>
      <c r="SQG34" s="446" t="s">
        <v>130</v>
      </c>
      <c r="SQH34" s="446">
        <v>0.217</v>
      </c>
      <c r="SQI34" s="451">
        <f>+VLOOKUP(SQD34,[111]Insumos!$A$2:$F$2700,5,FALSE)</f>
        <v>2679</v>
      </c>
      <c r="SQJ34" s="451">
        <f>+ROUND(SQH34*SQI34,0)</f>
        <v>581</v>
      </c>
      <c r="SQK34" s="450" t="s">
        <v>31</v>
      </c>
      <c r="SQL34" s="450" t="s">
        <v>127</v>
      </c>
      <c r="SQM34" s="446" t="s">
        <v>128</v>
      </c>
      <c r="SQN34" s="446" t="s">
        <v>129</v>
      </c>
      <c r="SQO34" s="446" t="s">
        <v>130</v>
      </c>
      <c r="SQP34" s="446">
        <v>0.217</v>
      </c>
      <c r="SQQ34" s="451">
        <f>+VLOOKUP(SQL34,[111]Insumos!$A$2:$F$2700,5,FALSE)</f>
        <v>2679</v>
      </c>
      <c r="SQR34" s="451">
        <f>+ROUND(SQP34*SQQ34,0)</f>
        <v>581</v>
      </c>
      <c r="SQS34" s="450" t="s">
        <v>31</v>
      </c>
      <c r="SQT34" s="450" t="s">
        <v>127</v>
      </c>
      <c r="SQU34" s="446" t="s">
        <v>128</v>
      </c>
      <c r="SQV34" s="446" t="s">
        <v>129</v>
      </c>
      <c r="SQW34" s="446" t="s">
        <v>130</v>
      </c>
      <c r="SQX34" s="446">
        <v>0.217</v>
      </c>
      <c r="SQY34" s="451">
        <f>+VLOOKUP(SQT34,[111]Insumos!$A$2:$F$2700,5,FALSE)</f>
        <v>2679</v>
      </c>
      <c r="SQZ34" s="451">
        <f>+ROUND(SQX34*SQY34,0)</f>
        <v>581</v>
      </c>
      <c r="SRA34" s="450" t="s">
        <v>31</v>
      </c>
      <c r="SRB34" s="450" t="s">
        <v>127</v>
      </c>
      <c r="SRC34" s="446" t="s">
        <v>128</v>
      </c>
      <c r="SRD34" s="446" t="s">
        <v>129</v>
      </c>
      <c r="SRE34" s="446" t="s">
        <v>130</v>
      </c>
      <c r="SRF34" s="446">
        <v>0.217</v>
      </c>
      <c r="SRG34" s="451">
        <f>+VLOOKUP(SRB34,[111]Insumos!$A$2:$F$2700,5,FALSE)</f>
        <v>2679</v>
      </c>
      <c r="SRH34" s="451">
        <f>+ROUND(SRF34*SRG34,0)</f>
        <v>581</v>
      </c>
      <c r="SRI34" s="450" t="s">
        <v>31</v>
      </c>
      <c r="SRJ34" s="450" t="s">
        <v>127</v>
      </c>
      <c r="SRK34" s="446" t="s">
        <v>128</v>
      </c>
      <c r="SRL34" s="446" t="s">
        <v>129</v>
      </c>
      <c r="SRM34" s="446" t="s">
        <v>130</v>
      </c>
      <c r="SRN34" s="446">
        <v>0.217</v>
      </c>
      <c r="SRO34" s="451">
        <f>+VLOOKUP(SRJ34,[111]Insumos!$A$2:$F$2700,5,FALSE)</f>
        <v>2679</v>
      </c>
      <c r="SRP34" s="451">
        <f>+ROUND(SRN34*SRO34,0)</f>
        <v>581</v>
      </c>
      <c r="SRQ34" s="450" t="s">
        <v>31</v>
      </c>
      <c r="SRR34" s="450" t="s">
        <v>127</v>
      </c>
      <c r="SRS34" s="446" t="s">
        <v>128</v>
      </c>
      <c r="SRT34" s="446" t="s">
        <v>129</v>
      </c>
      <c r="SRU34" s="446" t="s">
        <v>130</v>
      </c>
      <c r="SRV34" s="446">
        <v>0.217</v>
      </c>
      <c r="SRW34" s="451">
        <f>+VLOOKUP(SRR34,[111]Insumos!$A$2:$F$2700,5,FALSE)</f>
        <v>2679</v>
      </c>
      <c r="SRX34" s="451">
        <f>+ROUND(SRV34*SRW34,0)</f>
        <v>581</v>
      </c>
      <c r="SRY34" s="450" t="s">
        <v>31</v>
      </c>
      <c r="SRZ34" s="450" t="s">
        <v>127</v>
      </c>
      <c r="SSA34" s="446" t="s">
        <v>128</v>
      </c>
      <c r="SSB34" s="446" t="s">
        <v>129</v>
      </c>
      <c r="SSC34" s="446" t="s">
        <v>130</v>
      </c>
      <c r="SSD34" s="446">
        <v>0.217</v>
      </c>
      <c r="SSE34" s="451">
        <f>+VLOOKUP(SRZ34,[111]Insumos!$A$2:$F$2700,5,FALSE)</f>
        <v>2679</v>
      </c>
      <c r="SSF34" s="451">
        <f>+ROUND(SSD34*SSE34,0)</f>
        <v>581</v>
      </c>
      <c r="SSG34" s="450" t="s">
        <v>31</v>
      </c>
      <c r="SSH34" s="450" t="s">
        <v>127</v>
      </c>
      <c r="SSI34" s="446" t="s">
        <v>128</v>
      </c>
      <c r="SSJ34" s="446" t="s">
        <v>129</v>
      </c>
      <c r="SSK34" s="446" t="s">
        <v>130</v>
      </c>
      <c r="SSL34" s="446">
        <v>0.217</v>
      </c>
      <c r="SSM34" s="451">
        <f>+VLOOKUP(SSH34,[111]Insumos!$A$2:$F$2700,5,FALSE)</f>
        <v>2679</v>
      </c>
      <c r="SSN34" s="451">
        <f>+ROUND(SSL34*SSM34,0)</f>
        <v>581</v>
      </c>
      <c r="SSO34" s="450" t="s">
        <v>31</v>
      </c>
      <c r="SSP34" s="450" t="s">
        <v>127</v>
      </c>
      <c r="SSQ34" s="446" t="s">
        <v>128</v>
      </c>
      <c r="SSR34" s="446" t="s">
        <v>129</v>
      </c>
      <c r="SSS34" s="446" t="s">
        <v>130</v>
      </c>
      <c r="SST34" s="446">
        <v>0.217</v>
      </c>
      <c r="SSU34" s="451">
        <f>+VLOOKUP(SSP34,[111]Insumos!$A$2:$F$2700,5,FALSE)</f>
        <v>2679</v>
      </c>
      <c r="SSV34" s="451">
        <f>+ROUND(SST34*SSU34,0)</f>
        <v>581</v>
      </c>
      <c r="SSW34" s="450" t="s">
        <v>31</v>
      </c>
      <c r="SSX34" s="450" t="s">
        <v>127</v>
      </c>
      <c r="SSY34" s="446" t="s">
        <v>128</v>
      </c>
      <c r="SSZ34" s="446" t="s">
        <v>129</v>
      </c>
      <c r="STA34" s="446" t="s">
        <v>130</v>
      </c>
      <c r="STB34" s="446">
        <v>0.217</v>
      </c>
      <c r="STC34" s="451">
        <f>+VLOOKUP(SSX34,[111]Insumos!$A$2:$F$2700,5,FALSE)</f>
        <v>2679</v>
      </c>
      <c r="STD34" s="451">
        <f>+ROUND(STB34*STC34,0)</f>
        <v>581</v>
      </c>
      <c r="STE34" s="450" t="s">
        <v>31</v>
      </c>
      <c r="STF34" s="450" t="s">
        <v>127</v>
      </c>
      <c r="STG34" s="446" t="s">
        <v>128</v>
      </c>
      <c r="STH34" s="446" t="s">
        <v>129</v>
      </c>
      <c r="STI34" s="446" t="s">
        <v>130</v>
      </c>
      <c r="STJ34" s="446">
        <v>0.217</v>
      </c>
      <c r="STK34" s="451">
        <f>+VLOOKUP(STF34,[111]Insumos!$A$2:$F$2700,5,FALSE)</f>
        <v>2679</v>
      </c>
      <c r="STL34" s="451">
        <f>+ROUND(STJ34*STK34,0)</f>
        <v>581</v>
      </c>
      <c r="STM34" s="450" t="s">
        <v>31</v>
      </c>
      <c r="STN34" s="450" t="s">
        <v>127</v>
      </c>
      <c r="STO34" s="446" t="s">
        <v>128</v>
      </c>
      <c r="STP34" s="446" t="s">
        <v>129</v>
      </c>
      <c r="STQ34" s="446" t="s">
        <v>130</v>
      </c>
      <c r="STR34" s="446">
        <v>0.217</v>
      </c>
      <c r="STS34" s="451">
        <f>+VLOOKUP(STN34,[111]Insumos!$A$2:$F$2700,5,FALSE)</f>
        <v>2679</v>
      </c>
      <c r="STT34" s="451">
        <f>+ROUND(STR34*STS34,0)</f>
        <v>581</v>
      </c>
      <c r="STU34" s="450" t="s">
        <v>31</v>
      </c>
      <c r="STV34" s="450" t="s">
        <v>127</v>
      </c>
      <c r="STW34" s="446" t="s">
        <v>128</v>
      </c>
      <c r="STX34" s="446" t="s">
        <v>129</v>
      </c>
      <c r="STY34" s="446" t="s">
        <v>130</v>
      </c>
      <c r="STZ34" s="446">
        <v>0.217</v>
      </c>
      <c r="SUA34" s="451">
        <f>+VLOOKUP(STV34,[111]Insumos!$A$2:$F$2700,5,FALSE)</f>
        <v>2679</v>
      </c>
      <c r="SUB34" s="451">
        <f>+ROUND(STZ34*SUA34,0)</f>
        <v>581</v>
      </c>
      <c r="SUC34" s="450" t="s">
        <v>31</v>
      </c>
      <c r="SUD34" s="450" t="s">
        <v>127</v>
      </c>
      <c r="SUE34" s="446" t="s">
        <v>128</v>
      </c>
      <c r="SUF34" s="446" t="s">
        <v>129</v>
      </c>
      <c r="SUG34" s="446" t="s">
        <v>130</v>
      </c>
      <c r="SUH34" s="446">
        <v>0.217</v>
      </c>
      <c r="SUI34" s="451">
        <f>+VLOOKUP(SUD34,[111]Insumos!$A$2:$F$2700,5,FALSE)</f>
        <v>2679</v>
      </c>
      <c r="SUJ34" s="451">
        <f>+ROUND(SUH34*SUI34,0)</f>
        <v>581</v>
      </c>
      <c r="SUK34" s="450" t="s">
        <v>31</v>
      </c>
      <c r="SUL34" s="450" t="s">
        <v>127</v>
      </c>
      <c r="SUM34" s="446" t="s">
        <v>128</v>
      </c>
      <c r="SUN34" s="446" t="s">
        <v>129</v>
      </c>
      <c r="SUO34" s="446" t="s">
        <v>130</v>
      </c>
      <c r="SUP34" s="446">
        <v>0.217</v>
      </c>
      <c r="SUQ34" s="451">
        <f>+VLOOKUP(SUL34,[111]Insumos!$A$2:$F$2700,5,FALSE)</f>
        <v>2679</v>
      </c>
      <c r="SUR34" s="451">
        <f>+ROUND(SUP34*SUQ34,0)</f>
        <v>581</v>
      </c>
      <c r="SUS34" s="450" t="s">
        <v>31</v>
      </c>
      <c r="SUT34" s="450" t="s">
        <v>127</v>
      </c>
      <c r="SUU34" s="446" t="s">
        <v>128</v>
      </c>
      <c r="SUV34" s="446" t="s">
        <v>129</v>
      </c>
      <c r="SUW34" s="446" t="s">
        <v>130</v>
      </c>
      <c r="SUX34" s="446">
        <v>0.217</v>
      </c>
      <c r="SUY34" s="451">
        <f>+VLOOKUP(SUT34,[111]Insumos!$A$2:$F$2700,5,FALSE)</f>
        <v>2679</v>
      </c>
      <c r="SUZ34" s="451">
        <f>+ROUND(SUX34*SUY34,0)</f>
        <v>581</v>
      </c>
      <c r="SVA34" s="450" t="s">
        <v>31</v>
      </c>
      <c r="SVB34" s="450" t="s">
        <v>127</v>
      </c>
      <c r="SVC34" s="446" t="s">
        <v>128</v>
      </c>
      <c r="SVD34" s="446" t="s">
        <v>129</v>
      </c>
      <c r="SVE34" s="446" t="s">
        <v>130</v>
      </c>
      <c r="SVF34" s="446">
        <v>0.217</v>
      </c>
      <c r="SVG34" s="451">
        <f>+VLOOKUP(SVB34,[111]Insumos!$A$2:$F$2700,5,FALSE)</f>
        <v>2679</v>
      </c>
      <c r="SVH34" s="451">
        <f>+ROUND(SVF34*SVG34,0)</f>
        <v>581</v>
      </c>
      <c r="SVI34" s="450" t="s">
        <v>31</v>
      </c>
      <c r="SVJ34" s="450" t="s">
        <v>127</v>
      </c>
      <c r="SVK34" s="446" t="s">
        <v>128</v>
      </c>
      <c r="SVL34" s="446" t="s">
        <v>129</v>
      </c>
      <c r="SVM34" s="446" t="s">
        <v>130</v>
      </c>
      <c r="SVN34" s="446">
        <v>0.217</v>
      </c>
      <c r="SVO34" s="451">
        <f>+VLOOKUP(SVJ34,[111]Insumos!$A$2:$F$2700,5,FALSE)</f>
        <v>2679</v>
      </c>
      <c r="SVP34" s="451">
        <f>+ROUND(SVN34*SVO34,0)</f>
        <v>581</v>
      </c>
      <c r="SVQ34" s="450" t="s">
        <v>31</v>
      </c>
      <c r="SVR34" s="450" t="s">
        <v>127</v>
      </c>
      <c r="SVS34" s="446" t="s">
        <v>128</v>
      </c>
      <c r="SVT34" s="446" t="s">
        <v>129</v>
      </c>
      <c r="SVU34" s="446" t="s">
        <v>130</v>
      </c>
      <c r="SVV34" s="446">
        <v>0.217</v>
      </c>
      <c r="SVW34" s="451">
        <f>+VLOOKUP(SVR34,[111]Insumos!$A$2:$F$2700,5,FALSE)</f>
        <v>2679</v>
      </c>
      <c r="SVX34" s="451">
        <f>+ROUND(SVV34*SVW34,0)</f>
        <v>581</v>
      </c>
      <c r="SVY34" s="450" t="s">
        <v>31</v>
      </c>
      <c r="SVZ34" s="450" t="s">
        <v>127</v>
      </c>
      <c r="SWA34" s="446" t="s">
        <v>128</v>
      </c>
      <c r="SWB34" s="446" t="s">
        <v>129</v>
      </c>
      <c r="SWC34" s="446" t="s">
        <v>130</v>
      </c>
      <c r="SWD34" s="446">
        <v>0.217</v>
      </c>
      <c r="SWE34" s="451">
        <f>+VLOOKUP(SVZ34,[111]Insumos!$A$2:$F$2700,5,FALSE)</f>
        <v>2679</v>
      </c>
      <c r="SWF34" s="451">
        <f>+ROUND(SWD34*SWE34,0)</f>
        <v>581</v>
      </c>
      <c r="SWG34" s="450" t="s">
        <v>31</v>
      </c>
      <c r="SWH34" s="450" t="s">
        <v>127</v>
      </c>
      <c r="SWI34" s="446" t="s">
        <v>128</v>
      </c>
      <c r="SWJ34" s="446" t="s">
        <v>129</v>
      </c>
      <c r="SWK34" s="446" t="s">
        <v>130</v>
      </c>
      <c r="SWL34" s="446">
        <v>0.217</v>
      </c>
      <c r="SWM34" s="451">
        <f>+VLOOKUP(SWH34,[111]Insumos!$A$2:$F$2700,5,FALSE)</f>
        <v>2679</v>
      </c>
      <c r="SWN34" s="451">
        <f>+ROUND(SWL34*SWM34,0)</f>
        <v>581</v>
      </c>
      <c r="SWO34" s="450" t="s">
        <v>31</v>
      </c>
      <c r="SWP34" s="450" t="s">
        <v>127</v>
      </c>
      <c r="SWQ34" s="446" t="s">
        <v>128</v>
      </c>
      <c r="SWR34" s="446" t="s">
        <v>129</v>
      </c>
      <c r="SWS34" s="446" t="s">
        <v>130</v>
      </c>
      <c r="SWT34" s="446">
        <v>0.217</v>
      </c>
      <c r="SWU34" s="451">
        <f>+VLOOKUP(SWP34,[111]Insumos!$A$2:$F$2700,5,FALSE)</f>
        <v>2679</v>
      </c>
      <c r="SWV34" s="451">
        <f>+ROUND(SWT34*SWU34,0)</f>
        <v>581</v>
      </c>
      <c r="SWW34" s="450" t="s">
        <v>31</v>
      </c>
      <c r="SWX34" s="450" t="s">
        <v>127</v>
      </c>
      <c r="SWY34" s="446" t="s">
        <v>128</v>
      </c>
      <c r="SWZ34" s="446" t="s">
        <v>129</v>
      </c>
      <c r="SXA34" s="446" t="s">
        <v>130</v>
      </c>
      <c r="SXB34" s="446">
        <v>0.217</v>
      </c>
      <c r="SXC34" s="451">
        <f>+VLOOKUP(SWX34,[111]Insumos!$A$2:$F$2700,5,FALSE)</f>
        <v>2679</v>
      </c>
      <c r="SXD34" s="451">
        <f>+ROUND(SXB34*SXC34,0)</f>
        <v>581</v>
      </c>
      <c r="SXE34" s="450" t="s">
        <v>31</v>
      </c>
      <c r="SXF34" s="450" t="s">
        <v>127</v>
      </c>
      <c r="SXG34" s="446" t="s">
        <v>128</v>
      </c>
      <c r="SXH34" s="446" t="s">
        <v>129</v>
      </c>
      <c r="SXI34" s="446" t="s">
        <v>130</v>
      </c>
      <c r="SXJ34" s="446">
        <v>0.217</v>
      </c>
      <c r="SXK34" s="451">
        <f>+VLOOKUP(SXF34,[111]Insumos!$A$2:$F$2700,5,FALSE)</f>
        <v>2679</v>
      </c>
      <c r="SXL34" s="451">
        <f>+ROUND(SXJ34*SXK34,0)</f>
        <v>581</v>
      </c>
      <c r="SXM34" s="450" t="s">
        <v>31</v>
      </c>
      <c r="SXN34" s="450" t="s">
        <v>127</v>
      </c>
      <c r="SXO34" s="446" t="s">
        <v>128</v>
      </c>
      <c r="SXP34" s="446" t="s">
        <v>129</v>
      </c>
      <c r="SXQ34" s="446" t="s">
        <v>130</v>
      </c>
      <c r="SXR34" s="446">
        <v>0.217</v>
      </c>
      <c r="SXS34" s="451">
        <f>+VLOOKUP(SXN34,[111]Insumos!$A$2:$F$2700,5,FALSE)</f>
        <v>2679</v>
      </c>
      <c r="SXT34" s="451">
        <f>+ROUND(SXR34*SXS34,0)</f>
        <v>581</v>
      </c>
      <c r="SXU34" s="450" t="s">
        <v>31</v>
      </c>
      <c r="SXV34" s="450" t="s">
        <v>127</v>
      </c>
      <c r="SXW34" s="446" t="s">
        <v>128</v>
      </c>
      <c r="SXX34" s="446" t="s">
        <v>129</v>
      </c>
      <c r="SXY34" s="446" t="s">
        <v>130</v>
      </c>
      <c r="SXZ34" s="446">
        <v>0.217</v>
      </c>
      <c r="SYA34" s="451">
        <f>+VLOOKUP(SXV34,[111]Insumos!$A$2:$F$2700,5,FALSE)</f>
        <v>2679</v>
      </c>
      <c r="SYB34" s="451">
        <f>+ROUND(SXZ34*SYA34,0)</f>
        <v>581</v>
      </c>
      <c r="SYC34" s="450" t="s">
        <v>31</v>
      </c>
      <c r="SYD34" s="450" t="s">
        <v>127</v>
      </c>
      <c r="SYE34" s="446" t="s">
        <v>128</v>
      </c>
      <c r="SYF34" s="446" t="s">
        <v>129</v>
      </c>
      <c r="SYG34" s="446" t="s">
        <v>130</v>
      </c>
      <c r="SYH34" s="446">
        <v>0.217</v>
      </c>
      <c r="SYI34" s="451">
        <f>+VLOOKUP(SYD34,[111]Insumos!$A$2:$F$2700,5,FALSE)</f>
        <v>2679</v>
      </c>
      <c r="SYJ34" s="451">
        <f>+ROUND(SYH34*SYI34,0)</f>
        <v>581</v>
      </c>
      <c r="SYK34" s="450" t="s">
        <v>31</v>
      </c>
      <c r="SYL34" s="450" t="s">
        <v>127</v>
      </c>
      <c r="SYM34" s="446" t="s">
        <v>128</v>
      </c>
      <c r="SYN34" s="446" t="s">
        <v>129</v>
      </c>
      <c r="SYO34" s="446" t="s">
        <v>130</v>
      </c>
      <c r="SYP34" s="446">
        <v>0.217</v>
      </c>
      <c r="SYQ34" s="451">
        <f>+VLOOKUP(SYL34,[111]Insumos!$A$2:$F$2700,5,FALSE)</f>
        <v>2679</v>
      </c>
      <c r="SYR34" s="451">
        <f>+ROUND(SYP34*SYQ34,0)</f>
        <v>581</v>
      </c>
      <c r="SYS34" s="450" t="s">
        <v>31</v>
      </c>
      <c r="SYT34" s="450" t="s">
        <v>127</v>
      </c>
      <c r="SYU34" s="446" t="s">
        <v>128</v>
      </c>
      <c r="SYV34" s="446" t="s">
        <v>129</v>
      </c>
      <c r="SYW34" s="446" t="s">
        <v>130</v>
      </c>
      <c r="SYX34" s="446">
        <v>0.217</v>
      </c>
      <c r="SYY34" s="451">
        <f>+VLOOKUP(SYT34,[111]Insumos!$A$2:$F$2700,5,FALSE)</f>
        <v>2679</v>
      </c>
      <c r="SYZ34" s="451">
        <f>+ROUND(SYX34*SYY34,0)</f>
        <v>581</v>
      </c>
      <c r="SZA34" s="450" t="s">
        <v>31</v>
      </c>
      <c r="SZB34" s="450" t="s">
        <v>127</v>
      </c>
      <c r="SZC34" s="446" t="s">
        <v>128</v>
      </c>
      <c r="SZD34" s="446" t="s">
        <v>129</v>
      </c>
      <c r="SZE34" s="446" t="s">
        <v>130</v>
      </c>
      <c r="SZF34" s="446">
        <v>0.217</v>
      </c>
      <c r="SZG34" s="451">
        <f>+VLOOKUP(SZB34,[111]Insumos!$A$2:$F$2700,5,FALSE)</f>
        <v>2679</v>
      </c>
      <c r="SZH34" s="451">
        <f>+ROUND(SZF34*SZG34,0)</f>
        <v>581</v>
      </c>
      <c r="SZI34" s="450" t="s">
        <v>31</v>
      </c>
      <c r="SZJ34" s="450" t="s">
        <v>127</v>
      </c>
      <c r="SZK34" s="446" t="s">
        <v>128</v>
      </c>
      <c r="SZL34" s="446" t="s">
        <v>129</v>
      </c>
      <c r="SZM34" s="446" t="s">
        <v>130</v>
      </c>
      <c r="SZN34" s="446">
        <v>0.217</v>
      </c>
      <c r="SZO34" s="451">
        <f>+VLOOKUP(SZJ34,[111]Insumos!$A$2:$F$2700,5,FALSE)</f>
        <v>2679</v>
      </c>
      <c r="SZP34" s="451">
        <f>+ROUND(SZN34*SZO34,0)</f>
        <v>581</v>
      </c>
      <c r="SZQ34" s="450" t="s">
        <v>31</v>
      </c>
      <c r="SZR34" s="450" t="s">
        <v>127</v>
      </c>
      <c r="SZS34" s="446" t="s">
        <v>128</v>
      </c>
      <c r="SZT34" s="446" t="s">
        <v>129</v>
      </c>
      <c r="SZU34" s="446" t="s">
        <v>130</v>
      </c>
      <c r="SZV34" s="446">
        <v>0.217</v>
      </c>
      <c r="SZW34" s="451">
        <f>+VLOOKUP(SZR34,[111]Insumos!$A$2:$F$2700,5,FALSE)</f>
        <v>2679</v>
      </c>
      <c r="SZX34" s="451">
        <f>+ROUND(SZV34*SZW34,0)</f>
        <v>581</v>
      </c>
      <c r="SZY34" s="450" t="s">
        <v>31</v>
      </c>
      <c r="SZZ34" s="450" t="s">
        <v>127</v>
      </c>
      <c r="TAA34" s="446" t="s">
        <v>128</v>
      </c>
      <c r="TAB34" s="446" t="s">
        <v>129</v>
      </c>
      <c r="TAC34" s="446" t="s">
        <v>130</v>
      </c>
      <c r="TAD34" s="446">
        <v>0.217</v>
      </c>
      <c r="TAE34" s="451">
        <f>+VLOOKUP(SZZ34,[111]Insumos!$A$2:$F$2700,5,FALSE)</f>
        <v>2679</v>
      </c>
      <c r="TAF34" s="451">
        <f>+ROUND(TAD34*TAE34,0)</f>
        <v>581</v>
      </c>
      <c r="TAG34" s="450" t="s">
        <v>31</v>
      </c>
      <c r="TAH34" s="450" t="s">
        <v>127</v>
      </c>
      <c r="TAI34" s="446" t="s">
        <v>128</v>
      </c>
      <c r="TAJ34" s="446" t="s">
        <v>129</v>
      </c>
      <c r="TAK34" s="446" t="s">
        <v>130</v>
      </c>
      <c r="TAL34" s="446">
        <v>0.217</v>
      </c>
      <c r="TAM34" s="451">
        <f>+VLOOKUP(TAH34,[111]Insumos!$A$2:$F$2700,5,FALSE)</f>
        <v>2679</v>
      </c>
      <c r="TAN34" s="451">
        <f>+ROUND(TAL34*TAM34,0)</f>
        <v>581</v>
      </c>
      <c r="TAO34" s="450" t="s">
        <v>31</v>
      </c>
      <c r="TAP34" s="450" t="s">
        <v>127</v>
      </c>
      <c r="TAQ34" s="446" t="s">
        <v>128</v>
      </c>
      <c r="TAR34" s="446" t="s">
        <v>129</v>
      </c>
      <c r="TAS34" s="446" t="s">
        <v>130</v>
      </c>
      <c r="TAT34" s="446">
        <v>0.217</v>
      </c>
      <c r="TAU34" s="451">
        <f>+VLOOKUP(TAP34,[111]Insumos!$A$2:$F$2700,5,FALSE)</f>
        <v>2679</v>
      </c>
      <c r="TAV34" s="451">
        <f>+ROUND(TAT34*TAU34,0)</f>
        <v>581</v>
      </c>
      <c r="TAW34" s="450" t="s">
        <v>31</v>
      </c>
      <c r="TAX34" s="450" t="s">
        <v>127</v>
      </c>
      <c r="TAY34" s="446" t="s">
        <v>128</v>
      </c>
      <c r="TAZ34" s="446" t="s">
        <v>129</v>
      </c>
      <c r="TBA34" s="446" t="s">
        <v>130</v>
      </c>
      <c r="TBB34" s="446">
        <v>0.217</v>
      </c>
      <c r="TBC34" s="451">
        <f>+VLOOKUP(TAX34,[111]Insumos!$A$2:$F$2700,5,FALSE)</f>
        <v>2679</v>
      </c>
      <c r="TBD34" s="451">
        <f>+ROUND(TBB34*TBC34,0)</f>
        <v>581</v>
      </c>
      <c r="TBE34" s="450" t="s">
        <v>31</v>
      </c>
      <c r="TBF34" s="450" t="s">
        <v>127</v>
      </c>
      <c r="TBG34" s="446" t="s">
        <v>128</v>
      </c>
      <c r="TBH34" s="446" t="s">
        <v>129</v>
      </c>
      <c r="TBI34" s="446" t="s">
        <v>130</v>
      </c>
      <c r="TBJ34" s="446">
        <v>0.217</v>
      </c>
      <c r="TBK34" s="451">
        <f>+VLOOKUP(TBF34,[111]Insumos!$A$2:$F$2700,5,FALSE)</f>
        <v>2679</v>
      </c>
      <c r="TBL34" s="451">
        <f>+ROUND(TBJ34*TBK34,0)</f>
        <v>581</v>
      </c>
      <c r="TBM34" s="450" t="s">
        <v>31</v>
      </c>
      <c r="TBN34" s="450" t="s">
        <v>127</v>
      </c>
      <c r="TBO34" s="446" t="s">
        <v>128</v>
      </c>
      <c r="TBP34" s="446" t="s">
        <v>129</v>
      </c>
      <c r="TBQ34" s="446" t="s">
        <v>130</v>
      </c>
      <c r="TBR34" s="446">
        <v>0.217</v>
      </c>
      <c r="TBS34" s="451">
        <f>+VLOOKUP(TBN34,[111]Insumos!$A$2:$F$2700,5,FALSE)</f>
        <v>2679</v>
      </c>
      <c r="TBT34" s="451">
        <f>+ROUND(TBR34*TBS34,0)</f>
        <v>581</v>
      </c>
      <c r="TBU34" s="450" t="s">
        <v>31</v>
      </c>
      <c r="TBV34" s="450" t="s">
        <v>127</v>
      </c>
      <c r="TBW34" s="446" t="s">
        <v>128</v>
      </c>
      <c r="TBX34" s="446" t="s">
        <v>129</v>
      </c>
      <c r="TBY34" s="446" t="s">
        <v>130</v>
      </c>
      <c r="TBZ34" s="446">
        <v>0.217</v>
      </c>
      <c r="TCA34" s="451">
        <f>+VLOOKUP(TBV34,[111]Insumos!$A$2:$F$2700,5,FALSE)</f>
        <v>2679</v>
      </c>
      <c r="TCB34" s="451">
        <f>+ROUND(TBZ34*TCA34,0)</f>
        <v>581</v>
      </c>
      <c r="TCC34" s="450" t="s">
        <v>31</v>
      </c>
      <c r="TCD34" s="450" t="s">
        <v>127</v>
      </c>
      <c r="TCE34" s="446" t="s">
        <v>128</v>
      </c>
      <c r="TCF34" s="446" t="s">
        <v>129</v>
      </c>
      <c r="TCG34" s="446" t="s">
        <v>130</v>
      </c>
      <c r="TCH34" s="446">
        <v>0.217</v>
      </c>
      <c r="TCI34" s="451">
        <f>+VLOOKUP(TCD34,[111]Insumos!$A$2:$F$2700,5,FALSE)</f>
        <v>2679</v>
      </c>
      <c r="TCJ34" s="451">
        <f>+ROUND(TCH34*TCI34,0)</f>
        <v>581</v>
      </c>
      <c r="TCK34" s="450" t="s">
        <v>31</v>
      </c>
      <c r="TCL34" s="450" t="s">
        <v>127</v>
      </c>
      <c r="TCM34" s="446" t="s">
        <v>128</v>
      </c>
      <c r="TCN34" s="446" t="s">
        <v>129</v>
      </c>
      <c r="TCO34" s="446" t="s">
        <v>130</v>
      </c>
      <c r="TCP34" s="446">
        <v>0.217</v>
      </c>
      <c r="TCQ34" s="451">
        <f>+VLOOKUP(TCL34,[111]Insumos!$A$2:$F$2700,5,FALSE)</f>
        <v>2679</v>
      </c>
      <c r="TCR34" s="451">
        <f>+ROUND(TCP34*TCQ34,0)</f>
        <v>581</v>
      </c>
      <c r="TCS34" s="450" t="s">
        <v>31</v>
      </c>
      <c r="TCT34" s="450" t="s">
        <v>127</v>
      </c>
      <c r="TCU34" s="446" t="s">
        <v>128</v>
      </c>
      <c r="TCV34" s="446" t="s">
        <v>129</v>
      </c>
      <c r="TCW34" s="446" t="s">
        <v>130</v>
      </c>
      <c r="TCX34" s="446">
        <v>0.217</v>
      </c>
      <c r="TCY34" s="451">
        <f>+VLOOKUP(TCT34,[111]Insumos!$A$2:$F$2700,5,FALSE)</f>
        <v>2679</v>
      </c>
      <c r="TCZ34" s="451">
        <f>+ROUND(TCX34*TCY34,0)</f>
        <v>581</v>
      </c>
      <c r="TDA34" s="450" t="s">
        <v>31</v>
      </c>
      <c r="TDB34" s="450" t="s">
        <v>127</v>
      </c>
      <c r="TDC34" s="446" t="s">
        <v>128</v>
      </c>
      <c r="TDD34" s="446" t="s">
        <v>129</v>
      </c>
      <c r="TDE34" s="446" t="s">
        <v>130</v>
      </c>
      <c r="TDF34" s="446">
        <v>0.217</v>
      </c>
      <c r="TDG34" s="451">
        <f>+VLOOKUP(TDB34,[111]Insumos!$A$2:$F$2700,5,FALSE)</f>
        <v>2679</v>
      </c>
      <c r="TDH34" s="451">
        <f>+ROUND(TDF34*TDG34,0)</f>
        <v>581</v>
      </c>
      <c r="TDI34" s="450" t="s">
        <v>31</v>
      </c>
      <c r="TDJ34" s="450" t="s">
        <v>127</v>
      </c>
      <c r="TDK34" s="446" t="s">
        <v>128</v>
      </c>
      <c r="TDL34" s="446" t="s">
        <v>129</v>
      </c>
      <c r="TDM34" s="446" t="s">
        <v>130</v>
      </c>
      <c r="TDN34" s="446">
        <v>0.217</v>
      </c>
      <c r="TDO34" s="451">
        <f>+VLOOKUP(TDJ34,[111]Insumos!$A$2:$F$2700,5,FALSE)</f>
        <v>2679</v>
      </c>
      <c r="TDP34" s="451">
        <f>+ROUND(TDN34*TDO34,0)</f>
        <v>581</v>
      </c>
      <c r="TDQ34" s="450" t="s">
        <v>31</v>
      </c>
      <c r="TDR34" s="450" t="s">
        <v>127</v>
      </c>
      <c r="TDS34" s="446" t="s">
        <v>128</v>
      </c>
      <c r="TDT34" s="446" t="s">
        <v>129</v>
      </c>
      <c r="TDU34" s="446" t="s">
        <v>130</v>
      </c>
      <c r="TDV34" s="446">
        <v>0.217</v>
      </c>
      <c r="TDW34" s="451">
        <f>+VLOOKUP(TDR34,[111]Insumos!$A$2:$F$2700,5,FALSE)</f>
        <v>2679</v>
      </c>
      <c r="TDX34" s="451">
        <f>+ROUND(TDV34*TDW34,0)</f>
        <v>581</v>
      </c>
      <c r="TDY34" s="450" t="s">
        <v>31</v>
      </c>
      <c r="TDZ34" s="450" t="s">
        <v>127</v>
      </c>
      <c r="TEA34" s="446" t="s">
        <v>128</v>
      </c>
      <c r="TEB34" s="446" t="s">
        <v>129</v>
      </c>
      <c r="TEC34" s="446" t="s">
        <v>130</v>
      </c>
      <c r="TED34" s="446">
        <v>0.217</v>
      </c>
      <c r="TEE34" s="451">
        <f>+VLOOKUP(TDZ34,[111]Insumos!$A$2:$F$2700,5,FALSE)</f>
        <v>2679</v>
      </c>
      <c r="TEF34" s="451">
        <f>+ROUND(TED34*TEE34,0)</f>
        <v>581</v>
      </c>
      <c r="TEG34" s="450" t="s">
        <v>31</v>
      </c>
      <c r="TEH34" s="450" t="s">
        <v>127</v>
      </c>
      <c r="TEI34" s="446" t="s">
        <v>128</v>
      </c>
      <c r="TEJ34" s="446" t="s">
        <v>129</v>
      </c>
      <c r="TEK34" s="446" t="s">
        <v>130</v>
      </c>
      <c r="TEL34" s="446">
        <v>0.217</v>
      </c>
      <c r="TEM34" s="451">
        <f>+VLOOKUP(TEH34,[111]Insumos!$A$2:$F$2700,5,FALSE)</f>
        <v>2679</v>
      </c>
      <c r="TEN34" s="451">
        <f>+ROUND(TEL34*TEM34,0)</f>
        <v>581</v>
      </c>
      <c r="TEO34" s="450" t="s">
        <v>31</v>
      </c>
      <c r="TEP34" s="450" t="s">
        <v>127</v>
      </c>
      <c r="TEQ34" s="446" t="s">
        <v>128</v>
      </c>
      <c r="TER34" s="446" t="s">
        <v>129</v>
      </c>
      <c r="TES34" s="446" t="s">
        <v>130</v>
      </c>
      <c r="TET34" s="446">
        <v>0.217</v>
      </c>
      <c r="TEU34" s="451">
        <f>+VLOOKUP(TEP34,[111]Insumos!$A$2:$F$2700,5,FALSE)</f>
        <v>2679</v>
      </c>
      <c r="TEV34" s="451">
        <f>+ROUND(TET34*TEU34,0)</f>
        <v>581</v>
      </c>
      <c r="TEW34" s="450" t="s">
        <v>31</v>
      </c>
      <c r="TEX34" s="450" t="s">
        <v>127</v>
      </c>
      <c r="TEY34" s="446" t="s">
        <v>128</v>
      </c>
      <c r="TEZ34" s="446" t="s">
        <v>129</v>
      </c>
      <c r="TFA34" s="446" t="s">
        <v>130</v>
      </c>
      <c r="TFB34" s="446">
        <v>0.217</v>
      </c>
      <c r="TFC34" s="451">
        <f>+VLOOKUP(TEX34,[111]Insumos!$A$2:$F$2700,5,FALSE)</f>
        <v>2679</v>
      </c>
      <c r="TFD34" s="451">
        <f>+ROUND(TFB34*TFC34,0)</f>
        <v>581</v>
      </c>
      <c r="TFE34" s="450" t="s">
        <v>31</v>
      </c>
      <c r="TFF34" s="450" t="s">
        <v>127</v>
      </c>
      <c r="TFG34" s="446" t="s">
        <v>128</v>
      </c>
      <c r="TFH34" s="446" t="s">
        <v>129</v>
      </c>
      <c r="TFI34" s="446" t="s">
        <v>130</v>
      </c>
      <c r="TFJ34" s="446">
        <v>0.217</v>
      </c>
      <c r="TFK34" s="451">
        <f>+VLOOKUP(TFF34,[111]Insumos!$A$2:$F$2700,5,FALSE)</f>
        <v>2679</v>
      </c>
      <c r="TFL34" s="451">
        <f>+ROUND(TFJ34*TFK34,0)</f>
        <v>581</v>
      </c>
      <c r="TFM34" s="450" t="s">
        <v>31</v>
      </c>
      <c r="TFN34" s="450" t="s">
        <v>127</v>
      </c>
      <c r="TFO34" s="446" t="s">
        <v>128</v>
      </c>
      <c r="TFP34" s="446" t="s">
        <v>129</v>
      </c>
      <c r="TFQ34" s="446" t="s">
        <v>130</v>
      </c>
      <c r="TFR34" s="446">
        <v>0.217</v>
      </c>
      <c r="TFS34" s="451">
        <f>+VLOOKUP(TFN34,[111]Insumos!$A$2:$F$2700,5,FALSE)</f>
        <v>2679</v>
      </c>
      <c r="TFT34" s="451">
        <f>+ROUND(TFR34*TFS34,0)</f>
        <v>581</v>
      </c>
      <c r="TFU34" s="450" t="s">
        <v>31</v>
      </c>
      <c r="TFV34" s="450" t="s">
        <v>127</v>
      </c>
      <c r="TFW34" s="446" t="s">
        <v>128</v>
      </c>
      <c r="TFX34" s="446" t="s">
        <v>129</v>
      </c>
      <c r="TFY34" s="446" t="s">
        <v>130</v>
      </c>
      <c r="TFZ34" s="446">
        <v>0.217</v>
      </c>
      <c r="TGA34" s="451">
        <f>+VLOOKUP(TFV34,[111]Insumos!$A$2:$F$2700,5,FALSE)</f>
        <v>2679</v>
      </c>
      <c r="TGB34" s="451">
        <f>+ROUND(TFZ34*TGA34,0)</f>
        <v>581</v>
      </c>
      <c r="TGC34" s="450" t="s">
        <v>31</v>
      </c>
      <c r="TGD34" s="450" t="s">
        <v>127</v>
      </c>
      <c r="TGE34" s="446" t="s">
        <v>128</v>
      </c>
      <c r="TGF34" s="446" t="s">
        <v>129</v>
      </c>
      <c r="TGG34" s="446" t="s">
        <v>130</v>
      </c>
      <c r="TGH34" s="446">
        <v>0.217</v>
      </c>
      <c r="TGI34" s="451">
        <f>+VLOOKUP(TGD34,[111]Insumos!$A$2:$F$2700,5,FALSE)</f>
        <v>2679</v>
      </c>
      <c r="TGJ34" s="451">
        <f>+ROUND(TGH34*TGI34,0)</f>
        <v>581</v>
      </c>
      <c r="TGK34" s="450" t="s">
        <v>31</v>
      </c>
      <c r="TGL34" s="450" t="s">
        <v>127</v>
      </c>
      <c r="TGM34" s="446" t="s">
        <v>128</v>
      </c>
      <c r="TGN34" s="446" t="s">
        <v>129</v>
      </c>
      <c r="TGO34" s="446" t="s">
        <v>130</v>
      </c>
      <c r="TGP34" s="446">
        <v>0.217</v>
      </c>
      <c r="TGQ34" s="451">
        <f>+VLOOKUP(TGL34,[111]Insumos!$A$2:$F$2700,5,FALSE)</f>
        <v>2679</v>
      </c>
      <c r="TGR34" s="451">
        <f>+ROUND(TGP34*TGQ34,0)</f>
        <v>581</v>
      </c>
      <c r="TGS34" s="450" t="s">
        <v>31</v>
      </c>
      <c r="TGT34" s="450" t="s">
        <v>127</v>
      </c>
      <c r="TGU34" s="446" t="s">
        <v>128</v>
      </c>
      <c r="TGV34" s="446" t="s">
        <v>129</v>
      </c>
      <c r="TGW34" s="446" t="s">
        <v>130</v>
      </c>
      <c r="TGX34" s="446">
        <v>0.217</v>
      </c>
      <c r="TGY34" s="451">
        <f>+VLOOKUP(TGT34,[111]Insumos!$A$2:$F$2700,5,FALSE)</f>
        <v>2679</v>
      </c>
      <c r="TGZ34" s="451">
        <f>+ROUND(TGX34*TGY34,0)</f>
        <v>581</v>
      </c>
      <c r="THA34" s="450" t="s">
        <v>31</v>
      </c>
      <c r="THB34" s="450" t="s">
        <v>127</v>
      </c>
      <c r="THC34" s="446" t="s">
        <v>128</v>
      </c>
      <c r="THD34" s="446" t="s">
        <v>129</v>
      </c>
      <c r="THE34" s="446" t="s">
        <v>130</v>
      </c>
      <c r="THF34" s="446">
        <v>0.217</v>
      </c>
      <c r="THG34" s="451">
        <f>+VLOOKUP(THB34,[111]Insumos!$A$2:$F$2700,5,FALSE)</f>
        <v>2679</v>
      </c>
      <c r="THH34" s="451">
        <f>+ROUND(THF34*THG34,0)</f>
        <v>581</v>
      </c>
      <c r="THI34" s="450" t="s">
        <v>31</v>
      </c>
      <c r="THJ34" s="450" t="s">
        <v>127</v>
      </c>
      <c r="THK34" s="446" t="s">
        <v>128</v>
      </c>
      <c r="THL34" s="446" t="s">
        <v>129</v>
      </c>
      <c r="THM34" s="446" t="s">
        <v>130</v>
      </c>
      <c r="THN34" s="446">
        <v>0.217</v>
      </c>
      <c r="THO34" s="451">
        <f>+VLOOKUP(THJ34,[111]Insumos!$A$2:$F$2700,5,FALSE)</f>
        <v>2679</v>
      </c>
      <c r="THP34" s="451">
        <f>+ROUND(THN34*THO34,0)</f>
        <v>581</v>
      </c>
      <c r="THQ34" s="450" t="s">
        <v>31</v>
      </c>
      <c r="THR34" s="450" t="s">
        <v>127</v>
      </c>
      <c r="THS34" s="446" t="s">
        <v>128</v>
      </c>
      <c r="THT34" s="446" t="s">
        <v>129</v>
      </c>
      <c r="THU34" s="446" t="s">
        <v>130</v>
      </c>
      <c r="THV34" s="446">
        <v>0.217</v>
      </c>
      <c r="THW34" s="451">
        <f>+VLOOKUP(THR34,[111]Insumos!$A$2:$F$2700,5,FALSE)</f>
        <v>2679</v>
      </c>
      <c r="THX34" s="451">
        <f>+ROUND(THV34*THW34,0)</f>
        <v>581</v>
      </c>
      <c r="THY34" s="450" t="s">
        <v>31</v>
      </c>
      <c r="THZ34" s="450" t="s">
        <v>127</v>
      </c>
      <c r="TIA34" s="446" t="s">
        <v>128</v>
      </c>
      <c r="TIB34" s="446" t="s">
        <v>129</v>
      </c>
      <c r="TIC34" s="446" t="s">
        <v>130</v>
      </c>
      <c r="TID34" s="446">
        <v>0.217</v>
      </c>
      <c r="TIE34" s="451">
        <f>+VLOOKUP(THZ34,[111]Insumos!$A$2:$F$2700,5,FALSE)</f>
        <v>2679</v>
      </c>
      <c r="TIF34" s="451">
        <f>+ROUND(TID34*TIE34,0)</f>
        <v>581</v>
      </c>
      <c r="TIG34" s="450" t="s">
        <v>31</v>
      </c>
      <c r="TIH34" s="450" t="s">
        <v>127</v>
      </c>
      <c r="TII34" s="446" t="s">
        <v>128</v>
      </c>
      <c r="TIJ34" s="446" t="s">
        <v>129</v>
      </c>
      <c r="TIK34" s="446" t="s">
        <v>130</v>
      </c>
      <c r="TIL34" s="446">
        <v>0.217</v>
      </c>
      <c r="TIM34" s="451">
        <f>+VLOOKUP(TIH34,[111]Insumos!$A$2:$F$2700,5,FALSE)</f>
        <v>2679</v>
      </c>
      <c r="TIN34" s="451">
        <f>+ROUND(TIL34*TIM34,0)</f>
        <v>581</v>
      </c>
      <c r="TIO34" s="450" t="s">
        <v>31</v>
      </c>
      <c r="TIP34" s="450" t="s">
        <v>127</v>
      </c>
      <c r="TIQ34" s="446" t="s">
        <v>128</v>
      </c>
      <c r="TIR34" s="446" t="s">
        <v>129</v>
      </c>
      <c r="TIS34" s="446" t="s">
        <v>130</v>
      </c>
      <c r="TIT34" s="446">
        <v>0.217</v>
      </c>
      <c r="TIU34" s="451">
        <f>+VLOOKUP(TIP34,[111]Insumos!$A$2:$F$2700,5,FALSE)</f>
        <v>2679</v>
      </c>
      <c r="TIV34" s="451">
        <f>+ROUND(TIT34*TIU34,0)</f>
        <v>581</v>
      </c>
      <c r="TIW34" s="450" t="s">
        <v>31</v>
      </c>
      <c r="TIX34" s="450" t="s">
        <v>127</v>
      </c>
      <c r="TIY34" s="446" t="s">
        <v>128</v>
      </c>
      <c r="TIZ34" s="446" t="s">
        <v>129</v>
      </c>
      <c r="TJA34" s="446" t="s">
        <v>130</v>
      </c>
      <c r="TJB34" s="446">
        <v>0.217</v>
      </c>
      <c r="TJC34" s="451">
        <f>+VLOOKUP(TIX34,[111]Insumos!$A$2:$F$2700,5,FALSE)</f>
        <v>2679</v>
      </c>
      <c r="TJD34" s="451">
        <f>+ROUND(TJB34*TJC34,0)</f>
        <v>581</v>
      </c>
      <c r="TJE34" s="450" t="s">
        <v>31</v>
      </c>
      <c r="TJF34" s="450" t="s">
        <v>127</v>
      </c>
      <c r="TJG34" s="446" t="s">
        <v>128</v>
      </c>
      <c r="TJH34" s="446" t="s">
        <v>129</v>
      </c>
      <c r="TJI34" s="446" t="s">
        <v>130</v>
      </c>
      <c r="TJJ34" s="446">
        <v>0.217</v>
      </c>
      <c r="TJK34" s="451">
        <f>+VLOOKUP(TJF34,[111]Insumos!$A$2:$F$2700,5,FALSE)</f>
        <v>2679</v>
      </c>
      <c r="TJL34" s="451">
        <f>+ROUND(TJJ34*TJK34,0)</f>
        <v>581</v>
      </c>
      <c r="TJM34" s="450" t="s">
        <v>31</v>
      </c>
      <c r="TJN34" s="450" t="s">
        <v>127</v>
      </c>
      <c r="TJO34" s="446" t="s">
        <v>128</v>
      </c>
      <c r="TJP34" s="446" t="s">
        <v>129</v>
      </c>
      <c r="TJQ34" s="446" t="s">
        <v>130</v>
      </c>
      <c r="TJR34" s="446">
        <v>0.217</v>
      </c>
      <c r="TJS34" s="451">
        <f>+VLOOKUP(TJN34,[111]Insumos!$A$2:$F$2700,5,FALSE)</f>
        <v>2679</v>
      </c>
      <c r="TJT34" s="451">
        <f>+ROUND(TJR34*TJS34,0)</f>
        <v>581</v>
      </c>
      <c r="TJU34" s="450" t="s">
        <v>31</v>
      </c>
      <c r="TJV34" s="450" t="s">
        <v>127</v>
      </c>
      <c r="TJW34" s="446" t="s">
        <v>128</v>
      </c>
      <c r="TJX34" s="446" t="s">
        <v>129</v>
      </c>
      <c r="TJY34" s="446" t="s">
        <v>130</v>
      </c>
      <c r="TJZ34" s="446">
        <v>0.217</v>
      </c>
      <c r="TKA34" s="451">
        <f>+VLOOKUP(TJV34,[111]Insumos!$A$2:$F$2700,5,FALSE)</f>
        <v>2679</v>
      </c>
      <c r="TKB34" s="451">
        <f>+ROUND(TJZ34*TKA34,0)</f>
        <v>581</v>
      </c>
      <c r="TKC34" s="450" t="s">
        <v>31</v>
      </c>
      <c r="TKD34" s="450" t="s">
        <v>127</v>
      </c>
      <c r="TKE34" s="446" t="s">
        <v>128</v>
      </c>
      <c r="TKF34" s="446" t="s">
        <v>129</v>
      </c>
      <c r="TKG34" s="446" t="s">
        <v>130</v>
      </c>
      <c r="TKH34" s="446">
        <v>0.217</v>
      </c>
      <c r="TKI34" s="451">
        <f>+VLOOKUP(TKD34,[111]Insumos!$A$2:$F$2700,5,FALSE)</f>
        <v>2679</v>
      </c>
      <c r="TKJ34" s="451">
        <f>+ROUND(TKH34*TKI34,0)</f>
        <v>581</v>
      </c>
      <c r="TKK34" s="450" t="s">
        <v>31</v>
      </c>
      <c r="TKL34" s="450" t="s">
        <v>127</v>
      </c>
      <c r="TKM34" s="446" t="s">
        <v>128</v>
      </c>
      <c r="TKN34" s="446" t="s">
        <v>129</v>
      </c>
      <c r="TKO34" s="446" t="s">
        <v>130</v>
      </c>
      <c r="TKP34" s="446">
        <v>0.217</v>
      </c>
      <c r="TKQ34" s="451">
        <f>+VLOOKUP(TKL34,[111]Insumos!$A$2:$F$2700,5,FALSE)</f>
        <v>2679</v>
      </c>
      <c r="TKR34" s="451">
        <f>+ROUND(TKP34*TKQ34,0)</f>
        <v>581</v>
      </c>
      <c r="TKS34" s="450" t="s">
        <v>31</v>
      </c>
      <c r="TKT34" s="450" t="s">
        <v>127</v>
      </c>
      <c r="TKU34" s="446" t="s">
        <v>128</v>
      </c>
      <c r="TKV34" s="446" t="s">
        <v>129</v>
      </c>
      <c r="TKW34" s="446" t="s">
        <v>130</v>
      </c>
      <c r="TKX34" s="446">
        <v>0.217</v>
      </c>
      <c r="TKY34" s="451">
        <f>+VLOOKUP(TKT34,[111]Insumos!$A$2:$F$2700,5,FALSE)</f>
        <v>2679</v>
      </c>
      <c r="TKZ34" s="451">
        <f>+ROUND(TKX34*TKY34,0)</f>
        <v>581</v>
      </c>
      <c r="TLA34" s="450" t="s">
        <v>31</v>
      </c>
      <c r="TLB34" s="450" t="s">
        <v>127</v>
      </c>
      <c r="TLC34" s="446" t="s">
        <v>128</v>
      </c>
      <c r="TLD34" s="446" t="s">
        <v>129</v>
      </c>
      <c r="TLE34" s="446" t="s">
        <v>130</v>
      </c>
      <c r="TLF34" s="446">
        <v>0.217</v>
      </c>
      <c r="TLG34" s="451">
        <f>+VLOOKUP(TLB34,[111]Insumos!$A$2:$F$2700,5,FALSE)</f>
        <v>2679</v>
      </c>
      <c r="TLH34" s="451">
        <f>+ROUND(TLF34*TLG34,0)</f>
        <v>581</v>
      </c>
      <c r="TLI34" s="450" t="s">
        <v>31</v>
      </c>
      <c r="TLJ34" s="450" t="s">
        <v>127</v>
      </c>
      <c r="TLK34" s="446" t="s">
        <v>128</v>
      </c>
      <c r="TLL34" s="446" t="s">
        <v>129</v>
      </c>
      <c r="TLM34" s="446" t="s">
        <v>130</v>
      </c>
      <c r="TLN34" s="446">
        <v>0.217</v>
      </c>
      <c r="TLO34" s="451">
        <f>+VLOOKUP(TLJ34,[111]Insumos!$A$2:$F$2700,5,FALSE)</f>
        <v>2679</v>
      </c>
      <c r="TLP34" s="451">
        <f>+ROUND(TLN34*TLO34,0)</f>
        <v>581</v>
      </c>
      <c r="TLQ34" s="450" t="s">
        <v>31</v>
      </c>
      <c r="TLR34" s="450" t="s">
        <v>127</v>
      </c>
      <c r="TLS34" s="446" t="s">
        <v>128</v>
      </c>
      <c r="TLT34" s="446" t="s">
        <v>129</v>
      </c>
      <c r="TLU34" s="446" t="s">
        <v>130</v>
      </c>
      <c r="TLV34" s="446">
        <v>0.217</v>
      </c>
      <c r="TLW34" s="451">
        <f>+VLOOKUP(TLR34,[111]Insumos!$A$2:$F$2700,5,FALSE)</f>
        <v>2679</v>
      </c>
      <c r="TLX34" s="451">
        <f>+ROUND(TLV34*TLW34,0)</f>
        <v>581</v>
      </c>
      <c r="TLY34" s="450" t="s">
        <v>31</v>
      </c>
      <c r="TLZ34" s="450" t="s">
        <v>127</v>
      </c>
      <c r="TMA34" s="446" t="s">
        <v>128</v>
      </c>
      <c r="TMB34" s="446" t="s">
        <v>129</v>
      </c>
      <c r="TMC34" s="446" t="s">
        <v>130</v>
      </c>
      <c r="TMD34" s="446">
        <v>0.217</v>
      </c>
      <c r="TME34" s="451">
        <f>+VLOOKUP(TLZ34,[111]Insumos!$A$2:$F$2700,5,FALSE)</f>
        <v>2679</v>
      </c>
      <c r="TMF34" s="451">
        <f>+ROUND(TMD34*TME34,0)</f>
        <v>581</v>
      </c>
      <c r="TMG34" s="450" t="s">
        <v>31</v>
      </c>
      <c r="TMH34" s="450" t="s">
        <v>127</v>
      </c>
      <c r="TMI34" s="446" t="s">
        <v>128</v>
      </c>
      <c r="TMJ34" s="446" t="s">
        <v>129</v>
      </c>
      <c r="TMK34" s="446" t="s">
        <v>130</v>
      </c>
      <c r="TML34" s="446">
        <v>0.217</v>
      </c>
      <c r="TMM34" s="451">
        <f>+VLOOKUP(TMH34,[111]Insumos!$A$2:$F$2700,5,FALSE)</f>
        <v>2679</v>
      </c>
      <c r="TMN34" s="451">
        <f>+ROUND(TML34*TMM34,0)</f>
        <v>581</v>
      </c>
      <c r="TMO34" s="450" t="s">
        <v>31</v>
      </c>
      <c r="TMP34" s="450" t="s">
        <v>127</v>
      </c>
      <c r="TMQ34" s="446" t="s">
        <v>128</v>
      </c>
      <c r="TMR34" s="446" t="s">
        <v>129</v>
      </c>
      <c r="TMS34" s="446" t="s">
        <v>130</v>
      </c>
      <c r="TMT34" s="446">
        <v>0.217</v>
      </c>
      <c r="TMU34" s="451">
        <f>+VLOOKUP(TMP34,[111]Insumos!$A$2:$F$2700,5,FALSE)</f>
        <v>2679</v>
      </c>
      <c r="TMV34" s="451">
        <f>+ROUND(TMT34*TMU34,0)</f>
        <v>581</v>
      </c>
      <c r="TMW34" s="450" t="s">
        <v>31</v>
      </c>
      <c r="TMX34" s="450" t="s">
        <v>127</v>
      </c>
      <c r="TMY34" s="446" t="s">
        <v>128</v>
      </c>
      <c r="TMZ34" s="446" t="s">
        <v>129</v>
      </c>
      <c r="TNA34" s="446" t="s">
        <v>130</v>
      </c>
      <c r="TNB34" s="446">
        <v>0.217</v>
      </c>
      <c r="TNC34" s="451">
        <f>+VLOOKUP(TMX34,[111]Insumos!$A$2:$F$2700,5,FALSE)</f>
        <v>2679</v>
      </c>
      <c r="TND34" s="451">
        <f>+ROUND(TNB34*TNC34,0)</f>
        <v>581</v>
      </c>
      <c r="TNE34" s="450" t="s">
        <v>31</v>
      </c>
      <c r="TNF34" s="450" t="s">
        <v>127</v>
      </c>
      <c r="TNG34" s="446" t="s">
        <v>128</v>
      </c>
      <c r="TNH34" s="446" t="s">
        <v>129</v>
      </c>
      <c r="TNI34" s="446" t="s">
        <v>130</v>
      </c>
      <c r="TNJ34" s="446">
        <v>0.217</v>
      </c>
      <c r="TNK34" s="451">
        <f>+VLOOKUP(TNF34,[111]Insumos!$A$2:$F$2700,5,FALSE)</f>
        <v>2679</v>
      </c>
      <c r="TNL34" s="451">
        <f>+ROUND(TNJ34*TNK34,0)</f>
        <v>581</v>
      </c>
      <c r="TNM34" s="450" t="s">
        <v>31</v>
      </c>
      <c r="TNN34" s="450" t="s">
        <v>127</v>
      </c>
      <c r="TNO34" s="446" t="s">
        <v>128</v>
      </c>
      <c r="TNP34" s="446" t="s">
        <v>129</v>
      </c>
      <c r="TNQ34" s="446" t="s">
        <v>130</v>
      </c>
      <c r="TNR34" s="446">
        <v>0.217</v>
      </c>
      <c r="TNS34" s="451">
        <f>+VLOOKUP(TNN34,[111]Insumos!$A$2:$F$2700,5,FALSE)</f>
        <v>2679</v>
      </c>
      <c r="TNT34" s="451">
        <f>+ROUND(TNR34*TNS34,0)</f>
        <v>581</v>
      </c>
      <c r="TNU34" s="450" t="s">
        <v>31</v>
      </c>
      <c r="TNV34" s="450" t="s">
        <v>127</v>
      </c>
      <c r="TNW34" s="446" t="s">
        <v>128</v>
      </c>
      <c r="TNX34" s="446" t="s">
        <v>129</v>
      </c>
      <c r="TNY34" s="446" t="s">
        <v>130</v>
      </c>
      <c r="TNZ34" s="446">
        <v>0.217</v>
      </c>
      <c r="TOA34" s="451">
        <f>+VLOOKUP(TNV34,[111]Insumos!$A$2:$F$2700,5,FALSE)</f>
        <v>2679</v>
      </c>
      <c r="TOB34" s="451">
        <f>+ROUND(TNZ34*TOA34,0)</f>
        <v>581</v>
      </c>
      <c r="TOC34" s="450" t="s">
        <v>31</v>
      </c>
      <c r="TOD34" s="450" t="s">
        <v>127</v>
      </c>
      <c r="TOE34" s="446" t="s">
        <v>128</v>
      </c>
      <c r="TOF34" s="446" t="s">
        <v>129</v>
      </c>
      <c r="TOG34" s="446" t="s">
        <v>130</v>
      </c>
      <c r="TOH34" s="446">
        <v>0.217</v>
      </c>
      <c r="TOI34" s="451">
        <f>+VLOOKUP(TOD34,[111]Insumos!$A$2:$F$2700,5,FALSE)</f>
        <v>2679</v>
      </c>
      <c r="TOJ34" s="451">
        <f>+ROUND(TOH34*TOI34,0)</f>
        <v>581</v>
      </c>
      <c r="TOK34" s="450" t="s">
        <v>31</v>
      </c>
      <c r="TOL34" s="450" t="s">
        <v>127</v>
      </c>
      <c r="TOM34" s="446" t="s">
        <v>128</v>
      </c>
      <c r="TON34" s="446" t="s">
        <v>129</v>
      </c>
      <c r="TOO34" s="446" t="s">
        <v>130</v>
      </c>
      <c r="TOP34" s="446">
        <v>0.217</v>
      </c>
      <c r="TOQ34" s="451">
        <f>+VLOOKUP(TOL34,[111]Insumos!$A$2:$F$2700,5,FALSE)</f>
        <v>2679</v>
      </c>
      <c r="TOR34" s="451">
        <f>+ROUND(TOP34*TOQ34,0)</f>
        <v>581</v>
      </c>
      <c r="TOS34" s="450" t="s">
        <v>31</v>
      </c>
      <c r="TOT34" s="450" t="s">
        <v>127</v>
      </c>
      <c r="TOU34" s="446" t="s">
        <v>128</v>
      </c>
      <c r="TOV34" s="446" t="s">
        <v>129</v>
      </c>
      <c r="TOW34" s="446" t="s">
        <v>130</v>
      </c>
      <c r="TOX34" s="446">
        <v>0.217</v>
      </c>
      <c r="TOY34" s="451">
        <f>+VLOOKUP(TOT34,[111]Insumos!$A$2:$F$2700,5,FALSE)</f>
        <v>2679</v>
      </c>
      <c r="TOZ34" s="451">
        <f>+ROUND(TOX34*TOY34,0)</f>
        <v>581</v>
      </c>
      <c r="TPA34" s="450" t="s">
        <v>31</v>
      </c>
      <c r="TPB34" s="450" t="s">
        <v>127</v>
      </c>
      <c r="TPC34" s="446" t="s">
        <v>128</v>
      </c>
      <c r="TPD34" s="446" t="s">
        <v>129</v>
      </c>
      <c r="TPE34" s="446" t="s">
        <v>130</v>
      </c>
      <c r="TPF34" s="446">
        <v>0.217</v>
      </c>
      <c r="TPG34" s="451">
        <f>+VLOOKUP(TPB34,[111]Insumos!$A$2:$F$2700,5,FALSE)</f>
        <v>2679</v>
      </c>
      <c r="TPH34" s="451">
        <f>+ROUND(TPF34*TPG34,0)</f>
        <v>581</v>
      </c>
      <c r="TPI34" s="450" t="s">
        <v>31</v>
      </c>
      <c r="TPJ34" s="450" t="s">
        <v>127</v>
      </c>
      <c r="TPK34" s="446" t="s">
        <v>128</v>
      </c>
      <c r="TPL34" s="446" t="s">
        <v>129</v>
      </c>
      <c r="TPM34" s="446" t="s">
        <v>130</v>
      </c>
      <c r="TPN34" s="446">
        <v>0.217</v>
      </c>
      <c r="TPO34" s="451">
        <f>+VLOOKUP(TPJ34,[111]Insumos!$A$2:$F$2700,5,FALSE)</f>
        <v>2679</v>
      </c>
      <c r="TPP34" s="451">
        <f>+ROUND(TPN34*TPO34,0)</f>
        <v>581</v>
      </c>
      <c r="TPQ34" s="450" t="s">
        <v>31</v>
      </c>
      <c r="TPR34" s="450" t="s">
        <v>127</v>
      </c>
      <c r="TPS34" s="446" t="s">
        <v>128</v>
      </c>
      <c r="TPT34" s="446" t="s">
        <v>129</v>
      </c>
      <c r="TPU34" s="446" t="s">
        <v>130</v>
      </c>
      <c r="TPV34" s="446">
        <v>0.217</v>
      </c>
      <c r="TPW34" s="451">
        <f>+VLOOKUP(TPR34,[111]Insumos!$A$2:$F$2700,5,FALSE)</f>
        <v>2679</v>
      </c>
      <c r="TPX34" s="451">
        <f>+ROUND(TPV34*TPW34,0)</f>
        <v>581</v>
      </c>
      <c r="TPY34" s="450" t="s">
        <v>31</v>
      </c>
      <c r="TPZ34" s="450" t="s">
        <v>127</v>
      </c>
      <c r="TQA34" s="446" t="s">
        <v>128</v>
      </c>
      <c r="TQB34" s="446" t="s">
        <v>129</v>
      </c>
      <c r="TQC34" s="446" t="s">
        <v>130</v>
      </c>
      <c r="TQD34" s="446">
        <v>0.217</v>
      </c>
      <c r="TQE34" s="451">
        <f>+VLOOKUP(TPZ34,[111]Insumos!$A$2:$F$2700,5,FALSE)</f>
        <v>2679</v>
      </c>
      <c r="TQF34" s="451">
        <f>+ROUND(TQD34*TQE34,0)</f>
        <v>581</v>
      </c>
      <c r="TQG34" s="450" t="s">
        <v>31</v>
      </c>
      <c r="TQH34" s="450" t="s">
        <v>127</v>
      </c>
      <c r="TQI34" s="446" t="s">
        <v>128</v>
      </c>
      <c r="TQJ34" s="446" t="s">
        <v>129</v>
      </c>
      <c r="TQK34" s="446" t="s">
        <v>130</v>
      </c>
      <c r="TQL34" s="446">
        <v>0.217</v>
      </c>
      <c r="TQM34" s="451">
        <f>+VLOOKUP(TQH34,[111]Insumos!$A$2:$F$2700,5,FALSE)</f>
        <v>2679</v>
      </c>
      <c r="TQN34" s="451">
        <f>+ROUND(TQL34*TQM34,0)</f>
        <v>581</v>
      </c>
      <c r="TQO34" s="450" t="s">
        <v>31</v>
      </c>
      <c r="TQP34" s="450" t="s">
        <v>127</v>
      </c>
      <c r="TQQ34" s="446" t="s">
        <v>128</v>
      </c>
      <c r="TQR34" s="446" t="s">
        <v>129</v>
      </c>
      <c r="TQS34" s="446" t="s">
        <v>130</v>
      </c>
      <c r="TQT34" s="446">
        <v>0.217</v>
      </c>
      <c r="TQU34" s="451">
        <f>+VLOOKUP(TQP34,[111]Insumos!$A$2:$F$2700,5,FALSE)</f>
        <v>2679</v>
      </c>
      <c r="TQV34" s="451">
        <f>+ROUND(TQT34*TQU34,0)</f>
        <v>581</v>
      </c>
      <c r="TQW34" s="450" t="s">
        <v>31</v>
      </c>
      <c r="TQX34" s="450" t="s">
        <v>127</v>
      </c>
      <c r="TQY34" s="446" t="s">
        <v>128</v>
      </c>
      <c r="TQZ34" s="446" t="s">
        <v>129</v>
      </c>
      <c r="TRA34" s="446" t="s">
        <v>130</v>
      </c>
      <c r="TRB34" s="446">
        <v>0.217</v>
      </c>
      <c r="TRC34" s="451">
        <f>+VLOOKUP(TQX34,[111]Insumos!$A$2:$F$2700,5,FALSE)</f>
        <v>2679</v>
      </c>
      <c r="TRD34" s="451">
        <f>+ROUND(TRB34*TRC34,0)</f>
        <v>581</v>
      </c>
      <c r="TRE34" s="450" t="s">
        <v>31</v>
      </c>
      <c r="TRF34" s="450" t="s">
        <v>127</v>
      </c>
      <c r="TRG34" s="446" t="s">
        <v>128</v>
      </c>
      <c r="TRH34" s="446" t="s">
        <v>129</v>
      </c>
      <c r="TRI34" s="446" t="s">
        <v>130</v>
      </c>
      <c r="TRJ34" s="446">
        <v>0.217</v>
      </c>
      <c r="TRK34" s="451">
        <f>+VLOOKUP(TRF34,[111]Insumos!$A$2:$F$2700,5,FALSE)</f>
        <v>2679</v>
      </c>
      <c r="TRL34" s="451">
        <f>+ROUND(TRJ34*TRK34,0)</f>
        <v>581</v>
      </c>
      <c r="TRM34" s="450" t="s">
        <v>31</v>
      </c>
      <c r="TRN34" s="450" t="s">
        <v>127</v>
      </c>
      <c r="TRO34" s="446" t="s">
        <v>128</v>
      </c>
      <c r="TRP34" s="446" t="s">
        <v>129</v>
      </c>
      <c r="TRQ34" s="446" t="s">
        <v>130</v>
      </c>
      <c r="TRR34" s="446">
        <v>0.217</v>
      </c>
      <c r="TRS34" s="451">
        <f>+VLOOKUP(TRN34,[111]Insumos!$A$2:$F$2700,5,FALSE)</f>
        <v>2679</v>
      </c>
      <c r="TRT34" s="451">
        <f>+ROUND(TRR34*TRS34,0)</f>
        <v>581</v>
      </c>
      <c r="TRU34" s="450" t="s">
        <v>31</v>
      </c>
      <c r="TRV34" s="450" t="s">
        <v>127</v>
      </c>
      <c r="TRW34" s="446" t="s">
        <v>128</v>
      </c>
      <c r="TRX34" s="446" t="s">
        <v>129</v>
      </c>
      <c r="TRY34" s="446" t="s">
        <v>130</v>
      </c>
      <c r="TRZ34" s="446">
        <v>0.217</v>
      </c>
      <c r="TSA34" s="451">
        <f>+VLOOKUP(TRV34,[111]Insumos!$A$2:$F$2700,5,FALSE)</f>
        <v>2679</v>
      </c>
      <c r="TSB34" s="451">
        <f>+ROUND(TRZ34*TSA34,0)</f>
        <v>581</v>
      </c>
      <c r="TSC34" s="450" t="s">
        <v>31</v>
      </c>
      <c r="TSD34" s="450" t="s">
        <v>127</v>
      </c>
      <c r="TSE34" s="446" t="s">
        <v>128</v>
      </c>
      <c r="TSF34" s="446" t="s">
        <v>129</v>
      </c>
      <c r="TSG34" s="446" t="s">
        <v>130</v>
      </c>
      <c r="TSH34" s="446">
        <v>0.217</v>
      </c>
      <c r="TSI34" s="451">
        <f>+VLOOKUP(TSD34,[111]Insumos!$A$2:$F$2700,5,FALSE)</f>
        <v>2679</v>
      </c>
      <c r="TSJ34" s="451">
        <f>+ROUND(TSH34*TSI34,0)</f>
        <v>581</v>
      </c>
      <c r="TSK34" s="450" t="s">
        <v>31</v>
      </c>
      <c r="TSL34" s="450" t="s">
        <v>127</v>
      </c>
      <c r="TSM34" s="446" t="s">
        <v>128</v>
      </c>
      <c r="TSN34" s="446" t="s">
        <v>129</v>
      </c>
      <c r="TSO34" s="446" t="s">
        <v>130</v>
      </c>
      <c r="TSP34" s="446">
        <v>0.217</v>
      </c>
      <c r="TSQ34" s="451">
        <f>+VLOOKUP(TSL34,[111]Insumos!$A$2:$F$2700,5,FALSE)</f>
        <v>2679</v>
      </c>
      <c r="TSR34" s="451">
        <f>+ROUND(TSP34*TSQ34,0)</f>
        <v>581</v>
      </c>
      <c r="TSS34" s="450" t="s">
        <v>31</v>
      </c>
      <c r="TST34" s="450" t="s">
        <v>127</v>
      </c>
      <c r="TSU34" s="446" t="s">
        <v>128</v>
      </c>
      <c r="TSV34" s="446" t="s">
        <v>129</v>
      </c>
      <c r="TSW34" s="446" t="s">
        <v>130</v>
      </c>
      <c r="TSX34" s="446">
        <v>0.217</v>
      </c>
      <c r="TSY34" s="451">
        <f>+VLOOKUP(TST34,[111]Insumos!$A$2:$F$2700,5,FALSE)</f>
        <v>2679</v>
      </c>
      <c r="TSZ34" s="451">
        <f>+ROUND(TSX34*TSY34,0)</f>
        <v>581</v>
      </c>
      <c r="TTA34" s="450" t="s">
        <v>31</v>
      </c>
      <c r="TTB34" s="450" t="s">
        <v>127</v>
      </c>
      <c r="TTC34" s="446" t="s">
        <v>128</v>
      </c>
      <c r="TTD34" s="446" t="s">
        <v>129</v>
      </c>
      <c r="TTE34" s="446" t="s">
        <v>130</v>
      </c>
      <c r="TTF34" s="446">
        <v>0.217</v>
      </c>
      <c r="TTG34" s="451">
        <f>+VLOOKUP(TTB34,[111]Insumos!$A$2:$F$2700,5,FALSE)</f>
        <v>2679</v>
      </c>
      <c r="TTH34" s="451">
        <f>+ROUND(TTF34*TTG34,0)</f>
        <v>581</v>
      </c>
      <c r="TTI34" s="450" t="s">
        <v>31</v>
      </c>
      <c r="TTJ34" s="450" t="s">
        <v>127</v>
      </c>
      <c r="TTK34" s="446" t="s">
        <v>128</v>
      </c>
      <c r="TTL34" s="446" t="s">
        <v>129</v>
      </c>
      <c r="TTM34" s="446" t="s">
        <v>130</v>
      </c>
      <c r="TTN34" s="446">
        <v>0.217</v>
      </c>
      <c r="TTO34" s="451">
        <f>+VLOOKUP(TTJ34,[111]Insumos!$A$2:$F$2700,5,FALSE)</f>
        <v>2679</v>
      </c>
      <c r="TTP34" s="451">
        <f>+ROUND(TTN34*TTO34,0)</f>
        <v>581</v>
      </c>
      <c r="TTQ34" s="450" t="s">
        <v>31</v>
      </c>
      <c r="TTR34" s="450" t="s">
        <v>127</v>
      </c>
      <c r="TTS34" s="446" t="s">
        <v>128</v>
      </c>
      <c r="TTT34" s="446" t="s">
        <v>129</v>
      </c>
      <c r="TTU34" s="446" t="s">
        <v>130</v>
      </c>
      <c r="TTV34" s="446">
        <v>0.217</v>
      </c>
      <c r="TTW34" s="451">
        <f>+VLOOKUP(TTR34,[111]Insumos!$A$2:$F$2700,5,FALSE)</f>
        <v>2679</v>
      </c>
      <c r="TTX34" s="451">
        <f>+ROUND(TTV34*TTW34,0)</f>
        <v>581</v>
      </c>
      <c r="TTY34" s="450" t="s">
        <v>31</v>
      </c>
      <c r="TTZ34" s="450" t="s">
        <v>127</v>
      </c>
      <c r="TUA34" s="446" t="s">
        <v>128</v>
      </c>
      <c r="TUB34" s="446" t="s">
        <v>129</v>
      </c>
      <c r="TUC34" s="446" t="s">
        <v>130</v>
      </c>
      <c r="TUD34" s="446">
        <v>0.217</v>
      </c>
      <c r="TUE34" s="451">
        <f>+VLOOKUP(TTZ34,[111]Insumos!$A$2:$F$2700,5,FALSE)</f>
        <v>2679</v>
      </c>
      <c r="TUF34" s="451">
        <f>+ROUND(TUD34*TUE34,0)</f>
        <v>581</v>
      </c>
      <c r="TUG34" s="450" t="s">
        <v>31</v>
      </c>
      <c r="TUH34" s="450" t="s">
        <v>127</v>
      </c>
      <c r="TUI34" s="446" t="s">
        <v>128</v>
      </c>
      <c r="TUJ34" s="446" t="s">
        <v>129</v>
      </c>
      <c r="TUK34" s="446" t="s">
        <v>130</v>
      </c>
      <c r="TUL34" s="446">
        <v>0.217</v>
      </c>
      <c r="TUM34" s="451">
        <f>+VLOOKUP(TUH34,[111]Insumos!$A$2:$F$2700,5,FALSE)</f>
        <v>2679</v>
      </c>
      <c r="TUN34" s="451">
        <f>+ROUND(TUL34*TUM34,0)</f>
        <v>581</v>
      </c>
      <c r="TUO34" s="450" t="s">
        <v>31</v>
      </c>
      <c r="TUP34" s="450" t="s">
        <v>127</v>
      </c>
      <c r="TUQ34" s="446" t="s">
        <v>128</v>
      </c>
      <c r="TUR34" s="446" t="s">
        <v>129</v>
      </c>
      <c r="TUS34" s="446" t="s">
        <v>130</v>
      </c>
      <c r="TUT34" s="446">
        <v>0.217</v>
      </c>
      <c r="TUU34" s="451">
        <f>+VLOOKUP(TUP34,[111]Insumos!$A$2:$F$2700,5,FALSE)</f>
        <v>2679</v>
      </c>
      <c r="TUV34" s="451">
        <f>+ROUND(TUT34*TUU34,0)</f>
        <v>581</v>
      </c>
      <c r="TUW34" s="450" t="s">
        <v>31</v>
      </c>
      <c r="TUX34" s="450" t="s">
        <v>127</v>
      </c>
      <c r="TUY34" s="446" t="s">
        <v>128</v>
      </c>
      <c r="TUZ34" s="446" t="s">
        <v>129</v>
      </c>
      <c r="TVA34" s="446" t="s">
        <v>130</v>
      </c>
      <c r="TVB34" s="446">
        <v>0.217</v>
      </c>
      <c r="TVC34" s="451">
        <f>+VLOOKUP(TUX34,[111]Insumos!$A$2:$F$2700,5,FALSE)</f>
        <v>2679</v>
      </c>
      <c r="TVD34" s="451">
        <f>+ROUND(TVB34*TVC34,0)</f>
        <v>581</v>
      </c>
      <c r="TVE34" s="450" t="s">
        <v>31</v>
      </c>
      <c r="TVF34" s="450" t="s">
        <v>127</v>
      </c>
      <c r="TVG34" s="446" t="s">
        <v>128</v>
      </c>
      <c r="TVH34" s="446" t="s">
        <v>129</v>
      </c>
      <c r="TVI34" s="446" t="s">
        <v>130</v>
      </c>
      <c r="TVJ34" s="446">
        <v>0.217</v>
      </c>
      <c r="TVK34" s="451">
        <f>+VLOOKUP(TVF34,[111]Insumos!$A$2:$F$2700,5,FALSE)</f>
        <v>2679</v>
      </c>
      <c r="TVL34" s="451">
        <f>+ROUND(TVJ34*TVK34,0)</f>
        <v>581</v>
      </c>
      <c r="TVM34" s="450" t="s">
        <v>31</v>
      </c>
      <c r="TVN34" s="450" t="s">
        <v>127</v>
      </c>
      <c r="TVO34" s="446" t="s">
        <v>128</v>
      </c>
      <c r="TVP34" s="446" t="s">
        <v>129</v>
      </c>
      <c r="TVQ34" s="446" t="s">
        <v>130</v>
      </c>
      <c r="TVR34" s="446">
        <v>0.217</v>
      </c>
      <c r="TVS34" s="451">
        <f>+VLOOKUP(TVN34,[111]Insumos!$A$2:$F$2700,5,FALSE)</f>
        <v>2679</v>
      </c>
      <c r="TVT34" s="451">
        <f>+ROUND(TVR34*TVS34,0)</f>
        <v>581</v>
      </c>
      <c r="TVU34" s="450" t="s">
        <v>31</v>
      </c>
      <c r="TVV34" s="450" t="s">
        <v>127</v>
      </c>
      <c r="TVW34" s="446" t="s">
        <v>128</v>
      </c>
      <c r="TVX34" s="446" t="s">
        <v>129</v>
      </c>
      <c r="TVY34" s="446" t="s">
        <v>130</v>
      </c>
      <c r="TVZ34" s="446">
        <v>0.217</v>
      </c>
      <c r="TWA34" s="451">
        <f>+VLOOKUP(TVV34,[111]Insumos!$A$2:$F$2700,5,FALSE)</f>
        <v>2679</v>
      </c>
      <c r="TWB34" s="451">
        <f>+ROUND(TVZ34*TWA34,0)</f>
        <v>581</v>
      </c>
      <c r="TWC34" s="450" t="s">
        <v>31</v>
      </c>
      <c r="TWD34" s="450" t="s">
        <v>127</v>
      </c>
      <c r="TWE34" s="446" t="s">
        <v>128</v>
      </c>
      <c r="TWF34" s="446" t="s">
        <v>129</v>
      </c>
      <c r="TWG34" s="446" t="s">
        <v>130</v>
      </c>
      <c r="TWH34" s="446">
        <v>0.217</v>
      </c>
      <c r="TWI34" s="451">
        <f>+VLOOKUP(TWD34,[111]Insumos!$A$2:$F$2700,5,FALSE)</f>
        <v>2679</v>
      </c>
      <c r="TWJ34" s="451">
        <f>+ROUND(TWH34*TWI34,0)</f>
        <v>581</v>
      </c>
      <c r="TWK34" s="450" t="s">
        <v>31</v>
      </c>
      <c r="TWL34" s="450" t="s">
        <v>127</v>
      </c>
      <c r="TWM34" s="446" t="s">
        <v>128</v>
      </c>
      <c r="TWN34" s="446" t="s">
        <v>129</v>
      </c>
      <c r="TWO34" s="446" t="s">
        <v>130</v>
      </c>
      <c r="TWP34" s="446">
        <v>0.217</v>
      </c>
      <c r="TWQ34" s="451">
        <f>+VLOOKUP(TWL34,[111]Insumos!$A$2:$F$2700,5,FALSE)</f>
        <v>2679</v>
      </c>
      <c r="TWR34" s="451">
        <f>+ROUND(TWP34*TWQ34,0)</f>
        <v>581</v>
      </c>
      <c r="TWS34" s="450" t="s">
        <v>31</v>
      </c>
      <c r="TWT34" s="450" t="s">
        <v>127</v>
      </c>
      <c r="TWU34" s="446" t="s">
        <v>128</v>
      </c>
      <c r="TWV34" s="446" t="s">
        <v>129</v>
      </c>
      <c r="TWW34" s="446" t="s">
        <v>130</v>
      </c>
      <c r="TWX34" s="446">
        <v>0.217</v>
      </c>
      <c r="TWY34" s="451">
        <f>+VLOOKUP(TWT34,[111]Insumos!$A$2:$F$2700,5,FALSE)</f>
        <v>2679</v>
      </c>
      <c r="TWZ34" s="451">
        <f>+ROUND(TWX34*TWY34,0)</f>
        <v>581</v>
      </c>
      <c r="TXA34" s="450" t="s">
        <v>31</v>
      </c>
      <c r="TXB34" s="450" t="s">
        <v>127</v>
      </c>
      <c r="TXC34" s="446" t="s">
        <v>128</v>
      </c>
      <c r="TXD34" s="446" t="s">
        <v>129</v>
      </c>
      <c r="TXE34" s="446" t="s">
        <v>130</v>
      </c>
      <c r="TXF34" s="446">
        <v>0.217</v>
      </c>
      <c r="TXG34" s="451">
        <f>+VLOOKUP(TXB34,[111]Insumos!$A$2:$F$2700,5,FALSE)</f>
        <v>2679</v>
      </c>
      <c r="TXH34" s="451">
        <f>+ROUND(TXF34*TXG34,0)</f>
        <v>581</v>
      </c>
      <c r="TXI34" s="450" t="s">
        <v>31</v>
      </c>
      <c r="TXJ34" s="450" t="s">
        <v>127</v>
      </c>
      <c r="TXK34" s="446" t="s">
        <v>128</v>
      </c>
      <c r="TXL34" s="446" t="s">
        <v>129</v>
      </c>
      <c r="TXM34" s="446" t="s">
        <v>130</v>
      </c>
      <c r="TXN34" s="446">
        <v>0.217</v>
      </c>
      <c r="TXO34" s="451">
        <f>+VLOOKUP(TXJ34,[111]Insumos!$A$2:$F$2700,5,FALSE)</f>
        <v>2679</v>
      </c>
      <c r="TXP34" s="451">
        <f>+ROUND(TXN34*TXO34,0)</f>
        <v>581</v>
      </c>
      <c r="TXQ34" s="450" t="s">
        <v>31</v>
      </c>
      <c r="TXR34" s="450" t="s">
        <v>127</v>
      </c>
      <c r="TXS34" s="446" t="s">
        <v>128</v>
      </c>
      <c r="TXT34" s="446" t="s">
        <v>129</v>
      </c>
      <c r="TXU34" s="446" t="s">
        <v>130</v>
      </c>
      <c r="TXV34" s="446">
        <v>0.217</v>
      </c>
      <c r="TXW34" s="451">
        <f>+VLOOKUP(TXR34,[111]Insumos!$A$2:$F$2700,5,FALSE)</f>
        <v>2679</v>
      </c>
      <c r="TXX34" s="451">
        <f>+ROUND(TXV34*TXW34,0)</f>
        <v>581</v>
      </c>
      <c r="TXY34" s="450" t="s">
        <v>31</v>
      </c>
      <c r="TXZ34" s="450" t="s">
        <v>127</v>
      </c>
      <c r="TYA34" s="446" t="s">
        <v>128</v>
      </c>
      <c r="TYB34" s="446" t="s">
        <v>129</v>
      </c>
      <c r="TYC34" s="446" t="s">
        <v>130</v>
      </c>
      <c r="TYD34" s="446">
        <v>0.217</v>
      </c>
      <c r="TYE34" s="451">
        <f>+VLOOKUP(TXZ34,[111]Insumos!$A$2:$F$2700,5,FALSE)</f>
        <v>2679</v>
      </c>
      <c r="TYF34" s="451">
        <f>+ROUND(TYD34*TYE34,0)</f>
        <v>581</v>
      </c>
      <c r="TYG34" s="450" t="s">
        <v>31</v>
      </c>
      <c r="TYH34" s="450" t="s">
        <v>127</v>
      </c>
      <c r="TYI34" s="446" t="s">
        <v>128</v>
      </c>
      <c r="TYJ34" s="446" t="s">
        <v>129</v>
      </c>
      <c r="TYK34" s="446" t="s">
        <v>130</v>
      </c>
      <c r="TYL34" s="446">
        <v>0.217</v>
      </c>
      <c r="TYM34" s="451">
        <f>+VLOOKUP(TYH34,[111]Insumos!$A$2:$F$2700,5,FALSE)</f>
        <v>2679</v>
      </c>
      <c r="TYN34" s="451">
        <f>+ROUND(TYL34*TYM34,0)</f>
        <v>581</v>
      </c>
      <c r="TYO34" s="450" t="s">
        <v>31</v>
      </c>
      <c r="TYP34" s="450" t="s">
        <v>127</v>
      </c>
      <c r="TYQ34" s="446" t="s">
        <v>128</v>
      </c>
      <c r="TYR34" s="446" t="s">
        <v>129</v>
      </c>
      <c r="TYS34" s="446" t="s">
        <v>130</v>
      </c>
      <c r="TYT34" s="446">
        <v>0.217</v>
      </c>
      <c r="TYU34" s="451">
        <f>+VLOOKUP(TYP34,[111]Insumos!$A$2:$F$2700,5,FALSE)</f>
        <v>2679</v>
      </c>
      <c r="TYV34" s="451">
        <f>+ROUND(TYT34*TYU34,0)</f>
        <v>581</v>
      </c>
      <c r="TYW34" s="450" t="s">
        <v>31</v>
      </c>
      <c r="TYX34" s="450" t="s">
        <v>127</v>
      </c>
      <c r="TYY34" s="446" t="s">
        <v>128</v>
      </c>
      <c r="TYZ34" s="446" t="s">
        <v>129</v>
      </c>
      <c r="TZA34" s="446" t="s">
        <v>130</v>
      </c>
      <c r="TZB34" s="446">
        <v>0.217</v>
      </c>
      <c r="TZC34" s="451">
        <f>+VLOOKUP(TYX34,[111]Insumos!$A$2:$F$2700,5,FALSE)</f>
        <v>2679</v>
      </c>
      <c r="TZD34" s="451">
        <f>+ROUND(TZB34*TZC34,0)</f>
        <v>581</v>
      </c>
      <c r="TZE34" s="450" t="s">
        <v>31</v>
      </c>
      <c r="TZF34" s="450" t="s">
        <v>127</v>
      </c>
      <c r="TZG34" s="446" t="s">
        <v>128</v>
      </c>
      <c r="TZH34" s="446" t="s">
        <v>129</v>
      </c>
      <c r="TZI34" s="446" t="s">
        <v>130</v>
      </c>
      <c r="TZJ34" s="446">
        <v>0.217</v>
      </c>
      <c r="TZK34" s="451">
        <f>+VLOOKUP(TZF34,[111]Insumos!$A$2:$F$2700,5,FALSE)</f>
        <v>2679</v>
      </c>
      <c r="TZL34" s="451">
        <f>+ROUND(TZJ34*TZK34,0)</f>
        <v>581</v>
      </c>
      <c r="TZM34" s="450" t="s">
        <v>31</v>
      </c>
      <c r="TZN34" s="450" t="s">
        <v>127</v>
      </c>
      <c r="TZO34" s="446" t="s">
        <v>128</v>
      </c>
      <c r="TZP34" s="446" t="s">
        <v>129</v>
      </c>
      <c r="TZQ34" s="446" t="s">
        <v>130</v>
      </c>
      <c r="TZR34" s="446">
        <v>0.217</v>
      </c>
      <c r="TZS34" s="451">
        <f>+VLOOKUP(TZN34,[111]Insumos!$A$2:$F$2700,5,FALSE)</f>
        <v>2679</v>
      </c>
      <c r="TZT34" s="451">
        <f>+ROUND(TZR34*TZS34,0)</f>
        <v>581</v>
      </c>
      <c r="TZU34" s="450" t="s">
        <v>31</v>
      </c>
      <c r="TZV34" s="450" t="s">
        <v>127</v>
      </c>
      <c r="TZW34" s="446" t="s">
        <v>128</v>
      </c>
      <c r="TZX34" s="446" t="s">
        <v>129</v>
      </c>
      <c r="TZY34" s="446" t="s">
        <v>130</v>
      </c>
      <c r="TZZ34" s="446">
        <v>0.217</v>
      </c>
      <c r="UAA34" s="451">
        <f>+VLOOKUP(TZV34,[111]Insumos!$A$2:$F$2700,5,FALSE)</f>
        <v>2679</v>
      </c>
      <c r="UAB34" s="451">
        <f>+ROUND(TZZ34*UAA34,0)</f>
        <v>581</v>
      </c>
      <c r="UAC34" s="450" t="s">
        <v>31</v>
      </c>
      <c r="UAD34" s="450" t="s">
        <v>127</v>
      </c>
      <c r="UAE34" s="446" t="s">
        <v>128</v>
      </c>
      <c r="UAF34" s="446" t="s">
        <v>129</v>
      </c>
      <c r="UAG34" s="446" t="s">
        <v>130</v>
      </c>
      <c r="UAH34" s="446">
        <v>0.217</v>
      </c>
      <c r="UAI34" s="451">
        <f>+VLOOKUP(UAD34,[111]Insumos!$A$2:$F$2700,5,FALSE)</f>
        <v>2679</v>
      </c>
      <c r="UAJ34" s="451">
        <f>+ROUND(UAH34*UAI34,0)</f>
        <v>581</v>
      </c>
      <c r="UAK34" s="450" t="s">
        <v>31</v>
      </c>
      <c r="UAL34" s="450" t="s">
        <v>127</v>
      </c>
      <c r="UAM34" s="446" t="s">
        <v>128</v>
      </c>
      <c r="UAN34" s="446" t="s">
        <v>129</v>
      </c>
      <c r="UAO34" s="446" t="s">
        <v>130</v>
      </c>
      <c r="UAP34" s="446">
        <v>0.217</v>
      </c>
      <c r="UAQ34" s="451">
        <f>+VLOOKUP(UAL34,[111]Insumos!$A$2:$F$2700,5,FALSE)</f>
        <v>2679</v>
      </c>
      <c r="UAR34" s="451">
        <f>+ROUND(UAP34*UAQ34,0)</f>
        <v>581</v>
      </c>
      <c r="UAS34" s="450" t="s">
        <v>31</v>
      </c>
      <c r="UAT34" s="450" t="s">
        <v>127</v>
      </c>
      <c r="UAU34" s="446" t="s">
        <v>128</v>
      </c>
      <c r="UAV34" s="446" t="s">
        <v>129</v>
      </c>
      <c r="UAW34" s="446" t="s">
        <v>130</v>
      </c>
      <c r="UAX34" s="446">
        <v>0.217</v>
      </c>
      <c r="UAY34" s="451">
        <f>+VLOOKUP(UAT34,[111]Insumos!$A$2:$F$2700,5,FALSE)</f>
        <v>2679</v>
      </c>
      <c r="UAZ34" s="451">
        <f>+ROUND(UAX34*UAY34,0)</f>
        <v>581</v>
      </c>
      <c r="UBA34" s="450" t="s">
        <v>31</v>
      </c>
      <c r="UBB34" s="450" t="s">
        <v>127</v>
      </c>
      <c r="UBC34" s="446" t="s">
        <v>128</v>
      </c>
      <c r="UBD34" s="446" t="s">
        <v>129</v>
      </c>
      <c r="UBE34" s="446" t="s">
        <v>130</v>
      </c>
      <c r="UBF34" s="446">
        <v>0.217</v>
      </c>
      <c r="UBG34" s="451">
        <f>+VLOOKUP(UBB34,[111]Insumos!$A$2:$F$2700,5,FALSE)</f>
        <v>2679</v>
      </c>
      <c r="UBH34" s="451">
        <f>+ROUND(UBF34*UBG34,0)</f>
        <v>581</v>
      </c>
      <c r="UBI34" s="450" t="s">
        <v>31</v>
      </c>
      <c r="UBJ34" s="450" t="s">
        <v>127</v>
      </c>
      <c r="UBK34" s="446" t="s">
        <v>128</v>
      </c>
      <c r="UBL34" s="446" t="s">
        <v>129</v>
      </c>
      <c r="UBM34" s="446" t="s">
        <v>130</v>
      </c>
      <c r="UBN34" s="446">
        <v>0.217</v>
      </c>
      <c r="UBO34" s="451">
        <f>+VLOOKUP(UBJ34,[111]Insumos!$A$2:$F$2700,5,FALSE)</f>
        <v>2679</v>
      </c>
      <c r="UBP34" s="451">
        <f>+ROUND(UBN34*UBO34,0)</f>
        <v>581</v>
      </c>
      <c r="UBQ34" s="450" t="s">
        <v>31</v>
      </c>
      <c r="UBR34" s="450" t="s">
        <v>127</v>
      </c>
      <c r="UBS34" s="446" t="s">
        <v>128</v>
      </c>
      <c r="UBT34" s="446" t="s">
        <v>129</v>
      </c>
      <c r="UBU34" s="446" t="s">
        <v>130</v>
      </c>
      <c r="UBV34" s="446">
        <v>0.217</v>
      </c>
      <c r="UBW34" s="451">
        <f>+VLOOKUP(UBR34,[111]Insumos!$A$2:$F$2700,5,FALSE)</f>
        <v>2679</v>
      </c>
      <c r="UBX34" s="451">
        <f>+ROUND(UBV34*UBW34,0)</f>
        <v>581</v>
      </c>
      <c r="UBY34" s="450" t="s">
        <v>31</v>
      </c>
      <c r="UBZ34" s="450" t="s">
        <v>127</v>
      </c>
      <c r="UCA34" s="446" t="s">
        <v>128</v>
      </c>
      <c r="UCB34" s="446" t="s">
        <v>129</v>
      </c>
      <c r="UCC34" s="446" t="s">
        <v>130</v>
      </c>
      <c r="UCD34" s="446">
        <v>0.217</v>
      </c>
      <c r="UCE34" s="451">
        <f>+VLOOKUP(UBZ34,[111]Insumos!$A$2:$F$2700,5,FALSE)</f>
        <v>2679</v>
      </c>
      <c r="UCF34" s="451">
        <f>+ROUND(UCD34*UCE34,0)</f>
        <v>581</v>
      </c>
      <c r="UCG34" s="450" t="s">
        <v>31</v>
      </c>
      <c r="UCH34" s="450" t="s">
        <v>127</v>
      </c>
      <c r="UCI34" s="446" t="s">
        <v>128</v>
      </c>
      <c r="UCJ34" s="446" t="s">
        <v>129</v>
      </c>
      <c r="UCK34" s="446" t="s">
        <v>130</v>
      </c>
      <c r="UCL34" s="446">
        <v>0.217</v>
      </c>
      <c r="UCM34" s="451">
        <f>+VLOOKUP(UCH34,[111]Insumos!$A$2:$F$2700,5,FALSE)</f>
        <v>2679</v>
      </c>
      <c r="UCN34" s="451">
        <f>+ROUND(UCL34*UCM34,0)</f>
        <v>581</v>
      </c>
      <c r="UCO34" s="450" t="s">
        <v>31</v>
      </c>
      <c r="UCP34" s="450" t="s">
        <v>127</v>
      </c>
      <c r="UCQ34" s="446" t="s">
        <v>128</v>
      </c>
      <c r="UCR34" s="446" t="s">
        <v>129</v>
      </c>
      <c r="UCS34" s="446" t="s">
        <v>130</v>
      </c>
      <c r="UCT34" s="446">
        <v>0.217</v>
      </c>
      <c r="UCU34" s="451">
        <f>+VLOOKUP(UCP34,[111]Insumos!$A$2:$F$2700,5,FALSE)</f>
        <v>2679</v>
      </c>
      <c r="UCV34" s="451">
        <f>+ROUND(UCT34*UCU34,0)</f>
        <v>581</v>
      </c>
      <c r="UCW34" s="450" t="s">
        <v>31</v>
      </c>
      <c r="UCX34" s="450" t="s">
        <v>127</v>
      </c>
      <c r="UCY34" s="446" t="s">
        <v>128</v>
      </c>
      <c r="UCZ34" s="446" t="s">
        <v>129</v>
      </c>
      <c r="UDA34" s="446" t="s">
        <v>130</v>
      </c>
      <c r="UDB34" s="446">
        <v>0.217</v>
      </c>
      <c r="UDC34" s="451">
        <f>+VLOOKUP(UCX34,[111]Insumos!$A$2:$F$2700,5,FALSE)</f>
        <v>2679</v>
      </c>
      <c r="UDD34" s="451">
        <f>+ROUND(UDB34*UDC34,0)</f>
        <v>581</v>
      </c>
      <c r="UDE34" s="450" t="s">
        <v>31</v>
      </c>
      <c r="UDF34" s="450" t="s">
        <v>127</v>
      </c>
      <c r="UDG34" s="446" t="s">
        <v>128</v>
      </c>
      <c r="UDH34" s="446" t="s">
        <v>129</v>
      </c>
      <c r="UDI34" s="446" t="s">
        <v>130</v>
      </c>
      <c r="UDJ34" s="446">
        <v>0.217</v>
      </c>
      <c r="UDK34" s="451">
        <f>+VLOOKUP(UDF34,[111]Insumos!$A$2:$F$2700,5,FALSE)</f>
        <v>2679</v>
      </c>
      <c r="UDL34" s="451">
        <f>+ROUND(UDJ34*UDK34,0)</f>
        <v>581</v>
      </c>
      <c r="UDM34" s="450" t="s">
        <v>31</v>
      </c>
      <c r="UDN34" s="450" t="s">
        <v>127</v>
      </c>
      <c r="UDO34" s="446" t="s">
        <v>128</v>
      </c>
      <c r="UDP34" s="446" t="s">
        <v>129</v>
      </c>
      <c r="UDQ34" s="446" t="s">
        <v>130</v>
      </c>
      <c r="UDR34" s="446">
        <v>0.217</v>
      </c>
      <c r="UDS34" s="451">
        <f>+VLOOKUP(UDN34,[111]Insumos!$A$2:$F$2700,5,FALSE)</f>
        <v>2679</v>
      </c>
      <c r="UDT34" s="451">
        <f>+ROUND(UDR34*UDS34,0)</f>
        <v>581</v>
      </c>
      <c r="UDU34" s="450" t="s">
        <v>31</v>
      </c>
      <c r="UDV34" s="450" t="s">
        <v>127</v>
      </c>
      <c r="UDW34" s="446" t="s">
        <v>128</v>
      </c>
      <c r="UDX34" s="446" t="s">
        <v>129</v>
      </c>
      <c r="UDY34" s="446" t="s">
        <v>130</v>
      </c>
      <c r="UDZ34" s="446">
        <v>0.217</v>
      </c>
      <c r="UEA34" s="451">
        <f>+VLOOKUP(UDV34,[111]Insumos!$A$2:$F$2700,5,FALSE)</f>
        <v>2679</v>
      </c>
      <c r="UEB34" s="451">
        <f>+ROUND(UDZ34*UEA34,0)</f>
        <v>581</v>
      </c>
      <c r="UEC34" s="450" t="s">
        <v>31</v>
      </c>
      <c r="UED34" s="450" t="s">
        <v>127</v>
      </c>
      <c r="UEE34" s="446" t="s">
        <v>128</v>
      </c>
      <c r="UEF34" s="446" t="s">
        <v>129</v>
      </c>
      <c r="UEG34" s="446" t="s">
        <v>130</v>
      </c>
      <c r="UEH34" s="446">
        <v>0.217</v>
      </c>
      <c r="UEI34" s="451">
        <f>+VLOOKUP(UED34,[111]Insumos!$A$2:$F$2700,5,FALSE)</f>
        <v>2679</v>
      </c>
      <c r="UEJ34" s="451">
        <f>+ROUND(UEH34*UEI34,0)</f>
        <v>581</v>
      </c>
      <c r="UEK34" s="450" t="s">
        <v>31</v>
      </c>
      <c r="UEL34" s="450" t="s">
        <v>127</v>
      </c>
      <c r="UEM34" s="446" t="s">
        <v>128</v>
      </c>
      <c r="UEN34" s="446" t="s">
        <v>129</v>
      </c>
      <c r="UEO34" s="446" t="s">
        <v>130</v>
      </c>
      <c r="UEP34" s="446">
        <v>0.217</v>
      </c>
      <c r="UEQ34" s="451">
        <f>+VLOOKUP(UEL34,[111]Insumos!$A$2:$F$2700,5,FALSE)</f>
        <v>2679</v>
      </c>
      <c r="UER34" s="451">
        <f>+ROUND(UEP34*UEQ34,0)</f>
        <v>581</v>
      </c>
      <c r="UES34" s="450" t="s">
        <v>31</v>
      </c>
      <c r="UET34" s="450" t="s">
        <v>127</v>
      </c>
      <c r="UEU34" s="446" t="s">
        <v>128</v>
      </c>
      <c r="UEV34" s="446" t="s">
        <v>129</v>
      </c>
      <c r="UEW34" s="446" t="s">
        <v>130</v>
      </c>
      <c r="UEX34" s="446">
        <v>0.217</v>
      </c>
      <c r="UEY34" s="451">
        <f>+VLOOKUP(UET34,[111]Insumos!$A$2:$F$2700,5,FALSE)</f>
        <v>2679</v>
      </c>
      <c r="UEZ34" s="451">
        <f>+ROUND(UEX34*UEY34,0)</f>
        <v>581</v>
      </c>
      <c r="UFA34" s="450" t="s">
        <v>31</v>
      </c>
      <c r="UFB34" s="450" t="s">
        <v>127</v>
      </c>
      <c r="UFC34" s="446" t="s">
        <v>128</v>
      </c>
      <c r="UFD34" s="446" t="s">
        <v>129</v>
      </c>
      <c r="UFE34" s="446" t="s">
        <v>130</v>
      </c>
      <c r="UFF34" s="446">
        <v>0.217</v>
      </c>
      <c r="UFG34" s="451">
        <f>+VLOOKUP(UFB34,[111]Insumos!$A$2:$F$2700,5,FALSE)</f>
        <v>2679</v>
      </c>
      <c r="UFH34" s="451">
        <f>+ROUND(UFF34*UFG34,0)</f>
        <v>581</v>
      </c>
      <c r="UFI34" s="450" t="s">
        <v>31</v>
      </c>
      <c r="UFJ34" s="450" t="s">
        <v>127</v>
      </c>
      <c r="UFK34" s="446" t="s">
        <v>128</v>
      </c>
      <c r="UFL34" s="446" t="s">
        <v>129</v>
      </c>
      <c r="UFM34" s="446" t="s">
        <v>130</v>
      </c>
      <c r="UFN34" s="446">
        <v>0.217</v>
      </c>
      <c r="UFO34" s="451">
        <f>+VLOOKUP(UFJ34,[111]Insumos!$A$2:$F$2700,5,FALSE)</f>
        <v>2679</v>
      </c>
      <c r="UFP34" s="451">
        <f>+ROUND(UFN34*UFO34,0)</f>
        <v>581</v>
      </c>
      <c r="UFQ34" s="450" t="s">
        <v>31</v>
      </c>
      <c r="UFR34" s="450" t="s">
        <v>127</v>
      </c>
      <c r="UFS34" s="446" t="s">
        <v>128</v>
      </c>
      <c r="UFT34" s="446" t="s">
        <v>129</v>
      </c>
      <c r="UFU34" s="446" t="s">
        <v>130</v>
      </c>
      <c r="UFV34" s="446">
        <v>0.217</v>
      </c>
      <c r="UFW34" s="451">
        <f>+VLOOKUP(UFR34,[111]Insumos!$A$2:$F$2700,5,FALSE)</f>
        <v>2679</v>
      </c>
      <c r="UFX34" s="451">
        <f>+ROUND(UFV34*UFW34,0)</f>
        <v>581</v>
      </c>
      <c r="UFY34" s="450" t="s">
        <v>31</v>
      </c>
      <c r="UFZ34" s="450" t="s">
        <v>127</v>
      </c>
      <c r="UGA34" s="446" t="s">
        <v>128</v>
      </c>
      <c r="UGB34" s="446" t="s">
        <v>129</v>
      </c>
      <c r="UGC34" s="446" t="s">
        <v>130</v>
      </c>
      <c r="UGD34" s="446">
        <v>0.217</v>
      </c>
      <c r="UGE34" s="451">
        <f>+VLOOKUP(UFZ34,[111]Insumos!$A$2:$F$2700,5,FALSE)</f>
        <v>2679</v>
      </c>
      <c r="UGF34" s="451">
        <f>+ROUND(UGD34*UGE34,0)</f>
        <v>581</v>
      </c>
      <c r="UGG34" s="450" t="s">
        <v>31</v>
      </c>
      <c r="UGH34" s="450" t="s">
        <v>127</v>
      </c>
      <c r="UGI34" s="446" t="s">
        <v>128</v>
      </c>
      <c r="UGJ34" s="446" t="s">
        <v>129</v>
      </c>
      <c r="UGK34" s="446" t="s">
        <v>130</v>
      </c>
      <c r="UGL34" s="446">
        <v>0.217</v>
      </c>
      <c r="UGM34" s="451">
        <f>+VLOOKUP(UGH34,[111]Insumos!$A$2:$F$2700,5,FALSE)</f>
        <v>2679</v>
      </c>
      <c r="UGN34" s="451">
        <f>+ROUND(UGL34*UGM34,0)</f>
        <v>581</v>
      </c>
      <c r="UGO34" s="450" t="s">
        <v>31</v>
      </c>
      <c r="UGP34" s="450" t="s">
        <v>127</v>
      </c>
      <c r="UGQ34" s="446" t="s">
        <v>128</v>
      </c>
      <c r="UGR34" s="446" t="s">
        <v>129</v>
      </c>
      <c r="UGS34" s="446" t="s">
        <v>130</v>
      </c>
      <c r="UGT34" s="446">
        <v>0.217</v>
      </c>
      <c r="UGU34" s="451">
        <f>+VLOOKUP(UGP34,[111]Insumos!$A$2:$F$2700,5,FALSE)</f>
        <v>2679</v>
      </c>
      <c r="UGV34" s="451">
        <f>+ROUND(UGT34*UGU34,0)</f>
        <v>581</v>
      </c>
      <c r="UGW34" s="450" t="s">
        <v>31</v>
      </c>
      <c r="UGX34" s="450" t="s">
        <v>127</v>
      </c>
      <c r="UGY34" s="446" t="s">
        <v>128</v>
      </c>
      <c r="UGZ34" s="446" t="s">
        <v>129</v>
      </c>
      <c r="UHA34" s="446" t="s">
        <v>130</v>
      </c>
      <c r="UHB34" s="446">
        <v>0.217</v>
      </c>
      <c r="UHC34" s="451">
        <f>+VLOOKUP(UGX34,[111]Insumos!$A$2:$F$2700,5,FALSE)</f>
        <v>2679</v>
      </c>
      <c r="UHD34" s="451">
        <f>+ROUND(UHB34*UHC34,0)</f>
        <v>581</v>
      </c>
      <c r="UHE34" s="450" t="s">
        <v>31</v>
      </c>
      <c r="UHF34" s="450" t="s">
        <v>127</v>
      </c>
      <c r="UHG34" s="446" t="s">
        <v>128</v>
      </c>
      <c r="UHH34" s="446" t="s">
        <v>129</v>
      </c>
      <c r="UHI34" s="446" t="s">
        <v>130</v>
      </c>
      <c r="UHJ34" s="446">
        <v>0.217</v>
      </c>
      <c r="UHK34" s="451">
        <f>+VLOOKUP(UHF34,[111]Insumos!$A$2:$F$2700,5,FALSE)</f>
        <v>2679</v>
      </c>
      <c r="UHL34" s="451">
        <f>+ROUND(UHJ34*UHK34,0)</f>
        <v>581</v>
      </c>
      <c r="UHM34" s="450" t="s">
        <v>31</v>
      </c>
      <c r="UHN34" s="450" t="s">
        <v>127</v>
      </c>
      <c r="UHO34" s="446" t="s">
        <v>128</v>
      </c>
      <c r="UHP34" s="446" t="s">
        <v>129</v>
      </c>
      <c r="UHQ34" s="446" t="s">
        <v>130</v>
      </c>
      <c r="UHR34" s="446">
        <v>0.217</v>
      </c>
      <c r="UHS34" s="451">
        <f>+VLOOKUP(UHN34,[111]Insumos!$A$2:$F$2700,5,FALSE)</f>
        <v>2679</v>
      </c>
      <c r="UHT34" s="451">
        <f>+ROUND(UHR34*UHS34,0)</f>
        <v>581</v>
      </c>
      <c r="UHU34" s="450" t="s">
        <v>31</v>
      </c>
      <c r="UHV34" s="450" t="s">
        <v>127</v>
      </c>
      <c r="UHW34" s="446" t="s">
        <v>128</v>
      </c>
      <c r="UHX34" s="446" t="s">
        <v>129</v>
      </c>
      <c r="UHY34" s="446" t="s">
        <v>130</v>
      </c>
      <c r="UHZ34" s="446">
        <v>0.217</v>
      </c>
      <c r="UIA34" s="451">
        <f>+VLOOKUP(UHV34,[111]Insumos!$A$2:$F$2700,5,FALSE)</f>
        <v>2679</v>
      </c>
      <c r="UIB34" s="451">
        <f>+ROUND(UHZ34*UIA34,0)</f>
        <v>581</v>
      </c>
      <c r="UIC34" s="450" t="s">
        <v>31</v>
      </c>
      <c r="UID34" s="450" t="s">
        <v>127</v>
      </c>
      <c r="UIE34" s="446" t="s">
        <v>128</v>
      </c>
      <c r="UIF34" s="446" t="s">
        <v>129</v>
      </c>
      <c r="UIG34" s="446" t="s">
        <v>130</v>
      </c>
      <c r="UIH34" s="446">
        <v>0.217</v>
      </c>
      <c r="UII34" s="451">
        <f>+VLOOKUP(UID34,[111]Insumos!$A$2:$F$2700,5,FALSE)</f>
        <v>2679</v>
      </c>
      <c r="UIJ34" s="451">
        <f>+ROUND(UIH34*UII34,0)</f>
        <v>581</v>
      </c>
      <c r="UIK34" s="450" t="s">
        <v>31</v>
      </c>
      <c r="UIL34" s="450" t="s">
        <v>127</v>
      </c>
      <c r="UIM34" s="446" t="s">
        <v>128</v>
      </c>
      <c r="UIN34" s="446" t="s">
        <v>129</v>
      </c>
      <c r="UIO34" s="446" t="s">
        <v>130</v>
      </c>
      <c r="UIP34" s="446">
        <v>0.217</v>
      </c>
      <c r="UIQ34" s="451">
        <f>+VLOOKUP(UIL34,[111]Insumos!$A$2:$F$2700,5,FALSE)</f>
        <v>2679</v>
      </c>
      <c r="UIR34" s="451">
        <f>+ROUND(UIP34*UIQ34,0)</f>
        <v>581</v>
      </c>
      <c r="UIS34" s="450" t="s">
        <v>31</v>
      </c>
      <c r="UIT34" s="450" t="s">
        <v>127</v>
      </c>
      <c r="UIU34" s="446" t="s">
        <v>128</v>
      </c>
      <c r="UIV34" s="446" t="s">
        <v>129</v>
      </c>
      <c r="UIW34" s="446" t="s">
        <v>130</v>
      </c>
      <c r="UIX34" s="446">
        <v>0.217</v>
      </c>
      <c r="UIY34" s="451">
        <f>+VLOOKUP(UIT34,[111]Insumos!$A$2:$F$2700,5,FALSE)</f>
        <v>2679</v>
      </c>
      <c r="UIZ34" s="451">
        <f>+ROUND(UIX34*UIY34,0)</f>
        <v>581</v>
      </c>
      <c r="UJA34" s="450" t="s">
        <v>31</v>
      </c>
      <c r="UJB34" s="450" t="s">
        <v>127</v>
      </c>
      <c r="UJC34" s="446" t="s">
        <v>128</v>
      </c>
      <c r="UJD34" s="446" t="s">
        <v>129</v>
      </c>
      <c r="UJE34" s="446" t="s">
        <v>130</v>
      </c>
      <c r="UJF34" s="446">
        <v>0.217</v>
      </c>
      <c r="UJG34" s="451">
        <f>+VLOOKUP(UJB34,[111]Insumos!$A$2:$F$2700,5,FALSE)</f>
        <v>2679</v>
      </c>
      <c r="UJH34" s="451">
        <f>+ROUND(UJF34*UJG34,0)</f>
        <v>581</v>
      </c>
      <c r="UJI34" s="450" t="s">
        <v>31</v>
      </c>
      <c r="UJJ34" s="450" t="s">
        <v>127</v>
      </c>
      <c r="UJK34" s="446" t="s">
        <v>128</v>
      </c>
      <c r="UJL34" s="446" t="s">
        <v>129</v>
      </c>
      <c r="UJM34" s="446" t="s">
        <v>130</v>
      </c>
      <c r="UJN34" s="446">
        <v>0.217</v>
      </c>
      <c r="UJO34" s="451">
        <f>+VLOOKUP(UJJ34,[111]Insumos!$A$2:$F$2700,5,FALSE)</f>
        <v>2679</v>
      </c>
      <c r="UJP34" s="451">
        <f>+ROUND(UJN34*UJO34,0)</f>
        <v>581</v>
      </c>
      <c r="UJQ34" s="450" t="s">
        <v>31</v>
      </c>
      <c r="UJR34" s="450" t="s">
        <v>127</v>
      </c>
      <c r="UJS34" s="446" t="s">
        <v>128</v>
      </c>
      <c r="UJT34" s="446" t="s">
        <v>129</v>
      </c>
      <c r="UJU34" s="446" t="s">
        <v>130</v>
      </c>
      <c r="UJV34" s="446">
        <v>0.217</v>
      </c>
      <c r="UJW34" s="451">
        <f>+VLOOKUP(UJR34,[111]Insumos!$A$2:$F$2700,5,FALSE)</f>
        <v>2679</v>
      </c>
      <c r="UJX34" s="451">
        <f>+ROUND(UJV34*UJW34,0)</f>
        <v>581</v>
      </c>
      <c r="UJY34" s="450" t="s">
        <v>31</v>
      </c>
      <c r="UJZ34" s="450" t="s">
        <v>127</v>
      </c>
      <c r="UKA34" s="446" t="s">
        <v>128</v>
      </c>
      <c r="UKB34" s="446" t="s">
        <v>129</v>
      </c>
      <c r="UKC34" s="446" t="s">
        <v>130</v>
      </c>
      <c r="UKD34" s="446">
        <v>0.217</v>
      </c>
      <c r="UKE34" s="451">
        <f>+VLOOKUP(UJZ34,[111]Insumos!$A$2:$F$2700,5,FALSE)</f>
        <v>2679</v>
      </c>
      <c r="UKF34" s="451">
        <f>+ROUND(UKD34*UKE34,0)</f>
        <v>581</v>
      </c>
      <c r="UKG34" s="450" t="s">
        <v>31</v>
      </c>
      <c r="UKH34" s="450" t="s">
        <v>127</v>
      </c>
      <c r="UKI34" s="446" t="s">
        <v>128</v>
      </c>
      <c r="UKJ34" s="446" t="s">
        <v>129</v>
      </c>
      <c r="UKK34" s="446" t="s">
        <v>130</v>
      </c>
      <c r="UKL34" s="446">
        <v>0.217</v>
      </c>
      <c r="UKM34" s="451">
        <f>+VLOOKUP(UKH34,[111]Insumos!$A$2:$F$2700,5,FALSE)</f>
        <v>2679</v>
      </c>
      <c r="UKN34" s="451">
        <f>+ROUND(UKL34*UKM34,0)</f>
        <v>581</v>
      </c>
      <c r="UKO34" s="450" t="s">
        <v>31</v>
      </c>
      <c r="UKP34" s="450" t="s">
        <v>127</v>
      </c>
      <c r="UKQ34" s="446" t="s">
        <v>128</v>
      </c>
      <c r="UKR34" s="446" t="s">
        <v>129</v>
      </c>
      <c r="UKS34" s="446" t="s">
        <v>130</v>
      </c>
      <c r="UKT34" s="446">
        <v>0.217</v>
      </c>
      <c r="UKU34" s="451">
        <f>+VLOOKUP(UKP34,[111]Insumos!$A$2:$F$2700,5,FALSE)</f>
        <v>2679</v>
      </c>
      <c r="UKV34" s="451">
        <f>+ROUND(UKT34*UKU34,0)</f>
        <v>581</v>
      </c>
      <c r="UKW34" s="450" t="s">
        <v>31</v>
      </c>
      <c r="UKX34" s="450" t="s">
        <v>127</v>
      </c>
      <c r="UKY34" s="446" t="s">
        <v>128</v>
      </c>
      <c r="UKZ34" s="446" t="s">
        <v>129</v>
      </c>
      <c r="ULA34" s="446" t="s">
        <v>130</v>
      </c>
      <c r="ULB34" s="446">
        <v>0.217</v>
      </c>
      <c r="ULC34" s="451">
        <f>+VLOOKUP(UKX34,[111]Insumos!$A$2:$F$2700,5,FALSE)</f>
        <v>2679</v>
      </c>
      <c r="ULD34" s="451">
        <f>+ROUND(ULB34*ULC34,0)</f>
        <v>581</v>
      </c>
      <c r="ULE34" s="450" t="s">
        <v>31</v>
      </c>
      <c r="ULF34" s="450" t="s">
        <v>127</v>
      </c>
      <c r="ULG34" s="446" t="s">
        <v>128</v>
      </c>
      <c r="ULH34" s="446" t="s">
        <v>129</v>
      </c>
      <c r="ULI34" s="446" t="s">
        <v>130</v>
      </c>
      <c r="ULJ34" s="446">
        <v>0.217</v>
      </c>
      <c r="ULK34" s="451">
        <f>+VLOOKUP(ULF34,[111]Insumos!$A$2:$F$2700,5,FALSE)</f>
        <v>2679</v>
      </c>
      <c r="ULL34" s="451">
        <f>+ROUND(ULJ34*ULK34,0)</f>
        <v>581</v>
      </c>
      <c r="ULM34" s="450" t="s">
        <v>31</v>
      </c>
      <c r="ULN34" s="450" t="s">
        <v>127</v>
      </c>
      <c r="ULO34" s="446" t="s">
        <v>128</v>
      </c>
      <c r="ULP34" s="446" t="s">
        <v>129</v>
      </c>
      <c r="ULQ34" s="446" t="s">
        <v>130</v>
      </c>
      <c r="ULR34" s="446">
        <v>0.217</v>
      </c>
      <c r="ULS34" s="451">
        <f>+VLOOKUP(ULN34,[111]Insumos!$A$2:$F$2700,5,FALSE)</f>
        <v>2679</v>
      </c>
      <c r="ULT34" s="451">
        <f>+ROUND(ULR34*ULS34,0)</f>
        <v>581</v>
      </c>
      <c r="ULU34" s="450" t="s">
        <v>31</v>
      </c>
      <c r="ULV34" s="450" t="s">
        <v>127</v>
      </c>
      <c r="ULW34" s="446" t="s">
        <v>128</v>
      </c>
      <c r="ULX34" s="446" t="s">
        <v>129</v>
      </c>
      <c r="ULY34" s="446" t="s">
        <v>130</v>
      </c>
      <c r="ULZ34" s="446">
        <v>0.217</v>
      </c>
      <c r="UMA34" s="451">
        <f>+VLOOKUP(ULV34,[111]Insumos!$A$2:$F$2700,5,FALSE)</f>
        <v>2679</v>
      </c>
      <c r="UMB34" s="451">
        <f>+ROUND(ULZ34*UMA34,0)</f>
        <v>581</v>
      </c>
      <c r="UMC34" s="450" t="s">
        <v>31</v>
      </c>
      <c r="UMD34" s="450" t="s">
        <v>127</v>
      </c>
      <c r="UME34" s="446" t="s">
        <v>128</v>
      </c>
      <c r="UMF34" s="446" t="s">
        <v>129</v>
      </c>
      <c r="UMG34" s="446" t="s">
        <v>130</v>
      </c>
      <c r="UMH34" s="446">
        <v>0.217</v>
      </c>
      <c r="UMI34" s="451">
        <f>+VLOOKUP(UMD34,[111]Insumos!$A$2:$F$2700,5,FALSE)</f>
        <v>2679</v>
      </c>
      <c r="UMJ34" s="451">
        <f>+ROUND(UMH34*UMI34,0)</f>
        <v>581</v>
      </c>
      <c r="UMK34" s="450" t="s">
        <v>31</v>
      </c>
      <c r="UML34" s="450" t="s">
        <v>127</v>
      </c>
      <c r="UMM34" s="446" t="s">
        <v>128</v>
      </c>
      <c r="UMN34" s="446" t="s">
        <v>129</v>
      </c>
      <c r="UMO34" s="446" t="s">
        <v>130</v>
      </c>
      <c r="UMP34" s="446">
        <v>0.217</v>
      </c>
      <c r="UMQ34" s="451">
        <f>+VLOOKUP(UML34,[111]Insumos!$A$2:$F$2700,5,FALSE)</f>
        <v>2679</v>
      </c>
      <c r="UMR34" s="451">
        <f>+ROUND(UMP34*UMQ34,0)</f>
        <v>581</v>
      </c>
      <c r="UMS34" s="450" t="s">
        <v>31</v>
      </c>
      <c r="UMT34" s="450" t="s">
        <v>127</v>
      </c>
      <c r="UMU34" s="446" t="s">
        <v>128</v>
      </c>
      <c r="UMV34" s="446" t="s">
        <v>129</v>
      </c>
      <c r="UMW34" s="446" t="s">
        <v>130</v>
      </c>
      <c r="UMX34" s="446">
        <v>0.217</v>
      </c>
      <c r="UMY34" s="451">
        <f>+VLOOKUP(UMT34,[111]Insumos!$A$2:$F$2700,5,FALSE)</f>
        <v>2679</v>
      </c>
      <c r="UMZ34" s="451">
        <f>+ROUND(UMX34*UMY34,0)</f>
        <v>581</v>
      </c>
      <c r="UNA34" s="450" t="s">
        <v>31</v>
      </c>
      <c r="UNB34" s="450" t="s">
        <v>127</v>
      </c>
      <c r="UNC34" s="446" t="s">
        <v>128</v>
      </c>
      <c r="UND34" s="446" t="s">
        <v>129</v>
      </c>
      <c r="UNE34" s="446" t="s">
        <v>130</v>
      </c>
      <c r="UNF34" s="446">
        <v>0.217</v>
      </c>
      <c r="UNG34" s="451">
        <f>+VLOOKUP(UNB34,[111]Insumos!$A$2:$F$2700,5,FALSE)</f>
        <v>2679</v>
      </c>
      <c r="UNH34" s="451">
        <f>+ROUND(UNF34*UNG34,0)</f>
        <v>581</v>
      </c>
      <c r="UNI34" s="450" t="s">
        <v>31</v>
      </c>
      <c r="UNJ34" s="450" t="s">
        <v>127</v>
      </c>
      <c r="UNK34" s="446" t="s">
        <v>128</v>
      </c>
      <c r="UNL34" s="446" t="s">
        <v>129</v>
      </c>
      <c r="UNM34" s="446" t="s">
        <v>130</v>
      </c>
      <c r="UNN34" s="446">
        <v>0.217</v>
      </c>
      <c r="UNO34" s="451">
        <f>+VLOOKUP(UNJ34,[111]Insumos!$A$2:$F$2700,5,FALSE)</f>
        <v>2679</v>
      </c>
      <c r="UNP34" s="451">
        <f>+ROUND(UNN34*UNO34,0)</f>
        <v>581</v>
      </c>
      <c r="UNQ34" s="450" t="s">
        <v>31</v>
      </c>
      <c r="UNR34" s="450" t="s">
        <v>127</v>
      </c>
      <c r="UNS34" s="446" t="s">
        <v>128</v>
      </c>
      <c r="UNT34" s="446" t="s">
        <v>129</v>
      </c>
      <c r="UNU34" s="446" t="s">
        <v>130</v>
      </c>
      <c r="UNV34" s="446">
        <v>0.217</v>
      </c>
      <c r="UNW34" s="451">
        <f>+VLOOKUP(UNR34,[111]Insumos!$A$2:$F$2700,5,FALSE)</f>
        <v>2679</v>
      </c>
      <c r="UNX34" s="451">
        <f>+ROUND(UNV34*UNW34,0)</f>
        <v>581</v>
      </c>
      <c r="UNY34" s="450" t="s">
        <v>31</v>
      </c>
      <c r="UNZ34" s="450" t="s">
        <v>127</v>
      </c>
      <c r="UOA34" s="446" t="s">
        <v>128</v>
      </c>
      <c r="UOB34" s="446" t="s">
        <v>129</v>
      </c>
      <c r="UOC34" s="446" t="s">
        <v>130</v>
      </c>
      <c r="UOD34" s="446">
        <v>0.217</v>
      </c>
      <c r="UOE34" s="451">
        <f>+VLOOKUP(UNZ34,[111]Insumos!$A$2:$F$2700,5,FALSE)</f>
        <v>2679</v>
      </c>
      <c r="UOF34" s="451">
        <f>+ROUND(UOD34*UOE34,0)</f>
        <v>581</v>
      </c>
      <c r="UOG34" s="450" t="s">
        <v>31</v>
      </c>
      <c r="UOH34" s="450" t="s">
        <v>127</v>
      </c>
      <c r="UOI34" s="446" t="s">
        <v>128</v>
      </c>
      <c r="UOJ34" s="446" t="s">
        <v>129</v>
      </c>
      <c r="UOK34" s="446" t="s">
        <v>130</v>
      </c>
      <c r="UOL34" s="446">
        <v>0.217</v>
      </c>
      <c r="UOM34" s="451">
        <f>+VLOOKUP(UOH34,[111]Insumos!$A$2:$F$2700,5,FALSE)</f>
        <v>2679</v>
      </c>
      <c r="UON34" s="451">
        <f>+ROUND(UOL34*UOM34,0)</f>
        <v>581</v>
      </c>
      <c r="UOO34" s="450" t="s">
        <v>31</v>
      </c>
      <c r="UOP34" s="450" t="s">
        <v>127</v>
      </c>
      <c r="UOQ34" s="446" t="s">
        <v>128</v>
      </c>
      <c r="UOR34" s="446" t="s">
        <v>129</v>
      </c>
      <c r="UOS34" s="446" t="s">
        <v>130</v>
      </c>
      <c r="UOT34" s="446">
        <v>0.217</v>
      </c>
      <c r="UOU34" s="451">
        <f>+VLOOKUP(UOP34,[111]Insumos!$A$2:$F$2700,5,FALSE)</f>
        <v>2679</v>
      </c>
      <c r="UOV34" s="451">
        <f>+ROUND(UOT34*UOU34,0)</f>
        <v>581</v>
      </c>
      <c r="UOW34" s="450" t="s">
        <v>31</v>
      </c>
      <c r="UOX34" s="450" t="s">
        <v>127</v>
      </c>
      <c r="UOY34" s="446" t="s">
        <v>128</v>
      </c>
      <c r="UOZ34" s="446" t="s">
        <v>129</v>
      </c>
      <c r="UPA34" s="446" t="s">
        <v>130</v>
      </c>
      <c r="UPB34" s="446">
        <v>0.217</v>
      </c>
      <c r="UPC34" s="451">
        <f>+VLOOKUP(UOX34,[111]Insumos!$A$2:$F$2700,5,FALSE)</f>
        <v>2679</v>
      </c>
      <c r="UPD34" s="451">
        <f>+ROUND(UPB34*UPC34,0)</f>
        <v>581</v>
      </c>
      <c r="UPE34" s="450" t="s">
        <v>31</v>
      </c>
      <c r="UPF34" s="450" t="s">
        <v>127</v>
      </c>
      <c r="UPG34" s="446" t="s">
        <v>128</v>
      </c>
      <c r="UPH34" s="446" t="s">
        <v>129</v>
      </c>
      <c r="UPI34" s="446" t="s">
        <v>130</v>
      </c>
      <c r="UPJ34" s="446">
        <v>0.217</v>
      </c>
      <c r="UPK34" s="451">
        <f>+VLOOKUP(UPF34,[111]Insumos!$A$2:$F$2700,5,FALSE)</f>
        <v>2679</v>
      </c>
      <c r="UPL34" s="451">
        <f>+ROUND(UPJ34*UPK34,0)</f>
        <v>581</v>
      </c>
      <c r="UPM34" s="450" t="s">
        <v>31</v>
      </c>
      <c r="UPN34" s="450" t="s">
        <v>127</v>
      </c>
      <c r="UPO34" s="446" t="s">
        <v>128</v>
      </c>
      <c r="UPP34" s="446" t="s">
        <v>129</v>
      </c>
      <c r="UPQ34" s="446" t="s">
        <v>130</v>
      </c>
      <c r="UPR34" s="446">
        <v>0.217</v>
      </c>
      <c r="UPS34" s="451">
        <f>+VLOOKUP(UPN34,[111]Insumos!$A$2:$F$2700,5,FALSE)</f>
        <v>2679</v>
      </c>
      <c r="UPT34" s="451">
        <f>+ROUND(UPR34*UPS34,0)</f>
        <v>581</v>
      </c>
      <c r="UPU34" s="450" t="s">
        <v>31</v>
      </c>
      <c r="UPV34" s="450" t="s">
        <v>127</v>
      </c>
      <c r="UPW34" s="446" t="s">
        <v>128</v>
      </c>
      <c r="UPX34" s="446" t="s">
        <v>129</v>
      </c>
      <c r="UPY34" s="446" t="s">
        <v>130</v>
      </c>
      <c r="UPZ34" s="446">
        <v>0.217</v>
      </c>
      <c r="UQA34" s="451">
        <f>+VLOOKUP(UPV34,[111]Insumos!$A$2:$F$2700,5,FALSE)</f>
        <v>2679</v>
      </c>
      <c r="UQB34" s="451">
        <f>+ROUND(UPZ34*UQA34,0)</f>
        <v>581</v>
      </c>
      <c r="UQC34" s="450" t="s">
        <v>31</v>
      </c>
      <c r="UQD34" s="450" t="s">
        <v>127</v>
      </c>
      <c r="UQE34" s="446" t="s">
        <v>128</v>
      </c>
      <c r="UQF34" s="446" t="s">
        <v>129</v>
      </c>
      <c r="UQG34" s="446" t="s">
        <v>130</v>
      </c>
      <c r="UQH34" s="446">
        <v>0.217</v>
      </c>
      <c r="UQI34" s="451">
        <f>+VLOOKUP(UQD34,[111]Insumos!$A$2:$F$2700,5,FALSE)</f>
        <v>2679</v>
      </c>
      <c r="UQJ34" s="451">
        <f>+ROUND(UQH34*UQI34,0)</f>
        <v>581</v>
      </c>
      <c r="UQK34" s="450" t="s">
        <v>31</v>
      </c>
      <c r="UQL34" s="450" t="s">
        <v>127</v>
      </c>
      <c r="UQM34" s="446" t="s">
        <v>128</v>
      </c>
      <c r="UQN34" s="446" t="s">
        <v>129</v>
      </c>
      <c r="UQO34" s="446" t="s">
        <v>130</v>
      </c>
      <c r="UQP34" s="446">
        <v>0.217</v>
      </c>
      <c r="UQQ34" s="451">
        <f>+VLOOKUP(UQL34,[111]Insumos!$A$2:$F$2700,5,FALSE)</f>
        <v>2679</v>
      </c>
      <c r="UQR34" s="451">
        <f>+ROUND(UQP34*UQQ34,0)</f>
        <v>581</v>
      </c>
      <c r="UQS34" s="450" t="s">
        <v>31</v>
      </c>
      <c r="UQT34" s="450" t="s">
        <v>127</v>
      </c>
      <c r="UQU34" s="446" t="s">
        <v>128</v>
      </c>
      <c r="UQV34" s="446" t="s">
        <v>129</v>
      </c>
      <c r="UQW34" s="446" t="s">
        <v>130</v>
      </c>
      <c r="UQX34" s="446">
        <v>0.217</v>
      </c>
      <c r="UQY34" s="451">
        <f>+VLOOKUP(UQT34,[111]Insumos!$A$2:$F$2700,5,FALSE)</f>
        <v>2679</v>
      </c>
      <c r="UQZ34" s="451">
        <f>+ROUND(UQX34*UQY34,0)</f>
        <v>581</v>
      </c>
      <c r="URA34" s="450" t="s">
        <v>31</v>
      </c>
      <c r="URB34" s="450" t="s">
        <v>127</v>
      </c>
      <c r="URC34" s="446" t="s">
        <v>128</v>
      </c>
      <c r="URD34" s="446" t="s">
        <v>129</v>
      </c>
      <c r="URE34" s="446" t="s">
        <v>130</v>
      </c>
      <c r="URF34" s="446">
        <v>0.217</v>
      </c>
      <c r="URG34" s="451">
        <f>+VLOOKUP(URB34,[111]Insumos!$A$2:$F$2700,5,FALSE)</f>
        <v>2679</v>
      </c>
      <c r="URH34" s="451">
        <f>+ROUND(URF34*URG34,0)</f>
        <v>581</v>
      </c>
      <c r="URI34" s="450" t="s">
        <v>31</v>
      </c>
      <c r="URJ34" s="450" t="s">
        <v>127</v>
      </c>
      <c r="URK34" s="446" t="s">
        <v>128</v>
      </c>
      <c r="URL34" s="446" t="s">
        <v>129</v>
      </c>
      <c r="URM34" s="446" t="s">
        <v>130</v>
      </c>
      <c r="URN34" s="446">
        <v>0.217</v>
      </c>
      <c r="URO34" s="451">
        <f>+VLOOKUP(URJ34,[111]Insumos!$A$2:$F$2700,5,FALSE)</f>
        <v>2679</v>
      </c>
      <c r="URP34" s="451">
        <f>+ROUND(URN34*URO34,0)</f>
        <v>581</v>
      </c>
      <c r="URQ34" s="450" t="s">
        <v>31</v>
      </c>
      <c r="URR34" s="450" t="s">
        <v>127</v>
      </c>
      <c r="URS34" s="446" t="s">
        <v>128</v>
      </c>
      <c r="URT34" s="446" t="s">
        <v>129</v>
      </c>
      <c r="URU34" s="446" t="s">
        <v>130</v>
      </c>
      <c r="URV34" s="446">
        <v>0.217</v>
      </c>
      <c r="URW34" s="451">
        <f>+VLOOKUP(URR34,[111]Insumos!$A$2:$F$2700,5,FALSE)</f>
        <v>2679</v>
      </c>
      <c r="URX34" s="451">
        <f>+ROUND(URV34*URW34,0)</f>
        <v>581</v>
      </c>
      <c r="URY34" s="450" t="s">
        <v>31</v>
      </c>
      <c r="URZ34" s="450" t="s">
        <v>127</v>
      </c>
      <c r="USA34" s="446" t="s">
        <v>128</v>
      </c>
      <c r="USB34" s="446" t="s">
        <v>129</v>
      </c>
      <c r="USC34" s="446" t="s">
        <v>130</v>
      </c>
      <c r="USD34" s="446">
        <v>0.217</v>
      </c>
      <c r="USE34" s="451">
        <f>+VLOOKUP(URZ34,[111]Insumos!$A$2:$F$2700,5,FALSE)</f>
        <v>2679</v>
      </c>
      <c r="USF34" s="451">
        <f>+ROUND(USD34*USE34,0)</f>
        <v>581</v>
      </c>
      <c r="USG34" s="450" t="s">
        <v>31</v>
      </c>
      <c r="USH34" s="450" t="s">
        <v>127</v>
      </c>
      <c r="USI34" s="446" t="s">
        <v>128</v>
      </c>
      <c r="USJ34" s="446" t="s">
        <v>129</v>
      </c>
      <c r="USK34" s="446" t="s">
        <v>130</v>
      </c>
      <c r="USL34" s="446">
        <v>0.217</v>
      </c>
      <c r="USM34" s="451">
        <f>+VLOOKUP(USH34,[111]Insumos!$A$2:$F$2700,5,FALSE)</f>
        <v>2679</v>
      </c>
      <c r="USN34" s="451">
        <f>+ROUND(USL34*USM34,0)</f>
        <v>581</v>
      </c>
      <c r="USO34" s="450" t="s">
        <v>31</v>
      </c>
      <c r="USP34" s="450" t="s">
        <v>127</v>
      </c>
      <c r="USQ34" s="446" t="s">
        <v>128</v>
      </c>
      <c r="USR34" s="446" t="s">
        <v>129</v>
      </c>
      <c r="USS34" s="446" t="s">
        <v>130</v>
      </c>
      <c r="UST34" s="446">
        <v>0.217</v>
      </c>
      <c r="USU34" s="451">
        <f>+VLOOKUP(USP34,[111]Insumos!$A$2:$F$2700,5,FALSE)</f>
        <v>2679</v>
      </c>
      <c r="USV34" s="451">
        <f>+ROUND(UST34*USU34,0)</f>
        <v>581</v>
      </c>
      <c r="USW34" s="450" t="s">
        <v>31</v>
      </c>
      <c r="USX34" s="450" t="s">
        <v>127</v>
      </c>
      <c r="USY34" s="446" t="s">
        <v>128</v>
      </c>
      <c r="USZ34" s="446" t="s">
        <v>129</v>
      </c>
      <c r="UTA34" s="446" t="s">
        <v>130</v>
      </c>
      <c r="UTB34" s="446">
        <v>0.217</v>
      </c>
      <c r="UTC34" s="451">
        <f>+VLOOKUP(USX34,[111]Insumos!$A$2:$F$2700,5,FALSE)</f>
        <v>2679</v>
      </c>
      <c r="UTD34" s="451">
        <f>+ROUND(UTB34*UTC34,0)</f>
        <v>581</v>
      </c>
      <c r="UTE34" s="450" t="s">
        <v>31</v>
      </c>
      <c r="UTF34" s="450" t="s">
        <v>127</v>
      </c>
      <c r="UTG34" s="446" t="s">
        <v>128</v>
      </c>
      <c r="UTH34" s="446" t="s">
        <v>129</v>
      </c>
      <c r="UTI34" s="446" t="s">
        <v>130</v>
      </c>
      <c r="UTJ34" s="446">
        <v>0.217</v>
      </c>
      <c r="UTK34" s="451">
        <f>+VLOOKUP(UTF34,[111]Insumos!$A$2:$F$2700,5,FALSE)</f>
        <v>2679</v>
      </c>
      <c r="UTL34" s="451">
        <f>+ROUND(UTJ34*UTK34,0)</f>
        <v>581</v>
      </c>
      <c r="UTM34" s="450" t="s">
        <v>31</v>
      </c>
      <c r="UTN34" s="450" t="s">
        <v>127</v>
      </c>
      <c r="UTO34" s="446" t="s">
        <v>128</v>
      </c>
      <c r="UTP34" s="446" t="s">
        <v>129</v>
      </c>
      <c r="UTQ34" s="446" t="s">
        <v>130</v>
      </c>
      <c r="UTR34" s="446">
        <v>0.217</v>
      </c>
      <c r="UTS34" s="451">
        <f>+VLOOKUP(UTN34,[111]Insumos!$A$2:$F$2700,5,FALSE)</f>
        <v>2679</v>
      </c>
      <c r="UTT34" s="451">
        <f>+ROUND(UTR34*UTS34,0)</f>
        <v>581</v>
      </c>
      <c r="UTU34" s="450" t="s">
        <v>31</v>
      </c>
      <c r="UTV34" s="450" t="s">
        <v>127</v>
      </c>
      <c r="UTW34" s="446" t="s">
        <v>128</v>
      </c>
      <c r="UTX34" s="446" t="s">
        <v>129</v>
      </c>
      <c r="UTY34" s="446" t="s">
        <v>130</v>
      </c>
      <c r="UTZ34" s="446">
        <v>0.217</v>
      </c>
      <c r="UUA34" s="451">
        <f>+VLOOKUP(UTV34,[111]Insumos!$A$2:$F$2700,5,FALSE)</f>
        <v>2679</v>
      </c>
      <c r="UUB34" s="451">
        <f>+ROUND(UTZ34*UUA34,0)</f>
        <v>581</v>
      </c>
      <c r="UUC34" s="450" t="s">
        <v>31</v>
      </c>
      <c r="UUD34" s="450" t="s">
        <v>127</v>
      </c>
      <c r="UUE34" s="446" t="s">
        <v>128</v>
      </c>
      <c r="UUF34" s="446" t="s">
        <v>129</v>
      </c>
      <c r="UUG34" s="446" t="s">
        <v>130</v>
      </c>
      <c r="UUH34" s="446">
        <v>0.217</v>
      </c>
      <c r="UUI34" s="451">
        <f>+VLOOKUP(UUD34,[111]Insumos!$A$2:$F$2700,5,FALSE)</f>
        <v>2679</v>
      </c>
      <c r="UUJ34" s="451">
        <f>+ROUND(UUH34*UUI34,0)</f>
        <v>581</v>
      </c>
      <c r="UUK34" s="450" t="s">
        <v>31</v>
      </c>
      <c r="UUL34" s="450" t="s">
        <v>127</v>
      </c>
      <c r="UUM34" s="446" t="s">
        <v>128</v>
      </c>
      <c r="UUN34" s="446" t="s">
        <v>129</v>
      </c>
      <c r="UUO34" s="446" t="s">
        <v>130</v>
      </c>
      <c r="UUP34" s="446">
        <v>0.217</v>
      </c>
      <c r="UUQ34" s="451">
        <f>+VLOOKUP(UUL34,[111]Insumos!$A$2:$F$2700,5,FALSE)</f>
        <v>2679</v>
      </c>
      <c r="UUR34" s="451">
        <f>+ROUND(UUP34*UUQ34,0)</f>
        <v>581</v>
      </c>
      <c r="UUS34" s="450" t="s">
        <v>31</v>
      </c>
      <c r="UUT34" s="450" t="s">
        <v>127</v>
      </c>
      <c r="UUU34" s="446" t="s">
        <v>128</v>
      </c>
      <c r="UUV34" s="446" t="s">
        <v>129</v>
      </c>
      <c r="UUW34" s="446" t="s">
        <v>130</v>
      </c>
      <c r="UUX34" s="446">
        <v>0.217</v>
      </c>
      <c r="UUY34" s="451">
        <f>+VLOOKUP(UUT34,[111]Insumos!$A$2:$F$2700,5,FALSE)</f>
        <v>2679</v>
      </c>
      <c r="UUZ34" s="451">
        <f>+ROUND(UUX34*UUY34,0)</f>
        <v>581</v>
      </c>
      <c r="UVA34" s="450" t="s">
        <v>31</v>
      </c>
      <c r="UVB34" s="450" t="s">
        <v>127</v>
      </c>
      <c r="UVC34" s="446" t="s">
        <v>128</v>
      </c>
      <c r="UVD34" s="446" t="s">
        <v>129</v>
      </c>
      <c r="UVE34" s="446" t="s">
        <v>130</v>
      </c>
      <c r="UVF34" s="446">
        <v>0.217</v>
      </c>
      <c r="UVG34" s="451">
        <f>+VLOOKUP(UVB34,[111]Insumos!$A$2:$F$2700,5,FALSE)</f>
        <v>2679</v>
      </c>
      <c r="UVH34" s="451">
        <f>+ROUND(UVF34*UVG34,0)</f>
        <v>581</v>
      </c>
      <c r="UVI34" s="450" t="s">
        <v>31</v>
      </c>
      <c r="UVJ34" s="450" t="s">
        <v>127</v>
      </c>
      <c r="UVK34" s="446" t="s">
        <v>128</v>
      </c>
      <c r="UVL34" s="446" t="s">
        <v>129</v>
      </c>
      <c r="UVM34" s="446" t="s">
        <v>130</v>
      </c>
      <c r="UVN34" s="446">
        <v>0.217</v>
      </c>
      <c r="UVO34" s="451">
        <f>+VLOOKUP(UVJ34,[111]Insumos!$A$2:$F$2700,5,FALSE)</f>
        <v>2679</v>
      </c>
      <c r="UVP34" s="451">
        <f>+ROUND(UVN34*UVO34,0)</f>
        <v>581</v>
      </c>
      <c r="UVQ34" s="450" t="s">
        <v>31</v>
      </c>
      <c r="UVR34" s="450" t="s">
        <v>127</v>
      </c>
      <c r="UVS34" s="446" t="s">
        <v>128</v>
      </c>
      <c r="UVT34" s="446" t="s">
        <v>129</v>
      </c>
      <c r="UVU34" s="446" t="s">
        <v>130</v>
      </c>
      <c r="UVV34" s="446">
        <v>0.217</v>
      </c>
      <c r="UVW34" s="451">
        <f>+VLOOKUP(UVR34,[111]Insumos!$A$2:$F$2700,5,FALSE)</f>
        <v>2679</v>
      </c>
      <c r="UVX34" s="451">
        <f>+ROUND(UVV34*UVW34,0)</f>
        <v>581</v>
      </c>
      <c r="UVY34" s="450" t="s">
        <v>31</v>
      </c>
      <c r="UVZ34" s="450" t="s">
        <v>127</v>
      </c>
      <c r="UWA34" s="446" t="s">
        <v>128</v>
      </c>
      <c r="UWB34" s="446" t="s">
        <v>129</v>
      </c>
      <c r="UWC34" s="446" t="s">
        <v>130</v>
      </c>
      <c r="UWD34" s="446">
        <v>0.217</v>
      </c>
      <c r="UWE34" s="451">
        <f>+VLOOKUP(UVZ34,[111]Insumos!$A$2:$F$2700,5,FALSE)</f>
        <v>2679</v>
      </c>
      <c r="UWF34" s="451">
        <f>+ROUND(UWD34*UWE34,0)</f>
        <v>581</v>
      </c>
      <c r="UWG34" s="450" t="s">
        <v>31</v>
      </c>
      <c r="UWH34" s="450" t="s">
        <v>127</v>
      </c>
      <c r="UWI34" s="446" t="s">
        <v>128</v>
      </c>
      <c r="UWJ34" s="446" t="s">
        <v>129</v>
      </c>
      <c r="UWK34" s="446" t="s">
        <v>130</v>
      </c>
      <c r="UWL34" s="446">
        <v>0.217</v>
      </c>
      <c r="UWM34" s="451">
        <f>+VLOOKUP(UWH34,[111]Insumos!$A$2:$F$2700,5,FALSE)</f>
        <v>2679</v>
      </c>
      <c r="UWN34" s="451">
        <f>+ROUND(UWL34*UWM34,0)</f>
        <v>581</v>
      </c>
      <c r="UWO34" s="450" t="s">
        <v>31</v>
      </c>
      <c r="UWP34" s="450" t="s">
        <v>127</v>
      </c>
      <c r="UWQ34" s="446" t="s">
        <v>128</v>
      </c>
      <c r="UWR34" s="446" t="s">
        <v>129</v>
      </c>
      <c r="UWS34" s="446" t="s">
        <v>130</v>
      </c>
      <c r="UWT34" s="446">
        <v>0.217</v>
      </c>
      <c r="UWU34" s="451">
        <f>+VLOOKUP(UWP34,[111]Insumos!$A$2:$F$2700,5,FALSE)</f>
        <v>2679</v>
      </c>
      <c r="UWV34" s="451">
        <f>+ROUND(UWT34*UWU34,0)</f>
        <v>581</v>
      </c>
      <c r="UWW34" s="450" t="s">
        <v>31</v>
      </c>
      <c r="UWX34" s="450" t="s">
        <v>127</v>
      </c>
      <c r="UWY34" s="446" t="s">
        <v>128</v>
      </c>
      <c r="UWZ34" s="446" t="s">
        <v>129</v>
      </c>
      <c r="UXA34" s="446" t="s">
        <v>130</v>
      </c>
      <c r="UXB34" s="446">
        <v>0.217</v>
      </c>
      <c r="UXC34" s="451">
        <f>+VLOOKUP(UWX34,[111]Insumos!$A$2:$F$2700,5,FALSE)</f>
        <v>2679</v>
      </c>
      <c r="UXD34" s="451">
        <f>+ROUND(UXB34*UXC34,0)</f>
        <v>581</v>
      </c>
      <c r="UXE34" s="450" t="s">
        <v>31</v>
      </c>
      <c r="UXF34" s="450" t="s">
        <v>127</v>
      </c>
      <c r="UXG34" s="446" t="s">
        <v>128</v>
      </c>
      <c r="UXH34" s="446" t="s">
        <v>129</v>
      </c>
      <c r="UXI34" s="446" t="s">
        <v>130</v>
      </c>
      <c r="UXJ34" s="446">
        <v>0.217</v>
      </c>
      <c r="UXK34" s="451">
        <f>+VLOOKUP(UXF34,[111]Insumos!$A$2:$F$2700,5,FALSE)</f>
        <v>2679</v>
      </c>
      <c r="UXL34" s="451">
        <f>+ROUND(UXJ34*UXK34,0)</f>
        <v>581</v>
      </c>
      <c r="UXM34" s="450" t="s">
        <v>31</v>
      </c>
      <c r="UXN34" s="450" t="s">
        <v>127</v>
      </c>
      <c r="UXO34" s="446" t="s">
        <v>128</v>
      </c>
      <c r="UXP34" s="446" t="s">
        <v>129</v>
      </c>
      <c r="UXQ34" s="446" t="s">
        <v>130</v>
      </c>
      <c r="UXR34" s="446">
        <v>0.217</v>
      </c>
      <c r="UXS34" s="451">
        <f>+VLOOKUP(UXN34,[111]Insumos!$A$2:$F$2700,5,FALSE)</f>
        <v>2679</v>
      </c>
      <c r="UXT34" s="451">
        <f>+ROUND(UXR34*UXS34,0)</f>
        <v>581</v>
      </c>
      <c r="UXU34" s="450" t="s">
        <v>31</v>
      </c>
      <c r="UXV34" s="450" t="s">
        <v>127</v>
      </c>
      <c r="UXW34" s="446" t="s">
        <v>128</v>
      </c>
      <c r="UXX34" s="446" t="s">
        <v>129</v>
      </c>
      <c r="UXY34" s="446" t="s">
        <v>130</v>
      </c>
      <c r="UXZ34" s="446">
        <v>0.217</v>
      </c>
      <c r="UYA34" s="451">
        <f>+VLOOKUP(UXV34,[111]Insumos!$A$2:$F$2700,5,FALSE)</f>
        <v>2679</v>
      </c>
      <c r="UYB34" s="451">
        <f>+ROUND(UXZ34*UYA34,0)</f>
        <v>581</v>
      </c>
      <c r="UYC34" s="450" t="s">
        <v>31</v>
      </c>
      <c r="UYD34" s="450" t="s">
        <v>127</v>
      </c>
      <c r="UYE34" s="446" t="s">
        <v>128</v>
      </c>
      <c r="UYF34" s="446" t="s">
        <v>129</v>
      </c>
      <c r="UYG34" s="446" t="s">
        <v>130</v>
      </c>
      <c r="UYH34" s="446">
        <v>0.217</v>
      </c>
      <c r="UYI34" s="451">
        <f>+VLOOKUP(UYD34,[111]Insumos!$A$2:$F$2700,5,FALSE)</f>
        <v>2679</v>
      </c>
      <c r="UYJ34" s="451">
        <f>+ROUND(UYH34*UYI34,0)</f>
        <v>581</v>
      </c>
      <c r="UYK34" s="450" t="s">
        <v>31</v>
      </c>
      <c r="UYL34" s="450" t="s">
        <v>127</v>
      </c>
      <c r="UYM34" s="446" t="s">
        <v>128</v>
      </c>
      <c r="UYN34" s="446" t="s">
        <v>129</v>
      </c>
      <c r="UYO34" s="446" t="s">
        <v>130</v>
      </c>
      <c r="UYP34" s="446">
        <v>0.217</v>
      </c>
      <c r="UYQ34" s="451">
        <f>+VLOOKUP(UYL34,[111]Insumos!$A$2:$F$2700,5,FALSE)</f>
        <v>2679</v>
      </c>
      <c r="UYR34" s="451">
        <f>+ROUND(UYP34*UYQ34,0)</f>
        <v>581</v>
      </c>
      <c r="UYS34" s="450" t="s">
        <v>31</v>
      </c>
      <c r="UYT34" s="450" t="s">
        <v>127</v>
      </c>
      <c r="UYU34" s="446" t="s">
        <v>128</v>
      </c>
      <c r="UYV34" s="446" t="s">
        <v>129</v>
      </c>
      <c r="UYW34" s="446" t="s">
        <v>130</v>
      </c>
      <c r="UYX34" s="446">
        <v>0.217</v>
      </c>
      <c r="UYY34" s="451">
        <f>+VLOOKUP(UYT34,[111]Insumos!$A$2:$F$2700,5,FALSE)</f>
        <v>2679</v>
      </c>
      <c r="UYZ34" s="451">
        <f>+ROUND(UYX34*UYY34,0)</f>
        <v>581</v>
      </c>
      <c r="UZA34" s="450" t="s">
        <v>31</v>
      </c>
      <c r="UZB34" s="450" t="s">
        <v>127</v>
      </c>
      <c r="UZC34" s="446" t="s">
        <v>128</v>
      </c>
      <c r="UZD34" s="446" t="s">
        <v>129</v>
      </c>
      <c r="UZE34" s="446" t="s">
        <v>130</v>
      </c>
      <c r="UZF34" s="446">
        <v>0.217</v>
      </c>
      <c r="UZG34" s="451">
        <f>+VLOOKUP(UZB34,[111]Insumos!$A$2:$F$2700,5,FALSE)</f>
        <v>2679</v>
      </c>
      <c r="UZH34" s="451">
        <f>+ROUND(UZF34*UZG34,0)</f>
        <v>581</v>
      </c>
      <c r="UZI34" s="450" t="s">
        <v>31</v>
      </c>
      <c r="UZJ34" s="450" t="s">
        <v>127</v>
      </c>
      <c r="UZK34" s="446" t="s">
        <v>128</v>
      </c>
      <c r="UZL34" s="446" t="s">
        <v>129</v>
      </c>
      <c r="UZM34" s="446" t="s">
        <v>130</v>
      </c>
      <c r="UZN34" s="446">
        <v>0.217</v>
      </c>
      <c r="UZO34" s="451">
        <f>+VLOOKUP(UZJ34,[111]Insumos!$A$2:$F$2700,5,FALSE)</f>
        <v>2679</v>
      </c>
      <c r="UZP34" s="451">
        <f>+ROUND(UZN34*UZO34,0)</f>
        <v>581</v>
      </c>
      <c r="UZQ34" s="450" t="s">
        <v>31</v>
      </c>
      <c r="UZR34" s="450" t="s">
        <v>127</v>
      </c>
      <c r="UZS34" s="446" t="s">
        <v>128</v>
      </c>
      <c r="UZT34" s="446" t="s">
        <v>129</v>
      </c>
      <c r="UZU34" s="446" t="s">
        <v>130</v>
      </c>
      <c r="UZV34" s="446">
        <v>0.217</v>
      </c>
      <c r="UZW34" s="451">
        <f>+VLOOKUP(UZR34,[111]Insumos!$A$2:$F$2700,5,FALSE)</f>
        <v>2679</v>
      </c>
      <c r="UZX34" s="451">
        <f>+ROUND(UZV34*UZW34,0)</f>
        <v>581</v>
      </c>
      <c r="UZY34" s="450" t="s">
        <v>31</v>
      </c>
      <c r="UZZ34" s="450" t="s">
        <v>127</v>
      </c>
      <c r="VAA34" s="446" t="s">
        <v>128</v>
      </c>
      <c r="VAB34" s="446" t="s">
        <v>129</v>
      </c>
      <c r="VAC34" s="446" t="s">
        <v>130</v>
      </c>
      <c r="VAD34" s="446">
        <v>0.217</v>
      </c>
      <c r="VAE34" s="451">
        <f>+VLOOKUP(UZZ34,[111]Insumos!$A$2:$F$2700,5,FALSE)</f>
        <v>2679</v>
      </c>
      <c r="VAF34" s="451">
        <f>+ROUND(VAD34*VAE34,0)</f>
        <v>581</v>
      </c>
      <c r="VAG34" s="450" t="s">
        <v>31</v>
      </c>
      <c r="VAH34" s="450" t="s">
        <v>127</v>
      </c>
      <c r="VAI34" s="446" t="s">
        <v>128</v>
      </c>
      <c r="VAJ34" s="446" t="s">
        <v>129</v>
      </c>
      <c r="VAK34" s="446" t="s">
        <v>130</v>
      </c>
      <c r="VAL34" s="446">
        <v>0.217</v>
      </c>
      <c r="VAM34" s="451">
        <f>+VLOOKUP(VAH34,[111]Insumos!$A$2:$F$2700,5,FALSE)</f>
        <v>2679</v>
      </c>
      <c r="VAN34" s="451">
        <f>+ROUND(VAL34*VAM34,0)</f>
        <v>581</v>
      </c>
      <c r="VAO34" s="450" t="s">
        <v>31</v>
      </c>
      <c r="VAP34" s="450" t="s">
        <v>127</v>
      </c>
      <c r="VAQ34" s="446" t="s">
        <v>128</v>
      </c>
      <c r="VAR34" s="446" t="s">
        <v>129</v>
      </c>
      <c r="VAS34" s="446" t="s">
        <v>130</v>
      </c>
      <c r="VAT34" s="446">
        <v>0.217</v>
      </c>
      <c r="VAU34" s="451">
        <f>+VLOOKUP(VAP34,[111]Insumos!$A$2:$F$2700,5,FALSE)</f>
        <v>2679</v>
      </c>
      <c r="VAV34" s="451">
        <f>+ROUND(VAT34*VAU34,0)</f>
        <v>581</v>
      </c>
      <c r="VAW34" s="450" t="s">
        <v>31</v>
      </c>
      <c r="VAX34" s="450" t="s">
        <v>127</v>
      </c>
      <c r="VAY34" s="446" t="s">
        <v>128</v>
      </c>
      <c r="VAZ34" s="446" t="s">
        <v>129</v>
      </c>
      <c r="VBA34" s="446" t="s">
        <v>130</v>
      </c>
      <c r="VBB34" s="446">
        <v>0.217</v>
      </c>
      <c r="VBC34" s="451">
        <f>+VLOOKUP(VAX34,[111]Insumos!$A$2:$F$2700,5,FALSE)</f>
        <v>2679</v>
      </c>
      <c r="VBD34" s="451">
        <f>+ROUND(VBB34*VBC34,0)</f>
        <v>581</v>
      </c>
      <c r="VBE34" s="450" t="s">
        <v>31</v>
      </c>
      <c r="VBF34" s="450" t="s">
        <v>127</v>
      </c>
      <c r="VBG34" s="446" t="s">
        <v>128</v>
      </c>
      <c r="VBH34" s="446" t="s">
        <v>129</v>
      </c>
      <c r="VBI34" s="446" t="s">
        <v>130</v>
      </c>
      <c r="VBJ34" s="446">
        <v>0.217</v>
      </c>
      <c r="VBK34" s="451">
        <f>+VLOOKUP(VBF34,[111]Insumos!$A$2:$F$2700,5,FALSE)</f>
        <v>2679</v>
      </c>
      <c r="VBL34" s="451">
        <f>+ROUND(VBJ34*VBK34,0)</f>
        <v>581</v>
      </c>
      <c r="VBM34" s="450" t="s">
        <v>31</v>
      </c>
      <c r="VBN34" s="450" t="s">
        <v>127</v>
      </c>
      <c r="VBO34" s="446" t="s">
        <v>128</v>
      </c>
      <c r="VBP34" s="446" t="s">
        <v>129</v>
      </c>
      <c r="VBQ34" s="446" t="s">
        <v>130</v>
      </c>
      <c r="VBR34" s="446">
        <v>0.217</v>
      </c>
      <c r="VBS34" s="451">
        <f>+VLOOKUP(VBN34,[111]Insumos!$A$2:$F$2700,5,FALSE)</f>
        <v>2679</v>
      </c>
      <c r="VBT34" s="451">
        <f>+ROUND(VBR34*VBS34,0)</f>
        <v>581</v>
      </c>
      <c r="VBU34" s="450" t="s">
        <v>31</v>
      </c>
      <c r="VBV34" s="450" t="s">
        <v>127</v>
      </c>
      <c r="VBW34" s="446" t="s">
        <v>128</v>
      </c>
      <c r="VBX34" s="446" t="s">
        <v>129</v>
      </c>
      <c r="VBY34" s="446" t="s">
        <v>130</v>
      </c>
      <c r="VBZ34" s="446">
        <v>0.217</v>
      </c>
      <c r="VCA34" s="451">
        <f>+VLOOKUP(VBV34,[111]Insumos!$A$2:$F$2700,5,FALSE)</f>
        <v>2679</v>
      </c>
      <c r="VCB34" s="451">
        <f>+ROUND(VBZ34*VCA34,0)</f>
        <v>581</v>
      </c>
      <c r="VCC34" s="450" t="s">
        <v>31</v>
      </c>
      <c r="VCD34" s="450" t="s">
        <v>127</v>
      </c>
      <c r="VCE34" s="446" t="s">
        <v>128</v>
      </c>
      <c r="VCF34" s="446" t="s">
        <v>129</v>
      </c>
      <c r="VCG34" s="446" t="s">
        <v>130</v>
      </c>
      <c r="VCH34" s="446">
        <v>0.217</v>
      </c>
      <c r="VCI34" s="451">
        <f>+VLOOKUP(VCD34,[111]Insumos!$A$2:$F$2700,5,FALSE)</f>
        <v>2679</v>
      </c>
      <c r="VCJ34" s="451">
        <f>+ROUND(VCH34*VCI34,0)</f>
        <v>581</v>
      </c>
      <c r="VCK34" s="450" t="s">
        <v>31</v>
      </c>
      <c r="VCL34" s="450" t="s">
        <v>127</v>
      </c>
      <c r="VCM34" s="446" t="s">
        <v>128</v>
      </c>
      <c r="VCN34" s="446" t="s">
        <v>129</v>
      </c>
      <c r="VCO34" s="446" t="s">
        <v>130</v>
      </c>
      <c r="VCP34" s="446">
        <v>0.217</v>
      </c>
      <c r="VCQ34" s="451">
        <f>+VLOOKUP(VCL34,[111]Insumos!$A$2:$F$2700,5,FALSE)</f>
        <v>2679</v>
      </c>
      <c r="VCR34" s="451">
        <f>+ROUND(VCP34*VCQ34,0)</f>
        <v>581</v>
      </c>
      <c r="VCS34" s="450" t="s">
        <v>31</v>
      </c>
      <c r="VCT34" s="450" t="s">
        <v>127</v>
      </c>
      <c r="VCU34" s="446" t="s">
        <v>128</v>
      </c>
      <c r="VCV34" s="446" t="s">
        <v>129</v>
      </c>
      <c r="VCW34" s="446" t="s">
        <v>130</v>
      </c>
      <c r="VCX34" s="446">
        <v>0.217</v>
      </c>
      <c r="VCY34" s="451">
        <f>+VLOOKUP(VCT34,[111]Insumos!$A$2:$F$2700,5,FALSE)</f>
        <v>2679</v>
      </c>
      <c r="VCZ34" s="451">
        <f>+ROUND(VCX34*VCY34,0)</f>
        <v>581</v>
      </c>
      <c r="VDA34" s="450" t="s">
        <v>31</v>
      </c>
      <c r="VDB34" s="450" t="s">
        <v>127</v>
      </c>
      <c r="VDC34" s="446" t="s">
        <v>128</v>
      </c>
      <c r="VDD34" s="446" t="s">
        <v>129</v>
      </c>
      <c r="VDE34" s="446" t="s">
        <v>130</v>
      </c>
      <c r="VDF34" s="446">
        <v>0.217</v>
      </c>
      <c r="VDG34" s="451">
        <f>+VLOOKUP(VDB34,[111]Insumos!$A$2:$F$2700,5,FALSE)</f>
        <v>2679</v>
      </c>
      <c r="VDH34" s="451">
        <f>+ROUND(VDF34*VDG34,0)</f>
        <v>581</v>
      </c>
      <c r="VDI34" s="450" t="s">
        <v>31</v>
      </c>
      <c r="VDJ34" s="450" t="s">
        <v>127</v>
      </c>
      <c r="VDK34" s="446" t="s">
        <v>128</v>
      </c>
      <c r="VDL34" s="446" t="s">
        <v>129</v>
      </c>
      <c r="VDM34" s="446" t="s">
        <v>130</v>
      </c>
      <c r="VDN34" s="446">
        <v>0.217</v>
      </c>
      <c r="VDO34" s="451">
        <f>+VLOOKUP(VDJ34,[111]Insumos!$A$2:$F$2700,5,FALSE)</f>
        <v>2679</v>
      </c>
      <c r="VDP34" s="451">
        <f>+ROUND(VDN34*VDO34,0)</f>
        <v>581</v>
      </c>
      <c r="VDQ34" s="450" t="s">
        <v>31</v>
      </c>
      <c r="VDR34" s="450" t="s">
        <v>127</v>
      </c>
      <c r="VDS34" s="446" t="s">
        <v>128</v>
      </c>
      <c r="VDT34" s="446" t="s">
        <v>129</v>
      </c>
      <c r="VDU34" s="446" t="s">
        <v>130</v>
      </c>
      <c r="VDV34" s="446">
        <v>0.217</v>
      </c>
      <c r="VDW34" s="451">
        <f>+VLOOKUP(VDR34,[111]Insumos!$A$2:$F$2700,5,FALSE)</f>
        <v>2679</v>
      </c>
      <c r="VDX34" s="451">
        <f>+ROUND(VDV34*VDW34,0)</f>
        <v>581</v>
      </c>
      <c r="VDY34" s="450" t="s">
        <v>31</v>
      </c>
      <c r="VDZ34" s="450" t="s">
        <v>127</v>
      </c>
      <c r="VEA34" s="446" t="s">
        <v>128</v>
      </c>
      <c r="VEB34" s="446" t="s">
        <v>129</v>
      </c>
      <c r="VEC34" s="446" t="s">
        <v>130</v>
      </c>
      <c r="VED34" s="446">
        <v>0.217</v>
      </c>
      <c r="VEE34" s="451">
        <f>+VLOOKUP(VDZ34,[111]Insumos!$A$2:$F$2700,5,FALSE)</f>
        <v>2679</v>
      </c>
      <c r="VEF34" s="451">
        <f>+ROUND(VED34*VEE34,0)</f>
        <v>581</v>
      </c>
      <c r="VEG34" s="450" t="s">
        <v>31</v>
      </c>
      <c r="VEH34" s="450" t="s">
        <v>127</v>
      </c>
      <c r="VEI34" s="446" t="s">
        <v>128</v>
      </c>
      <c r="VEJ34" s="446" t="s">
        <v>129</v>
      </c>
      <c r="VEK34" s="446" t="s">
        <v>130</v>
      </c>
      <c r="VEL34" s="446">
        <v>0.217</v>
      </c>
      <c r="VEM34" s="451">
        <f>+VLOOKUP(VEH34,[111]Insumos!$A$2:$F$2700,5,FALSE)</f>
        <v>2679</v>
      </c>
      <c r="VEN34" s="451">
        <f>+ROUND(VEL34*VEM34,0)</f>
        <v>581</v>
      </c>
      <c r="VEO34" s="450" t="s">
        <v>31</v>
      </c>
      <c r="VEP34" s="450" t="s">
        <v>127</v>
      </c>
      <c r="VEQ34" s="446" t="s">
        <v>128</v>
      </c>
      <c r="VER34" s="446" t="s">
        <v>129</v>
      </c>
      <c r="VES34" s="446" t="s">
        <v>130</v>
      </c>
      <c r="VET34" s="446">
        <v>0.217</v>
      </c>
      <c r="VEU34" s="451">
        <f>+VLOOKUP(VEP34,[111]Insumos!$A$2:$F$2700,5,FALSE)</f>
        <v>2679</v>
      </c>
      <c r="VEV34" s="451">
        <f>+ROUND(VET34*VEU34,0)</f>
        <v>581</v>
      </c>
      <c r="VEW34" s="450" t="s">
        <v>31</v>
      </c>
      <c r="VEX34" s="450" t="s">
        <v>127</v>
      </c>
      <c r="VEY34" s="446" t="s">
        <v>128</v>
      </c>
      <c r="VEZ34" s="446" t="s">
        <v>129</v>
      </c>
      <c r="VFA34" s="446" t="s">
        <v>130</v>
      </c>
      <c r="VFB34" s="446">
        <v>0.217</v>
      </c>
      <c r="VFC34" s="451">
        <f>+VLOOKUP(VEX34,[111]Insumos!$A$2:$F$2700,5,FALSE)</f>
        <v>2679</v>
      </c>
      <c r="VFD34" s="451">
        <f>+ROUND(VFB34*VFC34,0)</f>
        <v>581</v>
      </c>
      <c r="VFE34" s="450" t="s">
        <v>31</v>
      </c>
      <c r="VFF34" s="450" t="s">
        <v>127</v>
      </c>
      <c r="VFG34" s="446" t="s">
        <v>128</v>
      </c>
      <c r="VFH34" s="446" t="s">
        <v>129</v>
      </c>
      <c r="VFI34" s="446" t="s">
        <v>130</v>
      </c>
      <c r="VFJ34" s="446">
        <v>0.217</v>
      </c>
      <c r="VFK34" s="451">
        <f>+VLOOKUP(VFF34,[111]Insumos!$A$2:$F$2700,5,FALSE)</f>
        <v>2679</v>
      </c>
      <c r="VFL34" s="451">
        <f>+ROUND(VFJ34*VFK34,0)</f>
        <v>581</v>
      </c>
      <c r="VFM34" s="450" t="s">
        <v>31</v>
      </c>
      <c r="VFN34" s="450" t="s">
        <v>127</v>
      </c>
      <c r="VFO34" s="446" t="s">
        <v>128</v>
      </c>
      <c r="VFP34" s="446" t="s">
        <v>129</v>
      </c>
      <c r="VFQ34" s="446" t="s">
        <v>130</v>
      </c>
      <c r="VFR34" s="446">
        <v>0.217</v>
      </c>
      <c r="VFS34" s="451">
        <f>+VLOOKUP(VFN34,[111]Insumos!$A$2:$F$2700,5,FALSE)</f>
        <v>2679</v>
      </c>
      <c r="VFT34" s="451">
        <f>+ROUND(VFR34*VFS34,0)</f>
        <v>581</v>
      </c>
      <c r="VFU34" s="450" t="s">
        <v>31</v>
      </c>
      <c r="VFV34" s="450" t="s">
        <v>127</v>
      </c>
      <c r="VFW34" s="446" t="s">
        <v>128</v>
      </c>
      <c r="VFX34" s="446" t="s">
        <v>129</v>
      </c>
      <c r="VFY34" s="446" t="s">
        <v>130</v>
      </c>
      <c r="VFZ34" s="446">
        <v>0.217</v>
      </c>
      <c r="VGA34" s="451">
        <f>+VLOOKUP(VFV34,[111]Insumos!$A$2:$F$2700,5,FALSE)</f>
        <v>2679</v>
      </c>
      <c r="VGB34" s="451">
        <f>+ROUND(VFZ34*VGA34,0)</f>
        <v>581</v>
      </c>
      <c r="VGC34" s="450" t="s">
        <v>31</v>
      </c>
      <c r="VGD34" s="450" t="s">
        <v>127</v>
      </c>
      <c r="VGE34" s="446" t="s">
        <v>128</v>
      </c>
      <c r="VGF34" s="446" t="s">
        <v>129</v>
      </c>
      <c r="VGG34" s="446" t="s">
        <v>130</v>
      </c>
      <c r="VGH34" s="446">
        <v>0.217</v>
      </c>
      <c r="VGI34" s="451">
        <f>+VLOOKUP(VGD34,[111]Insumos!$A$2:$F$2700,5,FALSE)</f>
        <v>2679</v>
      </c>
      <c r="VGJ34" s="451">
        <f>+ROUND(VGH34*VGI34,0)</f>
        <v>581</v>
      </c>
      <c r="VGK34" s="450" t="s">
        <v>31</v>
      </c>
      <c r="VGL34" s="450" t="s">
        <v>127</v>
      </c>
      <c r="VGM34" s="446" t="s">
        <v>128</v>
      </c>
      <c r="VGN34" s="446" t="s">
        <v>129</v>
      </c>
      <c r="VGO34" s="446" t="s">
        <v>130</v>
      </c>
      <c r="VGP34" s="446">
        <v>0.217</v>
      </c>
      <c r="VGQ34" s="451">
        <f>+VLOOKUP(VGL34,[111]Insumos!$A$2:$F$2700,5,FALSE)</f>
        <v>2679</v>
      </c>
      <c r="VGR34" s="451">
        <f>+ROUND(VGP34*VGQ34,0)</f>
        <v>581</v>
      </c>
      <c r="VGS34" s="450" t="s">
        <v>31</v>
      </c>
      <c r="VGT34" s="450" t="s">
        <v>127</v>
      </c>
      <c r="VGU34" s="446" t="s">
        <v>128</v>
      </c>
      <c r="VGV34" s="446" t="s">
        <v>129</v>
      </c>
      <c r="VGW34" s="446" t="s">
        <v>130</v>
      </c>
      <c r="VGX34" s="446">
        <v>0.217</v>
      </c>
      <c r="VGY34" s="451">
        <f>+VLOOKUP(VGT34,[111]Insumos!$A$2:$F$2700,5,FALSE)</f>
        <v>2679</v>
      </c>
      <c r="VGZ34" s="451">
        <f>+ROUND(VGX34*VGY34,0)</f>
        <v>581</v>
      </c>
      <c r="VHA34" s="450" t="s">
        <v>31</v>
      </c>
      <c r="VHB34" s="450" t="s">
        <v>127</v>
      </c>
      <c r="VHC34" s="446" t="s">
        <v>128</v>
      </c>
      <c r="VHD34" s="446" t="s">
        <v>129</v>
      </c>
      <c r="VHE34" s="446" t="s">
        <v>130</v>
      </c>
      <c r="VHF34" s="446">
        <v>0.217</v>
      </c>
      <c r="VHG34" s="451">
        <f>+VLOOKUP(VHB34,[111]Insumos!$A$2:$F$2700,5,FALSE)</f>
        <v>2679</v>
      </c>
      <c r="VHH34" s="451">
        <f>+ROUND(VHF34*VHG34,0)</f>
        <v>581</v>
      </c>
      <c r="VHI34" s="450" t="s">
        <v>31</v>
      </c>
      <c r="VHJ34" s="450" t="s">
        <v>127</v>
      </c>
      <c r="VHK34" s="446" t="s">
        <v>128</v>
      </c>
      <c r="VHL34" s="446" t="s">
        <v>129</v>
      </c>
      <c r="VHM34" s="446" t="s">
        <v>130</v>
      </c>
      <c r="VHN34" s="446">
        <v>0.217</v>
      </c>
      <c r="VHO34" s="451">
        <f>+VLOOKUP(VHJ34,[111]Insumos!$A$2:$F$2700,5,FALSE)</f>
        <v>2679</v>
      </c>
      <c r="VHP34" s="451">
        <f>+ROUND(VHN34*VHO34,0)</f>
        <v>581</v>
      </c>
      <c r="VHQ34" s="450" t="s">
        <v>31</v>
      </c>
      <c r="VHR34" s="450" t="s">
        <v>127</v>
      </c>
      <c r="VHS34" s="446" t="s">
        <v>128</v>
      </c>
      <c r="VHT34" s="446" t="s">
        <v>129</v>
      </c>
      <c r="VHU34" s="446" t="s">
        <v>130</v>
      </c>
      <c r="VHV34" s="446">
        <v>0.217</v>
      </c>
      <c r="VHW34" s="451">
        <f>+VLOOKUP(VHR34,[111]Insumos!$A$2:$F$2700,5,FALSE)</f>
        <v>2679</v>
      </c>
      <c r="VHX34" s="451">
        <f>+ROUND(VHV34*VHW34,0)</f>
        <v>581</v>
      </c>
      <c r="VHY34" s="450" t="s">
        <v>31</v>
      </c>
      <c r="VHZ34" s="450" t="s">
        <v>127</v>
      </c>
      <c r="VIA34" s="446" t="s">
        <v>128</v>
      </c>
      <c r="VIB34" s="446" t="s">
        <v>129</v>
      </c>
      <c r="VIC34" s="446" t="s">
        <v>130</v>
      </c>
      <c r="VID34" s="446">
        <v>0.217</v>
      </c>
      <c r="VIE34" s="451">
        <f>+VLOOKUP(VHZ34,[111]Insumos!$A$2:$F$2700,5,FALSE)</f>
        <v>2679</v>
      </c>
      <c r="VIF34" s="451">
        <f>+ROUND(VID34*VIE34,0)</f>
        <v>581</v>
      </c>
      <c r="VIG34" s="450" t="s">
        <v>31</v>
      </c>
      <c r="VIH34" s="450" t="s">
        <v>127</v>
      </c>
      <c r="VII34" s="446" t="s">
        <v>128</v>
      </c>
      <c r="VIJ34" s="446" t="s">
        <v>129</v>
      </c>
      <c r="VIK34" s="446" t="s">
        <v>130</v>
      </c>
      <c r="VIL34" s="446">
        <v>0.217</v>
      </c>
      <c r="VIM34" s="451">
        <f>+VLOOKUP(VIH34,[111]Insumos!$A$2:$F$2700,5,FALSE)</f>
        <v>2679</v>
      </c>
      <c r="VIN34" s="451">
        <f>+ROUND(VIL34*VIM34,0)</f>
        <v>581</v>
      </c>
      <c r="VIO34" s="450" t="s">
        <v>31</v>
      </c>
      <c r="VIP34" s="450" t="s">
        <v>127</v>
      </c>
      <c r="VIQ34" s="446" t="s">
        <v>128</v>
      </c>
      <c r="VIR34" s="446" t="s">
        <v>129</v>
      </c>
      <c r="VIS34" s="446" t="s">
        <v>130</v>
      </c>
      <c r="VIT34" s="446">
        <v>0.217</v>
      </c>
      <c r="VIU34" s="451">
        <f>+VLOOKUP(VIP34,[111]Insumos!$A$2:$F$2700,5,FALSE)</f>
        <v>2679</v>
      </c>
      <c r="VIV34" s="451">
        <f>+ROUND(VIT34*VIU34,0)</f>
        <v>581</v>
      </c>
      <c r="VIW34" s="450" t="s">
        <v>31</v>
      </c>
      <c r="VIX34" s="450" t="s">
        <v>127</v>
      </c>
      <c r="VIY34" s="446" t="s">
        <v>128</v>
      </c>
      <c r="VIZ34" s="446" t="s">
        <v>129</v>
      </c>
      <c r="VJA34" s="446" t="s">
        <v>130</v>
      </c>
      <c r="VJB34" s="446">
        <v>0.217</v>
      </c>
      <c r="VJC34" s="451">
        <f>+VLOOKUP(VIX34,[111]Insumos!$A$2:$F$2700,5,FALSE)</f>
        <v>2679</v>
      </c>
      <c r="VJD34" s="451">
        <f>+ROUND(VJB34*VJC34,0)</f>
        <v>581</v>
      </c>
      <c r="VJE34" s="450" t="s">
        <v>31</v>
      </c>
      <c r="VJF34" s="450" t="s">
        <v>127</v>
      </c>
      <c r="VJG34" s="446" t="s">
        <v>128</v>
      </c>
      <c r="VJH34" s="446" t="s">
        <v>129</v>
      </c>
      <c r="VJI34" s="446" t="s">
        <v>130</v>
      </c>
      <c r="VJJ34" s="446">
        <v>0.217</v>
      </c>
      <c r="VJK34" s="451">
        <f>+VLOOKUP(VJF34,[111]Insumos!$A$2:$F$2700,5,FALSE)</f>
        <v>2679</v>
      </c>
      <c r="VJL34" s="451">
        <f>+ROUND(VJJ34*VJK34,0)</f>
        <v>581</v>
      </c>
      <c r="VJM34" s="450" t="s">
        <v>31</v>
      </c>
      <c r="VJN34" s="450" t="s">
        <v>127</v>
      </c>
      <c r="VJO34" s="446" t="s">
        <v>128</v>
      </c>
      <c r="VJP34" s="446" t="s">
        <v>129</v>
      </c>
      <c r="VJQ34" s="446" t="s">
        <v>130</v>
      </c>
      <c r="VJR34" s="446">
        <v>0.217</v>
      </c>
      <c r="VJS34" s="451">
        <f>+VLOOKUP(VJN34,[111]Insumos!$A$2:$F$2700,5,FALSE)</f>
        <v>2679</v>
      </c>
      <c r="VJT34" s="451">
        <f>+ROUND(VJR34*VJS34,0)</f>
        <v>581</v>
      </c>
      <c r="VJU34" s="450" t="s">
        <v>31</v>
      </c>
      <c r="VJV34" s="450" t="s">
        <v>127</v>
      </c>
      <c r="VJW34" s="446" t="s">
        <v>128</v>
      </c>
      <c r="VJX34" s="446" t="s">
        <v>129</v>
      </c>
      <c r="VJY34" s="446" t="s">
        <v>130</v>
      </c>
      <c r="VJZ34" s="446">
        <v>0.217</v>
      </c>
      <c r="VKA34" s="451">
        <f>+VLOOKUP(VJV34,[111]Insumos!$A$2:$F$2700,5,FALSE)</f>
        <v>2679</v>
      </c>
      <c r="VKB34" s="451">
        <f>+ROUND(VJZ34*VKA34,0)</f>
        <v>581</v>
      </c>
      <c r="VKC34" s="450" t="s">
        <v>31</v>
      </c>
      <c r="VKD34" s="450" t="s">
        <v>127</v>
      </c>
      <c r="VKE34" s="446" t="s">
        <v>128</v>
      </c>
      <c r="VKF34" s="446" t="s">
        <v>129</v>
      </c>
      <c r="VKG34" s="446" t="s">
        <v>130</v>
      </c>
      <c r="VKH34" s="446">
        <v>0.217</v>
      </c>
      <c r="VKI34" s="451">
        <f>+VLOOKUP(VKD34,[111]Insumos!$A$2:$F$2700,5,FALSE)</f>
        <v>2679</v>
      </c>
      <c r="VKJ34" s="451">
        <f>+ROUND(VKH34*VKI34,0)</f>
        <v>581</v>
      </c>
      <c r="VKK34" s="450" t="s">
        <v>31</v>
      </c>
      <c r="VKL34" s="450" t="s">
        <v>127</v>
      </c>
      <c r="VKM34" s="446" t="s">
        <v>128</v>
      </c>
      <c r="VKN34" s="446" t="s">
        <v>129</v>
      </c>
      <c r="VKO34" s="446" t="s">
        <v>130</v>
      </c>
      <c r="VKP34" s="446">
        <v>0.217</v>
      </c>
      <c r="VKQ34" s="451">
        <f>+VLOOKUP(VKL34,[111]Insumos!$A$2:$F$2700,5,FALSE)</f>
        <v>2679</v>
      </c>
      <c r="VKR34" s="451">
        <f>+ROUND(VKP34*VKQ34,0)</f>
        <v>581</v>
      </c>
      <c r="VKS34" s="450" t="s">
        <v>31</v>
      </c>
      <c r="VKT34" s="450" t="s">
        <v>127</v>
      </c>
      <c r="VKU34" s="446" t="s">
        <v>128</v>
      </c>
      <c r="VKV34" s="446" t="s">
        <v>129</v>
      </c>
      <c r="VKW34" s="446" t="s">
        <v>130</v>
      </c>
      <c r="VKX34" s="446">
        <v>0.217</v>
      </c>
      <c r="VKY34" s="451">
        <f>+VLOOKUP(VKT34,[111]Insumos!$A$2:$F$2700,5,FALSE)</f>
        <v>2679</v>
      </c>
      <c r="VKZ34" s="451">
        <f>+ROUND(VKX34*VKY34,0)</f>
        <v>581</v>
      </c>
      <c r="VLA34" s="450" t="s">
        <v>31</v>
      </c>
      <c r="VLB34" s="450" t="s">
        <v>127</v>
      </c>
      <c r="VLC34" s="446" t="s">
        <v>128</v>
      </c>
      <c r="VLD34" s="446" t="s">
        <v>129</v>
      </c>
      <c r="VLE34" s="446" t="s">
        <v>130</v>
      </c>
      <c r="VLF34" s="446">
        <v>0.217</v>
      </c>
      <c r="VLG34" s="451">
        <f>+VLOOKUP(VLB34,[111]Insumos!$A$2:$F$2700,5,FALSE)</f>
        <v>2679</v>
      </c>
      <c r="VLH34" s="451">
        <f>+ROUND(VLF34*VLG34,0)</f>
        <v>581</v>
      </c>
      <c r="VLI34" s="450" t="s">
        <v>31</v>
      </c>
      <c r="VLJ34" s="450" t="s">
        <v>127</v>
      </c>
      <c r="VLK34" s="446" t="s">
        <v>128</v>
      </c>
      <c r="VLL34" s="446" t="s">
        <v>129</v>
      </c>
      <c r="VLM34" s="446" t="s">
        <v>130</v>
      </c>
      <c r="VLN34" s="446">
        <v>0.217</v>
      </c>
      <c r="VLO34" s="451">
        <f>+VLOOKUP(VLJ34,[111]Insumos!$A$2:$F$2700,5,FALSE)</f>
        <v>2679</v>
      </c>
      <c r="VLP34" s="451">
        <f>+ROUND(VLN34*VLO34,0)</f>
        <v>581</v>
      </c>
      <c r="VLQ34" s="450" t="s">
        <v>31</v>
      </c>
      <c r="VLR34" s="450" t="s">
        <v>127</v>
      </c>
      <c r="VLS34" s="446" t="s">
        <v>128</v>
      </c>
      <c r="VLT34" s="446" t="s">
        <v>129</v>
      </c>
      <c r="VLU34" s="446" t="s">
        <v>130</v>
      </c>
      <c r="VLV34" s="446">
        <v>0.217</v>
      </c>
      <c r="VLW34" s="451">
        <f>+VLOOKUP(VLR34,[111]Insumos!$A$2:$F$2700,5,FALSE)</f>
        <v>2679</v>
      </c>
      <c r="VLX34" s="451">
        <f>+ROUND(VLV34*VLW34,0)</f>
        <v>581</v>
      </c>
      <c r="VLY34" s="450" t="s">
        <v>31</v>
      </c>
      <c r="VLZ34" s="450" t="s">
        <v>127</v>
      </c>
      <c r="VMA34" s="446" t="s">
        <v>128</v>
      </c>
      <c r="VMB34" s="446" t="s">
        <v>129</v>
      </c>
      <c r="VMC34" s="446" t="s">
        <v>130</v>
      </c>
      <c r="VMD34" s="446">
        <v>0.217</v>
      </c>
      <c r="VME34" s="451">
        <f>+VLOOKUP(VLZ34,[111]Insumos!$A$2:$F$2700,5,FALSE)</f>
        <v>2679</v>
      </c>
      <c r="VMF34" s="451">
        <f>+ROUND(VMD34*VME34,0)</f>
        <v>581</v>
      </c>
      <c r="VMG34" s="450" t="s">
        <v>31</v>
      </c>
      <c r="VMH34" s="450" t="s">
        <v>127</v>
      </c>
      <c r="VMI34" s="446" t="s">
        <v>128</v>
      </c>
      <c r="VMJ34" s="446" t="s">
        <v>129</v>
      </c>
      <c r="VMK34" s="446" t="s">
        <v>130</v>
      </c>
      <c r="VML34" s="446">
        <v>0.217</v>
      </c>
      <c r="VMM34" s="451">
        <f>+VLOOKUP(VMH34,[111]Insumos!$A$2:$F$2700,5,FALSE)</f>
        <v>2679</v>
      </c>
      <c r="VMN34" s="451">
        <f>+ROUND(VML34*VMM34,0)</f>
        <v>581</v>
      </c>
      <c r="VMO34" s="450" t="s">
        <v>31</v>
      </c>
      <c r="VMP34" s="450" t="s">
        <v>127</v>
      </c>
      <c r="VMQ34" s="446" t="s">
        <v>128</v>
      </c>
      <c r="VMR34" s="446" t="s">
        <v>129</v>
      </c>
      <c r="VMS34" s="446" t="s">
        <v>130</v>
      </c>
      <c r="VMT34" s="446">
        <v>0.217</v>
      </c>
      <c r="VMU34" s="451">
        <f>+VLOOKUP(VMP34,[111]Insumos!$A$2:$F$2700,5,FALSE)</f>
        <v>2679</v>
      </c>
      <c r="VMV34" s="451">
        <f>+ROUND(VMT34*VMU34,0)</f>
        <v>581</v>
      </c>
      <c r="VMW34" s="450" t="s">
        <v>31</v>
      </c>
      <c r="VMX34" s="450" t="s">
        <v>127</v>
      </c>
      <c r="VMY34" s="446" t="s">
        <v>128</v>
      </c>
      <c r="VMZ34" s="446" t="s">
        <v>129</v>
      </c>
      <c r="VNA34" s="446" t="s">
        <v>130</v>
      </c>
      <c r="VNB34" s="446">
        <v>0.217</v>
      </c>
      <c r="VNC34" s="451">
        <f>+VLOOKUP(VMX34,[111]Insumos!$A$2:$F$2700,5,FALSE)</f>
        <v>2679</v>
      </c>
      <c r="VND34" s="451">
        <f>+ROUND(VNB34*VNC34,0)</f>
        <v>581</v>
      </c>
      <c r="VNE34" s="450" t="s">
        <v>31</v>
      </c>
      <c r="VNF34" s="450" t="s">
        <v>127</v>
      </c>
      <c r="VNG34" s="446" t="s">
        <v>128</v>
      </c>
      <c r="VNH34" s="446" t="s">
        <v>129</v>
      </c>
      <c r="VNI34" s="446" t="s">
        <v>130</v>
      </c>
      <c r="VNJ34" s="446">
        <v>0.217</v>
      </c>
      <c r="VNK34" s="451">
        <f>+VLOOKUP(VNF34,[111]Insumos!$A$2:$F$2700,5,FALSE)</f>
        <v>2679</v>
      </c>
      <c r="VNL34" s="451">
        <f>+ROUND(VNJ34*VNK34,0)</f>
        <v>581</v>
      </c>
      <c r="VNM34" s="450" t="s">
        <v>31</v>
      </c>
      <c r="VNN34" s="450" t="s">
        <v>127</v>
      </c>
      <c r="VNO34" s="446" t="s">
        <v>128</v>
      </c>
      <c r="VNP34" s="446" t="s">
        <v>129</v>
      </c>
      <c r="VNQ34" s="446" t="s">
        <v>130</v>
      </c>
      <c r="VNR34" s="446">
        <v>0.217</v>
      </c>
      <c r="VNS34" s="451">
        <f>+VLOOKUP(VNN34,[111]Insumos!$A$2:$F$2700,5,FALSE)</f>
        <v>2679</v>
      </c>
      <c r="VNT34" s="451">
        <f>+ROUND(VNR34*VNS34,0)</f>
        <v>581</v>
      </c>
      <c r="VNU34" s="450" t="s">
        <v>31</v>
      </c>
      <c r="VNV34" s="450" t="s">
        <v>127</v>
      </c>
      <c r="VNW34" s="446" t="s">
        <v>128</v>
      </c>
      <c r="VNX34" s="446" t="s">
        <v>129</v>
      </c>
      <c r="VNY34" s="446" t="s">
        <v>130</v>
      </c>
      <c r="VNZ34" s="446">
        <v>0.217</v>
      </c>
      <c r="VOA34" s="451">
        <f>+VLOOKUP(VNV34,[111]Insumos!$A$2:$F$2700,5,FALSE)</f>
        <v>2679</v>
      </c>
      <c r="VOB34" s="451">
        <f>+ROUND(VNZ34*VOA34,0)</f>
        <v>581</v>
      </c>
      <c r="VOC34" s="450" t="s">
        <v>31</v>
      </c>
      <c r="VOD34" s="450" t="s">
        <v>127</v>
      </c>
      <c r="VOE34" s="446" t="s">
        <v>128</v>
      </c>
      <c r="VOF34" s="446" t="s">
        <v>129</v>
      </c>
      <c r="VOG34" s="446" t="s">
        <v>130</v>
      </c>
      <c r="VOH34" s="446">
        <v>0.217</v>
      </c>
      <c r="VOI34" s="451">
        <f>+VLOOKUP(VOD34,[111]Insumos!$A$2:$F$2700,5,FALSE)</f>
        <v>2679</v>
      </c>
      <c r="VOJ34" s="451">
        <f>+ROUND(VOH34*VOI34,0)</f>
        <v>581</v>
      </c>
      <c r="VOK34" s="450" t="s">
        <v>31</v>
      </c>
      <c r="VOL34" s="450" t="s">
        <v>127</v>
      </c>
      <c r="VOM34" s="446" t="s">
        <v>128</v>
      </c>
      <c r="VON34" s="446" t="s">
        <v>129</v>
      </c>
      <c r="VOO34" s="446" t="s">
        <v>130</v>
      </c>
      <c r="VOP34" s="446">
        <v>0.217</v>
      </c>
      <c r="VOQ34" s="451">
        <f>+VLOOKUP(VOL34,[111]Insumos!$A$2:$F$2700,5,FALSE)</f>
        <v>2679</v>
      </c>
      <c r="VOR34" s="451">
        <f>+ROUND(VOP34*VOQ34,0)</f>
        <v>581</v>
      </c>
      <c r="VOS34" s="450" t="s">
        <v>31</v>
      </c>
      <c r="VOT34" s="450" t="s">
        <v>127</v>
      </c>
      <c r="VOU34" s="446" t="s">
        <v>128</v>
      </c>
      <c r="VOV34" s="446" t="s">
        <v>129</v>
      </c>
      <c r="VOW34" s="446" t="s">
        <v>130</v>
      </c>
      <c r="VOX34" s="446">
        <v>0.217</v>
      </c>
      <c r="VOY34" s="451">
        <f>+VLOOKUP(VOT34,[111]Insumos!$A$2:$F$2700,5,FALSE)</f>
        <v>2679</v>
      </c>
      <c r="VOZ34" s="451">
        <f>+ROUND(VOX34*VOY34,0)</f>
        <v>581</v>
      </c>
      <c r="VPA34" s="450" t="s">
        <v>31</v>
      </c>
      <c r="VPB34" s="450" t="s">
        <v>127</v>
      </c>
      <c r="VPC34" s="446" t="s">
        <v>128</v>
      </c>
      <c r="VPD34" s="446" t="s">
        <v>129</v>
      </c>
      <c r="VPE34" s="446" t="s">
        <v>130</v>
      </c>
      <c r="VPF34" s="446">
        <v>0.217</v>
      </c>
      <c r="VPG34" s="451">
        <f>+VLOOKUP(VPB34,[111]Insumos!$A$2:$F$2700,5,FALSE)</f>
        <v>2679</v>
      </c>
      <c r="VPH34" s="451">
        <f>+ROUND(VPF34*VPG34,0)</f>
        <v>581</v>
      </c>
      <c r="VPI34" s="450" t="s">
        <v>31</v>
      </c>
      <c r="VPJ34" s="450" t="s">
        <v>127</v>
      </c>
      <c r="VPK34" s="446" t="s">
        <v>128</v>
      </c>
      <c r="VPL34" s="446" t="s">
        <v>129</v>
      </c>
      <c r="VPM34" s="446" t="s">
        <v>130</v>
      </c>
      <c r="VPN34" s="446">
        <v>0.217</v>
      </c>
      <c r="VPO34" s="451">
        <f>+VLOOKUP(VPJ34,[111]Insumos!$A$2:$F$2700,5,FALSE)</f>
        <v>2679</v>
      </c>
      <c r="VPP34" s="451">
        <f>+ROUND(VPN34*VPO34,0)</f>
        <v>581</v>
      </c>
      <c r="VPQ34" s="450" t="s">
        <v>31</v>
      </c>
      <c r="VPR34" s="450" t="s">
        <v>127</v>
      </c>
      <c r="VPS34" s="446" t="s">
        <v>128</v>
      </c>
      <c r="VPT34" s="446" t="s">
        <v>129</v>
      </c>
      <c r="VPU34" s="446" t="s">
        <v>130</v>
      </c>
      <c r="VPV34" s="446">
        <v>0.217</v>
      </c>
      <c r="VPW34" s="451">
        <f>+VLOOKUP(VPR34,[111]Insumos!$A$2:$F$2700,5,FALSE)</f>
        <v>2679</v>
      </c>
      <c r="VPX34" s="451">
        <f>+ROUND(VPV34*VPW34,0)</f>
        <v>581</v>
      </c>
      <c r="VPY34" s="450" t="s">
        <v>31</v>
      </c>
      <c r="VPZ34" s="450" t="s">
        <v>127</v>
      </c>
      <c r="VQA34" s="446" t="s">
        <v>128</v>
      </c>
      <c r="VQB34" s="446" t="s">
        <v>129</v>
      </c>
      <c r="VQC34" s="446" t="s">
        <v>130</v>
      </c>
      <c r="VQD34" s="446">
        <v>0.217</v>
      </c>
      <c r="VQE34" s="451">
        <f>+VLOOKUP(VPZ34,[111]Insumos!$A$2:$F$2700,5,FALSE)</f>
        <v>2679</v>
      </c>
      <c r="VQF34" s="451">
        <f>+ROUND(VQD34*VQE34,0)</f>
        <v>581</v>
      </c>
      <c r="VQG34" s="450" t="s">
        <v>31</v>
      </c>
      <c r="VQH34" s="450" t="s">
        <v>127</v>
      </c>
      <c r="VQI34" s="446" t="s">
        <v>128</v>
      </c>
      <c r="VQJ34" s="446" t="s">
        <v>129</v>
      </c>
      <c r="VQK34" s="446" t="s">
        <v>130</v>
      </c>
      <c r="VQL34" s="446">
        <v>0.217</v>
      </c>
      <c r="VQM34" s="451">
        <f>+VLOOKUP(VQH34,[111]Insumos!$A$2:$F$2700,5,FALSE)</f>
        <v>2679</v>
      </c>
      <c r="VQN34" s="451">
        <f>+ROUND(VQL34*VQM34,0)</f>
        <v>581</v>
      </c>
      <c r="VQO34" s="450" t="s">
        <v>31</v>
      </c>
      <c r="VQP34" s="450" t="s">
        <v>127</v>
      </c>
      <c r="VQQ34" s="446" t="s">
        <v>128</v>
      </c>
      <c r="VQR34" s="446" t="s">
        <v>129</v>
      </c>
      <c r="VQS34" s="446" t="s">
        <v>130</v>
      </c>
      <c r="VQT34" s="446">
        <v>0.217</v>
      </c>
      <c r="VQU34" s="451">
        <f>+VLOOKUP(VQP34,[111]Insumos!$A$2:$F$2700,5,FALSE)</f>
        <v>2679</v>
      </c>
      <c r="VQV34" s="451">
        <f>+ROUND(VQT34*VQU34,0)</f>
        <v>581</v>
      </c>
      <c r="VQW34" s="450" t="s">
        <v>31</v>
      </c>
      <c r="VQX34" s="450" t="s">
        <v>127</v>
      </c>
      <c r="VQY34" s="446" t="s">
        <v>128</v>
      </c>
      <c r="VQZ34" s="446" t="s">
        <v>129</v>
      </c>
      <c r="VRA34" s="446" t="s">
        <v>130</v>
      </c>
      <c r="VRB34" s="446">
        <v>0.217</v>
      </c>
      <c r="VRC34" s="451">
        <f>+VLOOKUP(VQX34,[111]Insumos!$A$2:$F$2700,5,FALSE)</f>
        <v>2679</v>
      </c>
      <c r="VRD34" s="451">
        <f>+ROUND(VRB34*VRC34,0)</f>
        <v>581</v>
      </c>
      <c r="VRE34" s="450" t="s">
        <v>31</v>
      </c>
      <c r="VRF34" s="450" t="s">
        <v>127</v>
      </c>
      <c r="VRG34" s="446" t="s">
        <v>128</v>
      </c>
      <c r="VRH34" s="446" t="s">
        <v>129</v>
      </c>
      <c r="VRI34" s="446" t="s">
        <v>130</v>
      </c>
      <c r="VRJ34" s="446">
        <v>0.217</v>
      </c>
      <c r="VRK34" s="451">
        <f>+VLOOKUP(VRF34,[111]Insumos!$A$2:$F$2700,5,FALSE)</f>
        <v>2679</v>
      </c>
      <c r="VRL34" s="451">
        <f>+ROUND(VRJ34*VRK34,0)</f>
        <v>581</v>
      </c>
      <c r="VRM34" s="450" t="s">
        <v>31</v>
      </c>
      <c r="VRN34" s="450" t="s">
        <v>127</v>
      </c>
      <c r="VRO34" s="446" t="s">
        <v>128</v>
      </c>
      <c r="VRP34" s="446" t="s">
        <v>129</v>
      </c>
      <c r="VRQ34" s="446" t="s">
        <v>130</v>
      </c>
      <c r="VRR34" s="446">
        <v>0.217</v>
      </c>
      <c r="VRS34" s="451">
        <f>+VLOOKUP(VRN34,[111]Insumos!$A$2:$F$2700,5,FALSE)</f>
        <v>2679</v>
      </c>
      <c r="VRT34" s="451">
        <f>+ROUND(VRR34*VRS34,0)</f>
        <v>581</v>
      </c>
      <c r="VRU34" s="450" t="s">
        <v>31</v>
      </c>
      <c r="VRV34" s="450" t="s">
        <v>127</v>
      </c>
      <c r="VRW34" s="446" t="s">
        <v>128</v>
      </c>
      <c r="VRX34" s="446" t="s">
        <v>129</v>
      </c>
      <c r="VRY34" s="446" t="s">
        <v>130</v>
      </c>
      <c r="VRZ34" s="446">
        <v>0.217</v>
      </c>
      <c r="VSA34" s="451">
        <f>+VLOOKUP(VRV34,[111]Insumos!$A$2:$F$2700,5,FALSE)</f>
        <v>2679</v>
      </c>
      <c r="VSB34" s="451">
        <f>+ROUND(VRZ34*VSA34,0)</f>
        <v>581</v>
      </c>
      <c r="VSC34" s="450" t="s">
        <v>31</v>
      </c>
      <c r="VSD34" s="450" t="s">
        <v>127</v>
      </c>
      <c r="VSE34" s="446" t="s">
        <v>128</v>
      </c>
      <c r="VSF34" s="446" t="s">
        <v>129</v>
      </c>
      <c r="VSG34" s="446" t="s">
        <v>130</v>
      </c>
      <c r="VSH34" s="446">
        <v>0.217</v>
      </c>
      <c r="VSI34" s="451">
        <f>+VLOOKUP(VSD34,[111]Insumos!$A$2:$F$2700,5,FALSE)</f>
        <v>2679</v>
      </c>
      <c r="VSJ34" s="451">
        <f>+ROUND(VSH34*VSI34,0)</f>
        <v>581</v>
      </c>
      <c r="VSK34" s="450" t="s">
        <v>31</v>
      </c>
      <c r="VSL34" s="450" t="s">
        <v>127</v>
      </c>
      <c r="VSM34" s="446" t="s">
        <v>128</v>
      </c>
      <c r="VSN34" s="446" t="s">
        <v>129</v>
      </c>
      <c r="VSO34" s="446" t="s">
        <v>130</v>
      </c>
      <c r="VSP34" s="446">
        <v>0.217</v>
      </c>
      <c r="VSQ34" s="451">
        <f>+VLOOKUP(VSL34,[111]Insumos!$A$2:$F$2700,5,FALSE)</f>
        <v>2679</v>
      </c>
      <c r="VSR34" s="451">
        <f>+ROUND(VSP34*VSQ34,0)</f>
        <v>581</v>
      </c>
      <c r="VSS34" s="450" t="s">
        <v>31</v>
      </c>
      <c r="VST34" s="450" t="s">
        <v>127</v>
      </c>
      <c r="VSU34" s="446" t="s">
        <v>128</v>
      </c>
      <c r="VSV34" s="446" t="s">
        <v>129</v>
      </c>
      <c r="VSW34" s="446" t="s">
        <v>130</v>
      </c>
      <c r="VSX34" s="446">
        <v>0.217</v>
      </c>
      <c r="VSY34" s="451">
        <f>+VLOOKUP(VST34,[111]Insumos!$A$2:$F$2700,5,FALSE)</f>
        <v>2679</v>
      </c>
      <c r="VSZ34" s="451">
        <f>+ROUND(VSX34*VSY34,0)</f>
        <v>581</v>
      </c>
      <c r="VTA34" s="450" t="s">
        <v>31</v>
      </c>
      <c r="VTB34" s="450" t="s">
        <v>127</v>
      </c>
      <c r="VTC34" s="446" t="s">
        <v>128</v>
      </c>
      <c r="VTD34" s="446" t="s">
        <v>129</v>
      </c>
      <c r="VTE34" s="446" t="s">
        <v>130</v>
      </c>
      <c r="VTF34" s="446">
        <v>0.217</v>
      </c>
      <c r="VTG34" s="451">
        <f>+VLOOKUP(VTB34,[111]Insumos!$A$2:$F$2700,5,FALSE)</f>
        <v>2679</v>
      </c>
      <c r="VTH34" s="451">
        <f>+ROUND(VTF34*VTG34,0)</f>
        <v>581</v>
      </c>
      <c r="VTI34" s="450" t="s">
        <v>31</v>
      </c>
      <c r="VTJ34" s="450" t="s">
        <v>127</v>
      </c>
      <c r="VTK34" s="446" t="s">
        <v>128</v>
      </c>
      <c r="VTL34" s="446" t="s">
        <v>129</v>
      </c>
      <c r="VTM34" s="446" t="s">
        <v>130</v>
      </c>
      <c r="VTN34" s="446">
        <v>0.217</v>
      </c>
      <c r="VTO34" s="451">
        <f>+VLOOKUP(VTJ34,[111]Insumos!$A$2:$F$2700,5,FALSE)</f>
        <v>2679</v>
      </c>
      <c r="VTP34" s="451">
        <f>+ROUND(VTN34*VTO34,0)</f>
        <v>581</v>
      </c>
      <c r="VTQ34" s="450" t="s">
        <v>31</v>
      </c>
      <c r="VTR34" s="450" t="s">
        <v>127</v>
      </c>
      <c r="VTS34" s="446" t="s">
        <v>128</v>
      </c>
      <c r="VTT34" s="446" t="s">
        <v>129</v>
      </c>
      <c r="VTU34" s="446" t="s">
        <v>130</v>
      </c>
      <c r="VTV34" s="446">
        <v>0.217</v>
      </c>
      <c r="VTW34" s="451">
        <f>+VLOOKUP(VTR34,[111]Insumos!$A$2:$F$2700,5,FALSE)</f>
        <v>2679</v>
      </c>
      <c r="VTX34" s="451">
        <f>+ROUND(VTV34*VTW34,0)</f>
        <v>581</v>
      </c>
      <c r="VTY34" s="450" t="s">
        <v>31</v>
      </c>
      <c r="VTZ34" s="450" t="s">
        <v>127</v>
      </c>
      <c r="VUA34" s="446" t="s">
        <v>128</v>
      </c>
      <c r="VUB34" s="446" t="s">
        <v>129</v>
      </c>
      <c r="VUC34" s="446" t="s">
        <v>130</v>
      </c>
      <c r="VUD34" s="446">
        <v>0.217</v>
      </c>
      <c r="VUE34" s="451">
        <f>+VLOOKUP(VTZ34,[111]Insumos!$A$2:$F$2700,5,FALSE)</f>
        <v>2679</v>
      </c>
      <c r="VUF34" s="451">
        <f>+ROUND(VUD34*VUE34,0)</f>
        <v>581</v>
      </c>
      <c r="VUG34" s="450" t="s">
        <v>31</v>
      </c>
      <c r="VUH34" s="450" t="s">
        <v>127</v>
      </c>
      <c r="VUI34" s="446" t="s">
        <v>128</v>
      </c>
      <c r="VUJ34" s="446" t="s">
        <v>129</v>
      </c>
      <c r="VUK34" s="446" t="s">
        <v>130</v>
      </c>
      <c r="VUL34" s="446">
        <v>0.217</v>
      </c>
      <c r="VUM34" s="451">
        <f>+VLOOKUP(VUH34,[111]Insumos!$A$2:$F$2700,5,FALSE)</f>
        <v>2679</v>
      </c>
      <c r="VUN34" s="451">
        <f>+ROUND(VUL34*VUM34,0)</f>
        <v>581</v>
      </c>
      <c r="VUO34" s="450" t="s">
        <v>31</v>
      </c>
      <c r="VUP34" s="450" t="s">
        <v>127</v>
      </c>
      <c r="VUQ34" s="446" t="s">
        <v>128</v>
      </c>
      <c r="VUR34" s="446" t="s">
        <v>129</v>
      </c>
      <c r="VUS34" s="446" t="s">
        <v>130</v>
      </c>
      <c r="VUT34" s="446">
        <v>0.217</v>
      </c>
      <c r="VUU34" s="451">
        <f>+VLOOKUP(VUP34,[111]Insumos!$A$2:$F$2700,5,FALSE)</f>
        <v>2679</v>
      </c>
      <c r="VUV34" s="451">
        <f>+ROUND(VUT34*VUU34,0)</f>
        <v>581</v>
      </c>
      <c r="VUW34" s="450" t="s">
        <v>31</v>
      </c>
      <c r="VUX34" s="450" t="s">
        <v>127</v>
      </c>
      <c r="VUY34" s="446" t="s">
        <v>128</v>
      </c>
      <c r="VUZ34" s="446" t="s">
        <v>129</v>
      </c>
      <c r="VVA34" s="446" t="s">
        <v>130</v>
      </c>
      <c r="VVB34" s="446">
        <v>0.217</v>
      </c>
      <c r="VVC34" s="451">
        <f>+VLOOKUP(VUX34,[111]Insumos!$A$2:$F$2700,5,FALSE)</f>
        <v>2679</v>
      </c>
      <c r="VVD34" s="451">
        <f>+ROUND(VVB34*VVC34,0)</f>
        <v>581</v>
      </c>
      <c r="VVE34" s="450" t="s">
        <v>31</v>
      </c>
      <c r="VVF34" s="450" t="s">
        <v>127</v>
      </c>
      <c r="VVG34" s="446" t="s">
        <v>128</v>
      </c>
      <c r="VVH34" s="446" t="s">
        <v>129</v>
      </c>
      <c r="VVI34" s="446" t="s">
        <v>130</v>
      </c>
      <c r="VVJ34" s="446">
        <v>0.217</v>
      </c>
      <c r="VVK34" s="451">
        <f>+VLOOKUP(VVF34,[111]Insumos!$A$2:$F$2700,5,FALSE)</f>
        <v>2679</v>
      </c>
      <c r="VVL34" s="451">
        <f>+ROUND(VVJ34*VVK34,0)</f>
        <v>581</v>
      </c>
      <c r="VVM34" s="450" t="s">
        <v>31</v>
      </c>
      <c r="VVN34" s="450" t="s">
        <v>127</v>
      </c>
      <c r="VVO34" s="446" t="s">
        <v>128</v>
      </c>
      <c r="VVP34" s="446" t="s">
        <v>129</v>
      </c>
      <c r="VVQ34" s="446" t="s">
        <v>130</v>
      </c>
      <c r="VVR34" s="446">
        <v>0.217</v>
      </c>
      <c r="VVS34" s="451">
        <f>+VLOOKUP(VVN34,[111]Insumos!$A$2:$F$2700,5,FALSE)</f>
        <v>2679</v>
      </c>
      <c r="VVT34" s="451">
        <f>+ROUND(VVR34*VVS34,0)</f>
        <v>581</v>
      </c>
      <c r="VVU34" s="450" t="s">
        <v>31</v>
      </c>
      <c r="VVV34" s="450" t="s">
        <v>127</v>
      </c>
      <c r="VVW34" s="446" t="s">
        <v>128</v>
      </c>
      <c r="VVX34" s="446" t="s">
        <v>129</v>
      </c>
      <c r="VVY34" s="446" t="s">
        <v>130</v>
      </c>
      <c r="VVZ34" s="446">
        <v>0.217</v>
      </c>
      <c r="VWA34" s="451">
        <f>+VLOOKUP(VVV34,[111]Insumos!$A$2:$F$2700,5,FALSE)</f>
        <v>2679</v>
      </c>
      <c r="VWB34" s="451">
        <f>+ROUND(VVZ34*VWA34,0)</f>
        <v>581</v>
      </c>
      <c r="VWC34" s="450" t="s">
        <v>31</v>
      </c>
      <c r="VWD34" s="450" t="s">
        <v>127</v>
      </c>
      <c r="VWE34" s="446" t="s">
        <v>128</v>
      </c>
      <c r="VWF34" s="446" t="s">
        <v>129</v>
      </c>
      <c r="VWG34" s="446" t="s">
        <v>130</v>
      </c>
      <c r="VWH34" s="446">
        <v>0.217</v>
      </c>
      <c r="VWI34" s="451">
        <f>+VLOOKUP(VWD34,[111]Insumos!$A$2:$F$2700,5,FALSE)</f>
        <v>2679</v>
      </c>
      <c r="VWJ34" s="451">
        <f>+ROUND(VWH34*VWI34,0)</f>
        <v>581</v>
      </c>
      <c r="VWK34" s="450" t="s">
        <v>31</v>
      </c>
      <c r="VWL34" s="450" t="s">
        <v>127</v>
      </c>
      <c r="VWM34" s="446" t="s">
        <v>128</v>
      </c>
      <c r="VWN34" s="446" t="s">
        <v>129</v>
      </c>
      <c r="VWO34" s="446" t="s">
        <v>130</v>
      </c>
      <c r="VWP34" s="446">
        <v>0.217</v>
      </c>
      <c r="VWQ34" s="451">
        <f>+VLOOKUP(VWL34,[111]Insumos!$A$2:$F$2700,5,FALSE)</f>
        <v>2679</v>
      </c>
      <c r="VWR34" s="451">
        <f>+ROUND(VWP34*VWQ34,0)</f>
        <v>581</v>
      </c>
      <c r="VWS34" s="450" t="s">
        <v>31</v>
      </c>
      <c r="VWT34" s="450" t="s">
        <v>127</v>
      </c>
      <c r="VWU34" s="446" t="s">
        <v>128</v>
      </c>
      <c r="VWV34" s="446" t="s">
        <v>129</v>
      </c>
      <c r="VWW34" s="446" t="s">
        <v>130</v>
      </c>
      <c r="VWX34" s="446">
        <v>0.217</v>
      </c>
      <c r="VWY34" s="451">
        <f>+VLOOKUP(VWT34,[111]Insumos!$A$2:$F$2700,5,FALSE)</f>
        <v>2679</v>
      </c>
      <c r="VWZ34" s="451">
        <f>+ROUND(VWX34*VWY34,0)</f>
        <v>581</v>
      </c>
      <c r="VXA34" s="450" t="s">
        <v>31</v>
      </c>
      <c r="VXB34" s="450" t="s">
        <v>127</v>
      </c>
      <c r="VXC34" s="446" t="s">
        <v>128</v>
      </c>
      <c r="VXD34" s="446" t="s">
        <v>129</v>
      </c>
      <c r="VXE34" s="446" t="s">
        <v>130</v>
      </c>
      <c r="VXF34" s="446">
        <v>0.217</v>
      </c>
      <c r="VXG34" s="451">
        <f>+VLOOKUP(VXB34,[111]Insumos!$A$2:$F$2700,5,FALSE)</f>
        <v>2679</v>
      </c>
      <c r="VXH34" s="451">
        <f>+ROUND(VXF34*VXG34,0)</f>
        <v>581</v>
      </c>
      <c r="VXI34" s="450" t="s">
        <v>31</v>
      </c>
      <c r="VXJ34" s="450" t="s">
        <v>127</v>
      </c>
      <c r="VXK34" s="446" t="s">
        <v>128</v>
      </c>
      <c r="VXL34" s="446" t="s">
        <v>129</v>
      </c>
      <c r="VXM34" s="446" t="s">
        <v>130</v>
      </c>
      <c r="VXN34" s="446">
        <v>0.217</v>
      </c>
      <c r="VXO34" s="451">
        <f>+VLOOKUP(VXJ34,[111]Insumos!$A$2:$F$2700,5,FALSE)</f>
        <v>2679</v>
      </c>
      <c r="VXP34" s="451">
        <f>+ROUND(VXN34*VXO34,0)</f>
        <v>581</v>
      </c>
      <c r="VXQ34" s="450" t="s">
        <v>31</v>
      </c>
      <c r="VXR34" s="450" t="s">
        <v>127</v>
      </c>
      <c r="VXS34" s="446" t="s">
        <v>128</v>
      </c>
      <c r="VXT34" s="446" t="s">
        <v>129</v>
      </c>
      <c r="VXU34" s="446" t="s">
        <v>130</v>
      </c>
      <c r="VXV34" s="446">
        <v>0.217</v>
      </c>
      <c r="VXW34" s="451">
        <f>+VLOOKUP(VXR34,[111]Insumos!$A$2:$F$2700,5,FALSE)</f>
        <v>2679</v>
      </c>
      <c r="VXX34" s="451">
        <f>+ROUND(VXV34*VXW34,0)</f>
        <v>581</v>
      </c>
      <c r="VXY34" s="450" t="s">
        <v>31</v>
      </c>
      <c r="VXZ34" s="450" t="s">
        <v>127</v>
      </c>
      <c r="VYA34" s="446" t="s">
        <v>128</v>
      </c>
      <c r="VYB34" s="446" t="s">
        <v>129</v>
      </c>
      <c r="VYC34" s="446" t="s">
        <v>130</v>
      </c>
      <c r="VYD34" s="446">
        <v>0.217</v>
      </c>
      <c r="VYE34" s="451">
        <f>+VLOOKUP(VXZ34,[111]Insumos!$A$2:$F$2700,5,FALSE)</f>
        <v>2679</v>
      </c>
      <c r="VYF34" s="451">
        <f>+ROUND(VYD34*VYE34,0)</f>
        <v>581</v>
      </c>
      <c r="VYG34" s="450" t="s">
        <v>31</v>
      </c>
      <c r="VYH34" s="450" t="s">
        <v>127</v>
      </c>
      <c r="VYI34" s="446" t="s">
        <v>128</v>
      </c>
      <c r="VYJ34" s="446" t="s">
        <v>129</v>
      </c>
      <c r="VYK34" s="446" t="s">
        <v>130</v>
      </c>
      <c r="VYL34" s="446">
        <v>0.217</v>
      </c>
      <c r="VYM34" s="451">
        <f>+VLOOKUP(VYH34,[111]Insumos!$A$2:$F$2700,5,FALSE)</f>
        <v>2679</v>
      </c>
      <c r="VYN34" s="451">
        <f>+ROUND(VYL34*VYM34,0)</f>
        <v>581</v>
      </c>
      <c r="VYO34" s="450" t="s">
        <v>31</v>
      </c>
      <c r="VYP34" s="450" t="s">
        <v>127</v>
      </c>
      <c r="VYQ34" s="446" t="s">
        <v>128</v>
      </c>
      <c r="VYR34" s="446" t="s">
        <v>129</v>
      </c>
      <c r="VYS34" s="446" t="s">
        <v>130</v>
      </c>
      <c r="VYT34" s="446">
        <v>0.217</v>
      </c>
      <c r="VYU34" s="451">
        <f>+VLOOKUP(VYP34,[111]Insumos!$A$2:$F$2700,5,FALSE)</f>
        <v>2679</v>
      </c>
      <c r="VYV34" s="451">
        <f>+ROUND(VYT34*VYU34,0)</f>
        <v>581</v>
      </c>
      <c r="VYW34" s="450" t="s">
        <v>31</v>
      </c>
      <c r="VYX34" s="450" t="s">
        <v>127</v>
      </c>
      <c r="VYY34" s="446" t="s">
        <v>128</v>
      </c>
      <c r="VYZ34" s="446" t="s">
        <v>129</v>
      </c>
      <c r="VZA34" s="446" t="s">
        <v>130</v>
      </c>
      <c r="VZB34" s="446">
        <v>0.217</v>
      </c>
      <c r="VZC34" s="451">
        <f>+VLOOKUP(VYX34,[111]Insumos!$A$2:$F$2700,5,FALSE)</f>
        <v>2679</v>
      </c>
      <c r="VZD34" s="451">
        <f>+ROUND(VZB34*VZC34,0)</f>
        <v>581</v>
      </c>
      <c r="VZE34" s="450" t="s">
        <v>31</v>
      </c>
      <c r="VZF34" s="450" t="s">
        <v>127</v>
      </c>
      <c r="VZG34" s="446" t="s">
        <v>128</v>
      </c>
      <c r="VZH34" s="446" t="s">
        <v>129</v>
      </c>
      <c r="VZI34" s="446" t="s">
        <v>130</v>
      </c>
      <c r="VZJ34" s="446">
        <v>0.217</v>
      </c>
      <c r="VZK34" s="451">
        <f>+VLOOKUP(VZF34,[111]Insumos!$A$2:$F$2700,5,FALSE)</f>
        <v>2679</v>
      </c>
      <c r="VZL34" s="451">
        <f>+ROUND(VZJ34*VZK34,0)</f>
        <v>581</v>
      </c>
      <c r="VZM34" s="450" t="s">
        <v>31</v>
      </c>
      <c r="VZN34" s="450" t="s">
        <v>127</v>
      </c>
      <c r="VZO34" s="446" t="s">
        <v>128</v>
      </c>
      <c r="VZP34" s="446" t="s">
        <v>129</v>
      </c>
      <c r="VZQ34" s="446" t="s">
        <v>130</v>
      </c>
      <c r="VZR34" s="446">
        <v>0.217</v>
      </c>
      <c r="VZS34" s="451">
        <f>+VLOOKUP(VZN34,[111]Insumos!$A$2:$F$2700,5,FALSE)</f>
        <v>2679</v>
      </c>
      <c r="VZT34" s="451">
        <f>+ROUND(VZR34*VZS34,0)</f>
        <v>581</v>
      </c>
      <c r="VZU34" s="450" t="s">
        <v>31</v>
      </c>
      <c r="VZV34" s="450" t="s">
        <v>127</v>
      </c>
      <c r="VZW34" s="446" t="s">
        <v>128</v>
      </c>
      <c r="VZX34" s="446" t="s">
        <v>129</v>
      </c>
      <c r="VZY34" s="446" t="s">
        <v>130</v>
      </c>
      <c r="VZZ34" s="446">
        <v>0.217</v>
      </c>
      <c r="WAA34" s="451">
        <f>+VLOOKUP(VZV34,[111]Insumos!$A$2:$F$2700,5,FALSE)</f>
        <v>2679</v>
      </c>
      <c r="WAB34" s="451">
        <f>+ROUND(VZZ34*WAA34,0)</f>
        <v>581</v>
      </c>
      <c r="WAC34" s="450" t="s">
        <v>31</v>
      </c>
      <c r="WAD34" s="450" t="s">
        <v>127</v>
      </c>
      <c r="WAE34" s="446" t="s">
        <v>128</v>
      </c>
      <c r="WAF34" s="446" t="s">
        <v>129</v>
      </c>
      <c r="WAG34" s="446" t="s">
        <v>130</v>
      </c>
      <c r="WAH34" s="446">
        <v>0.217</v>
      </c>
      <c r="WAI34" s="451">
        <f>+VLOOKUP(WAD34,[111]Insumos!$A$2:$F$2700,5,FALSE)</f>
        <v>2679</v>
      </c>
      <c r="WAJ34" s="451">
        <f>+ROUND(WAH34*WAI34,0)</f>
        <v>581</v>
      </c>
      <c r="WAK34" s="450" t="s">
        <v>31</v>
      </c>
      <c r="WAL34" s="450" t="s">
        <v>127</v>
      </c>
      <c r="WAM34" s="446" t="s">
        <v>128</v>
      </c>
      <c r="WAN34" s="446" t="s">
        <v>129</v>
      </c>
      <c r="WAO34" s="446" t="s">
        <v>130</v>
      </c>
      <c r="WAP34" s="446">
        <v>0.217</v>
      </c>
      <c r="WAQ34" s="451">
        <f>+VLOOKUP(WAL34,[111]Insumos!$A$2:$F$2700,5,FALSE)</f>
        <v>2679</v>
      </c>
      <c r="WAR34" s="451">
        <f>+ROUND(WAP34*WAQ34,0)</f>
        <v>581</v>
      </c>
      <c r="WAS34" s="450" t="s">
        <v>31</v>
      </c>
      <c r="WAT34" s="450" t="s">
        <v>127</v>
      </c>
      <c r="WAU34" s="446" t="s">
        <v>128</v>
      </c>
      <c r="WAV34" s="446" t="s">
        <v>129</v>
      </c>
      <c r="WAW34" s="446" t="s">
        <v>130</v>
      </c>
      <c r="WAX34" s="446">
        <v>0.217</v>
      </c>
      <c r="WAY34" s="451">
        <f>+VLOOKUP(WAT34,[111]Insumos!$A$2:$F$2700,5,FALSE)</f>
        <v>2679</v>
      </c>
      <c r="WAZ34" s="451">
        <f>+ROUND(WAX34*WAY34,0)</f>
        <v>581</v>
      </c>
      <c r="WBA34" s="450" t="s">
        <v>31</v>
      </c>
      <c r="WBB34" s="450" t="s">
        <v>127</v>
      </c>
      <c r="WBC34" s="446" t="s">
        <v>128</v>
      </c>
      <c r="WBD34" s="446" t="s">
        <v>129</v>
      </c>
      <c r="WBE34" s="446" t="s">
        <v>130</v>
      </c>
      <c r="WBF34" s="446">
        <v>0.217</v>
      </c>
      <c r="WBG34" s="451">
        <f>+VLOOKUP(WBB34,[111]Insumos!$A$2:$F$2700,5,FALSE)</f>
        <v>2679</v>
      </c>
      <c r="WBH34" s="451">
        <f>+ROUND(WBF34*WBG34,0)</f>
        <v>581</v>
      </c>
      <c r="WBI34" s="450" t="s">
        <v>31</v>
      </c>
      <c r="WBJ34" s="450" t="s">
        <v>127</v>
      </c>
      <c r="WBK34" s="446" t="s">
        <v>128</v>
      </c>
      <c r="WBL34" s="446" t="s">
        <v>129</v>
      </c>
      <c r="WBM34" s="446" t="s">
        <v>130</v>
      </c>
      <c r="WBN34" s="446">
        <v>0.217</v>
      </c>
      <c r="WBO34" s="451">
        <f>+VLOOKUP(WBJ34,[111]Insumos!$A$2:$F$2700,5,FALSE)</f>
        <v>2679</v>
      </c>
      <c r="WBP34" s="451">
        <f>+ROUND(WBN34*WBO34,0)</f>
        <v>581</v>
      </c>
      <c r="WBQ34" s="450" t="s">
        <v>31</v>
      </c>
      <c r="WBR34" s="450" t="s">
        <v>127</v>
      </c>
      <c r="WBS34" s="446" t="s">
        <v>128</v>
      </c>
      <c r="WBT34" s="446" t="s">
        <v>129</v>
      </c>
      <c r="WBU34" s="446" t="s">
        <v>130</v>
      </c>
      <c r="WBV34" s="446">
        <v>0.217</v>
      </c>
      <c r="WBW34" s="451">
        <f>+VLOOKUP(WBR34,[111]Insumos!$A$2:$F$2700,5,FALSE)</f>
        <v>2679</v>
      </c>
      <c r="WBX34" s="451">
        <f>+ROUND(WBV34*WBW34,0)</f>
        <v>581</v>
      </c>
      <c r="WBY34" s="450" t="s">
        <v>31</v>
      </c>
      <c r="WBZ34" s="450" t="s">
        <v>127</v>
      </c>
      <c r="WCA34" s="446" t="s">
        <v>128</v>
      </c>
      <c r="WCB34" s="446" t="s">
        <v>129</v>
      </c>
      <c r="WCC34" s="446" t="s">
        <v>130</v>
      </c>
      <c r="WCD34" s="446">
        <v>0.217</v>
      </c>
      <c r="WCE34" s="451">
        <f>+VLOOKUP(WBZ34,[111]Insumos!$A$2:$F$2700,5,FALSE)</f>
        <v>2679</v>
      </c>
      <c r="WCF34" s="451">
        <f>+ROUND(WCD34*WCE34,0)</f>
        <v>581</v>
      </c>
      <c r="WCG34" s="450" t="s">
        <v>31</v>
      </c>
      <c r="WCH34" s="450" t="s">
        <v>127</v>
      </c>
      <c r="WCI34" s="446" t="s">
        <v>128</v>
      </c>
      <c r="WCJ34" s="446" t="s">
        <v>129</v>
      </c>
      <c r="WCK34" s="446" t="s">
        <v>130</v>
      </c>
      <c r="WCL34" s="446">
        <v>0.217</v>
      </c>
      <c r="WCM34" s="451">
        <f>+VLOOKUP(WCH34,[111]Insumos!$A$2:$F$2700,5,FALSE)</f>
        <v>2679</v>
      </c>
      <c r="WCN34" s="451">
        <f>+ROUND(WCL34*WCM34,0)</f>
        <v>581</v>
      </c>
      <c r="WCO34" s="450" t="s">
        <v>31</v>
      </c>
      <c r="WCP34" s="450" t="s">
        <v>127</v>
      </c>
      <c r="WCQ34" s="446" t="s">
        <v>128</v>
      </c>
      <c r="WCR34" s="446" t="s">
        <v>129</v>
      </c>
      <c r="WCS34" s="446" t="s">
        <v>130</v>
      </c>
      <c r="WCT34" s="446">
        <v>0.217</v>
      </c>
      <c r="WCU34" s="451">
        <f>+VLOOKUP(WCP34,[111]Insumos!$A$2:$F$2700,5,FALSE)</f>
        <v>2679</v>
      </c>
      <c r="WCV34" s="451">
        <f>+ROUND(WCT34*WCU34,0)</f>
        <v>581</v>
      </c>
      <c r="WCW34" s="450" t="s">
        <v>31</v>
      </c>
      <c r="WCX34" s="450" t="s">
        <v>127</v>
      </c>
      <c r="WCY34" s="446" t="s">
        <v>128</v>
      </c>
      <c r="WCZ34" s="446" t="s">
        <v>129</v>
      </c>
      <c r="WDA34" s="446" t="s">
        <v>130</v>
      </c>
      <c r="WDB34" s="446">
        <v>0.217</v>
      </c>
      <c r="WDC34" s="451">
        <f>+VLOOKUP(WCX34,[111]Insumos!$A$2:$F$2700,5,FALSE)</f>
        <v>2679</v>
      </c>
      <c r="WDD34" s="451">
        <f>+ROUND(WDB34*WDC34,0)</f>
        <v>581</v>
      </c>
      <c r="WDE34" s="450" t="s">
        <v>31</v>
      </c>
      <c r="WDF34" s="450" t="s">
        <v>127</v>
      </c>
      <c r="WDG34" s="446" t="s">
        <v>128</v>
      </c>
      <c r="WDH34" s="446" t="s">
        <v>129</v>
      </c>
      <c r="WDI34" s="446" t="s">
        <v>130</v>
      </c>
      <c r="WDJ34" s="446">
        <v>0.217</v>
      </c>
      <c r="WDK34" s="451">
        <f>+VLOOKUP(WDF34,[111]Insumos!$A$2:$F$2700,5,FALSE)</f>
        <v>2679</v>
      </c>
      <c r="WDL34" s="451">
        <f>+ROUND(WDJ34*WDK34,0)</f>
        <v>581</v>
      </c>
      <c r="WDM34" s="450" t="s">
        <v>31</v>
      </c>
      <c r="WDN34" s="450" t="s">
        <v>127</v>
      </c>
      <c r="WDO34" s="446" t="s">
        <v>128</v>
      </c>
      <c r="WDP34" s="446" t="s">
        <v>129</v>
      </c>
      <c r="WDQ34" s="446" t="s">
        <v>130</v>
      </c>
      <c r="WDR34" s="446">
        <v>0.217</v>
      </c>
      <c r="WDS34" s="451">
        <f>+VLOOKUP(WDN34,[111]Insumos!$A$2:$F$2700,5,FALSE)</f>
        <v>2679</v>
      </c>
      <c r="WDT34" s="451">
        <f>+ROUND(WDR34*WDS34,0)</f>
        <v>581</v>
      </c>
      <c r="WDU34" s="450" t="s">
        <v>31</v>
      </c>
      <c r="WDV34" s="450" t="s">
        <v>127</v>
      </c>
      <c r="WDW34" s="446" t="s">
        <v>128</v>
      </c>
      <c r="WDX34" s="446" t="s">
        <v>129</v>
      </c>
      <c r="WDY34" s="446" t="s">
        <v>130</v>
      </c>
      <c r="WDZ34" s="446">
        <v>0.217</v>
      </c>
      <c r="WEA34" s="451">
        <f>+VLOOKUP(WDV34,[111]Insumos!$A$2:$F$2700,5,FALSE)</f>
        <v>2679</v>
      </c>
      <c r="WEB34" s="451">
        <f>+ROUND(WDZ34*WEA34,0)</f>
        <v>581</v>
      </c>
      <c r="WEC34" s="450" t="s">
        <v>31</v>
      </c>
      <c r="WED34" s="450" t="s">
        <v>127</v>
      </c>
      <c r="WEE34" s="446" t="s">
        <v>128</v>
      </c>
      <c r="WEF34" s="446" t="s">
        <v>129</v>
      </c>
      <c r="WEG34" s="446" t="s">
        <v>130</v>
      </c>
      <c r="WEH34" s="446">
        <v>0.217</v>
      </c>
      <c r="WEI34" s="451">
        <f>+VLOOKUP(WED34,[111]Insumos!$A$2:$F$2700,5,FALSE)</f>
        <v>2679</v>
      </c>
      <c r="WEJ34" s="451">
        <f>+ROUND(WEH34*WEI34,0)</f>
        <v>581</v>
      </c>
      <c r="WEK34" s="450" t="s">
        <v>31</v>
      </c>
      <c r="WEL34" s="450" t="s">
        <v>127</v>
      </c>
      <c r="WEM34" s="446" t="s">
        <v>128</v>
      </c>
      <c r="WEN34" s="446" t="s">
        <v>129</v>
      </c>
      <c r="WEO34" s="446" t="s">
        <v>130</v>
      </c>
      <c r="WEP34" s="446">
        <v>0.217</v>
      </c>
      <c r="WEQ34" s="451">
        <f>+VLOOKUP(WEL34,[111]Insumos!$A$2:$F$2700,5,FALSE)</f>
        <v>2679</v>
      </c>
      <c r="WER34" s="451">
        <f>+ROUND(WEP34*WEQ34,0)</f>
        <v>581</v>
      </c>
      <c r="WES34" s="450" t="s">
        <v>31</v>
      </c>
      <c r="WET34" s="450" t="s">
        <v>127</v>
      </c>
      <c r="WEU34" s="446" t="s">
        <v>128</v>
      </c>
      <c r="WEV34" s="446" t="s">
        <v>129</v>
      </c>
      <c r="WEW34" s="446" t="s">
        <v>130</v>
      </c>
      <c r="WEX34" s="446">
        <v>0.217</v>
      </c>
      <c r="WEY34" s="451">
        <f>+VLOOKUP(WET34,[111]Insumos!$A$2:$F$2700,5,FALSE)</f>
        <v>2679</v>
      </c>
      <c r="WEZ34" s="451">
        <f>+ROUND(WEX34*WEY34,0)</f>
        <v>581</v>
      </c>
      <c r="WFA34" s="450" t="s">
        <v>31</v>
      </c>
      <c r="WFB34" s="450" t="s">
        <v>127</v>
      </c>
      <c r="WFC34" s="446" t="s">
        <v>128</v>
      </c>
      <c r="WFD34" s="446" t="s">
        <v>129</v>
      </c>
      <c r="WFE34" s="446" t="s">
        <v>130</v>
      </c>
      <c r="WFF34" s="446">
        <v>0.217</v>
      </c>
      <c r="WFG34" s="451">
        <f>+VLOOKUP(WFB34,[111]Insumos!$A$2:$F$2700,5,FALSE)</f>
        <v>2679</v>
      </c>
      <c r="WFH34" s="451">
        <f>+ROUND(WFF34*WFG34,0)</f>
        <v>581</v>
      </c>
      <c r="WFI34" s="450" t="s">
        <v>31</v>
      </c>
      <c r="WFJ34" s="450" t="s">
        <v>127</v>
      </c>
      <c r="WFK34" s="446" t="s">
        <v>128</v>
      </c>
      <c r="WFL34" s="446" t="s">
        <v>129</v>
      </c>
      <c r="WFM34" s="446" t="s">
        <v>130</v>
      </c>
      <c r="WFN34" s="446">
        <v>0.217</v>
      </c>
      <c r="WFO34" s="451">
        <f>+VLOOKUP(WFJ34,[111]Insumos!$A$2:$F$2700,5,FALSE)</f>
        <v>2679</v>
      </c>
      <c r="WFP34" s="451">
        <f>+ROUND(WFN34*WFO34,0)</f>
        <v>581</v>
      </c>
      <c r="WFQ34" s="450" t="s">
        <v>31</v>
      </c>
      <c r="WFR34" s="450" t="s">
        <v>127</v>
      </c>
      <c r="WFS34" s="446" t="s">
        <v>128</v>
      </c>
      <c r="WFT34" s="446" t="s">
        <v>129</v>
      </c>
      <c r="WFU34" s="446" t="s">
        <v>130</v>
      </c>
      <c r="WFV34" s="446">
        <v>0.217</v>
      </c>
      <c r="WFW34" s="451">
        <f>+VLOOKUP(WFR34,[111]Insumos!$A$2:$F$2700,5,FALSE)</f>
        <v>2679</v>
      </c>
      <c r="WFX34" s="451">
        <f>+ROUND(WFV34*WFW34,0)</f>
        <v>581</v>
      </c>
      <c r="WFY34" s="450" t="s">
        <v>31</v>
      </c>
      <c r="WFZ34" s="450" t="s">
        <v>127</v>
      </c>
      <c r="WGA34" s="446" t="s">
        <v>128</v>
      </c>
      <c r="WGB34" s="446" t="s">
        <v>129</v>
      </c>
      <c r="WGC34" s="446" t="s">
        <v>130</v>
      </c>
      <c r="WGD34" s="446">
        <v>0.217</v>
      </c>
      <c r="WGE34" s="451">
        <f>+VLOOKUP(WFZ34,[111]Insumos!$A$2:$F$2700,5,FALSE)</f>
        <v>2679</v>
      </c>
      <c r="WGF34" s="451">
        <f>+ROUND(WGD34*WGE34,0)</f>
        <v>581</v>
      </c>
      <c r="WGG34" s="450" t="s">
        <v>31</v>
      </c>
      <c r="WGH34" s="450" t="s">
        <v>127</v>
      </c>
      <c r="WGI34" s="446" t="s">
        <v>128</v>
      </c>
      <c r="WGJ34" s="446" t="s">
        <v>129</v>
      </c>
      <c r="WGK34" s="446" t="s">
        <v>130</v>
      </c>
      <c r="WGL34" s="446">
        <v>0.217</v>
      </c>
      <c r="WGM34" s="451">
        <f>+VLOOKUP(WGH34,[111]Insumos!$A$2:$F$2700,5,FALSE)</f>
        <v>2679</v>
      </c>
      <c r="WGN34" s="451">
        <f>+ROUND(WGL34*WGM34,0)</f>
        <v>581</v>
      </c>
      <c r="WGO34" s="450" t="s">
        <v>31</v>
      </c>
      <c r="WGP34" s="450" t="s">
        <v>127</v>
      </c>
      <c r="WGQ34" s="446" t="s">
        <v>128</v>
      </c>
      <c r="WGR34" s="446" t="s">
        <v>129</v>
      </c>
      <c r="WGS34" s="446" t="s">
        <v>130</v>
      </c>
      <c r="WGT34" s="446">
        <v>0.217</v>
      </c>
      <c r="WGU34" s="451">
        <f>+VLOOKUP(WGP34,[111]Insumos!$A$2:$F$2700,5,FALSE)</f>
        <v>2679</v>
      </c>
      <c r="WGV34" s="451">
        <f>+ROUND(WGT34*WGU34,0)</f>
        <v>581</v>
      </c>
      <c r="WGW34" s="450" t="s">
        <v>31</v>
      </c>
      <c r="WGX34" s="450" t="s">
        <v>127</v>
      </c>
      <c r="WGY34" s="446" t="s">
        <v>128</v>
      </c>
      <c r="WGZ34" s="446" t="s">
        <v>129</v>
      </c>
      <c r="WHA34" s="446" t="s">
        <v>130</v>
      </c>
      <c r="WHB34" s="446">
        <v>0.217</v>
      </c>
      <c r="WHC34" s="451">
        <f>+VLOOKUP(WGX34,[111]Insumos!$A$2:$F$2700,5,FALSE)</f>
        <v>2679</v>
      </c>
      <c r="WHD34" s="451">
        <f>+ROUND(WHB34*WHC34,0)</f>
        <v>581</v>
      </c>
      <c r="WHE34" s="450" t="s">
        <v>31</v>
      </c>
      <c r="WHF34" s="450" t="s">
        <v>127</v>
      </c>
      <c r="WHG34" s="446" t="s">
        <v>128</v>
      </c>
      <c r="WHH34" s="446" t="s">
        <v>129</v>
      </c>
      <c r="WHI34" s="446" t="s">
        <v>130</v>
      </c>
      <c r="WHJ34" s="446">
        <v>0.217</v>
      </c>
      <c r="WHK34" s="451">
        <f>+VLOOKUP(WHF34,[111]Insumos!$A$2:$F$2700,5,FALSE)</f>
        <v>2679</v>
      </c>
      <c r="WHL34" s="451">
        <f>+ROUND(WHJ34*WHK34,0)</f>
        <v>581</v>
      </c>
      <c r="WHM34" s="450" t="s">
        <v>31</v>
      </c>
      <c r="WHN34" s="450" t="s">
        <v>127</v>
      </c>
      <c r="WHO34" s="446" t="s">
        <v>128</v>
      </c>
      <c r="WHP34" s="446" t="s">
        <v>129</v>
      </c>
      <c r="WHQ34" s="446" t="s">
        <v>130</v>
      </c>
      <c r="WHR34" s="446">
        <v>0.217</v>
      </c>
      <c r="WHS34" s="451">
        <f>+VLOOKUP(WHN34,[111]Insumos!$A$2:$F$2700,5,FALSE)</f>
        <v>2679</v>
      </c>
      <c r="WHT34" s="451">
        <f>+ROUND(WHR34*WHS34,0)</f>
        <v>581</v>
      </c>
      <c r="WHU34" s="450" t="s">
        <v>31</v>
      </c>
      <c r="WHV34" s="450" t="s">
        <v>127</v>
      </c>
      <c r="WHW34" s="446" t="s">
        <v>128</v>
      </c>
      <c r="WHX34" s="446" t="s">
        <v>129</v>
      </c>
      <c r="WHY34" s="446" t="s">
        <v>130</v>
      </c>
      <c r="WHZ34" s="446">
        <v>0.217</v>
      </c>
      <c r="WIA34" s="451">
        <f>+VLOOKUP(WHV34,[111]Insumos!$A$2:$F$2700,5,FALSE)</f>
        <v>2679</v>
      </c>
      <c r="WIB34" s="451">
        <f>+ROUND(WHZ34*WIA34,0)</f>
        <v>581</v>
      </c>
      <c r="WIC34" s="450" t="s">
        <v>31</v>
      </c>
      <c r="WID34" s="450" t="s">
        <v>127</v>
      </c>
      <c r="WIE34" s="446" t="s">
        <v>128</v>
      </c>
      <c r="WIF34" s="446" t="s">
        <v>129</v>
      </c>
      <c r="WIG34" s="446" t="s">
        <v>130</v>
      </c>
      <c r="WIH34" s="446">
        <v>0.217</v>
      </c>
      <c r="WII34" s="451">
        <f>+VLOOKUP(WID34,[111]Insumos!$A$2:$F$2700,5,FALSE)</f>
        <v>2679</v>
      </c>
      <c r="WIJ34" s="451">
        <f>+ROUND(WIH34*WII34,0)</f>
        <v>581</v>
      </c>
      <c r="WIK34" s="450" t="s">
        <v>31</v>
      </c>
      <c r="WIL34" s="450" t="s">
        <v>127</v>
      </c>
      <c r="WIM34" s="446" t="s">
        <v>128</v>
      </c>
      <c r="WIN34" s="446" t="s">
        <v>129</v>
      </c>
      <c r="WIO34" s="446" t="s">
        <v>130</v>
      </c>
      <c r="WIP34" s="446">
        <v>0.217</v>
      </c>
      <c r="WIQ34" s="451">
        <f>+VLOOKUP(WIL34,[111]Insumos!$A$2:$F$2700,5,FALSE)</f>
        <v>2679</v>
      </c>
      <c r="WIR34" s="451">
        <f>+ROUND(WIP34*WIQ34,0)</f>
        <v>581</v>
      </c>
      <c r="WIS34" s="450" t="s">
        <v>31</v>
      </c>
      <c r="WIT34" s="450" t="s">
        <v>127</v>
      </c>
      <c r="WIU34" s="446" t="s">
        <v>128</v>
      </c>
      <c r="WIV34" s="446" t="s">
        <v>129</v>
      </c>
      <c r="WIW34" s="446" t="s">
        <v>130</v>
      </c>
      <c r="WIX34" s="446">
        <v>0.217</v>
      </c>
      <c r="WIY34" s="451">
        <f>+VLOOKUP(WIT34,[111]Insumos!$A$2:$F$2700,5,FALSE)</f>
        <v>2679</v>
      </c>
      <c r="WIZ34" s="451">
        <f>+ROUND(WIX34*WIY34,0)</f>
        <v>581</v>
      </c>
      <c r="WJA34" s="450" t="s">
        <v>31</v>
      </c>
      <c r="WJB34" s="450" t="s">
        <v>127</v>
      </c>
      <c r="WJC34" s="446" t="s">
        <v>128</v>
      </c>
      <c r="WJD34" s="446" t="s">
        <v>129</v>
      </c>
      <c r="WJE34" s="446" t="s">
        <v>130</v>
      </c>
      <c r="WJF34" s="446">
        <v>0.217</v>
      </c>
      <c r="WJG34" s="451">
        <f>+VLOOKUP(WJB34,[111]Insumos!$A$2:$F$2700,5,FALSE)</f>
        <v>2679</v>
      </c>
      <c r="WJH34" s="451">
        <f>+ROUND(WJF34*WJG34,0)</f>
        <v>581</v>
      </c>
      <c r="WJI34" s="450" t="s">
        <v>31</v>
      </c>
      <c r="WJJ34" s="450" t="s">
        <v>127</v>
      </c>
      <c r="WJK34" s="446" t="s">
        <v>128</v>
      </c>
      <c r="WJL34" s="446" t="s">
        <v>129</v>
      </c>
      <c r="WJM34" s="446" t="s">
        <v>130</v>
      </c>
      <c r="WJN34" s="446">
        <v>0.217</v>
      </c>
      <c r="WJO34" s="451">
        <f>+VLOOKUP(WJJ34,[111]Insumos!$A$2:$F$2700,5,FALSE)</f>
        <v>2679</v>
      </c>
      <c r="WJP34" s="451">
        <f>+ROUND(WJN34*WJO34,0)</f>
        <v>581</v>
      </c>
      <c r="WJQ34" s="450" t="s">
        <v>31</v>
      </c>
      <c r="WJR34" s="450" t="s">
        <v>127</v>
      </c>
      <c r="WJS34" s="446" t="s">
        <v>128</v>
      </c>
      <c r="WJT34" s="446" t="s">
        <v>129</v>
      </c>
      <c r="WJU34" s="446" t="s">
        <v>130</v>
      </c>
      <c r="WJV34" s="446">
        <v>0.217</v>
      </c>
      <c r="WJW34" s="451">
        <f>+VLOOKUP(WJR34,[111]Insumos!$A$2:$F$2700,5,FALSE)</f>
        <v>2679</v>
      </c>
      <c r="WJX34" s="451">
        <f>+ROUND(WJV34*WJW34,0)</f>
        <v>581</v>
      </c>
      <c r="WJY34" s="450" t="s">
        <v>31</v>
      </c>
      <c r="WJZ34" s="450" t="s">
        <v>127</v>
      </c>
      <c r="WKA34" s="446" t="s">
        <v>128</v>
      </c>
      <c r="WKB34" s="446" t="s">
        <v>129</v>
      </c>
      <c r="WKC34" s="446" t="s">
        <v>130</v>
      </c>
      <c r="WKD34" s="446">
        <v>0.217</v>
      </c>
      <c r="WKE34" s="451">
        <f>+VLOOKUP(WJZ34,[111]Insumos!$A$2:$F$2700,5,FALSE)</f>
        <v>2679</v>
      </c>
      <c r="WKF34" s="451">
        <f>+ROUND(WKD34*WKE34,0)</f>
        <v>581</v>
      </c>
      <c r="WKG34" s="450" t="s">
        <v>31</v>
      </c>
      <c r="WKH34" s="450" t="s">
        <v>127</v>
      </c>
      <c r="WKI34" s="446" t="s">
        <v>128</v>
      </c>
      <c r="WKJ34" s="446" t="s">
        <v>129</v>
      </c>
      <c r="WKK34" s="446" t="s">
        <v>130</v>
      </c>
      <c r="WKL34" s="446">
        <v>0.217</v>
      </c>
      <c r="WKM34" s="451">
        <f>+VLOOKUP(WKH34,[111]Insumos!$A$2:$F$2700,5,FALSE)</f>
        <v>2679</v>
      </c>
      <c r="WKN34" s="451">
        <f>+ROUND(WKL34*WKM34,0)</f>
        <v>581</v>
      </c>
      <c r="WKO34" s="450" t="s">
        <v>31</v>
      </c>
      <c r="WKP34" s="450" t="s">
        <v>127</v>
      </c>
      <c r="WKQ34" s="446" t="s">
        <v>128</v>
      </c>
      <c r="WKR34" s="446" t="s">
        <v>129</v>
      </c>
      <c r="WKS34" s="446" t="s">
        <v>130</v>
      </c>
      <c r="WKT34" s="446">
        <v>0.217</v>
      </c>
      <c r="WKU34" s="451">
        <f>+VLOOKUP(WKP34,[111]Insumos!$A$2:$F$2700,5,FALSE)</f>
        <v>2679</v>
      </c>
      <c r="WKV34" s="451">
        <f>+ROUND(WKT34*WKU34,0)</f>
        <v>581</v>
      </c>
      <c r="WKW34" s="450" t="s">
        <v>31</v>
      </c>
      <c r="WKX34" s="450" t="s">
        <v>127</v>
      </c>
      <c r="WKY34" s="446" t="s">
        <v>128</v>
      </c>
      <c r="WKZ34" s="446" t="s">
        <v>129</v>
      </c>
      <c r="WLA34" s="446" t="s">
        <v>130</v>
      </c>
      <c r="WLB34" s="446">
        <v>0.217</v>
      </c>
      <c r="WLC34" s="451">
        <f>+VLOOKUP(WKX34,[111]Insumos!$A$2:$F$2700,5,FALSE)</f>
        <v>2679</v>
      </c>
      <c r="WLD34" s="451">
        <f>+ROUND(WLB34*WLC34,0)</f>
        <v>581</v>
      </c>
      <c r="WLE34" s="450" t="s">
        <v>31</v>
      </c>
      <c r="WLF34" s="450" t="s">
        <v>127</v>
      </c>
      <c r="WLG34" s="446" t="s">
        <v>128</v>
      </c>
      <c r="WLH34" s="446" t="s">
        <v>129</v>
      </c>
      <c r="WLI34" s="446" t="s">
        <v>130</v>
      </c>
      <c r="WLJ34" s="446">
        <v>0.217</v>
      </c>
      <c r="WLK34" s="451">
        <f>+VLOOKUP(WLF34,[111]Insumos!$A$2:$F$2700,5,FALSE)</f>
        <v>2679</v>
      </c>
      <c r="WLL34" s="451">
        <f>+ROUND(WLJ34*WLK34,0)</f>
        <v>581</v>
      </c>
      <c r="WLM34" s="450" t="s">
        <v>31</v>
      </c>
      <c r="WLN34" s="450" t="s">
        <v>127</v>
      </c>
      <c r="WLO34" s="446" t="s">
        <v>128</v>
      </c>
      <c r="WLP34" s="446" t="s">
        <v>129</v>
      </c>
      <c r="WLQ34" s="446" t="s">
        <v>130</v>
      </c>
      <c r="WLR34" s="446">
        <v>0.217</v>
      </c>
      <c r="WLS34" s="451">
        <f>+VLOOKUP(WLN34,[111]Insumos!$A$2:$F$2700,5,FALSE)</f>
        <v>2679</v>
      </c>
      <c r="WLT34" s="451">
        <f>+ROUND(WLR34*WLS34,0)</f>
        <v>581</v>
      </c>
      <c r="WLU34" s="450" t="s">
        <v>31</v>
      </c>
      <c r="WLV34" s="450" t="s">
        <v>127</v>
      </c>
      <c r="WLW34" s="446" t="s">
        <v>128</v>
      </c>
      <c r="WLX34" s="446" t="s">
        <v>129</v>
      </c>
      <c r="WLY34" s="446" t="s">
        <v>130</v>
      </c>
      <c r="WLZ34" s="446">
        <v>0.217</v>
      </c>
      <c r="WMA34" s="451">
        <f>+VLOOKUP(WLV34,[111]Insumos!$A$2:$F$2700,5,FALSE)</f>
        <v>2679</v>
      </c>
      <c r="WMB34" s="451">
        <f>+ROUND(WLZ34*WMA34,0)</f>
        <v>581</v>
      </c>
      <c r="WMC34" s="450" t="s">
        <v>31</v>
      </c>
      <c r="WMD34" s="450" t="s">
        <v>127</v>
      </c>
      <c r="WME34" s="446" t="s">
        <v>128</v>
      </c>
      <c r="WMF34" s="446" t="s">
        <v>129</v>
      </c>
      <c r="WMG34" s="446" t="s">
        <v>130</v>
      </c>
      <c r="WMH34" s="446">
        <v>0.217</v>
      </c>
      <c r="WMI34" s="451">
        <f>+VLOOKUP(WMD34,[111]Insumos!$A$2:$F$2700,5,FALSE)</f>
        <v>2679</v>
      </c>
      <c r="WMJ34" s="451">
        <f>+ROUND(WMH34*WMI34,0)</f>
        <v>581</v>
      </c>
      <c r="WMK34" s="450" t="s">
        <v>31</v>
      </c>
      <c r="WML34" s="450" t="s">
        <v>127</v>
      </c>
      <c r="WMM34" s="446" t="s">
        <v>128</v>
      </c>
      <c r="WMN34" s="446" t="s">
        <v>129</v>
      </c>
      <c r="WMO34" s="446" t="s">
        <v>130</v>
      </c>
      <c r="WMP34" s="446">
        <v>0.217</v>
      </c>
      <c r="WMQ34" s="451">
        <f>+VLOOKUP(WML34,[111]Insumos!$A$2:$F$2700,5,FALSE)</f>
        <v>2679</v>
      </c>
      <c r="WMR34" s="451">
        <f>+ROUND(WMP34*WMQ34,0)</f>
        <v>581</v>
      </c>
      <c r="WMS34" s="450" t="s">
        <v>31</v>
      </c>
      <c r="WMT34" s="450" t="s">
        <v>127</v>
      </c>
      <c r="WMU34" s="446" t="s">
        <v>128</v>
      </c>
      <c r="WMV34" s="446" t="s">
        <v>129</v>
      </c>
      <c r="WMW34" s="446" t="s">
        <v>130</v>
      </c>
      <c r="WMX34" s="446">
        <v>0.217</v>
      </c>
      <c r="WMY34" s="451">
        <f>+VLOOKUP(WMT34,[111]Insumos!$A$2:$F$2700,5,FALSE)</f>
        <v>2679</v>
      </c>
      <c r="WMZ34" s="451">
        <f>+ROUND(WMX34*WMY34,0)</f>
        <v>581</v>
      </c>
      <c r="WNA34" s="450" t="s">
        <v>31</v>
      </c>
      <c r="WNB34" s="450" t="s">
        <v>127</v>
      </c>
      <c r="WNC34" s="446" t="s">
        <v>128</v>
      </c>
      <c r="WND34" s="446" t="s">
        <v>129</v>
      </c>
      <c r="WNE34" s="446" t="s">
        <v>130</v>
      </c>
      <c r="WNF34" s="446">
        <v>0.217</v>
      </c>
      <c r="WNG34" s="451">
        <f>+VLOOKUP(WNB34,[111]Insumos!$A$2:$F$2700,5,FALSE)</f>
        <v>2679</v>
      </c>
      <c r="WNH34" s="451">
        <f>+ROUND(WNF34*WNG34,0)</f>
        <v>581</v>
      </c>
      <c r="WNI34" s="450" t="s">
        <v>31</v>
      </c>
      <c r="WNJ34" s="450" t="s">
        <v>127</v>
      </c>
      <c r="WNK34" s="446" t="s">
        <v>128</v>
      </c>
      <c r="WNL34" s="446" t="s">
        <v>129</v>
      </c>
      <c r="WNM34" s="446" t="s">
        <v>130</v>
      </c>
      <c r="WNN34" s="446">
        <v>0.217</v>
      </c>
      <c r="WNO34" s="451">
        <f>+VLOOKUP(WNJ34,[111]Insumos!$A$2:$F$2700,5,FALSE)</f>
        <v>2679</v>
      </c>
      <c r="WNP34" s="451">
        <f>+ROUND(WNN34*WNO34,0)</f>
        <v>581</v>
      </c>
      <c r="WNQ34" s="450" t="s">
        <v>31</v>
      </c>
      <c r="WNR34" s="450" t="s">
        <v>127</v>
      </c>
      <c r="WNS34" s="446" t="s">
        <v>128</v>
      </c>
      <c r="WNT34" s="446" t="s">
        <v>129</v>
      </c>
      <c r="WNU34" s="446" t="s">
        <v>130</v>
      </c>
      <c r="WNV34" s="446">
        <v>0.217</v>
      </c>
      <c r="WNW34" s="451">
        <f>+VLOOKUP(WNR34,[111]Insumos!$A$2:$F$2700,5,FALSE)</f>
        <v>2679</v>
      </c>
      <c r="WNX34" s="451">
        <f>+ROUND(WNV34*WNW34,0)</f>
        <v>581</v>
      </c>
      <c r="WNY34" s="450" t="s">
        <v>31</v>
      </c>
      <c r="WNZ34" s="450" t="s">
        <v>127</v>
      </c>
      <c r="WOA34" s="446" t="s">
        <v>128</v>
      </c>
      <c r="WOB34" s="446" t="s">
        <v>129</v>
      </c>
      <c r="WOC34" s="446" t="s">
        <v>130</v>
      </c>
      <c r="WOD34" s="446">
        <v>0.217</v>
      </c>
      <c r="WOE34" s="451">
        <f>+VLOOKUP(WNZ34,[111]Insumos!$A$2:$F$2700,5,FALSE)</f>
        <v>2679</v>
      </c>
      <c r="WOF34" s="451">
        <f>+ROUND(WOD34*WOE34,0)</f>
        <v>581</v>
      </c>
      <c r="WOG34" s="450" t="s">
        <v>31</v>
      </c>
      <c r="WOH34" s="450" t="s">
        <v>127</v>
      </c>
      <c r="WOI34" s="446" t="s">
        <v>128</v>
      </c>
      <c r="WOJ34" s="446" t="s">
        <v>129</v>
      </c>
      <c r="WOK34" s="446" t="s">
        <v>130</v>
      </c>
      <c r="WOL34" s="446">
        <v>0.217</v>
      </c>
      <c r="WOM34" s="451">
        <f>+VLOOKUP(WOH34,[111]Insumos!$A$2:$F$2700,5,FALSE)</f>
        <v>2679</v>
      </c>
      <c r="WON34" s="451">
        <f>+ROUND(WOL34*WOM34,0)</f>
        <v>581</v>
      </c>
      <c r="WOO34" s="450" t="s">
        <v>31</v>
      </c>
      <c r="WOP34" s="450" t="s">
        <v>127</v>
      </c>
      <c r="WOQ34" s="446" t="s">
        <v>128</v>
      </c>
      <c r="WOR34" s="446" t="s">
        <v>129</v>
      </c>
      <c r="WOS34" s="446" t="s">
        <v>130</v>
      </c>
      <c r="WOT34" s="446">
        <v>0.217</v>
      </c>
      <c r="WOU34" s="451">
        <f>+VLOOKUP(WOP34,[111]Insumos!$A$2:$F$2700,5,FALSE)</f>
        <v>2679</v>
      </c>
      <c r="WOV34" s="451">
        <f>+ROUND(WOT34*WOU34,0)</f>
        <v>581</v>
      </c>
      <c r="WOW34" s="450" t="s">
        <v>31</v>
      </c>
      <c r="WOX34" s="450" t="s">
        <v>127</v>
      </c>
      <c r="WOY34" s="446" t="s">
        <v>128</v>
      </c>
      <c r="WOZ34" s="446" t="s">
        <v>129</v>
      </c>
      <c r="WPA34" s="446" t="s">
        <v>130</v>
      </c>
      <c r="WPB34" s="446">
        <v>0.217</v>
      </c>
      <c r="WPC34" s="451">
        <f>+VLOOKUP(WOX34,[111]Insumos!$A$2:$F$2700,5,FALSE)</f>
        <v>2679</v>
      </c>
      <c r="WPD34" s="451">
        <f>+ROUND(WPB34*WPC34,0)</f>
        <v>581</v>
      </c>
      <c r="WPE34" s="450" t="s">
        <v>31</v>
      </c>
      <c r="WPF34" s="450" t="s">
        <v>127</v>
      </c>
      <c r="WPG34" s="446" t="s">
        <v>128</v>
      </c>
      <c r="WPH34" s="446" t="s">
        <v>129</v>
      </c>
      <c r="WPI34" s="446" t="s">
        <v>130</v>
      </c>
      <c r="WPJ34" s="446">
        <v>0.217</v>
      </c>
      <c r="WPK34" s="451">
        <f>+VLOOKUP(WPF34,[111]Insumos!$A$2:$F$2700,5,FALSE)</f>
        <v>2679</v>
      </c>
      <c r="WPL34" s="451">
        <f>+ROUND(WPJ34*WPK34,0)</f>
        <v>581</v>
      </c>
      <c r="WPM34" s="450" t="s">
        <v>31</v>
      </c>
      <c r="WPN34" s="450" t="s">
        <v>127</v>
      </c>
      <c r="WPO34" s="446" t="s">
        <v>128</v>
      </c>
      <c r="WPP34" s="446" t="s">
        <v>129</v>
      </c>
      <c r="WPQ34" s="446" t="s">
        <v>130</v>
      </c>
      <c r="WPR34" s="446">
        <v>0.217</v>
      </c>
      <c r="WPS34" s="451">
        <f>+VLOOKUP(WPN34,[111]Insumos!$A$2:$F$2700,5,FALSE)</f>
        <v>2679</v>
      </c>
      <c r="WPT34" s="451">
        <f>+ROUND(WPR34*WPS34,0)</f>
        <v>581</v>
      </c>
      <c r="WPU34" s="450" t="s">
        <v>31</v>
      </c>
      <c r="WPV34" s="450" t="s">
        <v>127</v>
      </c>
      <c r="WPW34" s="446" t="s">
        <v>128</v>
      </c>
      <c r="WPX34" s="446" t="s">
        <v>129</v>
      </c>
      <c r="WPY34" s="446" t="s">
        <v>130</v>
      </c>
      <c r="WPZ34" s="446">
        <v>0.217</v>
      </c>
      <c r="WQA34" s="451">
        <f>+VLOOKUP(WPV34,[111]Insumos!$A$2:$F$2700,5,FALSE)</f>
        <v>2679</v>
      </c>
      <c r="WQB34" s="451">
        <f>+ROUND(WPZ34*WQA34,0)</f>
        <v>581</v>
      </c>
      <c r="WQC34" s="450" t="s">
        <v>31</v>
      </c>
      <c r="WQD34" s="450" t="s">
        <v>127</v>
      </c>
      <c r="WQE34" s="446" t="s">
        <v>128</v>
      </c>
      <c r="WQF34" s="446" t="s">
        <v>129</v>
      </c>
      <c r="WQG34" s="446" t="s">
        <v>130</v>
      </c>
      <c r="WQH34" s="446">
        <v>0.217</v>
      </c>
      <c r="WQI34" s="451">
        <f>+VLOOKUP(WQD34,[111]Insumos!$A$2:$F$2700,5,FALSE)</f>
        <v>2679</v>
      </c>
      <c r="WQJ34" s="451">
        <f>+ROUND(WQH34*WQI34,0)</f>
        <v>581</v>
      </c>
      <c r="WQK34" s="450" t="s">
        <v>31</v>
      </c>
      <c r="WQL34" s="450" t="s">
        <v>127</v>
      </c>
      <c r="WQM34" s="446" t="s">
        <v>128</v>
      </c>
      <c r="WQN34" s="446" t="s">
        <v>129</v>
      </c>
      <c r="WQO34" s="446" t="s">
        <v>130</v>
      </c>
      <c r="WQP34" s="446">
        <v>0.217</v>
      </c>
      <c r="WQQ34" s="451">
        <f>+VLOOKUP(WQL34,[111]Insumos!$A$2:$F$2700,5,FALSE)</f>
        <v>2679</v>
      </c>
      <c r="WQR34" s="451">
        <f>+ROUND(WQP34*WQQ34,0)</f>
        <v>581</v>
      </c>
      <c r="WQS34" s="450" t="s">
        <v>31</v>
      </c>
      <c r="WQT34" s="450" t="s">
        <v>127</v>
      </c>
      <c r="WQU34" s="446" t="s">
        <v>128</v>
      </c>
      <c r="WQV34" s="446" t="s">
        <v>129</v>
      </c>
      <c r="WQW34" s="446" t="s">
        <v>130</v>
      </c>
      <c r="WQX34" s="446">
        <v>0.217</v>
      </c>
      <c r="WQY34" s="451">
        <f>+VLOOKUP(WQT34,[111]Insumos!$A$2:$F$2700,5,FALSE)</f>
        <v>2679</v>
      </c>
      <c r="WQZ34" s="451">
        <f>+ROUND(WQX34*WQY34,0)</f>
        <v>581</v>
      </c>
      <c r="WRA34" s="450" t="s">
        <v>31</v>
      </c>
      <c r="WRB34" s="450" t="s">
        <v>127</v>
      </c>
      <c r="WRC34" s="446" t="s">
        <v>128</v>
      </c>
      <c r="WRD34" s="446" t="s">
        <v>129</v>
      </c>
      <c r="WRE34" s="446" t="s">
        <v>130</v>
      </c>
      <c r="WRF34" s="446">
        <v>0.217</v>
      </c>
      <c r="WRG34" s="451">
        <f>+VLOOKUP(WRB34,[111]Insumos!$A$2:$F$2700,5,FALSE)</f>
        <v>2679</v>
      </c>
      <c r="WRH34" s="451">
        <f>+ROUND(WRF34*WRG34,0)</f>
        <v>581</v>
      </c>
      <c r="WRI34" s="450" t="s">
        <v>31</v>
      </c>
      <c r="WRJ34" s="450" t="s">
        <v>127</v>
      </c>
      <c r="WRK34" s="446" t="s">
        <v>128</v>
      </c>
      <c r="WRL34" s="446" t="s">
        <v>129</v>
      </c>
      <c r="WRM34" s="446" t="s">
        <v>130</v>
      </c>
      <c r="WRN34" s="446">
        <v>0.217</v>
      </c>
      <c r="WRO34" s="451">
        <f>+VLOOKUP(WRJ34,[111]Insumos!$A$2:$F$2700,5,FALSE)</f>
        <v>2679</v>
      </c>
      <c r="WRP34" s="451">
        <f>+ROUND(WRN34*WRO34,0)</f>
        <v>581</v>
      </c>
      <c r="WRQ34" s="450" t="s">
        <v>31</v>
      </c>
      <c r="WRR34" s="450" t="s">
        <v>127</v>
      </c>
      <c r="WRS34" s="446" t="s">
        <v>128</v>
      </c>
      <c r="WRT34" s="446" t="s">
        <v>129</v>
      </c>
      <c r="WRU34" s="446" t="s">
        <v>130</v>
      </c>
      <c r="WRV34" s="446">
        <v>0.217</v>
      </c>
      <c r="WRW34" s="451">
        <f>+VLOOKUP(WRR34,[111]Insumos!$A$2:$F$2700,5,FALSE)</f>
        <v>2679</v>
      </c>
      <c r="WRX34" s="451">
        <f>+ROUND(WRV34*WRW34,0)</f>
        <v>581</v>
      </c>
      <c r="WRY34" s="450" t="s">
        <v>31</v>
      </c>
      <c r="WRZ34" s="450" t="s">
        <v>127</v>
      </c>
      <c r="WSA34" s="446" t="s">
        <v>128</v>
      </c>
      <c r="WSB34" s="446" t="s">
        <v>129</v>
      </c>
      <c r="WSC34" s="446" t="s">
        <v>130</v>
      </c>
      <c r="WSD34" s="446">
        <v>0.217</v>
      </c>
      <c r="WSE34" s="451">
        <f>+VLOOKUP(WRZ34,[111]Insumos!$A$2:$F$2700,5,FALSE)</f>
        <v>2679</v>
      </c>
      <c r="WSF34" s="451">
        <f>+ROUND(WSD34*WSE34,0)</f>
        <v>581</v>
      </c>
      <c r="WSG34" s="450" t="s">
        <v>31</v>
      </c>
      <c r="WSH34" s="450" t="s">
        <v>127</v>
      </c>
      <c r="WSI34" s="446" t="s">
        <v>128</v>
      </c>
      <c r="WSJ34" s="446" t="s">
        <v>129</v>
      </c>
      <c r="WSK34" s="446" t="s">
        <v>130</v>
      </c>
      <c r="WSL34" s="446">
        <v>0.217</v>
      </c>
      <c r="WSM34" s="451">
        <f>+VLOOKUP(WSH34,[111]Insumos!$A$2:$F$2700,5,FALSE)</f>
        <v>2679</v>
      </c>
      <c r="WSN34" s="451">
        <f>+ROUND(WSL34*WSM34,0)</f>
        <v>581</v>
      </c>
      <c r="WSO34" s="450" t="s">
        <v>31</v>
      </c>
      <c r="WSP34" s="450" t="s">
        <v>127</v>
      </c>
      <c r="WSQ34" s="446" t="s">
        <v>128</v>
      </c>
      <c r="WSR34" s="446" t="s">
        <v>129</v>
      </c>
      <c r="WSS34" s="446" t="s">
        <v>130</v>
      </c>
      <c r="WST34" s="446">
        <v>0.217</v>
      </c>
      <c r="WSU34" s="451">
        <f>+VLOOKUP(WSP34,[111]Insumos!$A$2:$F$2700,5,FALSE)</f>
        <v>2679</v>
      </c>
      <c r="WSV34" s="451">
        <f>+ROUND(WST34*WSU34,0)</f>
        <v>581</v>
      </c>
      <c r="WSW34" s="450" t="s">
        <v>31</v>
      </c>
      <c r="WSX34" s="450" t="s">
        <v>127</v>
      </c>
      <c r="WSY34" s="446" t="s">
        <v>128</v>
      </c>
      <c r="WSZ34" s="446" t="s">
        <v>129</v>
      </c>
      <c r="WTA34" s="446" t="s">
        <v>130</v>
      </c>
      <c r="WTB34" s="446">
        <v>0.217</v>
      </c>
      <c r="WTC34" s="451">
        <f>+VLOOKUP(WSX34,[111]Insumos!$A$2:$F$2700,5,FALSE)</f>
        <v>2679</v>
      </c>
      <c r="WTD34" s="451">
        <f>+ROUND(WTB34*WTC34,0)</f>
        <v>581</v>
      </c>
      <c r="WTE34" s="450" t="s">
        <v>31</v>
      </c>
      <c r="WTF34" s="450" t="s">
        <v>127</v>
      </c>
      <c r="WTG34" s="446" t="s">
        <v>128</v>
      </c>
      <c r="WTH34" s="446" t="s">
        <v>129</v>
      </c>
      <c r="WTI34" s="446" t="s">
        <v>130</v>
      </c>
      <c r="WTJ34" s="446">
        <v>0.217</v>
      </c>
      <c r="WTK34" s="451">
        <f>+VLOOKUP(WTF34,[111]Insumos!$A$2:$F$2700,5,FALSE)</f>
        <v>2679</v>
      </c>
      <c r="WTL34" s="451">
        <f>+ROUND(WTJ34*WTK34,0)</f>
        <v>581</v>
      </c>
      <c r="WTM34" s="450" t="s">
        <v>31</v>
      </c>
      <c r="WTN34" s="450" t="s">
        <v>127</v>
      </c>
      <c r="WTO34" s="446" t="s">
        <v>128</v>
      </c>
      <c r="WTP34" s="446" t="s">
        <v>129</v>
      </c>
      <c r="WTQ34" s="446" t="s">
        <v>130</v>
      </c>
      <c r="WTR34" s="446">
        <v>0.217</v>
      </c>
      <c r="WTS34" s="451">
        <f>+VLOOKUP(WTN34,[111]Insumos!$A$2:$F$2700,5,FALSE)</f>
        <v>2679</v>
      </c>
      <c r="WTT34" s="451">
        <f>+ROUND(WTR34*WTS34,0)</f>
        <v>581</v>
      </c>
      <c r="WTU34" s="450" t="s">
        <v>31</v>
      </c>
      <c r="WTV34" s="450" t="s">
        <v>127</v>
      </c>
      <c r="WTW34" s="446" t="s">
        <v>128</v>
      </c>
      <c r="WTX34" s="446" t="s">
        <v>129</v>
      </c>
      <c r="WTY34" s="446" t="s">
        <v>130</v>
      </c>
      <c r="WTZ34" s="446">
        <v>0.217</v>
      </c>
      <c r="WUA34" s="451">
        <f>+VLOOKUP(WTV34,[111]Insumos!$A$2:$F$2700,5,FALSE)</f>
        <v>2679</v>
      </c>
      <c r="WUB34" s="451">
        <f>+ROUND(WTZ34*WUA34,0)</f>
        <v>581</v>
      </c>
      <c r="WUC34" s="450" t="s">
        <v>31</v>
      </c>
      <c r="WUD34" s="450" t="s">
        <v>127</v>
      </c>
      <c r="WUE34" s="446" t="s">
        <v>128</v>
      </c>
      <c r="WUF34" s="446" t="s">
        <v>129</v>
      </c>
      <c r="WUG34" s="446" t="s">
        <v>130</v>
      </c>
      <c r="WUH34" s="446">
        <v>0.217</v>
      </c>
      <c r="WUI34" s="451">
        <f>+VLOOKUP(WUD34,[111]Insumos!$A$2:$F$2700,5,FALSE)</f>
        <v>2679</v>
      </c>
      <c r="WUJ34" s="451">
        <f>+ROUND(WUH34*WUI34,0)</f>
        <v>581</v>
      </c>
      <c r="WUK34" s="450" t="s">
        <v>31</v>
      </c>
      <c r="WUL34" s="450" t="s">
        <v>127</v>
      </c>
      <c r="WUM34" s="446" t="s">
        <v>128</v>
      </c>
      <c r="WUN34" s="446" t="s">
        <v>129</v>
      </c>
      <c r="WUO34" s="446" t="s">
        <v>130</v>
      </c>
      <c r="WUP34" s="446">
        <v>0.217</v>
      </c>
      <c r="WUQ34" s="451">
        <f>+VLOOKUP(WUL34,[111]Insumos!$A$2:$F$2700,5,FALSE)</f>
        <v>2679</v>
      </c>
      <c r="WUR34" s="451">
        <f>+ROUND(WUP34*WUQ34,0)</f>
        <v>581</v>
      </c>
      <c r="WUS34" s="450" t="s">
        <v>31</v>
      </c>
      <c r="WUT34" s="450" t="s">
        <v>127</v>
      </c>
      <c r="WUU34" s="446" t="s">
        <v>128</v>
      </c>
      <c r="WUV34" s="446" t="s">
        <v>129</v>
      </c>
      <c r="WUW34" s="446" t="s">
        <v>130</v>
      </c>
      <c r="WUX34" s="446">
        <v>0.217</v>
      </c>
      <c r="WUY34" s="451">
        <f>+VLOOKUP(WUT34,[111]Insumos!$A$2:$F$2700,5,FALSE)</f>
        <v>2679</v>
      </c>
      <c r="WUZ34" s="451">
        <f>+ROUND(WUX34*WUY34,0)</f>
        <v>581</v>
      </c>
      <c r="WVA34" s="450" t="s">
        <v>31</v>
      </c>
      <c r="WVB34" s="450" t="s">
        <v>127</v>
      </c>
      <c r="WVC34" s="446" t="s">
        <v>128</v>
      </c>
      <c r="WVD34" s="446" t="s">
        <v>129</v>
      </c>
      <c r="WVE34" s="446" t="s">
        <v>130</v>
      </c>
      <c r="WVF34" s="446">
        <v>0.217</v>
      </c>
      <c r="WVG34" s="451">
        <f>+VLOOKUP(WVB34,[111]Insumos!$A$2:$F$2700,5,FALSE)</f>
        <v>2679</v>
      </c>
      <c r="WVH34" s="451">
        <f>+ROUND(WVF34*WVG34,0)</f>
        <v>581</v>
      </c>
      <c r="WVI34" s="450" t="s">
        <v>31</v>
      </c>
      <c r="WVJ34" s="450" t="s">
        <v>127</v>
      </c>
      <c r="WVK34" s="446" t="s">
        <v>128</v>
      </c>
      <c r="WVL34" s="446" t="s">
        <v>129</v>
      </c>
      <c r="WVM34" s="446" t="s">
        <v>130</v>
      </c>
      <c r="WVN34" s="446">
        <v>0.217</v>
      </c>
      <c r="WVO34" s="451">
        <f>+VLOOKUP(WVJ34,[111]Insumos!$A$2:$F$2700,5,FALSE)</f>
        <v>2679</v>
      </c>
      <c r="WVP34" s="451">
        <f>+ROUND(WVN34*WVO34,0)</f>
        <v>581</v>
      </c>
      <c r="WVQ34" s="450" t="s">
        <v>31</v>
      </c>
      <c r="WVR34" s="450" t="s">
        <v>127</v>
      </c>
      <c r="WVS34" s="446" t="s">
        <v>128</v>
      </c>
      <c r="WVT34" s="446" t="s">
        <v>129</v>
      </c>
      <c r="WVU34" s="446" t="s">
        <v>130</v>
      </c>
      <c r="WVV34" s="446">
        <v>0.217</v>
      </c>
      <c r="WVW34" s="451">
        <f>+VLOOKUP(WVR34,[111]Insumos!$A$2:$F$2700,5,FALSE)</f>
        <v>2679</v>
      </c>
      <c r="WVX34" s="451">
        <f>+ROUND(WVV34*WVW34,0)</f>
        <v>581</v>
      </c>
      <c r="WVY34" s="450" t="s">
        <v>31</v>
      </c>
      <c r="WVZ34" s="450" t="s">
        <v>127</v>
      </c>
      <c r="WWA34" s="446" t="s">
        <v>128</v>
      </c>
      <c r="WWB34" s="446" t="s">
        <v>129</v>
      </c>
      <c r="WWC34" s="446" t="s">
        <v>130</v>
      </c>
      <c r="WWD34" s="446">
        <v>0.217</v>
      </c>
      <c r="WWE34" s="451">
        <f>+VLOOKUP(WVZ34,[111]Insumos!$A$2:$F$2700,5,FALSE)</f>
        <v>2679</v>
      </c>
      <c r="WWF34" s="451">
        <f>+ROUND(WWD34*WWE34,0)</f>
        <v>581</v>
      </c>
      <c r="WWG34" s="450" t="s">
        <v>31</v>
      </c>
      <c r="WWH34" s="450" t="s">
        <v>127</v>
      </c>
      <c r="WWI34" s="446" t="s">
        <v>128</v>
      </c>
      <c r="WWJ34" s="446" t="s">
        <v>129</v>
      </c>
      <c r="WWK34" s="446" t="s">
        <v>130</v>
      </c>
      <c r="WWL34" s="446">
        <v>0.217</v>
      </c>
      <c r="WWM34" s="451">
        <f>+VLOOKUP(WWH34,[111]Insumos!$A$2:$F$2700,5,FALSE)</f>
        <v>2679</v>
      </c>
      <c r="WWN34" s="451">
        <f>+ROUND(WWL34*WWM34,0)</f>
        <v>581</v>
      </c>
      <c r="WWO34" s="450" t="s">
        <v>31</v>
      </c>
      <c r="WWP34" s="450" t="s">
        <v>127</v>
      </c>
      <c r="WWQ34" s="446" t="s">
        <v>128</v>
      </c>
      <c r="WWR34" s="446" t="s">
        <v>129</v>
      </c>
      <c r="WWS34" s="446" t="s">
        <v>130</v>
      </c>
      <c r="WWT34" s="446">
        <v>0.217</v>
      </c>
      <c r="WWU34" s="451">
        <f>+VLOOKUP(WWP34,[111]Insumos!$A$2:$F$2700,5,FALSE)</f>
        <v>2679</v>
      </c>
      <c r="WWV34" s="451">
        <f>+ROUND(WWT34*WWU34,0)</f>
        <v>581</v>
      </c>
      <c r="WWW34" s="450" t="s">
        <v>31</v>
      </c>
      <c r="WWX34" s="450" t="s">
        <v>127</v>
      </c>
      <c r="WWY34" s="446" t="s">
        <v>128</v>
      </c>
      <c r="WWZ34" s="446" t="s">
        <v>129</v>
      </c>
      <c r="WXA34" s="446" t="s">
        <v>130</v>
      </c>
      <c r="WXB34" s="446">
        <v>0.217</v>
      </c>
      <c r="WXC34" s="451">
        <f>+VLOOKUP(WWX34,[111]Insumos!$A$2:$F$2700,5,FALSE)</f>
        <v>2679</v>
      </c>
      <c r="WXD34" s="451">
        <f>+ROUND(WXB34*WXC34,0)</f>
        <v>581</v>
      </c>
      <c r="WXE34" s="450" t="s">
        <v>31</v>
      </c>
      <c r="WXF34" s="450" t="s">
        <v>127</v>
      </c>
      <c r="WXG34" s="446" t="s">
        <v>128</v>
      </c>
      <c r="WXH34" s="446" t="s">
        <v>129</v>
      </c>
      <c r="WXI34" s="446" t="s">
        <v>130</v>
      </c>
      <c r="WXJ34" s="446">
        <v>0.217</v>
      </c>
      <c r="WXK34" s="451">
        <f>+VLOOKUP(WXF34,[111]Insumos!$A$2:$F$2700,5,FALSE)</f>
        <v>2679</v>
      </c>
      <c r="WXL34" s="451">
        <f>+ROUND(WXJ34*WXK34,0)</f>
        <v>581</v>
      </c>
      <c r="WXM34" s="450" t="s">
        <v>31</v>
      </c>
      <c r="WXN34" s="450" t="s">
        <v>127</v>
      </c>
      <c r="WXO34" s="446" t="s">
        <v>128</v>
      </c>
      <c r="WXP34" s="446" t="s">
        <v>129</v>
      </c>
      <c r="WXQ34" s="446" t="s">
        <v>130</v>
      </c>
      <c r="WXR34" s="446">
        <v>0.217</v>
      </c>
      <c r="WXS34" s="451">
        <f>+VLOOKUP(WXN34,[111]Insumos!$A$2:$F$2700,5,FALSE)</f>
        <v>2679</v>
      </c>
      <c r="WXT34" s="451">
        <f>+ROUND(WXR34*WXS34,0)</f>
        <v>581</v>
      </c>
      <c r="WXU34" s="450" t="s">
        <v>31</v>
      </c>
      <c r="WXV34" s="450" t="s">
        <v>127</v>
      </c>
      <c r="WXW34" s="446" t="s">
        <v>128</v>
      </c>
      <c r="WXX34" s="446" t="s">
        <v>129</v>
      </c>
      <c r="WXY34" s="446" t="s">
        <v>130</v>
      </c>
      <c r="WXZ34" s="446">
        <v>0.217</v>
      </c>
      <c r="WYA34" s="451">
        <f>+VLOOKUP(WXV34,[111]Insumos!$A$2:$F$2700,5,FALSE)</f>
        <v>2679</v>
      </c>
      <c r="WYB34" s="451">
        <f>+ROUND(WXZ34*WYA34,0)</f>
        <v>581</v>
      </c>
      <c r="WYC34" s="450" t="s">
        <v>31</v>
      </c>
      <c r="WYD34" s="450" t="s">
        <v>127</v>
      </c>
      <c r="WYE34" s="446" t="s">
        <v>128</v>
      </c>
      <c r="WYF34" s="446" t="s">
        <v>129</v>
      </c>
      <c r="WYG34" s="446" t="s">
        <v>130</v>
      </c>
      <c r="WYH34" s="446">
        <v>0.217</v>
      </c>
      <c r="WYI34" s="451">
        <f>+VLOOKUP(WYD34,[111]Insumos!$A$2:$F$2700,5,FALSE)</f>
        <v>2679</v>
      </c>
      <c r="WYJ34" s="451">
        <f>+ROUND(WYH34*WYI34,0)</f>
        <v>581</v>
      </c>
      <c r="WYK34" s="450" t="s">
        <v>31</v>
      </c>
      <c r="WYL34" s="450" t="s">
        <v>127</v>
      </c>
      <c r="WYM34" s="446" t="s">
        <v>128</v>
      </c>
      <c r="WYN34" s="446" t="s">
        <v>129</v>
      </c>
      <c r="WYO34" s="446" t="s">
        <v>130</v>
      </c>
      <c r="WYP34" s="446">
        <v>0.217</v>
      </c>
      <c r="WYQ34" s="451">
        <f>+VLOOKUP(WYL34,[111]Insumos!$A$2:$F$2700,5,FALSE)</f>
        <v>2679</v>
      </c>
      <c r="WYR34" s="451">
        <f>+ROUND(WYP34*WYQ34,0)</f>
        <v>581</v>
      </c>
      <c r="WYS34" s="450" t="s">
        <v>31</v>
      </c>
      <c r="WYT34" s="450" t="s">
        <v>127</v>
      </c>
      <c r="WYU34" s="446" t="s">
        <v>128</v>
      </c>
      <c r="WYV34" s="446" t="s">
        <v>129</v>
      </c>
      <c r="WYW34" s="446" t="s">
        <v>130</v>
      </c>
      <c r="WYX34" s="446">
        <v>0.217</v>
      </c>
      <c r="WYY34" s="451">
        <f>+VLOOKUP(WYT34,[111]Insumos!$A$2:$F$2700,5,FALSE)</f>
        <v>2679</v>
      </c>
      <c r="WYZ34" s="451">
        <f>+ROUND(WYX34*WYY34,0)</f>
        <v>581</v>
      </c>
      <c r="WZA34" s="450" t="s">
        <v>31</v>
      </c>
      <c r="WZB34" s="450" t="s">
        <v>127</v>
      </c>
      <c r="WZC34" s="446" t="s">
        <v>128</v>
      </c>
      <c r="WZD34" s="446" t="s">
        <v>129</v>
      </c>
      <c r="WZE34" s="446" t="s">
        <v>130</v>
      </c>
      <c r="WZF34" s="446">
        <v>0.217</v>
      </c>
      <c r="WZG34" s="451">
        <f>+VLOOKUP(WZB34,[111]Insumos!$A$2:$F$2700,5,FALSE)</f>
        <v>2679</v>
      </c>
      <c r="WZH34" s="451">
        <f>+ROUND(WZF34*WZG34,0)</f>
        <v>581</v>
      </c>
      <c r="WZI34" s="450" t="s">
        <v>31</v>
      </c>
      <c r="WZJ34" s="450" t="s">
        <v>127</v>
      </c>
      <c r="WZK34" s="446" t="s">
        <v>128</v>
      </c>
      <c r="WZL34" s="446" t="s">
        <v>129</v>
      </c>
      <c r="WZM34" s="446" t="s">
        <v>130</v>
      </c>
      <c r="WZN34" s="446">
        <v>0.217</v>
      </c>
      <c r="WZO34" s="451">
        <f>+VLOOKUP(WZJ34,[111]Insumos!$A$2:$F$2700,5,FALSE)</f>
        <v>2679</v>
      </c>
      <c r="WZP34" s="451">
        <f>+ROUND(WZN34*WZO34,0)</f>
        <v>581</v>
      </c>
      <c r="WZQ34" s="450" t="s">
        <v>31</v>
      </c>
      <c r="WZR34" s="450" t="s">
        <v>127</v>
      </c>
      <c r="WZS34" s="446" t="s">
        <v>128</v>
      </c>
      <c r="WZT34" s="446" t="s">
        <v>129</v>
      </c>
      <c r="WZU34" s="446" t="s">
        <v>130</v>
      </c>
      <c r="WZV34" s="446">
        <v>0.217</v>
      </c>
      <c r="WZW34" s="451">
        <f>+VLOOKUP(WZR34,[111]Insumos!$A$2:$F$2700,5,FALSE)</f>
        <v>2679</v>
      </c>
      <c r="WZX34" s="451">
        <f>+ROUND(WZV34*WZW34,0)</f>
        <v>581</v>
      </c>
      <c r="WZY34" s="450" t="s">
        <v>31</v>
      </c>
      <c r="WZZ34" s="450" t="s">
        <v>127</v>
      </c>
      <c r="XAA34" s="446" t="s">
        <v>128</v>
      </c>
      <c r="XAB34" s="446" t="s">
        <v>129</v>
      </c>
      <c r="XAC34" s="446" t="s">
        <v>130</v>
      </c>
      <c r="XAD34" s="446">
        <v>0.217</v>
      </c>
      <c r="XAE34" s="451">
        <f>+VLOOKUP(WZZ34,[111]Insumos!$A$2:$F$2700,5,FALSE)</f>
        <v>2679</v>
      </c>
      <c r="XAF34" s="451">
        <f>+ROUND(XAD34*XAE34,0)</f>
        <v>581</v>
      </c>
      <c r="XAG34" s="450" t="s">
        <v>31</v>
      </c>
      <c r="XAH34" s="450" t="s">
        <v>127</v>
      </c>
      <c r="XAI34" s="446" t="s">
        <v>128</v>
      </c>
      <c r="XAJ34" s="446" t="s">
        <v>129</v>
      </c>
      <c r="XAK34" s="446" t="s">
        <v>130</v>
      </c>
      <c r="XAL34" s="446">
        <v>0.217</v>
      </c>
      <c r="XAM34" s="451">
        <f>+VLOOKUP(XAH34,[111]Insumos!$A$2:$F$2700,5,FALSE)</f>
        <v>2679</v>
      </c>
      <c r="XAN34" s="451">
        <f>+ROUND(XAL34*XAM34,0)</f>
        <v>581</v>
      </c>
      <c r="XAO34" s="450" t="s">
        <v>31</v>
      </c>
      <c r="XAP34" s="450" t="s">
        <v>127</v>
      </c>
      <c r="XAQ34" s="446" t="s">
        <v>128</v>
      </c>
      <c r="XAR34" s="446" t="s">
        <v>129</v>
      </c>
      <c r="XAS34" s="446" t="s">
        <v>130</v>
      </c>
      <c r="XAT34" s="446">
        <v>0.217</v>
      </c>
      <c r="XAU34" s="451">
        <f>+VLOOKUP(XAP34,[111]Insumos!$A$2:$F$2700,5,FALSE)</f>
        <v>2679</v>
      </c>
      <c r="XAV34" s="451">
        <f>+ROUND(XAT34*XAU34,0)</f>
        <v>581</v>
      </c>
      <c r="XAW34" s="450" t="s">
        <v>31</v>
      </c>
      <c r="XAX34" s="450" t="s">
        <v>127</v>
      </c>
      <c r="XAY34" s="446" t="s">
        <v>128</v>
      </c>
      <c r="XAZ34" s="446" t="s">
        <v>129</v>
      </c>
      <c r="XBA34" s="446" t="s">
        <v>130</v>
      </c>
      <c r="XBB34" s="446">
        <v>0.217</v>
      </c>
      <c r="XBC34" s="451">
        <f>+VLOOKUP(XAX34,[111]Insumos!$A$2:$F$2700,5,FALSE)</f>
        <v>2679</v>
      </c>
      <c r="XBD34" s="451">
        <f>+ROUND(XBB34*XBC34,0)</f>
        <v>581</v>
      </c>
      <c r="XBE34" s="450" t="s">
        <v>31</v>
      </c>
      <c r="XBF34" s="450" t="s">
        <v>127</v>
      </c>
      <c r="XBG34" s="446" t="s">
        <v>128</v>
      </c>
      <c r="XBH34" s="446" t="s">
        <v>129</v>
      </c>
      <c r="XBI34" s="446" t="s">
        <v>130</v>
      </c>
      <c r="XBJ34" s="446">
        <v>0.217</v>
      </c>
      <c r="XBK34" s="451">
        <f>+VLOOKUP(XBF34,[111]Insumos!$A$2:$F$2700,5,FALSE)</f>
        <v>2679</v>
      </c>
      <c r="XBL34" s="451">
        <f>+ROUND(XBJ34*XBK34,0)</f>
        <v>581</v>
      </c>
      <c r="XBM34" s="450" t="s">
        <v>31</v>
      </c>
      <c r="XBN34" s="450" t="s">
        <v>127</v>
      </c>
      <c r="XBO34" s="446" t="s">
        <v>128</v>
      </c>
      <c r="XBP34" s="446" t="s">
        <v>129</v>
      </c>
      <c r="XBQ34" s="446" t="s">
        <v>130</v>
      </c>
      <c r="XBR34" s="446">
        <v>0.217</v>
      </c>
      <c r="XBS34" s="451">
        <f>+VLOOKUP(XBN34,[111]Insumos!$A$2:$F$2700,5,FALSE)</f>
        <v>2679</v>
      </c>
      <c r="XBT34" s="451">
        <f>+ROUND(XBR34*XBS34,0)</f>
        <v>581</v>
      </c>
      <c r="XBU34" s="450" t="s">
        <v>31</v>
      </c>
      <c r="XBV34" s="450" t="s">
        <v>127</v>
      </c>
      <c r="XBW34" s="446" t="s">
        <v>128</v>
      </c>
      <c r="XBX34" s="446" t="s">
        <v>129</v>
      </c>
      <c r="XBY34" s="446" t="s">
        <v>130</v>
      </c>
      <c r="XBZ34" s="446">
        <v>0.217</v>
      </c>
      <c r="XCA34" s="451">
        <f>+VLOOKUP(XBV34,[111]Insumos!$A$2:$F$2700,5,FALSE)</f>
        <v>2679</v>
      </c>
      <c r="XCB34" s="451">
        <f>+ROUND(XBZ34*XCA34,0)</f>
        <v>581</v>
      </c>
      <c r="XCC34" s="450" t="s">
        <v>31</v>
      </c>
      <c r="XCD34" s="450" t="s">
        <v>127</v>
      </c>
      <c r="XCE34" s="446" t="s">
        <v>128</v>
      </c>
      <c r="XCF34" s="446" t="s">
        <v>129</v>
      </c>
      <c r="XCG34" s="446" t="s">
        <v>130</v>
      </c>
      <c r="XCH34" s="446">
        <v>0.217</v>
      </c>
      <c r="XCI34" s="451">
        <f>+VLOOKUP(XCD34,[111]Insumos!$A$2:$F$2700,5,FALSE)</f>
        <v>2679</v>
      </c>
      <c r="XCJ34" s="451">
        <f>+ROUND(XCH34*XCI34,0)</f>
        <v>581</v>
      </c>
      <c r="XCK34" s="450" t="s">
        <v>31</v>
      </c>
      <c r="XCL34" s="450" t="s">
        <v>127</v>
      </c>
      <c r="XCM34" s="446" t="s">
        <v>128</v>
      </c>
      <c r="XCN34" s="446" t="s">
        <v>129</v>
      </c>
      <c r="XCO34" s="446" t="s">
        <v>130</v>
      </c>
      <c r="XCP34" s="446">
        <v>0.217</v>
      </c>
      <c r="XCQ34" s="451">
        <f>+VLOOKUP(XCL34,[111]Insumos!$A$2:$F$2700,5,FALSE)</f>
        <v>2679</v>
      </c>
      <c r="XCR34" s="451">
        <f>+ROUND(XCP34*XCQ34,0)</f>
        <v>581</v>
      </c>
      <c r="XCS34" s="450" t="s">
        <v>31</v>
      </c>
      <c r="XCT34" s="450" t="s">
        <v>127</v>
      </c>
      <c r="XCU34" s="446" t="s">
        <v>128</v>
      </c>
      <c r="XCV34" s="446" t="s">
        <v>129</v>
      </c>
      <c r="XCW34" s="446" t="s">
        <v>130</v>
      </c>
      <c r="XCX34" s="446">
        <v>0.217</v>
      </c>
      <c r="XCY34" s="451">
        <f>+VLOOKUP(XCT34,[111]Insumos!$A$2:$F$2700,5,FALSE)</f>
        <v>2679</v>
      </c>
      <c r="XCZ34" s="451">
        <f>+ROUND(XCX34*XCY34,0)</f>
        <v>581</v>
      </c>
      <c r="XDA34" s="450" t="s">
        <v>31</v>
      </c>
      <c r="XDB34" s="450" t="s">
        <v>127</v>
      </c>
      <c r="XDC34" s="446" t="s">
        <v>128</v>
      </c>
      <c r="XDD34" s="446" t="s">
        <v>129</v>
      </c>
      <c r="XDE34" s="446" t="s">
        <v>130</v>
      </c>
      <c r="XDF34" s="446">
        <v>0.217</v>
      </c>
      <c r="XDG34" s="451">
        <f>+VLOOKUP(XDB34,[111]Insumos!$A$2:$F$2700,5,FALSE)</f>
        <v>2679</v>
      </c>
      <c r="XDH34" s="451">
        <f>+ROUND(XDF34*XDG34,0)</f>
        <v>581</v>
      </c>
      <c r="XDI34" s="450" t="s">
        <v>31</v>
      </c>
      <c r="XDJ34" s="450" t="s">
        <v>127</v>
      </c>
      <c r="XDK34" s="446" t="s">
        <v>128</v>
      </c>
      <c r="XDL34" s="446" t="s">
        <v>129</v>
      </c>
      <c r="XDM34" s="446" t="s">
        <v>130</v>
      </c>
      <c r="XDN34" s="446">
        <v>0.217</v>
      </c>
      <c r="XDO34" s="451">
        <f>+VLOOKUP(XDJ34,[111]Insumos!$A$2:$F$2700,5,FALSE)</f>
        <v>2679</v>
      </c>
      <c r="XDP34" s="451">
        <f>+ROUND(XDN34*XDO34,0)</f>
        <v>581</v>
      </c>
      <c r="XDQ34" s="450" t="s">
        <v>31</v>
      </c>
      <c r="XDR34" s="450" t="s">
        <v>127</v>
      </c>
      <c r="XDS34" s="446" t="s">
        <v>128</v>
      </c>
      <c r="XDT34" s="446" t="s">
        <v>129</v>
      </c>
      <c r="XDU34" s="446" t="s">
        <v>130</v>
      </c>
      <c r="XDV34" s="446">
        <v>0.217</v>
      </c>
      <c r="XDW34" s="451">
        <f>+VLOOKUP(XDR34,[111]Insumos!$A$2:$F$2700,5,FALSE)</f>
        <v>2679</v>
      </c>
      <c r="XDX34" s="451">
        <f>+ROUND(XDV34*XDW34,0)</f>
        <v>581</v>
      </c>
      <c r="XDY34" s="450" t="s">
        <v>31</v>
      </c>
      <c r="XDZ34" s="450" t="s">
        <v>127</v>
      </c>
      <c r="XEA34" s="446" t="s">
        <v>128</v>
      </c>
      <c r="XEB34" s="446" t="s">
        <v>129</v>
      </c>
      <c r="XEC34" s="446" t="s">
        <v>130</v>
      </c>
      <c r="XED34" s="446">
        <v>0.217</v>
      </c>
      <c r="XEE34" s="451">
        <f>+VLOOKUP(XDZ34,[111]Insumos!$A$2:$F$2700,5,FALSE)</f>
        <v>2679</v>
      </c>
      <c r="XEF34" s="451">
        <f>+ROUND(XED34*XEE34,0)</f>
        <v>581</v>
      </c>
      <c r="XEG34" s="450" t="s">
        <v>31</v>
      </c>
      <c r="XEH34" s="450" t="s">
        <v>127</v>
      </c>
      <c r="XEI34" s="446" t="s">
        <v>128</v>
      </c>
      <c r="XEJ34" s="446" t="s">
        <v>129</v>
      </c>
      <c r="XEK34" s="446" t="s">
        <v>130</v>
      </c>
      <c r="XEL34" s="446">
        <v>0.217</v>
      </c>
      <c r="XEM34" s="451">
        <f>+VLOOKUP(XEH34,[111]Insumos!$A$2:$F$2700,5,FALSE)</f>
        <v>2679</v>
      </c>
      <c r="XEN34" s="451">
        <f>+ROUND(XEL34*XEM34,0)</f>
        <v>581</v>
      </c>
      <c r="XEO34" s="450" t="s">
        <v>31</v>
      </c>
      <c r="XEP34" s="450" t="s">
        <v>127</v>
      </c>
      <c r="XEQ34" s="446" t="s">
        <v>128</v>
      </c>
      <c r="XER34" s="446" t="s">
        <v>129</v>
      </c>
      <c r="XES34" s="446" t="s">
        <v>130</v>
      </c>
      <c r="XET34" s="446">
        <v>0.217</v>
      </c>
      <c r="XEU34" s="451">
        <f>+VLOOKUP(XEP34,[111]Insumos!$A$2:$F$2700,5,FALSE)</f>
        <v>2679</v>
      </c>
      <c r="XEV34" s="451">
        <f>+ROUND(XET34*XEU34,0)</f>
        <v>581</v>
      </c>
      <c r="XEW34" s="450" t="s">
        <v>31</v>
      </c>
      <c r="XEX34" s="450" t="s">
        <v>127</v>
      </c>
      <c r="XEY34" s="446" t="s">
        <v>128</v>
      </c>
      <c r="XEZ34" s="446" t="s">
        <v>129</v>
      </c>
      <c r="XFA34" s="446" t="s">
        <v>130</v>
      </c>
      <c r="XFB34" s="446">
        <v>0.217</v>
      </c>
      <c r="XFC34" s="451">
        <f>+VLOOKUP(XEX34,[111]Insumos!$A$2:$F$2700,5,FALSE)</f>
        <v>2679</v>
      </c>
      <c r="XFD34" s="451">
        <f>+ROUND(XFB34*XFC34,0)</f>
        <v>581</v>
      </c>
    </row>
    <row r="35" spans="1:16384" ht="13.5" thickBot="1">
      <c r="A35" s="391"/>
      <c r="B35" s="391"/>
      <c r="C35" s="392"/>
      <c r="D35" s="392"/>
      <c r="E35" s="392"/>
      <c r="F35" s="392"/>
      <c r="G35" s="393"/>
      <c r="H35" s="393"/>
      <c r="I35" s="450"/>
      <c r="J35" s="450"/>
      <c r="K35" s="446"/>
      <c r="L35" s="446"/>
      <c r="M35" s="446"/>
      <c r="N35" s="446"/>
      <c r="O35" s="451"/>
      <c r="P35" s="451"/>
      <c r="Q35" s="450"/>
      <c r="R35" s="450"/>
      <c r="S35" s="446"/>
      <c r="T35" s="446"/>
      <c r="U35" s="446"/>
      <c r="V35" s="446"/>
      <c r="W35" s="451"/>
      <c r="X35" s="451"/>
      <c r="Y35" s="450"/>
      <c r="Z35" s="450"/>
      <c r="AA35" s="446"/>
      <c r="AB35" s="446"/>
      <c r="AC35" s="446"/>
      <c r="AD35" s="446"/>
      <c r="AE35" s="451"/>
      <c r="AF35" s="451"/>
      <c r="AG35" s="450"/>
      <c r="AH35" s="450"/>
      <c r="AI35" s="446"/>
      <c r="AJ35" s="446"/>
      <c r="AK35" s="446"/>
      <c r="AL35" s="446"/>
      <c r="AM35" s="451"/>
      <c r="AN35" s="451"/>
      <c r="AO35" s="450"/>
      <c r="AP35" s="450"/>
      <c r="AQ35" s="446"/>
      <c r="AR35" s="446"/>
      <c r="AS35" s="446"/>
      <c r="AT35" s="446"/>
      <c r="AU35" s="451"/>
      <c r="AV35" s="451"/>
      <c r="AW35" s="450"/>
      <c r="AX35" s="450"/>
      <c r="AY35" s="446"/>
      <c r="AZ35" s="446"/>
      <c r="BA35" s="446"/>
      <c r="BB35" s="446"/>
      <c r="BC35" s="451"/>
      <c r="BD35" s="451"/>
      <c r="BE35" s="450"/>
      <c r="BF35" s="450"/>
      <c r="BG35" s="446"/>
      <c r="BH35" s="446"/>
      <c r="BI35" s="446"/>
      <c r="BJ35" s="446"/>
      <c r="BK35" s="451"/>
      <c r="BL35" s="451"/>
      <c r="BM35" s="450"/>
      <c r="BN35" s="450"/>
      <c r="BO35" s="446"/>
      <c r="BP35" s="446"/>
      <c r="BQ35" s="446"/>
      <c r="BR35" s="446"/>
      <c r="BS35" s="451"/>
      <c r="BT35" s="451"/>
      <c r="BU35" s="450"/>
      <c r="BV35" s="450"/>
      <c r="BW35" s="446"/>
      <c r="BX35" s="446"/>
      <c r="BY35" s="446"/>
      <c r="BZ35" s="446"/>
      <c r="CA35" s="451"/>
      <c r="CB35" s="451"/>
      <c r="CC35" s="450"/>
      <c r="CD35" s="450"/>
      <c r="CE35" s="446"/>
      <c r="CF35" s="446"/>
      <c r="CG35" s="446"/>
      <c r="CH35" s="446"/>
      <c r="CI35" s="451"/>
      <c r="CJ35" s="451"/>
      <c r="CK35" s="450"/>
      <c r="CL35" s="450"/>
      <c r="CM35" s="446"/>
      <c r="CN35" s="446"/>
      <c r="CO35" s="446"/>
      <c r="CP35" s="446"/>
      <c r="CQ35" s="451"/>
      <c r="CR35" s="451"/>
      <c r="CS35" s="450"/>
      <c r="CT35" s="450"/>
      <c r="CU35" s="446"/>
      <c r="CV35" s="446"/>
      <c r="CW35" s="446"/>
      <c r="CX35" s="446"/>
      <c r="CY35" s="451"/>
      <c r="CZ35" s="451"/>
      <c r="DA35" s="450"/>
      <c r="DB35" s="450"/>
      <c r="DC35" s="446"/>
      <c r="DD35" s="446"/>
      <c r="DE35" s="446"/>
      <c r="DF35" s="446"/>
      <c r="DG35" s="451"/>
      <c r="DH35" s="451"/>
      <c r="DI35" s="450"/>
      <c r="DJ35" s="450"/>
      <c r="DK35" s="446"/>
      <c r="DL35" s="446"/>
      <c r="DM35" s="446"/>
      <c r="DN35" s="446"/>
      <c r="DO35" s="451"/>
      <c r="DP35" s="451"/>
      <c r="DQ35" s="450"/>
      <c r="DR35" s="450"/>
      <c r="DS35" s="446"/>
      <c r="DT35" s="446"/>
      <c r="DU35" s="446"/>
      <c r="DV35" s="446"/>
      <c r="DW35" s="451"/>
      <c r="DX35" s="451"/>
      <c r="DY35" s="450"/>
      <c r="DZ35" s="450"/>
      <c r="EA35" s="446"/>
      <c r="EB35" s="446"/>
      <c r="EC35" s="446"/>
      <c r="ED35" s="446"/>
      <c r="EE35" s="451"/>
      <c r="EF35" s="451"/>
      <c r="EG35" s="450"/>
      <c r="EH35" s="450"/>
      <c r="EI35" s="446"/>
      <c r="EJ35" s="446"/>
      <c r="EK35" s="446"/>
      <c r="EL35" s="446"/>
      <c r="EM35" s="451"/>
      <c r="EN35" s="451"/>
      <c r="EO35" s="450"/>
      <c r="EP35" s="450"/>
      <c r="EQ35" s="446"/>
      <c r="ER35" s="446"/>
      <c r="ES35" s="446"/>
      <c r="ET35" s="446"/>
      <c r="EU35" s="451"/>
      <c r="EV35" s="451"/>
      <c r="EW35" s="450"/>
      <c r="EX35" s="450"/>
      <c r="EY35" s="446"/>
      <c r="EZ35" s="446"/>
      <c r="FA35" s="446"/>
      <c r="FB35" s="446"/>
      <c r="FC35" s="451"/>
      <c r="FD35" s="451"/>
      <c r="FE35" s="450"/>
      <c r="FF35" s="450"/>
      <c r="FG35" s="446"/>
      <c r="FH35" s="446"/>
      <c r="FI35" s="446"/>
      <c r="FJ35" s="446"/>
      <c r="FK35" s="451"/>
      <c r="FL35" s="451"/>
      <c r="FM35" s="450"/>
      <c r="FN35" s="450"/>
      <c r="FO35" s="446"/>
      <c r="FP35" s="446"/>
      <c r="FQ35" s="446"/>
      <c r="FR35" s="446"/>
      <c r="FS35" s="451"/>
      <c r="FT35" s="451"/>
      <c r="FU35" s="450"/>
      <c r="FV35" s="450"/>
      <c r="FW35" s="446"/>
      <c r="FX35" s="446"/>
      <c r="FY35" s="446"/>
      <c r="FZ35" s="446"/>
      <c r="GA35" s="451"/>
      <c r="GB35" s="451"/>
      <c r="GC35" s="450"/>
      <c r="GD35" s="450"/>
      <c r="GE35" s="446"/>
      <c r="GF35" s="446"/>
      <c r="GG35" s="446"/>
      <c r="GH35" s="446"/>
      <c r="GI35" s="451"/>
      <c r="GJ35" s="451"/>
      <c r="GK35" s="450"/>
      <c r="GL35" s="450"/>
      <c r="GM35" s="446"/>
      <c r="GN35" s="446"/>
      <c r="GO35" s="446"/>
      <c r="GP35" s="446"/>
      <c r="GQ35" s="451"/>
      <c r="GR35" s="451"/>
      <c r="GS35" s="450"/>
      <c r="GT35" s="450"/>
      <c r="GU35" s="446"/>
      <c r="GV35" s="446"/>
      <c r="GW35" s="446"/>
      <c r="GX35" s="446"/>
      <c r="GY35" s="451"/>
      <c r="GZ35" s="451"/>
      <c r="HA35" s="450"/>
      <c r="HB35" s="450"/>
      <c r="HC35" s="446"/>
      <c r="HD35" s="446"/>
      <c r="HE35" s="446"/>
      <c r="HF35" s="446"/>
      <c r="HG35" s="451"/>
      <c r="HH35" s="451"/>
      <c r="HI35" s="450"/>
      <c r="HJ35" s="450"/>
      <c r="HK35" s="446"/>
      <c r="HL35" s="446"/>
      <c r="HM35" s="446"/>
      <c r="HN35" s="446"/>
      <c r="HO35" s="451"/>
      <c r="HP35" s="451"/>
      <c r="HQ35" s="450"/>
      <c r="HR35" s="450"/>
      <c r="HS35" s="446"/>
      <c r="HT35" s="446"/>
      <c r="HU35" s="446"/>
      <c r="HV35" s="446"/>
      <c r="HW35" s="451"/>
      <c r="HX35" s="451"/>
      <c r="HY35" s="450"/>
      <c r="HZ35" s="450"/>
      <c r="IA35" s="446"/>
      <c r="IB35" s="446"/>
      <c r="IC35" s="446"/>
      <c r="ID35" s="446"/>
      <c r="IE35" s="451"/>
      <c r="IF35" s="451"/>
      <c r="IG35" s="450"/>
      <c r="IH35" s="450"/>
      <c r="II35" s="446"/>
      <c r="IJ35" s="446"/>
      <c r="IK35" s="446"/>
      <c r="IL35" s="446"/>
      <c r="IM35" s="451"/>
      <c r="IN35" s="451"/>
      <c r="IO35" s="450"/>
      <c r="IP35" s="450"/>
      <c r="IQ35" s="446"/>
      <c r="IR35" s="446"/>
      <c r="IS35" s="446"/>
      <c r="IT35" s="446"/>
      <c r="IU35" s="451"/>
      <c r="IV35" s="451"/>
      <c r="IW35" s="450"/>
      <c r="IX35" s="450"/>
      <c r="IY35" s="446"/>
      <c r="IZ35" s="446"/>
      <c r="JA35" s="446"/>
      <c r="JB35" s="446"/>
      <c r="JC35" s="451"/>
      <c r="JD35" s="451"/>
      <c r="JE35" s="450"/>
      <c r="JF35" s="450"/>
      <c r="JG35" s="446"/>
      <c r="JH35" s="446"/>
      <c r="JI35" s="446"/>
      <c r="JJ35" s="446"/>
      <c r="JK35" s="451"/>
      <c r="JL35" s="451"/>
      <c r="JM35" s="450"/>
      <c r="JN35" s="450"/>
      <c r="JO35" s="446"/>
      <c r="JP35" s="446"/>
      <c r="JQ35" s="446"/>
      <c r="JR35" s="446"/>
      <c r="JS35" s="451"/>
      <c r="JT35" s="451"/>
      <c r="JU35" s="450"/>
      <c r="JV35" s="450"/>
      <c r="JW35" s="446"/>
      <c r="JX35" s="446"/>
      <c r="JY35" s="446"/>
      <c r="JZ35" s="446"/>
      <c r="KA35" s="451"/>
      <c r="KB35" s="451"/>
      <c r="KC35" s="450"/>
      <c r="KD35" s="450"/>
      <c r="KE35" s="446"/>
      <c r="KF35" s="446"/>
      <c r="KG35" s="446"/>
      <c r="KH35" s="446"/>
      <c r="KI35" s="451"/>
      <c r="KJ35" s="451"/>
      <c r="KK35" s="450"/>
      <c r="KL35" s="450"/>
      <c r="KM35" s="446"/>
      <c r="KN35" s="446"/>
      <c r="KO35" s="446"/>
      <c r="KP35" s="446"/>
      <c r="KQ35" s="451"/>
      <c r="KR35" s="451"/>
      <c r="KS35" s="450"/>
      <c r="KT35" s="450"/>
      <c r="KU35" s="446"/>
      <c r="KV35" s="446"/>
      <c r="KW35" s="446"/>
      <c r="KX35" s="446"/>
      <c r="KY35" s="451"/>
      <c r="KZ35" s="451"/>
      <c r="LA35" s="450"/>
      <c r="LB35" s="450"/>
      <c r="LC35" s="446"/>
      <c r="LD35" s="446"/>
      <c r="LE35" s="446"/>
      <c r="LF35" s="446"/>
      <c r="LG35" s="451"/>
      <c r="LH35" s="451"/>
      <c r="LI35" s="450"/>
      <c r="LJ35" s="450"/>
      <c r="LK35" s="446"/>
      <c r="LL35" s="446"/>
      <c r="LM35" s="446"/>
      <c r="LN35" s="446"/>
      <c r="LO35" s="451"/>
      <c r="LP35" s="451"/>
      <c r="LQ35" s="450"/>
      <c r="LR35" s="450"/>
      <c r="LS35" s="446"/>
      <c r="LT35" s="446"/>
      <c r="LU35" s="446"/>
      <c r="LV35" s="446"/>
      <c r="LW35" s="451"/>
      <c r="LX35" s="451"/>
      <c r="LY35" s="450"/>
      <c r="LZ35" s="450"/>
      <c r="MA35" s="446"/>
      <c r="MB35" s="446"/>
      <c r="MC35" s="446"/>
      <c r="MD35" s="446"/>
      <c r="ME35" s="451"/>
      <c r="MF35" s="451"/>
      <c r="MG35" s="450"/>
      <c r="MH35" s="450"/>
      <c r="MI35" s="446"/>
      <c r="MJ35" s="446"/>
      <c r="MK35" s="446"/>
      <c r="ML35" s="446"/>
      <c r="MM35" s="451"/>
      <c r="MN35" s="451"/>
      <c r="MO35" s="450"/>
      <c r="MP35" s="450"/>
      <c r="MQ35" s="446"/>
      <c r="MR35" s="446"/>
      <c r="MS35" s="446"/>
      <c r="MT35" s="446"/>
      <c r="MU35" s="451"/>
      <c r="MV35" s="451"/>
      <c r="MW35" s="450"/>
      <c r="MX35" s="450"/>
      <c r="MY35" s="446"/>
      <c r="MZ35" s="446"/>
      <c r="NA35" s="446"/>
      <c r="NB35" s="446"/>
      <c r="NC35" s="451"/>
      <c r="ND35" s="451"/>
      <c r="NE35" s="450"/>
      <c r="NF35" s="450"/>
      <c r="NG35" s="446"/>
      <c r="NH35" s="446"/>
      <c r="NI35" s="446"/>
      <c r="NJ35" s="446"/>
      <c r="NK35" s="451"/>
      <c r="NL35" s="451"/>
      <c r="NM35" s="450"/>
      <c r="NN35" s="450"/>
      <c r="NO35" s="446"/>
      <c r="NP35" s="446"/>
      <c r="NQ35" s="446"/>
      <c r="NR35" s="446"/>
      <c r="NS35" s="451"/>
      <c r="NT35" s="451"/>
      <c r="NU35" s="450"/>
      <c r="NV35" s="450"/>
      <c r="NW35" s="446"/>
      <c r="NX35" s="446"/>
      <c r="NY35" s="446"/>
      <c r="NZ35" s="446"/>
      <c r="OA35" s="451"/>
      <c r="OB35" s="451"/>
      <c r="OC35" s="450"/>
      <c r="OD35" s="450"/>
      <c r="OE35" s="446"/>
      <c r="OF35" s="446"/>
      <c r="OG35" s="446"/>
      <c r="OH35" s="446"/>
      <c r="OI35" s="451"/>
      <c r="OJ35" s="451"/>
      <c r="OK35" s="450"/>
      <c r="OL35" s="450"/>
      <c r="OM35" s="446"/>
      <c r="ON35" s="446"/>
      <c r="OO35" s="446"/>
      <c r="OP35" s="446"/>
      <c r="OQ35" s="451"/>
      <c r="OR35" s="451"/>
      <c r="OS35" s="450"/>
      <c r="OT35" s="450"/>
      <c r="OU35" s="446"/>
      <c r="OV35" s="446"/>
      <c r="OW35" s="446"/>
      <c r="OX35" s="446"/>
      <c r="OY35" s="451"/>
      <c r="OZ35" s="451"/>
      <c r="PA35" s="450"/>
      <c r="PB35" s="450"/>
      <c r="PC35" s="446"/>
      <c r="PD35" s="446"/>
      <c r="PE35" s="446"/>
      <c r="PF35" s="446"/>
      <c r="PG35" s="451"/>
      <c r="PH35" s="451"/>
      <c r="PI35" s="450"/>
      <c r="PJ35" s="450"/>
      <c r="PK35" s="446"/>
      <c r="PL35" s="446"/>
      <c r="PM35" s="446"/>
      <c r="PN35" s="446"/>
      <c r="PO35" s="451"/>
      <c r="PP35" s="451"/>
      <c r="PQ35" s="450"/>
      <c r="PR35" s="450"/>
      <c r="PS35" s="446"/>
      <c r="PT35" s="446"/>
      <c r="PU35" s="446"/>
      <c r="PV35" s="446"/>
      <c r="PW35" s="451"/>
      <c r="PX35" s="451"/>
      <c r="PY35" s="450"/>
      <c r="PZ35" s="450"/>
      <c r="QA35" s="446"/>
      <c r="QB35" s="446"/>
      <c r="QC35" s="446"/>
      <c r="QD35" s="446"/>
      <c r="QE35" s="451"/>
      <c r="QF35" s="451"/>
      <c r="QG35" s="450"/>
      <c r="QH35" s="450"/>
      <c r="QI35" s="446"/>
      <c r="QJ35" s="446"/>
      <c r="QK35" s="446"/>
      <c r="QL35" s="446"/>
      <c r="QM35" s="451"/>
      <c r="QN35" s="451"/>
      <c r="QO35" s="450"/>
      <c r="QP35" s="450"/>
      <c r="QQ35" s="446"/>
      <c r="QR35" s="446"/>
      <c r="QS35" s="446"/>
      <c r="QT35" s="446"/>
      <c r="QU35" s="451"/>
      <c r="QV35" s="451"/>
      <c r="QW35" s="450"/>
      <c r="QX35" s="450"/>
      <c r="QY35" s="446"/>
      <c r="QZ35" s="446"/>
      <c r="RA35" s="446"/>
      <c r="RB35" s="446"/>
      <c r="RC35" s="451"/>
      <c r="RD35" s="451"/>
      <c r="RE35" s="450"/>
      <c r="RF35" s="450"/>
      <c r="RG35" s="446"/>
      <c r="RH35" s="446"/>
      <c r="RI35" s="446"/>
      <c r="RJ35" s="446"/>
      <c r="RK35" s="451"/>
      <c r="RL35" s="451"/>
      <c r="RM35" s="450"/>
      <c r="RN35" s="450"/>
      <c r="RO35" s="446"/>
      <c r="RP35" s="446"/>
      <c r="RQ35" s="446"/>
      <c r="RR35" s="446"/>
      <c r="RS35" s="451"/>
      <c r="RT35" s="451"/>
      <c r="RU35" s="450"/>
      <c r="RV35" s="450"/>
      <c r="RW35" s="446"/>
      <c r="RX35" s="446"/>
      <c r="RY35" s="446"/>
      <c r="RZ35" s="446"/>
      <c r="SA35" s="451"/>
      <c r="SB35" s="451"/>
      <c r="SC35" s="450"/>
      <c r="SD35" s="450"/>
      <c r="SE35" s="446"/>
      <c r="SF35" s="446"/>
      <c r="SG35" s="446"/>
      <c r="SH35" s="446"/>
      <c r="SI35" s="451"/>
      <c r="SJ35" s="451"/>
      <c r="SK35" s="450"/>
      <c r="SL35" s="450"/>
      <c r="SM35" s="446"/>
      <c r="SN35" s="446"/>
      <c r="SO35" s="446"/>
      <c r="SP35" s="446"/>
      <c r="SQ35" s="451"/>
      <c r="SR35" s="451"/>
      <c r="SS35" s="450"/>
      <c r="ST35" s="450"/>
      <c r="SU35" s="446"/>
      <c r="SV35" s="446"/>
      <c r="SW35" s="446"/>
      <c r="SX35" s="446"/>
      <c r="SY35" s="451"/>
      <c r="SZ35" s="451"/>
      <c r="TA35" s="450"/>
      <c r="TB35" s="450"/>
      <c r="TC35" s="446"/>
      <c r="TD35" s="446"/>
      <c r="TE35" s="446"/>
      <c r="TF35" s="446"/>
      <c r="TG35" s="451"/>
      <c r="TH35" s="451"/>
      <c r="TI35" s="450"/>
      <c r="TJ35" s="450"/>
      <c r="TK35" s="446"/>
      <c r="TL35" s="446"/>
      <c r="TM35" s="446"/>
      <c r="TN35" s="446"/>
      <c r="TO35" s="451"/>
      <c r="TP35" s="451"/>
      <c r="TQ35" s="450"/>
      <c r="TR35" s="450"/>
      <c r="TS35" s="446"/>
      <c r="TT35" s="446"/>
      <c r="TU35" s="446"/>
      <c r="TV35" s="446"/>
      <c r="TW35" s="451"/>
      <c r="TX35" s="451"/>
      <c r="TY35" s="450"/>
      <c r="TZ35" s="450"/>
      <c r="UA35" s="446"/>
      <c r="UB35" s="446"/>
      <c r="UC35" s="446"/>
      <c r="UD35" s="446"/>
      <c r="UE35" s="451"/>
      <c r="UF35" s="451"/>
      <c r="UG35" s="450"/>
      <c r="UH35" s="450"/>
      <c r="UI35" s="446"/>
      <c r="UJ35" s="446"/>
      <c r="UK35" s="446"/>
      <c r="UL35" s="446"/>
      <c r="UM35" s="451"/>
      <c r="UN35" s="451"/>
      <c r="UO35" s="450"/>
      <c r="UP35" s="450"/>
      <c r="UQ35" s="446"/>
      <c r="UR35" s="446"/>
      <c r="US35" s="446"/>
      <c r="UT35" s="446"/>
      <c r="UU35" s="451"/>
      <c r="UV35" s="451"/>
      <c r="UW35" s="450"/>
      <c r="UX35" s="450"/>
      <c r="UY35" s="446"/>
      <c r="UZ35" s="446"/>
      <c r="VA35" s="446"/>
      <c r="VB35" s="446"/>
      <c r="VC35" s="451"/>
      <c r="VD35" s="451"/>
      <c r="VE35" s="450"/>
      <c r="VF35" s="450"/>
      <c r="VG35" s="446"/>
      <c r="VH35" s="446"/>
      <c r="VI35" s="446"/>
      <c r="VJ35" s="446"/>
      <c r="VK35" s="451"/>
      <c r="VL35" s="451"/>
      <c r="VM35" s="450"/>
      <c r="VN35" s="450"/>
      <c r="VO35" s="446"/>
      <c r="VP35" s="446"/>
      <c r="VQ35" s="446"/>
      <c r="VR35" s="446"/>
      <c r="VS35" s="451"/>
      <c r="VT35" s="451"/>
      <c r="VU35" s="450"/>
      <c r="VV35" s="450"/>
      <c r="VW35" s="446"/>
      <c r="VX35" s="446"/>
      <c r="VY35" s="446"/>
      <c r="VZ35" s="446"/>
      <c r="WA35" s="451"/>
      <c r="WB35" s="451"/>
      <c r="WC35" s="450"/>
      <c r="WD35" s="450"/>
      <c r="WE35" s="446"/>
      <c r="WF35" s="446"/>
      <c r="WG35" s="446"/>
      <c r="WH35" s="446"/>
      <c r="WI35" s="451"/>
      <c r="WJ35" s="451"/>
      <c r="WK35" s="450"/>
      <c r="WL35" s="450"/>
      <c r="WM35" s="446"/>
      <c r="WN35" s="446"/>
      <c r="WO35" s="446"/>
      <c r="WP35" s="446"/>
      <c r="WQ35" s="451"/>
      <c r="WR35" s="451"/>
      <c r="WS35" s="450"/>
      <c r="WT35" s="450"/>
      <c r="WU35" s="446"/>
      <c r="WV35" s="446"/>
      <c r="WW35" s="446"/>
      <c r="WX35" s="446"/>
      <c r="WY35" s="451"/>
      <c r="WZ35" s="451"/>
      <c r="XA35" s="450"/>
      <c r="XB35" s="450"/>
      <c r="XC35" s="446"/>
      <c r="XD35" s="446"/>
      <c r="XE35" s="446"/>
      <c r="XF35" s="446"/>
      <c r="XG35" s="451"/>
      <c r="XH35" s="451"/>
      <c r="XI35" s="450"/>
      <c r="XJ35" s="450"/>
      <c r="XK35" s="446"/>
      <c r="XL35" s="446"/>
      <c r="XM35" s="446"/>
      <c r="XN35" s="446"/>
      <c r="XO35" s="451"/>
      <c r="XP35" s="451"/>
      <c r="XQ35" s="450"/>
      <c r="XR35" s="450"/>
      <c r="XS35" s="446"/>
      <c r="XT35" s="446"/>
      <c r="XU35" s="446"/>
      <c r="XV35" s="446"/>
      <c r="XW35" s="451"/>
      <c r="XX35" s="451"/>
      <c r="XY35" s="450"/>
      <c r="XZ35" s="450"/>
      <c r="YA35" s="446"/>
      <c r="YB35" s="446"/>
      <c r="YC35" s="446"/>
      <c r="YD35" s="446"/>
      <c r="YE35" s="451"/>
      <c r="YF35" s="451"/>
      <c r="YG35" s="450"/>
      <c r="YH35" s="450"/>
      <c r="YI35" s="446"/>
      <c r="YJ35" s="446"/>
      <c r="YK35" s="446"/>
      <c r="YL35" s="446"/>
      <c r="YM35" s="451"/>
      <c r="YN35" s="451"/>
      <c r="YO35" s="450"/>
      <c r="YP35" s="450"/>
      <c r="YQ35" s="446"/>
      <c r="YR35" s="446"/>
      <c r="YS35" s="446"/>
      <c r="YT35" s="446"/>
      <c r="YU35" s="451"/>
      <c r="YV35" s="451"/>
      <c r="YW35" s="450"/>
      <c r="YX35" s="450"/>
      <c r="YY35" s="446"/>
      <c r="YZ35" s="446"/>
      <c r="ZA35" s="446"/>
      <c r="ZB35" s="446"/>
      <c r="ZC35" s="451"/>
      <c r="ZD35" s="451"/>
      <c r="ZE35" s="450"/>
      <c r="ZF35" s="450"/>
      <c r="ZG35" s="446"/>
      <c r="ZH35" s="446"/>
      <c r="ZI35" s="446"/>
      <c r="ZJ35" s="446"/>
      <c r="ZK35" s="451"/>
      <c r="ZL35" s="451"/>
      <c r="ZM35" s="450"/>
      <c r="ZN35" s="450"/>
      <c r="ZO35" s="446"/>
      <c r="ZP35" s="446"/>
      <c r="ZQ35" s="446"/>
      <c r="ZR35" s="446"/>
      <c r="ZS35" s="451"/>
      <c r="ZT35" s="451"/>
      <c r="ZU35" s="450"/>
      <c r="ZV35" s="450"/>
      <c r="ZW35" s="446"/>
      <c r="ZX35" s="446"/>
      <c r="ZY35" s="446"/>
      <c r="ZZ35" s="446"/>
      <c r="AAA35" s="451"/>
      <c r="AAB35" s="451"/>
      <c r="AAC35" s="450"/>
      <c r="AAD35" s="450"/>
      <c r="AAE35" s="446"/>
      <c r="AAF35" s="446"/>
      <c r="AAG35" s="446"/>
      <c r="AAH35" s="446"/>
      <c r="AAI35" s="451"/>
      <c r="AAJ35" s="451"/>
      <c r="AAK35" s="450"/>
      <c r="AAL35" s="450"/>
      <c r="AAM35" s="446"/>
      <c r="AAN35" s="446"/>
      <c r="AAO35" s="446"/>
      <c r="AAP35" s="446"/>
      <c r="AAQ35" s="451"/>
      <c r="AAR35" s="451"/>
      <c r="AAS35" s="450"/>
      <c r="AAT35" s="450"/>
      <c r="AAU35" s="446"/>
      <c r="AAV35" s="446"/>
      <c r="AAW35" s="446"/>
      <c r="AAX35" s="446"/>
      <c r="AAY35" s="451"/>
      <c r="AAZ35" s="451"/>
      <c r="ABA35" s="450"/>
      <c r="ABB35" s="450"/>
      <c r="ABC35" s="446"/>
      <c r="ABD35" s="446"/>
      <c r="ABE35" s="446"/>
      <c r="ABF35" s="446"/>
      <c r="ABG35" s="451"/>
      <c r="ABH35" s="451"/>
      <c r="ABI35" s="450"/>
      <c r="ABJ35" s="450"/>
      <c r="ABK35" s="446"/>
      <c r="ABL35" s="446"/>
      <c r="ABM35" s="446"/>
      <c r="ABN35" s="446"/>
      <c r="ABO35" s="451"/>
      <c r="ABP35" s="451"/>
      <c r="ABQ35" s="450"/>
      <c r="ABR35" s="450"/>
      <c r="ABS35" s="446"/>
      <c r="ABT35" s="446"/>
      <c r="ABU35" s="446"/>
      <c r="ABV35" s="446"/>
      <c r="ABW35" s="451"/>
      <c r="ABX35" s="451"/>
      <c r="ABY35" s="450"/>
      <c r="ABZ35" s="450"/>
      <c r="ACA35" s="446"/>
      <c r="ACB35" s="446"/>
      <c r="ACC35" s="446"/>
      <c r="ACD35" s="446"/>
      <c r="ACE35" s="451"/>
      <c r="ACF35" s="451"/>
      <c r="ACG35" s="450"/>
      <c r="ACH35" s="450"/>
      <c r="ACI35" s="446"/>
      <c r="ACJ35" s="446"/>
      <c r="ACK35" s="446"/>
      <c r="ACL35" s="446"/>
      <c r="ACM35" s="451"/>
      <c r="ACN35" s="451"/>
      <c r="ACO35" s="450"/>
      <c r="ACP35" s="450"/>
      <c r="ACQ35" s="446"/>
      <c r="ACR35" s="446"/>
      <c r="ACS35" s="446"/>
      <c r="ACT35" s="446"/>
      <c r="ACU35" s="451"/>
      <c r="ACV35" s="451"/>
      <c r="ACW35" s="450"/>
      <c r="ACX35" s="450"/>
      <c r="ACY35" s="446"/>
      <c r="ACZ35" s="446"/>
      <c r="ADA35" s="446"/>
      <c r="ADB35" s="446"/>
      <c r="ADC35" s="451"/>
      <c r="ADD35" s="451"/>
      <c r="ADE35" s="450"/>
      <c r="ADF35" s="450"/>
      <c r="ADG35" s="446"/>
      <c r="ADH35" s="446"/>
      <c r="ADI35" s="446"/>
      <c r="ADJ35" s="446"/>
      <c r="ADK35" s="451"/>
      <c r="ADL35" s="451"/>
      <c r="ADM35" s="450"/>
      <c r="ADN35" s="450"/>
      <c r="ADO35" s="446"/>
      <c r="ADP35" s="446"/>
      <c r="ADQ35" s="446"/>
      <c r="ADR35" s="446"/>
      <c r="ADS35" s="451"/>
      <c r="ADT35" s="451"/>
      <c r="ADU35" s="450"/>
      <c r="ADV35" s="450"/>
      <c r="ADW35" s="446"/>
      <c r="ADX35" s="446"/>
      <c r="ADY35" s="446"/>
      <c r="ADZ35" s="446"/>
      <c r="AEA35" s="451"/>
      <c r="AEB35" s="451"/>
      <c r="AEC35" s="450"/>
      <c r="AED35" s="450"/>
      <c r="AEE35" s="446"/>
      <c r="AEF35" s="446"/>
      <c r="AEG35" s="446"/>
      <c r="AEH35" s="446"/>
      <c r="AEI35" s="451"/>
      <c r="AEJ35" s="451"/>
      <c r="AEK35" s="450"/>
      <c r="AEL35" s="450"/>
      <c r="AEM35" s="446"/>
      <c r="AEN35" s="446"/>
      <c r="AEO35" s="446"/>
      <c r="AEP35" s="446"/>
      <c r="AEQ35" s="451"/>
      <c r="AER35" s="451"/>
      <c r="AES35" s="450"/>
      <c r="AET35" s="450"/>
      <c r="AEU35" s="446"/>
      <c r="AEV35" s="446"/>
      <c r="AEW35" s="446"/>
      <c r="AEX35" s="446"/>
      <c r="AEY35" s="451"/>
      <c r="AEZ35" s="451"/>
      <c r="AFA35" s="450"/>
      <c r="AFB35" s="450"/>
      <c r="AFC35" s="446"/>
      <c r="AFD35" s="446"/>
      <c r="AFE35" s="446"/>
      <c r="AFF35" s="446"/>
      <c r="AFG35" s="451"/>
      <c r="AFH35" s="451"/>
      <c r="AFI35" s="450"/>
      <c r="AFJ35" s="450"/>
      <c r="AFK35" s="446"/>
      <c r="AFL35" s="446"/>
      <c r="AFM35" s="446"/>
      <c r="AFN35" s="446"/>
      <c r="AFO35" s="451"/>
      <c r="AFP35" s="451"/>
      <c r="AFQ35" s="450"/>
      <c r="AFR35" s="450"/>
      <c r="AFS35" s="446"/>
      <c r="AFT35" s="446"/>
      <c r="AFU35" s="446"/>
      <c r="AFV35" s="446"/>
      <c r="AFW35" s="451"/>
      <c r="AFX35" s="451"/>
      <c r="AFY35" s="450"/>
      <c r="AFZ35" s="450"/>
      <c r="AGA35" s="446"/>
      <c r="AGB35" s="446"/>
      <c r="AGC35" s="446"/>
      <c r="AGD35" s="446"/>
      <c r="AGE35" s="451"/>
      <c r="AGF35" s="451"/>
      <c r="AGG35" s="450"/>
      <c r="AGH35" s="450"/>
      <c r="AGI35" s="446"/>
      <c r="AGJ35" s="446"/>
      <c r="AGK35" s="446"/>
      <c r="AGL35" s="446"/>
      <c r="AGM35" s="451"/>
      <c r="AGN35" s="451"/>
      <c r="AGO35" s="450"/>
      <c r="AGP35" s="450"/>
      <c r="AGQ35" s="446"/>
      <c r="AGR35" s="446"/>
      <c r="AGS35" s="446"/>
      <c r="AGT35" s="446"/>
      <c r="AGU35" s="451"/>
      <c r="AGV35" s="451"/>
      <c r="AGW35" s="450"/>
      <c r="AGX35" s="450"/>
      <c r="AGY35" s="446"/>
      <c r="AGZ35" s="446"/>
      <c r="AHA35" s="446"/>
      <c r="AHB35" s="446"/>
      <c r="AHC35" s="451"/>
      <c r="AHD35" s="451"/>
      <c r="AHE35" s="450"/>
      <c r="AHF35" s="450"/>
      <c r="AHG35" s="446"/>
      <c r="AHH35" s="446"/>
      <c r="AHI35" s="446"/>
      <c r="AHJ35" s="446"/>
      <c r="AHK35" s="451"/>
      <c r="AHL35" s="451"/>
      <c r="AHM35" s="450"/>
      <c r="AHN35" s="450"/>
      <c r="AHO35" s="446"/>
      <c r="AHP35" s="446"/>
      <c r="AHQ35" s="446"/>
      <c r="AHR35" s="446"/>
      <c r="AHS35" s="451"/>
      <c r="AHT35" s="451"/>
      <c r="AHU35" s="450"/>
      <c r="AHV35" s="450"/>
      <c r="AHW35" s="446"/>
      <c r="AHX35" s="446"/>
      <c r="AHY35" s="446"/>
      <c r="AHZ35" s="446"/>
      <c r="AIA35" s="451"/>
      <c r="AIB35" s="451"/>
      <c r="AIC35" s="450"/>
      <c r="AID35" s="450"/>
      <c r="AIE35" s="446"/>
      <c r="AIF35" s="446"/>
      <c r="AIG35" s="446"/>
      <c r="AIH35" s="446"/>
      <c r="AII35" s="451"/>
      <c r="AIJ35" s="451"/>
      <c r="AIK35" s="450"/>
      <c r="AIL35" s="450"/>
      <c r="AIM35" s="446"/>
      <c r="AIN35" s="446"/>
      <c r="AIO35" s="446"/>
      <c r="AIP35" s="446"/>
      <c r="AIQ35" s="451"/>
      <c r="AIR35" s="451"/>
      <c r="AIS35" s="450"/>
      <c r="AIT35" s="450"/>
      <c r="AIU35" s="446"/>
      <c r="AIV35" s="446"/>
      <c r="AIW35" s="446"/>
      <c r="AIX35" s="446"/>
      <c r="AIY35" s="451"/>
      <c r="AIZ35" s="451"/>
      <c r="AJA35" s="450"/>
      <c r="AJB35" s="450"/>
      <c r="AJC35" s="446"/>
      <c r="AJD35" s="446"/>
      <c r="AJE35" s="446"/>
      <c r="AJF35" s="446"/>
      <c r="AJG35" s="451"/>
      <c r="AJH35" s="451"/>
      <c r="AJI35" s="450"/>
      <c r="AJJ35" s="450"/>
      <c r="AJK35" s="446"/>
      <c r="AJL35" s="446"/>
      <c r="AJM35" s="446"/>
      <c r="AJN35" s="446"/>
      <c r="AJO35" s="451"/>
      <c r="AJP35" s="451"/>
      <c r="AJQ35" s="450"/>
      <c r="AJR35" s="450"/>
      <c r="AJS35" s="446"/>
      <c r="AJT35" s="446"/>
      <c r="AJU35" s="446"/>
      <c r="AJV35" s="446"/>
      <c r="AJW35" s="451"/>
      <c r="AJX35" s="451"/>
      <c r="AJY35" s="450"/>
      <c r="AJZ35" s="450"/>
      <c r="AKA35" s="446"/>
      <c r="AKB35" s="446"/>
      <c r="AKC35" s="446"/>
      <c r="AKD35" s="446"/>
      <c r="AKE35" s="451"/>
      <c r="AKF35" s="451"/>
      <c r="AKG35" s="450"/>
      <c r="AKH35" s="450"/>
      <c r="AKI35" s="446"/>
      <c r="AKJ35" s="446"/>
      <c r="AKK35" s="446"/>
      <c r="AKL35" s="446"/>
      <c r="AKM35" s="451"/>
      <c r="AKN35" s="451"/>
      <c r="AKO35" s="450"/>
      <c r="AKP35" s="450"/>
      <c r="AKQ35" s="446"/>
      <c r="AKR35" s="446"/>
      <c r="AKS35" s="446"/>
      <c r="AKT35" s="446"/>
      <c r="AKU35" s="451"/>
      <c r="AKV35" s="451"/>
      <c r="AKW35" s="450"/>
      <c r="AKX35" s="450"/>
      <c r="AKY35" s="446"/>
      <c r="AKZ35" s="446"/>
      <c r="ALA35" s="446"/>
      <c r="ALB35" s="446"/>
      <c r="ALC35" s="451"/>
      <c r="ALD35" s="451"/>
      <c r="ALE35" s="450"/>
      <c r="ALF35" s="450"/>
      <c r="ALG35" s="446"/>
      <c r="ALH35" s="446"/>
      <c r="ALI35" s="446"/>
      <c r="ALJ35" s="446"/>
      <c r="ALK35" s="451"/>
      <c r="ALL35" s="451"/>
      <c r="ALM35" s="450"/>
      <c r="ALN35" s="450"/>
      <c r="ALO35" s="446"/>
      <c r="ALP35" s="446"/>
      <c r="ALQ35" s="446"/>
      <c r="ALR35" s="446"/>
      <c r="ALS35" s="451"/>
      <c r="ALT35" s="451"/>
      <c r="ALU35" s="450"/>
      <c r="ALV35" s="450"/>
      <c r="ALW35" s="446"/>
      <c r="ALX35" s="446"/>
      <c r="ALY35" s="446"/>
      <c r="ALZ35" s="446"/>
      <c r="AMA35" s="451"/>
      <c r="AMB35" s="451"/>
      <c r="AMC35" s="450"/>
      <c r="AMD35" s="450"/>
      <c r="AME35" s="446"/>
      <c r="AMF35" s="446"/>
      <c r="AMG35" s="446"/>
      <c r="AMH35" s="446"/>
      <c r="AMI35" s="451"/>
      <c r="AMJ35" s="451"/>
      <c r="AMK35" s="450"/>
      <c r="AML35" s="450"/>
      <c r="AMM35" s="446"/>
      <c r="AMN35" s="446"/>
      <c r="AMO35" s="446"/>
      <c r="AMP35" s="446"/>
      <c r="AMQ35" s="451"/>
      <c r="AMR35" s="451"/>
      <c r="AMS35" s="450"/>
      <c r="AMT35" s="450"/>
      <c r="AMU35" s="446"/>
      <c r="AMV35" s="446"/>
      <c r="AMW35" s="446"/>
      <c r="AMX35" s="446"/>
      <c r="AMY35" s="451"/>
      <c r="AMZ35" s="451"/>
      <c r="ANA35" s="450"/>
      <c r="ANB35" s="450"/>
      <c r="ANC35" s="446"/>
      <c r="AND35" s="446"/>
      <c r="ANE35" s="446"/>
      <c r="ANF35" s="446"/>
      <c r="ANG35" s="451"/>
      <c r="ANH35" s="451"/>
      <c r="ANI35" s="450"/>
      <c r="ANJ35" s="450"/>
      <c r="ANK35" s="446"/>
      <c r="ANL35" s="446"/>
      <c r="ANM35" s="446"/>
      <c r="ANN35" s="446"/>
      <c r="ANO35" s="451"/>
      <c r="ANP35" s="451"/>
      <c r="ANQ35" s="450"/>
      <c r="ANR35" s="450"/>
      <c r="ANS35" s="446"/>
      <c r="ANT35" s="446"/>
      <c r="ANU35" s="446"/>
      <c r="ANV35" s="446"/>
      <c r="ANW35" s="451"/>
      <c r="ANX35" s="451"/>
      <c r="ANY35" s="450"/>
      <c r="ANZ35" s="450"/>
      <c r="AOA35" s="446"/>
      <c r="AOB35" s="446"/>
      <c r="AOC35" s="446"/>
      <c r="AOD35" s="446"/>
      <c r="AOE35" s="451"/>
      <c r="AOF35" s="451"/>
      <c r="AOG35" s="450"/>
      <c r="AOH35" s="450"/>
      <c r="AOI35" s="446"/>
      <c r="AOJ35" s="446"/>
      <c r="AOK35" s="446"/>
      <c r="AOL35" s="446"/>
      <c r="AOM35" s="451"/>
      <c r="AON35" s="451"/>
      <c r="AOO35" s="450"/>
      <c r="AOP35" s="450"/>
      <c r="AOQ35" s="446"/>
      <c r="AOR35" s="446"/>
      <c r="AOS35" s="446"/>
      <c r="AOT35" s="446"/>
      <c r="AOU35" s="451"/>
      <c r="AOV35" s="451"/>
      <c r="AOW35" s="450"/>
      <c r="AOX35" s="450"/>
      <c r="AOY35" s="446"/>
      <c r="AOZ35" s="446"/>
      <c r="APA35" s="446"/>
      <c r="APB35" s="446"/>
      <c r="APC35" s="451"/>
      <c r="APD35" s="451"/>
      <c r="APE35" s="450"/>
      <c r="APF35" s="450"/>
      <c r="APG35" s="446"/>
      <c r="APH35" s="446"/>
      <c r="API35" s="446"/>
      <c r="APJ35" s="446"/>
      <c r="APK35" s="451"/>
      <c r="APL35" s="451"/>
      <c r="APM35" s="450"/>
      <c r="APN35" s="450"/>
      <c r="APO35" s="446"/>
      <c r="APP35" s="446"/>
      <c r="APQ35" s="446"/>
      <c r="APR35" s="446"/>
      <c r="APS35" s="451"/>
      <c r="APT35" s="451"/>
      <c r="APU35" s="450"/>
      <c r="APV35" s="450"/>
      <c r="APW35" s="446"/>
      <c r="APX35" s="446"/>
      <c r="APY35" s="446"/>
      <c r="APZ35" s="446"/>
      <c r="AQA35" s="451"/>
      <c r="AQB35" s="451"/>
      <c r="AQC35" s="450"/>
      <c r="AQD35" s="450"/>
      <c r="AQE35" s="446"/>
      <c r="AQF35" s="446"/>
      <c r="AQG35" s="446"/>
      <c r="AQH35" s="446"/>
      <c r="AQI35" s="451"/>
      <c r="AQJ35" s="451"/>
      <c r="AQK35" s="450"/>
      <c r="AQL35" s="450"/>
      <c r="AQM35" s="446"/>
      <c r="AQN35" s="446"/>
      <c r="AQO35" s="446"/>
      <c r="AQP35" s="446"/>
      <c r="AQQ35" s="451"/>
      <c r="AQR35" s="451"/>
      <c r="AQS35" s="450"/>
      <c r="AQT35" s="450"/>
      <c r="AQU35" s="446"/>
      <c r="AQV35" s="446"/>
      <c r="AQW35" s="446"/>
      <c r="AQX35" s="446"/>
      <c r="AQY35" s="451"/>
      <c r="AQZ35" s="451"/>
      <c r="ARA35" s="450"/>
      <c r="ARB35" s="450"/>
      <c r="ARC35" s="446"/>
      <c r="ARD35" s="446"/>
      <c r="ARE35" s="446"/>
      <c r="ARF35" s="446"/>
      <c r="ARG35" s="451"/>
      <c r="ARH35" s="451"/>
      <c r="ARI35" s="450"/>
      <c r="ARJ35" s="450"/>
      <c r="ARK35" s="446"/>
      <c r="ARL35" s="446"/>
      <c r="ARM35" s="446"/>
      <c r="ARN35" s="446"/>
      <c r="ARO35" s="451"/>
      <c r="ARP35" s="451"/>
      <c r="ARQ35" s="450"/>
      <c r="ARR35" s="450"/>
      <c r="ARS35" s="446"/>
      <c r="ART35" s="446"/>
      <c r="ARU35" s="446"/>
      <c r="ARV35" s="446"/>
      <c r="ARW35" s="451"/>
      <c r="ARX35" s="451"/>
      <c r="ARY35" s="450"/>
      <c r="ARZ35" s="450"/>
      <c r="ASA35" s="446"/>
      <c r="ASB35" s="446"/>
      <c r="ASC35" s="446"/>
      <c r="ASD35" s="446"/>
      <c r="ASE35" s="451"/>
      <c r="ASF35" s="451"/>
      <c r="ASG35" s="450"/>
      <c r="ASH35" s="450"/>
      <c r="ASI35" s="446"/>
      <c r="ASJ35" s="446"/>
      <c r="ASK35" s="446"/>
      <c r="ASL35" s="446"/>
      <c r="ASM35" s="451"/>
      <c r="ASN35" s="451"/>
      <c r="ASO35" s="450"/>
      <c r="ASP35" s="450"/>
      <c r="ASQ35" s="446"/>
      <c r="ASR35" s="446"/>
      <c r="ASS35" s="446"/>
      <c r="AST35" s="446"/>
      <c r="ASU35" s="451"/>
      <c r="ASV35" s="451"/>
      <c r="ASW35" s="450"/>
      <c r="ASX35" s="450"/>
      <c r="ASY35" s="446"/>
      <c r="ASZ35" s="446"/>
      <c r="ATA35" s="446"/>
      <c r="ATB35" s="446"/>
      <c r="ATC35" s="451"/>
      <c r="ATD35" s="451"/>
      <c r="ATE35" s="450"/>
      <c r="ATF35" s="450"/>
      <c r="ATG35" s="446"/>
      <c r="ATH35" s="446"/>
      <c r="ATI35" s="446"/>
      <c r="ATJ35" s="446"/>
      <c r="ATK35" s="451"/>
      <c r="ATL35" s="451"/>
      <c r="ATM35" s="450"/>
      <c r="ATN35" s="450"/>
      <c r="ATO35" s="446"/>
      <c r="ATP35" s="446"/>
      <c r="ATQ35" s="446"/>
      <c r="ATR35" s="446"/>
      <c r="ATS35" s="451"/>
      <c r="ATT35" s="451"/>
      <c r="ATU35" s="450"/>
      <c r="ATV35" s="450"/>
      <c r="ATW35" s="446"/>
      <c r="ATX35" s="446"/>
      <c r="ATY35" s="446"/>
      <c r="ATZ35" s="446"/>
      <c r="AUA35" s="451"/>
      <c r="AUB35" s="451"/>
      <c r="AUC35" s="450"/>
      <c r="AUD35" s="450"/>
      <c r="AUE35" s="446"/>
      <c r="AUF35" s="446"/>
      <c r="AUG35" s="446"/>
      <c r="AUH35" s="446"/>
      <c r="AUI35" s="451"/>
      <c r="AUJ35" s="451"/>
      <c r="AUK35" s="450"/>
      <c r="AUL35" s="450"/>
      <c r="AUM35" s="446"/>
      <c r="AUN35" s="446"/>
      <c r="AUO35" s="446"/>
      <c r="AUP35" s="446"/>
      <c r="AUQ35" s="451"/>
      <c r="AUR35" s="451"/>
      <c r="AUS35" s="450"/>
      <c r="AUT35" s="450"/>
      <c r="AUU35" s="446"/>
      <c r="AUV35" s="446"/>
      <c r="AUW35" s="446"/>
      <c r="AUX35" s="446"/>
      <c r="AUY35" s="451"/>
      <c r="AUZ35" s="451"/>
      <c r="AVA35" s="450"/>
      <c r="AVB35" s="450"/>
      <c r="AVC35" s="446"/>
      <c r="AVD35" s="446"/>
      <c r="AVE35" s="446"/>
      <c r="AVF35" s="446"/>
      <c r="AVG35" s="451"/>
      <c r="AVH35" s="451"/>
      <c r="AVI35" s="450"/>
      <c r="AVJ35" s="450"/>
      <c r="AVK35" s="446"/>
      <c r="AVL35" s="446"/>
      <c r="AVM35" s="446"/>
      <c r="AVN35" s="446"/>
      <c r="AVO35" s="451"/>
      <c r="AVP35" s="451"/>
      <c r="AVQ35" s="450"/>
      <c r="AVR35" s="450"/>
      <c r="AVS35" s="446"/>
      <c r="AVT35" s="446"/>
      <c r="AVU35" s="446"/>
      <c r="AVV35" s="446"/>
      <c r="AVW35" s="451"/>
      <c r="AVX35" s="451"/>
      <c r="AVY35" s="450"/>
      <c r="AVZ35" s="450"/>
      <c r="AWA35" s="446"/>
      <c r="AWB35" s="446"/>
      <c r="AWC35" s="446"/>
      <c r="AWD35" s="446"/>
      <c r="AWE35" s="451"/>
      <c r="AWF35" s="451"/>
      <c r="AWG35" s="450"/>
      <c r="AWH35" s="450"/>
      <c r="AWI35" s="446"/>
      <c r="AWJ35" s="446"/>
      <c r="AWK35" s="446"/>
      <c r="AWL35" s="446"/>
      <c r="AWM35" s="451"/>
      <c r="AWN35" s="451"/>
      <c r="AWO35" s="450"/>
      <c r="AWP35" s="450"/>
      <c r="AWQ35" s="446"/>
      <c r="AWR35" s="446"/>
      <c r="AWS35" s="446"/>
      <c r="AWT35" s="446"/>
      <c r="AWU35" s="451"/>
      <c r="AWV35" s="451"/>
      <c r="AWW35" s="450"/>
      <c r="AWX35" s="450"/>
      <c r="AWY35" s="446"/>
      <c r="AWZ35" s="446"/>
      <c r="AXA35" s="446"/>
      <c r="AXB35" s="446"/>
      <c r="AXC35" s="451"/>
      <c r="AXD35" s="451"/>
      <c r="AXE35" s="450"/>
      <c r="AXF35" s="450"/>
      <c r="AXG35" s="446"/>
      <c r="AXH35" s="446"/>
      <c r="AXI35" s="446"/>
      <c r="AXJ35" s="446"/>
      <c r="AXK35" s="451"/>
      <c r="AXL35" s="451"/>
      <c r="AXM35" s="450"/>
      <c r="AXN35" s="450"/>
      <c r="AXO35" s="446"/>
      <c r="AXP35" s="446"/>
      <c r="AXQ35" s="446"/>
      <c r="AXR35" s="446"/>
      <c r="AXS35" s="451"/>
      <c r="AXT35" s="451"/>
      <c r="AXU35" s="450"/>
      <c r="AXV35" s="450"/>
      <c r="AXW35" s="446"/>
      <c r="AXX35" s="446"/>
      <c r="AXY35" s="446"/>
      <c r="AXZ35" s="446"/>
      <c r="AYA35" s="451"/>
      <c r="AYB35" s="451"/>
      <c r="AYC35" s="450"/>
      <c r="AYD35" s="450"/>
      <c r="AYE35" s="446"/>
      <c r="AYF35" s="446"/>
      <c r="AYG35" s="446"/>
      <c r="AYH35" s="446"/>
      <c r="AYI35" s="451"/>
      <c r="AYJ35" s="451"/>
      <c r="AYK35" s="450"/>
      <c r="AYL35" s="450"/>
      <c r="AYM35" s="446"/>
      <c r="AYN35" s="446"/>
      <c r="AYO35" s="446"/>
      <c r="AYP35" s="446"/>
      <c r="AYQ35" s="451"/>
      <c r="AYR35" s="451"/>
      <c r="AYS35" s="450"/>
      <c r="AYT35" s="450"/>
      <c r="AYU35" s="446"/>
      <c r="AYV35" s="446"/>
      <c r="AYW35" s="446"/>
      <c r="AYX35" s="446"/>
      <c r="AYY35" s="451"/>
      <c r="AYZ35" s="451"/>
      <c r="AZA35" s="450"/>
      <c r="AZB35" s="450"/>
      <c r="AZC35" s="446"/>
      <c r="AZD35" s="446"/>
      <c r="AZE35" s="446"/>
      <c r="AZF35" s="446"/>
      <c r="AZG35" s="451"/>
      <c r="AZH35" s="451"/>
      <c r="AZI35" s="450"/>
      <c r="AZJ35" s="450"/>
      <c r="AZK35" s="446"/>
      <c r="AZL35" s="446"/>
      <c r="AZM35" s="446"/>
      <c r="AZN35" s="446"/>
      <c r="AZO35" s="451"/>
      <c r="AZP35" s="451"/>
      <c r="AZQ35" s="450"/>
      <c r="AZR35" s="450"/>
      <c r="AZS35" s="446"/>
      <c r="AZT35" s="446"/>
      <c r="AZU35" s="446"/>
      <c r="AZV35" s="446"/>
      <c r="AZW35" s="451"/>
      <c r="AZX35" s="451"/>
      <c r="AZY35" s="450"/>
      <c r="AZZ35" s="450"/>
      <c r="BAA35" s="446"/>
      <c r="BAB35" s="446"/>
      <c r="BAC35" s="446"/>
      <c r="BAD35" s="446"/>
      <c r="BAE35" s="451"/>
      <c r="BAF35" s="451"/>
      <c r="BAG35" s="450"/>
      <c r="BAH35" s="450"/>
      <c r="BAI35" s="446"/>
      <c r="BAJ35" s="446"/>
      <c r="BAK35" s="446"/>
      <c r="BAL35" s="446"/>
      <c r="BAM35" s="451"/>
      <c r="BAN35" s="451"/>
      <c r="BAO35" s="450"/>
      <c r="BAP35" s="450"/>
      <c r="BAQ35" s="446"/>
      <c r="BAR35" s="446"/>
      <c r="BAS35" s="446"/>
      <c r="BAT35" s="446"/>
      <c r="BAU35" s="451"/>
      <c r="BAV35" s="451"/>
      <c r="BAW35" s="450"/>
      <c r="BAX35" s="450"/>
      <c r="BAY35" s="446"/>
      <c r="BAZ35" s="446"/>
      <c r="BBA35" s="446"/>
      <c r="BBB35" s="446"/>
      <c r="BBC35" s="451"/>
      <c r="BBD35" s="451"/>
      <c r="BBE35" s="450"/>
      <c r="BBF35" s="450"/>
      <c r="BBG35" s="446"/>
      <c r="BBH35" s="446"/>
      <c r="BBI35" s="446"/>
      <c r="BBJ35" s="446"/>
      <c r="BBK35" s="451"/>
      <c r="BBL35" s="451"/>
      <c r="BBM35" s="450"/>
      <c r="BBN35" s="450"/>
      <c r="BBO35" s="446"/>
      <c r="BBP35" s="446"/>
      <c r="BBQ35" s="446"/>
      <c r="BBR35" s="446"/>
      <c r="BBS35" s="451"/>
      <c r="BBT35" s="451"/>
      <c r="BBU35" s="450"/>
      <c r="BBV35" s="450"/>
      <c r="BBW35" s="446"/>
      <c r="BBX35" s="446"/>
      <c r="BBY35" s="446"/>
      <c r="BBZ35" s="446"/>
      <c r="BCA35" s="451"/>
      <c r="BCB35" s="451"/>
      <c r="BCC35" s="450"/>
      <c r="BCD35" s="450"/>
      <c r="BCE35" s="446"/>
      <c r="BCF35" s="446"/>
      <c r="BCG35" s="446"/>
      <c r="BCH35" s="446"/>
      <c r="BCI35" s="451"/>
      <c r="BCJ35" s="451"/>
      <c r="BCK35" s="450"/>
      <c r="BCL35" s="450"/>
      <c r="BCM35" s="446"/>
      <c r="BCN35" s="446"/>
      <c r="BCO35" s="446"/>
      <c r="BCP35" s="446"/>
      <c r="BCQ35" s="451"/>
      <c r="BCR35" s="451"/>
      <c r="BCS35" s="450"/>
      <c r="BCT35" s="450"/>
      <c r="BCU35" s="446"/>
      <c r="BCV35" s="446"/>
      <c r="BCW35" s="446"/>
      <c r="BCX35" s="446"/>
      <c r="BCY35" s="451"/>
      <c r="BCZ35" s="451"/>
      <c r="BDA35" s="450"/>
      <c r="BDB35" s="450"/>
      <c r="BDC35" s="446"/>
      <c r="BDD35" s="446"/>
      <c r="BDE35" s="446"/>
      <c r="BDF35" s="446"/>
      <c r="BDG35" s="451"/>
      <c r="BDH35" s="451"/>
      <c r="BDI35" s="450"/>
      <c r="BDJ35" s="450"/>
      <c r="BDK35" s="446"/>
      <c r="BDL35" s="446"/>
      <c r="BDM35" s="446"/>
      <c r="BDN35" s="446"/>
      <c r="BDO35" s="451"/>
      <c r="BDP35" s="451"/>
      <c r="BDQ35" s="450"/>
      <c r="BDR35" s="450"/>
      <c r="BDS35" s="446"/>
      <c r="BDT35" s="446"/>
      <c r="BDU35" s="446"/>
      <c r="BDV35" s="446"/>
      <c r="BDW35" s="451"/>
      <c r="BDX35" s="451"/>
      <c r="BDY35" s="450"/>
      <c r="BDZ35" s="450"/>
      <c r="BEA35" s="446"/>
      <c r="BEB35" s="446"/>
      <c r="BEC35" s="446"/>
      <c r="BED35" s="446"/>
      <c r="BEE35" s="451"/>
      <c r="BEF35" s="451"/>
      <c r="BEG35" s="450"/>
      <c r="BEH35" s="450"/>
      <c r="BEI35" s="446"/>
      <c r="BEJ35" s="446"/>
      <c r="BEK35" s="446"/>
      <c r="BEL35" s="446"/>
      <c r="BEM35" s="451"/>
      <c r="BEN35" s="451"/>
      <c r="BEO35" s="450"/>
      <c r="BEP35" s="450"/>
      <c r="BEQ35" s="446"/>
      <c r="BER35" s="446"/>
      <c r="BES35" s="446"/>
      <c r="BET35" s="446"/>
      <c r="BEU35" s="451"/>
      <c r="BEV35" s="451"/>
      <c r="BEW35" s="450"/>
      <c r="BEX35" s="450"/>
      <c r="BEY35" s="446"/>
      <c r="BEZ35" s="446"/>
      <c r="BFA35" s="446"/>
      <c r="BFB35" s="446"/>
      <c r="BFC35" s="451"/>
      <c r="BFD35" s="451"/>
      <c r="BFE35" s="450"/>
      <c r="BFF35" s="450"/>
      <c r="BFG35" s="446"/>
      <c r="BFH35" s="446"/>
      <c r="BFI35" s="446"/>
      <c r="BFJ35" s="446"/>
      <c r="BFK35" s="451"/>
      <c r="BFL35" s="451"/>
      <c r="BFM35" s="450"/>
      <c r="BFN35" s="450"/>
      <c r="BFO35" s="446"/>
      <c r="BFP35" s="446"/>
      <c r="BFQ35" s="446"/>
      <c r="BFR35" s="446"/>
      <c r="BFS35" s="451"/>
      <c r="BFT35" s="451"/>
      <c r="BFU35" s="450"/>
      <c r="BFV35" s="450"/>
      <c r="BFW35" s="446"/>
      <c r="BFX35" s="446"/>
      <c r="BFY35" s="446"/>
      <c r="BFZ35" s="446"/>
      <c r="BGA35" s="451"/>
      <c r="BGB35" s="451"/>
      <c r="BGC35" s="450"/>
      <c r="BGD35" s="450"/>
      <c r="BGE35" s="446"/>
      <c r="BGF35" s="446"/>
      <c r="BGG35" s="446"/>
      <c r="BGH35" s="446"/>
      <c r="BGI35" s="451"/>
      <c r="BGJ35" s="451"/>
      <c r="BGK35" s="450"/>
      <c r="BGL35" s="450"/>
      <c r="BGM35" s="446"/>
      <c r="BGN35" s="446"/>
      <c r="BGO35" s="446"/>
      <c r="BGP35" s="446"/>
      <c r="BGQ35" s="451"/>
      <c r="BGR35" s="451"/>
      <c r="BGS35" s="450"/>
      <c r="BGT35" s="450"/>
      <c r="BGU35" s="446"/>
      <c r="BGV35" s="446"/>
      <c r="BGW35" s="446"/>
      <c r="BGX35" s="446"/>
      <c r="BGY35" s="451"/>
      <c r="BGZ35" s="451"/>
      <c r="BHA35" s="450"/>
      <c r="BHB35" s="450"/>
      <c r="BHC35" s="446"/>
      <c r="BHD35" s="446"/>
      <c r="BHE35" s="446"/>
      <c r="BHF35" s="446"/>
      <c r="BHG35" s="451"/>
      <c r="BHH35" s="451"/>
      <c r="BHI35" s="450"/>
      <c r="BHJ35" s="450"/>
      <c r="BHK35" s="446"/>
      <c r="BHL35" s="446"/>
      <c r="BHM35" s="446"/>
      <c r="BHN35" s="446"/>
      <c r="BHO35" s="451"/>
      <c r="BHP35" s="451"/>
      <c r="BHQ35" s="450"/>
      <c r="BHR35" s="450"/>
      <c r="BHS35" s="446"/>
      <c r="BHT35" s="446"/>
      <c r="BHU35" s="446"/>
      <c r="BHV35" s="446"/>
      <c r="BHW35" s="451"/>
      <c r="BHX35" s="451"/>
      <c r="BHY35" s="450"/>
      <c r="BHZ35" s="450"/>
      <c r="BIA35" s="446"/>
      <c r="BIB35" s="446"/>
      <c r="BIC35" s="446"/>
      <c r="BID35" s="446"/>
      <c r="BIE35" s="451"/>
      <c r="BIF35" s="451"/>
      <c r="BIG35" s="450"/>
      <c r="BIH35" s="450"/>
      <c r="BII35" s="446"/>
      <c r="BIJ35" s="446"/>
      <c r="BIK35" s="446"/>
      <c r="BIL35" s="446"/>
      <c r="BIM35" s="451"/>
      <c r="BIN35" s="451"/>
      <c r="BIO35" s="450"/>
      <c r="BIP35" s="450"/>
      <c r="BIQ35" s="446"/>
      <c r="BIR35" s="446"/>
      <c r="BIS35" s="446"/>
      <c r="BIT35" s="446"/>
      <c r="BIU35" s="451"/>
      <c r="BIV35" s="451"/>
      <c r="BIW35" s="450"/>
      <c r="BIX35" s="450"/>
      <c r="BIY35" s="446"/>
      <c r="BIZ35" s="446"/>
      <c r="BJA35" s="446"/>
      <c r="BJB35" s="446"/>
      <c r="BJC35" s="451"/>
      <c r="BJD35" s="451"/>
      <c r="BJE35" s="450"/>
      <c r="BJF35" s="450"/>
      <c r="BJG35" s="446"/>
      <c r="BJH35" s="446"/>
      <c r="BJI35" s="446"/>
      <c r="BJJ35" s="446"/>
      <c r="BJK35" s="451"/>
      <c r="BJL35" s="451"/>
      <c r="BJM35" s="450"/>
      <c r="BJN35" s="450"/>
      <c r="BJO35" s="446"/>
      <c r="BJP35" s="446"/>
      <c r="BJQ35" s="446"/>
      <c r="BJR35" s="446"/>
      <c r="BJS35" s="451"/>
      <c r="BJT35" s="451"/>
      <c r="BJU35" s="450"/>
      <c r="BJV35" s="450"/>
      <c r="BJW35" s="446"/>
      <c r="BJX35" s="446"/>
      <c r="BJY35" s="446"/>
      <c r="BJZ35" s="446"/>
      <c r="BKA35" s="451"/>
      <c r="BKB35" s="451"/>
      <c r="BKC35" s="450"/>
      <c r="BKD35" s="450"/>
      <c r="BKE35" s="446"/>
      <c r="BKF35" s="446"/>
      <c r="BKG35" s="446"/>
      <c r="BKH35" s="446"/>
      <c r="BKI35" s="451"/>
      <c r="BKJ35" s="451"/>
      <c r="BKK35" s="450"/>
      <c r="BKL35" s="450"/>
      <c r="BKM35" s="446"/>
      <c r="BKN35" s="446"/>
      <c r="BKO35" s="446"/>
      <c r="BKP35" s="446"/>
      <c r="BKQ35" s="451"/>
      <c r="BKR35" s="451"/>
      <c r="BKS35" s="450"/>
      <c r="BKT35" s="450"/>
      <c r="BKU35" s="446"/>
      <c r="BKV35" s="446"/>
      <c r="BKW35" s="446"/>
      <c r="BKX35" s="446"/>
      <c r="BKY35" s="451"/>
      <c r="BKZ35" s="451"/>
      <c r="BLA35" s="450"/>
      <c r="BLB35" s="450"/>
      <c r="BLC35" s="446"/>
      <c r="BLD35" s="446"/>
      <c r="BLE35" s="446"/>
      <c r="BLF35" s="446"/>
      <c r="BLG35" s="451"/>
      <c r="BLH35" s="451"/>
      <c r="BLI35" s="450"/>
      <c r="BLJ35" s="450"/>
      <c r="BLK35" s="446"/>
      <c r="BLL35" s="446"/>
      <c r="BLM35" s="446"/>
      <c r="BLN35" s="446"/>
      <c r="BLO35" s="451"/>
      <c r="BLP35" s="451"/>
      <c r="BLQ35" s="450"/>
      <c r="BLR35" s="450"/>
      <c r="BLS35" s="446"/>
      <c r="BLT35" s="446"/>
      <c r="BLU35" s="446"/>
      <c r="BLV35" s="446"/>
      <c r="BLW35" s="451"/>
      <c r="BLX35" s="451"/>
      <c r="BLY35" s="450"/>
      <c r="BLZ35" s="450"/>
      <c r="BMA35" s="446"/>
      <c r="BMB35" s="446"/>
      <c r="BMC35" s="446"/>
      <c r="BMD35" s="446"/>
      <c r="BME35" s="451"/>
      <c r="BMF35" s="451"/>
      <c r="BMG35" s="450"/>
      <c r="BMH35" s="450"/>
      <c r="BMI35" s="446"/>
      <c r="BMJ35" s="446"/>
      <c r="BMK35" s="446"/>
      <c r="BML35" s="446"/>
      <c r="BMM35" s="451"/>
      <c r="BMN35" s="451"/>
      <c r="BMO35" s="450"/>
      <c r="BMP35" s="450"/>
      <c r="BMQ35" s="446"/>
      <c r="BMR35" s="446"/>
      <c r="BMS35" s="446"/>
      <c r="BMT35" s="446"/>
      <c r="BMU35" s="451"/>
      <c r="BMV35" s="451"/>
      <c r="BMW35" s="450"/>
      <c r="BMX35" s="450"/>
      <c r="BMY35" s="446"/>
      <c r="BMZ35" s="446"/>
      <c r="BNA35" s="446"/>
      <c r="BNB35" s="446"/>
      <c r="BNC35" s="451"/>
      <c r="BND35" s="451"/>
      <c r="BNE35" s="450"/>
      <c r="BNF35" s="450"/>
      <c r="BNG35" s="446"/>
      <c r="BNH35" s="446"/>
      <c r="BNI35" s="446"/>
      <c r="BNJ35" s="446"/>
      <c r="BNK35" s="451"/>
      <c r="BNL35" s="451"/>
      <c r="BNM35" s="450"/>
      <c r="BNN35" s="450"/>
      <c r="BNO35" s="446"/>
      <c r="BNP35" s="446"/>
      <c r="BNQ35" s="446"/>
      <c r="BNR35" s="446"/>
      <c r="BNS35" s="451"/>
      <c r="BNT35" s="451"/>
      <c r="BNU35" s="450"/>
      <c r="BNV35" s="450"/>
      <c r="BNW35" s="446"/>
      <c r="BNX35" s="446"/>
      <c r="BNY35" s="446"/>
      <c r="BNZ35" s="446"/>
      <c r="BOA35" s="451"/>
      <c r="BOB35" s="451"/>
      <c r="BOC35" s="450"/>
      <c r="BOD35" s="450"/>
      <c r="BOE35" s="446"/>
      <c r="BOF35" s="446"/>
      <c r="BOG35" s="446"/>
      <c r="BOH35" s="446"/>
      <c r="BOI35" s="451"/>
      <c r="BOJ35" s="451"/>
      <c r="BOK35" s="450"/>
      <c r="BOL35" s="450"/>
      <c r="BOM35" s="446"/>
      <c r="BON35" s="446"/>
      <c r="BOO35" s="446"/>
      <c r="BOP35" s="446"/>
      <c r="BOQ35" s="451"/>
      <c r="BOR35" s="451"/>
      <c r="BOS35" s="450"/>
      <c r="BOT35" s="450"/>
      <c r="BOU35" s="446"/>
      <c r="BOV35" s="446"/>
      <c r="BOW35" s="446"/>
      <c r="BOX35" s="446"/>
      <c r="BOY35" s="451"/>
      <c r="BOZ35" s="451"/>
      <c r="BPA35" s="450"/>
      <c r="BPB35" s="450"/>
      <c r="BPC35" s="446"/>
      <c r="BPD35" s="446"/>
      <c r="BPE35" s="446"/>
      <c r="BPF35" s="446"/>
      <c r="BPG35" s="451"/>
      <c r="BPH35" s="451"/>
      <c r="BPI35" s="450"/>
      <c r="BPJ35" s="450"/>
      <c r="BPK35" s="446"/>
      <c r="BPL35" s="446"/>
      <c r="BPM35" s="446"/>
      <c r="BPN35" s="446"/>
      <c r="BPO35" s="451"/>
      <c r="BPP35" s="451"/>
      <c r="BPQ35" s="450"/>
      <c r="BPR35" s="450"/>
      <c r="BPS35" s="446"/>
      <c r="BPT35" s="446"/>
      <c r="BPU35" s="446"/>
      <c r="BPV35" s="446"/>
      <c r="BPW35" s="451"/>
      <c r="BPX35" s="451"/>
      <c r="BPY35" s="450"/>
      <c r="BPZ35" s="450"/>
      <c r="BQA35" s="446"/>
      <c r="BQB35" s="446"/>
      <c r="BQC35" s="446"/>
      <c r="BQD35" s="446"/>
      <c r="BQE35" s="451"/>
      <c r="BQF35" s="451"/>
      <c r="BQG35" s="450"/>
      <c r="BQH35" s="450"/>
      <c r="BQI35" s="446"/>
      <c r="BQJ35" s="446"/>
      <c r="BQK35" s="446"/>
      <c r="BQL35" s="446"/>
      <c r="BQM35" s="451"/>
      <c r="BQN35" s="451"/>
      <c r="BQO35" s="450"/>
      <c r="BQP35" s="450"/>
      <c r="BQQ35" s="446"/>
      <c r="BQR35" s="446"/>
      <c r="BQS35" s="446"/>
      <c r="BQT35" s="446"/>
      <c r="BQU35" s="451"/>
      <c r="BQV35" s="451"/>
      <c r="BQW35" s="450"/>
      <c r="BQX35" s="450"/>
      <c r="BQY35" s="446"/>
      <c r="BQZ35" s="446"/>
      <c r="BRA35" s="446"/>
      <c r="BRB35" s="446"/>
      <c r="BRC35" s="451"/>
      <c r="BRD35" s="451"/>
      <c r="BRE35" s="450"/>
      <c r="BRF35" s="450"/>
      <c r="BRG35" s="446"/>
      <c r="BRH35" s="446"/>
      <c r="BRI35" s="446"/>
      <c r="BRJ35" s="446"/>
      <c r="BRK35" s="451"/>
      <c r="BRL35" s="451"/>
      <c r="BRM35" s="450"/>
      <c r="BRN35" s="450"/>
      <c r="BRO35" s="446"/>
      <c r="BRP35" s="446"/>
      <c r="BRQ35" s="446"/>
      <c r="BRR35" s="446"/>
      <c r="BRS35" s="451"/>
      <c r="BRT35" s="451"/>
      <c r="BRU35" s="450"/>
      <c r="BRV35" s="450"/>
      <c r="BRW35" s="446"/>
      <c r="BRX35" s="446"/>
      <c r="BRY35" s="446"/>
      <c r="BRZ35" s="446"/>
      <c r="BSA35" s="451"/>
      <c r="BSB35" s="451"/>
      <c r="BSC35" s="450"/>
      <c r="BSD35" s="450"/>
      <c r="BSE35" s="446"/>
      <c r="BSF35" s="446"/>
      <c r="BSG35" s="446"/>
      <c r="BSH35" s="446"/>
      <c r="BSI35" s="451"/>
      <c r="BSJ35" s="451"/>
      <c r="BSK35" s="450"/>
      <c r="BSL35" s="450"/>
      <c r="BSM35" s="446"/>
      <c r="BSN35" s="446"/>
      <c r="BSO35" s="446"/>
      <c r="BSP35" s="446"/>
      <c r="BSQ35" s="451"/>
      <c r="BSR35" s="451"/>
      <c r="BSS35" s="450"/>
      <c r="BST35" s="450"/>
      <c r="BSU35" s="446"/>
      <c r="BSV35" s="446"/>
      <c r="BSW35" s="446"/>
      <c r="BSX35" s="446"/>
      <c r="BSY35" s="451"/>
      <c r="BSZ35" s="451"/>
      <c r="BTA35" s="450"/>
      <c r="BTB35" s="450"/>
      <c r="BTC35" s="446"/>
      <c r="BTD35" s="446"/>
      <c r="BTE35" s="446"/>
      <c r="BTF35" s="446"/>
      <c r="BTG35" s="451"/>
      <c r="BTH35" s="451"/>
      <c r="BTI35" s="450"/>
      <c r="BTJ35" s="450"/>
      <c r="BTK35" s="446"/>
      <c r="BTL35" s="446"/>
      <c r="BTM35" s="446"/>
      <c r="BTN35" s="446"/>
      <c r="BTO35" s="451"/>
      <c r="BTP35" s="451"/>
      <c r="BTQ35" s="450"/>
      <c r="BTR35" s="450"/>
      <c r="BTS35" s="446"/>
      <c r="BTT35" s="446"/>
      <c r="BTU35" s="446"/>
      <c r="BTV35" s="446"/>
      <c r="BTW35" s="451"/>
      <c r="BTX35" s="451"/>
      <c r="BTY35" s="450"/>
      <c r="BTZ35" s="450"/>
      <c r="BUA35" s="446"/>
      <c r="BUB35" s="446"/>
      <c r="BUC35" s="446"/>
      <c r="BUD35" s="446"/>
      <c r="BUE35" s="451"/>
      <c r="BUF35" s="451"/>
      <c r="BUG35" s="450"/>
      <c r="BUH35" s="450"/>
      <c r="BUI35" s="446"/>
      <c r="BUJ35" s="446"/>
      <c r="BUK35" s="446"/>
      <c r="BUL35" s="446"/>
      <c r="BUM35" s="451"/>
      <c r="BUN35" s="451"/>
      <c r="BUO35" s="450"/>
      <c r="BUP35" s="450"/>
      <c r="BUQ35" s="446"/>
      <c r="BUR35" s="446"/>
      <c r="BUS35" s="446"/>
      <c r="BUT35" s="446"/>
      <c r="BUU35" s="451"/>
      <c r="BUV35" s="451"/>
      <c r="BUW35" s="450"/>
      <c r="BUX35" s="450"/>
      <c r="BUY35" s="446"/>
      <c r="BUZ35" s="446"/>
      <c r="BVA35" s="446"/>
      <c r="BVB35" s="446"/>
      <c r="BVC35" s="451"/>
      <c r="BVD35" s="451"/>
      <c r="BVE35" s="450"/>
      <c r="BVF35" s="450"/>
      <c r="BVG35" s="446"/>
      <c r="BVH35" s="446"/>
      <c r="BVI35" s="446"/>
      <c r="BVJ35" s="446"/>
      <c r="BVK35" s="451"/>
      <c r="BVL35" s="451"/>
      <c r="BVM35" s="450"/>
      <c r="BVN35" s="450"/>
      <c r="BVO35" s="446"/>
      <c r="BVP35" s="446"/>
      <c r="BVQ35" s="446"/>
      <c r="BVR35" s="446"/>
      <c r="BVS35" s="451"/>
      <c r="BVT35" s="451"/>
      <c r="BVU35" s="450"/>
      <c r="BVV35" s="450"/>
      <c r="BVW35" s="446"/>
      <c r="BVX35" s="446"/>
      <c r="BVY35" s="446"/>
      <c r="BVZ35" s="446"/>
      <c r="BWA35" s="451"/>
      <c r="BWB35" s="451"/>
      <c r="BWC35" s="450"/>
      <c r="BWD35" s="450"/>
      <c r="BWE35" s="446"/>
      <c r="BWF35" s="446"/>
      <c r="BWG35" s="446"/>
      <c r="BWH35" s="446"/>
      <c r="BWI35" s="451"/>
      <c r="BWJ35" s="451"/>
      <c r="BWK35" s="450"/>
      <c r="BWL35" s="450"/>
      <c r="BWM35" s="446"/>
      <c r="BWN35" s="446"/>
      <c r="BWO35" s="446"/>
      <c r="BWP35" s="446"/>
      <c r="BWQ35" s="451"/>
      <c r="BWR35" s="451"/>
      <c r="BWS35" s="450"/>
      <c r="BWT35" s="450"/>
      <c r="BWU35" s="446"/>
      <c r="BWV35" s="446"/>
      <c r="BWW35" s="446"/>
      <c r="BWX35" s="446"/>
      <c r="BWY35" s="451"/>
      <c r="BWZ35" s="451"/>
      <c r="BXA35" s="450"/>
      <c r="BXB35" s="450"/>
      <c r="BXC35" s="446"/>
      <c r="BXD35" s="446"/>
      <c r="BXE35" s="446"/>
      <c r="BXF35" s="446"/>
      <c r="BXG35" s="451"/>
      <c r="BXH35" s="451"/>
      <c r="BXI35" s="450"/>
      <c r="BXJ35" s="450"/>
      <c r="BXK35" s="446"/>
      <c r="BXL35" s="446"/>
      <c r="BXM35" s="446"/>
      <c r="BXN35" s="446"/>
      <c r="BXO35" s="451"/>
      <c r="BXP35" s="451"/>
      <c r="BXQ35" s="450"/>
      <c r="BXR35" s="450"/>
      <c r="BXS35" s="446"/>
      <c r="BXT35" s="446"/>
      <c r="BXU35" s="446"/>
      <c r="BXV35" s="446"/>
      <c r="BXW35" s="451"/>
      <c r="BXX35" s="451"/>
      <c r="BXY35" s="450"/>
      <c r="BXZ35" s="450"/>
      <c r="BYA35" s="446"/>
      <c r="BYB35" s="446"/>
      <c r="BYC35" s="446"/>
      <c r="BYD35" s="446"/>
      <c r="BYE35" s="451"/>
      <c r="BYF35" s="451"/>
      <c r="BYG35" s="450"/>
      <c r="BYH35" s="450"/>
      <c r="BYI35" s="446"/>
      <c r="BYJ35" s="446"/>
      <c r="BYK35" s="446"/>
      <c r="BYL35" s="446"/>
      <c r="BYM35" s="451"/>
      <c r="BYN35" s="451"/>
      <c r="BYO35" s="450"/>
      <c r="BYP35" s="450"/>
      <c r="BYQ35" s="446"/>
      <c r="BYR35" s="446"/>
      <c r="BYS35" s="446"/>
      <c r="BYT35" s="446"/>
      <c r="BYU35" s="451"/>
      <c r="BYV35" s="451"/>
      <c r="BYW35" s="450"/>
      <c r="BYX35" s="450"/>
      <c r="BYY35" s="446"/>
      <c r="BYZ35" s="446"/>
      <c r="BZA35" s="446"/>
      <c r="BZB35" s="446"/>
      <c r="BZC35" s="451"/>
      <c r="BZD35" s="451"/>
      <c r="BZE35" s="450"/>
      <c r="BZF35" s="450"/>
      <c r="BZG35" s="446"/>
      <c r="BZH35" s="446"/>
      <c r="BZI35" s="446"/>
      <c r="BZJ35" s="446"/>
      <c r="BZK35" s="451"/>
      <c r="BZL35" s="451"/>
      <c r="BZM35" s="450"/>
      <c r="BZN35" s="450"/>
      <c r="BZO35" s="446"/>
      <c r="BZP35" s="446"/>
      <c r="BZQ35" s="446"/>
      <c r="BZR35" s="446"/>
      <c r="BZS35" s="451"/>
      <c r="BZT35" s="451"/>
      <c r="BZU35" s="450"/>
      <c r="BZV35" s="450"/>
      <c r="BZW35" s="446"/>
      <c r="BZX35" s="446"/>
      <c r="BZY35" s="446"/>
      <c r="BZZ35" s="446"/>
      <c r="CAA35" s="451"/>
      <c r="CAB35" s="451"/>
      <c r="CAC35" s="450"/>
      <c r="CAD35" s="450"/>
      <c r="CAE35" s="446"/>
      <c r="CAF35" s="446"/>
      <c r="CAG35" s="446"/>
      <c r="CAH35" s="446"/>
      <c r="CAI35" s="451"/>
      <c r="CAJ35" s="451"/>
      <c r="CAK35" s="450"/>
      <c r="CAL35" s="450"/>
      <c r="CAM35" s="446"/>
      <c r="CAN35" s="446"/>
      <c r="CAO35" s="446"/>
      <c r="CAP35" s="446"/>
      <c r="CAQ35" s="451"/>
      <c r="CAR35" s="451"/>
      <c r="CAS35" s="450"/>
      <c r="CAT35" s="450"/>
      <c r="CAU35" s="446"/>
      <c r="CAV35" s="446"/>
      <c r="CAW35" s="446"/>
      <c r="CAX35" s="446"/>
      <c r="CAY35" s="451"/>
      <c r="CAZ35" s="451"/>
      <c r="CBA35" s="450"/>
      <c r="CBB35" s="450"/>
      <c r="CBC35" s="446"/>
      <c r="CBD35" s="446"/>
      <c r="CBE35" s="446"/>
      <c r="CBF35" s="446"/>
      <c r="CBG35" s="451"/>
      <c r="CBH35" s="451"/>
      <c r="CBI35" s="450"/>
      <c r="CBJ35" s="450"/>
      <c r="CBK35" s="446"/>
      <c r="CBL35" s="446"/>
      <c r="CBM35" s="446"/>
      <c r="CBN35" s="446"/>
      <c r="CBO35" s="451"/>
      <c r="CBP35" s="451"/>
      <c r="CBQ35" s="450"/>
      <c r="CBR35" s="450"/>
      <c r="CBS35" s="446"/>
      <c r="CBT35" s="446"/>
      <c r="CBU35" s="446"/>
      <c r="CBV35" s="446"/>
      <c r="CBW35" s="451"/>
      <c r="CBX35" s="451"/>
      <c r="CBY35" s="450"/>
      <c r="CBZ35" s="450"/>
      <c r="CCA35" s="446"/>
      <c r="CCB35" s="446"/>
      <c r="CCC35" s="446"/>
      <c r="CCD35" s="446"/>
      <c r="CCE35" s="451"/>
      <c r="CCF35" s="451"/>
      <c r="CCG35" s="450"/>
      <c r="CCH35" s="450"/>
      <c r="CCI35" s="446"/>
      <c r="CCJ35" s="446"/>
      <c r="CCK35" s="446"/>
      <c r="CCL35" s="446"/>
      <c r="CCM35" s="451"/>
      <c r="CCN35" s="451"/>
      <c r="CCO35" s="450"/>
      <c r="CCP35" s="450"/>
      <c r="CCQ35" s="446"/>
      <c r="CCR35" s="446"/>
      <c r="CCS35" s="446"/>
      <c r="CCT35" s="446"/>
      <c r="CCU35" s="451"/>
      <c r="CCV35" s="451"/>
      <c r="CCW35" s="450"/>
      <c r="CCX35" s="450"/>
      <c r="CCY35" s="446"/>
      <c r="CCZ35" s="446"/>
      <c r="CDA35" s="446"/>
      <c r="CDB35" s="446"/>
      <c r="CDC35" s="451"/>
      <c r="CDD35" s="451"/>
      <c r="CDE35" s="450"/>
      <c r="CDF35" s="450"/>
      <c r="CDG35" s="446"/>
      <c r="CDH35" s="446"/>
      <c r="CDI35" s="446"/>
      <c r="CDJ35" s="446"/>
      <c r="CDK35" s="451"/>
      <c r="CDL35" s="451"/>
      <c r="CDM35" s="450"/>
      <c r="CDN35" s="450"/>
      <c r="CDO35" s="446"/>
      <c r="CDP35" s="446"/>
      <c r="CDQ35" s="446"/>
      <c r="CDR35" s="446"/>
      <c r="CDS35" s="451"/>
      <c r="CDT35" s="451"/>
      <c r="CDU35" s="450"/>
      <c r="CDV35" s="450"/>
      <c r="CDW35" s="446"/>
      <c r="CDX35" s="446"/>
      <c r="CDY35" s="446"/>
      <c r="CDZ35" s="446"/>
      <c r="CEA35" s="451"/>
      <c r="CEB35" s="451"/>
      <c r="CEC35" s="450"/>
      <c r="CED35" s="450"/>
      <c r="CEE35" s="446"/>
      <c r="CEF35" s="446"/>
      <c r="CEG35" s="446"/>
      <c r="CEH35" s="446"/>
      <c r="CEI35" s="451"/>
      <c r="CEJ35" s="451"/>
      <c r="CEK35" s="450"/>
      <c r="CEL35" s="450"/>
      <c r="CEM35" s="446"/>
      <c r="CEN35" s="446"/>
      <c r="CEO35" s="446"/>
      <c r="CEP35" s="446"/>
      <c r="CEQ35" s="451"/>
      <c r="CER35" s="451"/>
      <c r="CES35" s="450"/>
      <c r="CET35" s="450"/>
      <c r="CEU35" s="446"/>
      <c r="CEV35" s="446"/>
      <c r="CEW35" s="446"/>
      <c r="CEX35" s="446"/>
      <c r="CEY35" s="451"/>
      <c r="CEZ35" s="451"/>
      <c r="CFA35" s="450"/>
      <c r="CFB35" s="450"/>
      <c r="CFC35" s="446"/>
      <c r="CFD35" s="446"/>
      <c r="CFE35" s="446"/>
      <c r="CFF35" s="446"/>
      <c r="CFG35" s="451"/>
      <c r="CFH35" s="451"/>
      <c r="CFI35" s="450"/>
      <c r="CFJ35" s="450"/>
      <c r="CFK35" s="446"/>
      <c r="CFL35" s="446"/>
      <c r="CFM35" s="446"/>
      <c r="CFN35" s="446"/>
      <c r="CFO35" s="451"/>
      <c r="CFP35" s="451"/>
      <c r="CFQ35" s="450"/>
      <c r="CFR35" s="450"/>
      <c r="CFS35" s="446"/>
      <c r="CFT35" s="446"/>
      <c r="CFU35" s="446"/>
      <c r="CFV35" s="446"/>
      <c r="CFW35" s="451"/>
      <c r="CFX35" s="451"/>
      <c r="CFY35" s="450"/>
      <c r="CFZ35" s="450"/>
      <c r="CGA35" s="446"/>
      <c r="CGB35" s="446"/>
      <c r="CGC35" s="446"/>
      <c r="CGD35" s="446"/>
      <c r="CGE35" s="451"/>
      <c r="CGF35" s="451"/>
      <c r="CGG35" s="450"/>
      <c r="CGH35" s="450"/>
      <c r="CGI35" s="446"/>
      <c r="CGJ35" s="446"/>
      <c r="CGK35" s="446"/>
      <c r="CGL35" s="446"/>
      <c r="CGM35" s="451"/>
      <c r="CGN35" s="451"/>
      <c r="CGO35" s="450"/>
      <c r="CGP35" s="450"/>
      <c r="CGQ35" s="446"/>
      <c r="CGR35" s="446"/>
      <c r="CGS35" s="446"/>
      <c r="CGT35" s="446"/>
      <c r="CGU35" s="451"/>
      <c r="CGV35" s="451"/>
      <c r="CGW35" s="450"/>
      <c r="CGX35" s="450"/>
      <c r="CGY35" s="446"/>
      <c r="CGZ35" s="446"/>
      <c r="CHA35" s="446"/>
      <c r="CHB35" s="446"/>
      <c r="CHC35" s="451"/>
      <c r="CHD35" s="451"/>
      <c r="CHE35" s="450"/>
      <c r="CHF35" s="450"/>
      <c r="CHG35" s="446"/>
      <c r="CHH35" s="446"/>
      <c r="CHI35" s="446"/>
      <c r="CHJ35" s="446"/>
      <c r="CHK35" s="451"/>
      <c r="CHL35" s="451"/>
      <c r="CHM35" s="450"/>
      <c r="CHN35" s="450"/>
      <c r="CHO35" s="446"/>
      <c r="CHP35" s="446"/>
      <c r="CHQ35" s="446"/>
      <c r="CHR35" s="446"/>
      <c r="CHS35" s="451"/>
      <c r="CHT35" s="451"/>
      <c r="CHU35" s="450"/>
      <c r="CHV35" s="450"/>
      <c r="CHW35" s="446"/>
      <c r="CHX35" s="446"/>
      <c r="CHY35" s="446"/>
      <c r="CHZ35" s="446"/>
      <c r="CIA35" s="451"/>
      <c r="CIB35" s="451"/>
      <c r="CIC35" s="450"/>
      <c r="CID35" s="450"/>
      <c r="CIE35" s="446"/>
      <c r="CIF35" s="446"/>
      <c r="CIG35" s="446"/>
      <c r="CIH35" s="446"/>
      <c r="CII35" s="451"/>
      <c r="CIJ35" s="451"/>
      <c r="CIK35" s="450"/>
      <c r="CIL35" s="450"/>
      <c r="CIM35" s="446"/>
      <c r="CIN35" s="446"/>
      <c r="CIO35" s="446"/>
      <c r="CIP35" s="446"/>
      <c r="CIQ35" s="451"/>
      <c r="CIR35" s="451"/>
      <c r="CIS35" s="450"/>
      <c r="CIT35" s="450"/>
      <c r="CIU35" s="446"/>
      <c r="CIV35" s="446"/>
      <c r="CIW35" s="446"/>
      <c r="CIX35" s="446"/>
      <c r="CIY35" s="451"/>
      <c r="CIZ35" s="451"/>
      <c r="CJA35" s="450"/>
      <c r="CJB35" s="450"/>
      <c r="CJC35" s="446"/>
      <c r="CJD35" s="446"/>
      <c r="CJE35" s="446"/>
      <c r="CJF35" s="446"/>
      <c r="CJG35" s="451"/>
      <c r="CJH35" s="451"/>
      <c r="CJI35" s="450"/>
      <c r="CJJ35" s="450"/>
      <c r="CJK35" s="446"/>
      <c r="CJL35" s="446"/>
      <c r="CJM35" s="446"/>
      <c r="CJN35" s="446"/>
      <c r="CJO35" s="451"/>
      <c r="CJP35" s="451"/>
      <c r="CJQ35" s="450"/>
      <c r="CJR35" s="450"/>
      <c r="CJS35" s="446"/>
      <c r="CJT35" s="446"/>
      <c r="CJU35" s="446"/>
      <c r="CJV35" s="446"/>
      <c r="CJW35" s="451"/>
      <c r="CJX35" s="451"/>
      <c r="CJY35" s="450"/>
      <c r="CJZ35" s="450"/>
      <c r="CKA35" s="446"/>
      <c r="CKB35" s="446"/>
      <c r="CKC35" s="446"/>
      <c r="CKD35" s="446"/>
      <c r="CKE35" s="451"/>
      <c r="CKF35" s="451"/>
      <c r="CKG35" s="450"/>
      <c r="CKH35" s="450"/>
      <c r="CKI35" s="446"/>
      <c r="CKJ35" s="446"/>
      <c r="CKK35" s="446"/>
      <c r="CKL35" s="446"/>
      <c r="CKM35" s="451"/>
      <c r="CKN35" s="451"/>
      <c r="CKO35" s="450"/>
      <c r="CKP35" s="450"/>
      <c r="CKQ35" s="446"/>
      <c r="CKR35" s="446"/>
      <c r="CKS35" s="446"/>
      <c r="CKT35" s="446"/>
      <c r="CKU35" s="451"/>
      <c r="CKV35" s="451"/>
      <c r="CKW35" s="450"/>
      <c r="CKX35" s="450"/>
      <c r="CKY35" s="446"/>
      <c r="CKZ35" s="446"/>
      <c r="CLA35" s="446"/>
      <c r="CLB35" s="446"/>
      <c r="CLC35" s="451"/>
      <c r="CLD35" s="451"/>
      <c r="CLE35" s="450"/>
      <c r="CLF35" s="450"/>
      <c r="CLG35" s="446"/>
      <c r="CLH35" s="446"/>
      <c r="CLI35" s="446"/>
      <c r="CLJ35" s="446"/>
      <c r="CLK35" s="451"/>
      <c r="CLL35" s="451"/>
      <c r="CLM35" s="450"/>
      <c r="CLN35" s="450"/>
      <c r="CLO35" s="446"/>
      <c r="CLP35" s="446"/>
      <c r="CLQ35" s="446"/>
      <c r="CLR35" s="446"/>
      <c r="CLS35" s="451"/>
      <c r="CLT35" s="451"/>
      <c r="CLU35" s="450"/>
      <c r="CLV35" s="450"/>
      <c r="CLW35" s="446"/>
      <c r="CLX35" s="446"/>
      <c r="CLY35" s="446"/>
      <c r="CLZ35" s="446"/>
      <c r="CMA35" s="451"/>
      <c r="CMB35" s="451"/>
      <c r="CMC35" s="450"/>
      <c r="CMD35" s="450"/>
      <c r="CME35" s="446"/>
      <c r="CMF35" s="446"/>
      <c r="CMG35" s="446"/>
      <c r="CMH35" s="446"/>
      <c r="CMI35" s="451"/>
      <c r="CMJ35" s="451"/>
      <c r="CMK35" s="450"/>
      <c r="CML35" s="450"/>
      <c r="CMM35" s="446"/>
      <c r="CMN35" s="446"/>
      <c r="CMO35" s="446"/>
      <c r="CMP35" s="446"/>
      <c r="CMQ35" s="451"/>
      <c r="CMR35" s="451"/>
      <c r="CMS35" s="450"/>
      <c r="CMT35" s="450"/>
      <c r="CMU35" s="446"/>
      <c r="CMV35" s="446"/>
      <c r="CMW35" s="446"/>
      <c r="CMX35" s="446"/>
      <c r="CMY35" s="451"/>
      <c r="CMZ35" s="451"/>
      <c r="CNA35" s="450"/>
      <c r="CNB35" s="450"/>
      <c r="CNC35" s="446"/>
      <c r="CND35" s="446"/>
      <c r="CNE35" s="446"/>
      <c r="CNF35" s="446"/>
      <c r="CNG35" s="451"/>
      <c r="CNH35" s="451"/>
      <c r="CNI35" s="450"/>
      <c r="CNJ35" s="450"/>
      <c r="CNK35" s="446"/>
      <c r="CNL35" s="446"/>
      <c r="CNM35" s="446"/>
      <c r="CNN35" s="446"/>
      <c r="CNO35" s="451"/>
      <c r="CNP35" s="451"/>
      <c r="CNQ35" s="450"/>
      <c r="CNR35" s="450"/>
      <c r="CNS35" s="446"/>
      <c r="CNT35" s="446"/>
      <c r="CNU35" s="446"/>
      <c r="CNV35" s="446"/>
      <c r="CNW35" s="451"/>
      <c r="CNX35" s="451"/>
      <c r="CNY35" s="450"/>
      <c r="CNZ35" s="450"/>
      <c r="COA35" s="446"/>
      <c r="COB35" s="446"/>
      <c r="COC35" s="446"/>
      <c r="COD35" s="446"/>
      <c r="COE35" s="451"/>
      <c r="COF35" s="451"/>
      <c r="COG35" s="450"/>
      <c r="COH35" s="450"/>
      <c r="COI35" s="446"/>
      <c r="COJ35" s="446"/>
      <c r="COK35" s="446"/>
      <c r="COL35" s="446"/>
      <c r="COM35" s="451"/>
      <c r="CON35" s="451"/>
      <c r="COO35" s="450"/>
      <c r="COP35" s="450"/>
      <c r="COQ35" s="446"/>
      <c r="COR35" s="446"/>
      <c r="COS35" s="446"/>
      <c r="COT35" s="446"/>
      <c r="COU35" s="451"/>
      <c r="COV35" s="451"/>
      <c r="COW35" s="450"/>
      <c r="COX35" s="450"/>
      <c r="COY35" s="446"/>
      <c r="COZ35" s="446"/>
      <c r="CPA35" s="446"/>
      <c r="CPB35" s="446"/>
      <c r="CPC35" s="451"/>
      <c r="CPD35" s="451"/>
      <c r="CPE35" s="450"/>
      <c r="CPF35" s="450"/>
      <c r="CPG35" s="446"/>
      <c r="CPH35" s="446"/>
      <c r="CPI35" s="446"/>
      <c r="CPJ35" s="446"/>
      <c r="CPK35" s="451"/>
      <c r="CPL35" s="451"/>
      <c r="CPM35" s="450"/>
      <c r="CPN35" s="450"/>
      <c r="CPO35" s="446"/>
      <c r="CPP35" s="446"/>
      <c r="CPQ35" s="446"/>
      <c r="CPR35" s="446"/>
      <c r="CPS35" s="451"/>
      <c r="CPT35" s="451"/>
      <c r="CPU35" s="450"/>
      <c r="CPV35" s="450"/>
      <c r="CPW35" s="446"/>
      <c r="CPX35" s="446"/>
      <c r="CPY35" s="446"/>
      <c r="CPZ35" s="446"/>
      <c r="CQA35" s="451"/>
      <c r="CQB35" s="451"/>
      <c r="CQC35" s="450"/>
      <c r="CQD35" s="450"/>
      <c r="CQE35" s="446"/>
      <c r="CQF35" s="446"/>
      <c r="CQG35" s="446"/>
      <c r="CQH35" s="446"/>
      <c r="CQI35" s="451"/>
      <c r="CQJ35" s="451"/>
      <c r="CQK35" s="450"/>
      <c r="CQL35" s="450"/>
      <c r="CQM35" s="446"/>
      <c r="CQN35" s="446"/>
      <c r="CQO35" s="446"/>
      <c r="CQP35" s="446"/>
      <c r="CQQ35" s="451"/>
      <c r="CQR35" s="451"/>
      <c r="CQS35" s="450"/>
      <c r="CQT35" s="450"/>
      <c r="CQU35" s="446"/>
      <c r="CQV35" s="446"/>
      <c r="CQW35" s="446"/>
      <c r="CQX35" s="446"/>
      <c r="CQY35" s="451"/>
      <c r="CQZ35" s="451"/>
      <c r="CRA35" s="450"/>
      <c r="CRB35" s="450"/>
      <c r="CRC35" s="446"/>
      <c r="CRD35" s="446"/>
      <c r="CRE35" s="446"/>
      <c r="CRF35" s="446"/>
      <c r="CRG35" s="451"/>
      <c r="CRH35" s="451"/>
      <c r="CRI35" s="450"/>
      <c r="CRJ35" s="450"/>
      <c r="CRK35" s="446"/>
      <c r="CRL35" s="446"/>
      <c r="CRM35" s="446"/>
      <c r="CRN35" s="446"/>
      <c r="CRO35" s="451"/>
      <c r="CRP35" s="451"/>
      <c r="CRQ35" s="450"/>
      <c r="CRR35" s="450"/>
      <c r="CRS35" s="446"/>
      <c r="CRT35" s="446"/>
      <c r="CRU35" s="446"/>
      <c r="CRV35" s="446"/>
      <c r="CRW35" s="451"/>
      <c r="CRX35" s="451"/>
      <c r="CRY35" s="450"/>
      <c r="CRZ35" s="450"/>
      <c r="CSA35" s="446"/>
      <c r="CSB35" s="446"/>
      <c r="CSC35" s="446"/>
      <c r="CSD35" s="446"/>
      <c r="CSE35" s="451"/>
      <c r="CSF35" s="451"/>
      <c r="CSG35" s="450"/>
      <c r="CSH35" s="450"/>
      <c r="CSI35" s="446"/>
      <c r="CSJ35" s="446"/>
      <c r="CSK35" s="446"/>
      <c r="CSL35" s="446"/>
      <c r="CSM35" s="451"/>
      <c r="CSN35" s="451"/>
      <c r="CSO35" s="450"/>
      <c r="CSP35" s="450"/>
      <c r="CSQ35" s="446"/>
      <c r="CSR35" s="446"/>
      <c r="CSS35" s="446"/>
      <c r="CST35" s="446"/>
      <c r="CSU35" s="451"/>
      <c r="CSV35" s="451"/>
      <c r="CSW35" s="450"/>
      <c r="CSX35" s="450"/>
      <c r="CSY35" s="446"/>
      <c r="CSZ35" s="446"/>
      <c r="CTA35" s="446"/>
      <c r="CTB35" s="446"/>
      <c r="CTC35" s="451"/>
      <c r="CTD35" s="451"/>
      <c r="CTE35" s="450"/>
      <c r="CTF35" s="450"/>
      <c r="CTG35" s="446"/>
      <c r="CTH35" s="446"/>
      <c r="CTI35" s="446"/>
      <c r="CTJ35" s="446"/>
      <c r="CTK35" s="451"/>
      <c r="CTL35" s="451"/>
      <c r="CTM35" s="450"/>
      <c r="CTN35" s="450"/>
      <c r="CTO35" s="446"/>
      <c r="CTP35" s="446"/>
      <c r="CTQ35" s="446"/>
      <c r="CTR35" s="446"/>
      <c r="CTS35" s="451"/>
      <c r="CTT35" s="451"/>
      <c r="CTU35" s="450"/>
      <c r="CTV35" s="450"/>
      <c r="CTW35" s="446"/>
      <c r="CTX35" s="446"/>
      <c r="CTY35" s="446"/>
      <c r="CTZ35" s="446"/>
      <c r="CUA35" s="451"/>
      <c r="CUB35" s="451"/>
      <c r="CUC35" s="450"/>
      <c r="CUD35" s="450"/>
      <c r="CUE35" s="446"/>
      <c r="CUF35" s="446"/>
      <c r="CUG35" s="446"/>
      <c r="CUH35" s="446"/>
      <c r="CUI35" s="451"/>
      <c r="CUJ35" s="451"/>
      <c r="CUK35" s="450"/>
      <c r="CUL35" s="450"/>
      <c r="CUM35" s="446"/>
      <c r="CUN35" s="446"/>
      <c r="CUO35" s="446"/>
      <c r="CUP35" s="446"/>
      <c r="CUQ35" s="451"/>
      <c r="CUR35" s="451"/>
      <c r="CUS35" s="450"/>
      <c r="CUT35" s="450"/>
      <c r="CUU35" s="446"/>
      <c r="CUV35" s="446"/>
      <c r="CUW35" s="446"/>
      <c r="CUX35" s="446"/>
      <c r="CUY35" s="451"/>
      <c r="CUZ35" s="451"/>
      <c r="CVA35" s="450"/>
      <c r="CVB35" s="450"/>
      <c r="CVC35" s="446"/>
      <c r="CVD35" s="446"/>
      <c r="CVE35" s="446"/>
      <c r="CVF35" s="446"/>
      <c r="CVG35" s="451"/>
      <c r="CVH35" s="451"/>
      <c r="CVI35" s="450"/>
      <c r="CVJ35" s="450"/>
      <c r="CVK35" s="446"/>
      <c r="CVL35" s="446"/>
      <c r="CVM35" s="446"/>
      <c r="CVN35" s="446"/>
      <c r="CVO35" s="451"/>
      <c r="CVP35" s="451"/>
      <c r="CVQ35" s="450"/>
      <c r="CVR35" s="450"/>
      <c r="CVS35" s="446"/>
      <c r="CVT35" s="446"/>
      <c r="CVU35" s="446"/>
      <c r="CVV35" s="446"/>
      <c r="CVW35" s="451"/>
      <c r="CVX35" s="451"/>
      <c r="CVY35" s="450"/>
      <c r="CVZ35" s="450"/>
      <c r="CWA35" s="446"/>
      <c r="CWB35" s="446"/>
      <c r="CWC35" s="446"/>
      <c r="CWD35" s="446"/>
      <c r="CWE35" s="451"/>
      <c r="CWF35" s="451"/>
      <c r="CWG35" s="450"/>
      <c r="CWH35" s="450"/>
      <c r="CWI35" s="446"/>
      <c r="CWJ35" s="446"/>
      <c r="CWK35" s="446"/>
      <c r="CWL35" s="446"/>
      <c r="CWM35" s="451"/>
      <c r="CWN35" s="451"/>
      <c r="CWO35" s="450"/>
      <c r="CWP35" s="450"/>
      <c r="CWQ35" s="446"/>
      <c r="CWR35" s="446"/>
      <c r="CWS35" s="446"/>
      <c r="CWT35" s="446"/>
      <c r="CWU35" s="451"/>
      <c r="CWV35" s="451"/>
      <c r="CWW35" s="450"/>
      <c r="CWX35" s="450"/>
      <c r="CWY35" s="446"/>
      <c r="CWZ35" s="446"/>
      <c r="CXA35" s="446"/>
      <c r="CXB35" s="446"/>
      <c r="CXC35" s="451"/>
      <c r="CXD35" s="451"/>
      <c r="CXE35" s="450"/>
      <c r="CXF35" s="450"/>
      <c r="CXG35" s="446"/>
      <c r="CXH35" s="446"/>
      <c r="CXI35" s="446"/>
      <c r="CXJ35" s="446"/>
      <c r="CXK35" s="451"/>
      <c r="CXL35" s="451"/>
      <c r="CXM35" s="450"/>
      <c r="CXN35" s="450"/>
      <c r="CXO35" s="446"/>
      <c r="CXP35" s="446"/>
      <c r="CXQ35" s="446"/>
      <c r="CXR35" s="446"/>
      <c r="CXS35" s="451"/>
      <c r="CXT35" s="451"/>
      <c r="CXU35" s="450"/>
      <c r="CXV35" s="450"/>
      <c r="CXW35" s="446"/>
      <c r="CXX35" s="446"/>
      <c r="CXY35" s="446"/>
      <c r="CXZ35" s="446"/>
      <c r="CYA35" s="451"/>
      <c r="CYB35" s="451"/>
      <c r="CYC35" s="450"/>
      <c r="CYD35" s="450"/>
      <c r="CYE35" s="446"/>
      <c r="CYF35" s="446"/>
      <c r="CYG35" s="446"/>
      <c r="CYH35" s="446"/>
      <c r="CYI35" s="451"/>
      <c r="CYJ35" s="451"/>
      <c r="CYK35" s="450"/>
      <c r="CYL35" s="450"/>
      <c r="CYM35" s="446"/>
      <c r="CYN35" s="446"/>
      <c r="CYO35" s="446"/>
      <c r="CYP35" s="446"/>
      <c r="CYQ35" s="451"/>
      <c r="CYR35" s="451"/>
      <c r="CYS35" s="450"/>
      <c r="CYT35" s="450"/>
      <c r="CYU35" s="446"/>
      <c r="CYV35" s="446"/>
      <c r="CYW35" s="446"/>
      <c r="CYX35" s="446"/>
      <c r="CYY35" s="451"/>
      <c r="CYZ35" s="451"/>
      <c r="CZA35" s="450"/>
      <c r="CZB35" s="450"/>
      <c r="CZC35" s="446"/>
      <c r="CZD35" s="446"/>
      <c r="CZE35" s="446"/>
      <c r="CZF35" s="446"/>
      <c r="CZG35" s="451"/>
      <c r="CZH35" s="451"/>
      <c r="CZI35" s="450"/>
      <c r="CZJ35" s="450"/>
      <c r="CZK35" s="446"/>
      <c r="CZL35" s="446"/>
      <c r="CZM35" s="446"/>
      <c r="CZN35" s="446"/>
      <c r="CZO35" s="451"/>
      <c r="CZP35" s="451"/>
      <c r="CZQ35" s="450"/>
      <c r="CZR35" s="450"/>
      <c r="CZS35" s="446"/>
      <c r="CZT35" s="446"/>
      <c r="CZU35" s="446"/>
      <c r="CZV35" s="446"/>
      <c r="CZW35" s="451"/>
      <c r="CZX35" s="451"/>
      <c r="CZY35" s="450"/>
      <c r="CZZ35" s="450"/>
      <c r="DAA35" s="446"/>
      <c r="DAB35" s="446"/>
      <c r="DAC35" s="446"/>
      <c r="DAD35" s="446"/>
      <c r="DAE35" s="451"/>
      <c r="DAF35" s="451"/>
      <c r="DAG35" s="450"/>
      <c r="DAH35" s="450"/>
      <c r="DAI35" s="446"/>
      <c r="DAJ35" s="446"/>
      <c r="DAK35" s="446"/>
      <c r="DAL35" s="446"/>
      <c r="DAM35" s="451"/>
      <c r="DAN35" s="451"/>
      <c r="DAO35" s="450"/>
      <c r="DAP35" s="450"/>
      <c r="DAQ35" s="446"/>
      <c r="DAR35" s="446"/>
      <c r="DAS35" s="446"/>
      <c r="DAT35" s="446"/>
      <c r="DAU35" s="451"/>
      <c r="DAV35" s="451"/>
      <c r="DAW35" s="450"/>
      <c r="DAX35" s="450"/>
      <c r="DAY35" s="446"/>
      <c r="DAZ35" s="446"/>
      <c r="DBA35" s="446"/>
      <c r="DBB35" s="446"/>
      <c r="DBC35" s="451"/>
      <c r="DBD35" s="451"/>
      <c r="DBE35" s="450"/>
      <c r="DBF35" s="450"/>
      <c r="DBG35" s="446"/>
      <c r="DBH35" s="446"/>
      <c r="DBI35" s="446"/>
      <c r="DBJ35" s="446"/>
      <c r="DBK35" s="451"/>
      <c r="DBL35" s="451"/>
      <c r="DBM35" s="450"/>
      <c r="DBN35" s="450"/>
      <c r="DBO35" s="446"/>
      <c r="DBP35" s="446"/>
      <c r="DBQ35" s="446"/>
      <c r="DBR35" s="446"/>
      <c r="DBS35" s="451"/>
      <c r="DBT35" s="451"/>
      <c r="DBU35" s="450"/>
      <c r="DBV35" s="450"/>
      <c r="DBW35" s="446"/>
      <c r="DBX35" s="446"/>
      <c r="DBY35" s="446"/>
      <c r="DBZ35" s="446"/>
      <c r="DCA35" s="451"/>
      <c r="DCB35" s="451"/>
      <c r="DCC35" s="450"/>
      <c r="DCD35" s="450"/>
      <c r="DCE35" s="446"/>
      <c r="DCF35" s="446"/>
      <c r="DCG35" s="446"/>
      <c r="DCH35" s="446"/>
      <c r="DCI35" s="451"/>
      <c r="DCJ35" s="451"/>
      <c r="DCK35" s="450"/>
      <c r="DCL35" s="450"/>
      <c r="DCM35" s="446"/>
      <c r="DCN35" s="446"/>
      <c r="DCO35" s="446"/>
      <c r="DCP35" s="446"/>
      <c r="DCQ35" s="451"/>
      <c r="DCR35" s="451"/>
      <c r="DCS35" s="450"/>
      <c r="DCT35" s="450"/>
      <c r="DCU35" s="446"/>
      <c r="DCV35" s="446"/>
      <c r="DCW35" s="446"/>
      <c r="DCX35" s="446"/>
      <c r="DCY35" s="451"/>
      <c r="DCZ35" s="451"/>
      <c r="DDA35" s="450"/>
      <c r="DDB35" s="450"/>
      <c r="DDC35" s="446"/>
      <c r="DDD35" s="446"/>
      <c r="DDE35" s="446"/>
      <c r="DDF35" s="446"/>
      <c r="DDG35" s="451"/>
      <c r="DDH35" s="451"/>
      <c r="DDI35" s="450"/>
      <c r="DDJ35" s="450"/>
      <c r="DDK35" s="446"/>
      <c r="DDL35" s="446"/>
      <c r="DDM35" s="446"/>
      <c r="DDN35" s="446"/>
      <c r="DDO35" s="451"/>
      <c r="DDP35" s="451"/>
      <c r="DDQ35" s="450"/>
      <c r="DDR35" s="450"/>
      <c r="DDS35" s="446"/>
      <c r="DDT35" s="446"/>
      <c r="DDU35" s="446"/>
      <c r="DDV35" s="446"/>
      <c r="DDW35" s="451"/>
      <c r="DDX35" s="451"/>
      <c r="DDY35" s="450"/>
      <c r="DDZ35" s="450"/>
      <c r="DEA35" s="446"/>
      <c r="DEB35" s="446"/>
      <c r="DEC35" s="446"/>
      <c r="DED35" s="446"/>
      <c r="DEE35" s="451"/>
      <c r="DEF35" s="451"/>
      <c r="DEG35" s="450"/>
      <c r="DEH35" s="450"/>
      <c r="DEI35" s="446"/>
      <c r="DEJ35" s="446"/>
      <c r="DEK35" s="446"/>
      <c r="DEL35" s="446"/>
      <c r="DEM35" s="451"/>
      <c r="DEN35" s="451"/>
      <c r="DEO35" s="450"/>
      <c r="DEP35" s="450"/>
      <c r="DEQ35" s="446"/>
      <c r="DER35" s="446"/>
      <c r="DES35" s="446"/>
      <c r="DET35" s="446"/>
      <c r="DEU35" s="451"/>
      <c r="DEV35" s="451"/>
      <c r="DEW35" s="450"/>
      <c r="DEX35" s="450"/>
      <c r="DEY35" s="446"/>
      <c r="DEZ35" s="446"/>
      <c r="DFA35" s="446"/>
      <c r="DFB35" s="446"/>
      <c r="DFC35" s="451"/>
      <c r="DFD35" s="451"/>
      <c r="DFE35" s="450"/>
      <c r="DFF35" s="450"/>
      <c r="DFG35" s="446"/>
      <c r="DFH35" s="446"/>
      <c r="DFI35" s="446"/>
      <c r="DFJ35" s="446"/>
      <c r="DFK35" s="451"/>
      <c r="DFL35" s="451"/>
      <c r="DFM35" s="450"/>
      <c r="DFN35" s="450"/>
      <c r="DFO35" s="446"/>
      <c r="DFP35" s="446"/>
      <c r="DFQ35" s="446"/>
      <c r="DFR35" s="446"/>
      <c r="DFS35" s="451"/>
      <c r="DFT35" s="451"/>
      <c r="DFU35" s="450"/>
      <c r="DFV35" s="450"/>
      <c r="DFW35" s="446"/>
      <c r="DFX35" s="446"/>
      <c r="DFY35" s="446"/>
      <c r="DFZ35" s="446"/>
      <c r="DGA35" s="451"/>
      <c r="DGB35" s="451"/>
      <c r="DGC35" s="450"/>
      <c r="DGD35" s="450"/>
      <c r="DGE35" s="446"/>
      <c r="DGF35" s="446"/>
      <c r="DGG35" s="446"/>
      <c r="DGH35" s="446"/>
      <c r="DGI35" s="451"/>
      <c r="DGJ35" s="451"/>
      <c r="DGK35" s="450"/>
      <c r="DGL35" s="450"/>
      <c r="DGM35" s="446"/>
      <c r="DGN35" s="446"/>
      <c r="DGO35" s="446"/>
      <c r="DGP35" s="446"/>
      <c r="DGQ35" s="451"/>
      <c r="DGR35" s="451"/>
      <c r="DGS35" s="450"/>
      <c r="DGT35" s="450"/>
      <c r="DGU35" s="446"/>
      <c r="DGV35" s="446"/>
      <c r="DGW35" s="446"/>
      <c r="DGX35" s="446"/>
      <c r="DGY35" s="451"/>
      <c r="DGZ35" s="451"/>
      <c r="DHA35" s="450"/>
      <c r="DHB35" s="450"/>
      <c r="DHC35" s="446"/>
      <c r="DHD35" s="446"/>
      <c r="DHE35" s="446"/>
      <c r="DHF35" s="446"/>
      <c r="DHG35" s="451"/>
      <c r="DHH35" s="451"/>
      <c r="DHI35" s="450"/>
      <c r="DHJ35" s="450"/>
      <c r="DHK35" s="446"/>
      <c r="DHL35" s="446"/>
      <c r="DHM35" s="446"/>
      <c r="DHN35" s="446"/>
      <c r="DHO35" s="451"/>
      <c r="DHP35" s="451"/>
      <c r="DHQ35" s="450"/>
      <c r="DHR35" s="450"/>
      <c r="DHS35" s="446"/>
      <c r="DHT35" s="446"/>
      <c r="DHU35" s="446"/>
      <c r="DHV35" s="446"/>
      <c r="DHW35" s="451"/>
      <c r="DHX35" s="451"/>
      <c r="DHY35" s="450"/>
      <c r="DHZ35" s="450"/>
      <c r="DIA35" s="446"/>
      <c r="DIB35" s="446"/>
      <c r="DIC35" s="446"/>
      <c r="DID35" s="446"/>
      <c r="DIE35" s="451"/>
      <c r="DIF35" s="451"/>
      <c r="DIG35" s="450"/>
      <c r="DIH35" s="450"/>
      <c r="DII35" s="446"/>
      <c r="DIJ35" s="446"/>
      <c r="DIK35" s="446"/>
      <c r="DIL35" s="446"/>
      <c r="DIM35" s="451"/>
      <c r="DIN35" s="451"/>
      <c r="DIO35" s="450"/>
      <c r="DIP35" s="450"/>
      <c r="DIQ35" s="446"/>
      <c r="DIR35" s="446"/>
      <c r="DIS35" s="446"/>
      <c r="DIT35" s="446"/>
      <c r="DIU35" s="451"/>
      <c r="DIV35" s="451"/>
      <c r="DIW35" s="450"/>
      <c r="DIX35" s="450"/>
      <c r="DIY35" s="446"/>
      <c r="DIZ35" s="446"/>
      <c r="DJA35" s="446"/>
      <c r="DJB35" s="446"/>
      <c r="DJC35" s="451"/>
      <c r="DJD35" s="451"/>
      <c r="DJE35" s="450"/>
      <c r="DJF35" s="450"/>
      <c r="DJG35" s="446"/>
      <c r="DJH35" s="446"/>
      <c r="DJI35" s="446"/>
      <c r="DJJ35" s="446"/>
      <c r="DJK35" s="451"/>
      <c r="DJL35" s="451"/>
      <c r="DJM35" s="450"/>
      <c r="DJN35" s="450"/>
      <c r="DJO35" s="446"/>
      <c r="DJP35" s="446"/>
      <c r="DJQ35" s="446"/>
      <c r="DJR35" s="446"/>
      <c r="DJS35" s="451"/>
      <c r="DJT35" s="451"/>
      <c r="DJU35" s="450"/>
      <c r="DJV35" s="450"/>
      <c r="DJW35" s="446"/>
      <c r="DJX35" s="446"/>
      <c r="DJY35" s="446"/>
      <c r="DJZ35" s="446"/>
      <c r="DKA35" s="451"/>
      <c r="DKB35" s="451"/>
      <c r="DKC35" s="450"/>
      <c r="DKD35" s="450"/>
      <c r="DKE35" s="446"/>
      <c r="DKF35" s="446"/>
      <c r="DKG35" s="446"/>
      <c r="DKH35" s="446"/>
      <c r="DKI35" s="451"/>
      <c r="DKJ35" s="451"/>
      <c r="DKK35" s="450"/>
      <c r="DKL35" s="450"/>
      <c r="DKM35" s="446"/>
      <c r="DKN35" s="446"/>
      <c r="DKO35" s="446"/>
      <c r="DKP35" s="446"/>
      <c r="DKQ35" s="451"/>
      <c r="DKR35" s="451"/>
      <c r="DKS35" s="450"/>
      <c r="DKT35" s="450"/>
      <c r="DKU35" s="446"/>
      <c r="DKV35" s="446"/>
      <c r="DKW35" s="446"/>
      <c r="DKX35" s="446"/>
      <c r="DKY35" s="451"/>
      <c r="DKZ35" s="451"/>
      <c r="DLA35" s="450"/>
      <c r="DLB35" s="450"/>
      <c r="DLC35" s="446"/>
      <c r="DLD35" s="446"/>
      <c r="DLE35" s="446"/>
      <c r="DLF35" s="446"/>
      <c r="DLG35" s="451"/>
      <c r="DLH35" s="451"/>
      <c r="DLI35" s="450"/>
      <c r="DLJ35" s="450"/>
      <c r="DLK35" s="446"/>
      <c r="DLL35" s="446"/>
      <c r="DLM35" s="446"/>
      <c r="DLN35" s="446"/>
      <c r="DLO35" s="451"/>
      <c r="DLP35" s="451"/>
      <c r="DLQ35" s="450"/>
      <c r="DLR35" s="450"/>
      <c r="DLS35" s="446"/>
      <c r="DLT35" s="446"/>
      <c r="DLU35" s="446"/>
      <c r="DLV35" s="446"/>
      <c r="DLW35" s="451"/>
      <c r="DLX35" s="451"/>
      <c r="DLY35" s="450"/>
      <c r="DLZ35" s="450"/>
      <c r="DMA35" s="446"/>
      <c r="DMB35" s="446"/>
      <c r="DMC35" s="446"/>
      <c r="DMD35" s="446"/>
      <c r="DME35" s="451"/>
      <c r="DMF35" s="451"/>
      <c r="DMG35" s="450"/>
      <c r="DMH35" s="450"/>
      <c r="DMI35" s="446"/>
      <c r="DMJ35" s="446"/>
      <c r="DMK35" s="446"/>
      <c r="DML35" s="446"/>
      <c r="DMM35" s="451"/>
      <c r="DMN35" s="451"/>
      <c r="DMO35" s="450"/>
      <c r="DMP35" s="450"/>
      <c r="DMQ35" s="446"/>
      <c r="DMR35" s="446"/>
      <c r="DMS35" s="446"/>
      <c r="DMT35" s="446"/>
      <c r="DMU35" s="451"/>
      <c r="DMV35" s="451"/>
      <c r="DMW35" s="450"/>
      <c r="DMX35" s="450"/>
      <c r="DMY35" s="446"/>
      <c r="DMZ35" s="446"/>
      <c r="DNA35" s="446"/>
      <c r="DNB35" s="446"/>
      <c r="DNC35" s="451"/>
      <c r="DND35" s="451"/>
      <c r="DNE35" s="450"/>
      <c r="DNF35" s="450"/>
      <c r="DNG35" s="446"/>
      <c r="DNH35" s="446"/>
      <c r="DNI35" s="446"/>
      <c r="DNJ35" s="446"/>
      <c r="DNK35" s="451"/>
      <c r="DNL35" s="451"/>
      <c r="DNM35" s="450"/>
      <c r="DNN35" s="450"/>
      <c r="DNO35" s="446"/>
      <c r="DNP35" s="446"/>
      <c r="DNQ35" s="446"/>
      <c r="DNR35" s="446"/>
      <c r="DNS35" s="451"/>
      <c r="DNT35" s="451"/>
      <c r="DNU35" s="450"/>
      <c r="DNV35" s="450"/>
      <c r="DNW35" s="446"/>
      <c r="DNX35" s="446"/>
      <c r="DNY35" s="446"/>
      <c r="DNZ35" s="446"/>
      <c r="DOA35" s="451"/>
      <c r="DOB35" s="451"/>
      <c r="DOC35" s="450"/>
      <c r="DOD35" s="450"/>
      <c r="DOE35" s="446"/>
      <c r="DOF35" s="446"/>
      <c r="DOG35" s="446"/>
      <c r="DOH35" s="446"/>
      <c r="DOI35" s="451"/>
      <c r="DOJ35" s="451"/>
      <c r="DOK35" s="450"/>
      <c r="DOL35" s="450"/>
      <c r="DOM35" s="446"/>
      <c r="DON35" s="446"/>
      <c r="DOO35" s="446"/>
      <c r="DOP35" s="446"/>
      <c r="DOQ35" s="451"/>
      <c r="DOR35" s="451"/>
      <c r="DOS35" s="450"/>
      <c r="DOT35" s="450"/>
      <c r="DOU35" s="446"/>
      <c r="DOV35" s="446"/>
      <c r="DOW35" s="446"/>
      <c r="DOX35" s="446"/>
      <c r="DOY35" s="451"/>
      <c r="DOZ35" s="451"/>
      <c r="DPA35" s="450"/>
      <c r="DPB35" s="450"/>
      <c r="DPC35" s="446"/>
      <c r="DPD35" s="446"/>
      <c r="DPE35" s="446"/>
      <c r="DPF35" s="446"/>
      <c r="DPG35" s="451"/>
      <c r="DPH35" s="451"/>
      <c r="DPI35" s="450"/>
      <c r="DPJ35" s="450"/>
      <c r="DPK35" s="446"/>
      <c r="DPL35" s="446"/>
      <c r="DPM35" s="446"/>
      <c r="DPN35" s="446"/>
      <c r="DPO35" s="451"/>
      <c r="DPP35" s="451"/>
      <c r="DPQ35" s="450"/>
      <c r="DPR35" s="450"/>
      <c r="DPS35" s="446"/>
      <c r="DPT35" s="446"/>
      <c r="DPU35" s="446"/>
      <c r="DPV35" s="446"/>
      <c r="DPW35" s="451"/>
      <c r="DPX35" s="451"/>
      <c r="DPY35" s="450"/>
      <c r="DPZ35" s="450"/>
      <c r="DQA35" s="446"/>
      <c r="DQB35" s="446"/>
      <c r="DQC35" s="446"/>
      <c r="DQD35" s="446"/>
      <c r="DQE35" s="451"/>
      <c r="DQF35" s="451"/>
      <c r="DQG35" s="450"/>
      <c r="DQH35" s="450"/>
      <c r="DQI35" s="446"/>
      <c r="DQJ35" s="446"/>
      <c r="DQK35" s="446"/>
      <c r="DQL35" s="446"/>
      <c r="DQM35" s="451"/>
      <c r="DQN35" s="451"/>
      <c r="DQO35" s="450"/>
      <c r="DQP35" s="450"/>
      <c r="DQQ35" s="446"/>
      <c r="DQR35" s="446"/>
      <c r="DQS35" s="446"/>
      <c r="DQT35" s="446"/>
      <c r="DQU35" s="451"/>
      <c r="DQV35" s="451"/>
      <c r="DQW35" s="450"/>
      <c r="DQX35" s="450"/>
      <c r="DQY35" s="446"/>
      <c r="DQZ35" s="446"/>
      <c r="DRA35" s="446"/>
      <c r="DRB35" s="446"/>
      <c r="DRC35" s="451"/>
      <c r="DRD35" s="451"/>
      <c r="DRE35" s="450"/>
      <c r="DRF35" s="450"/>
      <c r="DRG35" s="446"/>
      <c r="DRH35" s="446"/>
      <c r="DRI35" s="446"/>
      <c r="DRJ35" s="446"/>
      <c r="DRK35" s="451"/>
      <c r="DRL35" s="451"/>
      <c r="DRM35" s="450"/>
      <c r="DRN35" s="450"/>
      <c r="DRO35" s="446"/>
      <c r="DRP35" s="446"/>
      <c r="DRQ35" s="446"/>
      <c r="DRR35" s="446"/>
      <c r="DRS35" s="451"/>
      <c r="DRT35" s="451"/>
      <c r="DRU35" s="450"/>
      <c r="DRV35" s="450"/>
      <c r="DRW35" s="446"/>
      <c r="DRX35" s="446"/>
      <c r="DRY35" s="446"/>
      <c r="DRZ35" s="446"/>
      <c r="DSA35" s="451"/>
      <c r="DSB35" s="451"/>
      <c r="DSC35" s="450"/>
      <c r="DSD35" s="450"/>
      <c r="DSE35" s="446"/>
      <c r="DSF35" s="446"/>
      <c r="DSG35" s="446"/>
      <c r="DSH35" s="446"/>
      <c r="DSI35" s="451"/>
      <c r="DSJ35" s="451"/>
      <c r="DSK35" s="450"/>
      <c r="DSL35" s="450"/>
      <c r="DSM35" s="446"/>
      <c r="DSN35" s="446"/>
      <c r="DSO35" s="446"/>
      <c r="DSP35" s="446"/>
      <c r="DSQ35" s="451"/>
      <c r="DSR35" s="451"/>
      <c r="DSS35" s="450"/>
      <c r="DST35" s="450"/>
      <c r="DSU35" s="446"/>
      <c r="DSV35" s="446"/>
      <c r="DSW35" s="446"/>
      <c r="DSX35" s="446"/>
      <c r="DSY35" s="451"/>
      <c r="DSZ35" s="451"/>
      <c r="DTA35" s="450"/>
      <c r="DTB35" s="450"/>
      <c r="DTC35" s="446"/>
      <c r="DTD35" s="446"/>
      <c r="DTE35" s="446"/>
      <c r="DTF35" s="446"/>
      <c r="DTG35" s="451"/>
      <c r="DTH35" s="451"/>
      <c r="DTI35" s="450"/>
      <c r="DTJ35" s="450"/>
      <c r="DTK35" s="446"/>
      <c r="DTL35" s="446"/>
      <c r="DTM35" s="446"/>
      <c r="DTN35" s="446"/>
      <c r="DTO35" s="451"/>
      <c r="DTP35" s="451"/>
      <c r="DTQ35" s="450"/>
      <c r="DTR35" s="450"/>
      <c r="DTS35" s="446"/>
      <c r="DTT35" s="446"/>
      <c r="DTU35" s="446"/>
      <c r="DTV35" s="446"/>
      <c r="DTW35" s="451"/>
      <c r="DTX35" s="451"/>
      <c r="DTY35" s="450"/>
      <c r="DTZ35" s="450"/>
      <c r="DUA35" s="446"/>
      <c r="DUB35" s="446"/>
      <c r="DUC35" s="446"/>
      <c r="DUD35" s="446"/>
      <c r="DUE35" s="451"/>
      <c r="DUF35" s="451"/>
      <c r="DUG35" s="450"/>
      <c r="DUH35" s="450"/>
      <c r="DUI35" s="446"/>
      <c r="DUJ35" s="446"/>
      <c r="DUK35" s="446"/>
      <c r="DUL35" s="446"/>
      <c r="DUM35" s="451"/>
      <c r="DUN35" s="451"/>
      <c r="DUO35" s="450"/>
      <c r="DUP35" s="450"/>
      <c r="DUQ35" s="446"/>
      <c r="DUR35" s="446"/>
      <c r="DUS35" s="446"/>
      <c r="DUT35" s="446"/>
      <c r="DUU35" s="451"/>
      <c r="DUV35" s="451"/>
      <c r="DUW35" s="450"/>
      <c r="DUX35" s="450"/>
      <c r="DUY35" s="446"/>
      <c r="DUZ35" s="446"/>
      <c r="DVA35" s="446"/>
      <c r="DVB35" s="446"/>
      <c r="DVC35" s="451"/>
      <c r="DVD35" s="451"/>
      <c r="DVE35" s="450"/>
      <c r="DVF35" s="450"/>
      <c r="DVG35" s="446"/>
      <c r="DVH35" s="446"/>
      <c r="DVI35" s="446"/>
      <c r="DVJ35" s="446"/>
      <c r="DVK35" s="451"/>
      <c r="DVL35" s="451"/>
      <c r="DVM35" s="450"/>
      <c r="DVN35" s="450"/>
      <c r="DVO35" s="446"/>
      <c r="DVP35" s="446"/>
      <c r="DVQ35" s="446"/>
      <c r="DVR35" s="446"/>
      <c r="DVS35" s="451"/>
      <c r="DVT35" s="451"/>
      <c r="DVU35" s="450"/>
      <c r="DVV35" s="450"/>
      <c r="DVW35" s="446"/>
      <c r="DVX35" s="446"/>
      <c r="DVY35" s="446"/>
      <c r="DVZ35" s="446"/>
      <c r="DWA35" s="451"/>
      <c r="DWB35" s="451"/>
      <c r="DWC35" s="450"/>
      <c r="DWD35" s="450"/>
      <c r="DWE35" s="446"/>
      <c r="DWF35" s="446"/>
      <c r="DWG35" s="446"/>
      <c r="DWH35" s="446"/>
      <c r="DWI35" s="451"/>
      <c r="DWJ35" s="451"/>
      <c r="DWK35" s="450"/>
      <c r="DWL35" s="450"/>
      <c r="DWM35" s="446"/>
      <c r="DWN35" s="446"/>
      <c r="DWO35" s="446"/>
      <c r="DWP35" s="446"/>
      <c r="DWQ35" s="451"/>
      <c r="DWR35" s="451"/>
      <c r="DWS35" s="450"/>
      <c r="DWT35" s="450"/>
      <c r="DWU35" s="446"/>
      <c r="DWV35" s="446"/>
      <c r="DWW35" s="446"/>
      <c r="DWX35" s="446"/>
      <c r="DWY35" s="451"/>
      <c r="DWZ35" s="451"/>
      <c r="DXA35" s="450"/>
      <c r="DXB35" s="450"/>
      <c r="DXC35" s="446"/>
      <c r="DXD35" s="446"/>
      <c r="DXE35" s="446"/>
      <c r="DXF35" s="446"/>
      <c r="DXG35" s="451"/>
      <c r="DXH35" s="451"/>
      <c r="DXI35" s="450"/>
      <c r="DXJ35" s="450"/>
      <c r="DXK35" s="446"/>
      <c r="DXL35" s="446"/>
      <c r="DXM35" s="446"/>
      <c r="DXN35" s="446"/>
      <c r="DXO35" s="451"/>
      <c r="DXP35" s="451"/>
      <c r="DXQ35" s="450"/>
      <c r="DXR35" s="450"/>
      <c r="DXS35" s="446"/>
      <c r="DXT35" s="446"/>
      <c r="DXU35" s="446"/>
      <c r="DXV35" s="446"/>
      <c r="DXW35" s="451"/>
      <c r="DXX35" s="451"/>
      <c r="DXY35" s="450"/>
      <c r="DXZ35" s="450"/>
      <c r="DYA35" s="446"/>
      <c r="DYB35" s="446"/>
      <c r="DYC35" s="446"/>
      <c r="DYD35" s="446"/>
      <c r="DYE35" s="451"/>
      <c r="DYF35" s="451"/>
      <c r="DYG35" s="450"/>
      <c r="DYH35" s="450"/>
      <c r="DYI35" s="446"/>
      <c r="DYJ35" s="446"/>
      <c r="DYK35" s="446"/>
      <c r="DYL35" s="446"/>
      <c r="DYM35" s="451"/>
      <c r="DYN35" s="451"/>
      <c r="DYO35" s="450"/>
      <c r="DYP35" s="450"/>
      <c r="DYQ35" s="446"/>
      <c r="DYR35" s="446"/>
      <c r="DYS35" s="446"/>
      <c r="DYT35" s="446"/>
      <c r="DYU35" s="451"/>
      <c r="DYV35" s="451"/>
      <c r="DYW35" s="450"/>
      <c r="DYX35" s="450"/>
      <c r="DYY35" s="446"/>
      <c r="DYZ35" s="446"/>
      <c r="DZA35" s="446"/>
      <c r="DZB35" s="446"/>
      <c r="DZC35" s="451"/>
      <c r="DZD35" s="451"/>
      <c r="DZE35" s="450"/>
      <c r="DZF35" s="450"/>
      <c r="DZG35" s="446"/>
      <c r="DZH35" s="446"/>
      <c r="DZI35" s="446"/>
      <c r="DZJ35" s="446"/>
      <c r="DZK35" s="451"/>
      <c r="DZL35" s="451"/>
      <c r="DZM35" s="450"/>
      <c r="DZN35" s="450"/>
      <c r="DZO35" s="446"/>
      <c r="DZP35" s="446"/>
      <c r="DZQ35" s="446"/>
      <c r="DZR35" s="446"/>
      <c r="DZS35" s="451"/>
      <c r="DZT35" s="451"/>
      <c r="DZU35" s="450"/>
      <c r="DZV35" s="450"/>
      <c r="DZW35" s="446"/>
      <c r="DZX35" s="446"/>
      <c r="DZY35" s="446"/>
      <c r="DZZ35" s="446"/>
      <c r="EAA35" s="451"/>
      <c r="EAB35" s="451"/>
      <c r="EAC35" s="450"/>
      <c r="EAD35" s="450"/>
      <c r="EAE35" s="446"/>
      <c r="EAF35" s="446"/>
      <c r="EAG35" s="446"/>
      <c r="EAH35" s="446"/>
      <c r="EAI35" s="451"/>
      <c r="EAJ35" s="451"/>
      <c r="EAK35" s="450"/>
      <c r="EAL35" s="450"/>
      <c r="EAM35" s="446"/>
      <c r="EAN35" s="446"/>
      <c r="EAO35" s="446"/>
      <c r="EAP35" s="446"/>
      <c r="EAQ35" s="451"/>
      <c r="EAR35" s="451"/>
      <c r="EAS35" s="450"/>
      <c r="EAT35" s="450"/>
      <c r="EAU35" s="446"/>
      <c r="EAV35" s="446"/>
      <c r="EAW35" s="446"/>
      <c r="EAX35" s="446"/>
      <c r="EAY35" s="451"/>
      <c r="EAZ35" s="451"/>
      <c r="EBA35" s="450"/>
      <c r="EBB35" s="450"/>
      <c r="EBC35" s="446"/>
      <c r="EBD35" s="446"/>
      <c r="EBE35" s="446"/>
      <c r="EBF35" s="446"/>
      <c r="EBG35" s="451"/>
      <c r="EBH35" s="451"/>
      <c r="EBI35" s="450"/>
      <c r="EBJ35" s="450"/>
      <c r="EBK35" s="446"/>
      <c r="EBL35" s="446"/>
      <c r="EBM35" s="446"/>
      <c r="EBN35" s="446"/>
      <c r="EBO35" s="451"/>
      <c r="EBP35" s="451"/>
      <c r="EBQ35" s="450"/>
      <c r="EBR35" s="450"/>
      <c r="EBS35" s="446"/>
      <c r="EBT35" s="446"/>
      <c r="EBU35" s="446"/>
      <c r="EBV35" s="446"/>
      <c r="EBW35" s="451"/>
      <c r="EBX35" s="451"/>
      <c r="EBY35" s="450"/>
      <c r="EBZ35" s="450"/>
      <c r="ECA35" s="446"/>
      <c r="ECB35" s="446"/>
      <c r="ECC35" s="446"/>
      <c r="ECD35" s="446"/>
      <c r="ECE35" s="451"/>
      <c r="ECF35" s="451"/>
      <c r="ECG35" s="450"/>
      <c r="ECH35" s="450"/>
      <c r="ECI35" s="446"/>
      <c r="ECJ35" s="446"/>
      <c r="ECK35" s="446"/>
      <c r="ECL35" s="446"/>
      <c r="ECM35" s="451"/>
      <c r="ECN35" s="451"/>
      <c r="ECO35" s="450"/>
      <c r="ECP35" s="450"/>
      <c r="ECQ35" s="446"/>
      <c r="ECR35" s="446"/>
      <c r="ECS35" s="446"/>
      <c r="ECT35" s="446"/>
      <c r="ECU35" s="451"/>
      <c r="ECV35" s="451"/>
      <c r="ECW35" s="450"/>
      <c r="ECX35" s="450"/>
      <c r="ECY35" s="446"/>
      <c r="ECZ35" s="446"/>
      <c r="EDA35" s="446"/>
      <c r="EDB35" s="446"/>
      <c r="EDC35" s="451"/>
      <c r="EDD35" s="451"/>
      <c r="EDE35" s="450"/>
      <c r="EDF35" s="450"/>
      <c r="EDG35" s="446"/>
      <c r="EDH35" s="446"/>
      <c r="EDI35" s="446"/>
      <c r="EDJ35" s="446"/>
      <c r="EDK35" s="451"/>
      <c r="EDL35" s="451"/>
      <c r="EDM35" s="450"/>
      <c r="EDN35" s="450"/>
      <c r="EDO35" s="446"/>
      <c r="EDP35" s="446"/>
      <c r="EDQ35" s="446"/>
      <c r="EDR35" s="446"/>
      <c r="EDS35" s="451"/>
      <c r="EDT35" s="451"/>
      <c r="EDU35" s="450"/>
      <c r="EDV35" s="450"/>
      <c r="EDW35" s="446"/>
      <c r="EDX35" s="446"/>
      <c r="EDY35" s="446"/>
      <c r="EDZ35" s="446"/>
      <c r="EEA35" s="451"/>
      <c r="EEB35" s="451"/>
      <c r="EEC35" s="450"/>
      <c r="EED35" s="450"/>
      <c r="EEE35" s="446"/>
      <c r="EEF35" s="446"/>
      <c r="EEG35" s="446"/>
      <c r="EEH35" s="446"/>
      <c r="EEI35" s="451"/>
      <c r="EEJ35" s="451"/>
      <c r="EEK35" s="450"/>
      <c r="EEL35" s="450"/>
      <c r="EEM35" s="446"/>
      <c r="EEN35" s="446"/>
      <c r="EEO35" s="446"/>
      <c r="EEP35" s="446"/>
      <c r="EEQ35" s="451"/>
      <c r="EER35" s="451"/>
      <c r="EES35" s="450"/>
      <c r="EET35" s="450"/>
      <c r="EEU35" s="446"/>
      <c r="EEV35" s="446"/>
      <c r="EEW35" s="446"/>
      <c r="EEX35" s="446"/>
      <c r="EEY35" s="451"/>
      <c r="EEZ35" s="451"/>
      <c r="EFA35" s="450"/>
      <c r="EFB35" s="450"/>
      <c r="EFC35" s="446"/>
      <c r="EFD35" s="446"/>
      <c r="EFE35" s="446"/>
      <c r="EFF35" s="446"/>
      <c r="EFG35" s="451"/>
      <c r="EFH35" s="451"/>
      <c r="EFI35" s="450"/>
      <c r="EFJ35" s="450"/>
      <c r="EFK35" s="446"/>
      <c r="EFL35" s="446"/>
      <c r="EFM35" s="446"/>
      <c r="EFN35" s="446"/>
      <c r="EFO35" s="451"/>
      <c r="EFP35" s="451"/>
      <c r="EFQ35" s="450"/>
      <c r="EFR35" s="450"/>
      <c r="EFS35" s="446"/>
      <c r="EFT35" s="446"/>
      <c r="EFU35" s="446"/>
      <c r="EFV35" s="446"/>
      <c r="EFW35" s="451"/>
      <c r="EFX35" s="451"/>
      <c r="EFY35" s="450"/>
      <c r="EFZ35" s="450"/>
      <c r="EGA35" s="446"/>
      <c r="EGB35" s="446"/>
      <c r="EGC35" s="446"/>
      <c r="EGD35" s="446"/>
      <c r="EGE35" s="451"/>
      <c r="EGF35" s="451"/>
      <c r="EGG35" s="450"/>
      <c r="EGH35" s="450"/>
      <c r="EGI35" s="446"/>
      <c r="EGJ35" s="446"/>
      <c r="EGK35" s="446"/>
      <c r="EGL35" s="446"/>
      <c r="EGM35" s="451"/>
      <c r="EGN35" s="451"/>
      <c r="EGO35" s="450"/>
      <c r="EGP35" s="450"/>
      <c r="EGQ35" s="446"/>
      <c r="EGR35" s="446"/>
      <c r="EGS35" s="446"/>
      <c r="EGT35" s="446"/>
      <c r="EGU35" s="451"/>
      <c r="EGV35" s="451"/>
      <c r="EGW35" s="450"/>
      <c r="EGX35" s="450"/>
      <c r="EGY35" s="446"/>
      <c r="EGZ35" s="446"/>
      <c r="EHA35" s="446"/>
      <c r="EHB35" s="446"/>
      <c r="EHC35" s="451"/>
      <c r="EHD35" s="451"/>
      <c r="EHE35" s="450"/>
      <c r="EHF35" s="450"/>
      <c r="EHG35" s="446"/>
      <c r="EHH35" s="446"/>
      <c r="EHI35" s="446"/>
      <c r="EHJ35" s="446"/>
      <c r="EHK35" s="451"/>
      <c r="EHL35" s="451"/>
      <c r="EHM35" s="450"/>
      <c r="EHN35" s="450"/>
      <c r="EHO35" s="446"/>
      <c r="EHP35" s="446"/>
      <c r="EHQ35" s="446"/>
      <c r="EHR35" s="446"/>
      <c r="EHS35" s="451"/>
      <c r="EHT35" s="451"/>
      <c r="EHU35" s="450"/>
      <c r="EHV35" s="450"/>
      <c r="EHW35" s="446"/>
      <c r="EHX35" s="446"/>
      <c r="EHY35" s="446"/>
      <c r="EHZ35" s="446"/>
      <c r="EIA35" s="451"/>
      <c r="EIB35" s="451"/>
      <c r="EIC35" s="450"/>
      <c r="EID35" s="450"/>
      <c r="EIE35" s="446"/>
      <c r="EIF35" s="446"/>
      <c r="EIG35" s="446"/>
      <c r="EIH35" s="446"/>
      <c r="EII35" s="451"/>
      <c r="EIJ35" s="451"/>
      <c r="EIK35" s="450"/>
      <c r="EIL35" s="450"/>
      <c r="EIM35" s="446"/>
      <c r="EIN35" s="446"/>
      <c r="EIO35" s="446"/>
      <c r="EIP35" s="446"/>
      <c r="EIQ35" s="451"/>
      <c r="EIR35" s="451"/>
      <c r="EIS35" s="450"/>
      <c r="EIT35" s="450"/>
      <c r="EIU35" s="446"/>
      <c r="EIV35" s="446"/>
      <c r="EIW35" s="446"/>
      <c r="EIX35" s="446"/>
      <c r="EIY35" s="451"/>
      <c r="EIZ35" s="451"/>
      <c r="EJA35" s="450"/>
      <c r="EJB35" s="450"/>
      <c r="EJC35" s="446"/>
      <c r="EJD35" s="446"/>
      <c r="EJE35" s="446"/>
      <c r="EJF35" s="446"/>
      <c r="EJG35" s="451"/>
      <c r="EJH35" s="451"/>
      <c r="EJI35" s="450"/>
      <c r="EJJ35" s="450"/>
      <c r="EJK35" s="446"/>
      <c r="EJL35" s="446"/>
      <c r="EJM35" s="446"/>
      <c r="EJN35" s="446"/>
      <c r="EJO35" s="451"/>
      <c r="EJP35" s="451"/>
      <c r="EJQ35" s="450"/>
      <c r="EJR35" s="450"/>
      <c r="EJS35" s="446"/>
      <c r="EJT35" s="446"/>
      <c r="EJU35" s="446"/>
      <c r="EJV35" s="446"/>
      <c r="EJW35" s="451"/>
      <c r="EJX35" s="451"/>
      <c r="EJY35" s="450"/>
      <c r="EJZ35" s="450"/>
      <c r="EKA35" s="446"/>
      <c r="EKB35" s="446"/>
      <c r="EKC35" s="446"/>
      <c r="EKD35" s="446"/>
      <c r="EKE35" s="451"/>
      <c r="EKF35" s="451"/>
      <c r="EKG35" s="450"/>
      <c r="EKH35" s="450"/>
      <c r="EKI35" s="446"/>
      <c r="EKJ35" s="446"/>
      <c r="EKK35" s="446"/>
      <c r="EKL35" s="446"/>
      <c r="EKM35" s="451"/>
      <c r="EKN35" s="451"/>
      <c r="EKO35" s="450"/>
      <c r="EKP35" s="450"/>
      <c r="EKQ35" s="446"/>
      <c r="EKR35" s="446"/>
      <c r="EKS35" s="446"/>
      <c r="EKT35" s="446"/>
      <c r="EKU35" s="451"/>
      <c r="EKV35" s="451"/>
      <c r="EKW35" s="450"/>
      <c r="EKX35" s="450"/>
      <c r="EKY35" s="446"/>
      <c r="EKZ35" s="446"/>
      <c r="ELA35" s="446"/>
      <c r="ELB35" s="446"/>
      <c r="ELC35" s="451"/>
      <c r="ELD35" s="451"/>
      <c r="ELE35" s="450"/>
      <c r="ELF35" s="450"/>
      <c r="ELG35" s="446"/>
      <c r="ELH35" s="446"/>
      <c r="ELI35" s="446"/>
      <c r="ELJ35" s="446"/>
      <c r="ELK35" s="451"/>
      <c r="ELL35" s="451"/>
      <c r="ELM35" s="450"/>
      <c r="ELN35" s="450"/>
      <c r="ELO35" s="446"/>
      <c r="ELP35" s="446"/>
      <c r="ELQ35" s="446"/>
      <c r="ELR35" s="446"/>
      <c r="ELS35" s="451"/>
      <c r="ELT35" s="451"/>
      <c r="ELU35" s="450"/>
      <c r="ELV35" s="450"/>
      <c r="ELW35" s="446"/>
      <c r="ELX35" s="446"/>
      <c r="ELY35" s="446"/>
      <c r="ELZ35" s="446"/>
      <c r="EMA35" s="451"/>
      <c r="EMB35" s="451"/>
      <c r="EMC35" s="450"/>
      <c r="EMD35" s="450"/>
      <c r="EME35" s="446"/>
      <c r="EMF35" s="446"/>
      <c r="EMG35" s="446"/>
      <c r="EMH35" s="446"/>
      <c r="EMI35" s="451"/>
      <c r="EMJ35" s="451"/>
      <c r="EMK35" s="450"/>
      <c r="EML35" s="450"/>
      <c r="EMM35" s="446"/>
      <c r="EMN35" s="446"/>
      <c r="EMO35" s="446"/>
      <c r="EMP35" s="446"/>
      <c r="EMQ35" s="451"/>
      <c r="EMR35" s="451"/>
      <c r="EMS35" s="450"/>
      <c r="EMT35" s="450"/>
      <c r="EMU35" s="446"/>
      <c r="EMV35" s="446"/>
      <c r="EMW35" s="446"/>
      <c r="EMX35" s="446"/>
      <c r="EMY35" s="451"/>
      <c r="EMZ35" s="451"/>
      <c r="ENA35" s="450"/>
      <c r="ENB35" s="450"/>
      <c r="ENC35" s="446"/>
      <c r="END35" s="446"/>
      <c r="ENE35" s="446"/>
      <c r="ENF35" s="446"/>
      <c r="ENG35" s="451"/>
      <c r="ENH35" s="451"/>
      <c r="ENI35" s="450"/>
      <c r="ENJ35" s="450"/>
      <c r="ENK35" s="446"/>
      <c r="ENL35" s="446"/>
      <c r="ENM35" s="446"/>
      <c r="ENN35" s="446"/>
      <c r="ENO35" s="451"/>
      <c r="ENP35" s="451"/>
      <c r="ENQ35" s="450"/>
      <c r="ENR35" s="450"/>
      <c r="ENS35" s="446"/>
      <c r="ENT35" s="446"/>
      <c r="ENU35" s="446"/>
      <c r="ENV35" s="446"/>
      <c r="ENW35" s="451"/>
      <c r="ENX35" s="451"/>
      <c r="ENY35" s="450"/>
      <c r="ENZ35" s="450"/>
      <c r="EOA35" s="446"/>
      <c r="EOB35" s="446"/>
      <c r="EOC35" s="446"/>
      <c r="EOD35" s="446"/>
      <c r="EOE35" s="451"/>
      <c r="EOF35" s="451"/>
      <c r="EOG35" s="450"/>
      <c r="EOH35" s="450"/>
      <c r="EOI35" s="446"/>
      <c r="EOJ35" s="446"/>
      <c r="EOK35" s="446"/>
      <c r="EOL35" s="446"/>
      <c r="EOM35" s="451"/>
      <c r="EON35" s="451"/>
      <c r="EOO35" s="450"/>
      <c r="EOP35" s="450"/>
      <c r="EOQ35" s="446"/>
      <c r="EOR35" s="446"/>
      <c r="EOS35" s="446"/>
      <c r="EOT35" s="446"/>
      <c r="EOU35" s="451"/>
      <c r="EOV35" s="451"/>
      <c r="EOW35" s="450"/>
      <c r="EOX35" s="450"/>
      <c r="EOY35" s="446"/>
      <c r="EOZ35" s="446"/>
      <c r="EPA35" s="446"/>
      <c r="EPB35" s="446"/>
      <c r="EPC35" s="451"/>
      <c r="EPD35" s="451"/>
      <c r="EPE35" s="450"/>
      <c r="EPF35" s="450"/>
      <c r="EPG35" s="446"/>
      <c r="EPH35" s="446"/>
      <c r="EPI35" s="446"/>
      <c r="EPJ35" s="446"/>
      <c r="EPK35" s="451"/>
      <c r="EPL35" s="451"/>
      <c r="EPM35" s="450"/>
      <c r="EPN35" s="450"/>
      <c r="EPO35" s="446"/>
      <c r="EPP35" s="446"/>
      <c r="EPQ35" s="446"/>
      <c r="EPR35" s="446"/>
      <c r="EPS35" s="451"/>
      <c r="EPT35" s="451"/>
      <c r="EPU35" s="450"/>
      <c r="EPV35" s="450"/>
      <c r="EPW35" s="446"/>
      <c r="EPX35" s="446"/>
      <c r="EPY35" s="446"/>
      <c r="EPZ35" s="446"/>
      <c r="EQA35" s="451"/>
      <c r="EQB35" s="451"/>
      <c r="EQC35" s="450"/>
      <c r="EQD35" s="450"/>
      <c r="EQE35" s="446"/>
      <c r="EQF35" s="446"/>
      <c r="EQG35" s="446"/>
      <c r="EQH35" s="446"/>
      <c r="EQI35" s="451"/>
      <c r="EQJ35" s="451"/>
      <c r="EQK35" s="450"/>
      <c r="EQL35" s="450"/>
      <c r="EQM35" s="446"/>
      <c r="EQN35" s="446"/>
      <c r="EQO35" s="446"/>
      <c r="EQP35" s="446"/>
      <c r="EQQ35" s="451"/>
      <c r="EQR35" s="451"/>
      <c r="EQS35" s="450"/>
      <c r="EQT35" s="450"/>
      <c r="EQU35" s="446"/>
      <c r="EQV35" s="446"/>
      <c r="EQW35" s="446"/>
      <c r="EQX35" s="446"/>
      <c r="EQY35" s="451"/>
      <c r="EQZ35" s="451"/>
      <c r="ERA35" s="450"/>
      <c r="ERB35" s="450"/>
      <c r="ERC35" s="446"/>
      <c r="ERD35" s="446"/>
      <c r="ERE35" s="446"/>
      <c r="ERF35" s="446"/>
      <c r="ERG35" s="451"/>
      <c r="ERH35" s="451"/>
      <c r="ERI35" s="450"/>
      <c r="ERJ35" s="450"/>
      <c r="ERK35" s="446"/>
      <c r="ERL35" s="446"/>
      <c r="ERM35" s="446"/>
      <c r="ERN35" s="446"/>
      <c r="ERO35" s="451"/>
      <c r="ERP35" s="451"/>
      <c r="ERQ35" s="450"/>
      <c r="ERR35" s="450"/>
      <c r="ERS35" s="446"/>
      <c r="ERT35" s="446"/>
      <c r="ERU35" s="446"/>
      <c r="ERV35" s="446"/>
      <c r="ERW35" s="451"/>
      <c r="ERX35" s="451"/>
      <c r="ERY35" s="450"/>
      <c r="ERZ35" s="450"/>
      <c r="ESA35" s="446"/>
      <c r="ESB35" s="446"/>
      <c r="ESC35" s="446"/>
      <c r="ESD35" s="446"/>
      <c r="ESE35" s="451"/>
      <c r="ESF35" s="451"/>
      <c r="ESG35" s="450"/>
      <c r="ESH35" s="450"/>
      <c r="ESI35" s="446"/>
      <c r="ESJ35" s="446"/>
      <c r="ESK35" s="446"/>
      <c r="ESL35" s="446"/>
      <c r="ESM35" s="451"/>
      <c r="ESN35" s="451"/>
      <c r="ESO35" s="450"/>
      <c r="ESP35" s="450"/>
      <c r="ESQ35" s="446"/>
      <c r="ESR35" s="446"/>
      <c r="ESS35" s="446"/>
      <c r="EST35" s="446"/>
      <c r="ESU35" s="451"/>
      <c r="ESV35" s="451"/>
      <c r="ESW35" s="450"/>
      <c r="ESX35" s="450"/>
      <c r="ESY35" s="446"/>
      <c r="ESZ35" s="446"/>
      <c r="ETA35" s="446"/>
      <c r="ETB35" s="446"/>
      <c r="ETC35" s="451"/>
      <c r="ETD35" s="451"/>
      <c r="ETE35" s="450"/>
      <c r="ETF35" s="450"/>
      <c r="ETG35" s="446"/>
      <c r="ETH35" s="446"/>
      <c r="ETI35" s="446"/>
      <c r="ETJ35" s="446"/>
      <c r="ETK35" s="451"/>
      <c r="ETL35" s="451"/>
      <c r="ETM35" s="450"/>
      <c r="ETN35" s="450"/>
      <c r="ETO35" s="446"/>
      <c r="ETP35" s="446"/>
      <c r="ETQ35" s="446"/>
      <c r="ETR35" s="446"/>
      <c r="ETS35" s="451"/>
      <c r="ETT35" s="451"/>
      <c r="ETU35" s="450"/>
      <c r="ETV35" s="450"/>
      <c r="ETW35" s="446"/>
      <c r="ETX35" s="446"/>
      <c r="ETY35" s="446"/>
      <c r="ETZ35" s="446"/>
      <c r="EUA35" s="451"/>
      <c r="EUB35" s="451"/>
      <c r="EUC35" s="450"/>
      <c r="EUD35" s="450"/>
      <c r="EUE35" s="446"/>
      <c r="EUF35" s="446"/>
      <c r="EUG35" s="446"/>
      <c r="EUH35" s="446"/>
      <c r="EUI35" s="451"/>
      <c r="EUJ35" s="451"/>
      <c r="EUK35" s="450"/>
      <c r="EUL35" s="450"/>
      <c r="EUM35" s="446"/>
      <c r="EUN35" s="446"/>
      <c r="EUO35" s="446"/>
      <c r="EUP35" s="446"/>
      <c r="EUQ35" s="451"/>
      <c r="EUR35" s="451"/>
      <c r="EUS35" s="450"/>
      <c r="EUT35" s="450"/>
      <c r="EUU35" s="446"/>
      <c r="EUV35" s="446"/>
      <c r="EUW35" s="446"/>
      <c r="EUX35" s="446"/>
      <c r="EUY35" s="451"/>
      <c r="EUZ35" s="451"/>
      <c r="EVA35" s="450"/>
      <c r="EVB35" s="450"/>
      <c r="EVC35" s="446"/>
      <c r="EVD35" s="446"/>
      <c r="EVE35" s="446"/>
      <c r="EVF35" s="446"/>
      <c r="EVG35" s="451"/>
      <c r="EVH35" s="451"/>
      <c r="EVI35" s="450"/>
      <c r="EVJ35" s="450"/>
      <c r="EVK35" s="446"/>
      <c r="EVL35" s="446"/>
      <c r="EVM35" s="446"/>
      <c r="EVN35" s="446"/>
      <c r="EVO35" s="451"/>
      <c r="EVP35" s="451"/>
      <c r="EVQ35" s="450"/>
      <c r="EVR35" s="450"/>
      <c r="EVS35" s="446"/>
      <c r="EVT35" s="446"/>
      <c r="EVU35" s="446"/>
      <c r="EVV35" s="446"/>
      <c r="EVW35" s="451"/>
      <c r="EVX35" s="451"/>
      <c r="EVY35" s="450"/>
      <c r="EVZ35" s="450"/>
      <c r="EWA35" s="446"/>
      <c r="EWB35" s="446"/>
      <c r="EWC35" s="446"/>
      <c r="EWD35" s="446"/>
      <c r="EWE35" s="451"/>
      <c r="EWF35" s="451"/>
      <c r="EWG35" s="450"/>
      <c r="EWH35" s="450"/>
      <c r="EWI35" s="446"/>
      <c r="EWJ35" s="446"/>
      <c r="EWK35" s="446"/>
      <c r="EWL35" s="446"/>
      <c r="EWM35" s="451"/>
      <c r="EWN35" s="451"/>
      <c r="EWO35" s="450"/>
      <c r="EWP35" s="450"/>
      <c r="EWQ35" s="446"/>
      <c r="EWR35" s="446"/>
      <c r="EWS35" s="446"/>
      <c r="EWT35" s="446"/>
      <c r="EWU35" s="451"/>
      <c r="EWV35" s="451"/>
      <c r="EWW35" s="450"/>
      <c r="EWX35" s="450"/>
      <c r="EWY35" s="446"/>
      <c r="EWZ35" s="446"/>
      <c r="EXA35" s="446"/>
      <c r="EXB35" s="446"/>
      <c r="EXC35" s="451"/>
      <c r="EXD35" s="451"/>
      <c r="EXE35" s="450"/>
      <c r="EXF35" s="450"/>
      <c r="EXG35" s="446"/>
      <c r="EXH35" s="446"/>
      <c r="EXI35" s="446"/>
      <c r="EXJ35" s="446"/>
      <c r="EXK35" s="451"/>
      <c r="EXL35" s="451"/>
      <c r="EXM35" s="450"/>
      <c r="EXN35" s="450"/>
      <c r="EXO35" s="446"/>
      <c r="EXP35" s="446"/>
      <c r="EXQ35" s="446"/>
      <c r="EXR35" s="446"/>
      <c r="EXS35" s="451"/>
      <c r="EXT35" s="451"/>
      <c r="EXU35" s="450"/>
      <c r="EXV35" s="450"/>
      <c r="EXW35" s="446"/>
      <c r="EXX35" s="446"/>
      <c r="EXY35" s="446"/>
      <c r="EXZ35" s="446"/>
      <c r="EYA35" s="451"/>
      <c r="EYB35" s="451"/>
      <c r="EYC35" s="450"/>
      <c r="EYD35" s="450"/>
      <c r="EYE35" s="446"/>
      <c r="EYF35" s="446"/>
      <c r="EYG35" s="446"/>
      <c r="EYH35" s="446"/>
      <c r="EYI35" s="451"/>
      <c r="EYJ35" s="451"/>
      <c r="EYK35" s="450"/>
      <c r="EYL35" s="450"/>
      <c r="EYM35" s="446"/>
      <c r="EYN35" s="446"/>
      <c r="EYO35" s="446"/>
      <c r="EYP35" s="446"/>
      <c r="EYQ35" s="451"/>
      <c r="EYR35" s="451"/>
      <c r="EYS35" s="450"/>
      <c r="EYT35" s="450"/>
      <c r="EYU35" s="446"/>
      <c r="EYV35" s="446"/>
      <c r="EYW35" s="446"/>
      <c r="EYX35" s="446"/>
      <c r="EYY35" s="451"/>
      <c r="EYZ35" s="451"/>
      <c r="EZA35" s="450"/>
      <c r="EZB35" s="450"/>
      <c r="EZC35" s="446"/>
      <c r="EZD35" s="446"/>
      <c r="EZE35" s="446"/>
      <c r="EZF35" s="446"/>
      <c r="EZG35" s="451"/>
      <c r="EZH35" s="451"/>
      <c r="EZI35" s="450"/>
      <c r="EZJ35" s="450"/>
      <c r="EZK35" s="446"/>
      <c r="EZL35" s="446"/>
      <c r="EZM35" s="446"/>
      <c r="EZN35" s="446"/>
      <c r="EZO35" s="451"/>
      <c r="EZP35" s="451"/>
      <c r="EZQ35" s="450"/>
      <c r="EZR35" s="450"/>
      <c r="EZS35" s="446"/>
      <c r="EZT35" s="446"/>
      <c r="EZU35" s="446"/>
      <c r="EZV35" s="446"/>
      <c r="EZW35" s="451"/>
      <c r="EZX35" s="451"/>
      <c r="EZY35" s="450"/>
      <c r="EZZ35" s="450"/>
      <c r="FAA35" s="446"/>
      <c r="FAB35" s="446"/>
      <c r="FAC35" s="446"/>
      <c r="FAD35" s="446"/>
      <c r="FAE35" s="451"/>
      <c r="FAF35" s="451"/>
      <c r="FAG35" s="450"/>
      <c r="FAH35" s="450"/>
      <c r="FAI35" s="446"/>
      <c r="FAJ35" s="446"/>
      <c r="FAK35" s="446"/>
      <c r="FAL35" s="446"/>
      <c r="FAM35" s="451"/>
      <c r="FAN35" s="451"/>
      <c r="FAO35" s="450"/>
      <c r="FAP35" s="450"/>
      <c r="FAQ35" s="446"/>
      <c r="FAR35" s="446"/>
      <c r="FAS35" s="446"/>
      <c r="FAT35" s="446"/>
      <c r="FAU35" s="451"/>
      <c r="FAV35" s="451"/>
      <c r="FAW35" s="450"/>
      <c r="FAX35" s="450"/>
      <c r="FAY35" s="446"/>
      <c r="FAZ35" s="446"/>
      <c r="FBA35" s="446"/>
      <c r="FBB35" s="446"/>
      <c r="FBC35" s="451"/>
      <c r="FBD35" s="451"/>
      <c r="FBE35" s="450"/>
      <c r="FBF35" s="450"/>
      <c r="FBG35" s="446"/>
      <c r="FBH35" s="446"/>
      <c r="FBI35" s="446"/>
      <c r="FBJ35" s="446"/>
      <c r="FBK35" s="451"/>
      <c r="FBL35" s="451"/>
      <c r="FBM35" s="450"/>
      <c r="FBN35" s="450"/>
      <c r="FBO35" s="446"/>
      <c r="FBP35" s="446"/>
      <c r="FBQ35" s="446"/>
      <c r="FBR35" s="446"/>
      <c r="FBS35" s="451"/>
      <c r="FBT35" s="451"/>
      <c r="FBU35" s="450"/>
      <c r="FBV35" s="450"/>
      <c r="FBW35" s="446"/>
      <c r="FBX35" s="446"/>
      <c r="FBY35" s="446"/>
      <c r="FBZ35" s="446"/>
      <c r="FCA35" s="451"/>
      <c r="FCB35" s="451"/>
      <c r="FCC35" s="450"/>
      <c r="FCD35" s="450"/>
      <c r="FCE35" s="446"/>
      <c r="FCF35" s="446"/>
      <c r="FCG35" s="446"/>
      <c r="FCH35" s="446"/>
      <c r="FCI35" s="451"/>
      <c r="FCJ35" s="451"/>
      <c r="FCK35" s="450"/>
      <c r="FCL35" s="450"/>
      <c r="FCM35" s="446"/>
      <c r="FCN35" s="446"/>
      <c r="FCO35" s="446"/>
      <c r="FCP35" s="446"/>
      <c r="FCQ35" s="451"/>
      <c r="FCR35" s="451"/>
      <c r="FCS35" s="450"/>
      <c r="FCT35" s="450"/>
      <c r="FCU35" s="446"/>
      <c r="FCV35" s="446"/>
      <c r="FCW35" s="446"/>
      <c r="FCX35" s="446"/>
      <c r="FCY35" s="451"/>
      <c r="FCZ35" s="451"/>
      <c r="FDA35" s="450"/>
      <c r="FDB35" s="450"/>
      <c r="FDC35" s="446"/>
      <c r="FDD35" s="446"/>
      <c r="FDE35" s="446"/>
      <c r="FDF35" s="446"/>
      <c r="FDG35" s="451"/>
      <c r="FDH35" s="451"/>
      <c r="FDI35" s="450"/>
      <c r="FDJ35" s="450"/>
      <c r="FDK35" s="446"/>
      <c r="FDL35" s="446"/>
      <c r="FDM35" s="446"/>
      <c r="FDN35" s="446"/>
      <c r="FDO35" s="451"/>
      <c r="FDP35" s="451"/>
      <c r="FDQ35" s="450"/>
      <c r="FDR35" s="450"/>
      <c r="FDS35" s="446"/>
      <c r="FDT35" s="446"/>
      <c r="FDU35" s="446"/>
      <c r="FDV35" s="446"/>
      <c r="FDW35" s="451"/>
      <c r="FDX35" s="451"/>
      <c r="FDY35" s="450"/>
      <c r="FDZ35" s="450"/>
      <c r="FEA35" s="446"/>
      <c r="FEB35" s="446"/>
      <c r="FEC35" s="446"/>
      <c r="FED35" s="446"/>
      <c r="FEE35" s="451"/>
      <c r="FEF35" s="451"/>
      <c r="FEG35" s="450"/>
      <c r="FEH35" s="450"/>
      <c r="FEI35" s="446"/>
      <c r="FEJ35" s="446"/>
      <c r="FEK35" s="446"/>
      <c r="FEL35" s="446"/>
      <c r="FEM35" s="451"/>
      <c r="FEN35" s="451"/>
      <c r="FEO35" s="450"/>
      <c r="FEP35" s="450"/>
      <c r="FEQ35" s="446"/>
      <c r="FER35" s="446"/>
      <c r="FES35" s="446"/>
      <c r="FET35" s="446"/>
      <c r="FEU35" s="451"/>
      <c r="FEV35" s="451"/>
      <c r="FEW35" s="450"/>
      <c r="FEX35" s="450"/>
      <c r="FEY35" s="446"/>
      <c r="FEZ35" s="446"/>
      <c r="FFA35" s="446"/>
      <c r="FFB35" s="446"/>
      <c r="FFC35" s="451"/>
      <c r="FFD35" s="451"/>
      <c r="FFE35" s="450"/>
      <c r="FFF35" s="450"/>
      <c r="FFG35" s="446"/>
      <c r="FFH35" s="446"/>
      <c r="FFI35" s="446"/>
      <c r="FFJ35" s="446"/>
      <c r="FFK35" s="451"/>
      <c r="FFL35" s="451"/>
      <c r="FFM35" s="450"/>
      <c r="FFN35" s="450"/>
      <c r="FFO35" s="446"/>
      <c r="FFP35" s="446"/>
      <c r="FFQ35" s="446"/>
      <c r="FFR35" s="446"/>
      <c r="FFS35" s="451"/>
      <c r="FFT35" s="451"/>
      <c r="FFU35" s="450"/>
      <c r="FFV35" s="450"/>
      <c r="FFW35" s="446"/>
      <c r="FFX35" s="446"/>
      <c r="FFY35" s="446"/>
      <c r="FFZ35" s="446"/>
      <c r="FGA35" s="451"/>
      <c r="FGB35" s="451"/>
      <c r="FGC35" s="450"/>
      <c r="FGD35" s="450"/>
      <c r="FGE35" s="446"/>
      <c r="FGF35" s="446"/>
      <c r="FGG35" s="446"/>
      <c r="FGH35" s="446"/>
      <c r="FGI35" s="451"/>
      <c r="FGJ35" s="451"/>
      <c r="FGK35" s="450"/>
      <c r="FGL35" s="450"/>
      <c r="FGM35" s="446"/>
      <c r="FGN35" s="446"/>
      <c r="FGO35" s="446"/>
      <c r="FGP35" s="446"/>
      <c r="FGQ35" s="451"/>
      <c r="FGR35" s="451"/>
      <c r="FGS35" s="450"/>
      <c r="FGT35" s="450"/>
      <c r="FGU35" s="446"/>
      <c r="FGV35" s="446"/>
      <c r="FGW35" s="446"/>
      <c r="FGX35" s="446"/>
      <c r="FGY35" s="451"/>
      <c r="FGZ35" s="451"/>
      <c r="FHA35" s="450"/>
      <c r="FHB35" s="450"/>
      <c r="FHC35" s="446"/>
      <c r="FHD35" s="446"/>
      <c r="FHE35" s="446"/>
      <c r="FHF35" s="446"/>
      <c r="FHG35" s="451"/>
      <c r="FHH35" s="451"/>
      <c r="FHI35" s="450"/>
      <c r="FHJ35" s="450"/>
      <c r="FHK35" s="446"/>
      <c r="FHL35" s="446"/>
      <c r="FHM35" s="446"/>
      <c r="FHN35" s="446"/>
      <c r="FHO35" s="451"/>
      <c r="FHP35" s="451"/>
      <c r="FHQ35" s="450"/>
      <c r="FHR35" s="450"/>
      <c r="FHS35" s="446"/>
      <c r="FHT35" s="446"/>
      <c r="FHU35" s="446"/>
      <c r="FHV35" s="446"/>
      <c r="FHW35" s="451"/>
      <c r="FHX35" s="451"/>
      <c r="FHY35" s="450"/>
      <c r="FHZ35" s="450"/>
      <c r="FIA35" s="446"/>
      <c r="FIB35" s="446"/>
      <c r="FIC35" s="446"/>
      <c r="FID35" s="446"/>
      <c r="FIE35" s="451"/>
      <c r="FIF35" s="451"/>
      <c r="FIG35" s="450"/>
      <c r="FIH35" s="450"/>
      <c r="FII35" s="446"/>
      <c r="FIJ35" s="446"/>
      <c r="FIK35" s="446"/>
      <c r="FIL35" s="446"/>
      <c r="FIM35" s="451"/>
      <c r="FIN35" s="451"/>
      <c r="FIO35" s="450"/>
      <c r="FIP35" s="450"/>
      <c r="FIQ35" s="446"/>
      <c r="FIR35" s="446"/>
      <c r="FIS35" s="446"/>
      <c r="FIT35" s="446"/>
      <c r="FIU35" s="451"/>
      <c r="FIV35" s="451"/>
      <c r="FIW35" s="450"/>
      <c r="FIX35" s="450"/>
      <c r="FIY35" s="446"/>
      <c r="FIZ35" s="446"/>
      <c r="FJA35" s="446"/>
      <c r="FJB35" s="446"/>
      <c r="FJC35" s="451"/>
      <c r="FJD35" s="451"/>
      <c r="FJE35" s="450"/>
      <c r="FJF35" s="450"/>
      <c r="FJG35" s="446"/>
      <c r="FJH35" s="446"/>
      <c r="FJI35" s="446"/>
      <c r="FJJ35" s="446"/>
      <c r="FJK35" s="451"/>
      <c r="FJL35" s="451"/>
      <c r="FJM35" s="450"/>
      <c r="FJN35" s="450"/>
      <c r="FJO35" s="446"/>
      <c r="FJP35" s="446"/>
      <c r="FJQ35" s="446"/>
      <c r="FJR35" s="446"/>
      <c r="FJS35" s="451"/>
      <c r="FJT35" s="451"/>
      <c r="FJU35" s="450"/>
      <c r="FJV35" s="450"/>
      <c r="FJW35" s="446"/>
      <c r="FJX35" s="446"/>
      <c r="FJY35" s="446"/>
      <c r="FJZ35" s="446"/>
      <c r="FKA35" s="451"/>
      <c r="FKB35" s="451"/>
      <c r="FKC35" s="450"/>
      <c r="FKD35" s="450"/>
      <c r="FKE35" s="446"/>
      <c r="FKF35" s="446"/>
      <c r="FKG35" s="446"/>
      <c r="FKH35" s="446"/>
      <c r="FKI35" s="451"/>
      <c r="FKJ35" s="451"/>
      <c r="FKK35" s="450"/>
      <c r="FKL35" s="450"/>
      <c r="FKM35" s="446"/>
      <c r="FKN35" s="446"/>
      <c r="FKO35" s="446"/>
      <c r="FKP35" s="446"/>
      <c r="FKQ35" s="451"/>
      <c r="FKR35" s="451"/>
      <c r="FKS35" s="450"/>
      <c r="FKT35" s="450"/>
      <c r="FKU35" s="446"/>
      <c r="FKV35" s="446"/>
      <c r="FKW35" s="446"/>
      <c r="FKX35" s="446"/>
      <c r="FKY35" s="451"/>
      <c r="FKZ35" s="451"/>
      <c r="FLA35" s="450"/>
      <c r="FLB35" s="450"/>
      <c r="FLC35" s="446"/>
      <c r="FLD35" s="446"/>
      <c r="FLE35" s="446"/>
      <c r="FLF35" s="446"/>
      <c r="FLG35" s="451"/>
      <c r="FLH35" s="451"/>
      <c r="FLI35" s="450"/>
      <c r="FLJ35" s="450"/>
      <c r="FLK35" s="446"/>
      <c r="FLL35" s="446"/>
      <c r="FLM35" s="446"/>
      <c r="FLN35" s="446"/>
      <c r="FLO35" s="451"/>
      <c r="FLP35" s="451"/>
      <c r="FLQ35" s="450"/>
      <c r="FLR35" s="450"/>
      <c r="FLS35" s="446"/>
      <c r="FLT35" s="446"/>
      <c r="FLU35" s="446"/>
      <c r="FLV35" s="446"/>
      <c r="FLW35" s="451"/>
      <c r="FLX35" s="451"/>
      <c r="FLY35" s="450"/>
      <c r="FLZ35" s="450"/>
      <c r="FMA35" s="446"/>
      <c r="FMB35" s="446"/>
      <c r="FMC35" s="446"/>
      <c r="FMD35" s="446"/>
      <c r="FME35" s="451"/>
      <c r="FMF35" s="451"/>
      <c r="FMG35" s="450"/>
      <c r="FMH35" s="450"/>
      <c r="FMI35" s="446"/>
      <c r="FMJ35" s="446"/>
      <c r="FMK35" s="446"/>
      <c r="FML35" s="446"/>
      <c r="FMM35" s="451"/>
      <c r="FMN35" s="451"/>
      <c r="FMO35" s="450"/>
      <c r="FMP35" s="450"/>
      <c r="FMQ35" s="446"/>
      <c r="FMR35" s="446"/>
      <c r="FMS35" s="446"/>
      <c r="FMT35" s="446"/>
      <c r="FMU35" s="451"/>
      <c r="FMV35" s="451"/>
      <c r="FMW35" s="450"/>
      <c r="FMX35" s="450"/>
      <c r="FMY35" s="446"/>
      <c r="FMZ35" s="446"/>
      <c r="FNA35" s="446"/>
      <c r="FNB35" s="446"/>
      <c r="FNC35" s="451"/>
      <c r="FND35" s="451"/>
      <c r="FNE35" s="450"/>
      <c r="FNF35" s="450"/>
      <c r="FNG35" s="446"/>
      <c r="FNH35" s="446"/>
      <c r="FNI35" s="446"/>
      <c r="FNJ35" s="446"/>
      <c r="FNK35" s="451"/>
      <c r="FNL35" s="451"/>
      <c r="FNM35" s="450"/>
      <c r="FNN35" s="450"/>
      <c r="FNO35" s="446"/>
      <c r="FNP35" s="446"/>
      <c r="FNQ35" s="446"/>
      <c r="FNR35" s="446"/>
      <c r="FNS35" s="451"/>
      <c r="FNT35" s="451"/>
      <c r="FNU35" s="450"/>
      <c r="FNV35" s="450"/>
      <c r="FNW35" s="446"/>
      <c r="FNX35" s="446"/>
      <c r="FNY35" s="446"/>
      <c r="FNZ35" s="446"/>
      <c r="FOA35" s="451"/>
      <c r="FOB35" s="451"/>
      <c r="FOC35" s="450"/>
      <c r="FOD35" s="450"/>
      <c r="FOE35" s="446"/>
      <c r="FOF35" s="446"/>
      <c r="FOG35" s="446"/>
      <c r="FOH35" s="446"/>
      <c r="FOI35" s="451"/>
      <c r="FOJ35" s="451"/>
      <c r="FOK35" s="450"/>
      <c r="FOL35" s="450"/>
      <c r="FOM35" s="446"/>
      <c r="FON35" s="446"/>
      <c r="FOO35" s="446"/>
      <c r="FOP35" s="446"/>
      <c r="FOQ35" s="451"/>
      <c r="FOR35" s="451"/>
      <c r="FOS35" s="450"/>
      <c r="FOT35" s="450"/>
      <c r="FOU35" s="446"/>
      <c r="FOV35" s="446"/>
      <c r="FOW35" s="446"/>
      <c r="FOX35" s="446"/>
      <c r="FOY35" s="451"/>
      <c r="FOZ35" s="451"/>
      <c r="FPA35" s="450"/>
      <c r="FPB35" s="450"/>
      <c r="FPC35" s="446"/>
      <c r="FPD35" s="446"/>
      <c r="FPE35" s="446"/>
      <c r="FPF35" s="446"/>
      <c r="FPG35" s="451"/>
      <c r="FPH35" s="451"/>
      <c r="FPI35" s="450"/>
      <c r="FPJ35" s="450"/>
      <c r="FPK35" s="446"/>
      <c r="FPL35" s="446"/>
      <c r="FPM35" s="446"/>
      <c r="FPN35" s="446"/>
      <c r="FPO35" s="451"/>
      <c r="FPP35" s="451"/>
      <c r="FPQ35" s="450"/>
      <c r="FPR35" s="450"/>
      <c r="FPS35" s="446"/>
      <c r="FPT35" s="446"/>
      <c r="FPU35" s="446"/>
      <c r="FPV35" s="446"/>
      <c r="FPW35" s="451"/>
      <c r="FPX35" s="451"/>
      <c r="FPY35" s="450"/>
      <c r="FPZ35" s="450"/>
      <c r="FQA35" s="446"/>
      <c r="FQB35" s="446"/>
      <c r="FQC35" s="446"/>
      <c r="FQD35" s="446"/>
      <c r="FQE35" s="451"/>
      <c r="FQF35" s="451"/>
      <c r="FQG35" s="450"/>
      <c r="FQH35" s="450"/>
      <c r="FQI35" s="446"/>
      <c r="FQJ35" s="446"/>
      <c r="FQK35" s="446"/>
      <c r="FQL35" s="446"/>
      <c r="FQM35" s="451"/>
      <c r="FQN35" s="451"/>
      <c r="FQO35" s="450"/>
      <c r="FQP35" s="450"/>
      <c r="FQQ35" s="446"/>
      <c r="FQR35" s="446"/>
      <c r="FQS35" s="446"/>
      <c r="FQT35" s="446"/>
      <c r="FQU35" s="451"/>
      <c r="FQV35" s="451"/>
      <c r="FQW35" s="450"/>
      <c r="FQX35" s="450"/>
      <c r="FQY35" s="446"/>
      <c r="FQZ35" s="446"/>
      <c r="FRA35" s="446"/>
      <c r="FRB35" s="446"/>
      <c r="FRC35" s="451"/>
      <c r="FRD35" s="451"/>
      <c r="FRE35" s="450"/>
      <c r="FRF35" s="450"/>
      <c r="FRG35" s="446"/>
      <c r="FRH35" s="446"/>
      <c r="FRI35" s="446"/>
      <c r="FRJ35" s="446"/>
      <c r="FRK35" s="451"/>
      <c r="FRL35" s="451"/>
      <c r="FRM35" s="450"/>
      <c r="FRN35" s="450"/>
      <c r="FRO35" s="446"/>
      <c r="FRP35" s="446"/>
      <c r="FRQ35" s="446"/>
      <c r="FRR35" s="446"/>
      <c r="FRS35" s="451"/>
      <c r="FRT35" s="451"/>
      <c r="FRU35" s="450"/>
      <c r="FRV35" s="450"/>
      <c r="FRW35" s="446"/>
      <c r="FRX35" s="446"/>
      <c r="FRY35" s="446"/>
      <c r="FRZ35" s="446"/>
      <c r="FSA35" s="451"/>
      <c r="FSB35" s="451"/>
      <c r="FSC35" s="450"/>
      <c r="FSD35" s="450"/>
      <c r="FSE35" s="446"/>
      <c r="FSF35" s="446"/>
      <c r="FSG35" s="446"/>
      <c r="FSH35" s="446"/>
      <c r="FSI35" s="451"/>
      <c r="FSJ35" s="451"/>
      <c r="FSK35" s="450"/>
      <c r="FSL35" s="450"/>
      <c r="FSM35" s="446"/>
      <c r="FSN35" s="446"/>
      <c r="FSO35" s="446"/>
      <c r="FSP35" s="446"/>
      <c r="FSQ35" s="451"/>
      <c r="FSR35" s="451"/>
      <c r="FSS35" s="450"/>
      <c r="FST35" s="450"/>
      <c r="FSU35" s="446"/>
      <c r="FSV35" s="446"/>
      <c r="FSW35" s="446"/>
      <c r="FSX35" s="446"/>
      <c r="FSY35" s="451"/>
      <c r="FSZ35" s="451"/>
      <c r="FTA35" s="450"/>
      <c r="FTB35" s="450"/>
      <c r="FTC35" s="446"/>
      <c r="FTD35" s="446"/>
      <c r="FTE35" s="446"/>
      <c r="FTF35" s="446"/>
      <c r="FTG35" s="451"/>
      <c r="FTH35" s="451"/>
      <c r="FTI35" s="450"/>
      <c r="FTJ35" s="450"/>
      <c r="FTK35" s="446"/>
      <c r="FTL35" s="446"/>
      <c r="FTM35" s="446"/>
      <c r="FTN35" s="446"/>
      <c r="FTO35" s="451"/>
      <c r="FTP35" s="451"/>
      <c r="FTQ35" s="450"/>
      <c r="FTR35" s="450"/>
      <c r="FTS35" s="446"/>
      <c r="FTT35" s="446"/>
      <c r="FTU35" s="446"/>
      <c r="FTV35" s="446"/>
      <c r="FTW35" s="451"/>
      <c r="FTX35" s="451"/>
      <c r="FTY35" s="450"/>
      <c r="FTZ35" s="450"/>
      <c r="FUA35" s="446"/>
      <c r="FUB35" s="446"/>
      <c r="FUC35" s="446"/>
      <c r="FUD35" s="446"/>
      <c r="FUE35" s="451"/>
      <c r="FUF35" s="451"/>
      <c r="FUG35" s="450"/>
      <c r="FUH35" s="450"/>
      <c r="FUI35" s="446"/>
      <c r="FUJ35" s="446"/>
      <c r="FUK35" s="446"/>
      <c r="FUL35" s="446"/>
      <c r="FUM35" s="451"/>
      <c r="FUN35" s="451"/>
      <c r="FUO35" s="450"/>
      <c r="FUP35" s="450"/>
      <c r="FUQ35" s="446"/>
      <c r="FUR35" s="446"/>
      <c r="FUS35" s="446"/>
      <c r="FUT35" s="446"/>
      <c r="FUU35" s="451"/>
      <c r="FUV35" s="451"/>
      <c r="FUW35" s="450"/>
      <c r="FUX35" s="450"/>
      <c r="FUY35" s="446"/>
      <c r="FUZ35" s="446"/>
      <c r="FVA35" s="446"/>
      <c r="FVB35" s="446"/>
      <c r="FVC35" s="451"/>
      <c r="FVD35" s="451"/>
      <c r="FVE35" s="450"/>
      <c r="FVF35" s="450"/>
      <c r="FVG35" s="446"/>
      <c r="FVH35" s="446"/>
      <c r="FVI35" s="446"/>
      <c r="FVJ35" s="446"/>
      <c r="FVK35" s="451"/>
      <c r="FVL35" s="451"/>
      <c r="FVM35" s="450"/>
      <c r="FVN35" s="450"/>
      <c r="FVO35" s="446"/>
      <c r="FVP35" s="446"/>
      <c r="FVQ35" s="446"/>
      <c r="FVR35" s="446"/>
      <c r="FVS35" s="451"/>
      <c r="FVT35" s="451"/>
      <c r="FVU35" s="450"/>
      <c r="FVV35" s="450"/>
      <c r="FVW35" s="446"/>
      <c r="FVX35" s="446"/>
      <c r="FVY35" s="446"/>
      <c r="FVZ35" s="446"/>
      <c r="FWA35" s="451"/>
      <c r="FWB35" s="451"/>
      <c r="FWC35" s="450"/>
      <c r="FWD35" s="450"/>
      <c r="FWE35" s="446"/>
      <c r="FWF35" s="446"/>
      <c r="FWG35" s="446"/>
      <c r="FWH35" s="446"/>
      <c r="FWI35" s="451"/>
      <c r="FWJ35" s="451"/>
      <c r="FWK35" s="450"/>
      <c r="FWL35" s="450"/>
      <c r="FWM35" s="446"/>
      <c r="FWN35" s="446"/>
      <c r="FWO35" s="446"/>
      <c r="FWP35" s="446"/>
      <c r="FWQ35" s="451"/>
      <c r="FWR35" s="451"/>
      <c r="FWS35" s="450"/>
      <c r="FWT35" s="450"/>
      <c r="FWU35" s="446"/>
      <c r="FWV35" s="446"/>
      <c r="FWW35" s="446"/>
      <c r="FWX35" s="446"/>
      <c r="FWY35" s="451"/>
      <c r="FWZ35" s="451"/>
      <c r="FXA35" s="450"/>
      <c r="FXB35" s="450"/>
      <c r="FXC35" s="446"/>
      <c r="FXD35" s="446"/>
      <c r="FXE35" s="446"/>
      <c r="FXF35" s="446"/>
      <c r="FXG35" s="451"/>
      <c r="FXH35" s="451"/>
      <c r="FXI35" s="450"/>
      <c r="FXJ35" s="450"/>
      <c r="FXK35" s="446"/>
      <c r="FXL35" s="446"/>
      <c r="FXM35" s="446"/>
      <c r="FXN35" s="446"/>
      <c r="FXO35" s="451"/>
      <c r="FXP35" s="451"/>
      <c r="FXQ35" s="450"/>
      <c r="FXR35" s="450"/>
      <c r="FXS35" s="446"/>
      <c r="FXT35" s="446"/>
      <c r="FXU35" s="446"/>
      <c r="FXV35" s="446"/>
      <c r="FXW35" s="451"/>
      <c r="FXX35" s="451"/>
      <c r="FXY35" s="450"/>
      <c r="FXZ35" s="450"/>
      <c r="FYA35" s="446"/>
      <c r="FYB35" s="446"/>
      <c r="FYC35" s="446"/>
      <c r="FYD35" s="446"/>
      <c r="FYE35" s="451"/>
      <c r="FYF35" s="451"/>
      <c r="FYG35" s="450"/>
      <c r="FYH35" s="450"/>
      <c r="FYI35" s="446"/>
      <c r="FYJ35" s="446"/>
      <c r="FYK35" s="446"/>
      <c r="FYL35" s="446"/>
      <c r="FYM35" s="451"/>
      <c r="FYN35" s="451"/>
      <c r="FYO35" s="450"/>
      <c r="FYP35" s="450"/>
      <c r="FYQ35" s="446"/>
      <c r="FYR35" s="446"/>
      <c r="FYS35" s="446"/>
      <c r="FYT35" s="446"/>
      <c r="FYU35" s="451"/>
      <c r="FYV35" s="451"/>
      <c r="FYW35" s="450"/>
      <c r="FYX35" s="450"/>
      <c r="FYY35" s="446"/>
      <c r="FYZ35" s="446"/>
      <c r="FZA35" s="446"/>
      <c r="FZB35" s="446"/>
      <c r="FZC35" s="451"/>
      <c r="FZD35" s="451"/>
      <c r="FZE35" s="450"/>
      <c r="FZF35" s="450"/>
      <c r="FZG35" s="446"/>
      <c r="FZH35" s="446"/>
      <c r="FZI35" s="446"/>
      <c r="FZJ35" s="446"/>
      <c r="FZK35" s="451"/>
      <c r="FZL35" s="451"/>
      <c r="FZM35" s="450"/>
      <c r="FZN35" s="450"/>
      <c r="FZO35" s="446"/>
      <c r="FZP35" s="446"/>
      <c r="FZQ35" s="446"/>
      <c r="FZR35" s="446"/>
      <c r="FZS35" s="451"/>
      <c r="FZT35" s="451"/>
      <c r="FZU35" s="450"/>
      <c r="FZV35" s="450"/>
      <c r="FZW35" s="446"/>
      <c r="FZX35" s="446"/>
      <c r="FZY35" s="446"/>
      <c r="FZZ35" s="446"/>
      <c r="GAA35" s="451"/>
      <c r="GAB35" s="451"/>
      <c r="GAC35" s="450"/>
      <c r="GAD35" s="450"/>
      <c r="GAE35" s="446"/>
      <c r="GAF35" s="446"/>
      <c r="GAG35" s="446"/>
      <c r="GAH35" s="446"/>
      <c r="GAI35" s="451"/>
      <c r="GAJ35" s="451"/>
      <c r="GAK35" s="450"/>
      <c r="GAL35" s="450"/>
      <c r="GAM35" s="446"/>
      <c r="GAN35" s="446"/>
      <c r="GAO35" s="446"/>
      <c r="GAP35" s="446"/>
      <c r="GAQ35" s="451"/>
      <c r="GAR35" s="451"/>
      <c r="GAS35" s="450"/>
      <c r="GAT35" s="450"/>
      <c r="GAU35" s="446"/>
      <c r="GAV35" s="446"/>
      <c r="GAW35" s="446"/>
      <c r="GAX35" s="446"/>
      <c r="GAY35" s="451"/>
      <c r="GAZ35" s="451"/>
      <c r="GBA35" s="450"/>
      <c r="GBB35" s="450"/>
      <c r="GBC35" s="446"/>
      <c r="GBD35" s="446"/>
      <c r="GBE35" s="446"/>
      <c r="GBF35" s="446"/>
      <c r="GBG35" s="451"/>
      <c r="GBH35" s="451"/>
      <c r="GBI35" s="450"/>
      <c r="GBJ35" s="450"/>
      <c r="GBK35" s="446"/>
      <c r="GBL35" s="446"/>
      <c r="GBM35" s="446"/>
      <c r="GBN35" s="446"/>
      <c r="GBO35" s="451"/>
      <c r="GBP35" s="451"/>
      <c r="GBQ35" s="450"/>
      <c r="GBR35" s="450"/>
      <c r="GBS35" s="446"/>
      <c r="GBT35" s="446"/>
      <c r="GBU35" s="446"/>
      <c r="GBV35" s="446"/>
      <c r="GBW35" s="451"/>
      <c r="GBX35" s="451"/>
      <c r="GBY35" s="450"/>
      <c r="GBZ35" s="450"/>
      <c r="GCA35" s="446"/>
      <c r="GCB35" s="446"/>
      <c r="GCC35" s="446"/>
      <c r="GCD35" s="446"/>
      <c r="GCE35" s="451"/>
      <c r="GCF35" s="451"/>
      <c r="GCG35" s="450"/>
      <c r="GCH35" s="450"/>
      <c r="GCI35" s="446"/>
      <c r="GCJ35" s="446"/>
      <c r="GCK35" s="446"/>
      <c r="GCL35" s="446"/>
      <c r="GCM35" s="451"/>
      <c r="GCN35" s="451"/>
      <c r="GCO35" s="450"/>
      <c r="GCP35" s="450"/>
      <c r="GCQ35" s="446"/>
      <c r="GCR35" s="446"/>
      <c r="GCS35" s="446"/>
      <c r="GCT35" s="446"/>
      <c r="GCU35" s="451"/>
      <c r="GCV35" s="451"/>
      <c r="GCW35" s="450"/>
      <c r="GCX35" s="450"/>
      <c r="GCY35" s="446"/>
      <c r="GCZ35" s="446"/>
      <c r="GDA35" s="446"/>
      <c r="GDB35" s="446"/>
      <c r="GDC35" s="451"/>
      <c r="GDD35" s="451"/>
      <c r="GDE35" s="450"/>
      <c r="GDF35" s="450"/>
      <c r="GDG35" s="446"/>
      <c r="GDH35" s="446"/>
      <c r="GDI35" s="446"/>
      <c r="GDJ35" s="446"/>
      <c r="GDK35" s="451"/>
      <c r="GDL35" s="451"/>
      <c r="GDM35" s="450"/>
      <c r="GDN35" s="450"/>
      <c r="GDO35" s="446"/>
      <c r="GDP35" s="446"/>
      <c r="GDQ35" s="446"/>
      <c r="GDR35" s="446"/>
      <c r="GDS35" s="451"/>
      <c r="GDT35" s="451"/>
      <c r="GDU35" s="450"/>
      <c r="GDV35" s="450"/>
      <c r="GDW35" s="446"/>
      <c r="GDX35" s="446"/>
      <c r="GDY35" s="446"/>
      <c r="GDZ35" s="446"/>
      <c r="GEA35" s="451"/>
      <c r="GEB35" s="451"/>
      <c r="GEC35" s="450"/>
      <c r="GED35" s="450"/>
      <c r="GEE35" s="446"/>
      <c r="GEF35" s="446"/>
      <c r="GEG35" s="446"/>
      <c r="GEH35" s="446"/>
      <c r="GEI35" s="451"/>
      <c r="GEJ35" s="451"/>
      <c r="GEK35" s="450"/>
      <c r="GEL35" s="450"/>
      <c r="GEM35" s="446"/>
      <c r="GEN35" s="446"/>
      <c r="GEO35" s="446"/>
      <c r="GEP35" s="446"/>
      <c r="GEQ35" s="451"/>
      <c r="GER35" s="451"/>
      <c r="GES35" s="450"/>
      <c r="GET35" s="450"/>
      <c r="GEU35" s="446"/>
      <c r="GEV35" s="446"/>
      <c r="GEW35" s="446"/>
      <c r="GEX35" s="446"/>
      <c r="GEY35" s="451"/>
      <c r="GEZ35" s="451"/>
      <c r="GFA35" s="450"/>
      <c r="GFB35" s="450"/>
      <c r="GFC35" s="446"/>
      <c r="GFD35" s="446"/>
      <c r="GFE35" s="446"/>
      <c r="GFF35" s="446"/>
      <c r="GFG35" s="451"/>
      <c r="GFH35" s="451"/>
      <c r="GFI35" s="450"/>
      <c r="GFJ35" s="450"/>
      <c r="GFK35" s="446"/>
      <c r="GFL35" s="446"/>
      <c r="GFM35" s="446"/>
      <c r="GFN35" s="446"/>
      <c r="GFO35" s="451"/>
      <c r="GFP35" s="451"/>
      <c r="GFQ35" s="450"/>
      <c r="GFR35" s="450"/>
      <c r="GFS35" s="446"/>
      <c r="GFT35" s="446"/>
      <c r="GFU35" s="446"/>
      <c r="GFV35" s="446"/>
      <c r="GFW35" s="451"/>
      <c r="GFX35" s="451"/>
      <c r="GFY35" s="450"/>
      <c r="GFZ35" s="450"/>
      <c r="GGA35" s="446"/>
      <c r="GGB35" s="446"/>
      <c r="GGC35" s="446"/>
      <c r="GGD35" s="446"/>
      <c r="GGE35" s="451"/>
      <c r="GGF35" s="451"/>
      <c r="GGG35" s="450"/>
      <c r="GGH35" s="450"/>
      <c r="GGI35" s="446"/>
      <c r="GGJ35" s="446"/>
      <c r="GGK35" s="446"/>
      <c r="GGL35" s="446"/>
      <c r="GGM35" s="451"/>
      <c r="GGN35" s="451"/>
      <c r="GGO35" s="450"/>
      <c r="GGP35" s="450"/>
      <c r="GGQ35" s="446"/>
      <c r="GGR35" s="446"/>
      <c r="GGS35" s="446"/>
      <c r="GGT35" s="446"/>
      <c r="GGU35" s="451"/>
      <c r="GGV35" s="451"/>
      <c r="GGW35" s="450"/>
      <c r="GGX35" s="450"/>
      <c r="GGY35" s="446"/>
      <c r="GGZ35" s="446"/>
      <c r="GHA35" s="446"/>
      <c r="GHB35" s="446"/>
      <c r="GHC35" s="451"/>
      <c r="GHD35" s="451"/>
      <c r="GHE35" s="450"/>
      <c r="GHF35" s="450"/>
      <c r="GHG35" s="446"/>
      <c r="GHH35" s="446"/>
      <c r="GHI35" s="446"/>
      <c r="GHJ35" s="446"/>
      <c r="GHK35" s="451"/>
      <c r="GHL35" s="451"/>
      <c r="GHM35" s="450"/>
      <c r="GHN35" s="450"/>
      <c r="GHO35" s="446"/>
      <c r="GHP35" s="446"/>
      <c r="GHQ35" s="446"/>
      <c r="GHR35" s="446"/>
      <c r="GHS35" s="451"/>
      <c r="GHT35" s="451"/>
      <c r="GHU35" s="450"/>
      <c r="GHV35" s="450"/>
      <c r="GHW35" s="446"/>
      <c r="GHX35" s="446"/>
      <c r="GHY35" s="446"/>
      <c r="GHZ35" s="446"/>
      <c r="GIA35" s="451"/>
      <c r="GIB35" s="451"/>
      <c r="GIC35" s="450"/>
      <c r="GID35" s="450"/>
      <c r="GIE35" s="446"/>
      <c r="GIF35" s="446"/>
      <c r="GIG35" s="446"/>
      <c r="GIH35" s="446"/>
      <c r="GII35" s="451"/>
      <c r="GIJ35" s="451"/>
      <c r="GIK35" s="450"/>
      <c r="GIL35" s="450"/>
      <c r="GIM35" s="446"/>
      <c r="GIN35" s="446"/>
      <c r="GIO35" s="446"/>
      <c r="GIP35" s="446"/>
      <c r="GIQ35" s="451"/>
      <c r="GIR35" s="451"/>
      <c r="GIS35" s="450"/>
      <c r="GIT35" s="450"/>
      <c r="GIU35" s="446"/>
      <c r="GIV35" s="446"/>
      <c r="GIW35" s="446"/>
      <c r="GIX35" s="446"/>
      <c r="GIY35" s="451"/>
      <c r="GIZ35" s="451"/>
      <c r="GJA35" s="450"/>
      <c r="GJB35" s="450"/>
      <c r="GJC35" s="446"/>
      <c r="GJD35" s="446"/>
      <c r="GJE35" s="446"/>
      <c r="GJF35" s="446"/>
      <c r="GJG35" s="451"/>
      <c r="GJH35" s="451"/>
      <c r="GJI35" s="450"/>
      <c r="GJJ35" s="450"/>
      <c r="GJK35" s="446"/>
      <c r="GJL35" s="446"/>
      <c r="GJM35" s="446"/>
      <c r="GJN35" s="446"/>
      <c r="GJO35" s="451"/>
      <c r="GJP35" s="451"/>
      <c r="GJQ35" s="450"/>
      <c r="GJR35" s="450"/>
      <c r="GJS35" s="446"/>
      <c r="GJT35" s="446"/>
      <c r="GJU35" s="446"/>
      <c r="GJV35" s="446"/>
      <c r="GJW35" s="451"/>
      <c r="GJX35" s="451"/>
      <c r="GJY35" s="450"/>
      <c r="GJZ35" s="450"/>
      <c r="GKA35" s="446"/>
      <c r="GKB35" s="446"/>
      <c r="GKC35" s="446"/>
      <c r="GKD35" s="446"/>
      <c r="GKE35" s="451"/>
      <c r="GKF35" s="451"/>
      <c r="GKG35" s="450"/>
      <c r="GKH35" s="450"/>
      <c r="GKI35" s="446"/>
      <c r="GKJ35" s="446"/>
      <c r="GKK35" s="446"/>
      <c r="GKL35" s="446"/>
      <c r="GKM35" s="451"/>
      <c r="GKN35" s="451"/>
      <c r="GKO35" s="450"/>
      <c r="GKP35" s="450"/>
      <c r="GKQ35" s="446"/>
      <c r="GKR35" s="446"/>
      <c r="GKS35" s="446"/>
      <c r="GKT35" s="446"/>
      <c r="GKU35" s="451"/>
      <c r="GKV35" s="451"/>
      <c r="GKW35" s="450"/>
      <c r="GKX35" s="450"/>
      <c r="GKY35" s="446"/>
      <c r="GKZ35" s="446"/>
      <c r="GLA35" s="446"/>
      <c r="GLB35" s="446"/>
      <c r="GLC35" s="451"/>
      <c r="GLD35" s="451"/>
      <c r="GLE35" s="450"/>
      <c r="GLF35" s="450"/>
      <c r="GLG35" s="446"/>
      <c r="GLH35" s="446"/>
      <c r="GLI35" s="446"/>
      <c r="GLJ35" s="446"/>
      <c r="GLK35" s="451"/>
      <c r="GLL35" s="451"/>
      <c r="GLM35" s="450"/>
      <c r="GLN35" s="450"/>
      <c r="GLO35" s="446"/>
      <c r="GLP35" s="446"/>
      <c r="GLQ35" s="446"/>
      <c r="GLR35" s="446"/>
      <c r="GLS35" s="451"/>
      <c r="GLT35" s="451"/>
      <c r="GLU35" s="450"/>
      <c r="GLV35" s="450"/>
      <c r="GLW35" s="446"/>
      <c r="GLX35" s="446"/>
      <c r="GLY35" s="446"/>
      <c r="GLZ35" s="446"/>
      <c r="GMA35" s="451"/>
      <c r="GMB35" s="451"/>
      <c r="GMC35" s="450"/>
      <c r="GMD35" s="450"/>
      <c r="GME35" s="446"/>
      <c r="GMF35" s="446"/>
      <c r="GMG35" s="446"/>
      <c r="GMH35" s="446"/>
      <c r="GMI35" s="451"/>
      <c r="GMJ35" s="451"/>
      <c r="GMK35" s="450"/>
      <c r="GML35" s="450"/>
      <c r="GMM35" s="446"/>
      <c r="GMN35" s="446"/>
      <c r="GMO35" s="446"/>
      <c r="GMP35" s="446"/>
      <c r="GMQ35" s="451"/>
      <c r="GMR35" s="451"/>
      <c r="GMS35" s="450"/>
      <c r="GMT35" s="450"/>
      <c r="GMU35" s="446"/>
      <c r="GMV35" s="446"/>
      <c r="GMW35" s="446"/>
      <c r="GMX35" s="446"/>
      <c r="GMY35" s="451"/>
      <c r="GMZ35" s="451"/>
      <c r="GNA35" s="450"/>
      <c r="GNB35" s="450"/>
      <c r="GNC35" s="446"/>
      <c r="GND35" s="446"/>
      <c r="GNE35" s="446"/>
      <c r="GNF35" s="446"/>
      <c r="GNG35" s="451"/>
      <c r="GNH35" s="451"/>
      <c r="GNI35" s="450"/>
      <c r="GNJ35" s="450"/>
      <c r="GNK35" s="446"/>
      <c r="GNL35" s="446"/>
      <c r="GNM35" s="446"/>
      <c r="GNN35" s="446"/>
      <c r="GNO35" s="451"/>
      <c r="GNP35" s="451"/>
      <c r="GNQ35" s="450"/>
      <c r="GNR35" s="450"/>
      <c r="GNS35" s="446"/>
      <c r="GNT35" s="446"/>
      <c r="GNU35" s="446"/>
      <c r="GNV35" s="446"/>
      <c r="GNW35" s="451"/>
      <c r="GNX35" s="451"/>
      <c r="GNY35" s="450"/>
      <c r="GNZ35" s="450"/>
      <c r="GOA35" s="446"/>
      <c r="GOB35" s="446"/>
      <c r="GOC35" s="446"/>
      <c r="GOD35" s="446"/>
      <c r="GOE35" s="451"/>
      <c r="GOF35" s="451"/>
      <c r="GOG35" s="450"/>
      <c r="GOH35" s="450"/>
      <c r="GOI35" s="446"/>
      <c r="GOJ35" s="446"/>
      <c r="GOK35" s="446"/>
      <c r="GOL35" s="446"/>
      <c r="GOM35" s="451"/>
      <c r="GON35" s="451"/>
      <c r="GOO35" s="450"/>
      <c r="GOP35" s="450"/>
      <c r="GOQ35" s="446"/>
      <c r="GOR35" s="446"/>
      <c r="GOS35" s="446"/>
      <c r="GOT35" s="446"/>
      <c r="GOU35" s="451"/>
      <c r="GOV35" s="451"/>
      <c r="GOW35" s="450"/>
      <c r="GOX35" s="450"/>
      <c r="GOY35" s="446"/>
      <c r="GOZ35" s="446"/>
      <c r="GPA35" s="446"/>
      <c r="GPB35" s="446"/>
      <c r="GPC35" s="451"/>
      <c r="GPD35" s="451"/>
      <c r="GPE35" s="450"/>
      <c r="GPF35" s="450"/>
      <c r="GPG35" s="446"/>
      <c r="GPH35" s="446"/>
      <c r="GPI35" s="446"/>
      <c r="GPJ35" s="446"/>
      <c r="GPK35" s="451"/>
      <c r="GPL35" s="451"/>
      <c r="GPM35" s="450"/>
      <c r="GPN35" s="450"/>
      <c r="GPO35" s="446"/>
      <c r="GPP35" s="446"/>
      <c r="GPQ35" s="446"/>
      <c r="GPR35" s="446"/>
      <c r="GPS35" s="451"/>
      <c r="GPT35" s="451"/>
      <c r="GPU35" s="450"/>
      <c r="GPV35" s="450"/>
      <c r="GPW35" s="446"/>
      <c r="GPX35" s="446"/>
      <c r="GPY35" s="446"/>
      <c r="GPZ35" s="446"/>
      <c r="GQA35" s="451"/>
      <c r="GQB35" s="451"/>
      <c r="GQC35" s="450"/>
      <c r="GQD35" s="450"/>
      <c r="GQE35" s="446"/>
      <c r="GQF35" s="446"/>
      <c r="GQG35" s="446"/>
      <c r="GQH35" s="446"/>
      <c r="GQI35" s="451"/>
      <c r="GQJ35" s="451"/>
      <c r="GQK35" s="450"/>
      <c r="GQL35" s="450"/>
      <c r="GQM35" s="446"/>
      <c r="GQN35" s="446"/>
      <c r="GQO35" s="446"/>
      <c r="GQP35" s="446"/>
      <c r="GQQ35" s="451"/>
      <c r="GQR35" s="451"/>
      <c r="GQS35" s="450"/>
      <c r="GQT35" s="450"/>
      <c r="GQU35" s="446"/>
      <c r="GQV35" s="446"/>
      <c r="GQW35" s="446"/>
      <c r="GQX35" s="446"/>
      <c r="GQY35" s="451"/>
      <c r="GQZ35" s="451"/>
      <c r="GRA35" s="450"/>
      <c r="GRB35" s="450"/>
      <c r="GRC35" s="446"/>
      <c r="GRD35" s="446"/>
      <c r="GRE35" s="446"/>
      <c r="GRF35" s="446"/>
      <c r="GRG35" s="451"/>
      <c r="GRH35" s="451"/>
      <c r="GRI35" s="450"/>
      <c r="GRJ35" s="450"/>
      <c r="GRK35" s="446"/>
      <c r="GRL35" s="446"/>
      <c r="GRM35" s="446"/>
      <c r="GRN35" s="446"/>
      <c r="GRO35" s="451"/>
      <c r="GRP35" s="451"/>
      <c r="GRQ35" s="450"/>
      <c r="GRR35" s="450"/>
      <c r="GRS35" s="446"/>
      <c r="GRT35" s="446"/>
      <c r="GRU35" s="446"/>
      <c r="GRV35" s="446"/>
      <c r="GRW35" s="451"/>
      <c r="GRX35" s="451"/>
      <c r="GRY35" s="450"/>
      <c r="GRZ35" s="450"/>
      <c r="GSA35" s="446"/>
      <c r="GSB35" s="446"/>
      <c r="GSC35" s="446"/>
      <c r="GSD35" s="446"/>
      <c r="GSE35" s="451"/>
      <c r="GSF35" s="451"/>
      <c r="GSG35" s="450"/>
      <c r="GSH35" s="450"/>
      <c r="GSI35" s="446"/>
      <c r="GSJ35" s="446"/>
      <c r="GSK35" s="446"/>
      <c r="GSL35" s="446"/>
      <c r="GSM35" s="451"/>
      <c r="GSN35" s="451"/>
      <c r="GSO35" s="450"/>
      <c r="GSP35" s="450"/>
      <c r="GSQ35" s="446"/>
      <c r="GSR35" s="446"/>
      <c r="GSS35" s="446"/>
      <c r="GST35" s="446"/>
      <c r="GSU35" s="451"/>
      <c r="GSV35" s="451"/>
      <c r="GSW35" s="450"/>
      <c r="GSX35" s="450"/>
      <c r="GSY35" s="446"/>
      <c r="GSZ35" s="446"/>
      <c r="GTA35" s="446"/>
      <c r="GTB35" s="446"/>
      <c r="GTC35" s="451"/>
      <c r="GTD35" s="451"/>
      <c r="GTE35" s="450"/>
      <c r="GTF35" s="450"/>
      <c r="GTG35" s="446"/>
      <c r="GTH35" s="446"/>
      <c r="GTI35" s="446"/>
      <c r="GTJ35" s="446"/>
      <c r="GTK35" s="451"/>
      <c r="GTL35" s="451"/>
      <c r="GTM35" s="450"/>
      <c r="GTN35" s="450"/>
      <c r="GTO35" s="446"/>
      <c r="GTP35" s="446"/>
      <c r="GTQ35" s="446"/>
      <c r="GTR35" s="446"/>
      <c r="GTS35" s="451"/>
      <c r="GTT35" s="451"/>
      <c r="GTU35" s="450"/>
      <c r="GTV35" s="450"/>
      <c r="GTW35" s="446"/>
      <c r="GTX35" s="446"/>
      <c r="GTY35" s="446"/>
      <c r="GTZ35" s="446"/>
      <c r="GUA35" s="451"/>
      <c r="GUB35" s="451"/>
      <c r="GUC35" s="450"/>
      <c r="GUD35" s="450"/>
      <c r="GUE35" s="446"/>
      <c r="GUF35" s="446"/>
      <c r="GUG35" s="446"/>
      <c r="GUH35" s="446"/>
      <c r="GUI35" s="451"/>
      <c r="GUJ35" s="451"/>
      <c r="GUK35" s="450"/>
      <c r="GUL35" s="450"/>
      <c r="GUM35" s="446"/>
      <c r="GUN35" s="446"/>
      <c r="GUO35" s="446"/>
      <c r="GUP35" s="446"/>
      <c r="GUQ35" s="451"/>
      <c r="GUR35" s="451"/>
      <c r="GUS35" s="450"/>
      <c r="GUT35" s="450"/>
      <c r="GUU35" s="446"/>
      <c r="GUV35" s="446"/>
      <c r="GUW35" s="446"/>
      <c r="GUX35" s="446"/>
      <c r="GUY35" s="451"/>
      <c r="GUZ35" s="451"/>
      <c r="GVA35" s="450"/>
      <c r="GVB35" s="450"/>
      <c r="GVC35" s="446"/>
      <c r="GVD35" s="446"/>
      <c r="GVE35" s="446"/>
      <c r="GVF35" s="446"/>
      <c r="GVG35" s="451"/>
      <c r="GVH35" s="451"/>
      <c r="GVI35" s="450"/>
      <c r="GVJ35" s="450"/>
      <c r="GVK35" s="446"/>
      <c r="GVL35" s="446"/>
      <c r="GVM35" s="446"/>
      <c r="GVN35" s="446"/>
      <c r="GVO35" s="451"/>
      <c r="GVP35" s="451"/>
      <c r="GVQ35" s="450"/>
      <c r="GVR35" s="450"/>
      <c r="GVS35" s="446"/>
      <c r="GVT35" s="446"/>
      <c r="GVU35" s="446"/>
      <c r="GVV35" s="446"/>
      <c r="GVW35" s="451"/>
      <c r="GVX35" s="451"/>
      <c r="GVY35" s="450"/>
      <c r="GVZ35" s="450"/>
      <c r="GWA35" s="446"/>
      <c r="GWB35" s="446"/>
      <c r="GWC35" s="446"/>
      <c r="GWD35" s="446"/>
      <c r="GWE35" s="451"/>
      <c r="GWF35" s="451"/>
      <c r="GWG35" s="450"/>
      <c r="GWH35" s="450"/>
      <c r="GWI35" s="446"/>
      <c r="GWJ35" s="446"/>
      <c r="GWK35" s="446"/>
      <c r="GWL35" s="446"/>
      <c r="GWM35" s="451"/>
      <c r="GWN35" s="451"/>
      <c r="GWO35" s="450"/>
      <c r="GWP35" s="450"/>
      <c r="GWQ35" s="446"/>
      <c r="GWR35" s="446"/>
      <c r="GWS35" s="446"/>
      <c r="GWT35" s="446"/>
      <c r="GWU35" s="451"/>
      <c r="GWV35" s="451"/>
      <c r="GWW35" s="450"/>
      <c r="GWX35" s="450"/>
      <c r="GWY35" s="446"/>
      <c r="GWZ35" s="446"/>
      <c r="GXA35" s="446"/>
      <c r="GXB35" s="446"/>
      <c r="GXC35" s="451"/>
      <c r="GXD35" s="451"/>
      <c r="GXE35" s="450"/>
      <c r="GXF35" s="450"/>
      <c r="GXG35" s="446"/>
      <c r="GXH35" s="446"/>
      <c r="GXI35" s="446"/>
      <c r="GXJ35" s="446"/>
      <c r="GXK35" s="451"/>
      <c r="GXL35" s="451"/>
      <c r="GXM35" s="450"/>
      <c r="GXN35" s="450"/>
      <c r="GXO35" s="446"/>
      <c r="GXP35" s="446"/>
      <c r="GXQ35" s="446"/>
      <c r="GXR35" s="446"/>
      <c r="GXS35" s="451"/>
      <c r="GXT35" s="451"/>
      <c r="GXU35" s="450"/>
      <c r="GXV35" s="450"/>
      <c r="GXW35" s="446"/>
      <c r="GXX35" s="446"/>
      <c r="GXY35" s="446"/>
      <c r="GXZ35" s="446"/>
      <c r="GYA35" s="451"/>
      <c r="GYB35" s="451"/>
      <c r="GYC35" s="450"/>
      <c r="GYD35" s="450"/>
      <c r="GYE35" s="446"/>
      <c r="GYF35" s="446"/>
      <c r="GYG35" s="446"/>
      <c r="GYH35" s="446"/>
      <c r="GYI35" s="451"/>
      <c r="GYJ35" s="451"/>
      <c r="GYK35" s="450"/>
      <c r="GYL35" s="450"/>
      <c r="GYM35" s="446"/>
      <c r="GYN35" s="446"/>
      <c r="GYO35" s="446"/>
      <c r="GYP35" s="446"/>
      <c r="GYQ35" s="451"/>
      <c r="GYR35" s="451"/>
      <c r="GYS35" s="450"/>
      <c r="GYT35" s="450"/>
      <c r="GYU35" s="446"/>
      <c r="GYV35" s="446"/>
      <c r="GYW35" s="446"/>
      <c r="GYX35" s="446"/>
      <c r="GYY35" s="451"/>
      <c r="GYZ35" s="451"/>
      <c r="GZA35" s="450"/>
      <c r="GZB35" s="450"/>
      <c r="GZC35" s="446"/>
      <c r="GZD35" s="446"/>
      <c r="GZE35" s="446"/>
      <c r="GZF35" s="446"/>
      <c r="GZG35" s="451"/>
      <c r="GZH35" s="451"/>
      <c r="GZI35" s="450"/>
      <c r="GZJ35" s="450"/>
      <c r="GZK35" s="446"/>
      <c r="GZL35" s="446"/>
      <c r="GZM35" s="446"/>
      <c r="GZN35" s="446"/>
      <c r="GZO35" s="451"/>
      <c r="GZP35" s="451"/>
      <c r="GZQ35" s="450"/>
      <c r="GZR35" s="450"/>
      <c r="GZS35" s="446"/>
      <c r="GZT35" s="446"/>
      <c r="GZU35" s="446"/>
      <c r="GZV35" s="446"/>
      <c r="GZW35" s="451"/>
      <c r="GZX35" s="451"/>
      <c r="GZY35" s="450"/>
      <c r="GZZ35" s="450"/>
      <c r="HAA35" s="446"/>
      <c r="HAB35" s="446"/>
      <c r="HAC35" s="446"/>
      <c r="HAD35" s="446"/>
      <c r="HAE35" s="451"/>
      <c r="HAF35" s="451"/>
      <c r="HAG35" s="450"/>
      <c r="HAH35" s="450"/>
      <c r="HAI35" s="446"/>
      <c r="HAJ35" s="446"/>
      <c r="HAK35" s="446"/>
      <c r="HAL35" s="446"/>
      <c r="HAM35" s="451"/>
      <c r="HAN35" s="451"/>
      <c r="HAO35" s="450"/>
      <c r="HAP35" s="450"/>
      <c r="HAQ35" s="446"/>
      <c r="HAR35" s="446"/>
      <c r="HAS35" s="446"/>
      <c r="HAT35" s="446"/>
      <c r="HAU35" s="451"/>
      <c r="HAV35" s="451"/>
      <c r="HAW35" s="450"/>
      <c r="HAX35" s="450"/>
      <c r="HAY35" s="446"/>
      <c r="HAZ35" s="446"/>
      <c r="HBA35" s="446"/>
      <c r="HBB35" s="446"/>
      <c r="HBC35" s="451"/>
      <c r="HBD35" s="451"/>
      <c r="HBE35" s="450"/>
      <c r="HBF35" s="450"/>
      <c r="HBG35" s="446"/>
      <c r="HBH35" s="446"/>
      <c r="HBI35" s="446"/>
      <c r="HBJ35" s="446"/>
      <c r="HBK35" s="451"/>
      <c r="HBL35" s="451"/>
      <c r="HBM35" s="450"/>
      <c r="HBN35" s="450"/>
      <c r="HBO35" s="446"/>
      <c r="HBP35" s="446"/>
      <c r="HBQ35" s="446"/>
      <c r="HBR35" s="446"/>
      <c r="HBS35" s="451"/>
      <c r="HBT35" s="451"/>
      <c r="HBU35" s="450"/>
      <c r="HBV35" s="450"/>
      <c r="HBW35" s="446"/>
      <c r="HBX35" s="446"/>
      <c r="HBY35" s="446"/>
      <c r="HBZ35" s="446"/>
      <c r="HCA35" s="451"/>
      <c r="HCB35" s="451"/>
      <c r="HCC35" s="450"/>
      <c r="HCD35" s="450"/>
      <c r="HCE35" s="446"/>
      <c r="HCF35" s="446"/>
      <c r="HCG35" s="446"/>
      <c r="HCH35" s="446"/>
      <c r="HCI35" s="451"/>
      <c r="HCJ35" s="451"/>
      <c r="HCK35" s="450"/>
      <c r="HCL35" s="450"/>
      <c r="HCM35" s="446"/>
      <c r="HCN35" s="446"/>
      <c r="HCO35" s="446"/>
      <c r="HCP35" s="446"/>
      <c r="HCQ35" s="451"/>
      <c r="HCR35" s="451"/>
      <c r="HCS35" s="450"/>
      <c r="HCT35" s="450"/>
      <c r="HCU35" s="446"/>
      <c r="HCV35" s="446"/>
      <c r="HCW35" s="446"/>
      <c r="HCX35" s="446"/>
      <c r="HCY35" s="451"/>
      <c r="HCZ35" s="451"/>
      <c r="HDA35" s="450"/>
      <c r="HDB35" s="450"/>
      <c r="HDC35" s="446"/>
      <c r="HDD35" s="446"/>
      <c r="HDE35" s="446"/>
      <c r="HDF35" s="446"/>
      <c r="HDG35" s="451"/>
      <c r="HDH35" s="451"/>
      <c r="HDI35" s="450"/>
      <c r="HDJ35" s="450"/>
      <c r="HDK35" s="446"/>
      <c r="HDL35" s="446"/>
      <c r="HDM35" s="446"/>
      <c r="HDN35" s="446"/>
      <c r="HDO35" s="451"/>
      <c r="HDP35" s="451"/>
      <c r="HDQ35" s="450"/>
      <c r="HDR35" s="450"/>
      <c r="HDS35" s="446"/>
      <c r="HDT35" s="446"/>
      <c r="HDU35" s="446"/>
      <c r="HDV35" s="446"/>
      <c r="HDW35" s="451"/>
      <c r="HDX35" s="451"/>
      <c r="HDY35" s="450"/>
      <c r="HDZ35" s="450"/>
      <c r="HEA35" s="446"/>
      <c r="HEB35" s="446"/>
      <c r="HEC35" s="446"/>
      <c r="HED35" s="446"/>
      <c r="HEE35" s="451"/>
      <c r="HEF35" s="451"/>
      <c r="HEG35" s="450"/>
      <c r="HEH35" s="450"/>
      <c r="HEI35" s="446"/>
      <c r="HEJ35" s="446"/>
      <c r="HEK35" s="446"/>
      <c r="HEL35" s="446"/>
      <c r="HEM35" s="451"/>
      <c r="HEN35" s="451"/>
      <c r="HEO35" s="450"/>
      <c r="HEP35" s="450"/>
      <c r="HEQ35" s="446"/>
      <c r="HER35" s="446"/>
      <c r="HES35" s="446"/>
      <c r="HET35" s="446"/>
      <c r="HEU35" s="451"/>
      <c r="HEV35" s="451"/>
      <c r="HEW35" s="450"/>
      <c r="HEX35" s="450"/>
      <c r="HEY35" s="446"/>
      <c r="HEZ35" s="446"/>
      <c r="HFA35" s="446"/>
      <c r="HFB35" s="446"/>
      <c r="HFC35" s="451"/>
      <c r="HFD35" s="451"/>
      <c r="HFE35" s="450"/>
      <c r="HFF35" s="450"/>
      <c r="HFG35" s="446"/>
      <c r="HFH35" s="446"/>
      <c r="HFI35" s="446"/>
      <c r="HFJ35" s="446"/>
      <c r="HFK35" s="451"/>
      <c r="HFL35" s="451"/>
      <c r="HFM35" s="450"/>
      <c r="HFN35" s="450"/>
      <c r="HFO35" s="446"/>
      <c r="HFP35" s="446"/>
      <c r="HFQ35" s="446"/>
      <c r="HFR35" s="446"/>
      <c r="HFS35" s="451"/>
      <c r="HFT35" s="451"/>
      <c r="HFU35" s="450"/>
      <c r="HFV35" s="450"/>
      <c r="HFW35" s="446"/>
      <c r="HFX35" s="446"/>
      <c r="HFY35" s="446"/>
      <c r="HFZ35" s="446"/>
      <c r="HGA35" s="451"/>
      <c r="HGB35" s="451"/>
      <c r="HGC35" s="450"/>
      <c r="HGD35" s="450"/>
      <c r="HGE35" s="446"/>
      <c r="HGF35" s="446"/>
      <c r="HGG35" s="446"/>
      <c r="HGH35" s="446"/>
      <c r="HGI35" s="451"/>
      <c r="HGJ35" s="451"/>
      <c r="HGK35" s="450"/>
      <c r="HGL35" s="450"/>
      <c r="HGM35" s="446"/>
      <c r="HGN35" s="446"/>
      <c r="HGO35" s="446"/>
      <c r="HGP35" s="446"/>
      <c r="HGQ35" s="451"/>
      <c r="HGR35" s="451"/>
      <c r="HGS35" s="450"/>
      <c r="HGT35" s="450"/>
      <c r="HGU35" s="446"/>
      <c r="HGV35" s="446"/>
      <c r="HGW35" s="446"/>
      <c r="HGX35" s="446"/>
      <c r="HGY35" s="451"/>
      <c r="HGZ35" s="451"/>
      <c r="HHA35" s="450"/>
      <c r="HHB35" s="450"/>
      <c r="HHC35" s="446"/>
      <c r="HHD35" s="446"/>
      <c r="HHE35" s="446"/>
      <c r="HHF35" s="446"/>
      <c r="HHG35" s="451"/>
      <c r="HHH35" s="451"/>
      <c r="HHI35" s="450"/>
      <c r="HHJ35" s="450"/>
      <c r="HHK35" s="446"/>
      <c r="HHL35" s="446"/>
      <c r="HHM35" s="446"/>
      <c r="HHN35" s="446"/>
      <c r="HHO35" s="451"/>
      <c r="HHP35" s="451"/>
      <c r="HHQ35" s="450"/>
      <c r="HHR35" s="450"/>
      <c r="HHS35" s="446"/>
      <c r="HHT35" s="446"/>
      <c r="HHU35" s="446"/>
      <c r="HHV35" s="446"/>
      <c r="HHW35" s="451"/>
      <c r="HHX35" s="451"/>
      <c r="HHY35" s="450"/>
      <c r="HHZ35" s="450"/>
      <c r="HIA35" s="446"/>
      <c r="HIB35" s="446"/>
      <c r="HIC35" s="446"/>
      <c r="HID35" s="446"/>
      <c r="HIE35" s="451"/>
      <c r="HIF35" s="451"/>
      <c r="HIG35" s="450"/>
      <c r="HIH35" s="450"/>
      <c r="HII35" s="446"/>
      <c r="HIJ35" s="446"/>
      <c r="HIK35" s="446"/>
      <c r="HIL35" s="446"/>
      <c r="HIM35" s="451"/>
      <c r="HIN35" s="451"/>
      <c r="HIO35" s="450"/>
      <c r="HIP35" s="450"/>
      <c r="HIQ35" s="446"/>
      <c r="HIR35" s="446"/>
      <c r="HIS35" s="446"/>
      <c r="HIT35" s="446"/>
      <c r="HIU35" s="451"/>
      <c r="HIV35" s="451"/>
      <c r="HIW35" s="450"/>
      <c r="HIX35" s="450"/>
      <c r="HIY35" s="446"/>
      <c r="HIZ35" s="446"/>
      <c r="HJA35" s="446"/>
      <c r="HJB35" s="446"/>
      <c r="HJC35" s="451"/>
      <c r="HJD35" s="451"/>
      <c r="HJE35" s="450"/>
      <c r="HJF35" s="450"/>
      <c r="HJG35" s="446"/>
      <c r="HJH35" s="446"/>
      <c r="HJI35" s="446"/>
      <c r="HJJ35" s="446"/>
      <c r="HJK35" s="451"/>
      <c r="HJL35" s="451"/>
      <c r="HJM35" s="450"/>
      <c r="HJN35" s="450"/>
      <c r="HJO35" s="446"/>
      <c r="HJP35" s="446"/>
      <c r="HJQ35" s="446"/>
      <c r="HJR35" s="446"/>
      <c r="HJS35" s="451"/>
      <c r="HJT35" s="451"/>
      <c r="HJU35" s="450"/>
      <c r="HJV35" s="450"/>
      <c r="HJW35" s="446"/>
      <c r="HJX35" s="446"/>
      <c r="HJY35" s="446"/>
      <c r="HJZ35" s="446"/>
      <c r="HKA35" s="451"/>
      <c r="HKB35" s="451"/>
      <c r="HKC35" s="450"/>
      <c r="HKD35" s="450"/>
      <c r="HKE35" s="446"/>
      <c r="HKF35" s="446"/>
      <c r="HKG35" s="446"/>
      <c r="HKH35" s="446"/>
      <c r="HKI35" s="451"/>
      <c r="HKJ35" s="451"/>
      <c r="HKK35" s="450"/>
      <c r="HKL35" s="450"/>
      <c r="HKM35" s="446"/>
      <c r="HKN35" s="446"/>
      <c r="HKO35" s="446"/>
      <c r="HKP35" s="446"/>
      <c r="HKQ35" s="451"/>
      <c r="HKR35" s="451"/>
      <c r="HKS35" s="450"/>
      <c r="HKT35" s="450"/>
      <c r="HKU35" s="446"/>
      <c r="HKV35" s="446"/>
      <c r="HKW35" s="446"/>
      <c r="HKX35" s="446"/>
      <c r="HKY35" s="451"/>
      <c r="HKZ35" s="451"/>
      <c r="HLA35" s="450"/>
      <c r="HLB35" s="450"/>
      <c r="HLC35" s="446"/>
      <c r="HLD35" s="446"/>
      <c r="HLE35" s="446"/>
      <c r="HLF35" s="446"/>
      <c r="HLG35" s="451"/>
      <c r="HLH35" s="451"/>
      <c r="HLI35" s="450"/>
      <c r="HLJ35" s="450"/>
      <c r="HLK35" s="446"/>
      <c r="HLL35" s="446"/>
      <c r="HLM35" s="446"/>
      <c r="HLN35" s="446"/>
      <c r="HLO35" s="451"/>
      <c r="HLP35" s="451"/>
      <c r="HLQ35" s="450"/>
      <c r="HLR35" s="450"/>
      <c r="HLS35" s="446"/>
      <c r="HLT35" s="446"/>
      <c r="HLU35" s="446"/>
      <c r="HLV35" s="446"/>
      <c r="HLW35" s="451"/>
      <c r="HLX35" s="451"/>
      <c r="HLY35" s="450"/>
      <c r="HLZ35" s="450"/>
      <c r="HMA35" s="446"/>
      <c r="HMB35" s="446"/>
      <c r="HMC35" s="446"/>
      <c r="HMD35" s="446"/>
      <c r="HME35" s="451"/>
      <c r="HMF35" s="451"/>
      <c r="HMG35" s="450"/>
      <c r="HMH35" s="450"/>
      <c r="HMI35" s="446"/>
      <c r="HMJ35" s="446"/>
      <c r="HMK35" s="446"/>
      <c r="HML35" s="446"/>
      <c r="HMM35" s="451"/>
      <c r="HMN35" s="451"/>
      <c r="HMO35" s="450"/>
      <c r="HMP35" s="450"/>
      <c r="HMQ35" s="446"/>
      <c r="HMR35" s="446"/>
      <c r="HMS35" s="446"/>
      <c r="HMT35" s="446"/>
      <c r="HMU35" s="451"/>
      <c r="HMV35" s="451"/>
      <c r="HMW35" s="450"/>
      <c r="HMX35" s="450"/>
      <c r="HMY35" s="446"/>
      <c r="HMZ35" s="446"/>
      <c r="HNA35" s="446"/>
      <c r="HNB35" s="446"/>
      <c r="HNC35" s="451"/>
      <c r="HND35" s="451"/>
      <c r="HNE35" s="450"/>
      <c r="HNF35" s="450"/>
      <c r="HNG35" s="446"/>
      <c r="HNH35" s="446"/>
      <c r="HNI35" s="446"/>
      <c r="HNJ35" s="446"/>
      <c r="HNK35" s="451"/>
      <c r="HNL35" s="451"/>
      <c r="HNM35" s="450"/>
      <c r="HNN35" s="450"/>
      <c r="HNO35" s="446"/>
      <c r="HNP35" s="446"/>
      <c r="HNQ35" s="446"/>
      <c r="HNR35" s="446"/>
      <c r="HNS35" s="451"/>
      <c r="HNT35" s="451"/>
      <c r="HNU35" s="450"/>
      <c r="HNV35" s="450"/>
      <c r="HNW35" s="446"/>
      <c r="HNX35" s="446"/>
      <c r="HNY35" s="446"/>
      <c r="HNZ35" s="446"/>
      <c r="HOA35" s="451"/>
      <c r="HOB35" s="451"/>
      <c r="HOC35" s="450"/>
      <c r="HOD35" s="450"/>
      <c r="HOE35" s="446"/>
      <c r="HOF35" s="446"/>
      <c r="HOG35" s="446"/>
      <c r="HOH35" s="446"/>
      <c r="HOI35" s="451"/>
      <c r="HOJ35" s="451"/>
      <c r="HOK35" s="450"/>
      <c r="HOL35" s="450"/>
      <c r="HOM35" s="446"/>
      <c r="HON35" s="446"/>
      <c r="HOO35" s="446"/>
      <c r="HOP35" s="446"/>
      <c r="HOQ35" s="451"/>
      <c r="HOR35" s="451"/>
      <c r="HOS35" s="450"/>
      <c r="HOT35" s="450"/>
      <c r="HOU35" s="446"/>
      <c r="HOV35" s="446"/>
      <c r="HOW35" s="446"/>
      <c r="HOX35" s="446"/>
      <c r="HOY35" s="451"/>
      <c r="HOZ35" s="451"/>
      <c r="HPA35" s="450"/>
      <c r="HPB35" s="450"/>
      <c r="HPC35" s="446"/>
      <c r="HPD35" s="446"/>
      <c r="HPE35" s="446"/>
      <c r="HPF35" s="446"/>
      <c r="HPG35" s="451"/>
      <c r="HPH35" s="451"/>
      <c r="HPI35" s="450"/>
      <c r="HPJ35" s="450"/>
      <c r="HPK35" s="446"/>
      <c r="HPL35" s="446"/>
      <c r="HPM35" s="446"/>
      <c r="HPN35" s="446"/>
      <c r="HPO35" s="451"/>
      <c r="HPP35" s="451"/>
      <c r="HPQ35" s="450"/>
      <c r="HPR35" s="450"/>
      <c r="HPS35" s="446"/>
      <c r="HPT35" s="446"/>
      <c r="HPU35" s="446"/>
      <c r="HPV35" s="446"/>
      <c r="HPW35" s="451"/>
      <c r="HPX35" s="451"/>
      <c r="HPY35" s="450"/>
      <c r="HPZ35" s="450"/>
      <c r="HQA35" s="446"/>
      <c r="HQB35" s="446"/>
      <c r="HQC35" s="446"/>
      <c r="HQD35" s="446"/>
      <c r="HQE35" s="451"/>
      <c r="HQF35" s="451"/>
      <c r="HQG35" s="450"/>
      <c r="HQH35" s="450"/>
      <c r="HQI35" s="446"/>
      <c r="HQJ35" s="446"/>
      <c r="HQK35" s="446"/>
      <c r="HQL35" s="446"/>
      <c r="HQM35" s="451"/>
      <c r="HQN35" s="451"/>
      <c r="HQO35" s="450"/>
      <c r="HQP35" s="450"/>
      <c r="HQQ35" s="446"/>
      <c r="HQR35" s="446"/>
      <c r="HQS35" s="446"/>
      <c r="HQT35" s="446"/>
      <c r="HQU35" s="451"/>
      <c r="HQV35" s="451"/>
      <c r="HQW35" s="450"/>
      <c r="HQX35" s="450"/>
      <c r="HQY35" s="446"/>
      <c r="HQZ35" s="446"/>
      <c r="HRA35" s="446"/>
      <c r="HRB35" s="446"/>
      <c r="HRC35" s="451"/>
      <c r="HRD35" s="451"/>
      <c r="HRE35" s="450"/>
      <c r="HRF35" s="450"/>
      <c r="HRG35" s="446"/>
      <c r="HRH35" s="446"/>
      <c r="HRI35" s="446"/>
      <c r="HRJ35" s="446"/>
      <c r="HRK35" s="451"/>
      <c r="HRL35" s="451"/>
      <c r="HRM35" s="450"/>
      <c r="HRN35" s="450"/>
      <c r="HRO35" s="446"/>
      <c r="HRP35" s="446"/>
      <c r="HRQ35" s="446"/>
      <c r="HRR35" s="446"/>
      <c r="HRS35" s="451"/>
      <c r="HRT35" s="451"/>
      <c r="HRU35" s="450"/>
      <c r="HRV35" s="450"/>
      <c r="HRW35" s="446"/>
      <c r="HRX35" s="446"/>
      <c r="HRY35" s="446"/>
      <c r="HRZ35" s="446"/>
      <c r="HSA35" s="451"/>
      <c r="HSB35" s="451"/>
      <c r="HSC35" s="450"/>
      <c r="HSD35" s="450"/>
      <c r="HSE35" s="446"/>
      <c r="HSF35" s="446"/>
      <c r="HSG35" s="446"/>
      <c r="HSH35" s="446"/>
      <c r="HSI35" s="451"/>
      <c r="HSJ35" s="451"/>
      <c r="HSK35" s="450"/>
      <c r="HSL35" s="450"/>
      <c r="HSM35" s="446"/>
      <c r="HSN35" s="446"/>
      <c r="HSO35" s="446"/>
      <c r="HSP35" s="446"/>
      <c r="HSQ35" s="451"/>
      <c r="HSR35" s="451"/>
      <c r="HSS35" s="450"/>
      <c r="HST35" s="450"/>
      <c r="HSU35" s="446"/>
      <c r="HSV35" s="446"/>
      <c r="HSW35" s="446"/>
      <c r="HSX35" s="446"/>
      <c r="HSY35" s="451"/>
      <c r="HSZ35" s="451"/>
      <c r="HTA35" s="450"/>
      <c r="HTB35" s="450"/>
      <c r="HTC35" s="446"/>
      <c r="HTD35" s="446"/>
      <c r="HTE35" s="446"/>
      <c r="HTF35" s="446"/>
      <c r="HTG35" s="451"/>
      <c r="HTH35" s="451"/>
      <c r="HTI35" s="450"/>
      <c r="HTJ35" s="450"/>
      <c r="HTK35" s="446"/>
      <c r="HTL35" s="446"/>
      <c r="HTM35" s="446"/>
      <c r="HTN35" s="446"/>
      <c r="HTO35" s="451"/>
      <c r="HTP35" s="451"/>
      <c r="HTQ35" s="450"/>
      <c r="HTR35" s="450"/>
      <c r="HTS35" s="446"/>
      <c r="HTT35" s="446"/>
      <c r="HTU35" s="446"/>
      <c r="HTV35" s="446"/>
      <c r="HTW35" s="451"/>
      <c r="HTX35" s="451"/>
      <c r="HTY35" s="450"/>
      <c r="HTZ35" s="450"/>
      <c r="HUA35" s="446"/>
      <c r="HUB35" s="446"/>
      <c r="HUC35" s="446"/>
      <c r="HUD35" s="446"/>
      <c r="HUE35" s="451"/>
      <c r="HUF35" s="451"/>
      <c r="HUG35" s="450"/>
      <c r="HUH35" s="450"/>
      <c r="HUI35" s="446"/>
      <c r="HUJ35" s="446"/>
      <c r="HUK35" s="446"/>
      <c r="HUL35" s="446"/>
      <c r="HUM35" s="451"/>
      <c r="HUN35" s="451"/>
      <c r="HUO35" s="450"/>
      <c r="HUP35" s="450"/>
      <c r="HUQ35" s="446"/>
      <c r="HUR35" s="446"/>
      <c r="HUS35" s="446"/>
      <c r="HUT35" s="446"/>
      <c r="HUU35" s="451"/>
      <c r="HUV35" s="451"/>
      <c r="HUW35" s="450"/>
      <c r="HUX35" s="450"/>
      <c r="HUY35" s="446"/>
      <c r="HUZ35" s="446"/>
      <c r="HVA35" s="446"/>
      <c r="HVB35" s="446"/>
      <c r="HVC35" s="451"/>
      <c r="HVD35" s="451"/>
      <c r="HVE35" s="450"/>
      <c r="HVF35" s="450"/>
      <c r="HVG35" s="446"/>
      <c r="HVH35" s="446"/>
      <c r="HVI35" s="446"/>
      <c r="HVJ35" s="446"/>
      <c r="HVK35" s="451"/>
      <c r="HVL35" s="451"/>
      <c r="HVM35" s="450"/>
      <c r="HVN35" s="450"/>
      <c r="HVO35" s="446"/>
      <c r="HVP35" s="446"/>
      <c r="HVQ35" s="446"/>
      <c r="HVR35" s="446"/>
      <c r="HVS35" s="451"/>
      <c r="HVT35" s="451"/>
      <c r="HVU35" s="450"/>
      <c r="HVV35" s="450"/>
      <c r="HVW35" s="446"/>
      <c r="HVX35" s="446"/>
      <c r="HVY35" s="446"/>
      <c r="HVZ35" s="446"/>
      <c r="HWA35" s="451"/>
      <c r="HWB35" s="451"/>
      <c r="HWC35" s="450"/>
      <c r="HWD35" s="450"/>
      <c r="HWE35" s="446"/>
      <c r="HWF35" s="446"/>
      <c r="HWG35" s="446"/>
      <c r="HWH35" s="446"/>
      <c r="HWI35" s="451"/>
      <c r="HWJ35" s="451"/>
      <c r="HWK35" s="450"/>
      <c r="HWL35" s="450"/>
      <c r="HWM35" s="446"/>
      <c r="HWN35" s="446"/>
      <c r="HWO35" s="446"/>
      <c r="HWP35" s="446"/>
      <c r="HWQ35" s="451"/>
      <c r="HWR35" s="451"/>
      <c r="HWS35" s="450"/>
      <c r="HWT35" s="450"/>
      <c r="HWU35" s="446"/>
      <c r="HWV35" s="446"/>
      <c r="HWW35" s="446"/>
      <c r="HWX35" s="446"/>
      <c r="HWY35" s="451"/>
      <c r="HWZ35" s="451"/>
      <c r="HXA35" s="450"/>
      <c r="HXB35" s="450"/>
      <c r="HXC35" s="446"/>
      <c r="HXD35" s="446"/>
      <c r="HXE35" s="446"/>
      <c r="HXF35" s="446"/>
      <c r="HXG35" s="451"/>
      <c r="HXH35" s="451"/>
      <c r="HXI35" s="450"/>
      <c r="HXJ35" s="450"/>
      <c r="HXK35" s="446"/>
      <c r="HXL35" s="446"/>
      <c r="HXM35" s="446"/>
      <c r="HXN35" s="446"/>
      <c r="HXO35" s="451"/>
      <c r="HXP35" s="451"/>
      <c r="HXQ35" s="450"/>
      <c r="HXR35" s="450"/>
      <c r="HXS35" s="446"/>
      <c r="HXT35" s="446"/>
      <c r="HXU35" s="446"/>
      <c r="HXV35" s="446"/>
      <c r="HXW35" s="451"/>
      <c r="HXX35" s="451"/>
      <c r="HXY35" s="450"/>
      <c r="HXZ35" s="450"/>
      <c r="HYA35" s="446"/>
      <c r="HYB35" s="446"/>
      <c r="HYC35" s="446"/>
      <c r="HYD35" s="446"/>
      <c r="HYE35" s="451"/>
      <c r="HYF35" s="451"/>
      <c r="HYG35" s="450"/>
      <c r="HYH35" s="450"/>
      <c r="HYI35" s="446"/>
      <c r="HYJ35" s="446"/>
      <c r="HYK35" s="446"/>
      <c r="HYL35" s="446"/>
      <c r="HYM35" s="451"/>
      <c r="HYN35" s="451"/>
      <c r="HYO35" s="450"/>
      <c r="HYP35" s="450"/>
      <c r="HYQ35" s="446"/>
      <c r="HYR35" s="446"/>
      <c r="HYS35" s="446"/>
      <c r="HYT35" s="446"/>
      <c r="HYU35" s="451"/>
      <c r="HYV35" s="451"/>
      <c r="HYW35" s="450"/>
      <c r="HYX35" s="450"/>
      <c r="HYY35" s="446"/>
      <c r="HYZ35" s="446"/>
      <c r="HZA35" s="446"/>
      <c r="HZB35" s="446"/>
      <c r="HZC35" s="451"/>
      <c r="HZD35" s="451"/>
      <c r="HZE35" s="450"/>
      <c r="HZF35" s="450"/>
      <c r="HZG35" s="446"/>
      <c r="HZH35" s="446"/>
      <c r="HZI35" s="446"/>
      <c r="HZJ35" s="446"/>
      <c r="HZK35" s="451"/>
      <c r="HZL35" s="451"/>
      <c r="HZM35" s="450"/>
      <c r="HZN35" s="450"/>
      <c r="HZO35" s="446"/>
      <c r="HZP35" s="446"/>
      <c r="HZQ35" s="446"/>
      <c r="HZR35" s="446"/>
      <c r="HZS35" s="451"/>
      <c r="HZT35" s="451"/>
      <c r="HZU35" s="450"/>
      <c r="HZV35" s="450"/>
      <c r="HZW35" s="446"/>
      <c r="HZX35" s="446"/>
      <c r="HZY35" s="446"/>
      <c r="HZZ35" s="446"/>
      <c r="IAA35" s="451"/>
      <c r="IAB35" s="451"/>
      <c r="IAC35" s="450"/>
      <c r="IAD35" s="450"/>
      <c r="IAE35" s="446"/>
      <c r="IAF35" s="446"/>
      <c r="IAG35" s="446"/>
      <c r="IAH35" s="446"/>
      <c r="IAI35" s="451"/>
      <c r="IAJ35" s="451"/>
      <c r="IAK35" s="450"/>
      <c r="IAL35" s="450"/>
      <c r="IAM35" s="446"/>
      <c r="IAN35" s="446"/>
      <c r="IAO35" s="446"/>
      <c r="IAP35" s="446"/>
      <c r="IAQ35" s="451"/>
      <c r="IAR35" s="451"/>
      <c r="IAS35" s="450"/>
      <c r="IAT35" s="450"/>
      <c r="IAU35" s="446"/>
      <c r="IAV35" s="446"/>
      <c r="IAW35" s="446"/>
      <c r="IAX35" s="446"/>
      <c r="IAY35" s="451"/>
      <c r="IAZ35" s="451"/>
      <c r="IBA35" s="450"/>
      <c r="IBB35" s="450"/>
      <c r="IBC35" s="446"/>
      <c r="IBD35" s="446"/>
      <c r="IBE35" s="446"/>
      <c r="IBF35" s="446"/>
      <c r="IBG35" s="451"/>
      <c r="IBH35" s="451"/>
      <c r="IBI35" s="450"/>
      <c r="IBJ35" s="450"/>
      <c r="IBK35" s="446"/>
      <c r="IBL35" s="446"/>
      <c r="IBM35" s="446"/>
      <c r="IBN35" s="446"/>
      <c r="IBO35" s="451"/>
      <c r="IBP35" s="451"/>
      <c r="IBQ35" s="450"/>
      <c r="IBR35" s="450"/>
      <c r="IBS35" s="446"/>
      <c r="IBT35" s="446"/>
      <c r="IBU35" s="446"/>
      <c r="IBV35" s="446"/>
      <c r="IBW35" s="451"/>
      <c r="IBX35" s="451"/>
      <c r="IBY35" s="450"/>
      <c r="IBZ35" s="450"/>
      <c r="ICA35" s="446"/>
      <c r="ICB35" s="446"/>
      <c r="ICC35" s="446"/>
      <c r="ICD35" s="446"/>
      <c r="ICE35" s="451"/>
      <c r="ICF35" s="451"/>
      <c r="ICG35" s="450"/>
      <c r="ICH35" s="450"/>
      <c r="ICI35" s="446"/>
      <c r="ICJ35" s="446"/>
      <c r="ICK35" s="446"/>
      <c r="ICL35" s="446"/>
      <c r="ICM35" s="451"/>
      <c r="ICN35" s="451"/>
      <c r="ICO35" s="450"/>
      <c r="ICP35" s="450"/>
      <c r="ICQ35" s="446"/>
      <c r="ICR35" s="446"/>
      <c r="ICS35" s="446"/>
      <c r="ICT35" s="446"/>
      <c r="ICU35" s="451"/>
      <c r="ICV35" s="451"/>
      <c r="ICW35" s="450"/>
      <c r="ICX35" s="450"/>
      <c r="ICY35" s="446"/>
      <c r="ICZ35" s="446"/>
      <c r="IDA35" s="446"/>
      <c r="IDB35" s="446"/>
      <c r="IDC35" s="451"/>
      <c r="IDD35" s="451"/>
      <c r="IDE35" s="450"/>
      <c r="IDF35" s="450"/>
      <c r="IDG35" s="446"/>
      <c r="IDH35" s="446"/>
      <c r="IDI35" s="446"/>
      <c r="IDJ35" s="446"/>
      <c r="IDK35" s="451"/>
      <c r="IDL35" s="451"/>
      <c r="IDM35" s="450"/>
      <c r="IDN35" s="450"/>
      <c r="IDO35" s="446"/>
      <c r="IDP35" s="446"/>
      <c r="IDQ35" s="446"/>
      <c r="IDR35" s="446"/>
      <c r="IDS35" s="451"/>
      <c r="IDT35" s="451"/>
      <c r="IDU35" s="450"/>
      <c r="IDV35" s="450"/>
      <c r="IDW35" s="446"/>
      <c r="IDX35" s="446"/>
      <c r="IDY35" s="446"/>
      <c r="IDZ35" s="446"/>
      <c r="IEA35" s="451"/>
      <c r="IEB35" s="451"/>
      <c r="IEC35" s="450"/>
      <c r="IED35" s="450"/>
      <c r="IEE35" s="446"/>
      <c r="IEF35" s="446"/>
      <c r="IEG35" s="446"/>
      <c r="IEH35" s="446"/>
      <c r="IEI35" s="451"/>
      <c r="IEJ35" s="451"/>
      <c r="IEK35" s="450"/>
      <c r="IEL35" s="450"/>
      <c r="IEM35" s="446"/>
      <c r="IEN35" s="446"/>
      <c r="IEO35" s="446"/>
      <c r="IEP35" s="446"/>
      <c r="IEQ35" s="451"/>
      <c r="IER35" s="451"/>
      <c r="IES35" s="450"/>
      <c r="IET35" s="450"/>
      <c r="IEU35" s="446"/>
      <c r="IEV35" s="446"/>
      <c r="IEW35" s="446"/>
      <c r="IEX35" s="446"/>
      <c r="IEY35" s="451"/>
      <c r="IEZ35" s="451"/>
      <c r="IFA35" s="450"/>
      <c r="IFB35" s="450"/>
      <c r="IFC35" s="446"/>
      <c r="IFD35" s="446"/>
      <c r="IFE35" s="446"/>
      <c r="IFF35" s="446"/>
      <c r="IFG35" s="451"/>
      <c r="IFH35" s="451"/>
      <c r="IFI35" s="450"/>
      <c r="IFJ35" s="450"/>
      <c r="IFK35" s="446"/>
      <c r="IFL35" s="446"/>
      <c r="IFM35" s="446"/>
      <c r="IFN35" s="446"/>
      <c r="IFO35" s="451"/>
      <c r="IFP35" s="451"/>
      <c r="IFQ35" s="450"/>
      <c r="IFR35" s="450"/>
      <c r="IFS35" s="446"/>
      <c r="IFT35" s="446"/>
      <c r="IFU35" s="446"/>
      <c r="IFV35" s="446"/>
      <c r="IFW35" s="451"/>
      <c r="IFX35" s="451"/>
      <c r="IFY35" s="450"/>
      <c r="IFZ35" s="450"/>
      <c r="IGA35" s="446"/>
      <c r="IGB35" s="446"/>
      <c r="IGC35" s="446"/>
      <c r="IGD35" s="446"/>
      <c r="IGE35" s="451"/>
      <c r="IGF35" s="451"/>
      <c r="IGG35" s="450"/>
      <c r="IGH35" s="450"/>
      <c r="IGI35" s="446"/>
      <c r="IGJ35" s="446"/>
      <c r="IGK35" s="446"/>
      <c r="IGL35" s="446"/>
      <c r="IGM35" s="451"/>
      <c r="IGN35" s="451"/>
      <c r="IGO35" s="450"/>
      <c r="IGP35" s="450"/>
      <c r="IGQ35" s="446"/>
      <c r="IGR35" s="446"/>
      <c r="IGS35" s="446"/>
      <c r="IGT35" s="446"/>
      <c r="IGU35" s="451"/>
      <c r="IGV35" s="451"/>
      <c r="IGW35" s="450"/>
      <c r="IGX35" s="450"/>
      <c r="IGY35" s="446"/>
      <c r="IGZ35" s="446"/>
      <c r="IHA35" s="446"/>
      <c r="IHB35" s="446"/>
      <c r="IHC35" s="451"/>
      <c r="IHD35" s="451"/>
      <c r="IHE35" s="450"/>
      <c r="IHF35" s="450"/>
      <c r="IHG35" s="446"/>
      <c r="IHH35" s="446"/>
      <c r="IHI35" s="446"/>
      <c r="IHJ35" s="446"/>
      <c r="IHK35" s="451"/>
      <c r="IHL35" s="451"/>
      <c r="IHM35" s="450"/>
      <c r="IHN35" s="450"/>
      <c r="IHO35" s="446"/>
      <c r="IHP35" s="446"/>
      <c r="IHQ35" s="446"/>
      <c r="IHR35" s="446"/>
      <c r="IHS35" s="451"/>
      <c r="IHT35" s="451"/>
      <c r="IHU35" s="450"/>
      <c r="IHV35" s="450"/>
      <c r="IHW35" s="446"/>
      <c r="IHX35" s="446"/>
      <c r="IHY35" s="446"/>
      <c r="IHZ35" s="446"/>
      <c r="IIA35" s="451"/>
      <c r="IIB35" s="451"/>
      <c r="IIC35" s="450"/>
      <c r="IID35" s="450"/>
      <c r="IIE35" s="446"/>
      <c r="IIF35" s="446"/>
      <c r="IIG35" s="446"/>
      <c r="IIH35" s="446"/>
      <c r="III35" s="451"/>
      <c r="IIJ35" s="451"/>
      <c r="IIK35" s="450"/>
      <c r="IIL35" s="450"/>
      <c r="IIM35" s="446"/>
      <c r="IIN35" s="446"/>
      <c r="IIO35" s="446"/>
      <c r="IIP35" s="446"/>
      <c r="IIQ35" s="451"/>
      <c r="IIR35" s="451"/>
      <c r="IIS35" s="450"/>
      <c r="IIT35" s="450"/>
      <c r="IIU35" s="446"/>
      <c r="IIV35" s="446"/>
      <c r="IIW35" s="446"/>
      <c r="IIX35" s="446"/>
      <c r="IIY35" s="451"/>
      <c r="IIZ35" s="451"/>
      <c r="IJA35" s="450"/>
      <c r="IJB35" s="450"/>
      <c r="IJC35" s="446"/>
      <c r="IJD35" s="446"/>
      <c r="IJE35" s="446"/>
      <c r="IJF35" s="446"/>
      <c r="IJG35" s="451"/>
      <c r="IJH35" s="451"/>
      <c r="IJI35" s="450"/>
      <c r="IJJ35" s="450"/>
      <c r="IJK35" s="446"/>
      <c r="IJL35" s="446"/>
      <c r="IJM35" s="446"/>
      <c r="IJN35" s="446"/>
      <c r="IJO35" s="451"/>
      <c r="IJP35" s="451"/>
      <c r="IJQ35" s="450"/>
      <c r="IJR35" s="450"/>
      <c r="IJS35" s="446"/>
      <c r="IJT35" s="446"/>
      <c r="IJU35" s="446"/>
      <c r="IJV35" s="446"/>
      <c r="IJW35" s="451"/>
      <c r="IJX35" s="451"/>
      <c r="IJY35" s="450"/>
      <c r="IJZ35" s="450"/>
      <c r="IKA35" s="446"/>
      <c r="IKB35" s="446"/>
      <c r="IKC35" s="446"/>
      <c r="IKD35" s="446"/>
      <c r="IKE35" s="451"/>
      <c r="IKF35" s="451"/>
      <c r="IKG35" s="450"/>
      <c r="IKH35" s="450"/>
      <c r="IKI35" s="446"/>
      <c r="IKJ35" s="446"/>
      <c r="IKK35" s="446"/>
      <c r="IKL35" s="446"/>
      <c r="IKM35" s="451"/>
      <c r="IKN35" s="451"/>
      <c r="IKO35" s="450"/>
      <c r="IKP35" s="450"/>
      <c r="IKQ35" s="446"/>
      <c r="IKR35" s="446"/>
      <c r="IKS35" s="446"/>
      <c r="IKT35" s="446"/>
      <c r="IKU35" s="451"/>
      <c r="IKV35" s="451"/>
      <c r="IKW35" s="450"/>
      <c r="IKX35" s="450"/>
      <c r="IKY35" s="446"/>
      <c r="IKZ35" s="446"/>
      <c r="ILA35" s="446"/>
      <c r="ILB35" s="446"/>
      <c r="ILC35" s="451"/>
      <c r="ILD35" s="451"/>
      <c r="ILE35" s="450"/>
      <c r="ILF35" s="450"/>
      <c r="ILG35" s="446"/>
      <c r="ILH35" s="446"/>
      <c r="ILI35" s="446"/>
      <c r="ILJ35" s="446"/>
      <c r="ILK35" s="451"/>
      <c r="ILL35" s="451"/>
      <c r="ILM35" s="450"/>
      <c r="ILN35" s="450"/>
      <c r="ILO35" s="446"/>
      <c r="ILP35" s="446"/>
      <c r="ILQ35" s="446"/>
      <c r="ILR35" s="446"/>
      <c r="ILS35" s="451"/>
      <c r="ILT35" s="451"/>
      <c r="ILU35" s="450"/>
      <c r="ILV35" s="450"/>
      <c r="ILW35" s="446"/>
      <c r="ILX35" s="446"/>
      <c r="ILY35" s="446"/>
      <c r="ILZ35" s="446"/>
      <c r="IMA35" s="451"/>
      <c r="IMB35" s="451"/>
      <c r="IMC35" s="450"/>
      <c r="IMD35" s="450"/>
      <c r="IME35" s="446"/>
      <c r="IMF35" s="446"/>
      <c r="IMG35" s="446"/>
      <c r="IMH35" s="446"/>
      <c r="IMI35" s="451"/>
      <c r="IMJ35" s="451"/>
      <c r="IMK35" s="450"/>
      <c r="IML35" s="450"/>
      <c r="IMM35" s="446"/>
      <c r="IMN35" s="446"/>
      <c r="IMO35" s="446"/>
      <c r="IMP35" s="446"/>
      <c r="IMQ35" s="451"/>
      <c r="IMR35" s="451"/>
      <c r="IMS35" s="450"/>
      <c r="IMT35" s="450"/>
      <c r="IMU35" s="446"/>
      <c r="IMV35" s="446"/>
      <c r="IMW35" s="446"/>
      <c r="IMX35" s="446"/>
      <c r="IMY35" s="451"/>
      <c r="IMZ35" s="451"/>
      <c r="INA35" s="450"/>
      <c r="INB35" s="450"/>
      <c r="INC35" s="446"/>
      <c r="IND35" s="446"/>
      <c r="INE35" s="446"/>
      <c r="INF35" s="446"/>
      <c r="ING35" s="451"/>
      <c r="INH35" s="451"/>
      <c r="INI35" s="450"/>
      <c r="INJ35" s="450"/>
      <c r="INK35" s="446"/>
      <c r="INL35" s="446"/>
      <c r="INM35" s="446"/>
      <c r="INN35" s="446"/>
      <c r="INO35" s="451"/>
      <c r="INP35" s="451"/>
      <c r="INQ35" s="450"/>
      <c r="INR35" s="450"/>
      <c r="INS35" s="446"/>
      <c r="INT35" s="446"/>
      <c r="INU35" s="446"/>
      <c r="INV35" s="446"/>
      <c r="INW35" s="451"/>
      <c r="INX35" s="451"/>
      <c r="INY35" s="450"/>
      <c r="INZ35" s="450"/>
      <c r="IOA35" s="446"/>
      <c r="IOB35" s="446"/>
      <c r="IOC35" s="446"/>
      <c r="IOD35" s="446"/>
      <c r="IOE35" s="451"/>
      <c r="IOF35" s="451"/>
      <c r="IOG35" s="450"/>
      <c r="IOH35" s="450"/>
      <c r="IOI35" s="446"/>
      <c r="IOJ35" s="446"/>
      <c r="IOK35" s="446"/>
      <c r="IOL35" s="446"/>
      <c r="IOM35" s="451"/>
      <c r="ION35" s="451"/>
      <c r="IOO35" s="450"/>
      <c r="IOP35" s="450"/>
      <c r="IOQ35" s="446"/>
      <c r="IOR35" s="446"/>
      <c r="IOS35" s="446"/>
      <c r="IOT35" s="446"/>
      <c r="IOU35" s="451"/>
      <c r="IOV35" s="451"/>
      <c r="IOW35" s="450"/>
      <c r="IOX35" s="450"/>
      <c r="IOY35" s="446"/>
      <c r="IOZ35" s="446"/>
      <c r="IPA35" s="446"/>
      <c r="IPB35" s="446"/>
      <c r="IPC35" s="451"/>
      <c r="IPD35" s="451"/>
      <c r="IPE35" s="450"/>
      <c r="IPF35" s="450"/>
      <c r="IPG35" s="446"/>
      <c r="IPH35" s="446"/>
      <c r="IPI35" s="446"/>
      <c r="IPJ35" s="446"/>
      <c r="IPK35" s="451"/>
      <c r="IPL35" s="451"/>
      <c r="IPM35" s="450"/>
      <c r="IPN35" s="450"/>
      <c r="IPO35" s="446"/>
      <c r="IPP35" s="446"/>
      <c r="IPQ35" s="446"/>
      <c r="IPR35" s="446"/>
      <c r="IPS35" s="451"/>
      <c r="IPT35" s="451"/>
      <c r="IPU35" s="450"/>
      <c r="IPV35" s="450"/>
      <c r="IPW35" s="446"/>
      <c r="IPX35" s="446"/>
      <c r="IPY35" s="446"/>
      <c r="IPZ35" s="446"/>
      <c r="IQA35" s="451"/>
      <c r="IQB35" s="451"/>
      <c r="IQC35" s="450"/>
      <c r="IQD35" s="450"/>
      <c r="IQE35" s="446"/>
      <c r="IQF35" s="446"/>
      <c r="IQG35" s="446"/>
      <c r="IQH35" s="446"/>
      <c r="IQI35" s="451"/>
      <c r="IQJ35" s="451"/>
      <c r="IQK35" s="450"/>
      <c r="IQL35" s="450"/>
      <c r="IQM35" s="446"/>
      <c r="IQN35" s="446"/>
      <c r="IQO35" s="446"/>
      <c r="IQP35" s="446"/>
      <c r="IQQ35" s="451"/>
      <c r="IQR35" s="451"/>
      <c r="IQS35" s="450"/>
      <c r="IQT35" s="450"/>
      <c r="IQU35" s="446"/>
      <c r="IQV35" s="446"/>
      <c r="IQW35" s="446"/>
      <c r="IQX35" s="446"/>
      <c r="IQY35" s="451"/>
      <c r="IQZ35" s="451"/>
      <c r="IRA35" s="450"/>
      <c r="IRB35" s="450"/>
      <c r="IRC35" s="446"/>
      <c r="IRD35" s="446"/>
      <c r="IRE35" s="446"/>
      <c r="IRF35" s="446"/>
      <c r="IRG35" s="451"/>
      <c r="IRH35" s="451"/>
      <c r="IRI35" s="450"/>
      <c r="IRJ35" s="450"/>
      <c r="IRK35" s="446"/>
      <c r="IRL35" s="446"/>
      <c r="IRM35" s="446"/>
      <c r="IRN35" s="446"/>
      <c r="IRO35" s="451"/>
      <c r="IRP35" s="451"/>
      <c r="IRQ35" s="450"/>
      <c r="IRR35" s="450"/>
      <c r="IRS35" s="446"/>
      <c r="IRT35" s="446"/>
      <c r="IRU35" s="446"/>
      <c r="IRV35" s="446"/>
      <c r="IRW35" s="451"/>
      <c r="IRX35" s="451"/>
      <c r="IRY35" s="450"/>
      <c r="IRZ35" s="450"/>
      <c r="ISA35" s="446"/>
      <c r="ISB35" s="446"/>
      <c r="ISC35" s="446"/>
      <c r="ISD35" s="446"/>
      <c r="ISE35" s="451"/>
      <c r="ISF35" s="451"/>
      <c r="ISG35" s="450"/>
      <c r="ISH35" s="450"/>
      <c r="ISI35" s="446"/>
      <c r="ISJ35" s="446"/>
      <c r="ISK35" s="446"/>
      <c r="ISL35" s="446"/>
      <c r="ISM35" s="451"/>
      <c r="ISN35" s="451"/>
      <c r="ISO35" s="450"/>
      <c r="ISP35" s="450"/>
      <c r="ISQ35" s="446"/>
      <c r="ISR35" s="446"/>
      <c r="ISS35" s="446"/>
      <c r="IST35" s="446"/>
      <c r="ISU35" s="451"/>
      <c r="ISV35" s="451"/>
      <c r="ISW35" s="450"/>
      <c r="ISX35" s="450"/>
      <c r="ISY35" s="446"/>
      <c r="ISZ35" s="446"/>
      <c r="ITA35" s="446"/>
      <c r="ITB35" s="446"/>
      <c r="ITC35" s="451"/>
      <c r="ITD35" s="451"/>
      <c r="ITE35" s="450"/>
      <c r="ITF35" s="450"/>
      <c r="ITG35" s="446"/>
      <c r="ITH35" s="446"/>
      <c r="ITI35" s="446"/>
      <c r="ITJ35" s="446"/>
      <c r="ITK35" s="451"/>
      <c r="ITL35" s="451"/>
      <c r="ITM35" s="450"/>
      <c r="ITN35" s="450"/>
      <c r="ITO35" s="446"/>
      <c r="ITP35" s="446"/>
      <c r="ITQ35" s="446"/>
      <c r="ITR35" s="446"/>
      <c r="ITS35" s="451"/>
      <c r="ITT35" s="451"/>
      <c r="ITU35" s="450"/>
      <c r="ITV35" s="450"/>
      <c r="ITW35" s="446"/>
      <c r="ITX35" s="446"/>
      <c r="ITY35" s="446"/>
      <c r="ITZ35" s="446"/>
      <c r="IUA35" s="451"/>
      <c r="IUB35" s="451"/>
      <c r="IUC35" s="450"/>
      <c r="IUD35" s="450"/>
      <c r="IUE35" s="446"/>
      <c r="IUF35" s="446"/>
      <c r="IUG35" s="446"/>
      <c r="IUH35" s="446"/>
      <c r="IUI35" s="451"/>
      <c r="IUJ35" s="451"/>
      <c r="IUK35" s="450"/>
      <c r="IUL35" s="450"/>
      <c r="IUM35" s="446"/>
      <c r="IUN35" s="446"/>
      <c r="IUO35" s="446"/>
      <c r="IUP35" s="446"/>
      <c r="IUQ35" s="451"/>
      <c r="IUR35" s="451"/>
      <c r="IUS35" s="450"/>
      <c r="IUT35" s="450"/>
      <c r="IUU35" s="446"/>
      <c r="IUV35" s="446"/>
      <c r="IUW35" s="446"/>
      <c r="IUX35" s="446"/>
      <c r="IUY35" s="451"/>
      <c r="IUZ35" s="451"/>
      <c r="IVA35" s="450"/>
      <c r="IVB35" s="450"/>
      <c r="IVC35" s="446"/>
      <c r="IVD35" s="446"/>
      <c r="IVE35" s="446"/>
      <c r="IVF35" s="446"/>
      <c r="IVG35" s="451"/>
      <c r="IVH35" s="451"/>
      <c r="IVI35" s="450"/>
      <c r="IVJ35" s="450"/>
      <c r="IVK35" s="446"/>
      <c r="IVL35" s="446"/>
      <c r="IVM35" s="446"/>
      <c r="IVN35" s="446"/>
      <c r="IVO35" s="451"/>
      <c r="IVP35" s="451"/>
      <c r="IVQ35" s="450"/>
      <c r="IVR35" s="450"/>
      <c r="IVS35" s="446"/>
      <c r="IVT35" s="446"/>
      <c r="IVU35" s="446"/>
      <c r="IVV35" s="446"/>
      <c r="IVW35" s="451"/>
      <c r="IVX35" s="451"/>
      <c r="IVY35" s="450"/>
      <c r="IVZ35" s="450"/>
      <c r="IWA35" s="446"/>
      <c r="IWB35" s="446"/>
      <c r="IWC35" s="446"/>
      <c r="IWD35" s="446"/>
      <c r="IWE35" s="451"/>
      <c r="IWF35" s="451"/>
      <c r="IWG35" s="450"/>
      <c r="IWH35" s="450"/>
      <c r="IWI35" s="446"/>
      <c r="IWJ35" s="446"/>
      <c r="IWK35" s="446"/>
      <c r="IWL35" s="446"/>
      <c r="IWM35" s="451"/>
      <c r="IWN35" s="451"/>
      <c r="IWO35" s="450"/>
      <c r="IWP35" s="450"/>
      <c r="IWQ35" s="446"/>
      <c r="IWR35" s="446"/>
      <c r="IWS35" s="446"/>
      <c r="IWT35" s="446"/>
      <c r="IWU35" s="451"/>
      <c r="IWV35" s="451"/>
      <c r="IWW35" s="450"/>
      <c r="IWX35" s="450"/>
      <c r="IWY35" s="446"/>
      <c r="IWZ35" s="446"/>
      <c r="IXA35" s="446"/>
      <c r="IXB35" s="446"/>
      <c r="IXC35" s="451"/>
      <c r="IXD35" s="451"/>
      <c r="IXE35" s="450"/>
      <c r="IXF35" s="450"/>
      <c r="IXG35" s="446"/>
      <c r="IXH35" s="446"/>
      <c r="IXI35" s="446"/>
      <c r="IXJ35" s="446"/>
      <c r="IXK35" s="451"/>
      <c r="IXL35" s="451"/>
      <c r="IXM35" s="450"/>
      <c r="IXN35" s="450"/>
      <c r="IXO35" s="446"/>
      <c r="IXP35" s="446"/>
      <c r="IXQ35" s="446"/>
      <c r="IXR35" s="446"/>
      <c r="IXS35" s="451"/>
      <c r="IXT35" s="451"/>
      <c r="IXU35" s="450"/>
      <c r="IXV35" s="450"/>
      <c r="IXW35" s="446"/>
      <c r="IXX35" s="446"/>
      <c r="IXY35" s="446"/>
      <c r="IXZ35" s="446"/>
      <c r="IYA35" s="451"/>
      <c r="IYB35" s="451"/>
      <c r="IYC35" s="450"/>
      <c r="IYD35" s="450"/>
      <c r="IYE35" s="446"/>
      <c r="IYF35" s="446"/>
      <c r="IYG35" s="446"/>
      <c r="IYH35" s="446"/>
      <c r="IYI35" s="451"/>
      <c r="IYJ35" s="451"/>
      <c r="IYK35" s="450"/>
      <c r="IYL35" s="450"/>
      <c r="IYM35" s="446"/>
      <c r="IYN35" s="446"/>
      <c r="IYO35" s="446"/>
      <c r="IYP35" s="446"/>
      <c r="IYQ35" s="451"/>
      <c r="IYR35" s="451"/>
      <c r="IYS35" s="450"/>
      <c r="IYT35" s="450"/>
      <c r="IYU35" s="446"/>
      <c r="IYV35" s="446"/>
      <c r="IYW35" s="446"/>
      <c r="IYX35" s="446"/>
      <c r="IYY35" s="451"/>
      <c r="IYZ35" s="451"/>
      <c r="IZA35" s="450"/>
      <c r="IZB35" s="450"/>
      <c r="IZC35" s="446"/>
      <c r="IZD35" s="446"/>
      <c r="IZE35" s="446"/>
      <c r="IZF35" s="446"/>
      <c r="IZG35" s="451"/>
      <c r="IZH35" s="451"/>
      <c r="IZI35" s="450"/>
      <c r="IZJ35" s="450"/>
      <c r="IZK35" s="446"/>
      <c r="IZL35" s="446"/>
      <c r="IZM35" s="446"/>
      <c r="IZN35" s="446"/>
      <c r="IZO35" s="451"/>
      <c r="IZP35" s="451"/>
      <c r="IZQ35" s="450"/>
      <c r="IZR35" s="450"/>
      <c r="IZS35" s="446"/>
      <c r="IZT35" s="446"/>
      <c r="IZU35" s="446"/>
      <c r="IZV35" s="446"/>
      <c r="IZW35" s="451"/>
      <c r="IZX35" s="451"/>
      <c r="IZY35" s="450"/>
      <c r="IZZ35" s="450"/>
      <c r="JAA35" s="446"/>
      <c r="JAB35" s="446"/>
      <c r="JAC35" s="446"/>
      <c r="JAD35" s="446"/>
      <c r="JAE35" s="451"/>
      <c r="JAF35" s="451"/>
      <c r="JAG35" s="450"/>
      <c r="JAH35" s="450"/>
      <c r="JAI35" s="446"/>
      <c r="JAJ35" s="446"/>
      <c r="JAK35" s="446"/>
      <c r="JAL35" s="446"/>
      <c r="JAM35" s="451"/>
      <c r="JAN35" s="451"/>
      <c r="JAO35" s="450"/>
      <c r="JAP35" s="450"/>
      <c r="JAQ35" s="446"/>
      <c r="JAR35" s="446"/>
      <c r="JAS35" s="446"/>
      <c r="JAT35" s="446"/>
      <c r="JAU35" s="451"/>
      <c r="JAV35" s="451"/>
      <c r="JAW35" s="450"/>
      <c r="JAX35" s="450"/>
      <c r="JAY35" s="446"/>
      <c r="JAZ35" s="446"/>
      <c r="JBA35" s="446"/>
      <c r="JBB35" s="446"/>
      <c r="JBC35" s="451"/>
      <c r="JBD35" s="451"/>
      <c r="JBE35" s="450"/>
      <c r="JBF35" s="450"/>
      <c r="JBG35" s="446"/>
      <c r="JBH35" s="446"/>
      <c r="JBI35" s="446"/>
      <c r="JBJ35" s="446"/>
      <c r="JBK35" s="451"/>
      <c r="JBL35" s="451"/>
      <c r="JBM35" s="450"/>
      <c r="JBN35" s="450"/>
      <c r="JBO35" s="446"/>
      <c r="JBP35" s="446"/>
      <c r="JBQ35" s="446"/>
      <c r="JBR35" s="446"/>
      <c r="JBS35" s="451"/>
      <c r="JBT35" s="451"/>
      <c r="JBU35" s="450"/>
      <c r="JBV35" s="450"/>
      <c r="JBW35" s="446"/>
      <c r="JBX35" s="446"/>
      <c r="JBY35" s="446"/>
      <c r="JBZ35" s="446"/>
      <c r="JCA35" s="451"/>
      <c r="JCB35" s="451"/>
      <c r="JCC35" s="450"/>
      <c r="JCD35" s="450"/>
      <c r="JCE35" s="446"/>
      <c r="JCF35" s="446"/>
      <c r="JCG35" s="446"/>
      <c r="JCH35" s="446"/>
      <c r="JCI35" s="451"/>
      <c r="JCJ35" s="451"/>
      <c r="JCK35" s="450"/>
      <c r="JCL35" s="450"/>
      <c r="JCM35" s="446"/>
      <c r="JCN35" s="446"/>
      <c r="JCO35" s="446"/>
      <c r="JCP35" s="446"/>
      <c r="JCQ35" s="451"/>
      <c r="JCR35" s="451"/>
      <c r="JCS35" s="450"/>
      <c r="JCT35" s="450"/>
      <c r="JCU35" s="446"/>
      <c r="JCV35" s="446"/>
      <c r="JCW35" s="446"/>
      <c r="JCX35" s="446"/>
      <c r="JCY35" s="451"/>
      <c r="JCZ35" s="451"/>
      <c r="JDA35" s="450"/>
      <c r="JDB35" s="450"/>
      <c r="JDC35" s="446"/>
      <c r="JDD35" s="446"/>
      <c r="JDE35" s="446"/>
      <c r="JDF35" s="446"/>
      <c r="JDG35" s="451"/>
      <c r="JDH35" s="451"/>
      <c r="JDI35" s="450"/>
      <c r="JDJ35" s="450"/>
      <c r="JDK35" s="446"/>
      <c r="JDL35" s="446"/>
      <c r="JDM35" s="446"/>
      <c r="JDN35" s="446"/>
      <c r="JDO35" s="451"/>
      <c r="JDP35" s="451"/>
      <c r="JDQ35" s="450"/>
      <c r="JDR35" s="450"/>
      <c r="JDS35" s="446"/>
      <c r="JDT35" s="446"/>
      <c r="JDU35" s="446"/>
      <c r="JDV35" s="446"/>
      <c r="JDW35" s="451"/>
      <c r="JDX35" s="451"/>
      <c r="JDY35" s="450"/>
      <c r="JDZ35" s="450"/>
      <c r="JEA35" s="446"/>
      <c r="JEB35" s="446"/>
      <c r="JEC35" s="446"/>
      <c r="JED35" s="446"/>
      <c r="JEE35" s="451"/>
      <c r="JEF35" s="451"/>
      <c r="JEG35" s="450"/>
      <c r="JEH35" s="450"/>
      <c r="JEI35" s="446"/>
      <c r="JEJ35" s="446"/>
      <c r="JEK35" s="446"/>
      <c r="JEL35" s="446"/>
      <c r="JEM35" s="451"/>
      <c r="JEN35" s="451"/>
      <c r="JEO35" s="450"/>
      <c r="JEP35" s="450"/>
      <c r="JEQ35" s="446"/>
      <c r="JER35" s="446"/>
      <c r="JES35" s="446"/>
      <c r="JET35" s="446"/>
      <c r="JEU35" s="451"/>
      <c r="JEV35" s="451"/>
      <c r="JEW35" s="450"/>
      <c r="JEX35" s="450"/>
      <c r="JEY35" s="446"/>
      <c r="JEZ35" s="446"/>
      <c r="JFA35" s="446"/>
      <c r="JFB35" s="446"/>
      <c r="JFC35" s="451"/>
      <c r="JFD35" s="451"/>
      <c r="JFE35" s="450"/>
      <c r="JFF35" s="450"/>
      <c r="JFG35" s="446"/>
      <c r="JFH35" s="446"/>
      <c r="JFI35" s="446"/>
      <c r="JFJ35" s="446"/>
      <c r="JFK35" s="451"/>
      <c r="JFL35" s="451"/>
      <c r="JFM35" s="450"/>
      <c r="JFN35" s="450"/>
      <c r="JFO35" s="446"/>
      <c r="JFP35" s="446"/>
      <c r="JFQ35" s="446"/>
      <c r="JFR35" s="446"/>
      <c r="JFS35" s="451"/>
      <c r="JFT35" s="451"/>
      <c r="JFU35" s="450"/>
      <c r="JFV35" s="450"/>
      <c r="JFW35" s="446"/>
      <c r="JFX35" s="446"/>
      <c r="JFY35" s="446"/>
      <c r="JFZ35" s="446"/>
      <c r="JGA35" s="451"/>
      <c r="JGB35" s="451"/>
      <c r="JGC35" s="450"/>
      <c r="JGD35" s="450"/>
      <c r="JGE35" s="446"/>
      <c r="JGF35" s="446"/>
      <c r="JGG35" s="446"/>
      <c r="JGH35" s="446"/>
      <c r="JGI35" s="451"/>
      <c r="JGJ35" s="451"/>
      <c r="JGK35" s="450"/>
      <c r="JGL35" s="450"/>
      <c r="JGM35" s="446"/>
      <c r="JGN35" s="446"/>
      <c r="JGO35" s="446"/>
      <c r="JGP35" s="446"/>
      <c r="JGQ35" s="451"/>
      <c r="JGR35" s="451"/>
      <c r="JGS35" s="450"/>
      <c r="JGT35" s="450"/>
      <c r="JGU35" s="446"/>
      <c r="JGV35" s="446"/>
      <c r="JGW35" s="446"/>
      <c r="JGX35" s="446"/>
      <c r="JGY35" s="451"/>
      <c r="JGZ35" s="451"/>
      <c r="JHA35" s="450"/>
      <c r="JHB35" s="450"/>
      <c r="JHC35" s="446"/>
      <c r="JHD35" s="446"/>
      <c r="JHE35" s="446"/>
      <c r="JHF35" s="446"/>
      <c r="JHG35" s="451"/>
      <c r="JHH35" s="451"/>
      <c r="JHI35" s="450"/>
      <c r="JHJ35" s="450"/>
      <c r="JHK35" s="446"/>
      <c r="JHL35" s="446"/>
      <c r="JHM35" s="446"/>
      <c r="JHN35" s="446"/>
      <c r="JHO35" s="451"/>
      <c r="JHP35" s="451"/>
      <c r="JHQ35" s="450"/>
      <c r="JHR35" s="450"/>
      <c r="JHS35" s="446"/>
      <c r="JHT35" s="446"/>
      <c r="JHU35" s="446"/>
      <c r="JHV35" s="446"/>
      <c r="JHW35" s="451"/>
      <c r="JHX35" s="451"/>
      <c r="JHY35" s="450"/>
      <c r="JHZ35" s="450"/>
      <c r="JIA35" s="446"/>
      <c r="JIB35" s="446"/>
      <c r="JIC35" s="446"/>
      <c r="JID35" s="446"/>
      <c r="JIE35" s="451"/>
      <c r="JIF35" s="451"/>
      <c r="JIG35" s="450"/>
      <c r="JIH35" s="450"/>
      <c r="JII35" s="446"/>
      <c r="JIJ35" s="446"/>
      <c r="JIK35" s="446"/>
      <c r="JIL35" s="446"/>
      <c r="JIM35" s="451"/>
      <c r="JIN35" s="451"/>
      <c r="JIO35" s="450"/>
      <c r="JIP35" s="450"/>
      <c r="JIQ35" s="446"/>
      <c r="JIR35" s="446"/>
      <c r="JIS35" s="446"/>
      <c r="JIT35" s="446"/>
      <c r="JIU35" s="451"/>
      <c r="JIV35" s="451"/>
      <c r="JIW35" s="450"/>
      <c r="JIX35" s="450"/>
      <c r="JIY35" s="446"/>
      <c r="JIZ35" s="446"/>
      <c r="JJA35" s="446"/>
      <c r="JJB35" s="446"/>
      <c r="JJC35" s="451"/>
      <c r="JJD35" s="451"/>
      <c r="JJE35" s="450"/>
      <c r="JJF35" s="450"/>
      <c r="JJG35" s="446"/>
      <c r="JJH35" s="446"/>
      <c r="JJI35" s="446"/>
      <c r="JJJ35" s="446"/>
      <c r="JJK35" s="451"/>
      <c r="JJL35" s="451"/>
      <c r="JJM35" s="450"/>
      <c r="JJN35" s="450"/>
      <c r="JJO35" s="446"/>
      <c r="JJP35" s="446"/>
      <c r="JJQ35" s="446"/>
      <c r="JJR35" s="446"/>
      <c r="JJS35" s="451"/>
      <c r="JJT35" s="451"/>
      <c r="JJU35" s="450"/>
      <c r="JJV35" s="450"/>
      <c r="JJW35" s="446"/>
      <c r="JJX35" s="446"/>
      <c r="JJY35" s="446"/>
      <c r="JJZ35" s="446"/>
      <c r="JKA35" s="451"/>
      <c r="JKB35" s="451"/>
      <c r="JKC35" s="450"/>
      <c r="JKD35" s="450"/>
      <c r="JKE35" s="446"/>
      <c r="JKF35" s="446"/>
      <c r="JKG35" s="446"/>
      <c r="JKH35" s="446"/>
      <c r="JKI35" s="451"/>
      <c r="JKJ35" s="451"/>
      <c r="JKK35" s="450"/>
      <c r="JKL35" s="450"/>
      <c r="JKM35" s="446"/>
      <c r="JKN35" s="446"/>
      <c r="JKO35" s="446"/>
      <c r="JKP35" s="446"/>
      <c r="JKQ35" s="451"/>
      <c r="JKR35" s="451"/>
      <c r="JKS35" s="450"/>
      <c r="JKT35" s="450"/>
      <c r="JKU35" s="446"/>
      <c r="JKV35" s="446"/>
      <c r="JKW35" s="446"/>
      <c r="JKX35" s="446"/>
      <c r="JKY35" s="451"/>
      <c r="JKZ35" s="451"/>
      <c r="JLA35" s="450"/>
      <c r="JLB35" s="450"/>
      <c r="JLC35" s="446"/>
      <c r="JLD35" s="446"/>
      <c r="JLE35" s="446"/>
      <c r="JLF35" s="446"/>
      <c r="JLG35" s="451"/>
      <c r="JLH35" s="451"/>
      <c r="JLI35" s="450"/>
      <c r="JLJ35" s="450"/>
      <c r="JLK35" s="446"/>
      <c r="JLL35" s="446"/>
      <c r="JLM35" s="446"/>
      <c r="JLN35" s="446"/>
      <c r="JLO35" s="451"/>
      <c r="JLP35" s="451"/>
      <c r="JLQ35" s="450"/>
      <c r="JLR35" s="450"/>
      <c r="JLS35" s="446"/>
      <c r="JLT35" s="446"/>
      <c r="JLU35" s="446"/>
      <c r="JLV35" s="446"/>
      <c r="JLW35" s="451"/>
      <c r="JLX35" s="451"/>
      <c r="JLY35" s="450"/>
      <c r="JLZ35" s="450"/>
      <c r="JMA35" s="446"/>
      <c r="JMB35" s="446"/>
      <c r="JMC35" s="446"/>
      <c r="JMD35" s="446"/>
      <c r="JME35" s="451"/>
      <c r="JMF35" s="451"/>
      <c r="JMG35" s="450"/>
      <c r="JMH35" s="450"/>
      <c r="JMI35" s="446"/>
      <c r="JMJ35" s="446"/>
      <c r="JMK35" s="446"/>
      <c r="JML35" s="446"/>
      <c r="JMM35" s="451"/>
      <c r="JMN35" s="451"/>
      <c r="JMO35" s="450"/>
      <c r="JMP35" s="450"/>
      <c r="JMQ35" s="446"/>
      <c r="JMR35" s="446"/>
      <c r="JMS35" s="446"/>
      <c r="JMT35" s="446"/>
      <c r="JMU35" s="451"/>
      <c r="JMV35" s="451"/>
      <c r="JMW35" s="450"/>
      <c r="JMX35" s="450"/>
      <c r="JMY35" s="446"/>
      <c r="JMZ35" s="446"/>
      <c r="JNA35" s="446"/>
      <c r="JNB35" s="446"/>
      <c r="JNC35" s="451"/>
      <c r="JND35" s="451"/>
      <c r="JNE35" s="450"/>
      <c r="JNF35" s="450"/>
      <c r="JNG35" s="446"/>
      <c r="JNH35" s="446"/>
      <c r="JNI35" s="446"/>
      <c r="JNJ35" s="446"/>
      <c r="JNK35" s="451"/>
      <c r="JNL35" s="451"/>
      <c r="JNM35" s="450"/>
      <c r="JNN35" s="450"/>
      <c r="JNO35" s="446"/>
      <c r="JNP35" s="446"/>
      <c r="JNQ35" s="446"/>
      <c r="JNR35" s="446"/>
      <c r="JNS35" s="451"/>
      <c r="JNT35" s="451"/>
      <c r="JNU35" s="450"/>
      <c r="JNV35" s="450"/>
      <c r="JNW35" s="446"/>
      <c r="JNX35" s="446"/>
      <c r="JNY35" s="446"/>
      <c r="JNZ35" s="446"/>
      <c r="JOA35" s="451"/>
      <c r="JOB35" s="451"/>
      <c r="JOC35" s="450"/>
      <c r="JOD35" s="450"/>
      <c r="JOE35" s="446"/>
      <c r="JOF35" s="446"/>
      <c r="JOG35" s="446"/>
      <c r="JOH35" s="446"/>
      <c r="JOI35" s="451"/>
      <c r="JOJ35" s="451"/>
      <c r="JOK35" s="450"/>
      <c r="JOL35" s="450"/>
      <c r="JOM35" s="446"/>
      <c r="JON35" s="446"/>
      <c r="JOO35" s="446"/>
      <c r="JOP35" s="446"/>
      <c r="JOQ35" s="451"/>
      <c r="JOR35" s="451"/>
      <c r="JOS35" s="450"/>
      <c r="JOT35" s="450"/>
      <c r="JOU35" s="446"/>
      <c r="JOV35" s="446"/>
      <c r="JOW35" s="446"/>
      <c r="JOX35" s="446"/>
      <c r="JOY35" s="451"/>
      <c r="JOZ35" s="451"/>
      <c r="JPA35" s="450"/>
      <c r="JPB35" s="450"/>
      <c r="JPC35" s="446"/>
      <c r="JPD35" s="446"/>
      <c r="JPE35" s="446"/>
      <c r="JPF35" s="446"/>
      <c r="JPG35" s="451"/>
      <c r="JPH35" s="451"/>
      <c r="JPI35" s="450"/>
      <c r="JPJ35" s="450"/>
      <c r="JPK35" s="446"/>
      <c r="JPL35" s="446"/>
      <c r="JPM35" s="446"/>
      <c r="JPN35" s="446"/>
      <c r="JPO35" s="451"/>
      <c r="JPP35" s="451"/>
      <c r="JPQ35" s="450"/>
      <c r="JPR35" s="450"/>
      <c r="JPS35" s="446"/>
      <c r="JPT35" s="446"/>
      <c r="JPU35" s="446"/>
      <c r="JPV35" s="446"/>
      <c r="JPW35" s="451"/>
      <c r="JPX35" s="451"/>
      <c r="JPY35" s="450"/>
      <c r="JPZ35" s="450"/>
      <c r="JQA35" s="446"/>
      <c r="JQB35" s="446"/>
      <c r="JQC35" s="446"/>
      <c r="JQD35" s="446"/>
      <c r="JQE35" s="451"/>
      <c r="JQF35" s="451"/>
      <c r="JQG35" s="450"/>
      <c r="JQH35" s="450"/>
      <c r="JQI35" s="446"/>
      <c r="JQJ35" s="446"/>
      <c r="JQK35" s="446"/>
      <c r="JQL35" s="446"/>
      <c r="JQM35" s="451"/>
      <c r="JQN35" s="451"/>
      <c r="JQO35" s="450"/>
      <c r="JQP35" s="450"/>
      <c r="JQQ35" s="446"/>
      <c r="JQR35" s="446"/>
      <c r="JQS35" s="446"/>
      <c r="JQT35" s="446"/>
      <c r="JQU35" s="451"/>
      <c r="JQV35" s="451"/>
      <c r="JQW35" s="450"/>
      <c r="JQX35" s="450"/>
      <c r="JQY35" s="446"/>
      <c r="JQZ35" s="446"/>
      <c r="JRA35" s="446"/>
      <c r="JRB35" s="446"/>
      <c r="JRC35" s="451"/>
      <c r="JRD35" s="451"/>
      <c r="JRE35" s="450"/>
      <c r="JRF35" s="450"/>
      <c r="JRG35" s="446"/>
      <c r="JRH35" s="446"/>
      <c r="JRI35" s="446"/>
      <c r="JRJ35" s="446"/>
      <c r="JRK35" s="451"/>
      <c r="JRL35" s="451"/>
      <c r="JRM35" s="450"/>
      <c r="JRN35" s="450"/>
      <c r="JRO35" s="446"/>
      <c r="JRP35" s="446"/>
      <c r="JRQ35" s="446"/>
      <c r="JRR35" s="446"/>
      <c r="JRS35" s="451"/>
      <c r="JRT35" s="451"/>
      <c r="JRU35" s="450"/>
      <c r="JRV35" s="450"/>
      <c r="JRW35" s="446"/>
      <c r="JRX35" s="446"/>
      <c r="JRY35" s="446"/>
      <c r="JRZ35" s="446"/>
      <c r="JSA35" s="451"/>
      <c r="JSB35" s="451"/>
      <c r="JSC35" s="450"/>
      <c r="JSD35" s="450"/>
      <c r="JSE35" s="446"/>
      <c r="JSF35" s="446"/>
      <c r="JSG35" s="446"/>
      <c r="JSH35" s="446"/>
      <c r="JSI35" s="451"/>
      <c r="JSJ35" s="451"/>
      <c r="JSK35" s="450"/>
      <c r="JSL35" s="450"/>
      <c r="JSM35" s="446"/>
      <c r="JSN35" s="446"/>
      <c r="JSO35" s="446"/>
      <c r="JSP35" s="446"/>
      <c r="JSQ35" s="451"/>
      <c r="JSR35" s="451"/>
      <c r="JSS35" s="450"/>
      <c r="JST35" s="450"/>
      <c r="JSU35" s="446"/>
      <c r="JSV35" s="446"/>
      <c r="JSW35" s="446"/>
      <c r="JSX35" s="446"/>
      <c r="JSY35" s="451"/>
      <c r="JSZ35" s="451"/>
      <c r="JTA35" s="450"/>
      <c r="JTB35" s="450"/>
      <c r="JTC35" s="446"/>
      <c r="JTD35" s="446"/>
      <c r="JTE35" s="446"/>
      <c r="JTF35" s="446"/>
      <c r="JTG35" s="451"/>
      <c r="JTH35" s="451"/>
      <c r="JTI35" s="450"/>
      <c r="JTJ35" s="450"/>
      <c r="JTK35" s="446"/>
      <c r="JTL35" s="446"/>
      <c r="JTM35" s="446"/>
      <c r="JTN35" s="446"/>
      <c r="JTO35" s="451"/>
      <c r="JTP35" s="451"/>
      <c r="JTQ35" s="450"/>
      <c r="JTR35" s="450"/>
      <c r="JTS35" s="446"/>
      <c r="JTT35" s="446"/>
      <c r="JTU35" s="446"/>
      <c r="JTV35" s="446"/>
      <c r="JTW35" s="451"/>
      <c r="JTX35" s="451"/>
      <c r="JTY35" s="450"/>
      <c r="JTZ35" s="450"/>
      <c r="JUA35" s="446"/>
      <c r="JUB35" s="446"/>
      <c r="JUC35" s="446"/>
      <c r="JUD35" s="446"/>
      <c r="JUE35" s="451"/>
      <c r="JUF35" s="451"/>
      <c r="JUG35" s="450"/>
      <c r="JUH35" s="450"/>
      <c r="JUI35" s="446"/>
      <c r="JUJ35" s="446"/>
      <c r="JUK35" s="446"/>
      <c r="JUL35" s="446"/>
      <c r="JUM35" s="451"/>
      <c r="JUN35" s="451"/>
      <c r="JUO35" s="450"/>
      <c r="JUP35" s="450"/>
      <c r="JUQ35" s="446"/>
      <c r="JUR35" s="446"/>
      <c r="JUS35" s="446"/>
      <c r="JUT35" s="446"/>
      <c r="JUU35" s="451"/>
      <c r="JUV35" s="451"/>
      <c r="JUW35" s="450"/>
      <c r="JUX35" s="450"/>
      <c r="JUY35" s="446"/>
      <c r="JUZ35" s="446"/>
      <c r="JVA35" s="446"/>
      <c r="JVB35" s="446"/>
      <c r="JVC35" s="451"/>
      <c r="JVD35" s="451"/>
      <c r="JVE35" s="450"/>
      <c r="JVF35" s="450"/>
      <c r="JVG35" s="446"/>
      <c r="JVH35" s="446"/>
      <c r="JVI35" s="446"/>
      <c r="JVJ35" s="446"/>
      <c r="JVK35" s="451"/>
      <c r="JVL35" s="451"/>
      <c r="JVM35" s="450"/>
      <c r="JVN35" s="450"/>
      <c r="JVO35" s="446"/>
      <c r="JVP35" s="446"/>
      <c r="JVQ35" s="446"/>
      <c r="JVR35" s="446"/>
      <c r="JVS35" s="451"/>
      <c r="JVT35" s="451"/>
      <c r="JVU35" s="450"/>
      <c r="JVV35" s="450"/>
      <c r="JVW35" s="446"/>
      <c r="JVX35" s="446"/>
      <c r="JVY35" s="446"/>
      <c r="JVZ35" s="446"/>
      <c r="JWA35" s="451"/>
      <c r="JWB35" s="451"/>
      <c r="JWC35" s="450"/>
      <c r="JWD35" s="450"/>
      <c r="JWE35" s="446"/>
      <c r="JWF35" s="446"/>
      <c r="JWG35" s="446"/>
      <c r="JWH35" s="446"/>
      <c r="JWI35" s="451"/>
      <c r="JWJ35" s="451"/>
      <c r="JWK35" s="450"/>
      <c r="JWL35" s="450"/>
      <c r="JWM35" s="446"/>
      <c r="JWN35" s="446"/>
      <c r="JWO35" s="446"/>
      <c r="JWP35" s="446"/>
      <c r="JWQ35" s="451"/>
      <c r="JWR35" s="451"/>
      <c r="JWS35" s="450"/>
      <c r="JWT35" s="450"/>
      <c r="JWU35" s="446"/>
      <c r="JWV35" s="446"/>
      <c r="JWW35" s="446"/>
      <c r="JWX35" s="446"/>
      <c r="JWY35" s="451"/>
      <c r="JWZ35" s="451"/>
      <c r="JXA35" s="450"/>
      <c r="JXB35" s="450"/>
      <c r="JXC35" s="446"/>
      <c r="JXD35" s="446"/>
      <c r="JXE35" s="446"/>
      <c r="JXF35" s="446"/>
      <c r="JXG35" s="451"/>
      <c r="JXH35" s="451"/>
      <c r="JXI35" s="450"/>
      <c r="JXJ35" s="450"/>
      <c r="JXK35" s="446"/>
      <c r="JXL35" s="446"/>
      <c r="JXM35" s="446"/>
      <c r="JXN35" s="446"/>
      <c r="JXO35" s="451"/>
      <c r="JXP35" s="451"/>
      <c r="JXQ35" s="450"/>
      <c r="JXR35" s="450"/>
      <c r="JXS35" s="446"/>
      <c r="JXT35" s="446"/>
      <c r="JXU35" s="446"/>
      <c r="JXV35" s="446"/>
      <c r="JXW35" s="451"/>
      <c r="JXX35" s="451"/>
      <c r="JXY35" s="450"/>
      <c r="JXZ35" s="450"/>
      <c r="JYA35" s="446"/>
      <c r="JYB35" s="446"/>
      <c r="JYC35" s="446"/>
      <c r="JYD35" s="446"/>
      <c r="JYE35" s="451"/>
      <c r="JYF35" s="451"/>
      <c r="JYG35" s="450"/>
      <c r="JYH35" s="450"/>
      <c r="JYI35" s="446"/>
      <c r="JYJ35" s="446"/>
      <c r="JYK35" s="446"/>
      <c r="JYL35" s="446"/>
      <c r="JYM35" s="451"/>
      <c r="JYN35" s="451"/>
      <c r="JYO35" s="450"/>
      <c r="JYP35" s="450"/>
      <c r="JYQ35" s="446"/>
      <c r="JYR35" s="446"/>
      <c r="JYS35" s="446"/>
      <c r="JYT35" s="446"/>
      <c r="JYU35" s="451"/>
      <c r="JYV35" s="451"/>
      <c r="JYW35" s="450"/>
      <c r="JYX35" s="450"/>
      <c r="JYY35" s="446"/>
      <c r="JYZ35" s="446"/>
      <c r="JZA35" s="446"/>
      <c r="JZB35" s="446"/>
      <c r="JZC35" s="451"/>
      <c r="JZD35" s="451"/>
      <c r="JZE35" s="450"/>
      <c r="JZF35" s="450"/>
      <c r="JZG35" s="446"/>
      <c r="JZH35" s="446"/>
      <c r="JZI35" s="446"/>
      <c r="JZJ35" s="446"/>
      <c r="JZK35" s="451"/>
      <c r="JZL35" s="451"/>
      <c r="JZM35" s="450"/>
      <c r="JZN35" s="450"/>
      <c r="JZO35" s="446"/>
      <c r="JZP35" s="446"/>
      <c r="JZQ35" s="446"/>
      <c r="JZR35" s="446"/>
      <c r="JZS35" s="451"/>
      <c r="JZT35" s="451"/>
      <c r="JZU35" s="450"/>
      <c r="JZV35" s="450"/>
      <c r="JZW35" s="446"/>
      <c r="JZX35" s="446"/>
      <c r="JZY35" s="446"/>
      <c r="JZZ35" s="446"/>
      <c r="KAA35" s="451"/>
      <c r="KAB35" s="451"/>
      <c r="KAC35" s="450"/>
      <c r="KAD35" s="450"/>
      <c r="KAE35" s="446"/>
      <c r="KAF35" s="446"/>
      <c r="KAG35" s="446"/>
      <c r="KAH35" s="446"/>
      <c r="KAI35" s="451"/>
      <c r="KAJ35" s="451"/>
      <c r="KAK35" s="450"/>
      <c r="KAL35" s="450"/>
      <c r="KAM35" s="446"/>
      <c r="KAN35" s="446"/>
      <c r="KAO35" s="446"/>
      <c r="KAP35" s="446"/>
      <c r="KAQ35" s="451"/>
      <c r="KAR35" s="451"/>
      <c r="KAS35" s="450"/>
      <c r="KAT35" s="450"/>
      <c r="KAU35" s="446"/>
      <c r="KAV35" s="446"/>
      <c r="KAW35" s="446"/>
      <c r="KAX35" s="446"/>
      <c r="KAY35" s="451"/>
      <c r="KAZ35" s="451"/>
      <c r="KBA35" s="450"/>
      <c r="KBB35" s="450"/>
      <c r="KBC35" s="446"/>
      <c r="KBD35" s="446"/>
      <c r="KBE35" s="446"/>
      <c r="KBF35" s="446"/>
      <c r="KBG35" s="451"/>
      <c r="KBH35" s="451"/>
      <c r="KBI35" s="450"/>
      <c r="KBJ35" s="450"/>
      <c r="KBK35" s="446"/>
      <c r="KBL35" s="446"/>
      <c r="KBM35" s="446"/>
      <c r="KBN35" s="446"/>
      <c r="KBO35" s="451"/>
      <c r="KBP35" s="451"/>
      <c r="KBQ35" s="450"/>
      <c r="KBR35" s="450"/>
      <c r="KBS35" s="446"/>
      <c r="KBT35" s="446"/>
      <c r="KBU35" s="446"/>
      <c r="KBV35" s="446"/>
      <c r="KBW35" s="451"/>
      <c r="KBX35" s="451"/>
      <c r="KBY35" s="450"/>
      <c r="KBZ35" s="450"/>
      <c r="KCA35" s="446"/>
      <c r="KCB35" s="446"/>
      <c r="KCC35" s="446"/>
      <c r="KCD35" s="446"/>
      <c r="KCE35" s="451"/>
      <c r="KCF35" s="451"/>
      <c r="KCG35" s="450"/>
      <c r="KCH35" s="450"/>
      <c r="KCI35" s="446"/>
      <c r="KCJ35" s="446"/>
      <c r="KCK35" s="446"/>
      <c r="KCL35" s="446"/>
      <c r="KCM35" s="451"/>
      <c r="KCN35" s="451"/>
      <c r="KCO35" s="450"/>
      <c r="KCP35" s="450"/>
      <c r="KCQ35" s="446"/>
      <c r="KCR35" s="446"/>
      <c r="KCS35" s="446"/>
      <c r="KCT35" s="446"/>
      <c r="KCU35" s="451"/>
      <c r="KCV35" s="451"/>
      <c r="KCW35" s="450"/>
      <c r="KCX35" s="450"/>
      <c r="KCY35" s="446"/>
      <c r="KCZ35" s="446"/>
      <c r="KDA35" s="446"/>
      <c r="KDB35" s="446"/>
      <c r="KDC35" s="451"/>
      <c r="KDD35" s="451"/>
      <c r="KDE35" s="450"/>
      <c r="KDF35" s="450"/>
      <c r="KDG35" s="446"/>
      <c r="KDH35" s="446"/>
      <c r="KDI35" s="446"/>
      <c r="KDJ35" s="446"/>
      <c r="KDK35" s="451"/>
      <c r="KDL35" s="451"/>
      <c r="KDM35" s="450"/>
      <c r="KDN35" s="450"/>
      <c r="KDO35" s="446"/>
      <c r="KDP35" s="446"/>
      <c r="KDQ35" s="446"/>
      <c r="KDR35" s="446"/>
      <c r="KDS35" s="451"/>
      <c r="KDT35" s="451"/>
      <c r="KDU35" s="450"/>
      <c r="KDV35" s="450"/>
      <c r="KDW35" s="446"/>
      <c r="KDX35" s="446"/>
      <c r="KDY35" s="446"/>
      <c r="KDZ35" s="446"/>
      <c r="KEA35" s="451"/>
      <c r="KEB35" s="451"/>
      <c r="KEC35" s="450"/>
      <c r="KED35" s="450"/>
      <c r="KEE35" s="446"/>
      <c r="KEF35" s="446"/>
      <c r="KEG35" s="446"/>
      <c r="KEH35" s="446"/>
      <c r="KEI35" s="451"/>
      <c r="KEJ35" s="451"/>
      <c r="KEK35" s="450"/>
      <c r="KEL35" s="450"/>
      <c r="KEM35" s="446"/>
      <c r="KEN35" s="446"/>
      <c r="KEO35" s="446"/>
      <c r="KEP35" s="446"/>
      <c r="KEQ35" s="451"/>
      <c r="KER35" s="451"/>
      <c r="KES35" s="450"/>
      <c r="KET35" s="450"/>
      <c r="KEU35" s="446"/>
      <c r="KEV35" s="446"/>
      <c r="KEW35" s="446"/>
      <c r="KEX35" s="446"/>
      <c r="KEY35" s="451"/>
      <c r="KEZ35" s="451"/>
      <c r="KFA35" s="450"/>
      <c r="KFB35" s="450"/>
      <c r="KFC35" s="446"/>
      <c r="KFD35" s="446"/>
      <c r="KFE35" s="446"/>
      <c r="KFF35" s="446"/>
      <c r="KFG35" s="451"/>
      <c r="KFH35" s="451"/>
      <c r="KFI35" s="450"/>
      <c r="KFJ35" s="450"/>
      <c r="KFK35" s="446"/>
      <c r="KFL35" s="446"/>
      <c r="KFM35" s="446"/>
      <c r="KFN35" s="446"/>
      <c r="KFO35" s="451"/>
      <c r="KFP35" s="451"/>
      <c r="KFQ35" s="450"/>
      <c r="KFR35" s="450"/>
      <c r="KFS35" s="446"/>
      <c r="KFT35" s="446"/>
      <c r="KFU35" s="446"/>
      <c r="KFV35" s="446"/>
      <c r="KFW35" s="451"/>
      <c r="KFX35" s="451"/>
      <c r="KFY35" s="450"/>
      <c r="KFZ35" s="450"/>
      <c r="KGA35" s="446"/>
      <c r="KGB35" s="446"/>
      <c r="KGC35" s="446"/>
      <c r="KGD35" s="446"/>
      <c r="KGE35" s="451"/>
      <c r="KGF35" s="451"/>
      <c r="KGG35" s="450"/>
      <c r="KGH35" s="450"/>
      <c r="KGI35" s="446"/>
      <c r="KGJ35" s="446"/>
      <c r="KGK35" s="446"/>
      <c r="KGL35" s="446"/>
      <c r="KGM35" s="451"/>
      <c r="KGN35" s="451"/>
      <c r="KGO35" s="450"/>
      <c r="KGP35" s="450"/>
      <c r="KGQ35" s="446"/>
      <c r="KGR35" s="446"/>
      <c r="KGS35" s="446"/>
      <c r="KGT35" s="446"/>
      <c r="KGU35" s="451"/>
      <c r="KGV35" s="451"/>
      <c r="KGW35" s="450"/>
      <c r="KGX35" s="450"/>
      <c r="KGY35" s="446"/>
      <c r="KGZ35" s="446"/>
      <c r="KHA35" s="446"/>
      <c r="KHB35" s="446"/>
      <c r="KHC35" s="451"/>
      <c r="KHD35" s="451"/>
      <c r="KHE35" s="450"/>
      <c r="KHF35" s="450"/>
      <c r="KHG35" s="446"/>
      <c r="KHH35" s="446"/>
      <c r="KHI35" s="446"/>
      <c r="KHJ35" s="446"/>
      <c r="KHK35" s="451"/>
      <c r="KHL35" s="451"/>
      <c r="KHM35" s="450"/>
      <c r="KHN35" s="450"/>
      <c r="KHO35" s="446"/>
      <c r="KHP35" s="446"/>
      <c r="KHQ35" s="446"/>
      <c r="KHR35" s="446"/>
      <c r="KHS35" s="451"/>
      <c r="KHT35" s="451"/>
      <c r="KHU35" s="450"/>
      <c r="KHV35" s="450"/>
      <c r="KHW35" s="446"/>
      <c r="KHX35" s="446"/>
      <c r="KHY35" s="446"/>
      <c r="KHZ35" s="446"/>
      <c r="KIA35" s="451"/>
      <c r="KIB35" s="451"/>
      <c r="KIC35" s="450"/>
      <c r="KID35" s="450"/>
      <c r="KIE35" s="446"/>
      <c r="KIF35" s="446"/>
      <c r="KIG35" s="446"/>
      <c r="KIH35" s="446"/>
      <c r="KII35" s="451"/>
      <c r="KIJ35" s="451"/>
      <c r="KIK35" s="450"/>
      <c r="KIL35" s="450"/>
      <c r="KIM35" s="446"/>
      <c r="KIN35" s="446"/>
      <c r="KIO35" s="446"/>
      <c r="KIP35" s="446"/>
      <c r="KIQ35" s="451"/>
      <c r="KIR35" s="451"/>
      <c r="KIS35" s="450"/>
      <c r="KIT35" s="450"/>
      <c r="KIU35" s="446"/>
      <c r="KIV35" s="446"/>
      <c r="KIW35" s="446"/>
      <c r="KIX35" s="446"/>
      <c r="KIY35" s="451"/>
      <c r="KIZ35" s="451"/>
      <c r="KJA35" s="450"/>
      <c r="KJB35" s="450"/>
      <c r="KJC35" s="446"/>
      <c r="KJD35" s="446"/>
      <c r="KJE35" s="446"/>
      <c r="KJF35" s="446"/>
      <c r="KJG35" s="451"/>
      <c r="KJH35" s="451"/>
      <c r="KJI35" s="450"/>
      <c r="KJJ35" s="450"/>
      <c r="KJK35" s="446"/>
      <c r="KJL35" s="446"/>
      <c r="KJM35" s="446"/>
      <c r="KJN35" s="446"/>
      <c r="KJO35" s="451"/>
      <c r="KJP35" s="451"/>
      <c r="KJQ35" s="450"/>
      <c r="KJR35" s="450"/>
      <c r="KJS35" s="446"/>
      <c r="KJT35" s="446"/>
      <c r="KJU35" s="446"/>
      <c r="KJV35" s="446"/>
      <c r="KJW35" s="451"/>
      <c r="KJX35" s="451"/>
      <c r="KJY35" s="450"/>
      <c r="KJZ35" s="450"/>
      <c r="KKA35" s="446"/>
      <c r="KKB35" s="446"/>
      <c r="KKC35" s="446"/>
      <c r="KKD35" s="446"/>
      <c r="KKE35" s="451"/>
      <c r="KKF35" s="451"/>
      <c r="KKG35" s="450"/>
      <c r="KKH35" s="450"/>
      <c r="KKI35" s="446"/>
      <c r="KKJ35" s="446"/>
      <c r="KKK35" s="446"/>
      <c r="KKL35" s="446"/>
      <c r="KKM35" s="451"/>
      <c r="KKN35" s="451"/>
      <c r="KKO35" s="450"/>
      <c r="KKP35" s="450"/>
      <c r="KKQ35" s="446"/>
      <c r="KKR35" s="446"/>
      <c r="KKS35" s="446"/>
      <c r="KKT35" s="446"/>
      <c r="KKU35" s="451"/>
      <c r="KKV35" s="451"/>
      <c r="KKW35" s="450"/>
      <c r="KKX35" s="450"/>
      <c r="KKY35" s="446"/>
      <c r="KKZ35" s="446"/>
      <c r="KLA35" s="446"/>
      <c r="KLB35" s="446"/>
      <c r="KLC35" s="451"/>
      <c r="KLD35" s="451"/>
      <c r="KLE35" s="450"/>
      <c r="KLF35" s="450"/>
      <c r="KLG35" s="446"/>
      <c r="KLH35" s="446"/>
      <c r="KLI35" s="446"/>
      <c r="KLJ35" s="446"/>
      <c r="KLK35" s="451"/>
      <c r="KLL35" s="451"/>
      <c r="KLM35" s="450"/>
      <c r="KLN35" s="450"/>
      <c r="KLO35" s="446"/>
      <c r="KLP35" s="446"/>
      <c r="KLQ35" s="446"/>
      <c r="KLR35" s="446"/>
      <c r="KLS35" s="451"/>
      <c r="KLT35" s="451"/>
      <c r="KLU35" s="450"/>
      <c r="KLV35" s="450"/>
      <c r="KLW35" s="446"/>
      <c r="KLX35" s="446"/>
      <c r="KLY35" s="446"/>
      <c r="KLZ35" s="446"/>
      <c r="KMA35" s="451"/>
      <c r="KMB35" s="451"/>
      <c r="KMC35" s="450"/>
      <c r="KMD35" s="450"/>
      <c r="KME35" s="446"/>
      <c r="KMF35" s="446"/>
      <c r="KMG35" s="446"/>
      <c r="KMH35" s="446"/>
      <c r="KMI35" s="451"/>
      <c r="KMJ35" s="451"/>
      <c r="KMK35" s="450"/>
      <c r="KML35" s="450"/>
      <c r="KMM35" s="446"/>
      <c r="KMN35" s="446"/>
      <c r="KMO35" s="446"/>
      <c r="KMP35" s="446"/>
      <c r="KMQ35" s="451"/>
      <c r="KMR35" s="451"/>
      <c r="KMS35" s="450"/>
      <c r="KMT35" s="450"/>
      <c r="KMU35" s="446"/>
      <c r="KMV35" s="446"/>
      <c r="KMW35" s="446"/>
      <c r="KMX35" s="446"/>
      <c r="KMY35" s="451"/>
      <c r="KMZ35" s="451"/>
      <c r="KNA35" s="450"/>
      <c r="KNB35" s="450"/>
      <c r="KNC35" s="446"/>
      <c r="KND35" s="446"/>
      <c r="KNE35" s="446"/>
      <c r="KNF35" s="446"/>
      <c r="KNG35" s="451"/>
      <c r="KNH35" s="451"/>
      <c r="KNI35" s="450"/>
      <c r="KNJ35" s="450"/>
      <c r="KNK35" s="446"/>
      <c r="KNL35" s="446"/>
      <c r="KNM35" s="446"/>
      <c r="KNN35" s="446"/>
      <c r="KNO35" s="451"/>
      <c r="KNP35" s="451"/>
      <c r="KNQ35" s="450"/>
      <c r="KNR35" s="450"/>
      <c r="KNS35" s="446"/>
      <c r="KNT35" s="446"/>
      <c r="KNU35" s="446"/>
      <c r="KNV35" s="446"/>
      <c r="KNW35" s="451"/>
      <c r="KNX35" s="451"/>
      <c r="KNY35" s="450"/>
      <c r="KNZ35" s="450"/>
      <c r="KOA35" s="446"/>
      <c r="KOB35" s="446"/>
      <c r="KOC35" s="446"/>
      <c r="KOD35" s="446"/>
      <c r="KOE35" s="451"/>
      <c r="KOF35" s="451"/>
      <c r="KOG35" s="450"/>
      <c r="KOH35" s="450"/>
      <c r="KOI35" s="446"/>
      <c r="KOJ35" s="446"/>
      <c r="KOK35" s="446"/>
      <c r="KOL35" s="446"/>
      <c r="KOM35" s="451"/>
      <c r="KON35" s="451"/>
      <c r="KOO35" s="450"/>
      <c r="KOP35" s="450"/>
      <c r="KOQ35" s="446"/>
      <c r="KOR35" s="446"/>
      <c r="KOS35" s="446"/>
      <c r="KOT35" s="446"/>
      <c r="KOU35" s="451"/>
      <c r="KOV35" s="451"/>
      <c r="KOW35" s="450"/>
      <c r="KOX35" s="450"/>
      <c r="KOY35" s="446"/>
      <c r="KOZ35" s="446"/>
      <c r="KPA35" s="446"/>
      <c r="KPB35" s="446"/>
      <c r="KPC35" s="451"/>
      <c r="KPD35" s="451"/>
      <c r="KPE35" s="450"/>
      <c r="KPF35" s="450"/>
      <c r="KPG35" s="446"/>
      <c r="KPH35" s="446"/>
      <c r="KPI35" s="446"/>
      <c r="KPJ35" s="446"/>
      <c r="KPK35" s="451"/>
      <c r="KPL35" s="451"/>
      <c r="KPM35" s="450"/>
      <c r="KPN35" s="450"/>
      <c r="KPO35" s="446"/>
      <c r="KPP35" s="446"/>
      <c r="KPQ35" s="446"/>
      <c r="KPR35" s="446"/>
      <c r="KPS35" s="451"/>
      <c r="KPT35" s="451"/>
      <c r="KPU35" s="450"/>
      <c r="KPV35" s="450"/>
      <c r="KPW35" s="446"/>
      <c r="KPX35" s="446"/>
      <c r="KPY35" s="446"/>
      <c r="KPZ35" s="446"/>
      <c r="KQA35" s="451"/>
      <c r="KQB35" s="451"/>
      <c r="KQC35" s="450"/>
      <c r="KQD35" s="450"/>
      <c r="KQE35" s="446"/>
      <c r="KQF35" s="446"/>
      <c r="KQG35" s="446"/>
      <c r="KQH35" s="446"/>
      <c r="KQI35" s="451"/>
      <c r="KQJ35" s="451"/>
      <c r="KQK35" s="450"/>
      <c r="KQL35" s="450"/>
      <c r="KQM35" s="446"/>
      <c r="KQN35" s="446"/>
      <c r="KQO35" s="446"/>
      <c r="KQP35" s="446"/>
      <c r="KQQ35" s="451"/>
      <c r="KQR35" s="451"/>
      <c r="KQS35" s="450"/>
      <c r="KQT35" s="450"/>
      <c r="KQU35" s="446"/>
      <c r="KQV35" s="446"/>
      <c r="KQW35" s="446"/>
      <c r="KQX35" s="446"/>
      <c r="KQY35" s="451"/>
      <c r="KQZ35" s="451"/>
      <c r="KRA35" s="450"/>
      <c r="KRB35" s="450"/>
      <c r="KRC35" s="446"/>
      <c r="KRD35" s="446"/>
      <c r="KRE35" s="446"/>
      <c r="KRF35" s="446"/>
      <c r="KRG35" s="451"/>
      <c r="KRH35" s="451"/>
      <c r="KRI35" s="450"/>
      <c r="KRJ35" s="450"/>
      <c r="KRK35" s="446"/>
      <c r="KRL35" s="446"/>
      <c r="KRM35" s="446"/>
      <c r="KRN35" s="446"/>
      <c r="KRO35" s="451"/>
      <c r="KRP35" s="451"/>
      <c r="KRQ35" s="450"/>
      <c r="KRR35" s="450"/>
      <c r="KRS35" s="446"/>
      <c r="KRT35" s="446"/>
      <c r="KRU35" s="446"/>
      <c r="KRV35" s="446"/>
      <c r="KRW35" s="451"/>
      <c r="KRX35" s="451"/>
      <c r="KRY35" s="450"/>
      <c r="KRZ35" s="450"/>
      <c r="KSA35" s="446"/>
      <c r="KSB35" s="446"/>
      <c r="KSC35" s="446"/>
      <c r="KSD35" s="446"/>
      <c r="KSE35" s="451"/>
      <c r="KSF35" s="451"/>
      <c r="KSG35" s="450"/>
      <c r="KSH35" s="450"/>
      <c r="KSI35" s="446"/>
      <c r="KSJ35" s="446"/>
      <c r="KSK35" s="446"/>
      <c r="KSL35" s="446"/>
      <c r="KSM35" s="451"/>
      <c r="KSN35" s="451"/>
      <c r="KSO35" s="450"/>
      <c r="KSP35" s="450"/>
      <c r="KSQ35" s="446"/>
      <c r="KSR35" s="446"/>
      <c r="KSS35" s="446"/>
      <c r="KST35" s="446"/>
      <c r="KSU35" s="451"/>
      <c r="KSV35" s="451"/>
      <c r="KSW35" s="450"/>
      <c r="KSX35" s="450"/>
      <c r="KSY35" s="446"/>
      <c r="KSZ35" s="446"/>
      <c r="KTA35" s="446"/>
      <c r="KTB35" s="446"/>
      <c r="KTC35" s="451"/>
      <c r="KTD35" s="451"/>
      <c r="KTE35" s="450"/>
      <c r="KTF35" s="450"/>
      <c r="KTG35" s="446"/>
      <c r="KTH35" s="446"/>
      <c r="KTI35" s="446"/>
      <c r="KTJ35" s="446"/>
      <c r="KTK35" s="451"/>
      <c r="KTL35" s="451"/>
      <c r="KTM35" s="450"/>
      <c r="KTN35" s="450"/>
      <c r="KTO35" s="446"/>
      <c r="KTP35" s="446"/>
      <c r="KTQ35" s="446"/>
      <c r="KTR35" s="446"/>
      <c r="KTS35" s="451"/>
      <c r="KTT35" s="451"/>
      <c r="KTU35" s="450"/>
      <c r="KTV35" s="450"/>
      <c r="KTW35" s="446"/>
      <c r="KTX35" s="446"/>
      <c r="KTY35" s="446"/>
      <c r="KTZ35" s="446"/>
      <c r="KUA35" s="451"/>
      <c r="KUB35" s="451"/>
      <c r="KUC35" s="450"/>
      <c r="KUD35" s="450"/>
      <c r="KUE35" s="446"/>
      <c r="KUF35" s="446"/>
      <c r="KUG35" s="446"/>
      <c r="KUH35" s="446"/>
      <c r="KUI35" s="451"/>
      <c r="KUJ35" s="451"/>
      <c r="KUK35" s="450"/>
      <c r="KUL35" s="450"/>
      <c r="KUM35" s="446"/>
      <c r="KUN35" s="446"/>
      <c r="KUO35" s="446"/>
      <c r="KUP35" s="446"/>
      <c r="KUQ35" s="451"/>
      <c r="KUR35" s="451"/>
      <c r="KUS35" s="450"/>
      <c r="KUT35" s="450"/>
      <c r="KUU35" s="446"/>
      <c r="KUV35" s="446"/>
      <c r="KUW35" s="446"/>
      <c r="KUX35" s="446"/>
      <c r="KUY35" s="451"/>
      <c r="KUZ35" s="451"/>
      <c r="KVA35" s="450"/>
      <c r="KVB35" s="450"/>
      <c r="KVC35" s="446"/>
      <c r="KVD35" s="446"/>
      <c r="KVE35" s="446"/>
      <c r="KVF35" s="446"/>
      <c r="KVG35" s="451"/>
      <c r="KVH35" s="451"/>
      <c r="KVI35" s="450"/>
      <c r="KVJ35" s="450"/>
      <c r="KVK35" s="446"/>
      <c r="KVL35" s="446"/>
      <c r="KVM35" s="446"/>
      <c r="KVN35" s="446"/>
      <c r="KVO35" s="451"/>
      <c r="KVP35" s="451"/>
      <c r="KVQ35" s="450"/>
      <c r="KVR35" s="450"/>
      <c r="KVS35" s="446"/>
      <c r="KVT35" s="446"/>
      <c r="KVU35" s="446"/>
      <c r="KVV35" s="446"/>
      <c r="KVW35" s="451"/>
      <c r="KVX35" s="451"/>
      <c r="KVY35" s="450"/>
      <c r="KVZ35" s="450"/>
      <c r="KWA35" s="446"/>
      <c r="KWB35" s="446"/>
      <c r="KWC35" s="446"/>
      <c r="KWD35" s="446"/>
      <c r="KWE35" s="451"/>
      <c r="KWF35" s="451"/>
      <c r="KWG35" s="450"/>
      <c r="KWH35" s="450"/>
      <c r="KWI35" s="446"/>
      <c r="KWJ35" s="446"/>
      <c r="KWK35" s="446"/>
      <c r="KWL35" s="446"/>
      <c r="KWM35" s="451"/>
      <c r="KWN35" s="451"/>
      <c r="KWO35" s="450"/>
      <c r="KWP35" s="450"/>
      <c r="KWQ35" s="446"/>
      <c r="KWR35" s="446"/>
      <c r="KWS35" s="446"/>
      <c r="KWT35" s="446"/>
      <c r="KWU35" s="451"/>
      <c r="KWV35" s="451"/>
      <c r="KWW35" s="450"/>
      <c r="KWX35" s="450"/>
      <c r="KWY35" s="446"/>
      <c r="KWZ35" s="446"/>
      <c r="KXA35" s="446"/>
      <c r="KXB35" s="446"/>
      <c r="KXC35" s="451"/>
      <c r="KXD35" s="451"/>
      <c r="KXE35" s="450"/>
      <c r="KXF35" s="450"/>
      <c r="KXG35" s="446"/>
      <c r="KXH35" s="446"/>
      <c r="KXI35" s="446"/>
      <c r="KXJ35" s="446"/>
      <c r="KXK35" s="451"/>
      <c r="KXL35" s="451"/>
      <c r="KXM35" s="450"/>
      <c r="KXN35" s="450"/>
      <c r="KXO35" s="446"/>
      <c r="KXP35" s="446"/>
      <c r="KXQ35" s="446"/>
      <c r="KXR35" s="446"/>
      <c r="KXS35" s="451"/>
      <c r="KXT35" s="451"/>
      <c r="KXU35" s="450"/>
      <c r="KXV35" s="450"/>
      <c r="KXW35" s="446"/>
      <c r="KXX35" s="446"/>
      <c r="KXY35" s="446"/>
      <c r="KXZ35" s="446"/>
      <c r="KYA35" s="451"/>
      <c r="KYB35" s="451"/>
      <c r="KYC35" s="450"/>
      <c r="KYD35" s="450"/>
      <c r="KYE35" s="446"/>
      <c r="KYF35" s="446"/>
      <c r="KYG35" s="446"/>
      <c r="KYH35" s="446"/>
      <c r="KYI35" s="451"/>
      <c r="KYJ35" s="451"/>
      <c r="KYK35" s="450"/>
      <c r="KYL35" s="450"/>
      <c r="KYM35" s="446"/>
      <c r="KYN35" s="446"/>
      <c r="KYO35" s="446"/>
      <c r="KYP35" s="446"/>
      <c r="KYQ35" s="451"/>
      <c r="KYR35" s="451"/>
      <c r="KYS35" s="450"/>
      <c r="KYT35" s="450"/>
      <c r="KYU35" s="446"/>
      <c r="KYV35" s="446"/>
      <c r="KYW35" s="446"/>
      <c r="KYX35" s="446"/>
      <c r="KYY35" s="451"/>
      <c r="KYZ35" s="451"/>
      <c r="KZA35" s="450"/>
      <c r="KZB35" s="450"/>
      <c r="KZC35" s="446"/>
      <c r="KZD35" s="446"/>
      <c r="KZE35" s="446"/>
      <c r="KZF35" s="446"/>
      <c r="KZG35" s="451"/>
      <c r="KZH35" s="451"/>
      <c r="KZI35" s="450"/>
      <c r="KZJ35" s="450"/>
      <c r="KZK35" s="446"/>
      <c r="KZL35" s="446"/>
      <c r="KZM35" s="446"/>
      <c r="KZN35" s="446"/>
      <c r="KZO35" s="451"/>
      <c r="KZP35" s="451"/>
      <c r="KZQ35" s="450"/>
      <c r="KZR35" s="450"/>
      <c r="KZS35" s="446"/>
      <c r="KZT35" s="446"/>
      <c r="KZU35" s="446"/>
      <c r="KZV35" s="446"/>
      <c r="KZW35" s="451"/>
      <c r="KZX35" s="451"/>
      <c r="KZY35" s="450"/>
      <c r="KZZ35" s="450"/>
      <c r="LAA35" s="446"/>
      <c r="LAB35" s="446"/>
      <c r="LAC35" s="446"/>
      <c r="LAD35" s="446"/>
      <c r="LAE35" s="451"/>
      <c r="LAF35" s="451"/>
      <c r="LAG35" s="450"/>
      <c r="LAH35" s="450"/>
      <c r="LAI35" s="446"/>
      <c r="LAJ35" s="446"/>
      <c r="LAK35" s="446"/>
      <c r="LAL35" s="446"/>
      <c r="LAM35" s="451"/>
      <c r="LAN35" s="451"/>
      <c r="LAO35" s="450"/>
      <c r="LAP35" s="450"/>
      <c r="LAQ35" s="446"/>
      <c r="LAR35" s="446"/>
      <c r="LAS35" s="446"/>
      <c r="LAT35" s="446"/>
      <c r="LAU35" s="451"/>
      <c r="LAV35" s="451"/>
      <c r="LAW35" s="450"/>
      <c r="LAX35" s="450"/>
      <c r="LAY35" s="446"/>
      <c r="LAZ35" s="446"/>
      <c r="LBA35" s="446"/>
      <c r="LBB35" s="446"/>
      <c r="LBC35" s="451"/>
      <c r="LBD35" s="451"/>
      <c r="LBE35" s="450"/>
      <c r="LBF35" s="450"/>
      <c r="LBG35" s="446"/>
      <c r="LBH35" s="446"/>
      <c r="LBI35" s="446"/>
      <c r="LBJ35" s="446"/>
      <c r="LBK35" s="451"/>
      <c r="LBL35" s="451"/>
      <c r="LBM35" s="450"/>
      <c r="LBN35" s="450"/>
      <c r="LBO35" s="446"/>
      <c r="LBP35" s="446"/>
      <c r="LBQ35" s="446"/>
      <c r="LBR35" s="446"/>
      <c r="LBS35" s="451"/>
      <c r="LBT35" s="451"/>
      <c r="LBU35" s="450"/>
      <c r="LBV35" s="450"/>
      <c r="LBW35" s="446"/>
      <c r="LBX35" s="446"/>
      <c r="LBY35" s="446"/>
      <c r="LBZ35" s="446"/>
      <c r="LCA35" s="451"/>
      <c r="LCB35" s="451"/>
      <c r="LCC35" s="450"/>
      <c r="LCD35" s="450"/>
      <c r="LCE35" s="446"/>
      <c r="LCF35" s="446"/>
      <c r="LCG35" s="446"/>
      <c r="LCH35" s="446"/>
      <c r="LCI35" s="451"/>
      <c r="LCJ35" s="451"/>
      <c r="LCK35" s="450"/>
      <c r="LCL35" s="450"/>
      <c r="LCM35" s="446"/>
      <c r="LCN35" s="446"/>
      <c r="LCO35" s="446"/>
      <c r="LCP35" s="446"/>
      <c r="LCQ35" s="451"/>
      <c r="LCR35" s="451"/>
      <c r="LCS35" s="450"/>
      <c r="LCT35" s="450"/>
      <c r="LCU35" s="446"/>
      <c r="LCV35" s="446"/>
      <c r="LCW35" s="446"/>
      <c r="LCX35" s="446"/>
      <c r="LCY35" s="451"/>
      <c r="LCZ35" s="451"/>
      <c r="LDA35" s="450"/>
      <c r="LDB35" s="450"/>
      <c r="LDC35" s="446"/>
      <c r="LDD35" s="446"/>
      <c r="LDE35" s="446"/>
      <c r="LDF35" s="446"/>
      <c r="LDG35" s="451"/>
      <c r="LDH35" s="451"/>
      <c r="LDI35" s="450"/>
      <c r="LDJ35" s="450"/>
      <c r="LDK35" s="446"/>
      <c r="LDL35" s="446"/>
      <c r="LDM35" s="446"/>
      <c r="LDN35" s="446"/>
      <c r="LDO35" s="451"/>
      <c r="LDP35" s="451"/>
      <c r="LDQ35" s="450"/>
      <c r="LDR35" s="450"/>
      <c r="LDS35" s="446"/>
      <c r="LDT35" s="446"/>
      <c r="LDU35" s="446"/>
      <c r="LDV35" s="446"/>
      <c r="LDW35" s="451"/>
      <c r="LDX35" s="451"/>
      <c r="LDY35" s="450"/>
      <c r="LDZ35" s="450"/>
      <c r="LEA35" s="446"/>
      <c r="LEB35" s="446"/>
      <c r="LEC35" s="446"/>
      <c r="LED35" s="446"/>
      <c r="LEE35" s="451"/>
      <c r="LEF35" s="451"/>
      <c r="LEG35" s="450"/>
      <c r="LEH35" s="450"/>
      <c r="LEI35" s="446"/>
      <c r="LEJ35" s="446"/>
      <c r="LEK35" s="446"/>
      <c r="LEL35" s="446"/>
      <c r="LEM35" s="451"/>
      <c r="LEN35" s="451"/>
      <c r="LEO35" s="450"/>
      <c r="LEP35" s="450"/>
      <c r="LEQ35" s="446"/>
      <c r="LER35" s="446"/>
      <c r="LES35" s="446"/>
      <c r="LET35" s="446"/>
      <c r="LEU35" s="451"/>
      <c r="LEV35" s="451"/>
      <c r="LEW35" s="450"/>
      <c r="LEX35" s="450"/>
      <c r="LEY35" s="446"/>
      <c r="LEZ35" s="446"/>
      <c r="LFA35" s="446"/>
      <c r="LFB35" s="446"/>
      <c r="LFC35" s="451"/>
      <c r="LFD35" s="451"/>
      <c r="LFE35" s="450"/>
      <c r="LFF35" s="450"/>
      <c r="LFG35" s="446"/>
      <c r="LFH35" s="446"/>
      <c r="LFI35" s="446"/>
      <c r="LFJ35" s="446"/>
      <c r="LFK35" s="451"/>
      <c r="LFL35" s="451"/>
      <c r="LFM35" s="450"/>
      <c r="LFN35" s="450"/>
      <c r="LFO35" s="446"/>
      <c r="LFP35" s="446"/>
      <c r="LFQ35" s="446"/>
      <c r="LFR35" s="446"/>
      <c r="LFS35" s="451"/>
      <c r="LFT35" s="451"/>
      <c r="LFU35" s="450"/>
      <c r="LFV35" s="450"/>
      <c r="LFW35" s="446"/>
      <c r="LFX35" s="446"/>
      <c r="LFY35" s="446"/>
      <c r="LFZ35" s="446"/>
      <c r="LGA35" s="451"/>
      <c r="LGB35" s="451"/>
      <c r="LGC35" s="450"/>
      <c r="LGD35" s="450"/>
      <c r="LGE35" s="446"/>
      <c r="LGF35" s="446"/>
      <c r="LGG35" s="446"/>
      <c r="LGH35" s="446"/>
      <c r="LGI35" s="451"/>
      <c r="LGJ35" s="451"/>
      <c r="LGK35" s="450"/>
      <c r="LGL35" s="450"/>
      <c r="LGM35" s="446"/>
      <c r="LGN35" s="446"/>
      <c r="LGO35" s="446"/>
      <c r="LGP35" s="446"/>
      <c r="LGQ35" s="451"/>
      <c r="LGR35" s="451"/>
      <c r="LGS35" s="450"/>
      <c r="LGT35" s="450"/>
      <c r="LGU35" s="446"/>
      <c r="LGV35" s="446"/>
      <c r="LGW35" s="446"/>
      <c r="LGX35" s="446"/>
      <c r="LGY35" s="451"/>
      <c r="LGZ35" s="451"/>
      <c r="LHA35" s="450"/>
      <c r="LHB35" s="450"/>
      <c r="LHC35" s="446"/>
      <c r="LHD35" s="446"/>
      <c r="LHE35" s="446"/>
      <c r="LHF35" s="446"/>
      <c r="LHG35" s="451"/>
      <c r="LHH35" s="451"/>
      <c r="LHI35" s="450"/>
      <c r="LHJ35" s="450"/>
      <c r="LHK35" s="446"/>
      <c r="LHL35" s="446"/>
      <c r="LHM35" s="446"/>
      <c r="LHN35" s="446"/>
      <c r="LHO35" s="451"/>
      <c r="LHP35" s="451"/>
      <c r="LHQ35" s="450"/>
      <c r="LHR35" s="450"/>
      <c r="LHS35" s="446"/>
      <c r="LHT35" s="446"/>
      <c r="LHU35" s="446"/>
      <c r="LHV35" s="446"/>
      <c r="LHW35" s="451"/>
      <c r="LHX35" s="451"/>
      <c r="LHY35" s="450"/>
      <c r="LHZ35" s="450"/>
      <c r="LIA35" s="446"/>
      <c r="LIB35" s="446"/>
      <c r="LIC35" s="446"/>
      <c r="LID35" s="446"/>
      <c r="LIE35" s="451"/>
      <c r="LIF35" s="451"/>
      <c r="LIG35" s="450"/>
      <c r="LIH35" s="450"/>
      <c r="LII35" s="446"/>
      <c r="LIJ35" s="446"/>
      <c r="LIK35" s="446"/>
      <c r="LIL35" s="446"/>
      <c r="LIM35" s="451"/>
      <c r="LIN35" s="451"/>
      <c r="LIO35" s="450"/>
      <c r="LIP35" s="450"/>
      <c r="LIQ35" s="446"/>
      <c r="LIR35" s="446"/>
      <c r="LIS35" s="446"/>
      <c r="LIT35" s="446"/>
      <c r="LIU35" s="451"/>
      <c r="LIV35" s="451"/>
      <c r="LIW35" s="450"/>
      <c r="LIX35" s="450"/>
      <c r="LIY35" s="446"/>
      <c r="LIZ35" s="446"/>
      <c r="LJA35" s="446"/>
      <c r="LJB35" s="446"/>
      <c r="LJC35" s="451"/>
      <c r="LJD35" s="451"/>
      <c r="LJE35" s="450"/>
      <c r="LJF35" s="450"/>
      <c r="LJG35" s="446"/>
      <c r="LJH35" s="446"/>
      <c r="LJI35" s="446"/>
      <c r="LJJ35" s="446"/>
      <c r="LJK35" s="451"/>
      <c r="LJL35" s="451"/>
      <c r="LJM35" s="450"/>
      <c r="LJN35" s="450"/>
      <c r="LJO35" s="446"/>
      <c r="LJP35" s="446"/>
      <c r="LJQ35" s="446"/>
      <c r="LJR35" s="446"/>
      <c r="LJS35" s="451"/>
      <c r="LJT35" s="451"/>
      <c r="LJU35" s="450"/>
      <c r="LJV35" s="450"/>
      <c r="LJW35" s="446"/>
      <c r="LJX35" s="446"/>
      <c r="LJY35" s="446"/>
      <c r="LJZ35" s="446"/>
      <c r="LKA35" s="451"/>
      <c r="LKB35" s="451"/>
      <c r="LKC35" s="450"/>
      <c r="LKD35" s="450"/>
      <c r="LKE35" s="446"/>
      <c r="LKF35" s="446"/>
      <c r="LKG35" s="446"/>
      <c r="LKH35" s="446"/>
      <c r="LKI35" s="451"/>
      <c r="LKJ35" s="451"/>
      <c r="LKK35" s="450"/>
      <c r="LKL35" s="450"/>
      <c r="LKM35" s="446"/>
      <c r="LKN35" s="446"/>
      <c r="LKO35" s="446"/>
      <c r="LKP35" s="446"/>
      <c r="LKQ35" s="451"/>
      <c r="LKR35" s="451"/>
      <c r="LKS35" s="450"/>
      <c r="LKT35" s="450"/>
      <c r="LKU35" s="446"/>
      <c r="LKV35" s="446"/>
      <c r="LKW35" s="446"/>
      <c r="LKX35" s="446"/>
      <c r="LKY35" s="451"/>
      <c r="LKZ35" s="451"/>
      <c r="LLA35" s="450"/>
      <c r="LLB35" s="450"/>
      <c r="LLC35" s="446"/>
      <c r="LLD35" s="446"/>
      <c r="LLE35" s="446"/>
      <c r="LLF35" s="446"/>
      <c r="LLG35" s="451"/>
      <c r="LLH35" s="451"/>
      <c r="LLI35" s="450"/>
      <c r="LLJ35" s="450"/>
      <c r="LLK35" s="446"/>
      <c r="LLL35" s="446"/>
      <c r="LLM35" s="446"/>
      <c r="LLN35" s="446"/>
      <c r="LLO35" s="451"/>
      <c r="LLP35" s="451"/>
      <c r="LLQ35" s="450"/>
      <c r="LLR35" s="450"/>
      <c r="LLS35" s="446"/>
      <c r="LLT35" s="446"/>
      <c r="LLU35" s="446"/>
      <c r="LLV35" s="446"/>
      <c r="LLW35" s="451"/>
      <c r="LLX35" s="451"/>
      <c r="LLY35" s="450"/>
      <c r="LLZ35" s="450"/>
      <c r="LMA35" s="446"/>
      <c r="LMB35" s="446"/>
      <c r="LMC35" s="446"/>
      <c r="LMD35" s="446"/>
      <c r="LME35" s="451"/>
      <c r="LMF35" s="451"/>
      <c r="LMG35" s="450"/>
      <c r="LMH35" s="450"/>
      <c r="LMI35" s="446"/>
      <c r="LMJ35" s="446"/>
      <c r="LMK35" s="446"/>
      <c r="LML35" s="446"/>
      <c r="LMM35" s="451"/>
      <c r="LMN35" s="451"/>
      <c r="LMO35" s="450"/>
      <c r="LMP35" s="450"/>
      <c r="LMQ35" s="446"/>
      <c r="LMR35" s="446"/>
      <c r="LMS35" s="446"/>
      <c r="LMT35" s="446"/>
      <c r="LMU35" s="451"/>
      <c r="LMV35" s="451"/>
      <c r="LMW35" s="450"/>
      <c r="LMX35" s="450"/>
      <c r="LMY35" s="446"/>
      <c r="LMZ35" s="446"/>
      <c r="LNA35" s="446"/>
      <c r="LNB35" s="446"/>
      <c r="LNC35" s="451"/>
      <c r="LND35" s="451"/>
      <c r="LNE35" s="450"/>
      <c r="LNF35" s="450"/>
      <c r="LNG35" s="446"/>
      <c r="LNH35" s="446"/>
      <c r="LNI35" s="446"/>
      <c r="LNJ35" s="446"/>
      <c r="LNK35" s="451"/>
      <c r="LNL35" s="451"/>
      <c r="LNM35" s="450"/>
      <c r="LNN35" s="450"/>
      <c r="LNO35" s="446"/>
      <c r="LNP35" s="446"/>
      <c r="LNQ35" s="446"/>
      <c r="LNR35" s="446"/>
      <c r="LNS35" s="451"/>
      <c r="LNT35" s="451"/>
      <c r="LNU35" s="450"/>
      <c r="LNV35" s="450"/>
      <c r="LNW35" s="446"/>
      <c r="LNX35" s="446"/>
      <c r="LNY35" s="446"/>
      <c r="LNZ35" s="446"/>
      <c r="LOA35" s="451"/>
      <c r="LOB35" s="451"/>
      <c r="LOC35" s="450"/>
      <c r="LOD35" s="450"/>
      <c r="LOE35" s="446"/>
      <c r="LOF35" s="446"/>
      <c r="LOG35" s="446"/>
      <c r="LOH35" s="446"/>
      <c r="LOI35" s="451"/>
      <c r="LOJ35" s="451"/>
      <c r="LOK35" s="450"/>
      <c r="LOL35" s="450"/>
      <c r="LOM35" s="446"/>
      <c r="LON35" s="446"/>
      <c r="LOO35" s="446"/>
      <c r="LOP35" s="446"/>
      <c r="LOQ35" s="451"/>
      <c r="LOR35" s="451"/>
      <c r="LOS35" s="450"/>
      <c r="LOT35" s="450"/>
      <c r="LOU35" s="446"/>
      <c r="LOV35" s="446"/>
      <c r="LOW35" s="446"/>
      <c r="LOX35" s="446"/>
      <c r="LOY35" s="451"/>
      <c r="LOZ35" s="451"/>
      <c r="LPA35" s="450"/>
      <c r="LPB35" s="450"/>
      <c r="LPC35" s="446"/>
      <c r="LPD35" s="446"/>
      <c r="LPE35" s="446"/>
      <c r="LPF35" s="446"/>
      <c r="LPG35" s="451"/>
      <c r="LPH35" s="451"/>
      <c r="LPI35" s="450"/>
      <c r="LPJ35" s="450"/>
      <c r="LPK35" s="446"/>
      <c r="LPL35" s="446"/>
      <c r="LPM35" s="446"/>
      <c r="LPN35" s="446"/>
      <c r="LPO35" s="451"/>
      <c r="LPP35" s="451"/>
      <c r="LPQ35" s="450"/>
      <c r="LPR35" s="450"/>
      <c r="LPS35" s="446"/>
      <c r="LPT35" s="446"/>
      <c r="LPU35" s="446"/>
      <c r="LPV35" s="446"/>
      <c r="LPW35" s="451"/>
      <c r="LPX35" s="451"/>
      <c r="LPY35" s="450"/>
      <c r="LPZ35" s="450"/>
      <c r="LQA35" s="446"/>
      <c r="LQB35" s="446"/>
      <c r="LQC35" s="446"/>
      <c r="LQD35" s="446"/>
      <c r="LQE35" s="451"/>
      <c r="LQF35" s="451"/>
      <c r="LQG35" s="450"/>
      <c r="LQH35" s="450"/>
      <c r="LQI35" s="446"/>
      <c r="LQJ35" s="446"/>
      <c r="LQK35" s="446"/>
      <c r="LQL35" s="446"/>
      <c r="LQM35" s="451"/>
      <c r="LQN35" s="451"/>
      <c r="LQO35" s="450"/>
      <c r="LQP35" s="450"/>
      <c r="LQQ35" s="446"/>
      <c r="LQR35" s="446"/>
      <c r="LQS35" s="446"/>
      <c r="LQT35" s="446"/>
      <c r="LQU35" s="451"/>
      <c r="LQV35" s="451"/>
      <c r="LQW35" s="450"/>
      <c r="LQX35" s="450"/>
      <c r="LQY35" s="446"/>
      <c r="LQZ35" s="446"/>
      <c r="LRA35" s="446"/>
      <c r="LRB35" s="446"/>
      <c r="LRC35" s="451"/>
      <c r="LRD35" s="451"/>
      <c r="LRE35" s="450"/>
      <c r="LRF35" s="450"/>
      <c r="LRG35" s="446"/>
      <c r="LRH35" s="446"/>
      <c r="LRI35" s="446"/>
      <c r="LRJ35" s="446"/>
      <c r="LRK35" s="451"/>
      <c r="LRL35" s="451"/>
      <c r="LRM35" s="450"/>
      <c r="LRN35" s="450"/>
      <c r="LRO35" s="446"/>
      <c r="LRP35" s="446"/>
      <c r="LRQ35" s="446"/>
      <c r="LRR35" s="446"/>
      <c r="LRS35" s="451"/>
      <c r="LRT35" s="451"/>
      <c r="LRU35" s="450"/>
      <c r="LRV35" s="450"/>
      <c r="LRW35" s="446"/>
      <c r="LRX35" s="446"/>
      <c r="LRY35" s="446"/>
      <c r="LRZ35" s="446"/>
      <c r="LSA35" s="451"/>
      <c r="LSB35" s="451"/>
      <c r="LSC35" s="450"/>
      <c r="LSD35" s="450"/>
      <c r="LSE35" s="446"/>
      <c r="LSF35" s="446"/>
      <c r="LSG35" s="446"/>
      <c r="LSH35" s="446"/>
      <c r="LSI35" s="451"/>
      <c r="LSJ35" s="451"/>
      <c r="LSK35" s="450"/>
      <c r="LSL35" s="450"/>
      <c r="LSM35" s="446"/>
      <c r="LSN35" s="446"/>
      <c r="LSO35" s="446"/>
      <c r="LSP35" s="446"/>
      <c r="LSQ35" s="451"/>
      <c r="LSR35" s="451"/>
      <c r="LSS35" s="450"/>
      <c r="LST35" s="450"/>
      <c r="LSU35" s="446"/>
      <c r="LSV35" s="446"/>
      <c r="LSW35" s="446"/>
      <c r="LSX35" s="446"/>
      <c r="LSY35" s="451"/>
      <c r="LSZ35" s="451"/>
      <c r="LTA35" s="450"/>
      <c r="LTB35" s="450"/>
      <c r="LTC35" s="446"/>
      <c r="LTD35" s="446"/>
      <c r="LTE35" s="446"/>
      <c r="LTF35" s="446"/>
      <c r="LTG35" s="451"/>
      <c r="LTH35" s="451"/>
      <c r="LTI35" s="450"/>
      <c r="LTJ35" s="450"/>
      <c r="LTK35" s="446"/>
      <c r="LTL35" s="446"/>
      <c r="LTM35" s="446"/>
      <c r="LTN35" s="446"/>
      <c r="LTO35" s="451"/>
      <c r="LTP35" s="451"/>
      <c r="LTQ35" s="450"/>
      <c r="LTR35" s="450"/>
      <c r="LTS35" s="446"/>
      <c r="LTT35" s="446"/>
      <c r="LTU35" s="446"/>
      <c r="LTV35" s="446"/>
      <c r="LTW35" s="451"/>
      <c r="LTX35" s="451"/>
      <c r="LTY35" s="450"/>
      <c r="LTZ35" s="450"/>
      <c r="LUA35" s="446"/>
      <c r="LUB35" s="446"/>
      <c r="LUC35" s="446"/>
      <c r="LUD35" s="446"/>
      <c r="LUE35" s="451"/>
      <c r="LUF35" s="451"/>
      <c r="LUG35" s="450"/>
      <c r="LUH35" s="450"/>
      <c r="LUI35" s="446"/>
      <c r="LUJ35" s="446"/>
      <c r="LUK35" s="446"/>
      <c r="LUL35" s="446"/>
      <c r="LUM35" s="451"/>
      <c r="LUN35" s="451"/>
      <c r="LUO35" s="450"/>
      <c r="LUP35" s="450"/>
      <c r="LUQ35" s="446"/>
      <c r="LUR35" s="446"/>
      <c r="LUS35" s="446"/>
      <c r="LUT35" s="446"/>
      <c r="LUU35" s="451"/>
      <c r="LUV35" s="451"/>
      <c r="LUW35" s="450"/>
      <c r="LUX35" s="450"/>
      <c r="LUY35" s="446"/>
      <c r="LUZ35" s="446"/>
      <c r="LVA35" s="446"/>
      <c r="LVB35" s="446"/>
      <c r="LVC35" s="451"/>
      <c r="LVD35" s="451"/>
      <c r="LVE35" s="450"/>
      <c r="LVF35" s="450"/>
      <c r="LVG35" s="446"/>
      <c r="LVH35" s="446"/>
      <c r="LVI35" s="446"/>
      <c r="LVJ35" s="446"/>
      <c r="LVK35" s="451"/>
      <c r="LVL35" s="451"/>
      <c r="LVM35" s="450"/>
      <c r="LVN35" s="450"/>
      <c r="LVO35" s="446"/>
      <c r="LVP35" s="446"/>
      <c r="LVQ35" s="446"/>
      <c r="LVR35" s="446"/>
      <c r="LVS35" s="451"/>
      <c r="LVT35" s="451"/>
      <c r="LVU35" s="450"/>
      <c r="LVV35" s="450"/>
      <c r="LVW35" s="446"/>
      <c r="LVX35" s="446"/>
      <c r="LVY35" s="446"/>
      <c r="LVZ35" s="446"/>
      <c r="LWA35" s="451"/>
      <c r="LWB35" s="451"/>
      <c r="LWC35" s="450"/>
      <c r="LWD35" s="450"/>
      <c r="LWE35" s="446"/>
      <c r="LWF35" s="446"/>
      <c r="LWG35" s="446"/>
      <c r="LWH35" s="446"/>
      <c r="LWI35" s="451"/>
      <c r="LWJ35" s="451"/>
      <c r="LWK35" s="450"/>
      <c r="LWL35" s="450"/>
      <c r="LWM35" s="446"/>
      <c r="LWN35" s="446"/>
      <c r="LWO35" s="446"/>
      <c r="LWP35" s="446"/>
      <c r="LWQ35" s="451"/>
      <c r="LWR35" s="451"/>
      <c r="LWS35" s="450"/>
      <c r="LWT35" s="450"/>
      <c r="LWU35" s="446"/>
      <c r="LWV35" s="446"/>
      <c r="LWW35" s="446"/>
      <c r="LWX35" s="446"/>
      <c r="LWY35" s="451"/>
      <c r="LWZ35" s="451"/>
      <c r="LXA35" s="450"/>
      <c r="LXB35" s="450"/>
      <c r="LXC35" s="446"/>
      <c r="LXD35" s="446"/>
      <c r="LXE35" s="446"/>
      <c r="LXF35" s="446"/>
      <c r="LXG35" s="451"/>
      <c r="LXH35" s="451"/>
      <c r="LXI35" s="450"/>
      <c r="LXJ35" s="450"/>
      <c r="LXK35" s="446"/>
      <c r="LXL35" s="446"/>
      <c r="LXM35" s="446"/>
      <c r="LXN35" s="446"/>
      <c r="LXO35" s="451"/>
      <c r="LXP35" s="451"/>
      <c r="LXQ35" s="450"/>
      <c r="LXR35" s="450"/>
      <c r="LXS35" s="446"/>
      <c r="LXT35" s="446"/>
      <c r="LXU35" s="446"/>
      <c r="LXV35" s="446"/>
      <c r="LXW35" s="451"/>
      <c r="LXX35" s="451"/>
      <c r="LXY35" s="450"/>
      <c r="LXZ35" s="450"/>
      <c r="LYA35" s="446"/>
      <c r="LYB35" s="446"/>
      <c r="LYC35" s="446"/>
      <c r="LYD35" s="446"/>
      <c r="LYE35" s="451"/>
      <c r="LYF35" s="451"/>
      <c r="LYG35" s="450"/>
      <c r="LYH35" s="450"/>
      <c r="LYI35" s="446"/>
      <c r="LYJ35" s="446"/>
      <c r="LYK35" s="446"/>
      <c r="LYL35" s="446"/>
      <c r="LYM35" s="451"/>
      <c r="LYN35" s="451"/>
      <c r="LYO35" s="450"/>
      <c r="LYP35" s="450"/>
      <c r="LYQ35" s="446"/>
      <c r="LYR35" s="446"/>
      <c r="LYS35" s="446"/>
      <c r="LYT35" s="446"/>
      <c r="LYU35" s="451"/>
      <c r="LYV35" s="451"/>
      <c r="LYW35" s="450"/>
      <c r="LYX35" s="450"/>
      <c r="LYY35" s="446"/>
      <c r="LYZ35" s="446"/>
      <c r="LZA35" s="446"/>
      <c r="LZB35" s="446"/>
      <c r="LZC35" s="451"/>
      <c r="LZD35" s="451"/>
      <c r="LZE35" s="450"/>
      <c r="LZF35" s="450"/>
      <c r="LZG35" s="446"/>
      <c r="LZH35" s="446"/>
      <c r="LZI35" s="446"/>
      <c r="LZJ35" s="446"/>
      <c r="LZK35" s="451"/>
      <c r="LZL35" s="451"/>
      <c r="LZM35" s="450"/>
      <c r="LZN35" s="450"/>
      <c r="LZO35" s="446"/>
      <c r="LZP35" s="446"/>
      <c r="LZQ35" s="446"/>
      <c r="LZR35" s="446"/>
      <c r="LZS35" s="451"/>
      <c r="LZT35" s="451"/>
      <c r="LZU35" s="450"/>
      <c r="LZV35" s="450"/>
      <c r="LZW35" s="446"/>
      <c r="LZX35" s="446"/>
      <c r="LZY35" s="446"/>
      <c r="LZZ35" s="446"/>
      <c r="MAA35" s="451"/>
      <c r="MAB35" s="451"/>
      <c r="MAC35" s="450"/>
      <c r="MAD35" s="450"/>
      <c r="MAE35" s="446"/>
      <c r="MAF35" s="446"/>
      <c r="MAG35" s="446"/>
      <c r="MAH35" s="446"/>
      <c r="MAI35" s="451"/>
      <c r="MAJ35" s="451"/>
      <c r="MAK35" s="450"/>
      <c r="MAL35" s="450"/>
      <c r="MAM35" s="446"/>
      <c r="MAN35" s="446"/>
      <c r="MAO35" s="446"/>
      <c r="MAP35" s="446"/>
      <c r="MAQ35" s="451"/>
      <c r="MAR35" s="451"/>
      <c r="MAS35" s="450"/>
      <c r="MAT35" s="450"/>
      <c r="MAU35" s="446"/>
      <c r="MAV35" s="446"/>
      <c r="MAW35" s="446"/>
      <c r="MAX35" s="446"/>
      <c r="MAY35" s="451"/>
      <c r="MAZ35" s="451"/>
      <c r="MBA35" s="450"/>
      <c r="MBB35" s="450"/>
      <c r="MBC35" s="446"/>
      <c r="MBD35" s="446"/>
      <c r="MBE35" s="446"/>
      <c r="MBF35" s="446"/>
      <c r="MBG35" s="451"/>
      <c r="MBH35" s="451"/>
      <c r="MBI35" s="450"/>
      <c r="MBJ35" s="450"/>
      <c r="MBK35" s="446"/>
      <c r="MBL35" s="446"/>
      <c r="MBM35" s="446"/>
      <c r="MBN35" s="446"/>
      <c r="MBO35" s="451"/>
      <c r="MBP35" s="451"/>
      <c r="MBQ35" s="450"/>
      <c r="MBR35" s="450"/>
      <c r="MBS35" s="446"/>
      <c r="MBT35" s="446"/>
      <c r="MBU35" s="446"/>
      <c r="MBV35" s="446"/>
      <c r="MBW35" s="451"/>
      <c r="MBX35" s="451"/>
      <c r="MBY35" s="450"/>
      <c r="MBZ35" s="450"/>
      <c r="MCA35" s="446"/>
      <c r="MCB35" s="446"/>
      <c r="MCC35" s="446"/>
      <c r="MCD35" s="446"/>
      <c r="MCE35" s="451"/>
      <c r="MCF35" s="451"/>
      <c r="MCG35" s="450"/>
      <c r="MCH35" s="450"/>
      <c r="MCI35" s="446"/>
      <c r="MCJ35" s="446"/>
      <c r="MCK35" s="446"/>
      <c r="MCL35" s="446"/>
      <c r="MCM35" s="451"/>
      <c r="MCN35" s="451"/>
      <c r="MCO35" s="450"/>
      <c r="MCP35" s="450"/>
      <c r="MCQ35" s="446"/>
      <c r="MCR35" s="446"/>
      <c r="MCS35" s="446"/>
      <c r="MCT35" s="446"/>
      <c r="MCU35" s="451"/>
      <c r="MCV35" s="451"/>
      <c r="MCW35" s="450"/>
      <c r="MCX35" s="450"/>
      <c r="MCY35" s="446"/>
      <c r="MCZ35" s="446"/>
      <c r="MDA35" s="446"/>
      <c r="MDB35" s="446"/>
      <c r="MDC35" s="451"/>
      <c r="MDD35" s="451"/>
      <c r="MDE35" s="450"/>
      <c r="MDF35" s="450"/>
      <c r="MDG35" s="446"/>
      <c r="MDH35" s="446"/>
      <c r="MDI35" s="446"/>
      <c r="MDJ35" s="446"/>
      <c r="MDK35" s="451"/>
      <c r="MDL35" s="451"/>
      <c r="MDM35" s="450"/>
      <c r="MDN35" s="450"/>
      <c r="MDO35" s="446"/>
      <c r="MDP35" s="446"/>
      <c r="MDQ35" s="446"/>
      <c r="MDR35" s="446"/>
      <c r="MDS35" s="451"/>
      <c r="MDT35" s="451"/>
      <c r="MDU35" s="450"/>
      <c r="MDV35" s="450"/>
      <c r="MDW35" s="446"/>
      <c r="MDX35" s="446"/>
      <c r="MDY35" s="446"/>
      <c r="MDZ35" s="446"/>
      <c r="MEA35" s="451"/>
      <c r="MEB35" s="451"/>
      <c r="MEC35" s="450"/>
      <c r="MED35" s="450"/>
      <c r="MEE35" s="446"/>
      <c r="MEF35" s="446"/>
      <c r="MEG35" s="446"/>
      <c r="MEH35" s="446"/>
      <c r="MEI35" s="451"/>
      <c r="MEJ35" s="451"/>
      <c r="MEK35" s="450"/>
      <c r="MEL35" s="450"/>
      <c r="MEM35" s="446"/>
      <c r="MEN35" s="446"/>
      <c r="MEO35" s="446"/>
      <c r="MEP35" s="446"/>
      <c r="MEQ35" s="451"/>
      <c r="MER35" s="451"/>
      <c r="MES35" s="450"/>
      <c r="MET35" s="450"/>
      <c r="MEU35" s="446"/>
      <c r="MEV35" s="446"/>
      <c r="MEW35" s="446"/>
      <c r="MEX35" s="446"/>
      <c r="MEY35" s="451"/>
      <c r="MEZ35" s="451"/>
      <c r="MFA35" s="450"/>
      <c r="MFB35" s="450"/>
      <c r="MFC35" s="446"/>
      <c r="MFD35" s="446"/>
      <c r="MFE35" s="446"/>
      <c r="MFF35" s="446"/>
      <c r="MFG35" s="451"/>
      <c r="MFH35" s="451"/>
      <c r="MFI35" s="450"/>
      <c r="MFJ35" s="450"/>
      <c r="MFK35" s="446"/>
      <c r="MFL35" s="446"/>
      <c r="MFM35" s="446"/>
      <c r="MFN35" s="446"/>
      <c r="MFO35" s="451"/>
      <c r="MFP35" s="451"/>
      <c r="MFQ35" s="450"/>
      <c r="MFR35" s="450"/>
      <c r="MFS35" s="446"/>
      <c r="MFT35" s="446"/>
      <c r="MFU35" s="446"/>
      <c r="MFV35" s="446"/>
      <c r="MFW35" s="451"/>
      <c r="MFX35" s="451"/>
      <c r="MFY35" s="450"/>
      <c r="MFZ35" s="450"/>
      <c r="MGA35" s="446"/>
      <c r="MGB35" s="446"/>
      <c r="MGC35" s="446"/>
      <c r="MGD35" s="446"/>
      <c r="MGE35" s="451"/>
      <c r="MGF35" s="451"/>
      <c r="MGG35" s="450"/>
      <c r="MGH35" s="450"/>
      <c r="MGI35" s="446"/>
      <c r="MGJ35" s="446"/>
      <c r="MGK35" s="446"/>
      <c r="MGL35" s="446"/>
      <c r="MGM35" s="451"/>
      <c r="MGN35" s="451"/>
      <c r="MGO35" s="450"/>
      <c r="MGP35" s="450"/>
      <c r="MGQ35" s="446"/>
      <c r="MGR35" s="446"/>
      <c r="MGS35" s="446"/>
      <c r="MGT35" s="446"/>
      <c r="MGU35" s="451"/>
      <c r="MGV35" s="451"/>
      <c r="MGW35" s="450"/>
      <c r="MGX35" s="450"/>
      <c r="MGY35" s="446"/>
      <c r="MGZ35" s="446"/>
      <c r="MHA35" s="446"/>
      <c r="MHB35" s="446"/>
      <c r="MHC35" s="451"/>
      <c r="MHD35" s="451"/>
      <c r="MHE35" s="450"/>
      <c r="MHF35" s="450"/>
      <c r="MHG35" s="446"/>
      <c r="MHH35" s="446"/>
      <c r="MHI35" s="446"/>
      <c r="MHJ35" s="446"/>
      <c r="MHK35" s="451"/>
      <c r="MHL35" s="451"/>
      <c r="MHM35" s="450"/>
      <c r="MHN35" s="450"/>
      <c r="MHO35" s="446"/>
      <c r="MHP35" s="446"/>
      <c r="MHQ35" s="446"/>
      <c r="MHR35" s="446"/>
      <c r="MHS35" s="451"/>
      <c r="MHT35" s="451"/>
      <c r="MHU35" s="450"/>
      <c r="MHV35" s="450"/>
      <c r="MHW35" s="446"/>
      <c r="MHX35" s="446"/>
      <c r="MHY35" s="446"/>
      <c r="MHZ35" s="446"/>
      <c r="MIA35" s="451"/>
      <c r="MIB35" s="451"/>
      <c r="MIC35" s="450"/>
      <c r="MID35" s="450"/>
      <c r="MIE35" s="446"/>
      <c r="MIF35" s="446"/>
      <c r="MIG35" s="446"/>
      <c r="MIH35" s="446"/>
      <c r="MII35" s="451"/>
      <c r="MIJ35" s="451"/>
      <c r="MIK35" s="450"/>
      <c r="MIL35" s="450"/>
      <c r="MIM35" s="446"/>
      <c r="MIN35" s="446"/>
      <c r="MIO35" s="446"/>
      <c r="MIP35" s="446"/>
      <c r="MIQ35" s="451"/>
      <c r="MIR35" s="451"/>
      <c r="MIS35" s="450"/>
      <c r="MIT35" s="450"/>
      <c r="MIU35" s="446"/>
      <c r="MIV35" s="446"/>
      <c r="MIW35" s="446"/>
      <c r="MIX35" s="446"/>
      <c r="MIY35" s="451"/>
      <c r="MIZ35" s="451"/>
      <c r="MJA35" s="450"/>
      <c r="MJB35" s="450"/>
      <c r="MJC35" s="446"/>
      <c r="MJD35" s="446"/>
      <c r="MJE35" s="446"/>
      <c r="MJF35" s="446"/>
      <c r="MJG35" s="451"/>
      <c r="MJH35" s="451"/>
      <c r="MJI35" s="450"/>
      <c r="MJJ35" s="450"/>
      <c r="MJK35" s="446"/>
      <c r="MJL35" s="446"/>
      <c r="MJM35" s="446"/>
      <c r="MJN35" s="446"/>
      <c r="MJO35" s="451"/>
      <c r="MJP35" s="451"/>
      <c r="MJQ35" s="450"/>
      <c r="MJR35" s="450"/>
      <c r="MJS35" s="446"/>
      <c r="MJT35" s="446"/>
      <c r="MJU35" s="446"/>
      <c r="MJV35" s="446"/>
      <c r="MJW35" s="451"/>
      <c r="MJX35" s="451"/>
      <c r="MJY35" s="450"/>
      <c r="MJZ35" s="450"/>
      <c r="MKA35" s="446"/>
      <c r="MKB35" s="446"/>
      <c r="MKC35" s="446"/>
      <c r="MKD35" s="446"/>
      <c r="MKE35" s="451"/>
      <c r="MKF35" s="451"/>
      <c r="MKG35" s="450"/>
      <c r="MKH35" s="450"/>
      <c r="MKI35" s="446"/>
      <c r="MKJ35" s="446"/>
      <c r="MKK35" s="446"/>
      <c r="MKL35" s="446"/>
      <c r="MKM35" s="451"/>
      <c r="MKN35" s="451"/>
      <c r="MKO35" s="450"/>
      <c r="MKP35" s="450"/>
      <c r="MKQ35" s="446"/>
      <c r="MKR35" s="446"/>
      <c r="MKS35" s="446"/>
      <c r="MKT35" s="446"/>
      <c r="MKU35" s="451"/>
      <c r="MKV35" s="451"/>
      <c r="MKW35" s="450"/>
      <c r="MKX35" s="450"/>
      <c r="MKY35" s="446"/>
      <c r="MKZ35" s="446"/>
      <c r="MLA35" s="446"/>
      <c r="MLB35" s="446"/>
      <c r="MLC35" s="451"/>
      <c r="MLD35" s="451"/>
      <c r="MLE35" s="450"/>
      <c r="MLF35" s="450"/>
      <c r="MLG35" s="446"/>
      <c r="MLH35" s="446"/>
      <c r="MLI35" s="446"/>
      <c r="MLJ35" s="446"/>
      <c r="MLK35" s="451"/>
      <c r="MLL35" s="451"/>
      <c r="MLM35" s="450"/>
      <c r="MLN35" s="450"/>
      <c r="MLO35" s="446"/>
      <c r="MLP35" s="446"/>
      <c r="MLQ35" s="446"/>
      <c r="MLR35" s="446"/>
      <c r="MLS35" s="451"/>
      <c r="MLT35" s="451"/>
      <c r="MLU35" s="450"/>
      <c r="MLV35" s="450"/>
      <c r="MLW35" s="446"/>
      <c r="MLX35" s="446"/>
      <c r="MLY35" s="446"/>
      <c r="MLZ35" s="446"/>
      <c r="MMA35" s="451"/>
      <c r="MMB35" s="451"/>
      <c r="MMC35" s="450"/>
      <c r="MMD35" s="450"/>
      <c r="MME35" s="446"/>
      <c r="MMF35" s="446"/>
      <c r="MMG35" s="446"/>
      <c r="MMH35" s="446"/>
      <c r="MMI35" s="451"/>
      <c r="MMJ35" s="451"/>
      <c r="MMK35" s="450"/>
      <c r="MML35" s="450"/>
      <c r="MMM35" s="446"/>
      <c r="MMN35" s="446"/>
      <c r="MMO35" s="446"/>
      <c r="MMP35" s="446"/>
      <c r="MMQ35" s="451"/>
      <c r="MMR35" s="451"/>
      <c r="MMS35" s="450"/>
      <c r="MMT35" s="450"/>
      <c r="MMU35" s="446"/>
      <c r="MMV35" s="446"/>
      <c r="MMW35" s="446"/>
      <c r="MMX35" s="446"/>
      <c r="MMY35" s="451"/>
      <c r="MMZ35" s="451"/>
      <c r="MNA35" s="450"/>
      <c r="MNB35" s="450"/>
      <c r="MNC35" s="446"/>
      <c r="MND35" s="446"/>
      <c r="MNE35" s="446"/>
      <c r="MNF35" s="446"/>
      <c r="MNG35" s="451"/>
      <c r="MNH35" s="451"/>
      <c r="MNI35" s="450"/>
      <c r="MNJ35" s="450"/>
      <c r="MNK35" s="446"/>
      <c r="MNL35" s="446"/>
      <c r="MNM35" s="446"/>
      <c r="MNN35" s="446"/>
      <c r="MNO35" s="451"/>
      <c r="MNP35" s="451"/>
      <c r="MNQ35" s="450"/>
      <c r="MNR35" s="450"/>
      <c r="MNS35" s="446"/>
      <c r="MNT35" s="446"/>
      <c r="MNU35" s="446"/>
      <c r="MNV35" s="446"/>
      <c r="MNW35" s="451"/>
      <c r="MNX35" s="451"/>
      <c r="MNY35" s="450"/>
      <c r="MNZ35" s="450"/>
      <c r="MOA35" s="446"/>
      <c r="MOB35" s="446"/>
      <c r="MOC35" s="446"/>
      <c r="MOD35" s="446"/>
      <c r="MOE35" s="451"/>
      <c r="MOF35" s="451"/>
      <c r="MOG35" s="450"/>
      <c r="MOH35" s="450"/>
      <c r="MOI35" s="446"/>
      <c r="MOJ35" s="446"/>
      <c r="MOK35" s="446"/>
      <c r="MOL35" s="446"/>
      <c r="MOM35" s="451"/>
      <c r="MON35" s="451"/>
      <c r="MOO35" s="450"/>
      <c r="MOP35" s="450"/>
      <c r="MOQ35" s="446"/>
      <c r="MOR35" s="446"/>
      <c r="MOS35" s="446"/>
      <c r="MOT35" s="446"/>
      <c r="MOU35" s="451"/>
      <c r="MOV35" s="451"/>
      <c r="MOW35" s="450"/>
      <c r="MOX35" s="450"/>
      <c r="MOY35" s="446"/>
      <c r="MOZ35" s="446"/>
      <c r="MPA35" s="446"/>
      <c r="MPB35" s="446"/>
      <c r="MPC35" s="451"/>
      <c r="MPD35" s="451"/>
      <c r="MPE35" s="450"/>
      <c r="MPF35" s="450"/>
      <c r="MPG35" s="446"/>
      <c r="MPH35" s="446"/>
      <c r="MPI35" s="446"/>
      <c r="MPJ35" s="446"/>
      <c r="MPK35" s="451"/>
      <c r="MPL35" s="451"/>
      <c r="MPM35" s="450"/>
      <c r="MPN35" s="450"/>
      <c r="MPO35" s="446"/>
      <c r="MPP35" s="446"/>
      <c r="MPQ35" s="446"/>
      <c r="MPR35" s="446"/>
      <c r="MPS35" s="451"/>
      <c r="MPT35" s="451"/>
      <c r="MPU35" s="450"/>
      <c r="MPV35" s="450"/>
      <c r="MPW35" s="446"/>
      <c r="MPX35" s="446"/>
      <c r="MPY35" s="446"/>
      <c r="MPZ35" s="446"/>
      <c r="MQA35" s="451"/>
      <c r="MQB35" s="451"/>
      <c r="MQC35" s="450"/>
      <c r="MQD35" s="450"/>
      <c r="MQE35" s="446"/>
      <c r="MQF35" s="446"/>
      <c r="MQG35" s="446"/>
      <c r="MQH35" s="446"/>
      <c r="MQI35" s="451"/>
      <c r="MQJ35" s="451"/>
      <c r="MQK35" s="450"/>
      <c r="MQL35" s="450"/>
      <c r="MQM35" s="446"/>
      <c r="MQN35" s="446"/>
      <c r="MQO35" s="446"/>
      <c r="MQP35" s="446"/>
      <c r="MQQ35" s="451"/>
      <c r="MQR35" s="451"/>
      <c r="MQS35" s="450"/>
      <c r="MQT35" s="450"/>
      <c r="MQU35" s="446"/>
      <c r="MQV35" s="446"/>
      <c r="MQW35" s="446"/>
      <c r="MQX35" s="446"/>
      <c r="MQY35" s="451"/>
      <c r="MQZ35" s="451"/>
      <c r="MRA35" s="450"/>
      <c r="MRB35" s="450"/>
      <c r="MRC35" s="446"/>
      <c r="MRD35" s="446"/>
      <c r="MRE35" s="446"/>
      <c r="MRF35" s="446"/>
      <c r="MRG35" s="451"/>
      <c r="MRH35" s="451"/>
      <c r="MRI35" s="450"/>
      <c r="MRJ35" s="450"/>
      <c r="MRK35" s="446"/>
      <c r="MRL35" s="446"/>
      <c r="MRM35" s="446"/>
      <c r="MRN35" s="446"/>
      <c r="MRO35" s="451"/>
      <c r="MRP35" s="451"/>
      <c r="MRQ35" s="450"/>
      <c r="MRR35" s="450"/>
      <c r="MRS35" s="446"/>
      <c r="MRT35" s="446"/>
      <c r="MRU35" s="446"/>
      <c r="MRV35" s="446"/>
      <c r="MRW35" s="451"/>
      <c r="MRX35" s="451"/>
      <c r="MRY35" s="450"/>
      <c r="MRZ35" s="450"/>
      <c r="MSA35" s="446"/>
      <c r="MSB35" s="446"/>
      <c r="MSC35" s="446"/>
      <c r="MSD35" s="446"/>
      <c r="MSE35" s="451"/>
      <c r="MSF35" s="451"/>
      <c r="MSG35" s="450"/>
      <c r="MSH35" s="450"/>
      <c r="MSI35" s="446"/>
      <c r="MSJ35" s="446"/>
      <c r="MSK35" s="446"/>
      <c r="MSL35" s="446"/>
      <c r="MSM35" s="451"/>
      <c r="MSN35" s="451"/>
      <c r="MSO35" s="450"/>
      <c r="MSP35" s="450"/>
      <c r="MSQ35" s="446"/>
      <c r="MSR35" s="446"/>
      <c r="MSS35" s="446"/>
      <c r="MST35" s="446"/>
      <c r="MSU35" s="451"/>
      <c r="MSV35" s="451"/>
      <c r="MSW35" s="450"/>
      <c r="MSX35" s="450"/>
      <c r="MSY35" s="446"/>
      <c r="MSZ35" s="446"/>
      <c r="MTA35" s="446"/>
      <c r="MTB35" s="446"/>
      <c r="MTC35" s="451"/>
      <c r="MTD35" s="451"/>
      <c r="MTE35" s="450"/>
      <c r="MTF35" s="450"/>
      <c r="MTG35" s="446"/>
      <c r="MTH35" s="446"/>
      <c r="MTI35" s="446"/>
      <c r="MTJ35" s="446"/>
      <c r="MTK35" s="451"/>
      <c r="MTL35" s="451"/>
      <c r="MTM35" s="450"/>
      <c r="MTN35" s="450"/>
      <c r="MTO35" s="446"/>
      <c r="MTP35" s="446"/>
      <c r="MTQ35" s="446"/>
      <c r="MTR35" s="446"/>
      <c r="MTS35" s="451"/>
      <c r="MTT35" s="451"/>
      <c r="MTU35" s="450"/>
      <c r="MTV35" s="450"/>
      <c r="MTW35" s="446"/>
      <c r="MTX35" s="446"/>
      <c r="MTY35" s="446"/>
      <c r="MTZ35" s="446"/>
      <c r="MUA35" s="451"/>
      <c r="MUB35" s="451"/>
      <c r="MUC35" s="450"/>
      <c r="MUD35" s="450"/>
      <c r="MUE35" s="446"/>
      <c r="MUF35" s="446"/>
      <c r="MUG35" s="446"/>
      <c r="MUH35" s="446"/>
      <c r="MUI35" s="451"/>
      <c r="MUJ35" s="451"/>
      <c r="MUK35" s="450"/>
      <c r="MUL35" s="450"/>
      <c r="MUM35" s="446"/>
      <c r="MUN35" s="446"/>
      <c r="MUO35" s="446"/>
      <c r="MUP35" s="446"/>
      <c r="MUQ35" s="451"/>
      <c r="MUR35" s="451"/>
      <c r="MUS35" s="450"/>
      <c r="MUT35" s="450"/>
      <c r="MUU35" s="446"/>
      <c r="MUV35" s="446"/>
      <c r="MUW35" s="446"/>
      <c r="MUX35" s="446"/>
      <c r="MUY35" s="451"/>
      <c r="MUZ35" s="451"/>
      <c r="MVA35" s="450"/>
      <c r="MVB35" s="450"/>
      <c r="MVC35" s="446"/>
      <c r="MVD35" s="446"/>
      <c r="MVE35" s="446"/>
      <c r="MVF35" s="446"/>
      <c r="MVG35" s="451"/>
      <c r="MVH35" s="451"/>
      <c r="MVI35" s="450"/>
      <c r="MVJ35" s="450"/>
      <c r="MVK35" s="446"/>
      <c r="MVL35" s="446"/>
      <c r="MVM35" s="446"/>
      <c r="MVN35" s="446"/>
      <c r="MVO35" s="451"/>
      <c r="MVP35" s="451"/>
      <c r="MVQ35" s="450"/>
      <c r="MVR35" s="450"/>
      <c r="MVS35" s="446"/>
      <c r="MVT35" s="446"/>
      <c r="MVU35" s="446"/>
      <c r="MVV35" s="446"/>
      <c r="MVW35" s="451"/>
      <c r="MVX35" s="451"/>
      <c r="MVY35" s="450"/>
      <c r="MVZ35" s="450"/>
      <c r="MWA35" s="446"/>
      <c r="MWB35" s="446"/>
      <c r="MWC35" s="446"/>
      <c r="MWD35" s="446"/>
      <c r="MWE35" s="451"/>
      <c r="MWF35" s="451"/>
      <c r="MWG35" s="450"/>
      <c r="MWH35" s="450"/>
      <c r="MWI35" s="446"/>
      <c r="MWJ35" s="446"/>
      <c r="MWK35" s="446"/>
      <c r="MWL35" s="446"/>
      <c r="MWM35" s="451"/>
      <c r="MWN35" s="451"/>
      <c r="MWO35" s="450"/>
      <c r="MWP35" s="450"/>
      <c r="MWQ35" s="446"/>
      <c r="MWR35" s="446"/>
      <c r="MWS35" s="446"/>
      <c r="MWT35" s="446"/>
      <c r="MWU35" s="451"/>
      <c r="MWV35" s="451"/>
      <c r="MWW35" s="450"/>
      <c r="MWX35" s="450"/>
      <c r="MWY35" s="446"/>
      <c r="MWZ35" s="446"/>
      <c r="MXA35" s="446"/>
      <c r="MXB35" s="446"/>
      <c r="MXC35" s="451"/>
      <c r="MXD35" s="451"/>
      <c r="MXE35" s="450"/>
      <c r="MXF35" s="450"/>
      <c r="MXG35" s="446"/>
      <c r="MXH35" s="446"/>
      <c r="MXI35" s="446"/>
      <c r="MXJ35" s="446"/>
      <c r="MXK35" s="451"/>
      <c r="MXL35" s="451"/>
      <c r="MXM35" s="450"/>
      <c r="MXN35" s="450"/>
      <c r="MXO35" s="446"/>
      <c r="MXP35" s="446"/>
      <c r="MXQ35" s="446"/>
      <c r="MXR35" s="446"/>
      <c r="MXS35" s="451"/>
      <c r="MXT35" s="451"/>
      <c r="MXU35" s="450"/>
      <c r="MXV35" s="450"/>
      <c r="MXW35" s="446"/>
      <c r="MXX35" s="446"/>
      <c r="MXY35" s="446"/>
      <c r="MXZ35" s="446"/>
      <c r="MYA35" s="451"/>
      <c r="MYB35" s="451"/>
      <c r="MYC35" s="450"/>
      <c r="MYD35" s="450"/>
      <c r="MYE35" s="446"/>
      <c r="MYF35" s="446"/>
      <c r="MYG35" s="446"/>
      <c r="MYH35" s="446"/>
      <c r="MYI35" s="451"/>
      <c r="MYJ35" s="451"/>
      <c r="MYK35" s="450"/>
      <c r="MYL35" s="450"/>
      <c r="MYM35" s="446"/>
      <c r="MYN35" s="446"/>
      <c r="MYO35" s="446"/>
      <c r="MYP35" s="446"/>
      <c r="MYQ35" s="451"/>
      <c r="MYR35" s="451"/>
      <c r="MYS35" s="450"/>
      <c r="MYT35" s="450"/>
      <c r="MYU35" s="446"/>
      <c r="MYV35" s="446"/>
      <c r="MYW35" s="446"/>
      <c r="MYX35" s="446"/>
      <c r="MYY35" s="451"/>
      <c r="MYZ35" s="451"/>
      <c r="MZA35" s="450"/>
      <c r="MZB35" s="450"/>
      <c r="MZC35" s="446"/>
      <c r="MZD35" s="446"/>
      <c r="MZE35" s="446"/>
      <c r="MZF35" s="446"/>
      <c r="MZG35" s="451"/>
      <c r="MZH35" s="451"/>
      <c r="MZI35" s="450"/>
      <c r="MZJ35" s="450"/>
      <c r="MZK35" s="446"/>
      <c r="MZL35" s="446"/>
      <c r="MZM35" s="446"/>
      <c r="MZN35" s="446"/>
      <c r="MZO35" s="451"/>
      <c r="MZP35" s="451"/>
      <c r="MZQ35" s="450"/>
      <c r="MZR35" s="450"/>
      <c r="MZS35" s="446"/>
      <c r="MZT35" s="446"/>
      <c r="MZU35" s="446"/>
      <c r="MZV35" s="446"/>
      <c r="MZW35" s="451"/>
      <c r="MZX35" s="451"/>
      <c r="MZY35" s="450"/>
      <c r="MZZ35" s="450"/>
      <c r="NAA35" s="446"/>
      <c r="NAB35" s="446"/>
      <c r="NAC35" s="446"/>
      <c r="NAD35" s="446"/>
      <c r="NAE35" s="451"/>
      <c r="NAF35" s="451"/>
      <c r="NAG35" s="450"/>
      <c r="NAH35" s="450"/>
      <c r="NAI35" s="446"/>
      <c r="NAJ35" s="446"/>
      <c r="NAK35" s="446"/>
      <c r="NAL35" s="446"/>
      <c r="NAM35" s="451"/>
      <c r="NAN35" s="451"/>
      <c r="NAO35" s="450"/>
      <c r="NAP35" s="450"/>
      <c r="NAQ35" s="446"/>
      <c r="NAR35" s="446"/>
      <c r="NAS35" s="446"/>
      <c r="NAT35" s="446"/>
      <c r="NAU35" s="451"/>
      <c r="NAV35" s="451"/>
      <c r="NAW35" s="450"/>
      <c r="NAX35" s="450"/>
      <c r="NAY35" s="446"/>
      <c r="NAZ35" s="446"/>
      <c r="NBA35" s="446"/>
      <c r="NBB35" s="446"/>
      <c r="NBC35" s="451"/>
      <c r="NBD35" s="451"/>
      <c r="NBE35" s="450"/>
      <c r="NBF35" s="450"/>
      <c r="NBG35" s="446"/>
      <c r="NBH35" s="446"/>
      <c r="NBI35" s="446"/>
      <c r="NBJ35" s="446"/>
      <c r="NBK35" s="451"/>
      <c r="NBL35" s="451"/>
      <c r="NBM35" s="450"/>
      <c r="NBN35" s="450"/>
      <c r="NBO35" s="446"/>
      <c r="NBP35" s="446"/>
      <c r="NBQ35" s="446"/>
      <c r="NBR35" s="446"/>
      <c r="NBS35" s="451"/>
      <c r="NBT35" s="451"/>
      <c r="NBU35" s="450"/>
      <c r="NBV35" s="450"/>
      <c r="NBW35" s="446"/>
      <c r="NBX35" s="446"/>
      <c r="NBY35" s="446"/>
      <c r="NBZ35" s="446"/>
      <c r="NCA35" s="451"/>
      <c r="NCB35" s="451"/>
      <c r="NCC35" s="450"/>
      <c r="NCD35" s="450"/>
      <c r="NCE35" s="446"/>
      <c r="NCF35" s="446"/>
      <c r="NCG35" s="446"/>
      <c r="NCH35" s="446"/>
      <c r="NCI35" s="451"/>
      <c r="NCJ35" s="451"/>
      <c r="NCK35" s="450"/>
      <c r="NCL35" s="450"/>
      <c r="NCM35" s="446"/>
      <c r="NCN35" s="446"/>
      <c r="NCO35" s="446"/>
      <c r="NCP35" s="446"/>
      <c r="NCQ35" s="451"/>
      <c r="NCR35" s="451"/>
      <c r="NCS35" s="450"/>
      <c r="NCT35" s="450"/>
      <c r="NCU35" s="446"/>
      <c r="NCV35" s="446"/>
      <c r="NCW35" s="446"/>
      <c r="NCX35" s="446"/>
      <c r="NCY35" s="451"/>
      <c r="NCZ35" s="451"/>
      <c r="NDA35" s="450"/>
      <c r="NDB35" s="450"/>
      <c r="NDC35" s="446"/>
      <c r="NDD35" s="446"/>
      <c r="NDE35" s="446"/>
      <c r="NDF35" s="446"/>
      <c r="NDG35" s="451"/>
      <c r="NDH35" s="451"/>
      <c r="NDI35" s="450"/>
      <c r="NDJ35" s="450"/>
      <c r="NDK35" s="446"/>
      <c r="NDL35" s="446"/>
      <c r="NDM35" s="446"/>
      <c r="NDN35" s="446"/>
      <c r="NDO35" s="451"/>
      <c r="NDP35" s="451"/>
      <c r="NDQ35" s="450"/>
      <c r="NDR35" s="450"/>
      <c r="NDS35" s="446"/>
      <c r="NDT35" s="446"/>
      <c r="NDU35" s="446"/>
      <c r="NDV35" s="446"/>
      <c r="NDW35" s="451"/>
      <c r="NDX35" s="451"/>
      <c r="NDY35" s="450"/>
      <c r="NDZ35" s="450"/>
      <c r="NEA35" s="446"/>
      <c r="NEB35" s="446"/>
      <c r="NEC35" s="446"/>
      <c r="NED35" s="446"/>
      <c r="NEE35" s="451"/>
      <c r="NEF35" s="451"/>
      <c r="NEG35" s="450"/>
      <c r="NEH35" s="450"/>
      <c r="NEI35" s="446"/>
      <c r="NEJ35" s="446"/>
      <c r="NEK35" s="446"/>
      <c r="NEL35" s="446"/>
      <c r="NEM35" s="451"/>
      <c r="NEN35" s="451"/>
      <c r="NEO35" s="450"/>
      <c r="NEP35" s="450"/>
      <c r="NEQ35" s="446"/>
      <c r="NER35" s="446"/>
      <c r="NES35" s="446"/>
      <c r="NET35" s="446"/>
      <c r="NEU35" s="451"/>
      <c r="NEV35" s="451"/>
      <c r="NEW35" s="450"/>
      <c r="NEX35" s="450"/>
      <c r="NEY35" s="446"/>
      <c r="NEZ35" s="446"/>
      <c r="NFA35" s="446"/>
      <c r="NFB35" s="446"/>
      <c r="NFC35" s="451"/>
      <c r="NFD35" s="451"/>
      <c r="NFE35" s="450"/>
      <c r="NFF35" s="450"/>
      <c r="NFG35" s="446"/>
      <c r="NFH35" s="446"/>
      <c r="NFI35" s="446"/>
      <c r="NFJ35" s="446"/>
      <c r="NFK35" s="451"/>
      <c r="NFL35" s="451"/>
      <c r="NFM35" s="450"/>
      <c r="NFN35" s="450"/>
      <c r="NFO35" s="446"/>
      <c r="NFP35" s="446"/>
      <c r="NFQ35" s="446"/>
      <c r="NFR35" s="446"/>
      <c r="NFS35" s="451"/>
      <c r="NFT35" s="451"/>
      <c r="NFU35" s="450"/>
      <c r="NFV35" s="450"/>
      <c r="NFW35" s="446"/>
      <c r="NFX35" s="446"/>
      <c r="NFY35" s="446"/>
      <c r="NFZ35" s="446"/>
      <c r="NGA35" s="451"/>
      <c r="NGB35" s="451"/>
      <c r="NGC35" s="450"/>
      <c r="NGD35" s="450"/>
      <c r="NGE35" s="446"/>
      <c r="NGF35" s="446"/>
      <c r="NGG35" s="446"/>
      <c r="NGH35" s="446"/>
      <c r="NGI35" s="451"/>
      <c r="NGJ35" s="451"/>
      <c r="NGK35" s="450"/>
      <c r="NGL35" s="450"/>
      <c r="NGM35" s="446"/>
      <c r="NGN35" s="446"/>
      <c r="NGO35" s="446"/>
      <c r="NGP35" s="446"/>
      <c r="NGQ35" s="451"/>
      <c r="NGR35" s="451"/>
      <c r="NGS35" s="450"/>
      <c r="NGT35" s="450"/>
      <c r="NGU35" s="446"/>
      <c r="NGV35" s="446"/>
      <c r="NGW35" s="446"/>
      <c r="NGX35" s="446"/>
      <c r="NGY35" s="451"/>
      <c r="NGZ35" s="451"/>
      <c r="NHA35" s="450"/>
      <c r="NHB35" s="450"/>
      <c r="NHC35" s="446"/>
      <c r="NHD35" s="446"/>
      <c r="NHE35" s="446"/>
      <c r="NHF35" s="446"/>
      <c r="NHG35" s="451"/>
      <c r="NHH35" s="451"/>
      <c r="NHI35" s="450"/>
      <c r="NHJ35" s="450"/>
      <c r="NHK35" s="446"/>
      <c r="NHL35" s="446"/>
      <c r="NHM35" s="446"/>
      <c r="NHN35" s="446"/>
      <c r="NHO35" s="451"/>
      <c r="NHP35" s="451"/>
      <c r="NHQ35" s="450"/>
      <c r="NHR35" s="450"/>
      <c r="NHS35" s="446"/>
      <c r="NHT35" s="446"/>
      <c r="NHU35" s="446"/>
      <c r="NHV35" s="446"/>
      <c r="NHW35" s="451"/>
      <c r="NHX35" s="451"/>
      <c r="NHY35" s="450"/>
      <c r="NHZ35" s="450"/>
      <c r="NIA35" s="446"/>
      <c r="NIB35" s="446"/>
      <c r="NIC35" s="446"/>
      <c r="NID35" s="446"/>
      <c r="NIE35" s="451"/>
      <c r="NIF35" s="451"/>
      <c r="NIG35" s="450"/>
      <c r="NIH35" s="450"/>
      <c r="NII35" s="446"/>
      <c r="NIJ35" s="446"/>
      <c r="NIK35" s="446"/>
      <c r="NIL35" s="446"/>
      <c r="NIM35" s="451"/>
      <c r="NIN35" s="451"/>
      <c r="NIO35" s="450"/>
      <c r="NIP35" s="450"/>
      <c r="NIQ35" s="446"/>
      <c r="NIR35" s="446"/>
      <c r="NIS35" s="446"/>
      <c r="NIT35" s="446"/>
      <c r="NIU35" s="451"/>
      <c r="NIV35" s="451"/>
      <c r="NIW35" s="450"/>
      <c r="NIX35" s="450"/>
      <c r="NIY35" s="446"/>
      <c r="NIZ35" s="446"/>
      <c r="NJA35" s="446"/>
      <c r="NJB35" s="446"/>
      <c r="NJC35" s="451"/>
      <c r="NJD35" s="451"/>
      <c r="NJE35" s="450"/>
      <c r="NJF35" s="450"/>
      <c r="NJG35" s="446"/>
      <c r="NJH35" s="446"/>
      <c r="NJI35" s="446"/>
      <c r="NJJ35" s="446"/>
      <c r="NJK35" s="451"/>
      <c r="NJL35" s="451"/>
      <c r="NJM35" s="450"/>
      <c r="NJN35" s="450"/>
      <c r="NJO35" s="446"/>
      <c r="NJP35" s="446"/>
      <c r="NJQ35" s="446"/>
      <c r="NJR35" s="446"/>
      <c r="NJS35" s="451"/>
      <c r="NJT35" s="451"/>
      <c r="NJU35" s="450"/>
      <c r="NJV35" s="450"/>
      <c r="NJW35" s="446"/>
      <c r="NJX35" s="446"/>
      <c r="NJY35" s="446"/>
      <c r="NJZ35" s="446"/>
      <c r="NKA35" s="451"/>
      <c r="NKB35" s="451"/>
      <c r="NKC35" s="450"/>
      <c r="NKD35" s="450"/>
      <c r="NKE35" s="446"/>
      <c r="NKF35" s="446"/>
      <c r="NKG35" s="446"/>
      <c r="NKH35" s="446"/>
      <c r="NKI35" s="451"/>
      <c r="NKJ35" s="451"/>
      <c r="NKK35" s="450"/>
      <c r="NKL35" s="450"/>
      <c r="NKM35" s="446"/>
      <c r="NKN35" s="446"/>
      <c r="NKO35" s="446"/>
      <c r="NKP35" s="446"/>
      <c r="NKQ35" s="451"/>
      <c r="NKR35" s="451"/>
      <c r="NKS35" s="450"/>
      <c r="NKT35" s="450"/>
      <c r="NKU35" s="446"/>
      <c r="NKV35" s="446"/>
      <c r="NKW35" s="446"/>
      <c r="NKX35" s="446"/>
      <c r="NKY35" s="451"/>
      <c r="NKZ35" s="451"/>
      <c r="NLA35" s="450"/>
      <c r="NLB35" s="450"/>
      <c r="NLC35" s="446"/>
      <c r="NLD35" s="446"/>
      <c r="NLE35" s="446"/>
      <c r="NLF35" s="446"/>
      <c r="NLG35" s="451"/>
      <c r="NLH35" s="451"/>
      <c r="NLI35" s="450"/>
      <c r="NLJ35" s="450"/>
      <c r="NLK35" s="446"/>
      <c r="NLL35" s="446"/>
      <c r="NLM35" s="446"/>
      <c r="NLN35" s="446"/>
      <c r="NLO35" s="451"/>
      <c r="NLP35" s="451"/>
      <c r="NLQ35" s="450"/>
      <c r="NLR35" s="450"/>
      <c r="NLS35" s="446"/>
      <c r="NLT35" s="446"/>
      <c r="NLU35" s="446"/>
      <c r="NLV35" s="446"/>
      <c r="NLW35" s="451"/>
      <c r="NLX35" s="451"/>
      <c r="NLY35" s="450"/>
      <c r="NLZ35" s="450"/>
      <c r="NMA35" s="446"/>
      <c r="NMB35" s="446"/>
      <c r="NMC35" s="446"/>
      <c r="NMD35" s="446"/>
      <c r="NME35" s="451"/>
      <c r="NMF35" s="451"/>
      <c r="NMG35" s="450"/>
      <c r="NMH35" s="450"/>
      <c r="NMI35" s="446"/>
      <c r="NMJ35" s="446"/>
      <c r="NMK35" s="446"/>
      <c r="NML35" s="446"/>
      <c r="NMM35" s="451"/>
      <c r="NMN35" s="451"/>
      <c r="NMO35" s="450"/>
      <c r="NMP35" s="450"/>
      <c r="NMQ35" s="446"/>
      <c r="NMR35" s="446"/>
      <c r="NMS35" s="446"/>
      <c r="NMT35" s="446"/>
      <c r="NMU35" s="451"/>
      <c r="NMV35" s="451"/>
      <c r="NMW35" s="450"/>
      <c r="NMX35" s="450"/>
      <c r="NMY35" s="446"/>
      <c r="NMZ35" s="446"/>
      <c r="NNA35" s="446"/>
      <c r="NNB35" s="446"/>
      <c r="NNC35" s="451"/>
      <c r="NND35" s="451"/>
      <c r="NNE35" s="450"/>
      <c r="NNF35" s="450"/>
      <c r="NNG35" s="446"/>
      <c r="NNH35" s="446"/>
      <c r="NNI35" s="446"/>
      <c r="NNJ35" s="446"/>
      <c r="NNK35" s="451"/>
      <c r="NNL35" s="451"/>
      <c r="NNM35" s="450"/>
      <c r="NNN35" s="450"/>
      <c r="NNO35" s="446"/>
      <c r="NNP35" s="446"/>
      <c r="NNQ35" s="446"/>
      <c r="NNR35" s="446"/>
      <c r="NNS35" s="451"/>
      <c r="NNT35" s="451"/>
      <c r="NNU35" s="450"/>
      <c r="NNV35" s="450"/>
      <c r="NNW35" s="446"/>
      <c r="NNX35" s="446"/>
      <c r="NNY35" s="446"/>
      <c r="NNZ35" s="446"/>
      <c r="NOA35" s="451"/>
      <c r="NOB35" s="451"/>
      <c r="NOC35" s="450"/>
      <c r="NOD35" s="450"/>
      <c r="NOE35" s="446"/>
      <c r="NOF35" s="446"/>
      <c r="NOG35" s="446"/>
      <c r="NOH35" s="446"/>
      <c r="NOI35" s="451"/>
      <c r="NOJ35" s="451"/>
      <c r="NOK35" s="450"/>
      <c r="NOL35" s="450"/>
      <c r="NOM35" s="446"/>
      <c r="NON35" s="446"/>
      <c r="NOO35" s="446"/>
      <c r="NOP35" s="446"/>
      <c r="NOQ35" s="451"/>
      <c r="NOR35" s="451"/>
      <c r="NOS35" s="450"/>
      <c r="NOT35" s="450"/>
      <c r="NOU35" s="446"/>
      <c r="NOV35" s="446"/>
      <c r="NOW35" s="446"/>
      <c r="NOX35" s="446"/>
      <c r="NOY35" s="451"/>
      <c r="NOZ35" s="451"/>
      <c r="NPA35" s="450"/>
      <c r="NPB35" s="450"/>
      <c r="NPC35" s="446"/>
      <c r="NPD35" s="446"/>
      <c r="NPE35" s="446"/>
      <c r="NPF35" s="446"/>
      <c r="NPG35" s="451"/>
      <c r="NPH35" s="451"/>
      <c r="NPI35" s="450"/>
      <c r="NPJ35" s="450"/>
      <c r="NPK35" s="446"/>
      <c r="NPL35" s="446"/>
      <c r="NPM35" s="446"/>
      <c r="NPN35" s="446"/>
      <c r="NPO35" s="451"/>
      <c r="NPP35" s="451"/>
      <c r="NPQ35" s="450"/>
      <c r="NPR35" s="450"/>
      <c r="NPS35" s="446"/>
      <c r="NPT35" s="446"/>
      <c r="NPU35" s="446"/>
      <c r="NPV35" s="446"/>
      <c r="NPW35" s="451"/>
      <c r="NPX35" s="451"/>
      <c r="NPY35" s="450"/>
      <c r="NPZ35" s="450"/>
      <c r="NQA35" s="446"/>
      <c r="NQB35" s="446"/>
      <c r="NQC35" s="446"/>
      <c r="NQD35" s="446"/>
      <c r="NQE35" s="451"/>
      <c r="NQF35" s="451"/>
      <c r="NQG35" s="450"/>
      <c r="NQH35" s="450"/>
      <c r="NQI35" s="446"/>
      <c r="NQJ35" s="446"/>
      <c r="NQK35" s="446"/>
      <c r="NQL35" s="446"/>
      <c r="NQM35" s="451"/>
      <c r="NQN35" s="451"/>
      <c r="NQO35" s="450"/>
      <c r="NQP35" s="450"/>
      <c r="NQQ35" s="446"/>
      <c r="NQR35" s="446"/>
      <c r="NQS35" s="446"/>
      <c r="NQT35" s="446"/>
      <c r="NQU35" s="451"/>
      <c r="NQV35" s="451"/>
      <c r="NQW35" s="450"/>
      <c r="NQX35" s="450"/>
      <c r="NQY35" s="446"/>
      <c r="NQZ35" s="446"/>
      <c r="NRA35" s="446"/>
      <c r="NRB35" s="446"/>
      <c r="NRC35" s="451"/>
      <c r="NRD35" s="451"/>
      <c r="NRE35" s="450"/>
      <c r="NRF35" s="450"/>
      <c r="NRG35" s="446"/>
      <c r="NRH35" s="446"/>
      <c r="NRI35" s="446"/>
      <c r="NRJ35" s="446"/>
      <c r="NRK35" s="451"/>
      <c r="NRL35" s="451"/>
      <c r="NRM35" s="450"/>
      <c r="NRN35" s="450"/>
      <c r="NRO35" s="446"/>
      <c r="NRP35" s="446"/>
      <c r="NRQ35" s="446"/>
      <c r="NRR35" s="446"/>
      <c r="NRS35" s="451"/>
      <c r="NRT35" s="451"/>
      <c r="NRU35" s="450"/>
      <c r="NRV35" s="450"/>
      <c r="NRW35" s="446"/>
      <c r="NRX35" s="446"/>
      <c r="NRY35" s="446"/>
      <c r="NRZ35" s="446"/>
      <c r="NSA35" s="451"/>
      <c r="NSB35" s="451"/>
      <c r="NSC35" s="450"/>
      <c r="NSD35" s="450"/>
      <c r="NSE35" s="446"/>
      <c r="NSF35" s="446"/>
      <c r="NSG35" s="446"/>
      <c r="NSH35" s="446"/>
      <c r="NSI35" s="451"/>
      <c r="NSJ35" s="451"/>
      <c r="NSK35" s="450"/>
      <c r="NSL35" s="450"/>
      <c r="NSM35" s="446"/>
      <c r="NSN35" s="446"/>
      <c r="NSO35" s="446"/>
      <c r="NSP35" s="446"/>
      <c r="NSQ35" s="451"/>
      <c r="NSR35" s="451"/>
      <c r="NSS35" s="450"/>
      <c r="NST35" s="450"/>
      <c r="NSU35" s="446"/>
      <c r="NSV35" s="446"/>
      <c r="NSW35" s="446"/>
      <c r="NSX35" s="446"/>
      <c r="NSY35" s="451"/>
      <c r="NSZ35" s="451"/>
      <c r="NTA35" s="450"/>
      <c r="NTB35" s="450"/>
      <c r="NTC35" s="446"/>
      <c r="NTD35" s="446"/>
      <c r="NTE35" s="446"/>
      <c r="NTF35" s="446"/>
      <c r="NTG35" s="451"/>
      <c r="NTH35" s="451"/>
      <c r="NTI35" s="450"/>
      <c r="NTJ35" s="450"/>
      <c r="NTK35" s="446"/>
      <c r="NTL35" s="446"/>
      <c r="NTM35" s="446"/>
      <c r="NTN35" s="446"/>
      <c r="NTO35" s="451"/>
      <c r="NTP35" s="451"/>
      <c r="NTQ35" s="450"/>
      <c r="NTR35" s="450"/>
      <c r="NTS35" s="446"/>
      <c r="NTT35" s="446"/>
      <c r="NTU35" s="446"/>
      <c r="NTV35" s="446"/>
      <c r="NTW35" s="451"/>
      <c r="NTX35" s="451"/>
      <c r="NTY35" s="450"/>
      <c r="NTZ35" s="450"/>
      <c r="NUA35" s="446"/>
      <c r="NUB35" s="446"/>
      <c r="NUC35" s="446"/>
      <c r="NUD35" s="446"/>
      <c r="NUE35" s="451"/>
      <c r="NUF35" s="451"/>
      <c r="NUG35" s="450"/>
      <c r="NUH35" s="450"/>
      <c r="NUI35" s="446"/>
      <c r="NUJ35" s="446"/>
      <c r="NUK35" s="446"/>
      <c r="NUL35" s="446"/>
      <c r="NUM35" s="451"/>
      <c r="NUN35" s="451"/>
      <c r="NUO35" s="450"/>
      <c r="NUP35" s="450"/>
      <c r="NUQ35" s="446"/>
      <c r="NUR35" s="446"/>
      <c r="NUS35" s="446"/>
      <c r="NUT35" s="446"/>
      <c r="NUU35" s="451"/>
      <c r="NUV35" s="451"/>
      <c r="NUW35" s="450"/>
      <c r="NUX35" s="450"/>
      <c r="NUY35" s="446"/>
      <c r="NUZ35" s="446"/>
      <c r="NVA35" s="446"/>
      <c r="NVB35" s="446"/>
      <c r="NVC35" s="451"/>
      <c r="NVD35" s="451"/>
      <c r="NVE35" s="450"/>
      <c r="NVF35" s="450"/>
      <c r="NVG35" s="446"/>
      <c r="NVH35" s="446"/>
      <c r="NVI35" s="446"/>
      <c r="NVJ35" s="446"/>
      <c r="NVK35" s="451"/>
      <c r="NVL35" s="451"/>
      <c r="NVM35" s="450"/>
      <c r="NVN35" s="450"/>
      <c r="NVO35" s="446"/>
      <c r="NVP35" s="446"/>
      <c r="NVQ35" s="446"/>
      <c r="NVR35" s="446"/>
      <c r="NVS35" s="451"/>
      <c r="NVT35" s="451"/>
      <c r="NVU35" s="450"/>
      <c r="NVV35" s="450"/>
      <c r="NVW35" s="446"/>
      <c r="NVX35" s="446"/>
      <c r="NVY35" s="446"/>
      <c r="NVZ35" s="446"/>
      <c r="NWA35" s="451"/>
      <c r="NWB35" s="451"/>
      <c r="NWC35" s="450"/>
      <c r="NWD35" s="450"/>
      <c r="NWE35" s="446"/>
      <c r="NWF35" s="446"/>
      <c r="NWG35" s="446"/>
      <c r="NWH35" s="446"/>
      <c r="NWI35" s="451"/>
      <c r="NWJ35" s="451"/>
      <c r="NWK35" s="450"/>
      <c r="NWL35" s="450"/>
      <c r="NWM35" s="446"/>
      <c r="NWN35" s="446"/>
      <c r="NWO35" s="446"/>
      <c r="NWP35" s="446"/>
      <c r="NWQ35" s="451"/>
      <c r="NWR35" s="451"/>
      <c r="NWS35" s="450"/>
      <c r="NWT35" s="450"/>
      <c r="NWU35" s="446"/>
      <c r="NWV35" s="446"/>
      <c r="NWW35" s="446"/>
      <c r="NWX35" s="446"/>
      <c r="NWY35" s="451"/>
      <c r="NWZ35" s="451"/>
      <c r="NXA35" s="450"/>
      <c r="NXB35" s="450"/>
      <c r="NXC35" s="446"/>
      <c r="NXD35" s="446"/>
      <c r="NXE35" s="446"/>
      <c r="NXF35" s="446"/>
      <c r="NXG35" s="451"/>
      <c r="NXH35" s="451"/>
      <c r="NXI35" s="450"/>
      <c r="NXJ35" s="450"/>
      <c r="NXK35" s="446"/>
      <c r="NXL35" s="446"/>
      <c r="NXM35" s="446"/>
      <c r="NXN35" s="446"/>
      <c r="NXO35" s="451"/>
      <c r="NXP35" s="451"/>
      <c r="NXQ35" s="450"/>
      <c r="NXR35" s="450"/>
      <c r="NXS35" s="446"/>
      <c r="NXT35" s="446"/>
      <c r="NXU35" s="446"/>
      <c r="NXV35" s="446"/>
      <c r="NXW35" s="451"/>
      <c r="NXX35" s="451"/>
      <c r="NXY35" s="450"/>
      <c r="NXZ35" s="450"/>
      <c r="NYA35" s="446"/>
      <c r="NYB35" s="446"/>
      <c r="NYC35" s="446"/>
      <c r="NYD35" s="446"/>
      <c r="NYE35" s="451"/>
      <c r="NYF35" s="451"/>
      <c r="NYG35" s="450"/>
      <c r="NYH35" s="450"/>
      <c r="NYI35" s="446"/>
      <c r="NYJ35" s="446"/>
      <c r="NYK35" s="446"/>
      <c r="NYL35" s="446"/>
      <c r="NYM35" s="451"/>
      <c r="NYN35" s="451"/>
      <c r="NYO35" s="450"/>
      <c r="NYP35" s="450"/>
      <c r="NYQ35" s="446"/>
      <c r="NYR35" s="446"/>
      <c r="NYS35" s="446"/>
      <c r="NYT35" s="446"/>
      <c r="NYU35" s="451"/>
      <c r="NYV35" s="451"/>
      <c r="NYW35" s="450"/>
      <c r="NYX35" s="450"/>
      <c r="NYY35" s="446"/>
      <c r="NYZ35" s="446"/>
      <c r="NZA35" s="446"/>
      <c r="NZB35" s="446"/>
      <c r="NZC35" s="451"/>
      <c r="NZD35" s="451"/>
      <c r="NZE35" s="450"/>
      <c r="NZF35" s="450"/>
      <c r="NZG35" s="446"/>
      <c r="NZH35" s="446"/>
      <c r="NZI35" s="446"/>
      <c r="NZJ35" s="446"/>
      <c r="NZK35" s="451"/>
      <c r="NZL35" s="451"/>
      <c r="NZM35" s="450"/>
      <c r="NZN35" s="450"/>
      <c r="NZO35" s="446"/>
      <c r="NZP35" s="446"/>
      <c r="NZQ35" s="446"/>
      <c r="NZR35" s="446"/>
      <c r="NZS35" s="451"/>
      <c r="NZT35" s="451"/>
      <c r="NZU35" s="450"/>
      <c r="NZV35" s="450"/>
      <c r="NZW35" s="446"/>
      <c r="NZX35" s="446"/>
      <c r="NZY35" s="446"/>
      <c r="NZZ35" s="446"/>
      <c r="OAA35" s="451"/>
      <c r="OAB35" s="451"/>
      <c r="OAC35" s="450"/>
      <c r="OAD35" s="450"/>
      <c r="OAE35" s="446"/>
      <c r="OAF35" s="446"/>
      <c r="OAG35" s="446"/>
      <c r="OAH35" s="446"/>
      <c r="OAI35" s="451"/>
      <c r="OAJ35" s="451"/>
      <c r="OAK35" s="450"/>
      <c r="OAL35" s="450"/>
      <c r="OAM35" s="446"/>
      <c r="OAN35" s="446"/>
      <c r="OAO35" s="446"/>
      <c r="OAP35" s="446"/>
      <c r="OAQ35" s="451"/>
      <c r="OAR35" s="451"/>
      <c r="OAS35" s="450"/>
      <c r="OAT35" s="450"/>
      <c r="OAU35" s="446"/>
      <c r="OAV35" s="446"/>
      <c r="OAW35" s="446"/>
      <c r="OAX35" s="446"/>
      <c r="OAY35" s="451"/>
      <c r="OAZ35" s="451"/>
      <c r="OBA35" s="450"/>
      <c r="OBB35" s="450"/>
      <c r="OBC35" s="446"/>
      <c r="OBD35" s="446"/>
      <c r="OBE35" s="446"/>
      <c r="OBF35" s="446"/>
      <c r="OBG35" s="451"/>
      <c r="OBH35" s="451"/>
      <c r="OBI35" s="450"/>
      <c r="OBJ35" s="450"/>
      <c r="OBK35" s="446"/>
      <c r="OBL35" s="446"/>
      <c r="OBM35" s="446"/>
      <c r="OBN35" s="446"/>
      <c r="OBO35" s="451"/>
      <c r="OBP35" s="451"/>
      <c r="OBQ35" s="450"/>
      <c r="OBR35" s="450"/>
      <c r="OBS35" s="446"/>
      <c r="OBT35" s="446"/>
      <c r="OBU35" s="446"/>
      <c r="OBV35" s="446"/>
      <c r="OBW35" s="451"/>
      <c r="OBX35" s="451"/>
      <c r="OBY35" s="450"/>
      <c r="OBZ35" s="450"/>
      <c r="OCA35" s="446"/>
      <c r="OCB35" s="446"/>
      <c r="OCC35" s="446"/>
      <c r="OCD35" s="446"/>
      <c r="OCE35" s="451"/>
      <c r="OCF35" s="451"/>
      <c r="OCG35" s="450"/>
      <c r="OCH35" s="450"/>
      <c r="OCI35" s="446"/>
      <c r="OCJ35" s="446"/>
      <c r="OCK35" s="446"/>
      <c r="OCL35" s="446"/>
      <c r="OCM35" s="451"/>
      <c r="OCN35" s="451"/>
      <c r="OCO35" s="450"/>
      <c r="OCP35" s="450"/>
      <c r="OCQ35" s="446"/>
      <c r="OCR35" s="446"/>
      <c r="OCS35" s="446"/>
      <c r="OCT35" s="446"/>
      <c r="OCU35" s="451"/>
      <c r="OCV35" s="451"/>
      <c r="OCW35" s="450"/>
      <c r="OCX35" s="450"/>
      <c r="OCY35" s="446"/>
      <c r="OCZ35" s="446"/>
      <c r="ODA35" s="446"/>
      <c r="ODB35" s="446"/>
      <c r="ODC35" s="451"/>
      <c r="ODD35" s="451"/>
      <c r="ODE35" s="450"/>
      <c r="ODF35" s="450"/>
      <c r="ODG35" s="446"/>
      <c r="ODH35" s="446"/>
      <c r="ODI35" s="446"/>
      <c r="ODJ35" s="446"/>
      <c r="ODK35" s="451"/>
      <c r="ODL35" s="451"/>
      <c r="ODM35" s="450"/>
      <c r="ODN35" s="450"/>
      <c r="ODO35" s="446"/>
      <c r="ODP35" s="446"/>
      <c r="ODQ35" s="446"/>
      <c r="ODR35" s="446"/>
      <c r="ODS35" s="451"/>
      <c r="ODT35" s="451"/>
      <c r="ODU35" s="450"/>
      <c r="ODV35" s="450"/>
      <c r="ODW35" s="446"/>
      <c r="ODX35" s="446"/>
      <c r="ODY35" s="446"/>
      <c r="ODZ35" s="446"/>
      <c r="OEA35" s="451"/>
      <c r="OEB35" s="451"/>
      <c r="OEC35" s="450"/>
      <c r="OED35" s="450"/>
      <c r="OEE35" s="446"/>
      <c r="OEF35" s="446"/>
      <c r="OEG35" s="446"/>
      <c r="OEH35" s="446"/>
      <c r="OEI35" s="451"/>
      <c r="OEJ35" s="451"/>
      <c r="OEK35" s="450"/>
      <c r="OEL35" s="450"/>
      <c r="OEM35" s="446"/>
      <c r="OEN35" s="446"/>
      <c r="OEO35" s="446"/>
      <c r="OEP35" s="446"/>
      <c r="OEQ35" s="451"/>
      <c r="OER35" s="451"/>
      <c r="OES35" s="450"/>
      <c r="OET35" s="450"/>
      <c r="OEU35" s="446"/>
      <c r="OEV35" s="446"/>
      <c r="OEW35" s="446"/>
      <c r="OEX35" s="446"/>
      <c r="OEY35" s="451"/>
      <c r="OEZ35" s="451"/>
      <c r="OFA35" s="450"/>
      <c r="OFB35" s="450"/>
      <c r="OFC35" s="446"/>
      <c r="OFD35" s="446"/>
      <c r="OFE35" s="446"/>
      <c r="OFF35" s="446"/>
      <c r="OFG35" s="451"/>
      <c r="OFH35" s="451"/>
      <c r="OFI35" s="450"/>
      <c r="OFJ35" s="450"/>
      <c r="OFK35" s="446"/>
      <c r="OFL35" s="446"/>
      <c r="OFM35" s="446"/>
      <c r="OFN35" s="446"/>
      <c r="OFO35" s="451"/>
      <c r="OFP35" s="451"/>
      <c r="OFQ35" s="450"/>
      <c r="OFR35" s="450"/>
      <c r="OFS35" s="446"/>
      <c r="OFT35" s="446"/>
      <c r="OFU35" s="446"/>
      <c r="OFV35" s="446"/>
      <c r="OFW35" s="451"/>
      <c r="OFX35" s="451"/>
      <c r="OFY35" s="450"/>
      <c r="OFZ35" s="450"/>
      <c r="OGA35" s="446"/>
      <c r="OGB35" s="446"/>
      <c r="OGC35" s="446"/>
      <c r="OGD35" s="446"/>
      <c r="OGE35" s="451"/>
      <c r="OGF35" s="451"/>
      <c r="OGG35" s="450"/>
      <c r="OGH35" s="450"/>
      <c r="OGI35" s="446"/>
      <c r="OGJ35" s="446"/>
      <c r="OGK35" s="446"/>
      <c r="OGL35" s="446"/>
      <c r="OGM35" s="451"/>
      <c r="OGN35" s="451"/>
      <c r="OGO35" s="450"/>
      <c r="OGP35" s="450"/>
      <c r="OGQ35" s="446"/>
      <c r="OGR35" s="446"/>
      <c r="OGS35" s="446"/>
      <c r="OGT35" s="446"/>
      <c r="OGU35" s="451"/>
      <c r="OGV35" s="451"/>
      <c r="OGW35" s="450"/>
      <c r="OGX35" s="450"/>
      <c r="OGY35" s="446"/>
      <c r="OGZ35" s="446"/>
      <c r="OHA35" s="446"/>
      <c r="OHB35" s="446"/>
      <c r="OHC35" s="451"/>
      <c r="OHD35" s="451"/>
      <c r="OHE35" s="450"/>
      <c r="OHF35" s="450"/>
      <c r="OHG35" s="446"/>
      <c r="OHH35" s="446"/>
      <c r="OHI35" s="446"/>
      <c r="OHJ35" s="446"/>
      <c r="OHK35" s="451"/>
      <c r="OHL35" s="451"/>
      <c r="OHM35" s="450"/>
      <c r="OHN35" s="450"/>
      <c r="OHO35" s="446"/>
      <c r="OHP35" s="446"/>
      <c r="OHQ35" s="446"/>
      <c r="OHR35" s="446"/>
      <c r="OHS35" s="451"/>
      <c r="OHT35" s="451"/>
      <c r="OHU35" s="450"/>
      <c r="OHV35" s="450"/>
      <c r="OHW35" s="446"/>
      <c r="OHX35" s="446"/>
      <c r="OHY35" s="446"/>
      <c r="OHZ35" s="446"/>
      <c r="OIA35" s="451"/>
      <c r="OIB35" s="451"/>
      <c r="OIC35" s="450"/>
      <c r="OID35" s="450"/>
      <c r="OIE35" s="446"/>
      <c r="OIF35" s="446"/>
      <c r="OIG35" s="446"/>
      <c r="OIH35" s="446"/>
      <c r="OII35" s="451"/>
      <c r="OIJ35" s="451"/>
      <c r="OIK35" s="450"/>
      <c r="OIL35" s="450"/>
      <c r="OIM35" s="446"/>
      <c r="OIN35" s="446"/>
      <c r="OIO35" s="446"/>
      <c r="OIP35" s="446"/>
      <c r="OIQ35" s="451"/>
      <c r="OIR35" s="451"/>
      <c r="OIS35" s="450"/>
      <c r="OIT35" s="450"/>
      <c r="OIU35" s="446"/>
      <c r="OIV35" s="446"/>
      <c r="OIW35" s="446"/>
      <c r="OIX35" s="446"/>
      <c r="OIY35" s="451"/>
      <c r="OIZ35" s="451"/>
      <c r="OJA35" s="450"/>
      <c r="OJB35" s="450"/>
      <c r="OJC35" s="446"/>
      <c r="OJD35" s="446"/>
      <c r="OJE35" s="446"/>
      <c r="OJF35" s="446"/>
      <c r="OJG35" s="451"/>
      <c r="OJH35" s="451"/>
      <c r="OJI35" s="450"/>
      <c r="OJJ35" s="450"/>
      <c r="OJK35" s="446"/>
      <c r="OJL35" s="446"/>
      <c r="OJM35" s="446"/>
      <c r="OJN35" s="446"/>
      <c r="OJO35" s="451"/>
      <c r="OJP35" s="451"/>
      <c r="OJQ35" s="450"/>
      <c r="OJR35" s="450"/>
      <c r="OJS35" s="446"/>
      <c r="OJT35" s="446"/>
      <c r="OJU35" s="446"/>
      <c r="OJV35" s="446"/>
      <c r="OJW35" s="451"/>
      <c r="OJX35" s="451"/>
      <c r="OJY35" s="450"/>
      <c r="OJZ35" s="450"/>
      <c r="OKA35" s="446"/>
      <c r="OKB35" s="446"/>
      <c r="OKC35" s="446"/>
      <c r="OKD35" s="446"/>
      <c r="OKE35" s="451"/>
      <c r="OKF35" s="451"/>
      <c r="OKG35" s="450"/>
      <c r="OKH35" s="450"/>
      <c r="OKI35" s="446"/>
      <c r="OKJ35" s="446"/>
      <c r="OKK35" s="446"/>
      <c r="OKL35" s="446"/>
      <c r="OKM35" s="451"/>
      <c r="OKN35" s="451"/>
      <c r="OKO35" s="450"/>
      <c r="OKP35" s="450"/>
      <c r="OKQ35" s="446"/>
      <c r="OKR35" s="446"/>
      <c r="OKS35" s="446"/>
      <c r="OKT35" s="446"/>
      <c r="OKU35" s="451"/>
      <c r="OKV35" s="451"/>
      <c r="OKW35" s="450"/>
      <c r="OKX35" s="450"/>
      <c r="OKY35" s="446"/>
      <c r="OKZ35" s="446"/>
      <c r="OLA35" s="446"/>
      <c r="OLB35" s="446"/>
      <c r="OLC35" s="451"/>
      <c r="OLD35" s="451"/>
      <c r="OLE35" s="450"/>
      <c r="OLF35" s="450"/>
      <c r="OLG35" s="446"/>
      <c r="OLH35" s="446"/>
      <c r="OLI35" s="446"/>
      <c r="OLJ35" s="446"/>
      <c r="OLK35" s="451"/>
      <c r="OLL35" s="451"/>
      <c r="OLM35" s="450"/>
      <c r="OLN35" s="450"/>
      <c r="OLO35" s="446"/>
      <c r="OLP35" s="446"/>
      <c r="OLQ35" s="446"/>
      <c r="OLR35" s="446"/>
      <c r="OLS35" s="451"/>
      <c r="OLT35" s="451"/>
      <c r="OLU35" s="450"/>
      <c r="OLV35" s="450"/>
      <c r="OLW35" s="446"/>
      <c r="OLX35" s="446"/>
      <c r="OLY35" s="446"/>
      <c r="OLZ35" s="446"/>
      <c r="OMA35" s="451"/>
      <c r="OMB35" s="451"/>
      <c r="OMC35" s="450"/>
      <c r="OMD35" s="450"/>
      <c r="OME35" s="446"/>
      <c r="OMF35" s="446"/>
      <c r="OMG35" s="446"/>
      <c r="OMH35" s="446"/>
      <c r="OMI35" s="451"/>
      <c r="OMJ35" s="451"/>
      <c r="OMK35" s="450"/>
      <c r="OML35" s="450"/>
      <c r="OMM35" s="446"/>
      <c r="OMN35" s="446"/>
      <c r="OMO35" s="446"/>
      <c r="OMP35" s="446"/>
      <c r="OMQ35" s="451"/>
      <c r="OMR35" s="451"/>
      <c r="OMS35" s="450"/>
      <c r="OMT35" s="450"/>
      <c r="OMU35" s="446"/>
      <c r="OMV35" s="446"/>
      <c r="OMW35" s="446"/>
      <c r="OMX35" s="446"/>
      <c r="OMY35" s="451"/>
      <c r="OMZ35" s="451"/>
      <c r="ONA35" s="450"/>
      <c r="ONB35" s="450"/>
      <c r="ONC35" s="446"/>
      <c r="OND35" s="446"/>
      <c r="ONE35" s="446"/>
      <c r="ONF35" s="446"/>
      <c r="ONG35" s="451"/>
      <c r="ONH35" s="451"/>
      <c r="ONI35" s="450"/>
      <c r="ONJ35" s="450"/>
      <c r="ONK35" s="446"/>
      <c r="ONL35" s="446"/>
      <c r="ONM35" s="446"/>
      <c r="ONN35" s="446"/>
      <c r="ONO35" s="451"/>
      <c r="ONP35" s="451"/>
      <c r="ONQ35" s="450"/>
      <c r="ONR35" s="450"/>
      <c r="ONS35" s="446"/>
      <c r="ONT35" s="446"/>
      <c r="ONU35" s="446"/>
      <c r="ONV35" s="446"/>
      <c r="ONW35" s="451"/>
      <c r="ONX35" s="451"/>
      <c r="ONY35" s="450"/>
      <c r="ONZ35" s="450"/>
      <c r="OOA35" s="446"/>
      <c r="OOB35" s="446"/>
      <c r="OOC35" s="446"/>
      <c r="OOD35" s="446"/>
      <c r="OOE35" s="451"/>
      <c r="OOF35" s="451"/>
      <c r="OOG35" s="450"/>
      <c r="OOH35" s="450"/>
      <c r="OOI35" s="446"/>
      <c r="OOJ35" s="446"/>
      <c r="OOK35" s="446"/>
      <c r="OOL35" s="446"/>
      <c r="OOM35" s="451"/>
      <c r="OON35" s="451"/>
      <c r="OOO35" s="450"/>
      <c r="OOP35" s="450"/>
      <c r="OOQ35" s="446"/>
      <c r="OOR35" s="446"/>
      <c r="OOS35" s="446"/>
      <c r="OOT35" s="446"/>
      <c r="OOU35" s="451"/>
      <c r="OOV35" s="451"/>
      <c r="OOW35" s="450"/>
      <c r="OOX35" s="450"/>
      <c r="OOY35" s="446"/>
      <c r="OOZ35" s="446"/>
      <c r="OPA35" s="446"/>
      <c r="OPB35" s="446"/>
      <c r="OPC35" s="451"/>
      <c r="OPD35" s="451"/>
      <c r="OPE35" s="450"/>
      <c r="OPF35" s="450"/>
      <c r="OPG35" s="446"/>
      <c r="OPH35" s="446"/>
      <c r="OPI35" s="446"/>
      <c r="OPJ35" s="446"/>
      <c r="OPK35" s="451"/>
      <c r="OPL35" s="451"/>
      <c r="OPM35" s="450"/>
      <c r="OPN35" s="450"/>
      <c r="OPO35" s="446"/>
      <c r="OPP35" s="446"/>
      <c r="OPQ35" s="446"/>
      <c r="OPR35" s="446"/>
      <c r="OPS35" s="451"/>
      <c r="OPT35" s="451"/>
      <c r="OPU35" s="450"/>
      <c r="OPV35" s="450"/>
      <c r="OPW35" s="446"/>
      <c r="OPX35" s="446"/>
      <c r="OPY35" s="446"/>
      <c r="OPZ35" s="446"/>
      <c r="OQA35" s="451"/>
      <c r="OQB35" s="451"/>
      <c r="OQC35" s="450"/>
      <c r="OQD35" s="450"/>
      <c r="OQE35" s="446"/>
      <c r="OQF35" s="446"/>
      <c r="OQG35" s="446"/>
      <c r="OQH35" s="446"/>
      <c r="OQI35" s="451"/>
      <c r="OQJ35" s="451"/>
      <c r="OQK35" s="450"/>
      <c r="OQL35" s="450"/>
      <c r="OQM35" s="446"/>
      <c r="OQN35" s="446"/>
      <c r="OQO35" s="446"/>
      <c r="OQP35" s="446"/>
      <c r="OQQ35" s="451"/>
      <c r="OQR35" s="451"/>
      <c r="OQS35" s="450"/>
      <c r="OQT35" s="450"/>
      <c r="OQU35" s="446"/>
      <c r="OQV35" s="446"/>
      <c r="OQW35" s="446"/>
      <c r="OQX35" s="446"/>
      <c r="OQY35" s="451"/>
      <c r="OQZ35" s="451"/>
      <c r="ORA35" s="450"/>
      <c r="ORB35" s="450"/>
      <c r="ORC35" s="446"/>
      <c r="ORD35" s="446"/>
      <c r="ORE35" s="446"/>
      <c r="ORF35" s="446"/>
      <c r="ORG35" s="451"/>
      <c r="ORH35" s="451"/>
      <c r="ORI35" s="450"/>
      <c r="ORJ35" s="450"/>
      <c r="ORK35" s="446"/>
      <c r="ORL35" s="446"/>
      <c r="ORM35" s="446"/>
      <c r="ORN35" s="446"/>
      <c r="ORO35" s="451"/>
      <c r="ORP35" s="451"/>
      <c r="ORQ35" s="450"/>
      <c r="ORR35" s="450"/>
      <c r="ORS35" s="446"/>
      <c r="ORT35" s="446"/>
      <c r="ORU35" s="446"/>
      <c r="ORV35" s="446"/>
      <c r="ORW35" s="451"/>
      <c r="ORX35" s="451"/>
      <c r="ORY35" s="450"/>
      <c r="ORZ35" s="450"/>
      <c r="OSA35" s="446"/>
      <c r="OSB35" s="446"/>
      <c r="OSC35" s="446"/>
      <c r="OSD35" s="446"/>
      <c r="OSE35" s="451"/>
      <c r="OSF35" s="451"/>
      <c r="OSG35" s="450"/>
      <c r="OSH35" s="450"/>
      <c r="OSI35" s="446"/>
      <c r="OSJ35" s="446"/>
      <c r="OSK35" s="446"/>
      <c r="OSL35" s="446"/>
      <c r="OSM35" s="451"/>
      <c r="OSN35" s="451"/>
      <c r="OSO35" s="450"/>
      <c r="OSP35" s="450"/>
      <c r="OSQ35" s="446"/>
      <c r="OSR35" s="446"/>
      <c r="OSS35" s="446"/>
      <c r="OST35" s="446"/>
      <c r="OSU35" s="451"/>
      <c r="OSV35" s="451"/>
      <c r="OSW35" s="450"/>
      <c r="OSX35" s="450"/>
      <c r="OSY35" s="446"/>
      <c r="OSZ35" s="446"/>
      <c r="OTA35" s="446"/>
      <c r="OTB35" s="446"/>
      <c r="OTC35" s="451"/>
      <c r="OTD35" s="451"/>
      <c r="OTE35" s="450"/>
      <c r="OTF35" s="450"/>
      <c r="OTG35" s="446"/>
      <c r="OTH35" s="446"/>
      <c r="OTI35" s="446"/>
      <c r="OTJ35" s="446"/>
      <c r="OTK35" s="451"/>
      <c r="OTL35" s="451"/>
      <c r="OTM35" s="450"/>
      <c r="OTN35" s="450"/>
      <c r="OTO35" s="446"/>
      <c r="OTP35" s="446"/>
      <c r="OTQ35" s="446"/>
      <c r="OTR35" s="446"/>
      <c r="OTS35" s="451"/>
      <c r="OTT35" s="451"/>
      <c r="OTU35" s="450"/>
      <c r="OTV35" s="450"/>
      <c r="OTW35" s="446"/>
      <c r="OTX35" s="446"/>
      <c r="OTY35" s="446"/>
      <c r="OTZ35" s="446"/>
      <c r="OUA35" s="451"/>
      <c r="OUB35" s="451"/>
      <c r="OUC35" s="450"/>
      <c r="OUD35" s="450"/>
      <c r="OUE35" s="446"/>
      <c r="OUF35" s="446"/>
      <c r="OUG35" s="446"/>
      <c r="OUH35" s="446"/>
      <c r="OUI35" s="451"/>
      <c r="OUJ35" s="451"/>
      <c r="OUK35" s="450"/>
      <c r="OUL35" s="450"/>
      <c r="OUM35" s="446"/>
      <c r="OUN35" s="446"/>
      <c r="OUO35" s="446"/>
      <c r="OUP35" s="446"/>
      <c r="OUQ35" s="451"/>
      <c r="OUR35" s="451"/>
      <c r="OUS35" s="450"/>
      <c r="OUT35" s="450"/>
      <c r="OUU35" s="446"/>
      <c r="OUV35" s="446"/>
      <c r="OUW35" s="446"/>
      <c r="OUX35" s="446"/>
      <c r="OUY35" s="451"/>
      <c r="OUZ35" s="451"/>
      <c r="OVA35" s="450"/>
      <c r="OVB35" s="450"/>
      <c r="OVC35" s="446"/>
      <c r="OVD35" s="446"/>
      <c r="OVE35" s="446"/>
      <c r="OVF35" s="446"/>
      <c r="OVG35" s="451"/>
      <c r="OVH35" s="451"/>
      <c r="OVI35" s="450"/>
      <c r="OVJ35" s="450"/>
      <c r="OVK35" s="446"/>
      <c r="OVL35" s="446"/>
      <c r="OVM35" s="446"/>
      <c r="OVN35" s="446"/>
      <c r="OVO35" s="451"/>
      <c r="OVP35" s="451"/>
      <c r="OVQ35" s="450"/>
      <c r="OVR35" s="450"/>
      <c r="OVS35" s="446"/>
      <c r="OVT35" s="446"/>
      <c r="OVU35" s="446"/>
      <c r="OVV35" s="446"/>
      <c r="OVW35" s="451"/>
      <c r="OVX35" s="451"/>
      <c r="OVY35" s="450"/>
      <c r="OVZ35" s="450"/>
      <c r="OWA35" s="446"/>
      <c r="OWB35" s="446"/>
      <c r="OWC35" s="446"/>
      <c r="OWD35" s="446"/>
      <c r="OWE35" s="451"/>
      <c r="OWF35" s="451"/>
      <c r="OWG35" s="450"/>
      <c r="OWH35" s="450"/>
      <c r="OWI35" s="446"/>
      <c r="OWJ35" s="446"/>
      <c r="OWK35" s="446"/>
      <c r="OWL35" s="446"/>
      <c r="OWM35" s="451"/>
      <c r="OWN35" s="451"/>
      <c r="OWO35" s="450"/>
      <c r="OWP35" s="450"/>
      <c r="OWQ35" s="446"/>
      <c r="OWR35" s="446"/>
      <c r="OWS35" s="446"/>
      <c r="OWT35" s="446"/>
      <c r="OWU35" s="451"/>
      <c r="OWV35" s="451"/>
      <c r="OWW35" s="450"/>
      <c r="OWX35" s="450"/>
      <c r="OWY35" s="446"/>
      <c r="OWZ35" s="446"/>
      <c r="OXA35" s="446"/>
      <c r="OXB35" s="446"/>
      <c r="OXC35" s="451"/>
      <c r="OXD35" s="451"/>
      <c r="OXE35" s="450"/>
      <c r="OXF35" s="450"/>
      <c r="OXG35" s="446"/>
      <c r="OXH35" s="446"/>
      <c r="OXI35" s="446"/>
      <c r="OXJ35" s="446"/>
      <c r="OXK35" s="451"/>
      <c r="OXL35" s="451"/>
      <c r="OXM35" s="450"/>
      <c r="OXN35" s="450"/>
      <c r="OXO35" s="446"/>
      <c r="OXP35" s="446"/>
      <c r="OXQ35" s="446"/>
      <c r="OXR35" s="446"/>
      <c r="OXS35" s="451"/>
      <c r="OXT35" s="451"/>
      <c r="OXU35" s="450"/>
      <c r="OXV35" s="450"/>
      <c r="OXW35" s="446"/>
      <c r="OXX35" s="446"/>
      <c r="OXY35" s="446"/>
      <c r="OXZ35" s="446"/>
      <c r="OYA35" s="451"/>
      <c r="OYB35" s="451"/>
      <c r="OYC35" s="450"/>
      <c r="OYD35" s="450"/>
      <c r="OYE35" s="446"/>
      <c r="OYF35" s="446"/>
      <c r="OYG35" s="446"/>
      <c r="OYH35" s="446"/>
      <c r="OYI35" s="451"/>
      <c r="OYJ35" s="451"/>
      <c r="OYK35" s="450"/>
      <c r="OYL35" s="450"/>
      <c r="OYM35" s="446"/>
      <c r="OYN35" s="446"/>
      <c r="OYO35" s="446"/>
      <c r="OYP35" s="446"/>
      <c r="OYQ35" s="451"/>
      <c r="OYR35" s="451"/>
      <c r="OYS35" s="450"/>
      <c r="OYT35" s="450"/>
      <c r="OYU35" s="446"/>
      <c r="OYV35" s="446"/>
      <c r="OYW35" s="446"/>
      <c r="OYX35" s="446"/>
      <c r="OYY35" s="451"/>
      <c r="OYZ35" s="451"/>
      <c r="OZA35" s="450"/>
      <c r="OZB35" s="450"/>
      <c r="OZC35" s="446"/>
      <c r="OZD35" s="446"/>
      <c r="OZE35" s="446"/>
      <c r="OZF35" s="446"/>
      <c r="OZG35" s="451"/>
      <c r="OZH35" s="451"/>
      <c r="OZI35" s="450"/>
      <c r="OZJ35" s="450"/>
      <c r="OZK35" s="446"/>
      <c r="OZL35" s="446"/>
      <c r="OZM35" s="446"/>
      <c r="OZN35" s="446"/>
      <c r="OZO35" s="451"/>
      <c r="OZP35" s="451"/>
      <c r="OZQ35" s="450"/>
      <c r="OZR35" s="450"/>
      <c r="OZS35" s="446"/>
      <c r="OZT35" s="446"/>
      <c r="OZU35" s="446"/>
      <c r="OZV35" s="446"/>
      <c r="OZW35" s="451"/>
      <c r="OZX35" s="451"/>
      <c r="OZY35" s="450"/>
      <c r="OZZ35" s="450"/>
      <c r="PAA35" s="446"/>
      <c r="PAB35" s="446"/>
      <c r="PAC35" s="446"/>
      <c r="PAD35" s="446"/>
      <c r="PAE35" s="451"/>
      <c r="PAF35" s="451"/>
      <c r="PAG35" s="450"/>
      <c r="PAH35" s="450"/>
      <c r="PAI35" s="446"/>
      <c r="PAJ35" s="446"/>
      <c r="PAK35" s="446"/>
      <c r="PAL35" s="446"/>
      <c r="PAM35" s="451"/>
      <c r="PAN35" s="451"/>
      <c r="PAO35" s="450"/>
      <c r="PAP35" s="450"/>
      <c r="PAQ35" s="446"/>
      <c r="PAR35" s="446"/>
      <c r="PAS35" s="446"/>
      <c r="PAT35" s="446"/>
      <c r="PAU35" s="451"/>
      <c r="PAV35" s="451"/>
      <c r="PAW35" s="450"/>
      <c r="PAX35" s="450"/>
      <c r="PAY35" s="446"/>
      <c r="PAZ35" s="446"/>
      <c r="PBA35" s="446"/>
      <c r="PBB35" s="446"/>
      <c r="PBC35" s="451"/>
      <c r="PBD35" s="451"/>
      <c r="PBE35" s="450"/>
      <c r="PBF35" s="450"/>
      <c r="PBG35" s="446"/>
      <c r="PBH35" s="446"/>
      <c r="PBI35" s="446"/>
      <c r="PBJ35" s="446"/>
      <c r="PBK35" s="451"/>
      <c r="PBL35" s="451"/>
      <c r="PBM35" s="450"/>
      <c r="PBN35" s="450"/>
      <c r="PBO35" s="446"/>
      <c r="PBP35" s="446"/>
      <c r="PBQ35" s="446"/>
      <c r="PBR35" s="446"/>
      <c r="PBS35" s="451"/>
      <c r="PBT35" s="451"/>
      <c r="PBU35" s="450"/>
      <c r="PBV35" s="450"/>
      <c r="PBW35" s="446"/>
      <c r="PBX35" s="446"/>
      <c r="PBY35" s="446"/>
      <c r="PBZ35" s="446"/>
      <c r="PCA35" s="451"/>
      <c r="PCB35" s="451"/>
      <c r="PCC35" s="450"/>
      <c r="PCD35" s="450"/>
      <c r="PCE35" s="446"/>
      <c r="PCF35" s="446"/>
      <c r="PCG35" s="446"/>
      <c r="PCH35" s="446"/>
      <c r="PCI35" s="451"/>
      <c r="PCJ35" s="451"/>
      <c r="PCK35" s="450"/>
      <c r="PCL35" s="450"/>
      <c r="PCM35" s="446"/>
      <c r="PCN35" s="446"/>
      <c r="PCO35" s="446"/>
      <c r="PCP35" s="446"/>
      <c r="PCQ35" s="451"/>
      <c r="PCR35" s="451"/>
      <c r="PCS35" s="450"/>
      <c r="PCT35" s="450"/>
      <c r="PCU35" s="446"/>
      <c r="PCV35" s="446"/>
      <c r="PCW35" s="446"/>
      <c r="PCX35" s="446"/>
      <c r="PCY35" s="451"/>
      <c r="PCZ35" s="451"/>
      <c r="PDA35" s="450"/>
      <c r="PDB35" s="450"/>
      <c r="PDC35" s="446"/>
      <c r="PDD35" s="446"/>
      <c r="PDE35" s="446"/>
      <c r="PDF35" s="446"/>
      <c r="PDG35" s="451"/>
      <c r="PDH35" s="451"/>
      <c r="PDI35" s="450"/>
      <c r="PDJ35" s="450"/>
      <c r="PDK35" s="446"/>
      <c r="PDL35" s="446"/>
      <c r="PDM35" s="446"/>
      <c r="PDN35" s="446"/>
      <c r="PDO35" s="451"/>
      <c r="PDP35" s="451"/>
      <c r="PDQ35" s="450"/>
      <c r="PDR35" s="450"/>
      <c r="PDS35" s="446"/>
      <c r="PDT35" s="446"/>
      <c r="PDU35" s="446"/>
      <c r="PDV35" s="446"/>
      <c r="PDW35" s="451"/>
      <c r="PDX35" s="451"/>
      <c r="PDY35" s="450"/>
      <c r="PDZ35" s="450"/>
      <c r="PEA35" s="446"/>
      <c r="PEB35" s="446"/>
      <c r="PEC35" s="446"/>
      <c r="PED35" s="446"/>
      <c r="PEE35" s="451"/>
      <c r="PEF35" s="451"/>
      <c r="PEG35" s="450"/>
      <c r="PEH35" s="450"/>
      <c r="PEI35" s="446"/>
      <c r="PEJ35" s="446"/>
      <c r="PEK35" s="446"/>
      <c r="PEL35" s="446"/>
      <c r="PEM35" s="451"/>
      <c r="PEN35" s="451"/>
      <c r="PEO35" s="450"/>
      <c r="PEP35" s="450"/>
      <c r="PEQ35" s="446"/>
      <c r="PER35" s="446"/>
      <c r="PES35" s="446"/>
      <c r="PET35" s="446"/>
      <c r="PEU35" s="451"/>
      <c r="PEV35" s="451"/>
      <c r="PEW35" s="450"/>
      <c r="PEX35" s="450"/>
      <c r="PEY35" s="446"/>
      <c r="PEZ35" s="446"/>
      <c r="PFA35" s="446"/>
      <c r="PFB35" s="446"/>
      <c r="PFC35" s="451"/>
      <c r="PFD35" s="451"/>
      <c r="PFE35" s="450"/>
      <c r="PFF35" s="450"/>
      <c r="PFG35" s="446"/>
      <c r="PFH35" s="446"/>
      <c r="PFI35" s="446"/>
      <c r="PFJ35" s="446"/>
      <c r="PFK35" s="451"/>
      <c r="PFL35" s="451"/>
      <c r="PFM35" s="450"/>
      <c r="PFN35" s="450"/>
      <c r="PFO35" s="446"/>
      <c r="PFP35" s="446"/>
      <c r="PFQ35" s="446"/>
      <c r="PFR35" s="446"/>
      <c r="PFS35" s="451"/>
      <c r="PFT35" s="451"/>
      <c r="PFU35" s="450"/>
      <c r="PFV35" s="450"/>
      <c r="PFW35" s="446"/>
      <c r="PFX35" s="446"/>
      <c r="PFY35" s="446"/>
      <c r="PFZ35" s="446"/>
      <c r="PGA35" s="451"/>
      <c r="PGB35" s="451"/>
      <c r="PGC35" s="450"/>
      <c r="PGD35" s="450"/>
      <c r="PGE35" s="446"/>
      <c r="PGF35" s="446"/>
      <c r="PGG35" s="446"/>
      <c r="PGH35" s="446"/>
      <c r="PGI35" s="451"/>
      <c r="PGJ35" s="451"/>
      <c r="PGK35" s="450"/>
      <c r="PGL35" s="450"/>
      <c r="PGM35" s="446"/>
      <c r="PGN35" s="446"/>
      <c r="PGO35" s="446"/>
      <c r="PGP35" s="446"/>
      <c r="PGQ35" s="451"/>
      <c r="PGR35" s="451"/>
      <c r="PGS35" s="450"/>
      <c r="PGT35" s="450"/>
      <c r="PGU35" s="446"/>
      <c r="PGV35" s="446"/>
      <c r="PGW35" s="446"/>
      <c r="PGX35" s="446"/>
      <c r="PGY35" s="451"/>
      <c r="PGZ35" s="451"/>
      <c r="PHA35" s="450"/>
      <c r="PHB35" s="450"/>
      <c r="PHC35" s="446"/>
      <c r="PHD35" s="446"/>
      <c r="PHE35" s="446"/>
      <c r="PHF35" s="446"/>
      <c r="PHG35" s="451"/>
      <c r="PHH35" s="451"/>
      <c r="PHI35" s="450"/>
      <c r="PHJ35" s="450"/>
      <c r="PHK35" s="446"/>
      <c r="PHL35" s="446"/>
      <c r="PHM35" s="446"/>
      <c r="PHN35" s="446"/>
      <c r="PHO35" s="451"/>
      <c r="PHP35" s="451"/>
      <c r="PHQ35" s="450"/>
      <c r="PHR35" s="450"/>
      <c r="PHS35" s="446"/>
      <c r="PHT35" s="446"/>
      <c r="PHU35" s="446"/>
      <c r="PHV35" s="446"/>
      <c r="PHW35" s="451"/>
      <c r="PHX35" s="451"/>
      <c r="PHY35" s="450"/>
      <c r="PHZ35" s="450"/>
      <c r="PIA35" s="446"/>
      <c r="PIB35" s="446"/>
      <c r="PIC35" s="446"/>
      <c r="PID35" s="446"/>
      <c r="PIE35" s="451"/>
      <c r="PIF35" s="451"/>
      <c r="PIG35" s="450"/>
      <c r="PIH35" s="450"/>
      <c r="PII35" s="446"/>
      <c r="PIJ35" s="446"/>
      <c r="PIK35" s="446"/>
      <c r="PIL35" s="446"/>
      <c r="PIM35" s="451"/>
      <c r="PIN35" s="451"/>
      <c r="PIO35" s="450"/>
      <c r="PIP35" s="450"/>
      <c r="PIQ35" s="446"/>
      <c r="PIR35" s="446"/>
      <c r="PIS35" s="446"/>
      <c r="PIT35" s="446"/>
      <c r="PIU35" s="451"/>
      <c r="PIV35" s="451"/>
      <c r="PIW35" s="450"/>
      <c r="PIX35" s="450"/>
      <c r="PIY35" s="446"/>
      <c r="PIZ35" s="446"/>
      <c r="PJA35" s="446"/>
      <c r="PJB35" s="446"/>
      <c r="PJC35" s="451"/>
      <c r="PJD35" s="451"/>
      <c r="PJE35" s="450"/>
      <c r="PJF35" s="450"/>
      <c r="PJG35" s="446"/>
      <c r="PJH35" s="446"/>
      <c r="PJI35" s="446"/>
      <c r="PJJ35" s="446"/>
      <c r="PJK35" s="451"/>
      <c r="PJL35" s="451"/>
      <c r="PJM35" s="450"/>
      <c r="PJN35" s="450"/>
      <c r="PJO35" s="446"/>
      <c r="PJP35" s="446"/>
      <c r="PJQ35" s="446"/>
      <c r="PJR35" s="446"/>
      <c r="PJS35" s="451"/>
      <c r="PJT35" s="451"/>
      <c r="PJU35" s="450"/>
      <c r="PJV35" s="450"/>
      <c r="PJW35" s="446"/>
      <c r="PJX35" s="446"/>
      <c r="PJY35" s="446"/>
      <c r="PJZ35" s="446"/>
      <c r="PKA35" s="451"/>
      <c r="PKB35" s="451"/>
      <c r="PKC35" s="450"/>
      <c r="PKD35" s="450"/>
      <c r="PKE35" s="446"/>
      <c r="PKF35" s="446"/>
      <c r="PKG35" s="446"/>
      <c r="PKH35" s="446"/>
      <c r="PKI35" s="451"/>
      <c r="PKJ35" s="451"/>
      <c r="PKK35" s="450"/>
      <c r="PKL35" s="450"/>
      <c r="PKM35" s="446"/>
      <c r="PKN35" s="446"/>
      <c r="PKO35" s="446"/>
      <c r="PKP35" s="446"/>
      <c r="PKQ35" s="451"/>
      <c r="PKR35" s="451"/>
      <c r="PKS35" s="450"/>
      <c r="PKT35" s="450"/>
      <c r="PKU35" s="446"/>
      <c r="PKV35" s="446"/>
      <c r="PKW35" s="446"/>
      <c r="PKX35" s="446"/>
      <c r="PKY35" s="451"/>
      <c r="PKZ35" s="451"/>
      <c r="PLA35" s="450"/>
      <c r="PLB35" s="450"/>
      <c r="PLC35" s="446"/>
      <c r="PLD35" s="446"/>
      <c r="PLE35" s="446"/>
      <c r="PLF35" s="446"/>
      <c r="PLG35" s="451"/>
      <c r="PLH35" s="451"/>
      <c r="PLI35" s="450"/>
      <c r="PLJ35" s="450"/>
      <c r="PLK35" s="446"/>
      <c r="PLL35" s="446"/>
      <c r="PLM35" s="446"/>
      <c r="PLN35" s="446"/>
      <c r="PLO35" s="451"/>
      <c r="PLP35" s="451"/>
      <c r="PLQ35" s="450"/>
      <c r="PLR35" s="450"/>
      <c r="PLS35" s="446"/>
      <c r="PLT35" s="446"/>
      <c r="PLU35" s="446"/>
      <c r="PLV35" s="446"/>
      <c r="PLW35" s="451"/>
      <c r="PLX35" s="451"/>
      <c r="PLY35" s="450"/>
      <c r="PLZ35" s="450"/>
      <c r="PMA35" s="446"/>
      <c r="PMB35" s="446"/>
      <c r="PMC35" s="446"/>
      <c r="PMD35" s="446"/>
      <c r="PME35" s="451"/>
      <c r="PMF35" s="451"/>
      <c r="PMG35" s="450"/>
      <c r="PMH35" s="450"/>
      <c r="PMI35" s="446"/>
      <c r="PMJ35" s="446"/>
      <c r="PMK35" s="446"/>
      <c r="PML35" s="446"/>
      <c r="PMM35" s="451"/>
      <c r="PMN35" s="451"/>
      <c r="PMO35" s="450"/>
      <c r="PMP35" s="450"/>
      <c r="PMQ35" s="446"/>
      <c r="PMR35" s="446"/>
      <c r="PMS35" s="446"/>
      <c r="PMT35" s="446"/>
      <c r="PMU35" s="451"/>
      <c r="PMV35" s="451"/>
      <c r="PMW35" s="450"/>
      <c r="PMX35" s="450"/>
      <c r="PMY35" s="446"/>
      <c r="PMZ35" s="446"/>
      <c r="PNA35" s="446"/>
      <c r="PNB35" s="446"/>
      <c r="PNC35" s="451"/>
      <c r="PND35" s="451"/>
      <c r="PNE35" s="450"/>
      <c r="PNF35" s="450"/>
      <c r="PNG35" s="446"/>
      <c r="PNH35" s="446"/>
      <c r="PNI35" s="446"/>
      <c r="PNJ35" s="446"/>
      <c r="PNK35" s="451"/>
      <c r="PNL35" s="451"/>
      <c r="PNM35" s="450"/>
      <c r="PNN35" s="450"/>
      <c r="PNO35" s="446"/>
      <c r="PNP35" s="446"/>
      <c r="PNQ35" s="446"/>
      <c r="PNR35" s="446"/>
      <c r="PNS35" s="451"/>
      <c r="PNT35" s="451"/>
      <c r="PNU35" s="450"/>
      <c r="PNV35" s="450"/>
      <c r="PNW35" s="446"/>
      <c r="PNX35" s="446"/>
      <c r="PNY35" s="446"/>
      <c r="PNZ35" s="446"/>
      <c r="POA35" s="451"/>
      <c r="POB35" s="451"/>
      <c r="POC35" s="450"/>
      <c r="POD35" s="450"/>
      <c r="POE35" s="446"/>
      <c r="POF35" s="446"/>
      <c r="POG35" s="446"/>
      <c r="POH35" s="446"/>
      <c r="POI35" s="451"/>
      <c r="POJ35" s="451"/>
      <c r="POK35" s="450"/>
      <c r="POL35" s="450"/>
      <c r="POM35" s="446"/>
      <c r="PON35" s="446"/>
      <c r="POO35" s="446"/>
      <c r="POP35" s="446"/>
      <c r="POQ35" s="451"/>
      <c r="POR35" s="451"/>
      <c r="POS35" s="450"/>
      <c r="POT35" s="450"/>
      <c r="POU35" s="446"/>
      <c r="POV35" s="446"/>
      <c r="POW35" s="446"/>
      <c r="POX35" s="446"/>
      <c r="POY35" s="451"/>
      <c r="POZ35" s="451"/>
      <c r="PPA35" s="450"/>
      <c r="PPB35" s="450"/>
      <c r="PPC35" s="446"/>
      <c r="PPD35" s="446"/>
      <c r="PPE35" s="446"/>
      <c r="PPF35" s="446"/>
      <c r="PPG35" s="451"/>
      <c r="PPH35" s="451"/>
      <c r="PPI35" s="450"/>
      <c r="PPJ35" s="450"/>
      <c r="PPK35" s="446"/>
      <c r="PPL35" s="446"/>
      <c r="PPM35" s="446"/>
      <c r="PPN35" s="446"/>
      <c r="PPO35" s="451"/>
      <c r="PPP35" s="451"/>
      <c r="PPQ35" s="450"/>
      <c r="PPR35" s="450"/>
      <c r="PPS35" s="446"/>
      <c r="PPT35" s="446"/>
      <c r="PPU35" s="446"/>
      <c r="PPV35" s="446"/>
      <c r="PPW35" s="451"/>
      <c r="PPX35" s="451"/>
      <c r="PPY35" s="450"/>
      <c r="PPZ35" s="450"/>
      <c r="PQA35" s="446"/>
      <c r="PQB35" s="446"/>
      <c r="PQC35" s="446"/>
      <c r="PQD35" s="446"/>
      <c r="PQE35" s="451"/>
      <c r="PQF35" s="451"/>
      <c r="PQG35" s="450"/>
      <c r="PQH35" s="450"/>
      <c r="PQI35" s="446"/>
      <c r="PQJ35" s="446"/>
      <c r="PQK35" s="446"/>
      <c r="PQL35" s="446"/>
      <c r="PQM35" s="451"/>
      <c r="PQN35" s="451"/>
      <c r="PQO35" s="450"/>
      <c r="PQP35" s="450"/>
      <c r="PQQ35" s="446"/>
      <c r="PQR35" s="446"/>
      <c r="PQS35" s="446"/>
      <c r="PQT35" s="446"/>
      <c r="PQU35" s="451"/>
      <c r="PQV35" s="451"/>
      <c r="PQW35" s="450"/>
      <c r="PQX35" s="450"/>
      <c r="PQY35" s="446"/>
      <c r="PQZ35" s="446"/>
      <c r="PRA35" s="446"/>
      <c r="PRB35" s="446"/>
      <c r="PRC35" s="451"/>
      <c r="PRD35" s="451"/>
      <c r="PRE35" s="450"/>
      <c r="PRF35" s="450"/>
      <c r="PRG35" s="446"/>
      <c r="PRH35" s="446"/>
      <c r="PRI35" s="446"/>
      <c r="PRJ35" s="446"/>
      <c r="PRK35" s="451"/>
      <c r="PRL35" s="451"/>
      <c r="PRM35" s="450"/>
      <c r="PRN35" s="450"/>
      <c r="PRO35" s="446"/>
      <c r="PRP35" s="446"/>
      <c r="PRQ35" s="446"/>
      <c r="PRR35" s="446"/>
      <c r="PRS35" s="451"/>
      <c r="PRT35" s="451"/>
      <c r="PRU35" s="450"/>
      <c r="PRV35" s="450"/>
      <c r="PRW35" s="446"/>
      <c r="PRX35" s="446"/>
      <c r="PRY35" s="446"/>
      <c r="PRZ35" s="446"/>
      <c r="PSA35" s="451"/>
      <c r="PSB35" s="451"/>
      <c r="PSC35" s="450"/>
      <c r="PSD35" s="450"/>
      <c r="PSE35" s="446"/>
      <c r="PSF35" s="446"/>
      <c r="PSG35" s="446"/>
      <c r="PSH35" s="446"/>
      <c r="PSI35" s="451"/>
      <c r="PSJ35" s="451"/>
      <c r="PSK35" s="450"/>
      <c r="PSL35" s="450"/>
      <c r="PSM35" s="446"/>
      <c r="PSN35" s="446"/>
      <c r="PSO35" s="446"/>
      <c r="PSP35" s="446"/>
      <c r="PSQ35" s="451"/>
      <c r="PSR35" s="451"/>
      <c r="PSS35" s="450"/>
      <c r="PST35" s="450"/>
      <c r="PSU35" s="446"/>
      <c r="PSV35" s="446"/>
      <c r="PSW35" s="446"/>
      <c r="PSX35" s="446"/>
      <c r="PSY35" s="451"/>
      <c r="PSZ35" s="451"/>
      <c r="PTA35" s="450"/>
      <c r="PTB35" s="450"/>
      <c r="PTC35" s="446"/>
      <c r="PTD35" s="446"/>
      <c r="PTE35" s="446"/>
      <c r="PTF35" s="446"/>
      <c r="PTG35" s="451"/>
      <c r="PTH35" s="451"/>
      <c r="PTI35" s="450"/>
      <c r="PTJ35" s="450"/>
      <c r="PTK35" s="446"/>
      <c r="PTL35" s="446"/>
      <c r="PTM35" s="446"/>
      <c r="PTN35" s="446"/>
      <c r="PTO35" s="451"/>
      <c r="PTP35" s="451"/>
      <c r="PTQ35" s="450"/>
      <c r="PTR35" s="450"/>
      <c r="PTS35" s="446"/>
      <c r="PTT35" s="446"/>
      <c r="PTU35" s="446"/>
      <c r="PTV35" s="446"/>
      <c r="PTW35" s="451"/>
      <c r="PTX35" s="451"/>
      <c r="PTY35" s="450"/>
      <c r="PTZ35" s="450"/>
      <c r="PUA35" s="446"/>
      <c r="PUB35" s="446"/>
      <c r="PUC35" s="446"/>
      <c r="PUD35" s="446"/>
      <c r="PUE35" s="451"/>
      <c r="PUF35" s="451"/>
      <c r="PUG35" s="450"/>
      <c r="PUH35" s="450"/>
      <c r="PUI35" s="446"/>
      <c r="PUJ35" s="446"/>
      <c r="PUK35" s="446"/>
      <c r="PUL35" s="446"/>
      <c r="PUM35" s="451"/>
      <c r="PUN35" s="451"/>
      <c r="PUO35" s="450"/>
      <c r="PUP35" s="450"/>
      <c r="PUQ35" s="446"/>
      <c r="PUR35" s="446"/>
      <c r="PUS35" s="446"/>
      <c r="PUT35" s="446"/>
      <c r="PUU35" s="451"/>
      <c r="PUV35" s="451"/>
      <c r="PUW35" s="450"/>
      <c r="PUX35" s="450"/>
      <c r="PUY35" s="446"/>
      <c r="PUZ35" s="446"/>
      <c r="PVA35" s="446"/>
      <c r="PVB35" s="446"/>
      <c r="PVC35" s="451"/>
      <c r="PVD35" s="451"/>
      <c r="PVE35" s="450"/>
      <c r="PVF35" s="450"/>
      <c r="PVG35" s="446"/>
      <c r="PVH35" s="446"/>
      <c r="PVI35" s="446"/>
      <c r="PVJ35" s="446"/>
      <c r="PVK35" s="451"/>
      <c r="PVL35" s="451"/>
      <c r="PVM35" s="450"/>
      <c r="PVN35" s="450"/>
      <c r="PVO35" s="446"/>
      <c r="PVP35" s="446"/>
      <c r="PVQ35" s="446"/>
      <c r="PVR35" s="446"/>
      <c r="PVS35" s="451"/>
      <c r="PVT35" s="451"/>
      <c r="PVU35" s="450"/>
      <c r="PVV35" s="450"/>
      <c r="PVW35" s="446"/>
      <c r="PVX35" s="446"/>
      <c r="PVY35" s="446"/>
      <c r="PVZ35" s="446"/>
      <c r="PWA35" s="451"/>
      <c r="PWB35" s="451"/>
      <c r="PWC35" s="450"/>
      <c r="PWD35" s="450"/>
      <c r="PWE35" s="446"/>
      <c r="PWF35" s="446"/>
      <c r="PWG35" s="446"/>
      <c r="PWH35" s="446"/>
      <c r="PWI35" s="451"/>
      <c r="PWJ35" s="451"/>
      <c r="PWK35" s="450"/>
      <c r="PWL35" s="450"/>
      <c r="PWM35" s="446"/>
      <c r="PWN35" s="446"/>
      <c r="PWO35" s="446"/>
      <c r="PWP35" s="446"/>
      <c r="PWQ35" s="451"/>
      <c r="PWR35" s="451"/>
      <c r="PWS35" s="450"/>
      <c r="PWT35" s="450"/>
      <c r="PWU35" s="446"/>
      <c r="PWV35" s="446"/>
      <c r="PWW35" s="446"/>
      <c r="PWX35" s="446"/>
      <c r="PWY35" s="451"/>
      <c r="PWZ35" s="451"/>
      <c r="PXA35" s="450"/>
      <c r="PXB35" s="450"/>
      <c r="PXC35" s="446"/>
      <c r="PXD35" s="446"/>
      <c r="PXE35" s="446"/>
      <c r="PXF35" s="446"/>
      <c r="PXG35" s="451"/>
      <c r="PXH35" s="451"/>
      <c r="PXI35" s="450"/>
      <c r="PXJ35" s="450"/>
      <c r="PXK35" s="446"/>
      <c r="PXL35" s="446"/>
      <c r="PXM35" s="446"/>
      <c r="PXN35" s="446"/>
      <c r="PXO35" s="451"/>
      <c r="PXP35" s="451"/>
      <c r="PXQ35" s="450"/>
      <c r="PXR35" s="450"/>
      <c r="PXS35" s="446"/>
      <c r="PXT35" s="446"/>
      <c r="PXU35" s="446"/>
      <c r="PXV35" s="446"/>
      <c r="PXW35" s="451"/>
      <c r="PXX35" s="451"/>
      <c r="PXY35" s="450"/>
      <c r="PXZ35" s="450"/>
      <c r="PYA35" s="446"/>
      <c r="PYB35" s="446"/>
      <c r="PYC35" s="446"/>
      <c r="PYD35" s="446"/>
      <c r="PYE35" s="451"/>
      <c r="PYF35" s="451"/>
      <c r="PYG35" s="450"/>
      <c r="PYH35" s="450"/>
      <c r="PYI35" s="446"/>
      <c r="PYJ35" s="446"/>
      <c r="PYK35" s="446"/>
      <c r="PYL35" s="446"/>
      <c r="PYM35" s="451"/>
      <c r="PYN35" s="451"/>
      <c r="PYO35" s="450"/>
      <c r="PYP35" s="450"/>
      <c r="PYQ35" s="446"/>
      <c r="PYR35" s="446"/>
      <c r="PYS35" s="446"/>
      <c r="PYT35" s="446"/>
      <c r="PYU35" s="451"/>
      <c r="PYV35" s="451"/>
      <c r="PYW35" s="450"/>
      <c r="PYX35" s="450"/>
      <c r="PYY35" s="446"/>
      <c r="PYZ35" s="446"/>
      <c r="PZA35" s="446"/>
      <c r="PZB35" s="446"/>
      <c r="PZC35" s="451"/>
      <c r="PZD35" s="451"/>
      <c r="PZE35" s="450"/>
      <c r="PZF35" s="450"/>
      <c r="PZG35" s="446"/>
      <c r="PZH35" s="446"/>
      <c r="PZI35" s="446"/>
      <c r="PZJ35" s="446"/>
      <c r="PZK35" s="451"/>
      <c r="PZL35" s="451"/>
      <c r="PZM35" s="450"/>
      <c r="PZN35" s="450"/>
      <c r="PZO35" s="446"/>
      <c r="PZP35" s="446"/>
      <c r="PZQ35" s="446"/>
      <c r="PZR35" s="446"/>
      <c r="PZS35" s="451"/>
      <c r="PZT35" s="451"/>
      <c r="PZU35" s="450"/>
      <c r="PZV35" s="450"/>
      <c r="PZW35" s="446"/>
      <c r="PZX35" s="446"/>
      <c r="PZY35" s="446"/>
      <c r="PZZ35" s="446"/>
      <c r="QAA35" s="451"/>
      <c r="QAB35" s="451"/>
      <c r="QAC35" s="450"/>
      <c r="QAD35" s="450"/>
      <c r="QAE35" s="446"/>
      <c r="QAF35" s="446"/>
      <c r="QAG35" s="446"/>
      <c r="QAH35" s="446"/>
      <c r="QAI35" s="451"/>
      <c r="QAJ35" s="451"/>
      <c r="QAK35" s="450"/>
      <c r="QAL35" s="450"/>
      <c r="QAM35" s="446"/>
      <c r="QAN35" s="446"/>
      <c r="QAO35" s="446"/>
      <c r="QAP35" s="446"/>
      <c r="QAQ35" s="451"/>
      <c r="QAR35" s="451"/>
      <c r="QAS35" s="450"/>
      <c r="QAT35" s="450"/>
      <c r="QAU35" s="446"/>
      <c r="QAV35" s="446"/>
      <c r="QAW35" s="446"/>
      <c r="QAX35" s="446"/>
      <c r="QAY35" s="451"/>
      <c r="QAZ35" s="451"/>
      <c r="QBA35" s="450"/>
      <c r="QBB35" s="450"/>
      <c r="QBC35" s="446"/>
      <c r="QBD35" s="446"/>
      <c r="QBE35" s="446"/>
      <c r="QBF35" s="446"/>
      <c r="QBG35" s="451"/>
      <c r="QBH35" s="451"/>
      <c r="QBI35" s="450"/>
      <c r="QBJ35" s="450"/>
      <c r="QBK35" s="446"/>
      <c r="QBL35" s="446"/>
      <c r="QBM35" s="446"/>
      <c r="QBN35" s="446"/>
      <c r="QBO35" s="451"/>
      <c r="QBP35" s="451"/>
      <c r="QBQ35" s="450"/>
      <c r="QBR35" s="450"/>
      <c r="QBS35" s="446"/>
      <c r="QBT35" s="446"/>
      <c r="QBU35" s="446"/>
      <c r="QBV35" s="446"/>
      <c r="QBW35" s="451"/>
      <c r="QBX35" s="451"/>
      <c r="QBY35" s="450"/>
      <c r="QBZ35" s="450"/>
      <c r="QCA35" s="446"/>
      <c r="QCB35" s="446"/>
      <c r="QCC35" s="446"/>
      <c r="QCD35" s="446"/>
      <c r="QCE35" s="451"/>
      <c r="QCF35" s="451"/>
      <c r="QCG35" s="450"/>
      <c r="QCH35" s="450"/>
      <c r="QCI35" s="446"/>
      <c r="QCJ35" s="446"/>
      <c r="QCK35" s="446"/>
      <c r="QCL35" s="446"/>
      <c r="QCM35" s="451"/>
      <c r="QCN35" s="451"/>
      <c r="QCO35" s="450"/>
      <c r="QCP35" s="450"/>
      <c r="QCQ35" s="446"/>
      <c r="QCR35" s="446"/>
      <c r="QCS35" s="446"/>
      <c r="QCT35" s="446"/>
      <c r="QCU35" s="451"/>
      <c r="QCV35" s="451"/>
      <c r="QCW35" s="450"/>
      <c r="QCX35" s="450"/>
      <c r="QCY35" s="446"/>
      <c r="QCZ35" s="446"/>
      <c r="QDA35" s="446"/>
      <c r="QDB35" s="446"/>
      <c r="QDC35" s="451"/>
      <c r="QDD35" s="451"/>
      <c r="QDE35" s="450"/>
      <c r="QDF35" s="450"/>
      <c r="QDG35" s="446"/>
      <c r="QDH35" s="446"/>
      <c r="QDI35" s="446"/>
      <c r="QDJ35" s="446"/>
      <c r="QDK35" s="451"/>
      <c r="QDL35" s="451"/>
      <c r="QDM35" s="450"/>
      <c r="QDN35" s="450"/>
      <c r="QDO35" s="446"/>
      <c r="QDP35" s="446"/>
      <c r="QDQ35" s="446"/>
      <c r="QDR35" s="446"/>
      <c r="QDS35" s="451"/>
      <c r="QDT35" s="451"/>
      <c r="QDU35" s="450"/>
      <c r="QDV35" s="450"/>
      <c r="QDW35" s="446"/>
      <c r="QDX35" s="446"/>
      <c r="QDY35" s="446"/>
      <c r="QDZ35" s="446"/>
      <c r="QEA35" s="451"/>
      <c r="QEB35" s="451"/>
      <c r="QEC35" s="450"/>
      <c r="QED35" s="450"/>
      <c r="QEE35" s="446"/>
      <c r="QEF35" s="446"/>
      <c r="QEG35" s="446"/>
      <c r="QEH35" s="446"/>
      <c r="QEI35" s="451"/>
      <c r="QEJ35" s="451"/>
      <c r="QEK35" s="450"/>
      <c r="QEL35" s="450"/>
      <c r="QEM35" s="446"/>
      <c r="QEN35" s="446"/>
      <c r="QEO35" s="446"/>
      <c r="QEP35" s="446"/>
      <c r="QEQ35" s="451"/>
      <c r="QER35" s="451"/>
      <c r="QES35" s="450"/>
      <c r="QET35" s="450"/>
      <c r="QEU35" s="446"/>
      <c r="QEV35" s="446"/>
      <c r="QEW35" s="446"/>
      <c r="QEX35" s="446"/>
      <c r="QEY35" s="451"/>
      <c r="QEZ35" s="451"/>
      <c r="QFA35" s="450"/>
      <c r="QFB35" s="450"/>
      <c r="QFC35" s="446"/>
      <c r="QFD35" s="446"/>
      <c r="QFE35" s="446"/>
      <c r="QFF35" s="446"/>
      <c r="QFG35" s="451"/>
      <c r="QFH35" s="451"/>
      <c r="QFI35" s="450"/>
      <c r="QFJ35" s="450"/>
      <c r="QFK35" s="446"/>
      <c r="QFL35" s="446"/>
      <c r="QFM35" s="446"/>
      <c r="QFN35" s="446"/>
      <c r="QFO35" s="451"/>
      <c r="QFP35" s="451"/>
      <c r="QFQ35" s="450"/>
      <c r="QFR35" s="450"/>
      <c r="QFS35" s="446"/>
      <c r="QFT35" s="446"/>
      <c r="QFU35" s="446"/>
      <c r="QFV35" s="446"/>
      <c r="QFW35" s="451"/>
      <c r="QFX35" s="451"/>
      <c r="QFY35" s="450"/>
      <c r="QFZ35" s="450"/>
      <c r="QGA35" s="446"/>
      <c r="QGB35" s="446"/>
      <c r="QGC35" s="446"/>
      <c r="QGD35" s="446"/>
      <c r="QGE35" s="451"/>
      <c r="QGF35" s="451"/>
      <c r="QGG35" s="450"/>
      <c r="QGH35" s="450"/>
      <c r="QGI35" s="446"/>
      <c r="QGJ35" s="446"/>
      <c r="QGK35" s="446"/>
      <c r="QGL35" s="446"/>
      <c r="QGM35" s="451"/>
      <c r="QGN35" s="451"/>
      <c r="QGO35" s="450"/>
      <c r="QGP35" s="450"/>
      <c r="QGQ35" s="446"/>
      <c r="QGR35" s="446"/>
      <c r="QGS35" s="446"/>
      <c r="QGT35" s="446"/>
      <c r="QGU35" s="451"/>
      <c r="QGV35" s="451"/>
      <c r="QGW35" s="450"/>
      <c r="QGX35" s="450"/>
      <c r="QGY35" s="446"/>
      <c r="QGZ35" s="446"/>
      <c r="QHA35" s="446"/>
      <c r="QHB35" s="446"/>
      <c r="QHC35" s="451"/>
      <c r="QHD35" s="451"/>
      <c r="QHE35" s="450"/>
      <c r="QHF35" s="450"/>
      <c r="QHG35" s="446"/>
      <c r="QHH35" s="446"/>
      <c r="QHI35" s="446"/>
      <c r="QHJ35" s="446"/>
      <c r="QHK35" s="451"/>
      <c r="QHL35" s="451"/>
      <c r="QHM35" s="450"/>
      <c r="QHN35" s="450"/>
      <c r="QHO35" s="446"/>
      <c r="QHP35" s="446"/>
      <c r="QHQ35" s="446"/>
      <c r="QHR35" s="446"/>
      <c r="QHS35" s="451"/>
      <c r="QHT35" s="451"/>
      <c r="QHU35" s="450"/>
      <c r="QHV35" s="450"/>
      <c r="QHW35" s="446"/>
      <c r="QHX35" s="446"/>
      <c r="QHY35" s="446"/>
      <c r="QHZ35" s="446"/>
      <c r="QIA35" s="451"/>
      <c r="QIB35" s="451"/>
      <c r="QIC35" s="450"/>
      <c r="QID35" s="450"/>
      <c r="QIE35" s="446"/>
      <c r="QIF35" s="446"/>
      <c r="QIG35" s="446"/>
      <c r="QIH35" s="446"/>
      <c r="QII35" s="451"/>
      <c r="QIJ35" s="451"/>
      <c r="QIK35" s="450"/>
      <c r="QIL35" s="450"/>
      <c r="QIM35" s="446"/>
      <c r="QIN35" s="446"/>
      <c r="QIO35" s="446"/>
      <c r="QIP35" s="446"/>
      <c r="QIQ35" s="451"/>
      <c r="QIR35" s="451"/>
      <c r="QIS35" s="450"/>
      <c r="QIT35" s="450"/>
      <c r="QIU35" s="446"/>
      <c r="QIV35" s="446"/>
      <c r="QIW35" s="446"/>
      <c r="QIX35" s="446"/>
      <c r="QIY35" s="451"/>
      <c r="QIZ35" s="451"/>
      <c r="QJA35" s="450"/>
      <c r="QJB35" s="450"/>
      <c r="QJC35" s="446"/>
      <c r="QJD35" s="446"/>
      <c r="QJE35" s="446"/>
      <c r="QJF35" s="446"/>
      <c r="QJG35" s="451"/>
      <c r="QJH35" s="451"/>
      <c r="QJI35" s="450"/>
      <c r="QJJ35" s="450"/>
      <c r="QJK35" s="446"/>
      <c r="QJL35" s="446"/>
      <c r="QJM35" s="446"/>
      <c r="QJN35" s="446"/>
      <c r="QJO35" s="451"/>
      <c r="QJP35" s="451"/>
      <c r="QJQ35" s="450"/>
      <c r="QJR35" s="450"/>
      <c r="QJS35" s="446"/>
      <c r="QJT35" s="446"/>
      <c r="QJU35" s="446"/>
      <c r="QJV35" s="446"/>
      <c r="QJW35" s="451"/>
      <c r="QJX35" s="451"/>
      <c r="QJY35" s="450"/>
      <c r="QJZ35" s="450"/>
      <c r="QKA35" s="446"/>
      <c r="QKB35" s="446"/>
      <c r="QKC35" s="446"/>
      <c r="QKD35" s="446"/>
      <c r="QKE35" s="451"/>
      <c r="QKF35" s="451"/>
      <c r="QKG35" s="450"/>
      <c r="QKH35" s="450"/>
      <c r="QKI35" s="446"/>
      <c r="QKJ35" s="446"/>
      <c r="QKK35" s="446"/>
      <c r="QKL35" s="446"/>
      <c r="QKM35" s="451"/>
      <c r="QKN35" s="451"/>
      <c r="QKO35" s="450"/>
      <c r="QKP35" s="450"/>
      <c r="QKQ35" s="446"/>
      <c r="QKR35" s="446"/>
      <c r="QKS35" s="446"/>
      <c r="QKT35" s="446"/>
      <c r="QKU35" s="451"/>
      <c r="QKV35" s="451"/>
      <c r="QKW35" s="450"/>
      <c r="QKX35" s="450"/>
      <c r="QKY35" s="446"/>
      <c r="QKZ35" s="446"/>
      <c r="QLA35" s="446"/>
      <c r="QLB35" s="446"/>
      <c r="QLC35" s="451"/>
      <c r="QLD35" s="451"/>
      <c r="QLE35" s="450"/>
      <c r="QLF35" s="450"/>
      <c r="QLG35" s="446"/>
      <c r="QLH35" s="446"/>
      <c r="QLI35" s="446"/>
      <c r="QLJ35" s="446"/>
      <c r="QLK35" s="451"/>
      <c r="QLL35" s="451"/>
      <c r="QLM35" s="450"/>
      <c r="QLN35" s="450"/>
      <c r="QLO35" s="446"/>
      <c r="QLP35" s="446"/>
      <c r="QLQ35" s="446"/>
      <c r="QLR35" s="446"/>
      <c r="QLS35" s="451"/>
      <c r="QLT35" s="451"/>
      <c r="QLU35" s="450"/>
      <c r="QLV35" s="450"/>
      <c r="QLW35" s="446"/>
      <c r="QLX35" s="446"/>
      <c r="QLY35" s="446"/>
      <c r="QLZ35" s="446"/>
      <c r="QMA35" s="451"/>
      <c r="QMB35" s="451"/>
      <c r="QMC35" s="450"/>
      <c r="QMD35" s="450"/>
      <c r="QME35" s="446"/>
      <c r="QMF35" s="446"/>
      <c r="QMG35" s="446"/>
      <c r="QMH35" s="446"/>
      <c r="QMI35" s="451"/>
      <c r="QMJ35" s="451"/>
      <c r="QMK35" s="450"/>
      <c r="QML35" s="450"/>
      <c r="QMM35" s="446"/>
      <c r="QMN35" s="446"/>
      <c r="QMO35" s="446"/>
      <c r="QMP35" s="446"/>
      <c r="QMQ35" s="451"/>
      <c r="QMR35" s="451"/>
      <c r="QMS35" s="450"/>
      <c r="QMT35" s="450"/>
      <c r="QMU35" s="446"/>
      <c r="QMV35" s="446"/>
      <c r="QMW35" s="446"/>
      <c r="QMX35" s="446"/>
      <c r="QMY35" s="451"/>
      <c r="QMZ35" s="451"/>
      <c r="QNA35" s="450"/>
      <c r="QNB35" s="450"/>
      <c r="QNC35" s="446"/>
      <c r="QND35" s="446"/>
      <c r="QNE35" s="446"/>
      <c r="QNF35" s="446"/>
      <c r="QNG35" s="451"/>
      <c r="QNH35" s="451"/>
      <c r="QNI35" s="450"/>
      <c r="QNJ35" s="450"/>
      <c r="QNK35" s="446"/>
      <c r="QNL35" s="446"/>
      <c r="QNM35" s="446"/>
      <c r="QNN35" s="446"/>
      <c r="QNO35" s="451"/>
      <c r="QNP35" s="451"/>
      <c r="QNQ35" s="450"/>
      <c r="QNR35" s="450"/>
      <c r="QNS35" s="446"/>
      <c r="QNT35" s="446"/>
      <c r="QNU35" s="446"/>
      <c r="QNV35" s="446"/>
      <c r="QNW35" s="451"/>
      <c r="QNX35" s="451"/>
      <c r="QNY35" s="450"/>
      <c r="QNZ35" s="450"/>
      <c r="QOA35" s="446"/>
      <c r="QOB35" s="446"/>
      <c r="QOC35" s="446"/>
      <c r="QOD35" s="446"/>
      <c r="QOE35" s="451"/>
      <c r="QOF35" s="451"/>
      <c r="QOG35" s="450"/>
      <c r="QOH35" s="450"/>
      <c r="QOI35" s="446"/>
      <c r="QOJ35" s="446"/>
      <c r="QOK35" s="446"/>
      <c r="QOL35" s="446"/>
      <c r="QOM35" s="451"/>
      <c r="QON35" s="451"/>
      <c r="QOO35" s="450"/>
      <c r="QOP35" s="450"/>
      <c r="QOQ35" s="446"/>
      <c r="QOR35" s="446"/>
      <c r="QOS35" s="446"/>
      <c r="QOT35" s="446"/>
      <c r="QOU35" s="451"/>
      <c r="QOV35" s="451"/>
      <c r="QOW35" s="450"/>
      <c r="QOX35" s="450"/>
      <c r="QOY35" s="446"/>
      <c r="QOZ35" s="446"/>
      <c r="QPA35" s="446"/>
      <c r="QPB35" s="446"/>
      <c r="QPC35" s="451"/>
      <c r="QPD35" s="451"/>
      <c r="QPE35" s="450"/>
      <c r="QPF35" s="450"/>
      <c r="QPG35" s="446"/>
      <c r="QPH35" s="446"/>
      <c r="QPI35" s="446"/>
      <c r="QPJ35" s="446"/>
      <c r="QPK35" s="451"/>
      <c r="QPL35" s="451"/>
      <c r="QPM35" s="450"/>
      <c r="QPN35" s="450"/>
      <c r="QPO35" s="446"/>
      <c r="QPP35" s="446"/>
      <c r="QPQ35" s="446"/>
      <c r="QPR35" s="446"/>
      <c r="QPS35" s="451"/>
      <c r="QPT35" s="451"/>
      <c r="QPU35" s="450"/>
      <c r="QPV35" s="450"/>
      <c r="QPW35" s="446"/>
      <c r="QPX35" s="446"/>
      <c r="QPY35" s="446"/>
      <c r="QPZ35" s="446"/>
      <c r="QQA35" s="451"/>
      <c r="QQB35" s="451"/>
      <c r="QQC35" s="450"/>
      <c r="QQD35" s="450"/>
      <c r="QQE35" s="446"/>
      <c r="QQF35" s="446"/>
      <c r="QQG35" s="446"/>
      <c r="QQH35" s="446"/>
      <c r="QQI35" s="451"/>
      <c r="QQJ35" s="451"/>
      <c r="QQK35" s="450"/>
      <c r="QQL35" s="450"/>
      <c r="QQM35" s="446"/>
      <c r="QQN35" s="446"/>
      <c r="QQO35" s="446"/>
      <c r="QQP35" s="446"/>
      <c r="QQQ35" s="451"/>
      <c r="QQR35" s="451"/>
      <c r="QQS35" s="450"/>
      <c r="QQT35" s="450"/>
      <c r="QQU35" s="446"/>
      <c r="QQV35" s="446"/>
      <c r="QQW35" s="446"/>
      <c r="QQX35" s="446"/>
      <c r="QQY35" s="451"/>
      <c r="QQZ35" s="451"/>
      <c r="QRA35" s="450"/>
      <c r="QRB35" s="450"/>
      <c r="QRC35" s="446"/>
      <c r="QRD35" s="446"/>
      <c r="QRE35" s="446"/>
      <c r="QRF35" s="446"/>
      <c r="QRG35" s="451"/>
      <c r="QRH35" s="451"/>
      <c r="QRI35" s="450"/>
      <c r="QRJ35" s="450"/>
      <c r="QRK35" s="446"/>
      <c r="QRL35" s="446"/>
      <c r="QRM35" s="446"/>
      <c r="QRN35" s="446"/>
      <c r="QRO35" s="451"/>
      <c r="QRP35" s="451"/>
      <c r="QRQ35" s="450"/>
      <c r="QRR35" s="450"/>
      <c r="QRS35" s="446"/>
      <c r="QRT35" s="446"/>
      <c r="QRU35" s="446"/>
      <c r="QRV35" s="446"/>
      <c r="QRW35" s="451"/>
      <c r="QRX35" s="451"/>
      <c r="QRY35" s="450"/>
      <c r="QRZ35" s="450"/>
      <c r="QSA35" s="446"/>
      <c r="QSB35" s="446"/>
      <c r="QSC35" s="446"/>
      <c r="QSD35" s="446"/>
      <c r="QSE35" s="451"/>
      <c r="QSF35" s="451"/>
      <c r="QSG35" s="450"/>
      <c r="QSH35" s="450"/>
      <c r="QSI35" s="446"/>
      <c r="QSJ35" s="446"/>
      <c r="QSK35" s="446"/>
      <c r="QSL35" s="446"/>
      <c r="QSM35" s="451"/>
      <c r="QSN35" s="451"/>
      <c r="QSO35" s="450"/>
      <c r="QSP35" s="450"/>
      <c r="QSQ35" s="446"/>
      <c r="QSR35" s="446"/>
      <c r="QSS35" s="446"/>
      <c r="QST35" s="446"/>
      <c r="QSU35" s="451"/>
      <c r="QSV35" s="451"/>
      <c r="QSW35" s="450"/>
      <c r="QSX35" s="450"/>
      <c r="QSY35" s="446"/>
      <c r="QSZ35" s="446"/>
      <c r="QTA35" s="446"/>
      <c r="QTB35" s="446"/>
      <c r="QTC35" s="451"/>
      <c r="QTD35" s="451"/>
      <c r="QTE35" s="450"/>
      <c r="QTF35" s="450"/>
      <c r="QTG35" s="446"/>
      <c r="QTH35" s="446"/>
      <c r="QTI35" s="446"/>
      <c r="QTJ35" s="446"/>
      <c r="QTK35" s="451"/>
      <c r="QTL35" s="451"/>
      <c r="QTM35" s="450"/>
      <c r="QTN35" s="450"/>
      <c r="QTO35" s="446"/>
      <c r="QTP35" s="446"/>
      <c r="QTQ35" s="446"/>
      <c r="QTR35" s="446"/>
      <c r="QTS35" s="451"/>
      <c r="QTT35" s="451"/>
      <c r="QTU35" s="450"/>
      <c r="QTV35" s="450"/>
      <c r="QTW35" s="446"/>
      <c r="QTX35" s="446"/>
      <c r="QTY35" s="446"/>
      <c r="QTZ35" s="446"/>
      <c r="QUA35" s="451"/>
      <c r="QUB35" s="451"/>
      <c r="QUC35" s="450"/>
      <c r="QUD35" s="450"/>
      <c r="QUE35" s="446"/>
      <c r="QUF35" s="446"/>
      <c r="QUG35" s="446"/>
      <c r="QUH35" s="446"/>
      <c r="QUI35" s="451"/>
      <c r="QUJ35" s="451"/>
      <c r="QUK35" s="450"/>
      <c r="QUL35" s="450"/>
      <c r="QUM35" s="446"/>
      <c r="QUN35" s="446"/>
      <c r="QUO35" s="446"/>
      <c r="QUP35" s="446"/>
      <c r="QUQ35" s="451"/>
      <c r="QUR35" s="451"/>
      <c r="QUS35" s="450"/>
      <c r="QUT35" s="450"/>
      <c r="QUU35" s="446"/>
      <c r="QUV35" s="446"/>
      <c r="QUW35" s="446"/>
      <c r="QUX35" s="446"/>
      <c r="QUY35" s="451"/>
      <c r="QUZ35" s="451"/>
      <c r="QVA35" s="450"/>
      <c r="QVB35" s="450"/>
      <c r="QVC35" s="446"/>
      <c r="QVD35" s="446"/>
      <c r="QVE35" s="446"/>
      <c r="QVF35" s="446"/>
      <c r="QVG35" s="451"/>
      <c r="QVH35" s="451"/>
      <c r="QVI35" s="450"/>
      <c r="QVJ35" s="450"/>
      <c r="QVK35" s="446"/>
      <c r="QVL35" s="446"/>
      <c r="QVM35" s="446"/>
      <c r="QVN35" s="446"/>
      <c r="QVO35" s="451"/>
      <c r="QVP35" s="451"/>
      <c r="QVQ35" s="450"/>
      <c r="QVR35" s="450"/>
      <c r="QVS35" s="446"/>
      <c r="QVT35" s="446"/>
      <c r="QVU35" s="446"/>
      <c r="QVV35" s="446"/>
      <c r="QVW35" s="451"/>
      <c r="QVX35" s="451"/>
      <c r="QVY35" s="450"/>
      <c r="QVZ35" s="450"/>
      <c r="QWA35" s="446"/>
      <c r="QWB35" s="446"/>
      <c r="QWC35" s="446"/>
      <c r="QWD35" s="446"/>
      <c r="QWE35" s="451"/>
      <c r="QWF35" s="451"/>
      <c r="QWG35" s="450"/>
      <c r="QWH35" s="450"/>
      <c r="QWI35" s="446"/>
      <c r="QWJ35" s="446"/>
      <c r="QWK35" s="446"/>
      <c r="QWL35" s="446"/>
      <c r="QWM35" s="451"/>
      <c r="QWN35" s="451"/>
      <c r="QWO35" s="450"/>
      <c r="QWP35" s="450"/>
      <c r="QWQ35" s="446"/>
      <c r="QWR35" s="446"/>
      <c r="QWS35" s="446"/>
      <c r="QWT35" s="446"/>
      <c r="QWU35" s="451"/>
      <c r="QWV35" s="451"/>
      <c r="QWW35" s="450"/>
      <c r="QWX35" s="450"/>
      <c r="QWY35" s="446"/>
      <c r="QWZ35" s="446"/>
      <c r="QXA35" s="446"/>
      <c r="QXB35" s="446"/>
      <c r="QXC35" s="451"/>
      <c r="QXD35" s="451"/>
      <c r="QXE35" s="450"/>
      <c r="QXF35" s="450"/>
      <c r="QXG35" s="446"/>
      <c r="QXH35" s="446"/>
      <c r="QXI35" s="446"/>
      <c r="QXJ35" s="446"/>
      <c r="QXK35" s="451"/>
      <c r="QXL35" s="451"/>
      <c r="QXM35" s="450"/>
      <c r="QXN35" s="450"/>
      <c r="QXO35" s="446"/>
      <c r="QXP35" s="446"/>
      <c r="QXQ35" s="446"/>
      <c r="QXR35" s="446"/>
      <c r="QXS35" s="451"/>
      <c r="QXT35" s="451"/>
      <c r="QXU35" s="450"/>
      <c r="QXV35" s="450"/>
      <c r="QXW35" s="446"/>
      <c r="QXX35" s="446"/>
      <c r="QXY35" s="446"/>
      <c r="QXZ35" s="446"/>
      <c r="QYA35" s="451"/>
      <c r="QYB35" s="451"/>
      <c r="QYC35" s="450"/>
      <c r="QYD35" s="450"/>
      <c r="QYE35" s="446"/>
      <c r="QYF35" s="446"/>
      <c r="QYG35" s="446"/>
      <c r="QYH35" s="446"/>
      <c r="QYI35" s="451"/>
      <c r="QYJ35" s="451"/>
      <c r="QYK35" s="450"/>
      <c r="QYL35" s="450"/>
      <c r="QYM35" s="446"/>
      <c r="QYN35" s="446"/>
      <c r="QYO35" s="446"/>
      <c r="QYP35" s="446"/>
      <c r="QYQ35" s="451"/>
      <c r="QYR35" s="451"/>
      <c r="QYS35" s="450"/>
      <c r="QYT35" s="450"/>
      <c r="QYU35" s="446"/>
      <c r="QYV35" s="446"/>
      <c r="QYW35" s="446"/>
      <c r="QYX35" s="446"/>
      <c r="QYY35" s="451"/>
      <c r="QYZ35" s="451"/>
      <c r="QZA35" s="450"/>
      <c r="QZB35" s="450"/>
      <c r="QZC35" s="446"/>
      <c r="QZD35" s="446"/>
      <c r="QZE35" s="446"/>
      <c r="QZF35" s="446"/>
      <c r="QZG35" s="451"/>
      <c r="QZH35" s="451"/>
      <c r="QZI35" s="450"/>
      <c r="QZJ35" s="450"/>
      <c r="QZK35" s="446"/>
      <c r="QZL35" s="446"/>
      <c r="QZM35" s="446"/>
      <c r="QZN35" s="446"/>
      <c r="QZO35" s="451"/>
      <c r="QZP35" s="451"/>
      <c r="QZQ35" s="450"/>
      <c r="QZR35" s="450"/>
      <c r="QZS35" s="446"/>
      <c r="QZT35" s="446"/>
      <c r="QZU35" s="446"/>
      <c r="QZV35" s="446"/>
      <c r="QZW35" s="451"/>
      <c r="QZX35" s="451"/>
      <c r="QZY35" s="450"/>
      <c r="QZZ35" s="450"/>
      <c r="RAA35" s="446"/>
      <c r="RAB35" s="446"/>
      <c r="RAC35" s="446"/>
      <c r="RAD35" s="446"/>
      <c r="RAE35" s="451"/>
      <c r="RAF35" s="451"/>
      <c r="RAG35" s="450"/>
      <c r="RAH35" s="450"/>
      <c r="RAI35" s="446"/>
      <c r="RAJ35" s="446"/>
      <c r="RAK35" s="446"/>
      <c r="RAL35" s="446"/>
      <c r="RAM35" s="451"/>
      <c r="RAN35" s="451"/>
      <c r="RAO35" s="450"/>
      <c r="RAP35" s="450"/>
      <c r="RAQ35" s="446"/>
      <c r="RAR35" s="446"/>
      <c r="RAS35" s="446"/>
      <c r="RAT35" s="446"/>
      <c r="RAU35" s="451"/>
      <c r="RAV35" s="451"/>
      <c r="RAW35" s="450"/>
      <c r="RAX35" s="450"/>
      <c r="RAY35" s="446"/>
      <c r="RAZ35" s="446"/>
      <c r="RBA35" s="446"/>
      <c r="RBB35" s="446"/>
      <c r="RBC35" s="451"/>
      <c r="RBD35" s="451"/>
      <c r="RBE35" s="450"/>
      <c r="RBF35" s="450"/>
      <c r="RBG35" s="446"/>
      <c r="RBH35" s="446"/>
      <c r="RBI35" s="446"/>
      <c r="RBJ35" s="446"/>
      <c r="RBK35" s="451"/>
      <c r="RBL35" s="451"/>
      <c r="RBM35" s="450"/>
      <c r="RBN35" s="450"/>
      <c r="RBO35" s="446"/>
      <c r="RBP35" s="446"/>
      <c r="RBQ35" s="446"/>
      <c r="RBR35" s="446"/>
      <c r="RBS35" s="451"/>
      <c r="RBT35" s="451"/>
      <c r="RBU35" s="450"/>
      <c r="RBV35" s="450"/>
      <c r="RBW35" s="446"/>
      <c r="RBX35" s="446"/>
      <c r="RBY35" s="446"/>
      <c r="RBZ35" s="446"/>
      <c r="RCA35" s="451"/>
      <c r="RCB35" s="451"/>
      <c r="RCC35" s="450"/>
      <c r="RCD35" s="450"/>
      <c r="RCE35" s="446"/>
      <c r="RCF35" s="446"/>
      <c r="RCG35" s="446"/>
      <c r="RCH35" s="446"/>
      <c r="RCI35" s="451"/>
      <c r="RCJ35" s="451"/>
      <c r="RCK35" s="450"/>
      <c r="RCL35" s="450"/>
      <c r="RCM35" s="446"/>
      <c r="RCN35" s="446"/>
      <c r="RCO35" s="446"/>
      <c r="RCP35" s="446"/>
      <c r="RCQ35" s="451"/>
      <c r="RCR35" s="451"/>
      <c r="RCS35" s="450"/>
      <c r="RCT35" s="450"/>
      <c r="RCU35" s="446"/>
      <c r="RCV35" s="446"/>
      <c r="RCW35" s="446"/>
      <c r="RCX35" s="446"/>
      <c r="RCY35" s="451"/>
      <c r="RCZ35" s="451"/>
      <c r="RDA35" s="450"/>
      <c r="RDB35" s="450"/>
      <c r="RDC35" s="446"/>
      <c r="RDD35" s="446"/>
      <c r="RDE35" s="446"/>
      <c r="RDF35" s="446"/>
      <c r="RDG35" s="451"/>
      <c r="RDH35" s="451"/>
      <c r="RDI35" s="450"/>
      <c r="RDJ35" s="450"/>
      <c r="RDK35" s="446"/>
      <c r="RDL35" s="446"/>
      <c r="RDM35" s="446"/>
      <c r="RDN35" s="446"/>
      <c r="RDO35" s="451"/>
      <c r="RDP35" s="451"/>
      <c r="RDQ35" s="450"/>
      <c r="RDR35" s="450"/>
      <c r="RDS35" s="446"/>
      <c r="RDT35" s="446"/>
      <c r="RDU35" s="446"/>
      <c r="RDV35" s="446"/>
      <c r="RDW35" s="451"/>
      <c r="RDX35" s="451"/>
      <c r="RDY35" s="450"/>
      <c r="RDZ35" s="450"/>
      <c r="REA35" s="446"/>
      <c r="REB35" s="446"/>
      <c r="REC35" s="446"/>
      <c r="RED35" s="446"/>
      <c r="REE35" s="451"/>
      <c r="REF35" s="451"/>
      <c r="REG35" s="450"/>
      <c r="REH35" s="450"/>
      <c r="REI35" s="446"/>
      <c r="REJ35" s="446"/>
      <c r="REK35" s="446"/>
      <c r="REL35" s="446"/>
      <c r="REM35" s="451"/>
      <c r="REN35" s="451"/>
      <c r="REO35" s="450"/>
      <c r="REP35" s="450"/>
      <c r="REQ35" s="446"/>
      <c r="RER35" s="446"/>
      <c r="RES35" s="446"/>
      <c r="RET35" s="446"/>
      <c r="REU35" s="451"/>
      <c r="REV35" s="451"/>
      <c r="REW35" s="450"/>
      <c r="REX35" s="450"/>
      <c r="REY35" s="446"/>
      <c r="REZ35" s="446"/>
      <c r="RFA35" s="446"/>
      <c r="RFB35" s="446"/>
      <c r="RFC35" s="451"/>
      <c r="RFD35" s="451"/>
      <c r="RFE35" s="450"/>
      <c r="RFF35" s="450"/>
      <c r="RFG35" s="446"/>
      <c r="RFH35" s="446"/>
      <c r="RFI35" s="446"/>
      <c r="RFJ35" s="446"/>
      <c r="RFK35" s="451"/>
      <c r="RFL35" s="451"/>
      <c r="RFM35" s="450"/>
      <c r="RFN35" s="450"/>
      <c r="RFO35" s="446"/>
      <c r="RFP35" s="446"/>
      <c r="RFQ35" s="446"/>
      <c r="RFR35" s="446"/>
      <c r="RFS35" s="451"/>
      <c r="RFT35" s="451"/>
      <c r="RFU35" s="450"/>
      <c r="RFV35" s="450"/>
      <c r="RFW35" s="446"/>
      <c r="RFX35" s="446"/>
      <c r="RFY35" s="446"/>
      <c r="RFZ35" s="446"/>
      <c r="RGA35" s="451"/>
      <c r="RGB35" s="451"/>
      <c r="RGC35" s="450"/>
      <c r="RGD35" s="450"/>
      <c r="RGE35" s="446"/>
      <c r="RGF35" s="446"/>
      <c r="RGG35" s="446"/>
      <c r="RGH35" s="446"/>
      <c r="RGI35" s="451"/>
      <c r="RGJ35" s="451"/>
      <c r="RGK35" s="450"/>
      <c r="RGL35" s="450"/>
      <c r="RGM35" s="446"/>
      <c r="RGN35" s="446"/>
      <c r="RGO35" s="446"/>
      <c r="RGP35" s="446"/>
      <c r="RGQ35" s="451"/>
      <c r="RGR35" s="451"/>
      <c r="RGS35" s="450"/>
      <c r="RGT35" s="450"/>
      <c r="RGU35" s="446"/>
      <c r="RGV35" s="446"/>
      <c r="RGW35" s="446"/>
      <c r="RGX35" s="446"/>
      <c r="RGY35" s="451"/>
      <c r="RGZ35" s="451"/>
      <c r="RHA35" s="450"/>
      <c r="RHB35" s="450"/>
      <c r="RHC35" s="446"/>
      <c r="RHD35" s="446"/>
      <c r="RHE35" s="446"/>
      <c r="RHF35" s="446"/>
      <c r="RHG35" s="451"/>
      <c r="RHH35" s="451"/>
      <c r="RHI35" s="450"/>
      <c r="RHJ35" s="450"/>
      <c r="RHK35" s="446"/>
      <c r="RHL35" s="446"/>
      <c r="RHM35" s="446"/>
      <c r="RHN35" s="446"/>
      <c r="RHO35" s="451"/>
      <c r="RHP35" s="451"/>
      <c r="RHQ35" s="450"/>
      <c r="RHR35" s="450"/>
      <c r="RHS35" s="446"/>
      <c r="RHT35" s="446"/>
      <c r="RHU35" s="446"/>
      <c r="RHV35" s="446"/>
      <c r="RHW35" s="451"/>
      <c r="RHX35" s="451"/>
      <c r="RHY35" s="450"/>
      <c r="RHZ35" s="450"/>
      <c r="RIA35" s="446"/>
      <c r="RIB35" s="446"/>
      <c r="RIC35" s="446"/>
      <c r="RID35" s="446"/>
      <c r="RIE35" s="451"/>
      <c r="RIF35" s="451"/>
      <c r="RIG35" s="450"/>
      <c r="RIH35" s="450"/>
      <c r="RII35" s="446"/>
      <c r="RIJ35" s="446"/>
      <c r="RIK35" s="446"/>
      <c r="RIL35" s="446"/>
      <c r="RIM35" s="451"/>
      <c r="RIN35" s="451"/>
      <c r="RIO35" s="450"/>
      <c r="RIP35" s="450"/>
      <c r="RIQ35" s="446"/>
      <c r="RIR35" s="446"/>
      <c r="RIS35" s="446"/>
      <c r="RIT35" s="446"/>
      <c r="RIU35" s="451"/>
      <c r="RIV35" s="451"/>
      <c r="RIW35" s="450"/>
      <c r="RIX35" s="450"/>
      <c r="RIY35" s="446"/>
      <c r="RIZ35" s="446"/>
      <c r="RJA35" s="446"/>
      <c r="RJB35" s="446"/>
      <c r="RJC35" s="451"/>
      <c r="RJD35" s="451"/>
      <c r="RJE35" s="450"/>
      <c r="RJF35" s="450"/>
      <c r="RJG35" s="446"/>
      <c r="RJH35" s="446"/>
      <c r="RJI35" s="446"/>
      <c r="RJJ35" s="446"/>
      <c r="RJK35" s="451"/>
      <c r="RJL35" s="451"/>
      <c r="RJM35" s="450"/>
      <c r="RJN35" s="450"/>
      <c r="RJO35" s="446"/>
      <c r="RJP35" s="446"/>
      <c r="RJQ35" s="446"/>
      <c r="RJR35" s="446"/>
      <c r="RJS35" s="451"/>
      <c r="RJT35" s="451"/>
      <c r="RJU35" s="450"/>
      <c r="RJV35" s="450"/>
      <c r="RJW35" s="446"/>
      <c r="RJX35" s="446"/>
      <c r="RJY35" s="446"/>
      <c r="RJZ35" s="446"/>
      <c r="RKA35" s="451"/>
      <c r="RKB35" s="451"/>
      <c r="RKC35" s="450"/>
      <c r="RKD35" s="450"/>
      <c r="RKE35" s="446"/>
      <c r="RKF35" s="446"/>
      <c r="RKG35" s="446"/>
      <c r="RKH35" s="446"/>
      <c r="RKI35" s="451"/>
      <c r="RKJ35" s="451"/>
      <c r="RKK35" s="450"/>
      <c r="RKL35" s="450"/>
      <c r="RKM35" s="446"/>
      <c r="RKN35" s="446"/>
      <c r="RKO35" s="446"/>
      <c r="RKP35" s="446"/>
      <c r="RKQ35" s="451"/>
      <c r="RKR35" s="451"/>
      <c r="RKS35" s="450"/>
      <c r="RKT35" s="450"/>
      <c r="RKU35" s="446"/>
      <c r="RKV35" s="446"/>
      <c r="RKW35" s="446"/>
      <c r="RKX35" s="446"/>
      <c r="RKY35" s="451"/>
      <c r="RKZ35" s="451"/>
      <c r="RLA35" s="450"/>
      <c r="RLB35" s="450"/>
      <c r="RLC35" s="446"/>
      <c r="RLD35" s="446"/>
      <c r="RLE35" s="446"/>
      <c r="RLF35" s="446"/>
      <c r="RLG35" s="451"/>
      <c r="RLH35" s="451"/>
      <c r="RLI35" s="450"/>
      <c r="RLJ35" s="450"/>
      <c r="RLK35" s="446"/>
      <c r="RLL35" s="446"/>
      <c r="RLM35" s="446"/>
      <c r="RLN35" s="446"/>
      <c r="RLO35" s="451"/>
      <c r="RLP35" s="451"/>
      <c r="RLQ35" s="450"/>
      <c r="RLR35" s="450"/>
      <c r="RLS35" s="446"/>
      <c r="RLT35" s="446"/>
      <c r="RLU35" s="446"/>
      <c r="RLV35" s="446"/>
      <c r="RLW35" s="451"/>
      <c r="RLX35" s="451"/>
      <c r="RLY35" s="450"/>
      <c r="RLZ35" s="450"/>
      <c r="RMA35" s="446"/>
      <c r="RMB35" s="446"/>
      <c r="RMC35" s="446"/>
      <c r="RMD35" s="446"/>
      <c r="RME35" s="451"/>
      <c r="RMF35" s="451"/>
      <c r="RMG35" s="450"/>
      <c r="RMH35" s="450"/>
      <c r="RMI35" s="446"/>
      <c r="RMJ35" s="446"/>
      <c r="RMK35" s="446"/>
      <c r="RML35" s="446"/>
      <c r="RMM35" s="451"/>
      <c r="RMN35" s="451"/>
      <c r="RMO35" s="450"/>
      <c r="RMP35" s="450"/>
      <c r="RMQ35" s="446"/>
      <c r="RMR35" s="446"/>
      <c r="RMS35" s="446"/>
      <c r="RMT35" s="446"/>
      <c r="RMU35" s="451"/>
      <c r="RMV35" s="451"/>
      <c r="RMW35" s="450"/>
      <c r="RMX35" s="450"/>
      <c r="RMY35" s="446"/>
      <c r="RMZ35" s="446"/>
      <c r="RNA35" s="446"/>
      <c r="RNB35" s="446"/>
      <c r="RNC35" s="451"/>
      <c r="RND35" s="451"/>
      <c r="RNE35" s="450"/>
      <c r="RNF35" s="450"/>
      <c r="RNG35" s="446"/>
      <c r="RNH35" s="446"/>
      <c r="RNI35" s="446"/>
      <c r="RNJ35" s="446"/>
      <c r="RNK35" s="451"/>
      <c r="RNL35" s="451"/>
      <c r="RNM35" s="450"/>
      <c r="RNN35" s="450"/>
      <c r="RNO35" s="446"/>
      <c r="RNP35" s="446"/>
      <c r="RNQ35" s="446"/>
      <c r="RNR35" s="446"/>
      <c r="RNS35" s="451"/>
      <c r="RNT35" s="451"/>
      <c r="RNU35" s="450"/>
      <c r="RNV35" s="450"/>
      <c r="RNW35" s="446"/>
      <c r="RNX35" s="446"/>
      <c r="RNY35" s="446"/>
      <c r="RNZ35" s="446"/>
      <c r="ROA35" s="451"/>
      <c r="ROB35" s="451"/>
      <c r="ROC35" s="450"/>
      <c r="ROD35" s="450"/>
      <c r="ROE35" s="446"/>
      <c r="ROF35" s="446"/>
      <c r="ROG35" s="446"/>
      <c r="ROH35" s="446"/>
      <c r="ROI35" s="451"/>
      <c r="ROJ35" s="451"/>
      <c r="ROK35" s="450"/>
      <c r="ROL35" s="450"/>
      <c r="ROM35" s="446"/>
      <c r="RON35" s="446"/>
      <c r="ROO35" s="446"/>
      <c r="ROP35" s="446"/>
      <c r="ROQ35" s="451"/>
      <c r="ROR35" s="451"/>
      <c r="ROS35" s="450"/>
      <c r="ROT35" s="450"/>
      <c r="ROU35" s="446"/>
      <c r="ROV35" s="446"/>
      <c r="ROW35" s="446"/>
      <c r="ROX35" s="446"/>
      <c r="ROY35" s="451"/>
      <c r="ROZ35" s="451"/>
      <c r="RPA35" s="450"/>
      <c r="RPB35" s="450"/>
      <c r="RPC35" s="446"/>
      <c r="RPD35" s="446"/>
      <c r="RPE35" s="446"/>
      <c r="RPF35" s="446"/>
      <c r="RPG35" s="451"/>
      <c r="RPH35" s="451"/>
      <c r="RPI35" s="450"/>
      <c r="RPJ35" s="450"/>
      <c r="RPK35" s="446"/>
      <c r="RPL35" s="446"/>
      <c r="RPM35" s="446"/>
      <c r="RPN35" s="446"/>
      <c r="RPO35" s="451"/>
      <c r="RPP35" s="451"/>
      <c r="RPQ35" s="450"/>
      <c r="RPR35" s="450"/>
      <c r="RPS35" s="446"/>
      <c r="RPT35" s="446"/>
      <c r="RPU35" s="446"/>
      <c r="RPV35" s="446"/>
      <c r="RPW35" s="451"/>
      <c r="RPX35" s="451"/>
      <c r="RPY35" s="450"/>
      <c r="RPZ35" s="450"/>
      <c r="RQA35" s="446"/>
      <c r="RQB35" s="446"/>
      <c r="RQC35" s="446"/>
      <c r="RQD35" s="446"/>
      <c r="RQE35" s="451"/>
      <c r="RQF35" s="451"/>
      <c r="RQG35" s="450"/>
      <c r="RQH35" s="450"/>
      <c r="RQI35" s="446"/>
      <c r="RQJ35" s="446"/>
      <c r="RQK35" s="446"/>
      <c r="RQL35" s="446"/>
      <c r="RQM35" s="451"/>
      <c r="RQN35" s="451"/>
      <c r="RQO35" s="450"/>
      <c r="RQP35" s="450"/>
      <c r="RQQ35" s="446"/>
      <c r="RQR35" s="446"/>
      <c r="RQS35" s="446"/>
      <c r="RQT35" s="446"/>
      <c r="RQU35" s="451"/>
      <c r="RQV35" s="451"/>
      <c r="RQW35" s="450"/>
      <c r="RQX35" s="450"/>
      <c r="RQY35" s="446"/>
      <c r="RQZ35" s="446"/>
      <c r="RRA35" s="446"/>
      <c r="RRB35" s="446"/>
      <c r="RRC35" s="451"/>
      <c r="RRD35" s="451"/>
      <c r="RRE35" s="450"/>
      <c r="RRF35" s="450"/>
      <c r="RRG35" s="446"/>
      <c r="RRH35" s="446"/>
      <c r="RRI35" s="446"/>
      <c r="RRJ35" s="446"/>
      <c r="RRK35" s="451"/>
      <c r="RRL35" s="451"/>
      <c r="RRM35" s="450"/>
      <c r="RRN35" s="450"/>
      <c r="RRO35" s="446"/>
      <c r="RRP35" s="446"/>
      <c r="RRQ35" s="446"/>
      <c r="RRR35" s="446"/>
      <c r="RRS35" s="451"/>
      <c r="RRT35" s="451"/>
      <c r="RRU35" s="450"/>
      <c r="RRV35" s="450"/>
      <c r="RRW35" s="446"/>
      <c r="RRX35" s="446"/>
      <c r="RRY35" s="446"/>
      <c r="RRZ35" s="446"/>
      <c r="RSA35" s="451"/>
      <c r="RSB35" s="451"/>
      <c r="RSC35" s="450"/>
      <c r="RSD35" s="450"/>
      <c r="RSE35" s="446"/>
      <c r="RSF35" s="446"/>
      <c r="RSG35" s="446"/>
      <c r="RSH35" s="446"/>
      <c r="RSI35" s="451"/>
      <c r="RSJ35" s="451"/>
      <c r="RSK35" s="450"/>
      <c r="RSL35" s="450"/>
      <c r="RSM35" s="446"/>
      <c r="RSN35" s="446"/>
      <c r="RSO35" s="446"/>
      <c r="RSP35" s="446"/>
      <c r="RSQ35" s="451"/>
      <c r="RSR35" s="451"/>
      <c r="RSS35" s="450"/>
      <c r="RST35" s="450"/>
      <c r="RSU35" s="446"/>
      <c r="RSV35" s="446"/>
      <c r="RSW35" s="446"/>
      <c r="RSX35" s="446"/>
      <c r="RSY35" s="451"/>
      <c r="RSZ35" s="451"/>
      <c r="RTA35" s="450"/>
      <c r="RTB35" s="450"/>
      <c r="RTC35" s="446"/>
      <c r="RTD35" s="446"/>
      <c r="RTE35" s="446"/>
      <c r="RTF35" s="446"/>
      <c r="RTG35" s="451"/>
      <c r="RTH35" s="451"/>
      <c r="RTI35" s="450"/>
      <c r="RTJ35" s="450"/>
      <c r="RTK35" s="446"/>
      <c r="RTL35" s="446"/>
      <c r="RTM35" s="446"/>
      <c r="RTN35" s="446"/>
      <c r="RTO35" s="451"/>
      <c r="RTP35" s="451"/>
      <c r="RTQ35" s="450"/>
      <c r="RTR35" s="450"/>
      <c r="RTS35" s="446"/>
      <c r="RTT35" s="446"/>
      <c r="RTU35" s="446"/>
      <c r="RTV35" s="446"/>
      <c r="RTW35" s="451"/>
      <c r="RTX35" s="451"/>
      <c r="RTY35" s="450"/>
      <c r="RTZ35" s="450"/>
      <c r="RUA35" s="446"/>
      <c r="RUB35" s="446"/>
      <c r="RUC35" s="446"/>
      <c r="RUD35" s="446"/>
      <c r="RUE35" s="451"/>
      <c r="RUF35" s="451"/>
      <c r="RUG35" s="450"/>
      <c r="RUH35" s="450"/>
      <c r="RUI35" s="446"/>
      <c r="RUJ35" s="446"/>
      <c r="RUK35" s="446"/>
      <c r="RUL35" s="446"/>
      <c r="RUM35" s="451"/>
      <c r="RUN35" s="451"/>
      <c r="RUO35" s="450"/>
      <c r="RUP35" s="450"/>
      <c r="RUQ35" s="446"/>
      <c r="RUR35" s="446"/>
      <c r="RUS35" s="446"/>
      <c r="RUT35" s="446"/>
      <c r="RUU35" s="451"/>
      <c r="RUV35" s="451"/>
      <c r="RUW35" s="450"/>
      <c r="RUX35" s="450"/>
      <c r="RUY35" s="446"/>
      <c r="RUZ35" s="446"/>
      <c r="RVA35" s="446"/>
      <c r="RVB35" s="446"/>
      <c r="RVC35" s="451"/>
      <c r="RVD35" s="451"/>
      <c r="RVE35" s="450"/>
      <c r="RVF35" s="450"/>
      <c r="RVG35" s="446"/>
      <c r="RVH35" s="446"/>
      <c r="RVI35" s="446"/>
      <c r="RVJ35" s="446"/>
      <c r="RVK35" s="451"/>
      <c r="RVL35" s="451"/>
      <c r="RVM35" s="450"/>
      <c r="RVN35" s="450"/>
      <c r="RVO35" s="446"/>
      <c r="RVP35" s="446"/>
      <c r="RVQ35" s="446"/>
      <c r="RVR35" s="446"/>
      <c r="RVS35" s="451"/>
      <c r="RVT35" s="451"/>
      <c r="RVU35" s="450"/>
      <c r="RVV35" s="450"/>
      <c r="RVW35" s="446"/>
      <c r="RVX35" s="446"/>
      <c r="RVY35" s="446"/>
      <c r="RVZ35" s="446"/>
      <c r="RWA35" s="451"/>
      <c r="RWB35" s="451"/>
      <c r="RWC35" s="450"/>
      <c r="RWD35" s="450"/>
      <c r="RWE35" s="446"/>
      <c r="RWF35" s="446"/>
      <c r="RWG35" s="446"/>
      <c r="RWH35" s="446"/>
      <c r="RWI35" s="451"/>
      <c r="RWJ35" s="451"/>
      <c r="RWK35" s="450"/>
      <c r="RWL35" s="450"/>
      <c r="RWM35" s="446"/>
      <c r="RWN35" s="446"/>
      <c r="RWO35" s="446"/>
      <c r="RWP35" s="446"/>
      <c r="RWQ35" s="451"/>
      <c r="RWR35" s="451"/>
      <c r="RWS35" s="450"/>
      <c r="RWT35" s="450"/>
      <c r="RWU35" s="446"/>
      <c r="RWV35" s="446"/>
      <c r="RWW35" s="446"/>
      <c r="RWX35" s="446"/>
      <c r="RWY35" s="451"/>
      <c r="RWZ35" s="451"/>
      <c r="RXA35" s="450"/>
      <c r="RXB35" s="450"/>
      <c r="RXC35" s="446"/>
      <c r="RXD35" s="446"/>
      <c r="RXE35" s="446"/>
      <c r="RXF35" s="446"/>
      <c r="RXG35" s="451"/>
      <c r="RXH35" s="451"/>
      <c r="RXI35" s="450"/>
      <c r="RXJ35" s="450"/>
      <c r="RXK35" s="446"/>
      <c r="RXL35" s="446"/>
      <c r="RXM35" s="446"/>
      <c r="RXN35" s="446"/>
      <c r="RXO35" s="451"/>
      <c r="RXP35" s="451"/>
      <c r="RXQ35" s="450"/>
      <c r="RXR35" s="450"/>
      <c r="RXS35" s="446"/>
      <c r="RXT35" s="446"/>
      <c r="RXU35" s="446"/>
      <c r="RXV35" s="446"/>
      <c r="RXW35" s="451"/>
      <c r="RXX35" s="451"/>
      <c r="RXY35" s="450"/>
      <c r="RXZ35" s="450"/>
      <c r="RYA35" s="446"/>
      <c r="RYB35" s="446"/>
      <c r="RYC35" s="446"/>
      <c r="RYD35" s="446"/>
      <c r="RYE35" s="451"/>
      <c r="RYF35" s="451"/>
      <c r="RYG35" s="450"/>
      <c r="RYH35" s="450"/>
      <c r="RYI35" s="446"/>
      <c r="RYJ35" s="446"/>
      <c r="RYK35" s="446"/>
      <c r="RYL35" s="446"/>
      <c r="RYM35" s="451"/>
      <c r="RYN35" s="451"/>
      <c r="RYO35" s="450"/>
      <c r="RYP35" s="450"/>
      <c r="RYQ35" s="446"/>
      <c r="RYR35" s="446"/>
      <c r="RYS35" s="446"/>
      <c r="RYT35" s="446"/>
      <c r="RYU35" s="451"/>
      <c r="RYV35" s="451"/>
      <c r="RYW35" s="450"/>
      <c r="RYX35" s="450"/>
      <c r="RYY35" s="446"/>
      <c r="RYZ35" s="446"/>
      <c r="RZA35" s="446"/>
      <c r="RZB35" s="446"/>
      <c r="RZC35" s="451"/>
      <c r="RZD35" s="451"/>
      <c r="RZE35" s="450"/>
      <c r="RZF35" s="450"/>
      <c r="RZG35" s="446"/>
      <c r="RZH35" s="446"/>
      <c r="RZI35" s="446"/>
      <c r="RZJ35" s="446"/>
      <c r="RZK35" s="451"/>
      <c r="RZL35" s="451"/>
      <c r="RZM35" s="450"/>
      <c r="RZN35" s="450"/>
      <c r="RZO35" s="446"/>
      <c r="RZP35" s="446"/>
      <c r="RZQ35" s="446"/>
      <c r="RZR35" s="446"/>
      <c r="RZS35" s="451"/>
      <c r="RZT35" s="451"/>
      <c r="RZU35" s="450"/>
      <c r="RZV35" s="450"/>
      <c r="RZW35" s="446"/>
      <c r="RZX35" s="446"/>
      <c r="RZY35" s="446"/>
      <c r="RZZ35" s="446"/>
      <c r="SAA35" s="451"/>
      <c r="SAB35" s="451"/>
      <c r="SAC35" s="450"/>
      <c r="SAD35" s="450"/>
      <c r="SAE35" s="446"/>
      <c r="SAF35" s="446"/>
      <c r="SAG35" s="446"/>
      <c r="SAH35" s="446"/>
      <c r="SAI35" s="451"/>
      <c r="SAJ35" s="451"/>
      <c r="SAK35" s="450"/>
      <c r="SAL35" s="450"/>
      <c r="SAM35" s="446"/>
      <c r="SAN35" s="446"/>
      <c r="SAO35" s="446"/>
      <c r="SAP35" s="446"/>
      <c r="SAQ35" s="451"/>
      <c r="SAR35" s="451"/>
      <c r="SAS35" s="450"/>
      <c r="SAT35" s="450"/>
      <c r="SAU35" s="446"/>
      <c r="SAV35" s="446"/>
      <c r="SAW35" s="446"/>
      <c r="SAX35" s="446"/>
      <c r="SAY35" s="451"/>
      <c r="SAZ35" s="451"/>
      <c r="SBA35" s="450"/>
      <c r="SBB35" s="450"/>
      <c r="SBC35" s="446"/>
      <c r="SBD35" s="446"/>
      <c r="SBE35" s="446"/>
      <c r="SBF35" s="446"/>
      <c r="SBG35" s="451"/>
      <c r="SBH35" s="451"/>
      <c r="SBI35" s="450"/>
      <c r="SBJ35" s="450"/>
      <c r="SBK35" s="446"/>
      <c r="SBL35" s="446"/>
      <c r="SBM35" s="446"/>
      <c r="SBN35" s="446"/>
      <c r="SBO35" s="451"/>
      <c r="SBP35" s="451"/>
      <c r="SBQ35" s="450"/>
      <c r="SBR35" s="450"/>
      <c r="SBS35" s="446"/>
      <c r="SBT35" s="446"/>
      <c r="SBU35" s="446"/>
      <c r="SBV35" s="446"/>
      <c r="SBW35" s="451"/>
      <c r="SBX35" s="451"/>
      <c r="SBY35" s="450"/>
      <c r="SBZ35" s="450"/>
      <c r="SCA35" s="446"/>
      <c r="SCB35" s="446"/>
      <c r="SCC35" s="446"/>
      <c r="SCD35" s="446"/>
      <c r="SCE35" s="451"/>
      <c r="SCF35" s="451"/>
      <c r="SCG35" s="450"/>
      <c r="SCH35" s="450"/>
      <c r="SCI35" s="446"/>
      <c r="SCJ35" s="446"/>
      <c r="SCK35" s="446"/>
      <c r="SCL35" s="446"/>
      <c r="SCM35" s="451"/>
      <c r="SCN35" s="451"/>
      <c r="SCO35" s="450"/>
      <c r="SCP35" s="450"/>
      <c r="SCQ35" s="446"/>
      <c r="SCR35" s="446"/>
      <c r="SCS35" s="446"/>
      <c r="SCT35" s="446"/>
      <c r="SCU35" s="451"/>
      <c r="SCV35" s="451"/>
      <c r="SCW35" s="450"/>
      <c r="SCX35" s="450"/>
      <c r="SCY35" s="446"/>
      <c r="SCZ35" s="446"/>
      <c r="SDA35" s="446"/>
      <c r="SDB35" s="446"/>
      <c r="SDC35" s="451"/>
      <c r="SDD35" s="451"/>
      <c r="SDE35" s="450"/>
      <c r="SDF35" s="450"/>
      <c r="SDG35" s="446"/>
      <c r="SDH35" s="446"/>
      <c r="SDI35" s="446"/>
      <c r="SDJ35" s="446"/>
      <c r="SDK35" s="451"/>
      <c r="SDL35" s="451"/>
      <c r="SDM35" s="450"/>
      <c r="SDN35" s="450"/>
      <c r="SDO35" s="446"/>
      <c r="SDP35" s="446"/>
      <c r="SDQ35" s="446"/>
      <c r="SDR35" s="446"/>
      <c r="SDS35" s="451"/>
      <c r="SDT35" s="451"/>
      <c r="SDU35" s="450"/>
      <c r="SDV35" s="450"/>
      <c r="SDW35" s="446"/>
      <c r="SDX35" s="446"/>
      <c r="SDY35" s="446"/>
      <c r="SDZ35" s="446"/>
      <c r="SEA35" s="451"/>
      <c r="SEB35" s="451"/>
      <c r="SEC35" s="450"/>
      <c r="SED35" s="450"/>
      <c r="SEE35" s="446"/>
      <c r="SEF35" s="446"/>
      <c r="SEG35" s="446"/>
      <c r="SEH35" s="446"/>
      <c r="SEI35" s="451"/>
      <c r="SEJ35" s="451"/>
      <c r="SEK35" s="450"/>
      <c r="SEL35" s="450"/>
      <c r="SEM35" s="446"/>
      <c r="SEN35" s="446"/>
      <c r="SEO35" s="446"/>
      <c r="SEP35" s="446"/>
      <c r="SEQ35" s="451"/>
      <c r="SER35" s="451"/>
      <c r="SES35" s="450"/>
      <c r="SET35" s="450"/>
      <c r="SEU35" s="446"/>
      <c r="SEV35" s="446"/>
      <c r="SEW35" s="446"/>
      <c r="SEX35" s="446"/>
      <c r="SEY35" s="451"/>
      <c r="SEZ35" s="451"/>
      <c r="SFA35" s="450"/>
      <c r="SFB35" s="450"/>
      <c r="SFC35" s="446"/>
      <c r="SFD35" s="446"/>
      <c r="SFE35" s="446"/>
      <c r="SFF35" s="446"/>
      <c r="SFG35" s="451"/>
      <c r="SFH35" s="451"/>
      <c r="SFI35" s="450"/>
      <c r="SFJ35" s="450"/>
      <c r="SFK35" s="446"/>
      <c r="SFL35" s="446"/>
      <c r="SFM35" s="446"/>
      <c r="SFN35" s="446"/>
      <c r="SFO35" s="451"/>
      <c r="SFP35" s="451"/>
      <c r="SFQ35" s="450"/>
      <c r="SFR35" s="450"/>
      <c r="SFS35" s="446"/>
      <c r="SFT35" s="446"/>
      <c r="SFU35" s="446"/>
      <c r="SFV35" s="446"/>
      <c r="SFW35" s="451"/>
      <c r="SFX35" s="451"/>
      <c r="SFY35" s="450"/>
      <c r="SFZ35" s="450"/>
      <c r="SGA35" s="446"/>
      <c r="SGB35" s="446"/>
      <c r="SGC35" s="446"/>
      <c r="SGD35" s="446"/>
      <c r="SGE35" s="451"/>
      <c r="SGF35" s="451"/>
      <c r="SGG35" s="450"/>
      <c r="SGH35" s="450"/>
      <c r="SGI35" s="446"/>
      <c r="SGJ35" s="446"/>
      <c r="SGK35" s="446"/>
      <c r="SGL35" s="446"/>
      <c r="SGM35" s="451"/>
      <c r="SGN35" s="451"/>
      <c r="SGO35" s="450"/>
      <c r="SGP35" s="450"/>
      <c r="SGQ35" s="446"/>
      <c r="SGR35" s="446"/>
      <c r="SGS35" s="446"/>
      <c r="SGT35" s="446"/>
      <c r="SGU35" s="451"/>
      <c r="SGV35" s="451"/>
      <c r="SGW35" s="450"/>
      <c r="SGX35" s="450"/>
      <c r="SGY35" s="446"/>
      <c r="SGZ35" s="446"/>
      <c r="SHA35" s="446"/>
      <c r="SHB35" s="446"/>
      <c r="SHC35" s="451"/>
      <c r="SHD35" s="451"/>
      <c r="SHE35" s="450"/>
      <c r="SHF35" s="450"/>
      <c r="SHG35" s="446"/>
      <c r="SHH35" s="446"/>
      <c r="SHI35" s="446"/>
      <c r="SHJ35" s="446"/>
      <c r="SHK35" s="451"/>
      <c r="SHL35" s="451"/>
      <c r="SHM35" s="450"/>
      <c r="SHN35" s="450"/>
      <c r="SHO35" s="446"/>
      <c r="SHP35" s="446"/>
      <c r="SHQ35" s="446"/>
      <c r="SHR35" s="446"/>
      <c r="SHS35" s="451"/>
      <c r="SHT35" s="451"/>
      <c r="SHU35" s="450"/>
      <c r="SHV35" s="450"/>
      <c r="SHW35" s="446"/>
      <c r="SHX35" s="446"/>
      <c r="SHY35" s="446"/>
      <c r="SHZ35" s="446"/>
      <c r="SIA35" s="451"/>
      <c r="SIB35" s="451"/>
      <c r="SIC35" s="450"/>
      <c r="SID35" s="450"/>
      <c r="SIE35" s="446"/>
      <c r="SIF35" s="446"/>
      <c r="SIG35" s="446"/>
      <c r="SIH35" s="446"/>
      <c r="SII35" s="451"/>
      <c r="SIJ35" s="451"/>
      <c r="SIK35" s="450"/>
      <c r="SIL35" s="450"/>
      <c r="SIM35" s="446"/>
      <c r="SIN35" s="446"/>
      <c r="SIO35" s="446"/>
      <c r="SIP35" s="446"/>
      <c r="SIQ35" s="451"/>
      <c r="SIR35" s="451"/>
      <c r="SIS35" s="450"/>
      <c r="SIT35" s="450"/>
      <c r="SIU35" s="446"/>
      <c r="SIV35" s="446"/>
      <c r="SIW35" s="446"/>
      <c r="SIX35" s="446"/>
      <c r="SIY35" s="451"/>
      <c r="SIZ35" s="451"/>
      <c r="SJA35" s="450"/>
      <c r="SJB35" s="450"/>
      <c r="SJC35" s="446"/>
      <c r="SJD35" s="446"/>
      <c r="SJE35" s="446"/>
      <c r="SJF35" s="446"/>
      <c r="SJG35" s="451"/>
      <c r="SJH35" s="451"/>
      <c r="SJI35" s="450"/>
      <c r="SJJ35" s="450"/>
      <c r="SJK35" s="446"/>
      <c r="SJL35" s="446"/>
      <c r="SJM35" s="446"/>
      <c r="SJN35" s="446"/>
      <c r="SJO35" s="451"/>
      <c r="SJP35" s="451"/>
      <c r="SJQ35" s="450"/>
      <c r="SJR35" s="450"/>
      <c r="SJS35" s="446"/>
      <c r="SJT35" s="446"/>
      <c r="SJU35" s="446"/>
      <c r="SJV35" s="446"/>
      <c r="SJW35" s="451"/>
      <c r="SJX35" s="451"/>
      <c r="SJY35" s="450"/>
      <c r="SJZ35" s="450"/>
      <c r="SKA35" s="446"/>
      <c r="SKB35" s="446"/>
      <c r="SKC35" s="446"/>
      <c r="SKD35" s="446"/>
      <c r="SKE35" s="451"/>
      <c r="SKF35" s="451"/>
      <c r="SKG35" s="450"/>
      <c r="SKH35" s="450"/>
      <c r="SKI35" s="446"/>
      <c r="SKJ35" s="446"/>
      <c r="SKK35" s="446"/>
      <c r="SKL35" s="446"/>
      <c r="SKM35" s="451"/>
      <c r="SKN35" s="451"/>
      <c r="SKO35" s="450"/>
      <c r="SKP35" s="450"/>
      <c r="SKQ35" s="446"/>
      <c r="SKR35" s="446"/>
      <c r="SKS35" s="446"/>
      <c r="SKT35" s="446"/>
      <c r="SKU35" s="451"/>
      <c r="SKV35" s="451"/>
      <c r="SKW35" s="450"/>
      <c r="SKX35" s="450"/>
      <c r="SKY35" s="446"/>
      <c r="SKZ35" s="446"/>
      <c r="SLA35" s="446"/>
      <c r="SLB35" s="446"/>
      <c r="SLC35" s="451"/>
      <c r="SLD35" s="451"/>
      <c r="SLE35" s="450"/>
      <c r="SLF35" s="450"/>
      <c r="SLG35" s="446"/>
      <c r="SLH35" s="446"/>
      <c r="SLI35" s="446"/>
      <c r="SLJ35" s="446"/>
      <c r="SLK35" s="451"/>
      <c r="SLL35" s="451"/>
      <c r="SLM35" s="450"/>
      <c r="SLN35" s="450"/>
      <c r="SLO35" s="446"/>
      <c r="SLP35" s="446"/>
      <c r="SLQ35" s="446"/>
      <c r="SLR35" s="446"/>
      <c r="SLS35" s="451"/>
      <c r="SLT35" s="451"/>
      <c r="SLU35" s="450"/>
      <c r="SLV35" s="450"/>
      <c r="SLW35" s="446"/>
      <c r="SLX35" s="446"/>
      <c r="SLY35" s="446"/>
      <c r="SLZ35" s="446"/>
      <c r="SMA35" s="451"/>
      <c r="SMB35" s="451"/>
      <c r="SMC35" s="450"/>
      <c r="SMD35" s="450"/>
      <c r="SME35" s="446"/>
      <c r="SMF35" s="446"/>
      <c r="SMG35" s="446"/>
      <c r="SMH35" s="446"/>
      <c r="SMI35" s="451"/>
      <c r="SMJ35" s="451"/>
      <c r="SMK35" s="450"/>
      <c r="SML35" s="450"/>
      <c r="SMM35" s="446"/>
      <c r="SMN35" s="446"/>
      <c r="SMO35" s="446"/>
      <c r="SMP35" s="446"/>
      <c r="SMQ35" s="451"/>
      <c r="SMR35" s="451"/>
      <c r="SMS35" s="450"/>
      <c r="SMT35" s="450"/>
      <c r="SMU35" s="446"/>
      <c r="SMV35" s="446"/>
      <c r="SMW35" s="446"/>
      <c r="SMX35" s="446"/>
      <c r="SMY35" s="451"/>
      <c r="SMZ35" s="451"/>
      <c r="SNA35" s="450"/>
      <c r="SNB35" s="450"/>
      <c r="SNC35" s="446"/>
      <c r="SND35" s="446"/>
      <c r="SNE35" s="446"/>
      <c r="SNF35" s="446"/>
      <c r="SNG35" s="451"/>
      <c r="SNH35" s="451"/>
      <c r="SNI35" s="450"/>
      <c r="SNJ35" s="450"/>
      <c r="SNK35" s="446"/>
      <c r="SNL35" s="446"/>
      <c r="SNM35" s="446"/>
      <c r="SNN35" s="446"/>
      <c r="SNO35" s="451"/>
      <c r="SNP35" s="451"/>
      <c r="SNQ35" s="450"/>
      <c r="SNR35" s="450"/>
      <c r="SNS35" s="446"/>
      <c r="SNT35" s="446"/>
      <c r="SNU35" s="446"/>
      <c r="SNV35" s="446"/>
      <c r="SNW35" s="451"/>
      <c r="SNX35" s="451"/>
      <c r="SNY35" s="450"/>
      <c r="SNZ35" s="450"/>
      <c r="SOA35" s="446"/>
      <c r="SOB35" s="446"/>
      <c r="SOC35" s="446"/>
      <c r="SOD35" s="446"/>
      <c r="SOE35" s="451"/>
      <c r="SOF35" s="451"/>
      <c r="SOG35" s="450"/>
      <c r="SOH35" s="450"/>
      <c r="SOI35" s="446"/>
      <c r="SOJ35" s="446"/>
      <c r="SOK35" s="446"/>
      <c r="SOL35" s="446"/>
      <c r="SOM35" s="451"/>
      <c r="SON35" s="451"/>
      <c r="SOO35" s="450"/>
      <c r="SOP35" s="450"/>
      <c r="SOQ35" s="446"/>
      <c r="SOR35" s="446"/>
      <c r="SOS35" s="446"/>
      <c r="SOT35" s="446"/>
      <c r="SOU35" s="451"/>
      <c r="SOV35" s="451"/>
      <c r="SOW35" s="450"/>
      <c r="SOX35" s="450"/>
      <c r="SOY35" s="446"/>
      <c r="SOZ35" s="446"/>
      <c r="SPA35" s="446"/>
      <c r="SPB35" s="446"/>
      <c r="SPC35" s="451"/>
      <c r="SPD35" s="451"/>
      <c r="SPE35" s="450"/>
      <c r="SPF35" s="450"/>
      <c r="SPG35" s="446"/>
      <c r="SPH35" s="446"/>
      <c r="SPI35" s="446"/>
      <c r="SPJ35" s="446"/>
      <c r="SPK35" s="451"/>
      <c r="SPL35" s="451"/>
      <c r="SPM35" s="450"/>
      <c r="SPN35" s="450"/>
      <c r="SPO35" s="446"/>
      <c r="SPP35" s="446"/>
      <c r="SPQ35" s="446"/>
      <c r="SPR35" s="446"/>
      <c r="SPS35" s="451"/>
      <c r="SPT35" s="451"/>
      <c r="SPU35" s="450"/>
      <c r="SPV35" s="450"/>
      <c r="SPW35" s="446"/>
      <c r="SPX35" s="446"/>
      <c r="SPY35" s="446"/>
      <c r="SPZ35" s="446"/>
      <c r="SQA35" s="451"/>
      <c r="SQB35" s="451"/>
      <c r="SQC35" s="450"/>
      <c r="SQD35" s="450"/>
      <c r="SQE35" s="446"/>
      <c r="SQF35" s="446"/>
      <c r="SQG35" s="446"/>
      <c r="SQH35" s="446"/>
      <c r="SQI35" s="451"/>
      <c r="SQJ35" s="451"/>
      <c r="SQK35" s="450"/>
      <c r="SQL35" s="450"/>
      <c r="SQM35" s="446"/>
      <c r="SQN35" s="446"/>
      <c r="SQO35" s="446"/>
      <c r="SQP35" s="446"/>
      <c r="SQQ35" s="451"/>
      <c r="SQR35" s="451"/>
      <c r="SQS35" s="450"/>
      <c r="SQT35" s="450"/>
      <c r="SQU35" s="446"/>
      <c r="SQV35" s="446"/>
      <c r="SQW35" s="446"/>
      <c r="SQX35" s="446"/>
      <c r="SQY35" s="451"/>
      <c r="SQZ35" s="451"/>
      <c r="SRA35" s="450"/>
      <c r="SRB35" s="450"/>
      <c r="SRC35" s="446"/>
      <c r="SRD35" s="446"/>
      <c r="SRE35" s="446"/>
      <c r="SRF35" s="446"/>
      <c r="SRG35" s="451"/>
      <c r="SRH35" s="451"/>
      <c r="SRI35" s="450"/>
      <c r="SRJ35" s="450"/>
      <c r="SRK35" s="446"/>
      <c r="SRL35" s="446"/>
      <c r="SRM35" s="446"/>
      <c r="SRN35" s="446"/>
      <c r="SRO35" s="451"/>
      <c r="SRP35" s="451"/>
      <c r="SRQ35" s="450"/>
      <c r="SRR35" s="450"/>
      <c r="SRS35" s="446"/>
      <c r="SRT35" s="446"/>
      <c r="SRU35" s="446"/>
      <c r="SRV35" s="446"/>
      <c r="SRW35" s="451"/>
      <c r="SRX35" s="451"/>
      <c r="SRY35" s="450"/>
      <c r="SRZ35" s="450"/>
      <c r="SSA35" s="446"/>
      <c r="SSB35" s="446"/>
      <c r="SSC35" s="446"/>
      <c r="SSD35" s="446"/>
      <c r="SSE35" s="451"/>
      <c r="SSF35" s="451"/>
      <c r="SSG35" s="450"/>
      <c r="SSH35" s="450"/>
      <c r="SSI35" s="446"/>
      <c r="SSJ35" s="446"/>
      <c r="SSK35" s="446"/>
      <c r="SSL35" s="446"/>
      <c r="SSM35" s="451"/>
      <c r="SSN35" s="451"/>
      <c r="SSO35" s="450"/>
      <c r="SSP35" s="450"/>
      <c r="SSQ35" s="446"/>
      <c r="SSR35" s="446"/>
      <c r="SSS35" s="446"/>
      <c r="SST35" s="446"/>
      <c r="SSU35" s="451"/>
      <c r="SSV35" s="451"/>
      <c r="SSW35" s="450"/>
      <c r="SSX35" s="450"/>
      <c r="SSY35" s="446"/>
      <c r="SSZ35" s="446"/>
      <c r="STA35" s="446"/>
      <c r="STB35" s="446"/>
      <c r="STC35" s="451"/>
      <c r="STD35" s="451"/>
      <c r="STE35" s="450"/>
      <c r="STF35" s="450"/>
      <c r="STG35" s="446"/>
      <c r="STH35" s="446"/>
      <c r="STI35" s="446"/>
      <c r="STJ35" s="446"/>
      <c r="STK35" s="451"/>
      <c r="STL35" s="451"/>
      <c r="STM35" s="450"/>
      <c r="STN35" s="450"/>
      <c r="STO35" s="446"/>
      <c r="STP35" s="446"/>
      <c r="STQ35" s="446"/>
      <c r="STR35" s="446"/>
      <c r="STS35" s="451"/>
      <c r="STT35" s="451"/>
      <c r="STU35" s="450"/>
      <c r="STV35" s="450"/>
      <c r="STW35" s="446"/>
      <c r="STX35" s="446"/>
      <c r="STY35" s="446"/>
      <c r="STZ35" s="446"/>
      <c r="SUA35" s="451"/>
      <c r="SUB35" s="451"/>
      <c r="SUC35" s="450"/>
      <c r="SUD35" s="450"/>
      <c r="SUE35" s="446"/>
      <c r="SUF35" s="446"/>
      <c r="SUG35" s="446"/>
      <c r="SUH35" s="446"/>
      <c r="SUI35" s="451"/>
      <c r="SUJ35" s="451"/>
      <c r="SUK35" s="450"/>
      <c r="SUL35" s="450"/>
      <c r="SUM35" s="446"/>
      <c r="SUN35" s="446"/>
      <c r="SUO35" s="446"/>
      <c r="SUP35" s="446"/>
      <c r="SUQ35" s="451"/>
      <c r="SUR35" s="451"/>
      <c r="SUS35" s="450"/>
      <c r="SUT35" s="450"/>
      <c r="SUU35" s="446"/>
      <c r="SUV35" s="446"/>
      <c r="SUW35" s="446"/>
      <c r="SUX35" s="446"/>
      <c r="SUY35" s="451"/>
      <c r="SUZ35" s="451"/>
      <c r="SVA35" s="450"/>
      <c r="SVB35" s="450"/>
      <c r="SVC35" s="446"/>
      <c r="SVD35" s="446"/>
      <c r="SVE35" s="446"/>
      <c r="SVF35" s="446"/>
      <c r="SVG35" s="451"/>
      <c r="SVH35" s="451"/>
      <c r="SVI35" s="450"/>
      <c r="SVJ35" s="450"/>
      <c r="SVK35" s="446"/>
      <c r="SVL35" s="446"/>
      <c r="SVM35" s="446"/>
      <c r="SVN35" s="446"/>
      <c r="SVO35" s="451"/>
      <c r="SVP35" s="451"/>
      <c r="SVQ35" s="450"/>
      <c r="SVR35" s="450"/>
      <c r="SVS35" s="446"/>
      <c r="SVT35" s="446"/>
      <c r="SVU35" s="446"/>
      <c r="SVV35" s="446"/>
      <c r="SVW35" s="451"/>
      <c r="SVX35" s="451"/>
      <c r="SVY35" s="450"/>
      <c r="SVZ35" s="450"/>
      <c r="SWA35" s="446"/>
      <c r="SWB35" s="446"/>
      <c r="SWC35" s="446"/>
      <c r="SWD35" s="446"/>
      <c r="SWE35" s="451"/>
      <c r="SWF35" s="451"/>
      <c r="SWG35" s="450"/>
      <c r="SWH35" s="450"/>
      <c r="SWI35" s="446"/>
      <c r="SWJ35" s="446"/>
      <c r="SWK35" s="446"/>
      <c r="SWL35" s="446"/>
      <c r="SWM35" s="451"/>
      <c r="SWN35" s="451"/>
      <c r="SWO35" s="450"/>
      <c r="SWP35" s="450"/>
      <c r="SWQ35" s="446"/>
      <c r="SWR35" s="446"/>
      <c r="SWS35" s="446"/>
      <c r="SWT35" s="446"/>
      <c r="SWU35" s="451"/>
      <c r="SWV35" s="451"/>
      <c r="SWW35" s="450"/>
      <c r="SWX35" s="450"/>
      <c r="SWY35" s="446"/>
      <c r="SWZ35" s="446"/>
      <c r="SXA35" s="446"/>
      <c r="SXB35" s="446"/>
      <c r="SXC35" s="451"/>
      <c r="SXD35" s="451"/>
      <c r="SXE35" s="450"/>
      <c r="SXF35" s="450"/>
      <c r="SXG35" s="446"/>
      <c r="SXH35" s="446"/>
      <c r="SXI35" s="446"/>
      <c r="SXJ35" s="446"/>
      <c r="SXK35" s="451"/>
      <c r="SXL35" s="451"/>
      <c r="SXM35" s="450"/>
      <c r="SXN35" s="450"/>
      <c r="SXO35" s="446"/>
      <c r="SXP35" s="446"/>
      <c r="SXQ35" s="446"/>
      <c r="SXR35" s="446"/>
      <c r="SXS35" s="451"/>
      <c r="SXT35" s="451"/>
      <c r="SXU35" s="450"/>
      <c r="SXV35" s="450"/>
      <c r="SXW35" s="446"/>
      <c r="SXX35" s="446"/>
      <c r="SXY35" s="446"/>
      <c r="SXZ35" s="446"/>
      <c r="SYA35" s="451"/>
      <c r="SYB35" s="451"/>
      <c r="SYC35" s="450"/>
      <c r="SYD35" s="450"/>
      <c r="SYE35" s="446"/>
      <c r="SYF35" s="446"/>
      <c r="SYG35" s="446"/>
      <c r="SYH35" s="446"/>
      <c r="SYI35" s="451"/>
      <c r="SYJ35" s="451"/>
      <c r="SYK35" s="450"/>
      <c r="SYL35" s="450"/>
      <c r="SYM35" s="446"/>
      <c r="SYN35" s="446"/>
      <c r="SYO35" s="446"/>
      <c r="SYP35" s="446"/>
      <c r="SYQ35" s="451"/>
      <c r="SYR35" s="451"/>
      <c r="SYS35" s="450"/>
      <c r="SYT35" s="450"/>
      <c r="SYU35" s="446"/>
      <c r="SYV35" s="446"/>
      <c r="SYW35" s="446"/>
      <c r="SYX35" s="446"/>
      <c r="SYY35" s="451"/>
      <c r="SYZ35" s="451"/>
      <c r="SZA35" s="450"/>
      <c r="SZB35" s="450"/>
      <c r="SZC35" s="446"/>
      <c r="SZD35" s="446"/>
      <c r="SZE35" s="446"/>
      <c r="SZF35" s="446"/>
      <c r="SZG35" s="451"/>
      <c r="SZH35" s="451"/>
      <c r="SZI35" s="450"/>
      <c r="SZJ35" s="450"/>
      <c r="SZK35" s="446"/>
      <c r="SZL35" s="446"/>
      <c r="SZM35" s="446"/>
      <c r="SZN35" s="446"/>
      <c r="SZO35" s="451"/>
      <c r="SZP35" s="451"/>
      <c r="SZQ35" s="450"/>
      <c r="SZR35" s="450"/>
      <c r="SZS35" s="446"/>
      <c r="SZT35" s="446"/>
      <c r="SZU35" s="446"/>
      <c r="SZV35" s="446"/>
      <c r="SZW35" s="451"/>
      <c r="SZX35" s="451"/>
      <c r="SZY35" s="450"/>
      <c r="SZZ35" s="450"/>
      <c r="TAA35" s="446"/>
      <c r="TAB35" s="446"/>
      <c r="TAC35" s="446"/>
      <c r="TAD35" s="446"/>
      <c r="TAE35" s="451"/>
      <c r="TAF35" s="451"/>
      <c r="TAG35" s="450"/>
      <c r="TAH35" s="450"/>
      <c r="TAI35" s="446"/>
      <c r="TAJ35" s="446"/>
      <c r="TAK35" s="446"/>
      <c r="TAL35" s="446"/>
      <c r="TAM35" s="451"/>
      <c r="TAN35" s="451"/>
      <c r="TAO35" s="450"/>
      <c r="TAP35" s="450"/>
      <c r="TAQ35" s="446"/>
      <c r="TAR35" s="446"/>
      <c r="TAS35" s="446"/>
      <c r="TAT35" s="446"/>
      <c r="TAU35" s="451"/>
      <c r="TAV35" s="451"/>
      <c r="TAW35" s="450"/>
      <c r="TAX35" s="450"/>
      <c r="TAY35" s="446"/>
      <c r="TAZ35" s="446"/>
      <c r="TBA35" s="446"/>
      <c r="TBB35" s="446"/>
      <c r="TBC35" s="451"/>
      <c r="TBD35" s="451"/>
      <c r="TBE35" s="450"/>
      <c r="TBF35" s="450"/>
      <c r="TBG35" s="446"/>
      <c r="TBH35" s="446"/>
      <c r="TBI35" s="446"/>
      <c r="TBJ35" s="446"/>
      <c r="TBK35" s="451"/>
      <c r="TBL35" s="451"/>
      <c r="TBM35" s="450"/>
      <c r="TBN35" s="450"/>
      <c r="TBO35" s="446"/>
      <c r="TBP35" s="446"/>
      <c r="TBQ35" s="446"/>
      <c r="TBR35" s="446"/>
      <c r="TBS35" s="451"/>
      <c r="TBT35" s="451"/>
      <c r="TBU35" s="450"/>
      <c r="TBV35" s="450"/>
      <c r="TBW35" s="446"/>
      <c r="TBX35" s="446"/>
      <c r="TBY35" s="446"/>
      <c r="TBZ35" s="446"/>
      <c r="TCA35" s="451"/>
      <c r="TCB35" s="451"/>
      <c r="TCC35" s="450"/>
      <c r="TCD35" s="450"/>
      <c r="TCE35" s="446"/>
      <c r="TCF35" s="446"/>
      <c r="TCG35" s="446"/>
      <c r="TCH35" s="446"/>
      <c r="TCI35" s="451"/>
      <c r="TCJ35" s="451"/>
      <c r="TCK35" s="450"/>
      <c r="TCL35" s="450"/>
      <c r="TCM35" s="446"/>
      <c r="TCN35" s="446"/>
      <c r="TCO35" s="446"/>
      <c r="TCP35" s="446"/>
      <c r="TCQ35" s="451"/>
      <c r="TCR35" s="451"/>
      <c r="TCS35" s="450"/>
      <c r="TCT35" s="450"/>
      <c r="TCU35" s="446"/>
      <c r="TCV35" s="446"/>
      <c r="TCW35" s="446"/>
      <c r="TCX35" s="446"/>
      <c r="TCY35" s="451"/>
      <c r="TCZ35" s="451"/>
      <c r="TDA35" s="450"/>
      <c r="TDB35" s="450"/>
      <c r="TDC35" s="446"/>
      <c r="TDD35" s="446"/>
      <c r="TDE35" s="446"/>
      <c r="TDF35" s="446"/>
      <c r="TDG35" s="451"/>
      <c r="TDH35" s="451"/>
      <c r="TDI35" s="450"/>
      <c r="TDJ35" s="450"/>
      <c r="TDK35" s="446"/>
      <c r="TDL35" s="446"/>
      <c r="TDM35" s="446"/>
      <c r="TDN35" s="446"/>
      <c r="TDO35" s="451"/>
      <c r="TDP35" s="451"/>
      <c r="TDQ35" s="450"/>
      <c r="TDR35" s="450"/>
      <c r="TDS35" s="446"/>
      <c r="TDT35" s="446"/>
      <c r="TDU35" s="446"/>
      <c r="TDV35" s="446"/>
      <c r="TDW35" s="451"/>
      <c r="TDX35" s="451"/>
      <c r="TDY35" s="450"/>
      <c r="TDZ35" s="450"/>
      <c r="TEA35" s="446"/>
      <c r="TEB35" s="446"/>
      <c r="TEC35" s="446"/>
      <c r="TED35" s="446"/>
      <c r="TEE35" s="451"/>
      <c r="TEF35" s="451"/>
      <c r="TEG35" s="450"/>
      <c r="TEH35" s="450"/>
      <c r="TEI35" s="446"/>
      <c r="TEJ35" s="446"/>
      <c r="TEK35" s="446"/>
      <c r="TEL35" s="446"/>
      <c r="TEM35" s="451"/>
      <c r="TEN35" s="451"/>
      <c r="TEO35" s="450"/>
      <c r="TEP35" s="450"/>
      <c r="TEQ35" s="446"/>
      <c r="TER35" s="446"/>
      <c r="TES35" s="446"/>
      <c r="TET35" s="446"/>
      <c r="TEU35" s="451"/>
      <c r="TEV35" s="451"/>
      <c r="TEW35" s="450"/>
      <c r="TEX35" s="450"/>
      <c r="TEY35" s="446"/>
      <c r="TEZ35" s="446"/>
      <c r="TFA35" s="446"/>
      <c r="TFB35" s="446"/>
      <c r="TFC35" s="451"/>
      <c r="TFD35" s="451"/>
      <c r="TFE35" s="450"/>
      <c r="TFF35" s="450"/>
      <c r="TFG35" s="446"/>
      <c r="TFH35" s="446"/>
      <c r="TFI35" s="446"/>
      <c r="TFJ35" s="446"/>
      <c r="TFK35" s="451"/>
      <c r="TFL35" s="451"/>
      <c r="TFM35" s="450"/>
      <c r="TFN35" s="450"/>
      <c r="TFO35" s="446"/>
      <c r="TFP35" s="446"/>
      <c r="TFQ35" s="446"/>
      <c r="TFR35" s="446"/>
      <c r="TFS35" s="451"/>
      <c r="TFT35" s="451"/>
      <c r="TFU35" s="450"/>
      <c r="TFV35" s="450"/>
      <c r="TFW35" s="446"/>
      <c r="TFX35" s="446"/>
      <c r="TFY35" s="446"/>
      <c r="TFZ35" s="446"/>
      <c r="TGA35" s="451"/>
      <c r="TGB35" s="451"/>
      <c r="TGC35" s="450"/>
      <c r="TGD35" s="450"/>
      <c r="TGE35" s="446"/>
      <c r="TGF35" s="446"/>
      <c r="TGG35" s="446"/>
      <c r="TGH35" s="446"/>
      <c r="TGI35" s="451"/>
      <c r="TGJ35" s="451"/>
      <c r="TGK35" s="450"/>
      <c r="TGL35" s="450"/>
      <c r="TGM35" s="446"/>
      <c r="TGN35" s="446"/>
      <c r="TGO35" s="446"/>
      <c r="TGP35" s="446"/>
      <c r="TGQ35" s="451"/>
      <c r="TGR35" s="451"/>
      <c r="TGS35" s="450"/>
      <c r="TGT35" s="450"/>
      <c r="TGU35" s="446"/>
      <c r="TGV35" s="446"/>
      <c r="TGW35" s="446"/>
      <c r="TGX35" s="446"/>
      <c r="TGY35" s="451"/>
      <c r="TGZ35" s="451"/>
      <c r="THA35" s="450"/>
      <c r="THB35" s="450"/>
      <c r="THC35" s="446"/>
      <c r="THD35" s="446"/>
      <c r="THE35" s="446"/>
      <c r="THF35" s="446"/>
      <c r="THG35" s="451"/>
      <c r="THH35" s="451"/>
      <c r="THI35" s="450"/>
      <c r="THJ35" s="450"/>
      <c r="THK35" s="446"/>
      <c r="THL35" s="446"/>
      <c r="THM35" s="446"/>
      <c r="THN35" s="446"/>
      <c r="THO35" s="451"/>
      <c r="THP35" s="451"/>
      <c r="THQ35" s="450"/>
      <c r="THR35" s="450"/>
      <c r="THS35" s="446"/>
      <c r="THT35" s="446"/>
      <c r="THU35" s="446"/>
      <c r="THV35" s="446"/>
      <c r="THW35" s="451"/>
      <c r="THX35" s="451"/>
      <c r="THY35" s="450"/>
      <c r="THZ35" s="450"/>
      <c r="TIA35" s="446"/>
      <c r="TIB35" s="446"/>
      <c r="TIC35" s="446"/>
      <c r="TID35" s="446"/>
      <c r="TIE35" s="451"/>
      <c r="TIF35" s="451"/>
      <c r="TIG35" s="450"/>
      <c r="TIH35" s="450"/>
      <c r="TII35" s="446"/>
      <c r="TIJ35" s="446"/>
      <c r="TIK35" s="446"/>
      <c r="TIL35" s="446"/>
      <c r="TIM35" s="451"/>
      <c r="TIN35" s="451"/>
      <c r="TIO35" s="450"/>
      <c r="TIP35" s="450"/>
      <c r="TIQ35" s="446"/>
      <c r="TIR35" s="446"/>
      <c r="TIS35" s="446"/>
      <c r="TIT35" s="446"/>
      <c r="TIU35" s="451"/>
      <c r="TIV35" s="451"/>
      <c r="TIW35" s="450"/>
      <c r="TIX35" s="450"/>
      <c r="TIY35" s="446"/>
      <c r="TIZ35" s="446"/>
      <c r="TJA35" s="446"/>
      <c r="TJB35" s="446"/>
      <c r="TJC35" s="451"/>
      <c r="TJD35" s="451"/>
      <c r="TJE35" s="450"/>
      <c r="TJF35" s="450"/>
      <c r="TJG35" s="446"/>
      <c r="TJH35" s="446"/>
      <c r="TJI35" s="446"/>
      <c r="TJJ35" s="446"/>
      <c r="TJK35" s="451"/>
      <c r="TJL35" s="451"/>
      <c r="TJM35" s="450"/>
      <c r="TJN35" s="450"/>
      <c r="TJO35" s="446"/>
      <c r="TJP35" s="446"/>
      <c r="TJQ35" s="446"/>
      <c r="TJR35" s="446"/>
      <c r="TJS35" s="451"/>
      <c r="TJT35" s="451"/>
      <c r="TJU35" s="450"/>
      <c r="TJV35" s="450"/>
      <c r="TJW35" s="446"/>
      <c r="TJX35" s="446"/>
      <c r="TJY35" s="446"/>
      <c r="TJZ35" s="446"/>
      <c r="TKA35" s="451"/>
      <c r="TKB35" s="451"/>
      <c r="TKC35" s="450"/>
      <c r="TKD35" s="450"/>
      <c r="TKE35" s="446"/>
      <c r="TKF35" s="446"/>
      <c r="TKG35" s="446"/>
      <c r="TKH35" s="446"/>
      <c r="TKI35" s="451"/>
      <c r="TKJ35" s="451"/>
      <c r="TKK35" s="450"/>
      <c r="TKL35" s="450"/>
      <c r="TKM35" s="446"/>
      <c r="TKN35" s="446"/>
      <c r="TKO35" s="446"/>
      <c r="TKP35" s="446"/>
      <c r="TKQ35" s="451"/>
      <c r="TKR35" s="451"/>
      <c r="TKS35" s="450"/>
      <c r="TKT35" s="450"/>
      <c r="TKU35" s="446"/>
      <c r="TKV35" s="446"/>
      <c r="TKW35" s="446"/>
      <c r="TKX35" s="446"/>
      <c r="TKY35" s="451"/>
      <c r="TKZ35" s="451"/>
      <c r="TLA35" s="450"/>
      <c r="TLB35" s="450"/>
      <c r="TLC35" s="446"/>
      <c r="TLD35" s="446"/>
      <c r="TLE35" s="446"/>
      <c r="TLF35" s="446"/>
      <c r="TLG35" s="451"/>
      <c r="TLH35" s="451"/>
      <c r="TLI35" s="450"/>
      <c r="TLJ35" s="450"/>
      <c r="TLK35" s="446"/>
      <c r="TLL35" s="446"/>
      <c r="TLM35" s="446"/>
      <c r="TLN35" s="446"/>
      <c r="TLO35" s="451"/>
      <c r="TLP35" s="451"/>
      <c r="TLQ35" s="450"/>
      <c r="TLR35" s="450"/>
      <c r="TLS35" s="446"/>
      <c r="TLT35" s="446"/>
      <c r="TLU35" s="446"/>
      <c r="TLV35" s="446"/>
      <c r="TLW35" s="451"/>
      <c r="TLX35" s="451"/>
      <c r="TLY35" s="450"/>
      <c r="TLZ35" s="450"/>
      <c r="TMA35" s="446"/>
      <c r="TMB35" s="446"/>
      <c r="TMC35" s="446"/>
      <c r="TMD35" s="446"/>
      <c r="TME35" s="451"/>
      <c r="TMF35" s="451"/>
      <c r="TMG35" s="450"/>
      <c r="TMH35" s="450"/>
      <c r="TMI35" s="446"/>
      <c r="TMJ35" s="446"/>
      <c r="TMK35" s="446"/>
      <c r="TML35" s="446"/>
      <c r="TMM35" s="451"/>
      <c r="TMN35" s="451"/>
      <c r="TMO35" s="450"/>
      <c r="TMP35" s="450"/>
      <c r="TMQ35" s="446"/>
      <c r="TMR35" s="446"/>
      <c r="TMS35" s="446"/>
      <c r="TMT35" s="446"/>
      <c r="TMU35" s="451"/>
      <c r="TMV35" s="451"/>
      <c r="TMW35" s="450"/>
      <c r="TMX35" s="450"/>
      <c r="TMY35" s="446"/>
      <c r="TMZ35" s="446"/>
      <c r="TNA35" s="446"/>
      <c r="TNB35" s="446"/>
      <c r="TNC35" s="451"/>
      <c r="TND35" s="451"/>
      <c r="TNE35" s="450"/>
      <c r="TNF35" s="450"/>
      <c r="TNG35" s="446"/>
      <c r="TNH35" s="446"/>
      <c r="TNI35" s="446"/>
      <c r="TNJ35" s="446"/>
      <c r="TNK35" s="451"/>
      <c r="TNL35" s="451"/>
      <c r="TNM35" s="450"/>
      <c r="TNN35" s="450"/>
      <c r="TNO35" s="446"/>
      <c r="TNP35" s="446"/>
      <c r="TNQ35" s="446"/>
      <c r="TNR35" s="446"/>
      <c r="TNS35" s="451"/>
      <c r="TNT35" s="451"/>
      <c r="TNU35" s="450"/>
      <c r="TNV35" s="450"/>
      <c r="TNW35" s="446"/>
      <c r="TNX35" s="446"/>
      <c r="TNY35" s="446"/>
      <c r="TNZ35" s="446"/>
      <c r="TOA35" s="451"/>
      <c r="TOB35" s="451"/>
      <c r="TOC35" s="450"/>
      <c r="TOD35" s="450"/>
      <c r="TOE35" s="446"/>
      <c r="TOF35" s="446"/>
      <c r="TOG35" s="446"/>
      <c r="TOH35" s="446"/>
      <c r="TOI35" s="451"/>
      <c r="TOJ35" s="451"/>
      <c r="TOK35" s="450"/>
      <c r="TOL35" s="450"/>
      <c r="TOM35" s="446"/>
      <c r="TON35" s="446"/>
      <c r="TOO35" s="446"/>
      <c r="TOP35" s="446"/>
      <c r="TOQ35" s="451"/>
      <c r="TOR35" s="451"/>
      <c r="TOS35" s="450"/>
      <c r="TOT35" s="450"/>
      <c r="TOU35" s="446"/>
      <c r="TOV35" s="446"/>
      <c r="TOW35" s="446"/>
      <c r="TOX35" s="446"/>
      <c r="TOY35" s="451"/>
      <c r="TOZ35" s="451"/>
      <c r="TPA35" s="450"/>
      <c r="TPB35" s="450"/>
      <c r="TPC35" s="446"/>
      <c r="TPD35" s="446"/>
      <c r="TPE35" s="446"/>
      <c r="TPF35" s="446"/>
      <c r="TPG35" s="451"/>
      <c r="TPH35" s="451"/>
      <c r="TPI35" s="450"/>
      <c r="TPJ35" s="450"/>
      <c r="TPK35" s="446"/>
      <c r="TPL35" s="446"/>
      <c r="TPM35" s="446"/>
      <c r="TPN35" s="446"/>
      <c r="TPO35" s="451"/>
      <c r="TPP35" s="451"/>
      <c r="TPQ35" s="450"/>
      <c r="TPR35" s="450"/>
      <c r="TPS35" s="446"/>
      <c r="TPT35" s="446"/>
      <c r="TPU35" s="446"/>
      <c r="TPV35" s="446"/>
      <c r="TPW35" s="451"/>
      <c r="TPX35" s="451"/>
      <c r="TPY35" s="450"/>
      <c r="TPZ35" s="450"/>
      <c r="TQA35" s="446"/>
      <c r="TQB35" s="446"/>
      <c r="TQC35" s="446"/>
      <c r="TQD35" s="446"/>
      <c r="TQE35" s="451"/>
      <c r="TQF35" s="451"/>
      <c r="TQG35" s="450"/>
      <c r="TQH35" s="450"/>
      <c r="TQI35" s="446"/>
      <c r="TQJ35" s="446"/>
      <c r="TQK35" s="446"/>
      <c r="TQL35" s="446"/>
      <c r="TQM35" s="451"/>
      <c r="TQN35" s="451"/>
      <c r="TQO35" s="450"/>
      <c r="TQP35" s="450"/>
      <c r="TQQ35" s="446"/>
      <c r="TQR35" s="446"/>
      <c r="TQS35" s="446"/>
      <c r="TQT35" s="446"/>
      <c r="TQU35" s="451"/>
      <c r="TQV35" s="451"/>
      <c r="TQW35" s="450"/>
      <c r="TQX35" s="450"/>
      <c r="TQY35" s="446"/>
      <c r="TQZ35" s="446"/>
      <c r="TRA35" s="446"/>
      <c r="TRB35" s="446"/>
      <c r="TRC35" s="451"/>
      <c r="TRD35" s="451"/>
      <c r="TRE35" s="450"/>
      <c r="TRF35" s="450"/>
      <c r="TRG35" s="446"/>
      <c r="TRH35" s="446"/>
      <c r="TRI35" s="446"/>
      <c r="TRJ35" s="446"/>
      <c r="TRK35" s="451"/>
      <c r="TRL35" s="451"/>
      <c r="TRM35" s="450"/>
      <c r="TRN35" s="450"/>
      <c r="TRO35" s="446"/>
      <c r="TRP35" s="446"/>
      <c r="TRQ35" s="446"/>
      <c r="TRR35" s="446"/>
      <c r="TRS35" s="451"/>
      <c r="TRT35" s="451"/>
      <c r="TRU35" s="450"/>
      <c r="TRV35" s="450"/>
      <c r="TRW35" s="446"/>
      <c r="TRX35" s="446"/>
      <c r="TRY35" s="446"/>
      <c r="TRZ35" s="446"/>
      <c r="TSA35" s="451"/>
      <c r="TSB35" s="451"/>
      <c r="TSC35" s="450"/>
      <c r="TSD35" s="450"/>
      <c r="TSE35" s="446"/>
      <c r="TSF35" s="446"/>
      <c r="TSG35" s="446"/>
      <c r="TSH35" s="446"/>
      <c r="TSI35" s="451"/>
      <c r="TSJ35" s="451"/>
      <c r="TSK35" s="450"/>
      <c r="TSL35" s="450"/>
      <c r="TSM35" s="446"/>
      <c r="TSN35" s="446"/>
      <c r="TSO35" s="446"/>
      <c r="TSP35" s="446"/>
      <c r="TSQ35" s="451"/>
      <c r="TSR35" s="451"/>
      <c r="TSS35" s="450"/>
      <c r="TST35" s="450"/>
      <c r="TSU35" s="446"/>
      <c r="TSV35" s="446"/>
      <c r="TSW35" s="446"/>
      <c r="TSX35" s="446"/>
      <c r="TSY35" s="451"/>
      <c r="TSZ35" s="451"/>
      <c r="TTA35" s="450"/>
      <c r="TTB35" s="450"/>
      <c r="TTC35" s="446"/>
      <c r="TTD35" s="446"/>
      <c r="TTE35" s="446"/>
      <c r="TTF35" s="446"/>
      <c r="TTG35" s="451"/>
      <c r="TTH35" s="451"/>
      <c r="TTI35" s="450"/>
      <c r="TTJ35" s="450"/>
      <c r="TTK35" s="446"/>
      <c r="TTL35" s="446"/>
      <c r="TTM35" s="446"/>
      <c r="TTN35" s="446"/>
      <c r="TTO35" s="451"/>
      <c r="TTP35" s="451"/>
      <c r="TTQ35" s="450"/>
      <c r="TTR35" s="450"/>
      <c r="TTS35" s="446"/>
      <c r="TTT35" s="446"/>
      <c r="TTU35" s="446"/>
      <c r="TTV35" s="446"/>
      <c r="TTW35" s="451"/>
      <c r="TTX35" s="451"/>
      <c r="TTY35" s="450"/>
      <c r="TTZ35" s="450"/>
      <c r="TUA35" s="446"/>
      <c r="TUB35" s="446"/>
      <c r="TUC35" s="446"/>
      <c r="TUD35" s="446"/>
      <c r="TUE35" s="451"/>
      <c r="TUF35" s="451"/>
      <c r="TUG35" s="450"/>
      <c r="TUH35" s="450"/>
      <c r="TUI35" s="446"/>
      <c r="TUJ35" s="446"/>
      <c r="TUK35" s="446"/>
      <c r="TUL35" s="446"/>
      <c r="TUM35" s="451"/>
      <c r="TUN35" s="451"/>
      <c r="TUO35" s="450"/>
      <c r="TUP35" s="450"/>
      <c r="TUQ35" s="446"/>
      <c r="TUR35" s="446"/>
      <c r="TUS35" s="446"/>
      <c r="TUT35" s="446"/>
      <c r="TUU35" s="451"/>
      <c r="TUV35" s="451"/>
      <c r="TUW35" s="450"/>
      <c r="TUX35" s="450"/>
      <c r="TUY35" s="446"/>
      <c r="TUZ35" s="446"/>
      <c r="TVA35" s="446"/>
      <c r="TVB35" s="446"/>
      <c r="TVC35" s="451"/>
      <c r="TVD35" s="451"/>
      <c r="TVE35" s="450"/>
      <c r="TVF35" s="450"/>
      <c r="TVG35" s="446"/>
      <c r="TVH35" s="446"/>
      <c r="TVI35" s="446"/>
      <c r="TVJ35" s="446"/>
      <c r="TVK35" s="451"/>
      <c r="TVL35" s="451"/>
      <c r="TVM35" s="450"/>
      <c r="TVN35" s="450"/>
      <c r="TVO35" s="446"/>
      <c r="TVP35" s="446"/>
      <c r="TVQ35" s="446"/>
      <c r="TVR35" s="446"/>
      <c r="TVS35" s="451"/>
      <c r="TVT35" s="451"/>
      <c r="TVU35" s="450"/>
      <c r="TVV35" s="450"/>
      <c r="TVW35" s="446"/>
      <c r="TVX35" s="446"/>
      <c r="TVY35" s="446"/>
      <c r="TVZ35" s="446"/>
      <c r="TWA35" s="451"/>
      <c r="TWB35" s="451"/>
      <c r="TWC35" s="450"/>
      <c r="TWD35" s="450"/>
      <c r="TWE35" s="446"/>
      <c r="TWF35" s="446"/>
      <c r="TWG35" s="446"/>
      <c r="TWH35" s="446"/>
      <c r="TWI35" s="451"/>
      <c r="TWJ35" s="451"/>
      <c r="TWK35" s="450"/>
      <c r="TWL35" s="450"/>
      <c r="TWM35" s="446"/>
      <c r="TWN35" s="446"/>
      <c r="TWO35" s="446"/>
      <c r="TWP35" s="446"/>
      <c r="TWQ35" s="451"/>
      <c r="TWR35" s="451"/>
      <c r="TWS35" s="450"/>
      <c r="TWT35" s="450"/>
      <c r="TWU35" s="446"/>
      <c r="TWV35" s="446"/>
      <c r="TWW35" s="446"/>
      <c r="TWX35" s="446"/>
      <c r="TWY35" s="451"/>
      <c r="TWZ35" s="451"/>
      <c r="TXA35" s="450"/>
      <c r="TXB35" s="450"/>
      <c r="TXC35" s="446"/>
      <c r="TXD35" s="446"/>
      <c r="TXE35" s="446"/>
      <c r="TXF35" s="446"/>
      <c r="TXG35" s="451"/>
      <c r="TXH35" s="451"/>
      <c r="TXI35" s="450"/>
      <c r="TXJ35" s="450"/>
      <c r="TXK35" s="446"/>
      <c r="TXL35" s="446"/>
      <c r="TXM35" s="446"/>
      <c r="TXN35" s="446"/>
      <c r="TXO35" s="451"/>
      <c r="TXP35" s="451"/>
      <c r="TXQ35" s="450"/>
      <c r="TXR35" s="450"/>
      <c r="TXS35" s="446"/>
      <c r="TXT35" s="446"/>
      <c r="TXU35" s="446"/>
      <c r="TXV35" s="446"/>
      <c r="TXW35" s="451"/>
      <c r="TXX35" s="451"/>
      <c r="TXY35" s="450"/>
      <c r="TXZ35" s="450"/>
      <c r="TYA35" s="446"/>
      <c r="TYB35" s="446"/>
      <c r="TYC35" s="446"/>
      <c r="TYD35" s="446"/>
      <c r="TYE35" s="451"/>
      <c r="TYF35" s="451"/>
      <c r="TYG35" s="450"/>
      <c r="TYH35" s="450"/>
      <c r="TYI35" s="446"/>
      <c r="TYJ35" s="446"/>
      <c r="TYK35" s="446"/>
      <c r="TYL35" s="446"/>
      <c r="TYM35" s="451"/>
      <c r="TYN35" s="451"/>
      <c r="TYO35" s="450"/>
      <c r="TYP35" s="450"/>
      <c r="TYQ35" s="446"/>
      <c r="TYR35" s="446"/>
      <c r="TYS35" s="446"/>
      <c r="TYT35" s="446"/>
      <c r="TYU35" s="451"/>
      <c r="TYV35" s="451"/>
      <c r="TYW35" s="450"/>
      <c r="TYX35" s="450"/>
      <c r="TYY35" s="446"/>
      <c r="TYZ35" s="446"/>
      <c r="TZA35" s="446"/>
      <c r="TZB35" s="446"/>
      <c r="TZC35" s="451"/>
      <c r="TZD35" s="451"/>
      <c r="TZE35" s="450"/>
      <c r="TZF35" s="450"/>
      <c r="TZG35" s="446"/>
      <c r="TZH35" s="446"/>
      <c r="TZI35" s="446"/>
      <c r="TZJ35" s="446"/>
      <c r="TZK35" s="451"/>
      <c r="TZL35" s="451"/>
      <c r="TZM35" s="450"/>
      <c r="TZN35" s="450"/>
      <c r="TZO35" s="446"/>
      <c r="TZP35" s="446"/>
      <c r="TZQ35" s="446"/>
      <c r="TZR35" s="446"/>
      <c r="TZS35" s="451"/>
      <c r="TZT35" s="451"/>
      <c r="TZU35" s="450"/>
      <c r="TZV35" s="450"/>
      <c r="TZW35" s="446"/>
      <c r="TZX35" s="446"/>
      <c r="TZY35" s="446"/>
      <c r="TZZ35" s="446"/>
      <c r="UAA35" s="451"/>
      <c r="UAB35" s="451"/>
      <c r="UAC35" s="450"/>
      <c r="UAD35" s="450"/>
      <c r="UAE35" s="446"/>
      <c r="UAF35" s="446"/>
      <c r="UAG35" s="446"/>
      <c r="UAH35" s="446"/>
      <c r="UAI35" s="451"/>
      <c r="UAJ35" s="451"/>
      <c r="UAK35" s="450"/>
      <c r="UAL35" s="450"/>
      <c r="UAM35" s="446"/>
      <c r="UAN35" s="446"/>
      <c r="UAO35" s="446"/>
      <c r="UAP35" s="446"/>
      <c r="UAQ35" s="451"/>
      <c r="UAR35" s="451"/>
      <c r="UAS35" s="450"/>
      <c r="UAT35" s="450"/>
      <c r="UAU35" s="446"/>
      <c r="UAV35" s="446"/>
      <c r="UAW35" s="446"/>
      <c r="UAX35" s="446"/>
      <c r="UAY35" s="451"/>
      <c r="UAZ35" s="451"/>
      <c r="UBA35" s="450"/>
      <c r="UBB35" s="450"/>
      <c r="UBC35" s="446"/>
      <c r="UBD35" s="446"/>
      <c r="UBE35" s="446"/>
      <c r="UBF35" s="446"/>
      <c r="UBG35" s="451"/>
      <c r="UBH35" s="451"/>
      <c r="UBI35" s="450"/>
      <c r="UBJ35" s="450"/>
      <c r="UBK35" s="446"/>
      <c r="UBL35" s="446"/>
      <c r="UBM35" s="446"/>
      <c r="UBN35" s="446"/>
      <c r="UBO35" s="451"/>
      <c r="UBP35" s="451"/>
      <c r="UBQ35" s="450"/>
      <c r="UBR35" s="450"/>
      <c r="UBS35" s="446"/>
      <c r="UBT35" s="446"/>
      <c r="UBU35" s="446"/>
      <c r="UBV35" s="446"/>
      <c r="UBW35" s="451"/>
      <c r="UBX35" s="451"/>
      <c r="UBY35" s="450"/>
      <c r="UBZ35" s="450"/>
      <c r="UCA35" s="446"/>
      <c r="UCB35" s="446"/>
      <c r="UCC35" s="446"/>
      <c r="UCD35" s="446"/>
      <c r="UCE35" s="451"/>
      <c r="UCF35" s="451"/>
      <c r="UCG35" s="450"/>
      <c r="UCH35" s="450"/>
      <c r="UCI35" s="446"/>
      <c r="UCJ35" s="446"/>
      <c r="UCK35" s="446"/>
      <c r="UCL35" s="446"/>
      <c r="UCM35" s="451"/>
      <c r="UCN35" s="451"/>
      <c r="UCO35" s="450"/>
      <c r="UCP35" s="450"/>
      <c r="UCQ35" s="446"/>
      <c r="UCR35" s="446"/>
      <c r="UCS35" s="446"/>
      <c r="UCT35" s="446"/>
      <c r="UCU35" s="451"/>
      <c r="UCV35" s="451"/>
      <c r="UCW35" s="450"/>
      <c r="UCX35" s="450"/>
      <c r="UCY35" s="446"/>
      <c r="UCZ35" s="446"/>
      <c r="UDA35" s="446"/>
      <c r="UDB35" s="446"/>
      <c r="UDC35" s="451"/>
      <c r="UDD35" s="451"/>
      <c r="UDE35" s="450"/>
      <c r="UDF35" s="450"/>
      <c r="UDG35" s="446"/>
      <c r="UDH35" s="446"/>
      <c r="UDI35" s="446"/>
      <c r="UDJ35" s="446"/>
      <c r="UDK35" s="451"/>
      <c r="UDL35" s="451"/>
      <c r="UDM35" s="450"/>
      <c r="UDN35" s="450"/>
      <c r="UDO35" s="446"/>
      <c r="UDP35" s="446"/>
      <c r="UDQ35" s="446"/>
      <c r="UDR35" s="446"/>
      <c r="UDS35" s="451"/>
      <c r="UDT35" s="451"/>
      <c r="UDU35" s="450"/>
      <c r="UDV35" s="450"/>
      <c r="UDW35" s="446"/>
      <c r="UDX35" s="446"/>
      <c r="UDY35" s="446"/>
      <c r="UDZ35" s="446"/>
      <c r="UEA35" s="451"/>
      <c r="UEB35" s="451"/>
      <c r="UEC35" s="450"/>
      <c r="UED35" s="450"/>
      <c r="UEE35" s="446"/>
      <c r="UEF35" s="446"/>
      <c r="UEG35" s="446"/>
      <c r="UEH35" s="446"/>
      <c r="UEI35" s="451"/>
      <c r="UEJ35" s="451"/>
      <c r="UEK35" s="450"/>
      <c r="UEL35" s="450"/>
      <c r="UEM35" s="446"/>
      <c r="UEN35" s="446"/>
      <c r="UEO35" s="446"/>
      <c r="UEP35" s="446"/>
      <c r="UEQ35" s="451"/>
      <c r="UER35" s="451"/>
      <c r="UES35" s="450"/>
      <c r="UET35" s="450"/>
      <c r="UEU35" s="446"/>
      <c r="UEV35" s="446"/>
      <c r="UEW35" s="446"/>
      <c r="UEX35" s="446"/>
      <c r="UEY35" s="451"/>
      <c r="UEZ35" s="451"/>
      <c r="UFA35" s="450"/>
      <c r="UFB35" s="450"/>
      <c r="UFC35" s="446"/>
      <c r="UFD35" s="446"/>
      <c r="UFE35" s="446"/>
      <c r="UFF35" s="446"/>
      <c r="UFG35" s="451"/>
      <c r="UFH35" s="451"/>
      <c r="UFI35" s="450"/>
      <c r="UFJ35" s="450"/>
      <c r="UFK35" s="446"/>
      <c r="UFL35" s="446"/>
      <c r="UFM35" s="446"/>
      <c r="UFN35" s="446"/>
      <c r="UFO35" s="451"/>
      <c r="UFP35" s="451"/>
      <c r="UFQ35" s="450"/>
      <c r="UFR35" s="450"/>
      <c r="UFS35" s="446"/>
      <c r="UFT35" s="446"/>
      <c r="UFU35" s="446"/>
      <c r="UFV35" s="446"/>
      <c r="UFW35" s="451"/>
      <c r="UFX35" s="451"/>
      <c r="UFY35" s="450"/>
      <c r="UFZ35" s="450"/>
      <c r="UGA35" s="446"/>
      <c r="UGB35" s="446"/>
      <c r="UGC35" s="446"/>
      <c r="UGD35" s="446"/>
      <c r="UGE35" s="451"/>
      <c r="UGF35" s="451"/>
      <c r="UGG35" s="450"/>
      <c r="UGH35" s="450"/>
      <c r="UGI35" s="446"/>
      <c r="UGJ35" s="446"/>
      <c r="UGK35" s="446"/>
      <c r="UGL35" s="446"/>
      <c r="UGM35" s="451"/>
      <c r="UGN35" s="451"/>
      <c r="UGO35" s="450"/>
      <c r="UGP35" s="450"/>
      <c r="UGQ35" s="446"/>
      <c r="UGR35" s="446"/>
      <c r="UGS35" s="446"/>
      <c r="UGT35" s="446"/>
      <c r="UGU35" s="451"/>
      <c r="UGV35" s="451"/>
      <c r="UGW35" s="450"/>
      <c r="UGX35" s="450"/>
      <c r="UGY35" s="446"/>
      <c r="UGZ35" s="446"/>
      <c r="UHA35" s="446"/>
      <c r="UHB35" s="446"/>
      <c r="UHC35" s="451"/>
      <c r="UHD35" s="451"/>
      <c r="UHE35" s="450"/>
      <c r="UHF35" s="450"/>
      <c r="UHG35" s="446"/>
      <c r="UHH35" s="446"/>
      <c r="UHI35" s="446"/>
      <c r="UHJ35" s="446"/>
      <c r="UHK35" s="451"/>
      <c r="UHL35" s="451"/>
      <c r="UHM35" s="450"/>
      <c r="UHN35" s="450"/>
      <c r="UHO35" s="446"/>
      <c r="UHP35" s="446"/>
      <c r="UHQ35" s="446"/>
      <c r="UHR35" s="446"/>
      <c r="UHS35" s="451"/>
      <c r="UHT35" s="451"/>
      <c r="UHU35" s="450"/>
      <c r="UHV35" s="450"/>
      <c r="UHW35" s="446"/>
      <c r="UHX35" s="446"/>
      <c r="UHY35" s="446"/>
      <c r="UHZ35" s="446"/>
      <c r="UIA35" s="451"/>
      <c r="UIB35" s="451"/>
      <c r="UIC35" s="450"/>
      <c r="UID35" s="450"/>
      <c r="UIE35" s="446"/>
      <c r="UIF35" s="446"/>
      <c r="UIG35" s="446"/>
      <c r="UIH35" s="446"/>
      <c r="UII35" s="451"/>
      <c r="UIJ35" s="451"/>
      <c r="UIK35" s="450"/>
      <c r="UIL35" s="450"/>
      <c r="UIM35" s="446"/>
      <c r="UIN35" s="446"/>
      <c r="UIO35" s="446"/>
      <c r="UIP35" s="446"/>
      <c r="UIQ35" s="451"/>
      <c r="UIR35" s="451"/>
      <c r="UIS35" s="450"/>
      <c r="UIT35" s="450"/>
      <c r="UIU35" s="446"/>
      <c r="UIV35" s="446"/>
      <c r="UIW35" s="446"/>
      <c r="UIX35" s="446"/>
      <c r="UIY35" s="451"/>
      <c r="UIZ35" s="451"/>
      <c r="UJA35" s="450"/>
      <c r="UJB35" s="450"/>
      <c r="UJC35" s="446"/>
      <c r="UJD35" s="446"/>
      <c r="UJE35" s="446"/>
      <c r="UJF35" s="446"/>
      <c r="UJG35" s="451"/>
      <c r="UJH35" s="451"/>
      <c r="UJI35" s="450"/>
      <c r="UJJ35" s="450"/>
      <c r="UJK35" s="446"/>
      <c r="UJL35" s="446"/>
      <c r="UJM35" s="446"/>
      <c r="UJN35" s="446"/>
      <c r="UJO35" s="451"/>
      <c r="UJP35" s="451"/>
      <c r="UJQ35" s="450"/>
      <c r="UJR35" s="450"/>
      <c r="UJS35" s="446"/>
      <c r="UJT35" s="446"/>
      <c r="UJU35" s="446"/>
      <c r="UJV35" s="446"/>
      <c r="UJW35" s="451"/>
      <c r="UJX35" s="451"/>
      <c r="UJY35" s="450"/>
      <c r="UJZ35" s="450"/>
      <c r="UKA35" s="446"/>
      <c r="UKB35" s="446"/>
      <c r="UKC35" s="446"/>
      <c r="UKD35" s="446"/>
      <c r="UKE35" s="451"/>
      <c r="UKF35" s="451"/>
      <c r="UKG35" s="450"/>
      <c r="UKH35" s="450"/>
      <c r="UKI35" s="446"/>
      <c r="UKJ35" s="446"/>
      <c r="UKK35" s="446"/>
      <c r="UKL35" s="446"/>
      <c r="UKM35" s="451"/>
      <c r="UKN35" s="451"/>
      <c r="UKO35" s="450"/>
      <c r="UKP35" s="450"/>
      <c r="UKQ35" s="446"/>
      <c r="UKR35" s="446"/>
      <c r="UKS35" s="446"/>
      <c r="UKT35" s="446"/>
      <c r="UKU35" s="451"/>
      <c r="UKV35" s="451"/>
      <c r="UKW35" s="450"/>
      <c r="UKX35" s="450"/>
      <c r="UKY35" s="446"/>
      <c r="UKZ35" s="446"/>
      <c r="ULA35" s="446"/>
      <c r="ULB35" s="446"/>
      <c r="ULC35" s="451"/>
      <c r="ULD35" s="451"/>
      <c r="ULE35" s="450"/>
      <c r="ULF35" s="450"/>
      <c r="ULG35" s="446"/>
      <c r="ULH35" s="446"/>
      <c r="ULI35" s="446"/>
      <c r="ULJ35" s="446"/>
      <c r="ULK35" s="451"/>
      <c r="ULL35" s="451"/>
      <c r="ULM35" s="450"/>
      <c r="ULN35" s="450"/>
      <c r="ULO35" s="446"/>
      <c r="ULP35" s="446"/>
      <c r="ULQ35" s="446"/>
      <c r="ULR35" s="446"/>
      <c r="ULS35" s="451"/>
      <c r="ULT35" s="451"/>
      <c r="ULU35" s="450"/>
      <c r="ULV35" s="450"/>
      <c r="ULW35" s="446"/>
      <c r="ULX35" s="446"/>
      <c r="ULY35" s="446"/>
      <c r="ULZ35" s="446"/>
      <c r="UMA35" s="451"/>
      <c r="UMB35" s="451"/>
      <c r="UMC35" s="450"/>
      <c r="UMD35" s="450"/>
      <c r="UME35" s="446"/>
      <c r="UMF35" s="446"/>
      <c r="UMG35" s="446"/>
      <c r="UMH35" s="446"/>
      <c r="UMI35" s="451"/>
      <c r="UMJ35" s="451"/>
      <c r="UMK35" s="450"/>
      <c r="UML35" s="450"/>
      <c r="UMM35" s="446"/>
      <c r="UMN35" s="446"/>
      <c r="UMO35" s="446"/>
      <c r="UMP35" s="446"/>
      <c r="UMQ35" s="451"/>
      <c r="UMR35" s="451"/>
      <c r="UMS35" s="450"/>
      <c r="UMT35" s="450"/>
      <c r="UMU35" s="446"/>
      <c r="UMV35" s="446"/>
      <c r="UMW35" s="446"/>
      <c r="UMX35" s="446"/>
      <c r="UMY35" s="451"/>
      <c r="UMZ35" s="451"/>
      <c r="UNA35" s="450"/>
      <c r="UNB35" s="450"/>
      <c r="UNC35" s="446"/>
      <c r="UND35" s="446"/>
      <c r="UNE35" s="446"/>
      <c r="UNF35" s="446"/>
      <c r="UNG35" s="451"/>
      <c r="UNH35" s="451"/>
      <c r="UNI35" s="450"/>
      <c r="UNJ35" s="450"/>
      <c r="UNK35" s="446"/>
      <c r="UNL35" s="446"/>
      <c r="UNM35" s="446"/>
      <c r="UNN35" s="446"/>
      <c r="UNO35" s="451"/>
      <c r="UNP35" s="451"/>
      <c r="UNQ35" s="450"/>
      <c r="UNR35" s="450"/>
      <c r="UNS35" s="446"/>
      <c r="UNT35" s="446"/>
      <c r="UNU35" s="446"/>
      <c r="UNV35" s="446"/>
      <c r="UNW35" s="451"/>
      <c r="UNX35" s="451"/>
      <c r="UNY35" s="450"/>
      <c r="UNZ35" s="450"/>
      <c r="UOA35" s="446"/>
      <c r="UOB35" s="446"/>
      <c r="UOC35" s="446"/>
      <c r="UOD35" s="446"/>
      <c r="UOE35" s="451"/>
      <c r="UOF35" s="451"/>
      <c r="UOG35" s="450"/>
      <c r="UOH35" s="450"/>
      <c r="UOI35" s="446"/>
      <c r="UOJ35" s="446"/>
      <c r="UOK35" s="446"/>
      <c r="UOL35" s="446"/>
      <c r="UOM35" s="451"/>
      <c r="UON35" s="451"/>
      <c r="UOO35" s="450"/>
      <c r="UOP35" s="450"/>
      <c r="UOQ35" s="446"/>
      <c r="UOR35" s="446"/>
      <c r="UOS35" s="446"/>
      <c r="UOT35" s="446"/>
      <c r="UOU35" s="451"/>
      <c r="UOV35" s="451"/>
      <c r="UOW35" s="450"/>
      <c r="UOX35" s="450"/>
      <c r="UOY35" s="446"/>
      <c r="UOZ35" s="446"/>
      <c r="UPA35" s="446"/>
      <c r="UPB35" s="446"/>
      <c r="UPC35" s="451"/>
      <c r="UPD35" s="451"/>
      <c r="UPE35" s="450"/>
      <c r="UPF35" s="450"/>
      <c r="UPG35" s="446"/>
      <c r="UPH35" s="446"/>
      <c r="UPI35" s="446"/>
      <c r="UPJ35" s="446"/>
      <c r="UPK35" s="451"/>
      <c r="UPL35" s="451"/>
      <c r="UPM35" s="450"/>
      <c r="UPN35" s="450"/>
      <c r="UPO35" s="446"/>
      <c r="UPP35" s="446"/>
      <c r="UPQ35" s="446"/>
      <c r="UPR35" s="446"/>
      <c r="UPS35" s="451"/>
      <c r="UPT35" s="451"/>
      <c r="UPU35" s="450"/>
      <c r="UPV35" s="450"/>
      <c r="UPW35" s="446"/>
      <c r="UPX35" s="446"/>
      <c r="UPY35" s="446"/>
      <c r="UPZ35" s="446"/>
      <c r="UQA35" s="451"/>
      <c r="UQB35" s="451"/>
      <c r="UQC35" s="450"/>
      <c r="UQD35" s="450"/>
      <c r="UQE35" s="446"/>
      <c r="UQF35" s="446"/>
      <c r="UQG35" s="446"/>
      <c r="UQH35" s="446"/>
      <c r="UQI35" s="451"/>
      <c r="UQJ35" s="451"/>
      <c r="UQK35" s="450"/>
      <c r="UQL35" s="450"/>
      <c r="UQM35" s="446"/>
      <c r="UQN35" s="446"/>
      <c r="UQO35" s="446"/>
      <c r="UQP35" s="446"/>
      <c r="UQQ35" s="451"/>
      <c r="UQR35" s="451"/>
      <c r="UQS35" s="450"/>
      <c r="UQT35" s="450"/>
      <c r="UQU35" s="446"/>
      <c r="UQV35" s="446"/>
      <c r="UQW35" s="446"/>
      <c r="UQX35" s="446"/>
      <c r="UQY35" s="451"/>
      <c r="UQZ35" s="451"/>
      <c r="URA35" s="450"/>
      <c r="URB35" s="450"/>
      <c r="URC35" s="446"/>
      <c r="URD35" s="446"/>
      <c r="URE35" s="446"/>
      <c r="URF35" s="446"/>
      <c r="URG35" s="451"/>
      <c r="URH35" s="451"/>
      <c r="URI35" s="450"/>
      <c r="URJ35" s="450"/>
      <c r="URK35" s="446"/>
      <c r="URL35" s="446"/>
      <c r="URM35" s="446"/>
      <c r="URN35" s="446"/>
      <c r="URO35" s="451"/>
      <c r="URP35" s="451"/>
      <c r="URQ35" s="450"/>
      <c r="URR35" s="450"/>
      <c r="URS35" s="446"/>
      <c r="URT35" s="446"/>
      <c r="URU35" s="446"/>
      <c r="URV35" s="446"/>
      <c r="URW35" s="451"/>
      <c r="URX35" s="451"/>
      <c r="URY35" s="450"/>
      <c r="URZ35" s="450"/>
      <c r="USA35" s="446"/>
      <c r="USB35" s="446"/>
      <c r="USC35" s="446"/>
      <c r="USD35" s="446"/>
      <c r="USE35" s="451"/>
      <c r="USF35" s="451"/>
      <c r="USG35" s="450"/>
      <c r="USH35" s="450"/>
      <c r="USI35" s="446"/>
      <c r="USJ35" s="446"/>
      <c r="USK35" s="446"/>
      <c r="USL35" s="446"/>
      <c r="USM35" s="451"/>
      <c r="USN35" s="451"/>
      <c r="USO35" s="450"/>
      <c r="USP35" s="450"/>
      <c r="USQ35" s="446"/>
      <c r="USR35" s="446"/>
      <c r="USS35" s="446"/>
      <c r="UST35" s="446"/>
      <c r="USU35" s="451"/>
      <c r="USV35" s="451"/>
      <c r="USW35" s="450"/>
      <c r="USX35" s="450"/>
      <c r="USY35" s="446"/>
      <c r="USZ35" s="446"/>
      <c r="UTA35" s="446"/>
      <c r="UTB35" s="446"/>
      <c r="UTC35" s="451"/>
      <c r="UTD35" s="451"/>
      <c r="UTE35" s="450"/>
      <c r="UTF35" s="450"/>
      <c r="UTG35" s="446"/>
      <c r="UTH35" s="446"/>
      <c r="UTI35" s="446"/>
      <c r="UTJ35" s="446"/>
      <c r="UTK35" s="451"/>
      <c r="UTL35" s="451"/>
      <c r="UTM35" s="450"/>
      <c r="UTN35" s="450"/>
      <c r="UTO35" s="446"/>
      <c r="UTP35" s="446"/>
      <c r="UTQ35" s="446"/>
      <c r="UTR35" s="446"/>
      <c r="UTS35" s="451"/>
      <c r="UTT35" s="451"/>
      <c r="UTU35" s="450"/>
      <c r="UTV35" s="450"/>
      <c r="UTW35" s="446"/>
      <c r="UTX35" s="446"/>
      <c r="UTY35" s="446"/>
      <c r="UTZ35" s="446"/>
      <c r="UUA35" s="451"/>
      <c r="UUB35" s="451"/>
      <c r="UUC35" s="450"/>
      <c r="UUD35" s="450"/>
      <c r="UUE35" s="446"/>
      <c r="UUF35" s="446"/>
      <c r="UUG35" s="446"/>
      <c r="UUH35" s="446"/>
      <c r="UUI35" s="451"/>
      <c r="UUJ35" s="451"/>
      <c r="UUK35" s="450"/>
      <c r="UUL35" s="450"/>
      <c r="UUM35" s="446"/>
      <c r="UUN35" s="446"/>
      <c r="UUO35" s="446"/>
      <c r="UUP35" s="446"/>
      <c r="UUQ35" s="451"/>
      <c r="UUR35" s="451"/>
      <c r="UUS35" s="450"/>
      <c r="UUT35" s="450"/>
      <c r="UUU35" s="446"/>
      <c r="UUV35" s="446"/>
      <c r="UUW35" s="446"/>
      <c r="UUX35" s="446"/>
      <c r="UUY35" s="451"/>
      <c r="UUZ35" s="451"/>
      <c r="UVA35" s="450"/>
      <c r="UVB35" s="450"/>
      <c r="UVC35" s="446"/>
      <c r="UVD35" s="446"/>
      <c r="UVE35" s="446"/>
      <c r="UVF35" s="446"/>
      <c r="UVG35" s="451"/>
      <c r="UVH35" s="451"/>
      <c r="UVI35" s="450"/>
      <c r="UVJ35" s="450"/>
      <c r="UVK35" s="446"/>
      <c r="UVL35" s="446"/>
      <c r="UVM35" s="446"/>
      <c r="UVN35" s="446"/>
      <c r="UVO35" s="451"/>
      <c r="UVP35" s="451"/>
      <c r="UVQ35" s="450"/>
      <c r="UVR35" s="450"/>
      <c r="UVS35" s="446"/>
      <c r="UVT35" s="446"/>
      <c r="UVU35" s="446"/>
      <c r="UVV35" s="446"/>
      <c r="UVW35" s="451"/>
      <c r="UVX35" s="451"/>
      <c r="UVY35" s="450"/>
      <c r="UVZ35" s="450"/>
      <c r="UWA35" s="446"/>
      <c r="UWB35" s="446"/>
      <c r="UWC35" s="446"/>
      <c r="UWD35" s="446"/>
      <c r="UWE35" s="451"/>
      <c r="UWF35" s="451"/>
      <c r="UWG35" s="450"/>
      <c r="UWH35" s="450"/>
      <c r="UWI35" s="446"/>
      <c r="UWJ35" s="446"/>
      <c r="UWK35" s="446"/>
      <c r="UWL35" s="446"/>
      <c r="UWM35" s="451"/>
      <c r="UWN35" s="451"/>
      <c r="UWO35" s="450"/>
      <c r="UWP35" s="450"/>
      <c r="UWQ35" s="446"/>
      <c r="UWR35" s="446"/>
      <c r="UWS35" s="446"/>
      <c r="UWT35" s="446"/>
      <c r="UWU35" s="451"/>
      <c r="UWV35" s="451"/>
      <c r="UWW35" s="450"/>
      <c r="UWX35" s="450"/>
      <c r="UWY35" s="446"/>
      <c r="UWZ35" s="446"/>
      <c r="UXA35" s="446"/>
      <c r="UXB35" s="446"/>
      <c r="UXC35" s="451"/>
      <c r="UXD35" s="451"/>
      <c r="UXE35" s="450"/>
      <c r="UXF35" s="450"/>
      <c r="UXG35" s="446"/>
      <c r="UXH35" s="446"/>
      <c r="UXI35" s="446"/>
      <c r="UXJ35" s="446"/>
      <c r="UXK35" s="451"/>
      <c r="UXL35" s="451"/>
      <c r="UXM35" s="450"/>
      <c r="UXN35" s="450"/>
      <c r="UXO35" s="446"/>
      <c r="UXP35" s="446"/>
      <c r="UXQ35" s="446"/>
      <c r="UXR35" s="446"/>
      <c r="UXS35" s="451"/>
      <c r="UXT35" s="451"/>
      <c r="UXU35" s="450"/>
      <c r="UXV35" s="450"/>
      <c r="UXW35" s="446"/>
      <c r="UXX35" s="446"/>
      <c r="UXY35" s="446"/>
      <c r="UXZ35" s="446"/>
      <c r="UYA35" s="451"/>
      <c r="UYB35" s="451"/>
      <c r="UYC35" s="450"/>
      <c r="UYD35" s="450"/>
      <c r="UYE35" s="446"/>
      <c r="UYF35" s="446"/>
      <c r="UYG35" s="446"/>
      <c r="UYH35" s="446"/>
      <c r="UYI35" s="451"/>
      <c r="UYJ35" s="451"/>
      <c r="UYK35" s="450"/>
      <c r="UYL35" s="450"/>
      <c r="UYM35" s="446"/>
      <c r="UYN35" s="446"/>
      <c r="UYO35" s="446"/>
      <c r="UYP35" s="446"/>
      <c r="UYQ35" s="451"/>
      <c r="UYR35" s="451"/>
      <c r="UYS35" s="450"/>
      <c r="UYT35" s="450"/>
      <c r="UYU35" s="446"/>
      <c r="UYV35" s="446"/>
      <c r="UYW35" s="446"/>
      <c r="UYX35" s="446"/>
      <c r="UYY35" s="451"/>
      <c r="UYZ35" s="451"/>
      <c r="UZA35" s="450"/>
      <c r="UZB35" s="450"/>
      <c r="UZC35" s="446"/>
      <c r="UZD35" s="446"/>
      <c r="UZE35" s="446"/>
      <c r="UZF35" s="446"/>
      <c r="UZG35" s="451"/>
      <c r="UZH35" s="451"/>
      <c r="UZI35" s="450"/>
      <c r="UZJ35" s="450"/>
      <c r="UZK35" s="446"/>
      <c r="UZL35" s="446"/>
      <c r="UZM35" s="446"/>
      <c r="UZN35" s="446"/>
      <c r="UZO35" s="451"/>
      <c r="UZP35" s="451"/>
      <c r="UZQ35" s="450"/>
      <c r="UZR35" s="450"/>
      <c r="UZS35" s="446"/>
      <c r="UZT35" s="446"/>
      <c r="UZU35" s="446"/>
      <c r="UZV35" s="446"/>
      <c r="UZW35" s="451"/>
      <c r="UZX35" s="451"/>
      <c r="UZY35" s="450"/>
      <c r="UZZ35" s="450"/>
      <c r="VAA35" s="446"/>
      <c r="VAB35" s="446"/>
      <c r="VAC35" s="446"/>
      <c r="VAD35" s="446"/>
      <c r="VAE35" s="451"/>
      <c r="VAF35" s="451"/>
      <c r="VAG35" s="450"/>
      <c r="VAH35" s="450"/>
      <c r="VAI35" s="446"/>
      <c r="VAJ35" s="446"/>
      <c r="VAK35" s="446"/>
      <c r="VAL35" s="446"/>
      <c r="VAM35" s="451"/>
      <c r="VAN35" s="451"/>
      <c r="VAO35" s="450"/>
      <c r="VAP35" s="450"/>
      <c r="VAQ35" s="446"/>
      <c r="VAR35" s="446"/>
      <c r="VAS35" s="446"/>
      <c r="VAT35" s="446"/>
      <c r="VAU35" s="451"/>
      <c r="VAV35" s="451"/>
      <c r="VAW35" s="450"/>
      <c r="VAX35" s="450"/>
      <c r="VAY35" s="446"/>
      <c r="VAZ35" s="446"/>
      <c r="VBA35" s="446"/>
      <c r="VBB35" s="446"/>
      <c r="VBC35" s="451"/>
      <c r="VBD35" s="451"/>
      <c r="VBE35" s="450"/>
      <c r="VBF35" s="450"/>
      <c r="VBG35" s="446"/>
      <c r="VBH35" s="446"/>
      <c r="VBI35" s="446"/>
      <c r="VBJ35" s="446"/>
      <c r="VBK35" s="451"/>
      <c r="VBL35" s="451"/>
      <c r="VBM35" s="450"/>
      <c r="VBN35" s="450"/>
      <c r="VBO35" s="446"/>
      <c r="VBP35" s="446"/>
      <c r="VBQ35" s="446"/>
      <c r="VBR35" s="446"/>
      <c r="VBS35" s="451"/>
      <c r="VBT35" s="451"/>
      <c r="VBU35" s="450"/>
      <c r="VBV35" s="450"/>
      <c r="VBW35" s="446"/>
      <c r="VBX35" s="446"/>
      <c r="VBY35" s="446"/>
      <c r="VBZ35" s="446"/>
      <c r="VCA35" s="451"/>
      <c r="VCB35" s="451"/>
      <c r="VCC35" s="450"/>
      <c r="VCD35" s="450"/>
      <c r="VCE35" s="446"/>
      <c r="VCF35" s="446"/>
      <c r="VCG35" s="446"/>
      <c r="VCH35" s="446"/>
      <c r="VCI35" s="451"/>
      <c r="VCJ35" s="451"/>
      <c r="VCK35" s="450"/>
      <c r="VCL35" s="450"/>
      <c r="VCM35" s="446"/>
      <c r="VCN35" s="446"/>
      <c r="VCO35" s="446"/>
      <c r="VCP35" s="446"/>
      <c r="VCQ35" s="451"/>
      <c r="VCR35" s="451"/>
      <c r="VCS35" s="450"/>
      <c r="VCT35" s="450"/>
      <c r="VCU35" s="446"/>
      <c r="VCV35" s="446"/>
      <c r="VCW35" s="446"/>
      <c r="VCX35" s="446"/>
      <c r="VCY35" s="451"/>
      <c r="VCZ35" s="451"/>
      <c r="VDA35" s="450"/>
      <c r="VDB35" s="450"/>
      <c r="VDC35" s="446"/>
      <c r="VDD35" s="446"/>
      <c r="VDE35" s="446"/>
      <c r="VDF35" s="446"/>
      <c r="VDG35" s="451"/>
      <c r="VDH35" s="451"/>
      <c r="VDI35" s="450"/>
      <c r="VDJ35" s="450"/>
      <c r="VDK35" s="446"/>
      <c r="VDL35" s="446"/>
      <c r="VDM35" s="446"/>
      <c r="VDN35" s="446"/>
      <c r="VDO35" s="451"/>
      <c r="VDP35" s="451"/>
      <c r="VDQ35" s="450"/>
      <c r="VDR35" s="450"/>
      <c r="VDS35" s="446"/>
      <c r="VDT35" s="446"/>
      <c r="VDU35" s="446"/>
      <c r="VDV35" s="446"/>
      <c r="VDW35" s="451"/>
      <c r="VDX35" s="451"/>
      <c r="VDY35" s="450"/>
      <c r="VDZ35" s="450"/>
      <c r="VEA35" s="446"/>
      <c r="VEB35" s="446"/>
      <c r="VEC35" s="446"/>
      <c r="VED35" s="446"/>
      <c r="VEE35" s="451"/>
      <c r="VEF35" s="451"/>
      <c r="VEG35" s="450"/>
      <c r="VEH35" s="450"/>
      <c r="VEI35" s="446"/>
      <c r="VEJ35" s="446"/>
      <c r="VEK35" s="446"/>
      <c r="VEL35" s="446"/>
      <c r="VEM35" s="451"/>
      <c r="VEN35" s="451"/>
      <c r="VEO35" s="450"/>
      <c r="VEP35" s="450"/>
      <c r="VEQ35" s="446"/>
      <c r="VER35" s="446"/>
      <c r="VES35" s="446"/>
      <c r="VET35" s="446"/>
      <c r="VEU35" s="451"/>
      <c r="VEV35" s="451"/>
      <c r="VEW35" s="450"/>
      <c r="VEX35" s="450"/>
      <c r="VEY35" s="446"/>
      <c r="VEZ35" s="446"/>
      <c r="VFA35" s="446"/>
      <c r="VFB35" s="446"/>
      <c r="VFC35" s="451"/>
      <c r="VFD35" s="451"/>
      <c r="VFE35" s="450"/>
      <c r="VFF35" s="450"/>
      <c r="VFG35" s="446"/>
      <c r="VFH35" s="446"/>
      <c r="VFI35" s="446"/>
      <c r="VFJ35" s="446"/>
      <c r="VFK35" s="451"/>
      <c r="VFL35" s="451"/>
      <c r="VFM35" s="450"/>
      <c r="VFN35" s="450"/>
      <c r="VFO35" s="446"/>
      <c r="VFP35" s="446"/>
      <c r="VFQ35" s="446"/>
      <c r="VFR35" s="446"/>
      <c r="VFS35" s="451"/>
      <c r="VFT35" s="451"/>
      <c r="VFU35" s="450"/>
      <c r="VFV35" s="450"/>
      <c r="VFW35" s="446"/>
      <c r="VFX35" s="446"/>
      <c r="VFY35" s="446"/>
      <c r="VFZ35" s="446"/>
      <c r="VGA35" s="451"/>
      <c r="VGB35" s="451"/>
      <c r="VGC35" s="450"/>
      <c r="VGD35" s="450"/>
      <c r="VGE35" s="446"/>
      <c r="VGF35" s="446"/>
      <c r="VGG35" s="446"/>
      <c r="VGH35" s="446"/>
      <c r="VGI35" s="451"/>
      <c r="VGJ35" s="451"/>
      <c r="VGK35" s="450"/>
      <c r="VGL35" s="450"/>
      <c r="VGM35" s="446"/>
      <c r="VGN35" s="446"/>
      <c r="VGO35" s="446"/>
      <c r="VGP35" s="446"/>
      <c r="VGQ35" s="451"/>
      <c r="VGR35" s="451"/>
      <c r="VGS35" s="450"/>
      <c r="VGT35" s="450"/>
      <c r="VGU35" s="446"/>
      <c r="VGV35" s="446"/>
      <c r="VGW35" s="446"/>
      <c r="VGX35" s="446"/>
      <c r="VGY35" s="451"/>
      <c r="VGZ35" s="451"/>
      <c r="VHA35" s="450"/>
      <c r="VHB35" s="450"/>
      <c r="VHC35" s="446"/>
      <c r="VHD35" s="446"/>
      <c r="VHE35" s="446"/>
      <c r="VHF35" s="446"/>
      <c r="VHG35" s="451"/>
      <c r="VHH35" s="451"/>
      <c r="VHI35" s="450"/>
      <c r="VHJ35" s="450"/>
      <c r="VHK35" s="446"/>
      <c r="VHL35" s="446"/>
      <c r="VHM35" s="446"/>
      <c r="VHN35" s="446"/>
      <c r="VHO35" s="451"/>
      <c r="VHP35" s="451"/>
      <c r="VHQ35" s="450"/>
      <c r="VHR35" s="450"/>
      <c r="VHS35" s="446"/>
      <c r="VHT35" s="446"/>
      <c r="VHU35" s="446"/>
      <c r="VHV35" s="446"/>
      <c r="VHW35" s="451"/>
      <c r="VHX35" s="451"/>
      <c r="VHY35" s="450"/>
      <c r="VHZ35" s="450"/>
      <c r="VIA35" s="446"/>
      <c r="VIB35" s="446"/>
      <c r="VIC35" s="446"/>
      <c r="VID35" s="446"/>
      <c r="VIE35" s="451"/>
      <c r="VIF35" s="451"/>
      <c r="VIG35" s="450"/>
      <c r="VIH35" s="450"/>
      <c r="VII35" s="446"/>
      <c r="VIJ35" s="446"/>
      <c r="VIK35" s="446"/>
      <c r="VIL35" s="446"/>
      <c r="VIM35" s="451"/>
      <c r="VIN35" s="451"/>
      <c r="VIO35" s="450"/>
      <c r="VIP35" s="450"/>
      <c r="VIQ35" s="446"/>
      <c r="VIR35" s="446"/>
      <c r="VIS35" s="446"/>
      <c r="VIT35" s="446"/>
      <c r="VIU35" s="451"/>
      <c r="VIV35" s="451"/>
      <c r="VIW35" s="450"/>
      <c r="VIX35" s="450"/>
      <c r="VIY35" s="446"/>
      <c r="VIZ35" s="446"/>
      <c r="VJA35" s="446"/>
      <c r="VJB35" s="446"/>
      <c r="VJC35" s="451"/>
      <c r="VJD35" s="451"/>
      <c r="VJE35" s="450"/>
      <c r="VJF35" s="450"/>
      <c r="VJG35" s="446"/>
      <c r="VJH35" s="446"/>
      <c r="VJI35" s="446"/>
      <c r="VJJ35" s="446"/>
      <c r="VJK35" s="451"/>
      <c r="VJL35" s="451"/>
      <c r="VJM35" s="450"/>
      <c r="VJN35" s="450"/>
      <c r="VJO35" s="446"/>
      <c r="VJP35" s="446"/>
      <c r="VJQ35" s="446"/>
      <c r="VJR35" s="446"/>
      <c r="VJS35" s="451"/>
      <c r="VJT35" s="451"/>
      <c r="VJU35" s="450"/>
      <c r="VJV35" s="450"/>
      <c r="VJW35" s="446"/>
      <c r="VJX35" s="446"/>
      <c r="VJY35" s="446"/>
      <c r="VJZ35" s="446"/>
      <c r="VKA35" s="451"/>
      <c r="VKB35" s="451"/>
      <c r="VKC35" s="450"/>
      <c r="VKD35" s="450"/>
      <c r="VKE35" s="446"/>
      <c r="VKF35" s="446"/>
      <c r="VKG35" s="446"/>
      <c r="VKH35" s="446"/>
      <c r="VKI35" s="451"/>
      <c r="VKJ35" s="451"/>
      <c r="VKK35" s="450"/>
      <c r="VKL35" s="450"/>
      <c r="VKM35" s="446"/>
      <c r="VKN35" s="446"/>
      <c r="VKO35" s="446"/>
      <c r="VKP35" s="446"/>
      <c r="VKQ35" s="451"/>
      <c r="VKR35" s="451"/>
      <c r="VKS35" s="450"/>
      <c r="VKT35" s="450"/>
      <c r="VKU35" s="446"/>
      <c r="VKV35" s="446"/>
      <c r="VKW35" s="446"/>
      <c r="VKX35" s="446"/>
      <c r="VKY35" s="451"/>
      <c r="VKZ35" s="451"/>
      <c r="VLA35" s="450"/>
      <c r="VLB35" s="450"/>
      <c r="VLC35" s="446"/>
      <c r="VLD35" s="446"/>
      <c r="VLE35" s="446"/>
      <c r="VLF35" s="446"/>
      <c r="VLG35" s="451"/>
      <c r="VLH35" s="451"/>
      <c r="VLI35" s="450"/>
      <c r="VLJ35" s="450"/>
      <c r="VLK35" s="446"/>
      <c r="VLL35" s="446"/>
      <c r="VLM35" s="446"/>
      <c r="VLN35" s="446"/>
      <c r="VLO35" s="451"/>
      <c r="VLP35" s="451"/>
      <c r="VLQ35" s="450"/>
      <c r="VLR35" s="450"/>
      <c r="VLS35" s="446"/>
      <c r="VLT35" s="446"/>
      <c r="VLU35" s="446"/>
      <c r="VLV35" s="446"/>
      <c r="VLW35" s="451"/>
      <c r="VLX35" s="451"/>
      <c r="VLY35" s="450"/>
      <c r="VLZ35" s="450"/>
      <c r="VMA35" s="446"/>
      <c r="VMB35" s="446"/>
      <c r="VMC35" s="446"/>
      <c r="VMD35" s="446"/>
      <c r="VME35" s="451"/>
      <c r="VMF35" s="451"/>
      <c r="VMG35" s="450"/>
      <c r="VMH35" s="450"/>
      <c r="VMI35" s="446"/>
      <c r="VMJ35" s="446"/>
      <c r="VMK35" s="446"/>
      <c r="VML35" s="446"/>
      <c r="VMM35" s="451"/>
      <c r="VMN35" s="451"/>
      <c r="VMO35" s="450"/>
      <c r="VMP35" s="450"/>
      <c r="VMQ35" s="446"/>
      <c r="VMR35" s="446"/>
      <c r="VMS35" s="446"/>
      <c r="VMT35" s="446"/>
      <c r="VMU35" s="451"/>
      <c r="VMV35" s="451"/>
      <c r="VMW35" s="450"/>
      <c r="VMX35" s="450"/>
      <c r="VMY35" s="446"/>
      <c r="VMZ35" s="446"/>
      <c r="VNA35" s="446"/>
      <c r="VNB35" s="446"/>
      <c r="VNC35" s="451"/>
      <c r="VND35" s="451"/>
      <c r="VNE35" s="450"/>
      <c r="VNF35" s="450"/>
      <c r="VNG35" s="446"/>
      <c r="VNH35" s="446"/>
      <c r="VNI35" s="446"/>
      <c r="VNJ35" s="446"/>
      <c r="VNK35" s="451"/>
      <c r="VNL35" s="451"/>
      <c r="VNM35" s="450"/>
      <c r="VNN35" s="450"/>
      <c r="VNO35" s="446"/>
      <c r="VNP35" s="446"/>
      <c r="VNQ35" s="446"/>
      <c r="VNR35" s="446"/>
      <c r="VNS35" s="451"/>
      <c r="VNT35" s="451"/>
      <c r="VNU35" s="450"/>
      <c r="VNV35" s="450"/>
      <c r="VNW35" s="446"/>
      <c r="VNX35" s="446"/>
      <c r="VNY35" s="446"/>
      <c r="VNZ35" s="446"/>
      <c r="VOA35" s="451"/>
      <c r="VOB35" s="451"/>
      <c r="VOC35" s="450"/>
      <c r="VOD35" s="450"/>
      <c r="VOE35" s="446"/>
      <c r="VOF35" s="446"/>
      <c r="VOG35" s="446"/>
      <c r="VOH35" s="446"/>
      <c r="VOI35" s="451"/>
      <c r="VOJ35" s="451"/>
      <c r="VOK35" s="450"/>
      <c r="VOL35" s="450"/>
      <c r="VOM35" s="446"/>
      <c r="VON35" s="446"/>
      <c r="VOO35" s="446"/>
      <c r="VOP35" s="446"/>
      <c r="VOQ35" s="451"/>
      <c r="VOR35" s="451"/>
      <c r="VOS35" s="450"/>
      <c r="VOT35" s="450"/>
      <c r="VOU35" s="446"/>
      <c r="VOV35" s="446"/>
      <c r="VOW35" s="446"/>
      <c r="VOX35" s="446"/>
      <c r="VOY35" s="451"/>
      <c r="VOZ35" s="451"/>
      <c r="VPA35" s="450"/>
      <c r="VPB35" s="450"/>
      <c r="VPC35" s="446"/>
      <c r="VPD35" s="446"/>
      <c r="VPE35" s="446"/>
      <c r="VPF35" s="446"/>
      <c r="VPG35" s="451"/>
      <c r="VPH35" s="451"/>
      <c r="VPI35" s="450"/>
      <c r="VPJ35" s="450"/>
      <c r="VPK35" s="446"/>
      <c r="VPL35" s="446"/>
      <c r="VPM35" s="446"/>
      <c r="VPN35" s="446"/>
      <c r="VPO35" s="451"/>
      <c r="VPP35" s="451"/>
      <c r="VPQ35" s="450"/>
      <c r="VPR35" s="450"/>
      <c r="VPS35" s="446"/>
      <c r="VPT35" s="446"/>
      <c r="VPU35" s="446"/>
      <c r="VPV35" s="446"/>
      <c r="VPW35" s="451"/>
      <c r="VPX35" s="451"/>
      <c r="VPY35" s="450"/>
      <c r="VPZ35" s="450"/>
      <c r="VQA35" s="446"/>
      <c r="VQB35" s="446"/>
      <c r="VQC35" s="446"/>
      <c r="VQD35" s="446"/>
      <c r="VQE35" s="451"/>
      <c r="VQF35" s="451"/>
      <c r="VQG35" s="450"/>
      <c r="VQH35" s="450"/>
      <c r="VQI35" s="446"/>
      <c r="VQJ35" s="446"/>
      <c r="VQK35" s="446"/>
      <c r="VQL35" s="446"/>
      <c r="VQM35" s="451"/>
      <c r="VQN35" s="451"/>
      <c r="VQO35" s="450"/>
      <c r="VQP35" s="450"/>
      <c r="VQQ35" s="446"/>
      <c r="VQR35" s="446"/>
      <c r="VQS35" s="446"/>
      <c r="VQT35" s="446"/>
      <c r="VQU35" s="451"/>
      <c r="VQV35" s="451"/>
      <c r="VQW35" s="450"/>
      <c r="VQX35" s="450"/>
      <c r="VQY35" s="446"/>
      <c r="VQZ35" s="446"/>
      <c r="VRA35" s="446"/>
      <c r="VRB35" s="446"/>
      <c r="VRC35" s="451"/>
      <c r="VRD35" s="451"/>
      <c r="VRE35" s="450"/>
      <c r="VRF35" s="450"/>
      <c r="VRG35" s="446"/>
      <c r="VRH35" s="446"/>
      <c r="VRI35" s="446"/>
      <c r="VRJ35" s="446"/>
      <c r="VRK35" s="451"/>
      <c r="VRL35" s="451"/>
      <c r="VRM35" s="450"/>
      <c r="VRN35" s="450"/>
      <c r="VRO35" s="446"/>
      <c r="VRP35" s="446"/>
      <c r="VRQ35" s="446"/>
      <c r="VRR35" s="446"/>
      <c r="VRS35" s="451"/>
      <c r="VRT35" s="451"/>
      <c r="VRU35" s="450"/>
      <c r="VRV35" s="450"/>
      <c r="VRW35" s="446"/>
      <c r="VRX35" s="446"/>
      <c r="VRY35" s="446"/>
      <c r="VRZ35" s="446"/>
      <c r="VSA35" s="451"/>
      <c r="VSB35" s="451"/>
      <c r="VSC35" s="450"/>
      <c r="VSD35" s="450"/>
      <c r="VSE35" s="446"/>
      <c r="VSF35" s="446"/>
      <c r="VSG35" s="446"/>
      <c r="VSH35" s="446"/>
      <c r="VSI35" s="451"/>
      <c r="VSJ35" s="451"/>
      <c r="VSK35" s="450"/>
      <c r="VSL35" s="450"/>
      <c r="VSM35" s="446"/>
      <c r="VSN35" s="446"/>
      <c r="VSO35" s="446"/>
      <c r="VSP35" s="446"/>
      <c r="VSQ35" s="451"/>
      <c r="VSR35" s="451"/>
      <c r="VSS35" s="450"/>
      <c r="VST35" s="450"/>
      <c r="VSU35" s="446"/>
      <c r="VSV35" s="446"/>
      <c r="VSW35" s="446"/>
      <c r="VSX35" s="446"/>
      <c r="VSY35" s="451"/>
      <c r="VSZ35" s="451"/>
      <c r="VTA35" s="450"/>
      <c r="VTB35" s="450"/>
      <c r="VTC35" s="446"/>
      <c r="VTD35" s="446"/>
      <c r="VTE35" s="446"/>
      <c r="VTF35" s="446"/>
      <c r="VTG35" s="451"/>
      <c r="VTH35" s="451"/>
      <c r="VTI35" s="450"/>
      <c r="VTJ35" s="450"/>
      <c r="VTK35" s="446"/>
      <c r="VTL35" s="446"/>
      <c r="VTM35" s="446"/>
      <c r="VTN35" s="446"/>
      <c r="VTO35" s="451"/>
      <c r="VTP35" s="451"/>
      <c r="VTQ35" s="450"/>
      <c r="VTR35" s="450"/>
      <c r="VTS35" s="446"/>
      <c r="VTT35" s="446"/>
      <c r="VTU35" s="446"/>
      <c r="VTV35" s="446"/>
      <c r="VTW35" s="451"/>
      <c r="VTX35" s="451"/>
      <c r="VTY35" s="450"/>
      <c r="VTZ35" s="450"/>
      <c r="VUA35" s="446"/>
      <c r="VUB35" s="446"/>
      <c r="VUC35" s="446"/>
      <c r="VUD35" s="446"/>
      <c r="VUE35" s="451"/>
      <c r="VUF35" s="451"/>
      <c r="VUG35" s="450"/>
      <c r="VUH35" s="450"/>
      <c r="VUI35" s="446"/>
      <c r="VUJ35" s="446"/>
      <c r="VUK35" s="446"/>
      <c r="VUL35" s="446"/>
      <c r="VUM35" s="451"/>
      <c r="VUN35" s="451"/>
      <c r="VUO35" s="450"/>
      <c r="VUP35" s="450"/>
      <c r="VUQ35" s="446"/>
      <c r="VUR35" s="446"/>
      <c r="VUS35" s="446"/>
      <c r="VUT35" s="446"/>
      <c r="VUU35" s="451"/>
      <c r="VUV35" s="451"/>
      <c r="VUW35" s="450"/>
      <c r="VUX35" s="450"/>
      <c r="VUY35" s="446"/>
      <c r="VUZ35" s="446"/>
      <c r="VVA35" s="446"/>
      <c r="VVB35" s="446"/>
      <c r="VVC35" s="451"/>
      <c r="VVD35" s="451"/>
      <c r="VVE35" s="450"/>
      <c r="VVF35" s="450"/>
      <c r="VVG35" s="446"/>
      <c r="VVH35" s="446"/>
      <c r="VVI35" s="446"/>
      <c r="VVJ35" s="446"/>
      <c r="VVK35" s="451"/>
      <c r="VVL35" s="451"/>
      <c r="VVM35" s="450"/>
      <c r="VVN35" s="450"/>
      <c r="VVO35" s="446"/>
      <c r="VVP35" s="446"/>
      <c r="VVQ35" s="446"/>
      <c r="VVR35" s="446"/>
      <c r="VVS35" s="451"/>
      <c r="VVT35" s="451"/>
      <c r="VVU35" s="450"/>
      <c r="VVV35" s="450"/>
      <c r="VVW35" s="446"/>
      <c r="VVX35" s="446"/>
      <c r="VVY35" s="446"/>
      <c r="VVZ35" s="446"/>
      <c r="VWA35" s="451"/>
      <c r="VWB35" s="451"/>
      <c r="VWC35" s="450"/>
      <c r="VWD35" s="450"/>
      <c r="VWE35" s="446"/>
      <c r="VWF35" s="446"/>
      <c r="VWG35" s="446"/>
      <c r="VWH35" s="446"/>
      <c r="VWI35" s="451"/>
      <c r="VWJ35" s="451"/>
      <c r="VWK35" s="450"/>
      <c r="VWL35" s="450"/>
      <c r="VWM35" s="446"/>
      <c r="VWN35" s="446"/>
      <c r="VWO35" s="446"/>
      <c r="VWP35" s="446"/>
      <c r="VWQ35" s="451"/>
      <c r="VWR35" s="451"/>
      <c r="VWS35" s="450"/>
      <c r="VWT35" s="450"/>
      <c r="VWU35" s="446"/>
      <c r="VWV35" s="446"/>
      <c r="VWW35" s="446"/>
      <c r="VWX35" s="446"/>
      <c r="VWY35" s="451"/>
      <c r="VWZ35" s="451"/>
      <c r="VXA35" s="450"/>
      <c r="VXB35" s="450"/>
      <c r="VXC35" s="446"/>
      <c r="VXD35" s="446"/>
      <c r="VXE35" s="446"/>
      <c r="VXF35" s="446"/>
      <c r="VXG35" s="451"/>
      <c r="VXH35" s="451"/>
      <c r="VXI35" s="450"/>
      <c r="VXJ35" s="450"/>
      <c r="VXK35" s="446"/>
      <c r="VXL35" s="446"/>
      <c r="VXM35" s="446"/>
      <c r="VXN35" s="446"/>
      <c r="VXO35" s="451"/>
      <c r="VXP35" s="451"/>
      <c r="VXQ35" s="450"/>
      <c r="VXR35" s="450"/>
      <c r="VXS35" s="446"/>
      <c r="VXT35" s="446"/>
      <c r="VXU35" s="446"/>
      <c r="VXV35" s="446"/>
      <c r="VXW35" s="451"/>
      <c r="VXX35" s="451"/>
      <c r="VXY35" s="450"/>
      <c r="VXZ35" s="450"/>
      <c r="VYA35" s="446"/>
      <c r="VYB35" s="446"/>
      <c r="VYC35" s="446"/>
      <c r="VYD35" s="446"/>
      <c r="VYE35" s="451"/>
      <c r="VYF35" s="451"/>
      <c r="VYG35" s="450"/>
      <c r="VYH35" s="450"/>
      <c r="VYI35" s="446"/>
      <c r="VYJ35" s="446"/>
      <c r="VYK35" s="446"/>
      <c r="VYL35" s="446"/>
      <c r="VYM35" s="451"/>
      <c r="VYN35" s="451"/>
      <c r="VYO35" s="450"/>
      <c r="VYP35" s="450"/>
      <c r="VYQ35" s="446"/>
      <c r="VYR35" s="446"/>
      <c r="VYS35" s="446"/>
      <c r="VYT35" s="446"/>
      <c r="VYU35" s="451"/>
      <c r="VYV35" s="451"/>
      <c r="VYW35" s="450"/>
      <c r="VYX35" s="450"/>
      <c r="VYY35" s="446"/>
      <c r="VYZ35" s="446"/>
      <c r="VZA35" s="446"/>
      <c r="VZB35" s="446"/>
      <c r="VZC35" s="451"/>
      <c r="VZD35" s="451"/>
      <c r="VZE35" s="450"/>
      <c r="VZF35" s="450"/>
      <c r="VZG35" s="446"/>
      <c r="VZH35" s="446"/>
      <c r="VZI35" s="446"/>
      <c r="VZJ35" s="446"/>
      <c r="VZK35" s="451"/>
      <c r="VZL35" s="451"/>
      <c r="VZM35" s="450"/>
      <c r="VZN35" s="450"/>
      <c r="VZO35" s="446"/>
      <c r="VZP35" s="446"/>
      <c r="VZQ35" s="446"/>
      <c r="VZR35" s="446"/>
      <c r="VZS35" s="451"/>
      <c r="VZT35" s="451"/>
      <c r="VZU35" s="450"/>
      <c r="VZV35" s="450"/>
      <c r="VZW35" s="446"/>
      <c r="VZX35" s="446"/>
      <c r="VZY35" s="446"/>
      <c r="VZZ35" s="446"/>
      <c r="WAA35" s="451"/>
      <c r="WAB35" s="451"/>
      <c r="WAC35" s="450"/>
      <c r="WAD35" s="450"/>
      <c r="WAE35" s="446"/>
      <c r="WAF35" s="446"/>
      <c r="WAG35" s="446"/>
      <c r="WAH35" s="446"/>
      <c r="WAI35" s="451"/>
      <c r="WAJ35" s="451"/>
      <c r="WAK35" s="450"/>
      <c r="WAL35" s="450"/>
      <c r="WAM35" s="446"/>
      <c r="WAN35" s="446"/>
      <c r="WAO35" s="446"/>
      <c r="WAP35" s="446"/>
      <c r="WAQ35" s="451"/>
      <c r="WAR35" s="451"/>
      <c r="WAS35" s="450"/>
      <c r="WAT35" s="450"/>
      <c r="WAU35" s="446"/>
      <c r="WAV35" s="446"/>
      <c r="WAW35" s="446"/>
      <c r="WAX35" s="446"/>
      <c r="WAY35" s="451"/>
      <c r="WAZ35" s="451"/>
      <c r="WBA35" s="450"/>
      <c r="WBB35" s="450"/>
      <c r="WBC35" s="446"/>
      <c r="WBD35" s="446"/>
      <c r="WBE35" s="446"/>
      <c r="WBF35" s="446"/>
      <c r="WBG35" s="451"/>
      <c r="WBH35" s="451"/>
      <c r="WBI35" s="450"/>
      <c r="WBJ35" s="450"/>
      <c r="WBK35" s="446"/>
      <c r="WBL35" s="446"/>
      <c r="WBM35" s="446"/>
      <c r="WBN35" s="446"/>
      <c r="WBO35" s="451"/>
      <c r="WBP35" s="451"/>
      <c r="WBQ35" s="450"/>
      <c r="WBR35" s="450"/>
      <c r="WBS35" s="446"/>
      <c r="WBT35" s="446"/>
      <c r="WBU35" s="446"/>
      <c r="WBV35" s="446"/>
      <c r="WBW35" s="451"/>
      <c r="WBX35" s="451"/>
      <c r="WBY35" s="450"/>
      <c r="WBZ35" s="450"/>
      <c r="WCA35" s="446"/>
      <c r="WCB35" s="446"/>
      <c r="WCC35" s="446"/>
      <c r="WCD35" s="446"/>
      <c r="WCE35" s="451"/>
      <c r="WCF35" s="451"/>
      <c r="WCG35" s="450"/>
      <c r="WCH35" s="450"/>
      <c r="WCI35" s="446"/>
      <c r="WCJ35" s="446"/>
      <c r="WCK35" s="446"/>
      <c r="WCL35" s="446"/>
      <c r="WCM35" s="451"/>
      <c r="WCN35" s="451"/>
      <c r="WCO35" s="450"/>
      <c r="WCP35" s="450"/>
      <c r="WCQ35" s="446"/>
      <c r="WCR35" s="446"/>
      <c r="WCS35" s="446"/>
      <c r="WCT35" s="446"/>
      <c r="WCU35" s="451"/>
      <c r="WCV35" s="451"/>
      <c r="WCW35" s="450"/>
      <c r="WCX35" s="450"/>
      <c r="WCY35" s="446"/>
      <c r="WCZ35" s="446"/>
      <c r="WDA35" s="446"/>
      <c r="WDB35" s="446"/>
      <c r="WDC35" s="451"/>
      <c r="WDD35" s="451"/>
      <c r="WDE35" s="450"/>
      <c r="WDF35" s="450"/>
      <c r="WDG35" s="446"/>
      <c r="WDH35" s="446"/>
      <c r="WDI35" s="446"/>
      <c r="WDJ35" s="446"/>
      <c r="WDK35" s="451"/>
      <c r="WDL35" s="451"/>
      <c r="WDM35" s="450"/>
      <c r="WDN35" s="450"/>
      <c r="WDO35" s="446"/>
      <c r="WDP35" s="446"/>
      <c r="WDQ35" s="446"/>
      <c r="WDR35" s="446"/>
      <c r="WDS35" s="451"/>
      <c r="WDT35" s="451"/>
      <c r="WDU35" s="450"/>
      <c r="WDV35" s="450"/>
      <c r="WDW35" s="446"/>
      <c r="WDX35" s="446"/>
      <c r="WDY35" s="446"/>
      <c r="WDZ35" s="446"/>
      <c r="WEA35" s="451"/>
      <c r="WEB35" s="451"/>
      <c r="WEC35" s="450"/>
      <c r="WED35" s="450"/>
      <c r="WEE35" s="446"/>
      <c r="WEF35" s="446"/>
      <c r="WEG35" s="446"/>
      <c r="WEH35" s="446"/>
      <c r="WEI35" s="451"/>
      <c r="WEJ35" s="451"/>
      <c r="WEK35" s="450"/>
      <c r="WEL35" s="450"/>
      <c r="WEM35" s="446"/>
      <c r="WEN35" s="446"/>
      <c r="WEO35" s="446"/>
      <c r="WEP35" s="446"/>
      <c r="WEQ35" s="451"/>
      <c r="WER35" s="451"/>
      <c r="WES35" s="450"/>
      <c r="WET35" s="450"/>
      <c r="WEU35" s="446"/>
      <c r="WEV35" s="446"/>
      <c r="WEW35" s="446"/>
      <c r="WEX35" s="446"/>
      <c r="WEY35" s="451"/>
      <c r="WEZ35" s="451"/>
      <c r="WFA35" s="450"/>
      <c r="WFB35" s="450"/>
      <c r="WFC35" s="446"/>
      <c r="WFD35" s="446"/>
      <c r="WFE35" s="446"/>
      <c r="WFF35" s="446"/>
      <c r="WFG35" s="451"/>
      <c r="WFH35" s="451"/>
      <c r="WFI35" s="450"/>
      <c r="WFJ35" s="450"/>
      <c r="WFK35" s="446"/>
      <c r="WFL35" s="446"/>
      <c r="WFM35" s="446"/>
      <c r="WFN35" s="446"/>
      <c r="WFO35" s="451"/>
      <c r="WFP35" s="451"/>
      <c r="WFQ35" s="450"/>
      <c r="WFR35" s="450"/>
      <c r="WFS35" s="446"/>
      <c r="WFT35" s="446"/>
      <c r="WFU35" s="446"/>
      <c r="WFV35" s="446"/>
      <c r="WFW35" s="451"/>
      <c r="WFX35" s="451"/>
      <c r="WFY35" s="450"/>
      <c r="WFZ35" s="450"/>
      <c r="WGA35" s="446"/>
      <c r="WGB35" s="446"/>
      <c r="WGC35" s="446"/>
      <c r="WGD35" s="446"/>
      <c r="WGE35" s="451"/>
      <c r="WGF35" s="451"/>
      <c r="WGG35" s="450"/>
      <c r="WGH35" s="450"/>
      <c r="WGI35" s="446"/>
      <c r="WGJ35" s="446"/>
      <c r="WGK35" s="446"/>
      <c r="WGL35" s="446"/>
      <c r="WGM35" s="451"/>
      <c r="WGN35" s="451"/>
      <c r="WGO35" s="450"/>
      <c r="WGP35" s="450"/>
      <c r="WGQ35" s="446"/>
      <c r="WGR35" s="446"/>
      <c r="WGS35" s="446"/>
      <c r="WGT35" s="446"/>
      <c r="WGU35" s="451"/>
      <c r="WGV35" s="451"/>
      <c r="WGW35" s="450"/>
      <c r="WGX35" s="450"/>
      <c r="WGY35" s="446"/>
      <c r="WGZ35" s="446"/>
      <c r="WHA35" s="446"/>
      <c r="WHB35" s="446"/>
      <c r="WHC35" s="451"/>
      <c r="WHD35" s="451"/>
      <c r="WHE35" s="450"/>
      <c r="WHF35" s="450"/>
      <c r="WHG35" s="446"/>
      <c r="WHH35" s="446"/>
      <c r="WHI35" s="446"/>
      <c r="WHJ35" s="446"/>
      <c r="WHK35" s="451"/>
      <c r="WHL35" s="451"/>
      <c r="WHM35" s="450"/>
      <c r="WHN35" s="450"/>
      <c r="WHO35" s="446"/>
      <c r="WHP35" s="446"/>
      <c r="WHQ35" s="446"/>
      <c r="WHR35" s="446"/>
      <c r="WHS35" s="451"/>
      <c r="WHT35" s="451"/>
      <c r="WHU35" s="450"/>
      <c r="WHV35" s="450"/>
      <c r="WHW35" s="446"/>
      <c r="WHX35" s="446"/>
      <c r="WHY35" s="446"/>
      <c r="WHZ35" s="446"/>
      <c r="WIA35" s="451"/>
      <c r="WIB35" s="451"/>
      <c r="WIC35" s="450"/>
      <c r="WID35" s="450"/>
      <c r="WIE35" s="446"/>
      <c r="WIF35" s="446"/>
      <c r="WIG35" s="446"/>
      <c r="WIH35" s="446"/>
      <c r="WII35" s="451"/>
      <c r="WIJ35" s="451"/>
      <c r="WIK35" s="450"/>
      <c r="WIL35" s="450"/>
      <c r="WIM35" s="446"/>
      <c r="WIN35" s="446"/>
      <c r="WIO35" s="446"/>
      <c r="WIP35" s="446"/>
      <c r="WIQ35" s="451"/>
      <c r="WIR35" s="451"/>
      <c r="WIS35" s="450"/>
      <c r="WIT35" s="450"/>
      <c r="WIU35" s="446"/>
      <c r="WIV35" s="446"/>
      <c r="WIW35" s="446"/>
      <c r="WIX35" s="446"/>
      <c r="WIY35" s="451"/>
      <c r="WIZ35" s="451"/>
      <c r="WJA35" s="450"/>
      <c r="WJB35" s="450"/>
      <c r="WJC35" s="446"/>
      <c r="WJD35" s="446"/>
      <c r="WJE35" s="446"/>
      <c r="WJF35" s="446"/>
      <c r="WJG35" s="451"/>
      <c r="WJH35" s="451"/>
      <c r="WJI35" s="450"/>
      <c r="WJJ35" s="450"/>
      <c r="WJK35" s="446"/>
      <c r="WJL35" s="446"/>
      <c r="WJM35" s="446"/>
      <c r="WJN35" s="446"/>
      <c r="WJO35" s="451"/>
      <c r="WJP35" s="451"/>
      <c r="WJQ35" s="450"/>
      <c r="WJR35" s="450"/>
      <c r="WJS35" s="446"/>
      <c r="WJT35" s="446"/>
      <c r="WJU35" s="446"/>
      <c r="WJV35" s="446"/>
      <c r="WJW35" s="451"/>
      <c r="WJX35" s="451"/>
      <c r="WJY35" s="450"/>
      <c r="WJZ35" s="450"/>
      <c r="WKA35" s="446"/>
      <c r="WKB35" s="446"/>
      <c r="WKC35" s="446"/>
      <c r="WKD35" s="446"/>
      <c r="WKE35" s="451"/>
      <c r="WKF35" s="451"/>
      <c r="WKG35" s="450"/>
      <c r="WKH35" s="450"/>
      <c r="WKI35" s="446"/>
      <c r="WKJ35" s="446"/>
      <c r="WKK35" s="446"/>
      <c r="WKL35" s="446"/>
      <c r="WKM35" s="451"/>
      <c r="WKN35" s="451"/>
      <c r="WKO35" s="450"/>
      <c r="WKP35" s="450"/>
      <c r="WKQ35" s="446"/>
      <c r="WKR35" s="446"/>
      <c r="WKS35" s="446"/>
      <c r="WKT35" s="446"/>
      <c r="WKU35" s="451"/>
      <c r="WKV35" s="451"/>
      <c r="WKW35" s="450"/>
      <c r="WKX35" s="450"/>
      <c r="WKY35" s="446"/>
      <c r="WKZ35" s="446"/>
      <c r="WLA35" s="446"/>
      <c r="WLB35" s="446"/>
      <c r="WLC35" s="451"/>
      <c r="WLD35" s="451"/>
      <c r="WLE35" s="450"/>
      <c r="WLF35" s="450"/>
      <c r="WLG35" s="446"/>
      <c r="WLH35" s="446"/>
      <c r="WLI35" s="446"/>
      <c r="WLJ35" s="446"/>
      <c r="WLK35" s="451"/>
      <c r="WLL35" s="451"/>
      <c r="WLM35" s="450"/>
      <c r="WLN35" s="450"/>
      <c r="WLO35" s="446"/>
      <c r="WLP35" s="446"/>
      <c r="WLQ35" s="446"/>
      <c r="WLR35" s="446"/>
      <c r="WLS35" s="451"/>
      <c r="WLT35" s="451"/>
      <c r="WLU35" s="450"/>
      <c r="WLV35" s="450"/>
      <c r="WLW35" s="446"/>
      <c r="WLX35" s="446"/>
      <c r="WLY35" s="446"/>
      <c r="WLZ35" s="446"/>
      <c r="WMA35" s="451"/>
      <c r="WMB35" s="451"/>
      <c r="WMC35" s="450"/>
      <c r="WMD35" s="450"/>
      <c r="WME35" s="446"/>
      <c r="WMF35" s="446"/>
      <c r="WMG35" s="446"/>
      <c r="WMH35" s="446"/>
      <c r="WMI35" s="451"/>
      <c r="WMJ35" s="451"/>
      <c r="WMK35" s="450"/>
      <c r="WML35" s="450"/>
      <c r="WMM35" s="446"/>
      <c r="WMN35" s="446"/>
      <c r="WMO35" s="446"/>
      <c r="WMP35" s="446"/>
      <c r="WMQ35" s="451"/>
      <c r="WMR35" s="451"/>
      <c r="WMS35" s="450"/>
      <c r="WMT35" s="450"/>
      <c r="WMU35" s="446"/>
      <c r="WMV35" s="446"/>
      <c r="WMW35" s="446"/>
      <c r="WMX35" s="446"/>
      <c r="WMY35" s="451"/>
      <c r="WMZ35" s="451"/>
      <c r="WNA35" s="450"/>
      <c r="WNB35" s="450"/>
      <c r="WNC35" s="446"/>
      <c r="WND35" s="446"/>
      <c r="WNE35" s="446"/>
      <c r="WNF35" s="446"/>
      <c r="WNG35" s="451"/>
      <c r="WNH35" s="451"/>
      <c r="WNI35" s="450"/>
      <c r="WNJ35" s="450"/>
      <c r="WNK35" s="446"/>
      <c r="WNL35" s="446"/>
      <c r="WNM35" s="446"/>
      <c r="WNN35" s="446"/>
      <c r="WNO35" s="451"/>
      <c r="WNP35" s="451"/>
      <c r="WNQ35" s="450"/>
      <c r="WNR35" s="450"/>
      <c r="WNS35" s="446"/>
      <c r="WNT35" s="446"/>
      <c r="WNU35" s="446"/>
      <c r="WNV35" s="446"/>
      <c r="WNW35" s="451"/>
      <c r="WNX35" s="451"/>
      <c r="WNY35" s="450"/>
      <c r="WNZ35" s="450"/>
      <c r="WOA35" s="446"/>
      <c r="WOB35" s="446"/>
      <c r="WOC35" s="446"/>
      <c r="WOD35" s="446"/>
      <c r="WOE35" s="451"/>
      <c r="WOF35" s="451"/>
      <c r="WOG35" s="450"/>
      <c r="WOH35" s="450"/>
      <c r="WOI35" s="446"/>
      <c r="WOJ35" s="446"/>
      <c r="WOK35" s="446"/>
      <c r="WOL35" s="446"/>
      <c r="WOM35" s="451"/>
      <c r="WON35" s="451"/>
      <c r="WOO35" s="450"/>
      <c r="WOP35" s="450"/>
      <c r="WOQ35" s="446"/>
      <c r="WOR35" s="446"/>
      <c r="WOS35" s="446"/>
      <c r="WOT35" s="446"/>
      <c r="WOU35" s="451"/>
      <c r="WOV35" s="451"/>
      <c r="WOW35" s="450"/>
      <c r="WOX35" s="450"/>
      <c r="WOY35" s="446"/>
      <c r="WOZ35" s="446"/>
      <c r="WPA35" s="446"/>
      <c r="WPB35" s="446"/>
      <c r="WPC35" s="451"/>
      <c r="WPD35" s="451"/>
      <c r="WPE35" s="450"/>
      <c r="WPF35" s="450"/>
      <c r="WPG35" s="446"/>
      <c r="WPH35" s="446"/>
      <c r="WPI35" s="446"/>
      <c r="WPJ35" s="446"/>
      <c r="WPK35" s="451"/>
      <c r="WPL35" s="451"/>
      <c r="WPM35" s="450"/>
      <c r="WPN35" s="450"/>
      <c r="WPO35" s="446"/>
      <c r="WPP35" s="446"/>
      <c r="WPQ35" s="446"/>
      <c r="WPR35" s="446"/>
      <c r="WPS35" s="451"/>
      <c r="WPT35" s="451"/>
      <c r="WPU35" s="450"/>
      <c r="WPV35" s="450"/>
      <c r="WPW35" s="446"/>
      <c r="WPX35" s="446"/>
      <c r="WPY35" s="446"/>
      <c r="WPZ35" s="446"/>
      <c r="WQA35" s="451"/>
      <c r="WQB35" s="451"/>
      <c r="WQC35" s="450"/>
      <c r="WQD35" s="450"/>
      <c r="WQE35" s="446"/>
      <c r="WQF35" s="446"/>
      <c r="WQG35" s="446"/>
      <c r="WQH35" s="446"/>
      <c r="WQI35" s="451"/>
      <c r="WQJ35" s="451"/>
      <c r="WQK35" s="450"/>
      <c r="WQL35" s="450"/>
      <c r="WQM35" s="446"/>
      <c r="WQN35" s="446"/>
      <c r="WQO35" s="446"/>
      <c r="WQP35" s="446"/>
      <c r="WQQ35" s="451"/>
      <c r="WQR35" s="451"/>
      <c r="WQS35" s="450"/>
      <c r="WQT35" s="450"/>
      <c r="WQU35" s="446"/>
      <c r="WQV35" s="446"/>
      <c r="WQW35" s="446"/>
      <c r="WQX35" s="446"/>
      <c r="WQY35" s="451"/>
      <c r="WQZ35" s="451"/>
      <c r="WRA35" s="450"/>
      <c r="WRB35" s="450"/>
      <c r="WRC35" s="446"/>
      <c r="WRD35" s="446"/>
      <c r="WRE35" s="446"/>
      <c r="WRF35" s="446"/>
      <c r="WRG35" s="451"/>
      <c r="WRH35" s="451"/>
      <c r="WRI35" s="450"/>
      <c r="WRJ35" s="450"/>
      <c r="WRK35" s="446"/>
      <c r="WRL35" s="446"/>
      <c r="WRM35" s="446"/>
      <c r="WRN35" s="446"/>
      <c r="WRO35" s="451"/>
      <c r="WRP35" s="451"/>
      <c r="WRQ35" s="450"/>
      <c r="WRR35" s="450"/>
      <c r="WRS35" s="446"/>
      <c r="WRT35" s="446"/>
      <c r="WRU35" s="446"/>
      <c r="WRV35" s="446"/>
      <c r="WRW35" s="451"/>
      <c r="WRX35" s="451"/>
      <c r="WRY35" s="450"/>
      <c r="WRZ35" s="450"/>
      <c r="WSA35" s="446"/>
      <c r="WSB35" s="446"/>
      <c r="WSC35" s="446"/>
      <c r="WSD35" s="446"/>
      <c r="WSE35" s="451"/>
      <c r="WSF35" s="451"/>
      <c r="WSG35" s="450"/>
      <c r="WSH35" s="450"/>
      <c r="WSI35" s="446"/>
      <c r="WSJ35" s="446"/>
      <c r="WSK35" s="446"/>
      <c r="WSL35" s="446"/>
      <c r="WSM35" s="451"/>
      <c r="WSN35" s="451"/>
      <c r="WSO35" s="450"/>
      <c r="WSP35" s="450"/>
      <c r="WSQ35" s="446"/>
      <c r="WSR35" s="446"/>
      <c r="WSS35" s="446"/>
      <c r="WST35" s="446"/>
      <c r="WSU35" s="451"/>
      <c r="WSV35" s="451"/>
      <c r="WSW35" s="450"/>
      <c r="WSX35" s="450"/>
      <c r="WSY35" s="446"/>
      <c r="WSZ35" s="446"/>
      <c r="WTA35" s="446"/>
      <c r="WTB35" s="446"/>
      <c r="WTC35" s="451"/>
      <c r="WTD35" s="451"/>
      <c r="WTE35" s="450"/>
      <c r="WTF35" s="450"/>
      <c r="WTG35" s="446"/>
      <c r="WTH35" s="446"/>
      <c r="WTI35" s="446"/>
      <c r="WTJ35" s="446"/>
      <c r="WTK35" s="451"/>
      <c r="WTL35" s="451"/>
      <c r="WTM35" s="450"/>
      <c r="WTN35" s="450"/>
      <c r="WTO35" s="446"/>
      <c r="WTP35" s="446"/>
      <c r="WTQ35" s="446"/>
      <c r="WTR35" s="446"/>
      <c r="WTS35" s="451"/>
      <c r="WTT35" s="451"/>
      <c r="WTU35" s="450"/>
      <c r="WTV35" s="450"/>
      <c r="WTW35" s="446"/>
      <c r="WTX35" s="446"/>
      <c r="WTY35" s="446"/>
      <c r="WTZ35" s="446"/>
      <c r="WUA35" s="451"/>
      <c r="WUB35" s="451"/>
      <c r="WUC35" s="450"/>
      <c r="WUD35" s="450"/>
      <c r="WUE35" s="446"/>
      <c r="WUF35" s="446"/>
      <c r="WUG35" s="446"/>
      <c r="WUH35" s="446"/>
      <c r="WUI35" s="451"/>
      <c r="WUJ35" s="451"/>
      <c r="WUK35" s="450"/>
      <c r="WUL35" s="450"/>
      <c r="WUM35" s="446"/>
      <c r="WUN35" s="446"/>
      <c r="WUO35" s="446"/>
      <c r="WUP35" s="446"/>
      <c r="WUQ35" s="451"/>
      <c r="WUR35" s="451"/>
      <c r="WUS35" s="450"/>
      <c r="WUT35" s="450"/>
      <c r="WUU35" s="446"/>
      <c r="WUV35" s="446"/>
      <c r="WUW35" s="446"/>
      <c r="WUX35" s="446"/>
      <c r="WUY35" s="451"/>
      <c r="WUZ35" s="451"/>
      <c r="WVA35" s="450"/>
      <c r="WVB35" s="450"/>
      <c r="WVC35" s="446"/>
      <c r="WVD35" s="446"/>
      <c r="WVE35" s="446"/>
      <c r="WVF35" s="446"/>
      <c r="WVG35" s="451"/>
      <c r="WVH35" s="451"/>
      <c r="WVI35" s="450"/>
      <c r="WVJ35" s="450"/>
      <c r="WVK35" s="446"/>
      <c r="WVL35" s="446"/>
      <c r="WVM35" s="446"/>
      <c r="WVN35" s="446"/>
      <c r="WVO35" s="451"/>
      <c r="WVP35" s="451"/>
      <c r="WVQ35" s="450"/>
      <c r="WVR35" s="450"/>
      <c r="WVS35" s="446"/>
      <c r="WVT35" s="446"/>
      <c r="WVU35" s="446"/>
      <c r="WVV35" s="446"/>
      <c r="WVW35" s="451"/>
      <c r="WVX35" s="451"/>
      <c r="WVY35" s="450"/>
      <c r="WVZ35" s="450"/>
      <c r="WWA35" s="446"/>
      <c r="WWB35" s="446"/>
      <c r="WWC35" s="446"/>
      <c r="WWD35" s="446"/>
      <c r="WWE35" s="451"/>
      <c r="WWF35" s="451"/>
      <c r="WWG35" s="450"/>
      <c r="WWH35" s="450"/>
      <c r="WWI35" s="446"/>
      <c r="WWJ35" s="446"/>
      <c r="WWK35" s="446"/>
      <c r="WWL35" s="446"/>
      <c r="WWM35" s="451"/>
      <c r="WWN35" s="451"/>
      <c r="WWO35" s="450"/>
      <c r="WWP35" s="450"/>
      <c r="WWQ35" s="446"/>
      <c r="WWR35" s="446"/>
      <c r="WWS35" s="446"/>
      <c r="WWT35" s="446"/>
      <c r="WWU35" s="451"/>
      <c r="WWV35" s="451"/>
      <c r="WWW35" s="450"/>
      <c r="WWX35" s="450"/>
      <c r="WWY35" s="446"/>
      <c r="WWZ35" s="446"/>
      <c r="WXA35" s="446"/>
      <c r="WXB35" s="446"/>
      <c r="WXC35" s="451"/>
      <c r="WXD35" s="451"/>
      <c r="WXE35" s="450"/>
      <c r="WXF35" s="450"/>
      <c r="WXG35" s="446"/>
      <c r="WXH35" s="446"/>
      <c r="WXI35" s="446"/>
      <c r="WXJ35" s="446"/>
      <c r="WXK35" s="451"/>
      <c r="WXL35" s="451"/>
      <c r="WXM35" s="450"/>
      <c r="WXN35" s="450"/>
      <c r="WXO35" s="446"/>
      <c r="WXP35" s="446"/>
      <c r="WXQ35" s="446"/>
      <c r="WXR35" s="446"/>
      <c r="WXS35" s="451"/>
      <c r="WXT35" s="451"/>
      <c r="WXU35" s="450"/>
      <c r="WXV35" s="450"/>
      <c r="WXW35" s="446"/>
      <c r="WXX35" s="446"/>
      <c r="WXY35" s="446"/>
      <c r="WXZ35" s="446"/>
      <c r="WYA35" s="451"/>
      <c r="WYB35" s="451"/>
      <c r="WYC35" s="450"/>
      <c r="WYD35" s="450"/>
      <c r="WYE35" s="446"/>
      <c r="WYF35" s="446"/>
      <c r="WYG35" s="446"/>
      <c r="WYH35" s="446"/>
      <c r="WYI35" s="451"/>
      <c r="WYJ35" s="451"/>
      <c r="WYK35" s="450"/>
      <c r="WYL35" s="450"/>
      <c r="WYM35" s="446"/>
      <c r="WYN35" s="446"/>
      <c r="WYO35" s="446"/>
      <c r="WYP35" s="446"/>
      <c r="WYQ35" s="451"/>
      <c r="WYR35" s="451"/>
      <c r="WYS35" s="450"/>
      <c r="WYT35" s="450"/>
      <c r="WYU35" s="446"/>
      <c r="WYV35" s="446"/>
      <c r="WYW35" s="446"/>
      <c r="WYX35" s="446"/>
      <c r="WYY35" s="451"/>
      <c r="WYZ35" s="451"/>
      <c r="WZA35" s="450"/>
      <c r="WZB35" s="450"/>
      <c r="WZC35" s="446"/>
      <c r="WZD35" s="446"/>
      <c r="WZE35" s="446"/>
      <c r="WZF35" s="446"/>
      <c r="WZG35" s="451"/>
      <c r="WZH35" s="451"/>
      <c r="WZI35" s="450"/>
      <c r="WZJ35" s="450"/>
      <c r="WZK35" s="446"/>
      <c r="WZL35" s="446"/>
      <c r="WZM35" s="446"/>
      <c r="WZN35" s="446"/>
      <c r="WZO35" s="451"/>
      <c r="WZP35" s="451"/>
      <c r="WZQ35" s="450"/>
      <c r="WZR35" s="450"/>
      <c r="WZS35" s="446"/>
      <c r="WZT35" s="446"/>
      <c r="WZU35" s="446"/>
      <c r="WZV35" s="446"/>
      <c r="WZW35" s="451"/>
      <c r="WZX35" s="451"/>
      <c r="WZY35" s="450"/>
      <c r="WZZ35" s="450"/>
      <c r="XAA35" s="446"/>
      <c r="XAB35" s="446"/>
      <c r="XAC35" s="446"/>
      <c r="XAD35" s="446"/>
      <c r="XAE35" s="451"/>
      <c r="XAF35" s="451"/>
      <c r="XAG35" s="450"/>
      <c r="XAH35" s="450"/>
      <c r="XAI35" s="446"/>
      <c r="XAJ35" s="446"/>
      <c r="XAK35" s="446"/>
      <c r="XAL35" s="446"/>
      <c r="XAM35" s="451"/>
      <c r="XAN35" s="451"/>
      <c r="XAO35" s="450"/>
      <c r="XAP35" s="450"/>
      <c r="XAQ35" s="446"/>
      <c r="XAR35" s="446"/>
      <c r="XAS35" s="446"/>
      <c r="XAT35" s="446"/>
      <c r="XAU35" s="451"/>
      <c r="XAV35" s="451"/>
      <c r="XAW35" s="450"/>
      <c r="XAX35" s="450"/>
      <c r="XAY35" s="446"/>
      <c r="XAZ35" s="446"/>
      <c r="XBA35" s="446"/>
      <c r="XBB35" s="446"/>
      <c r="XBC35" s="451"/>
      <c r="XBD35" s="451"/>
      <c r="XBE35" s="450"/>
      <c r="XBF35" s="450"/>
      <c r="XBG35" s="446"/>
      <c r="XBH35" s="446"/>
      <c r="XBI35" s="446"/>
      <c r="XBJ35" s="446"/>
      <c r="XBK35" s="451"/>
      <c r="XBL35" s="451"/>
      <c r="XBM35" s="450"/>
      <c r="XBN35" s="450"/>
      <c r="XBO35" s="446"/>
      <c r="XBP35" s="446"/>
      <c r="XBQ35" s="446"/>
      <c r="XBR35" s="446"/>
      <c r="XBS35" s="451"/>
      <c r="XBT35" s="451"/>
      <c r="XBU35" s="450"/>
      <c r="XBV35" s="450"/>
      <c r="XBW35" s="446"/>
      <c r="XBX35" s="446"/>
      <c r="XBY35" s="446"/>
      <c r="XBZ35" s="446"/>
      <c r="XCA35" s="451"/>
      <c r="XCB35" s="451"/>
      <c r="XCC35" s="450"/>
      <c r="XCD35" s="450"/>
      <c r="XCE35" s="446"/>
      <c r="XCF35" s="446"/>
      <c r="XCG35" s="446"/>
      <c r="XCH35" s="446"/>
      <c r="XCI35" s="451"/>
      <c r="XCJ35" s="451"/>
      <c r="XCK35" s="450"/>
      <c r="XCL35" s="450"/>
      <c r="XCM35" s="446"/>
      <c r="XCN35" s="446"/>
      <c r="XCO35" s="446"/>
      <c r="XCP35" s="446"/>
      <c r="XCQ35" s="451"/>
      <c r="XCR35" s="451"/>
      <c r="XCS35" s="450"/>
      <c r="XCT35" s="450"/>
      <c r="XCU35" s="446"/>
      <c r="XCV35" s="446"/>
      <c r="XCW35" s="446"/>
      <c r="XCX35" s="446"/>
      <c r="XCY35" s="451"/>
      <c r="XCZ35" s="451"/>
      <c r="XDA35" s="450"/>
      <c r="XDB35" s="450"/>
      <c r="XDC35" s="446"/>
      <c r="XDD35" s="446"/>
      <c r="XDE35" s="446"/>
      <c r="XDF35" s="446"/>
      <c r="XDG35" s="451"/>
      <c r="XDH35" s="451"/>
      <c r="XDI35" s="450"/>
      <c r="XDJ35" s="450"/>
      <c r="XDK35" s="446"/>
      <c r="XDL35" s="446"/>
      <c r="XDM35" s="446"/>
      <c r="XDN35" s="446"/>
      <c r="XDO35" s="451"/>
      <c r="XDP35" s="451"/>
      <c r="XDQ35" s="450"/>
      <c r="XDR35" s="450"/>
      <c r="XDS35" s="446"/>
      <c r="XDT35" s="446"/>
      <c r="XDU35" s="446"/>
      <c r="XDV35" s="446"/>
      <c r="XDW35" s="451"/>
      <c r="XDX35" s="451"/>
      <c r="XDY35" s="450"/>
      <c r="XDZ35" s="450"/>
      <c r="XEA35" s="446"/>
      <c r="XEB35" s="446"/>
      <c r="XEC35" s="446"/>
      <c r="XED35" s="446"/>
      <c r="XEE35" s="451"/>
      <c r="XEF35" s="451"/>
      <c r="XEG35" s="450"/>
      <c r="XEH35" s="450"/>
      <c r="XEI35" s="446"/>
      <c r="XEJ35" s="446"/>
      <c r="XEK35" s="446"/>
      <c r="XEL35" s="446"/>
      <c r="XEM35" s="451"/>
      <c r="XEN35" s="451"/>
      <c r="XEO35" s="450"/>
      <c r="XEP35" s="450"/>
      <c r="XEQ35" s="446"/>
      <c r="XER35" s="446"/>
      <c r="XES35" s="446"/>
      <c r="XET35" s="446"/>
      <c r="XEU35" s="451"/>
      <c r="XEV35" s="451"/>
      <c r="XEW35" s="450"/>
      <c r="XEX35" s="450"/>
      <c r="XEY35" s="446"/>
      <c r="XEZ35" s="446"/>
      <c r="XFA35" s="446"/>
      <c r="XFB35" s="446"/>
      <c r="XFC35" s="451"/>
      <c r="XFD35" s="451"/>
    </row>
    <row r="36" spans="1:16384" ht="15">
      <c r="A36" s="264" t="s">
        <v>327</v>
      </c>
      <c r="B36" s="456" t="s">
        <v>124</v>
      </c>
      <c r="C36" s="266" t="s">
        <v>326</v>
      </c>
      <c r="D36" s="266" t="s">
        <v>125</v>
      </c>
      <c r="E36" s="266" t="s">
        <v>146</v>
      </c>
      <c r="F36" s="457"/>
      <c r="G36" s="458"/>
      <c r="H36" s="268">
        <f>+SUM(H37:H40)</f>
        <v>89702</v>
      </c>
      <c r="I36" s="269">
        <f>+$I$6</f>
        <v>1.3814</v>
      </c>
      <c r="J36" s="270">
        <f>ROUND(H36*I36,0)</f>
        <v>123914</v>
      </c>
      <c r="K36" s="415"/>
      <c r="L36" s="415"/>
      <c r="M36" s="415"/>
      <c r="N36" s="446"/>
      <c r="O36" s="451"/>
      <c r="P36" s="448"/>
      <c r="Q36" s="447"/>
      <c r="R36" s="450"/>
      <c r="S36" s="415"/>
      <c r="T36" s="415"/>
      <c r="U36" s="415"/>
      <c r="V36" s="446"/>
      <c r="W36" s="451"/>
      <c r="X36" s="448"/>
      <c r="Y36" s="447"/>
      <c r="Z36" s="450"/>
      <c r="AA36" s="415"/>
      <c r="AB36" s="415"/>
      <c r="AC36" s="415"/>
      <c r="AD36" s="446"/>
      <c r="AE36" s="451"/>
      <c r="AF36" s="448"/>
      <c r="AG36" s="447"/>
      <c r="AH36" s="450"/>
      <c r="AI36" s="415"/>
      <c r="AJ36" s="415"/>
      <c r="AK36" s="415"/>
      <c r="AL36" s="446"/>
      <c r="AM36" s="451"/>
      <c r="AN36" s="448"/>
      <c r="AO36" s="447"/>
      <c r="AP36" s="450"/>
      <c r="AQ36" s="415"/>
      <c r="AR36" s="415"/>
      <c r="AS36" s="415"/>
      <c r="AT36" s="446"/>
      <c r="AU36" s="451"/>
      <c r="AV36" s="448"/>
      <c r="AW36" s="447"/>
      <c r="AX36" s="450"/>
      <c r="AY36" s="415"/>
      <c r="AZ36" s="415"/>
      <c r="BA36" s="415"/>
      <c r="BB36" s="446"/>
      <c r="BC36" s="451"/>
      <c r="BD36" s="448"/>
      <c r="BE36" s="447"/>
      <c r="BF36" s="450"/>
      <c r="BG36" s="415"/>
      <c r="BH36" s="415"/>
      <c r="BI36" s="415"/>
      <c r="BJ36" s="446"/>
      <c r="BK36" s="451"/>
      <c r="BL36" s="448"/>
      <c r="BM36" s="447"/>
      <c r="BN36" s="450"/>
      <c r="BO36" s="415"/>
      <c r="BP36" s="415"/>
      <c r="BQ36" s="415"/>
      <c r="BR36" s="446"/>
      <c r="BS36" s="451"/>
      <c r="BT36" s="448"/>
      <c r="BU36" s="447"/>
      <c r="BV36" s="450"/>
      <c r="BW36" s="415"/>
      <c r="BX36" s="415"/>
      <c r="BY36" s="415"/>
      <c r="BZ36" s="446"/>
      <c r="CA36" s="451"/>
      <c r="CB36" s="448"/>
      <c r="CC36" s="447"/>
      <c r="CD36" s="450"/>
      <c r="CE36" s="415"/>
      <c r="CF36" s="415"/>
      <c r="CG36" s="415"/>
      <c r="CH36" s="446"/>
      <c r="CI36" s="451"/>
      <c r="CJ36" s="448"/>
      <c r="CK36" s="447"/>
      <c r="CL36" s="450"/>
      <c r="CM36" s="415"/>
      <c r="CN36" s="415"/>
      <c r="CO36" s="415"/>
      <c r="CP36" s="446"/>
      <c r="CQ36" s="451"/>
      <c r="CR36" s="448"/>
      <c r="CS36" s="447"/>
      <c r="CT36" s="450"/>
      <c r="CU36" s="415"/>
      <c r="CV36" s="415"/>
      <c r="CW36" s="415"/>
      <c r="CX36" s="446"/>
      <c r="CY36" s="451"/>
      <c r="CZ36" s="448"/>
      <c r="DA36" s="447"/>
      <c r="DB36" s="450"/>
      <c r="DC36" s="415"/>
      <c r="DD36" s="415"/>
      <c r="DE36" s="415"/>
      <c r="DF36" s="446"/>
      <c r="DG36" s="451"/>
      <c r="DH36" s="448"/>
      <c r="DI36" s="447"/>
      <c r="DJ36" s="450"/>
      <c r="DK36" s="415"/>
      <c r="DL36" s="415"/>
      <c r="DM36" s="415"/>
      <c r="DN36" s="446"/>
      <c r="DO36" s="451"/>
      <c r="DP36" s="448"/>
      <c r="DQ36" s="447"/>
      <c r="DR36" s="450"/>
      <c r="DS36" s="415"/>
      <c r="DT36" s="415"/>
      <c r="DU36" s="415"/>
      <c r="DV36" s="446"/>
      <c r="DW36" s="451"/>
      <c r="DX36" s="448"/>
      <c r="DY36" s="447"/>
      <c r="DZ36" s="450"/>
      <c r="EA36" s="415"/>
      <c r="EB36" s="415"/>
      <c r="EC36" s="415"/>
      <c r="ED36" s="446"/>
      <c r="EE36" s="451"/>
      <c r="EF36" s="448"/>
      <c r="EG36" s="447"/>
      <c r="EH36" s="450"/>
      <c r="EI36" s="415"/>
      <c r="EJ36" s="415"/>
      <c r="EK36" s="415"/>
      <c r="EL36" s="446"/>
      <c r="EM36" s="451"/>
      <c r="EN36" s="448"/>
      <c r="EO36" s="447"/>
      <c r="EP36" s="450"/>
      <c r="EQ36" s="415"/>
      <c r="ER36" s="415"/>
      <c r="ES36" s="415"/>
      <c r="ET36" s="446"/>
      <c r="EU36" s="451"/>
      <c r="EV36" s="448"/>
      <c r="EW36" s="447"/>
      <c r="EX36" s="450"/>
      <c r="EY36" s="415"/>
      <c r="EZ36" s="415"/>
      <c r="FA36" s="415"/>
      <c r="FB36" s="446"/>
      <c r="FC36" s="451"/>
      <c r="FD36" s="448"/>
      <c r="FE36" s="447"/>
      <c r="FF36" s="450"/>
      <c r="FG36" s="415"/>
      <c r="FH36" s="415"/>
      <c r="FI36" s="415"/>
      <c r="FJ36" s="446"/>
      <c r="FK36" s="451"/>
      <c r="FL36" s="448"/>
      <c r="FM36" s="447"/>
      <c r="FN36" s="450"/>
      <c r="FO36" s="415"/>
      <c r="FP36" s="415"/>
      <c r="FQ36" s="415"/>
      <c r="FR36" s="446"/>
      <c r="FS36" s="451"/>
      <c r="FT36" s="448"/>
      <c r="FU36" s="447"/>
      <c r="FV36" s="450"/>
      <c r="FW36" s="415"/>
      <c r="FX36" s="415"/>
      <c r="FY36" s="415"/>
      <c r="FZ36" s="446"/>
      <c r="GA36" s="451"/>
      <c r="GB36" s="448"/>
      <c r="GC36" s="447"/>
      <c r="GD36" s="450"/>
      <c r="GE36" s="415"/>
      <c r="GF36" s="415"/>
      <c r="GG36" s="415"/>
      <c r="GH36" s="446"/>
      <c r="GI36" s="451"/>
      <c r="GJ36" s="448"/>
      <c r="GK36" s="447"/>
      <c r="GL36" s="450"/>
      <c r="GM36" s="415"/>
      <c r="GN36" s="415"/>
      <c r="GO36" s="415"/>
      <c r="GP36" s="446"/>
      <c r="GQ36" s="451"/>
      <c r="GR36" s="448"/>
      <c r="GS36" s="447"/>
      <c r="GT36" s="450"/>
      <c r="GU36" s="415"/>
      <c r="GV36" s="415"/>
      <c r="GW36" s="415"/>
      <c r="GX36" s="446"/>
      <c r="GY36" s="451"/>
      <c r="GZ36" s="448"/>
      <c r="HA36" s="447"/>
      <c r="HB36" s="450"/>
      <c r="HC36" s="415"/>
      <c r="HD36" s="415"/>
      <c r="HE36" s="415"/>
      <c r="HF36" s="446"/>
      <c r="HG36" s="451"/>
      <c r="HH36" s="448"/>
      <c r="HI36" s="447"/>
      <c r="HJ36" s="450"/>
      <c r="HK36" s="415"/>
      <c r="HL36" s="415"/>
      <c r="HM36" s="415"/>
      <c r="HN36" s="446"/>
      <c r="HO36" s="451"/>
      <c r="HP36" s="448"/>
      <c r="HQ36" s="447"/>
      <c r="HR36" s="450"/>
      <c r="HS36" s="415"/>
      <c r="HT36" s="415"/>
      <c r="HU36" s="415"/>
      <c r="HV36" s="446"/>
      <c r="HW36" s="451"/>
      <c r="HX36" s="448"/>
      <c r="HY36" s="447"/>
      <c r="HZ36" s="450"/>
      <c r="IA36" s="415"/>
      <c r="IB36" s="415"/>
      <c r="IC36" s="415"/>
      <c r="ID36" s="446"/>
      <c r="IE36" s="451"/>
      <c r="IF36" s="448"/>
      <c r="IG36" s="447"/>
      <c r="IH36" s="450"/>
      <c r="II36" s="415"/>
      <c r="IJ36" s="415"/>
      <c r="IK36" s="415"/>
      <c r="IL36" s="446"/>
      <c r="IM36" s="451"/>
      <c r="IN36" s="448"/>
      <c r="IO36" s="447"/>
      <c r="IP36" s="450"/>
      <c r="IQ36" s="415"/>
      <c r="IR36" s="415"/>
      <c r="IS36" s="415"/>
      <c r="IT36" s="446"/>
      <c r="IU36" s="451"/>
      <c r="IV36" s="448"/>
      <c r="IW36" s="447"/>
      <c r="IX36" s="450"/>
      <c r="IY36" s="415"/>
      <c r="IZ36" s="415"/>
      <c r="JA36" s="415"/>
      <c r="JB36" s="446"/>
      <c r="JC36" s="451"/>
      <c r="JD36" s="448"/>
      <c r="JE36" s="447"/>
      <c r="JF36" s="450"/>
      <c r="JG36" s="415"/>
      <c r="JH36" s="415"/>
      <c r="JI36" s="415"/>
      <c r="JJ36" s="446"/>
      <c r="JK36" s="451"/>
      <c r="JL36" s="448"/>
      <c r="JM36" s="447"/>
      <c r="JN36" s="450"/>
      <c r="JO36" s="415"/>
      <c r="JP36" s="415"/>
      <c r="JQ36" s="415"/>
      <c r="JR36" s="446"/>
      <c r="JS36" s="451"/>
      <c r="JT36" s="448"/>
      <c r="JU36" s="447"/>
      <c r="JV36" s="450"/>
      <c r="JW36" s="415"/>
      <c r="JX36" s="415"/>
      <c r="JY36" s="415"/>
      <c r="JZ36" s="446"/>
      <c r="KA36" s="451"/>
      <c r="KB36" s="448"/>
      <c r="KC36" s="447"/>
      <c r="KD36" s="450"/>
      <c r="KE36" s="415"/>
      <c r="KF36" s="415"/>
      <c r="KG36" s="415"/>
      <c r="KH36" s="446"/>
      <c r="KI36" s="451"/>
      <c r="KJ36" s="448"/>
      <c r="KK36" s="447"/>
      <c r="KL36" s="450"/>
      <c r="KM36" s="415"/>
      <c r="KN36" s="415"/>
      <c r="KO36" s="415"/>
      <c r="KP36" s="446"/>
      <c r="KQ36" s="451"/>
      <c r="KR36" s="448"/>
      <c r="KS36" s="447"/>
      <c r="KT36" s="450"/>
      <c r="KU36" s="415"/>
      <c r="KV36" s="415"/>
      <c r="KW36" s="415"/>
      <c r="KX36" s="446"/>
      <c r="KY36" s="451"/>
      <c r="KZ36" s="448"/>
      <c r="LA36" s="447"/>
      <c r="LB36" s="450"/>
      <c r="LC36" s="415"/>
      <c r="LD36" s="415"/>
      <c r="LE36" s="415"/>
      <c r="LF36" s="446"/>
      <c r="LG36" s="451"/>
      <c r="LH36" s="448"/>
      <c r="LI36" s="447"/>
      <c r="LJ36" s="450"/>
      <c r="LK36" s="415"/>
      <c r="LL36" s="415"/>
      <c r="LM36" s="415"/>
      <c r="LN36" s="446"/>
      <c r="LO36" s="451"/>
      <c r="LP36" s="448"/>
      <c r="LQ36" s="447"/>
      <c r="LR36" s="450"/>
      <c r="LS36" s="415"/>
      <c r="LT36" s="415"/>
      <c r="LU36" s="415"/>
      <c r="LV36" s="446"/>
      <c r="LW36" s="451"/>
      <c r="LX36" s="448"/>
      <c r="LY36" s="447"/>
      <c r="LZ36" s="450"/>
      <c r="MA36" s="415"/>
      <c r="MB36" s="415"/>
      <c r="MC36" s="415"/>
      <c r="MD36" s="446"/>
      <c r="ME36" s="451"/>
      <c r="MF36" s="448"/>
      <c r="MG36" s="447"/>
      <c r="MH36" s="450"/>
      <c r="MI36" s="415"/>
      <c r="MJ36" s="415"/>
      <c r="MK36" s="415"/>
      <c r="ML36" s="446"/>
      <c r="MM36" s="451"/>
      <c r="MN36" s="448"/>
      <c r="MO36" s="447"/>
      <c r="MP36" s="450"/>
      <c r="MQ36" s="415"/>
      <c r="MR36" s="415"/>
      <c r="MS36" s="415"/>
      <c r="MT36" s="446"/>
      <c r="MU36" s="451"/>
      <c r="MV36" s="448"/>
      <c r="MW36" s="447"/>
      <c r="MX36" s="450"/>
      <c r="MY36" s="415"/>
      <c r="MZ36" s="415"/>
      <c r="NA36" s="415"/>
      <c r="NB36" s="446"/>
      <c r="NC36" s="451"/>
      <c r="ND36" s="448"/>
      <c r="NE36" s="447"/>
      <c r="NF36" s="450"/>
      <c r="NG36" s="415"/>
      <c r="NH36" s="415"/>
      <c r="NI36" s="415"/>
      <c r="NJ36" s="446"/>
      <c r="NK36" s="451"/>
      <c r="NL36" s="448"/>
      <c r="NM36" s="447"/>
      <c r="NN36" s="450"/>
      <c r="NO36" s="415"/>
      <c r="NP36" s="415"/>
      <c r="NQ36" s="415"/>
      <c r="NR36" s="446"/>
      <c r="NS36" s="451"/>
      <c r="NT36" s="448"/>
      <c r="NU36" s="447"/>
      <c r="NV36" s="450"/>
      <c r="NW36" s="415"/>
      <c r="NX36" s="415"/>
      <c r="NY36" s="415"/>
      <c r="NZ36" s="446"/>
      <c r="OA36" s="451"/>
      <c r="OB36" s="448"/>
      <c r="OC36" s="447"/>
      <c r="OD36" s="450"/>
      <c r="OE36" s="415"/>
      <c r="OF36" s="415"/>
      <c r="OG36" s="415"/>
      <c r="OH36" s="446"/>
      <c r="OI36" s="451"/>
      <c r="OJ36" s="448"/>
      <c r="OK36" s="447"/>
      <c r="OL36" s="450"/>
      <c r="OM36" s="415"/>
      <c r="ON36" s="415"/>
      <c r="OO36" s="415"/>
      <c r="OP36" s="446"/>
      <c r="OQ36" s="451"/>
      <c r="OR36" s="448"/>
      <c r="OS36" s="447"/>
      <c r="OT36" s="450"/>
      <c r="OU36" s="415"/>
      <c r="OV36" s="415"/>
      <c r="OW36" s="415"/>
      <c r="OX36" s="446"/>
      <c r="OY36" s="451"/>
      <c r="OZ36" s="448"/>
      <c r="PA36" s="447"/>
      <c r="PB36" s="450"/>
      <c r="PC36" s="415"/>
      <c r="PD36" s="415"/>
      <c r="PE36" s="415"/>
      <c r="PF36" s="446"/>
      <c r="PG36" s="451"/>
      <c r="PH36" s="448"/>
      <c r="PI36" s="447"/>
      <c r="PJ36" s="450"/>
      <c r="PK36" s="415"/>
      <c r="PL36" s="415"/>
      <c r="PM36" s="415"/>
      <c r="PN36" s="446"/>
      <c r="PO36" s="451"/>
      <c r="PP36" s="448"/>
      <c r="PQ36" s="447"/>
      <c r="PR36" s="450"/>
      <c r="PS36" s="415"/>
      <c r="PT36" s="415"/>
      <c r="PU36" s="415"/>
      <c r="PV36" s="446"/>
      <c r="PW36" s="451"/>
      <c r="PX36" s="448"/>
      <c r="PY36" s="447"/>
      <c r="PZ36" s="450"/>
      <c r="QA36" s="415"/>
      <c r="QB36" s="415"/>
      <c r="QC36" s="415"/>
      <c r="QD36" s="446"/>
      <c r="QE36" s="451"/>
      <c r="QF36" s="448"/>
      <c r="QG36" s="447"/>
      <c r="QH36" s="450"/>
      <c r="QI36" s="415"/>
      <c r="QJ36" s="415"/>
      <c r="QK36" s="415"/>
      <c r="QL36" s="446"/>
      <c r="QM36" s="451"/>
      <c r="QN36" s="448"/>
      <c r="QO36" s="447"/>
      <c r="QP36" s="450"/>
      <c r="QQ36" s="415"/>
      <c r="QR36" s="415"/>
      <c r="QS36" s="415"/>
      <c r="QT36" s="446"/>
      <c r="QU36" s="451"/>
      <c r="QV36" s="448"/>
      <c r="QW36" s="447"/>
      <c r="QX36" s="450"/>
      <c r="QY36" s="415"/>
      <c r="QZ36" s="415"/>
      <c r="RA36" s="415"/>
      <c r="RB36" s="446"/>
      <c r="RC36" s="451"/>
      <c r="RD36" s="448"/>
      <c r="RE36" s="447"/>
      <c r="RF36" s="450"/>
      <c r="RG36" s="415"/>
      <c r="RH36" s="415"/>
      <c r="RI36" s="415"/>
      <c r="RJ36" s="446"/>
      <c r="RK36" s="451"/>
      <c r="RL36" s="448"/>
      <c r="RM36" s="447"/>
      <c r="RN36" s="450"/>
      <c r="RO36" s="415"/>
      <c r="RP36" s="415"/>
      <c r="RQ36" s="415"/>
      <c r="RR36" s="446"/>
      <c r="RS36" s="451"/>
      <c r="RT36" s="448"/>
      <c r="RU36" s="447"/>
      <c r="RV36" s="450"/>
      <c r="RW36" s="415"/>
      <c r="RX36" s="415"/>
      <c r="RY36" s="415"/>
      <c r="RZ36" s="446"/>
      <c r="SA36" s="451"/>
      <c r="SB36" s="448"/>
      <c r="SC36" s="447"/>
      <c r="SD36" s="450"/>
      <c r="SE36" s="415"/>
      <c r="SF36" s="415"/>
      <c r="SG36" s="415"/>
      <c r="SH36" s="446"/>
      <c r="SI36" s="451"/>
      <c r="SJ36" s="448"/>
      <c r="SK36" s="447"/>
      <c r="SL36" s="450"/>
      <c r="SM36" s="415"/>
      <c r="SN36" s="415"/>
      <c r="SO36" s="415"/>
      <c r="SP36" s="446"/>
      <c r="SQ36" s="451"/>
      <c r="SR36" s="448"/>
      <c r="SS36" s="447"/>
      <c r="ST36" s="450"/>
      <c r="SU36" s="415"/>
      <c r="SV36" s="415"/>
      <c r="SW36" s="415"/>
      <c r="SX36" s="446"/>
      <c r="SY36" s="451"/>
      <c r="SZ36" s="448"/>
      <c r="TA36" s="447"/>
      <c r="TB36" s="450"/>
      <c r="TC36" s="415"/>
      <c r="TD36" s="415"/>
      <c r="TE36" s="415"/>
      <c r="TF36" s="446"/>
      <c r="TG36" s="451"/>
      <c r="TH36" s="448"/>
      <c r="TI36" s="447"/>
      <c r="TJ36" s="450"/>
      <c r="TK36" s="415"/>
      <c r="TL36" s="415"/>
      <c r="TM36" s="415"/>
      <c r="TN36" s="446"/>
      <c r="TO36" s="451"/>
      <c r="TP36" s="448"/>
      <c r="TQ36" s="447"/>
      <c r="TR36" s="450"/>
      <c r="TS36" s="415"/>
      <c r="TT36" s="415"/>
      <c r="TU36" s="415"/>
      <c r="TV36" s="446"/>
      <c r="TW36" s="451"/>
      <c r="TX36" s="448"/>
      <c r="TY36" s="447"/>
      <c r="TZ36" s="450"/>
      <c r="UA36" s="415"/>
      <c r="UB36" s="415"/>
      <c r="UC36" s="415"/>
      <c r="UD36" s="446"/>
      <c r="UE36" s="451"/>
      <c r="UF36" s="448"/>
      <c r="UG36" s="447"/>
      <c r="UH36" s="450"/>
      <c r="UI36" s="415"/>
      <c r="UJ36" s="415"/>
      <c r="UK36" s="415"/>
      <c r="UL36" s="446"/>
      <c r="UM36" s="451"/>
      <c r="UN36" s="448"/>
      <c r="UO36" s="447"/>
      <c r="UP36" s="450"/>
      <c r="UQ36" s="415"/>
      <c r="UR36" s="415"/>
      <c r="US36" s="415"/>
      <c r="UT36" s="446"/>
      <c r="UU36" s="451"/>
      <c r="UV36" s="448"/>
      <c r="UW36" s="447"/>
      <c r="UX36" s="450"/>
      <c r="UY36" s="415"/>
      <c r="UZ36" s="415"/>
      <c r="VA36" s="415"/>
      <c r="VB36" s="446"/>
      <c r="VC36" s="451"/>
      <c r="VD36" s="448"/>
      <c r="VE36" s="447"/>
      <c r="VF36" s="450"/>
      <c r="VG36" s="415"/>
      <c r="VH36" s="415"/>
      <c r="VI36" s="415"/>
      <c r="VJ36" s="446"/>
      <c r="VK36" s="451"/>
      <c r="VL36" s="448"/>
      <c r="VM36" s="447"/>
      <c r="VN36" s="450"/>
      <c r="VO36" s="415"/>
      <c r="VP36" s="415"/>
      <c r="VQ36" s="415"/>
      <c r="VR36" s="446"/>
      <c r="VS36" s="451"/>
      <c r="VT36" s="448"/>
      <c r="VU36" s="447"/>
      <c r="VV36" s="450"/>
      <c r="VW36" s="415"/>
      <c r="VX36" s="415"/>
      <c r="VY36" s="415"/>
      <c r="VZ36" s="446"/>
      <c r="WA36" s="451"/>
      <c r="WB36" s="448"/>
      <c r="WC36" s="447"/>
      <c r="WD36" s="450"/>
      <c r="WE36" s="415"/>
      <c r="WF36" s="415"/>
      <c r="WG36" s="415"/>
      <c r="WH36" s="446"/>
      <c r="WI36" s="451"/>
      <c r="WJ36" s="448"/>
      <c r="WK36" s="447"/>
      <c r="WL36" s="450"/>
      <c r="WM36" s="415"/>
      <c r="WN36" s="415"/>
      <c r="WO36" s="415"/>
      <c r="WP36" s="446"/>
      <c r="WQ36" s="451"/>
      <c r="WR36" s="448"/>
      <c r="WS36" s="447"/>
      <c r="WT36" s="450"/>
      <c r="WU36" s="415"/>
      <c r="WV36" s="415"/>
      <c r="WW36" s="415"/>
      <c r="WX36" s="446"/>
      <c r="WY36" s="451"/>
      <c r="WZ36" s="448"/>
      <c r="XA36" s="447"/>
      <c r="XB36" s="450"/>
      <c r="XC36" s="415"/>
      <c r="XD36" s="415"/>
      <c r="XE36" s="415"/>
      <c r="XF36" s="446"/>
      <c r="XG36" s="451"/>
      <c r="XH36" s="448"/>
      <c r="XI36" s="447"/>
      <c r="XJ36" s="450"/>
      <c r="XK36" s="415"/>
      <c r="XL36" s="415"/>
      <c r="XM36" s="415"/>
      <c r="XN36" s="446"/>
      <c r="XO36" s="451"/>
      <c r="XP36" s="448"/>
      <c r="XQ36" s="447"/>
      <c r="XR36" s="450"/>
      <c r="XS36" s="415"/>
      <c r="XT36" s="415"/>
      <c r="XU36" s="415"/>
      <c r="XV36" s="446"/>
      <c r="XW36" s="451"/>
      <c r="XX36" s="448"/>
      <c r="XY36" s="447"/>
      <c r="XZ36" s="450"/>
      <c r="YA36" s="415"/>
      <c r="YB36" s="415"/>
      <c r="YC36" s="415"/>
      <c r="YD36" s="446"/>
      <c r="YE36" s="451"/>
      <c r="YF36" s="448"/>
      <c r="YG36" s="447"/>
      <c r="YH36" s="450"/>
      <c r="YI36" s="415"/>
      <c r="YJ36" s="415"/>
      <c r="YK36" s="415"/>
      <c r="YL36" s="446"/>
      <c r="YM36" s="451"/>
      <c r="YN36" s="448"/>
      <c r="YO36" s="447"/>
      <c r="YP36" s="450"/>
      <c r="YQ36" s="415"/>
      <c r="YR36" s="415"/>
      <c r="YS36" s="415"/>
      <c r="YT36" s="446"/>
      <c r="YU36" s="451"/>
      <c r="YV36" s="448"/>
      <c r="YW36" s="447"/>
      <c r="YX36" s="450"/>
      <c r="YY36" s="415"/>
      <c r="YZ36" s="415"/>
      <c r="ZA36" s="415"/>
      <c r="ZB36" s="446"/>
      <c r="ZC36" s="451"/>
      <c r="ZD36" s="448"/>
      <c r="ZE36" s="447"/>
      <c r="ZF36" s="450"/>
      <c r="ZG36" s="415"/>
      <c r="ZH36" s="415"/>
      <c r="ZI36" s="415"/>
      <c r="ZJ36" s="446"/>
      <c r="ZK36" s="451"/>
      <c r="ZL36" s="448"/>
      <c r="ZM36" s="447"/>
      <c r="ZN36" s="450"/>
      <c r="ZO36" s="415"/>
      <c r="ZP36" s="415"/>
      <c r="ZQ36" s="415"/>
      <c r="ZR36" s="446"/>
      <c r="ZS36" s="451"/>
      <c r="ZT36" s="448"/>
      <c r="ZU36" s="447"/>
      <c r="ZV36" s="450"/>
      <c r="ZW36" s="415"/>
      <c r="ZX36" s="415"/>
      <c r="ZY36" s="415"/>
      <c r="ZZ36" s="446"/>
      <c r="AAA36" s="451"/>
      <c r="AAB36" s="448"/>
      <c r="AAC36" s="447"/>
      <c r="AAD36" s="450"/>
      <c r="AAE36" s="415"/>
      <c r="AAF36" s="415"/>
      <c r="AAG36" s="415"/>
      <c r="AAH36" s="446"/>
      <c r="AAI36" s="451"/>
      <c r="AAJ36" s="448"/>
      <c r="AAK36" s="447"/>
      <c r="AAL36" s="450"/>
      <c r="AAM36" s="415"/>
      <c r="AAN36" s="415"/>
      <c r="AAO36" s="415"/>
      <c r="AAP36" s="446"/>
      <c r="AAQ36" s="451"/>
      <c r="AAR36" s="448"/>
      <c r="AAS36" s="447"/>
      <c r="AAT36" s="450"/>
      <c r="AAU36" s="415"/>
      <c r="AAV36" s="415"/>
      <c r="AAW36" s="415"/>
      <c r="AAX36" s="446"/>
      <c r="AAY36" s="451"/>
      <c r="AAZ36" s="448"/>
      <c r="ABA36" s="447"/>
      <c r="ABB36" s="450"/>
      <c r="ABC36" s="415"/>
      <c r="ABD36" s="415"/>
      <c r="ABE36" s="415"/>
      <c r="ABF36" s="446"/>
      <c r="ABG36" s="451"/>
      <c r="ABH36" s="448"/>
      <c r="ABI36" s="447"/>
      <c r="ABJ36" s="450"/>
      <c r="ABK36" s="415"/>
      <c r="ABL36" s="415"/>
      <c r="ABM36" s="415"/>
      <c r="ABN36" s="446"/>
      <c r="ABO36" s="451"/>
      <c r="ABP36" s="448"/>
      <c r="ABQ36" s="447"/>
      <c r="ABR36" s="450"/>
      <c r="ABS36" s="415"/>
      <c r="ABT36" s="415"/>
      <c r="ABU36" s="415"/>
      <c r="ABV36" s="446"/>
      <c r="ABW36" s="451"/>
      <c r="ABX36" s="448"/>
      <c r="ABY36" s="447"/>
      <c r="ABZ36" s="450"/>
      <c r="ACA36" s="415"/>
      <c r="ACB36" s="415"/>
      <c r="ACC36" s="415"/>
      <c r="ACD36" s="446"/>
      <c r="ACE36" s="451"/>
      <c r="ACF36" s="448"/>
      <c r="ACG36" s="447"/>
      <c r="ACH36" s="450"/>
      <c r="ACI36" s="415"/>
      <c r="ACJ36" s="415"/>
      <c r="ACK36" s="415"/>
      <c r="ACL36" s="446"/>
      <c r="ACM36" s="451"/>
      <c r="ACN36" s="448"/>
      <c r="ACO36" s="447"/>
      <c r="ACP36" s="450"/>
      <c r="ACQ36" s="415"/>
      <c r="ACR36" s="415"/>
      <c r="ACS36" s="415"/>
      <c r="ACT36" s="446"/>
      <c r="ACU36" s="451"/>
      <c r="ACV36" s="448"/>
      <c r="ACW36" s="447"/>
      <c r="ACX36" s="450"/>
      <c r="ACY36" s="415"/>
      <c r="ACZ36" s="415"/>
      <c r="ADA36" s="415"/>
      <c r="ADB36" s="446"/>
      <c r="ADC36" s="451"/>
      <c r="ADD36" s="448"/>
      <c r="ADE36" s="447"/>
      <c r="ADF36" s="450"/>
      <c r="ADG36" s="415"/>
      <c r="ADH36" s="415"/>
      <c r="ADI36" s="415"/>
      <c r="ADJ36" s="446"/>
      <c r="ADK36" s="451"/>
      <c r="ADL36" s="448"/>
      <c r="ADM36" s="447"/>
      <c r="ADN36" s="450"/>
      <c r="ADO36" s="415"/>
      <c r="ADP36" s="415"/>
      <c r="ADQ36" s="415"/>
      <c r="ADR36" s="446"/>
      <c r="ADS36" s="451"/>
      <c r="ADT36" s="448"/>
      <c r="ADU36" s="447"/>
      <c r="ADV36" s="450"/>
      <c r="ADW36" s="415"/>
      <c r="ADX36" s="415"/>
      <c r="ADY36" s="415"/>
      <c r="ADZ36" s="446"/>
      <c r="AEA36" s="451"/>
      <c r="AEB36" s="448"/>
      <c r="AEC36" s="447"/>
      <c r="AED36" s="450"/>
      <c r="AEE36" s="415"/>
      <c r="AEF36" s="415"/>
      <c r="AEG36" s="415"/>
      <c r="AEH36" s="446"/>
      <c r="AEI36" s="451"/>
      <c r="AEJ36" s="448"/>
      <c r="AEK36" s="447"/>
      <c r="AEL36" s="450"/>
      <c r="AEM36" s="415"/>
      <c r="AEN36" s="415"/>
      <c r="AEO36" s="415"/>
      <c r="AEP36" s="446"/>
      <c r="AEQ36" s="451"/>
      <c r="AER36" s="448"/>
      <c r="AES36" s="447"/>
      <c r="AET36" s="450"/>
      <c r="AEU36" s="415"/>
      <c r="AEV36" s="415"/>
      <c r="AEW36" s="415"/>
      <c r="AEX36" s="446"/>
      <c r="AEY36" s="451"/>
      <c r="AEZ36" s="448"/>
      <c r="AFA36" s="447"/>
      <c r="AFB36" s="450"/>
      <c r="AFC36" s="415"/>
      <c r="AFD36" s="415"/>
      <c r="AFE36" s="415"/>
      <c r="AFF36" s="446"/>
      <c r="AFG36" s="451"/>
      <c r="AFH36" s="448"/>
      <c r="AFI36" s="447"/>
      <c r="AFJ36" s="450"/>
      <c r="AFK36" s="415"/>
      <c r="AFL36" s="415"/>
      <c r="AFM36" s="415"/>
      <c r="AFN36" s="446"/>
      <c r="AFO36" s="451"/>
      <c r="AFP36" s="448"/>
      <c r="AFQ36" s="447"/>
      <c r="AFR36" s="450"/>
      <c r="AFS36" s="415"/>
      <c r="AFT36" s="415"/>
      <c r="AFU36" s="415"/>
      <c r="AFV36" s="446"/>
      <c r="AFW36" s="451"/>
      <c r="AFX36" s="448"/>
      <c r="AFY36" s="447"/>
      <c r="AFZ36" s="450"/>
      <c r="AGA36" s="415"/>
      <c r="AGB36" s="415"/>
      <c r="AGC36" s="415"/>
      <c r="AGD36" s="446"/>
      <c r="AGE36" s="451"/>
      <c r="AGF36" s="448"/>
      <c r="AGG36" s="447"/>
      <c r="AGH36" s="450"/>
      <c r="AGI36" s="415"/>
      <c r="AGJ36" s="415"/>
      <c r="AGK36" s="415"/>
      <c r="AGL36" s="446"/>
      <c r="AGM36" s="451"/>
      <c r="AGN36" s="448"/>
      <c r="AGO36" s="447"/>
      <c r="AGP36" s="450"/>
      <c r="AGQ36" s="415"/>
      <c r="AGR36" s="415"/>
      <c r="AGS36" s="415"/>
      <c r="AGT36" s="446"/>
      <c r="AGU36" s="451"/>
      <c r="AGV36" s="448"/>
      <c r="AGW36" s="447"/>
      <c r="AGX36" s="450"/>
      <c r="AGY36" s="415"/>
      <c r="AGZ36" s="415"/>
      <c r="AHA36" s="415"/>
      <c r="AHB36" s="446"/>
      <c r="AHC36" s="451"/>
      <c r="AHD36" s="448"/>
      <c r="AHE36" s="447"/>
      <c r="AHF36" s="450"/>
      <c r="AHG36" s="415"/>
      <c r="AHH36" s="415"/>
      <c r="AHI36" s="415"/>
      <c r="AHJ36" s="446"/>
      <c r="AHK36" s="451"/>
      <c r="AHL36" s="448"/>
      <c r="AHM36" s="447"/>
      <c r="AHN36" s="450"/>
      <c r="AHO36" s="415"/>
      <c r="AHP36" s="415"/>
      <c r="AHQ36" s="415"/>
      <c r="AHR36" s="446"/>
      <c r="AHS36" s="451"/>
      <c r="AHT36" s="448"/>
      <c r="AHU36" s="447"/>
      <c r="AHV36" s="450"/>
      <c r="AHW36" s="415"/>
      <c r="AHX36" s="415"/>
      <c r="AHY36" s="415"/>
      <c r="AHZ36" s="446"/>
      <c r="AIA36" s="451"/>
      <c r="AIB36" s="448"/>
      <c r="AIC36" s="447"/>
      <c r="AID36" s="450"/>
      <c r="AIE36" s="415"/>
      <c r="AIF36" s="415"/>
      <c r="AIG36" s="415"/>
      <c r="AIH36" s="446"/>
      <c r="AII36" s="451"/>
      <c r="AIJ36" s="448"/>
      <c r="AIK36" s="447"/>
      <c r="AIL36" s="450"/>
      <c r="AIM36" s="415"/>
      <c r="AIN36" s="415"/>
      <c r="AIO36" s="415"/>
      <c r="AIP36" s="446"/>
      <c r="AIQ36" s="451"/>
      <c r="AIR36" s="448"/>
      <c r="AIS36" s="447"/>
      <c r="AIT36" s="450"/>
      <c r="AIU36" s="415"/>
      <c r="AIV36" s="415"/>
      <c r="AIW36" s="415"/>
      <c r="AIX36" s="446"/>
      <c r="AIY36" s="451"/>
      <c r="AIZ36" s="448"/>
      <c r="AJA36" s="447"/>
      <c r="AJB36" s="450"/>
      <c r="AJC36" s="415"/>
      <c r="AJD36" s="415"/>
      <c r="AJE36" s="415"/>
      <c r="AJF36" s="446"/>
      <c r="AJG36" s="451"/>
      <c r="AJH36" s="448"/>
      <c r="AJI36" s="447"/>
      <c r="AJJ36" s="450"/>
      <c r="AJK36" s="415"/>
      <c r="AJL36" s="415"/>
      <c r="AJM36" s="415"/>
      <c r="AJN36" s="446"/>
      <c r="AJO36" s="451"/>
      <c r="AJP36" s="448"/>
      <c r="AJQ36" s="447"/>
      <c r="AJR36" s="450"/>
      <c r="AJS36" s="415"/>
      <c r="AJT36" s="415"/>
      <c r="AJU36" s="415"/>
      <c r="AJV36" s="446"/>
      <c r="AJW36" s="451"/>
      <c r="AJX36" s="448"/>
      <c r="AJY36" s="447"/>
      <c r="AJZ36" s="450"/>
      <c r="AKA36" s="415"/>
      <c r="AKB36" s="415"/>
      <c r="AKC36" s="415"/>
      <c r="AKD36" s="446"/>
      <c r="AKE36" s="451"/>
      <c r="AKF36" s="448"/>
      <c r="AKG36" s="447"/>
      <c r="AKH36" s="450"/>
      <c r="AKI36" s="415"/>
      <c r="AKJ36" s="415"/>
      <c r="AKK36" s="415"/>
      <c r="AKL36" s="446"/>
      <c r="AKM36" s="451"/>
      <c r="AKN36" s="448"/>
      <c r="AKO36" s="447"/>
      <c r="AKP36" s="450"/>
      <c r="AKQ36" s="415"/>
      <c r="AKR36" s="415"/>
      <c r="AKS36" s="415"/>
      <c r="AKT36" s="446"/>
      <c r="AKU36" s="451"/>
      <c r="AKV36" s="448"/>
      <c r="AKW36" s="447"/>
      <c r="AKX36" s="450"/>
      <c r="AKY36" s="415"/>
      <c r="AKZ36" s="415"/>
      <c r="ALA36" s="415"/>
      <c r="ALB36" s="446"/>
      <c r="ALC36" s="451"/>
      <c r="ALD36" s="448"/>
      <c r="ALE36" s="447"/>
      <c r="ALF36" s="450"/>
      <c r="ALG36" s="415"/>
      <c r="ALH36" s="415"/>
      <c r="ALI36" s="415"/>
      <c r="ALJ36" s="446"/>
      <c r="ALK36" s="451"/>
      <c r="ALL36" s="448"/>
      <c r="ALM36" s="447"/>
      <c r="ALN36" s="450"/>
      <c r="ALO36" s="415"/>
      <c r="ALP36" s="415"/>
      <c r="ALQ36" s="415"/>
      <c r="ALR36" s="446"/>
      <c r="ALS36" s="451"/>
      <c r="ALT36" s="448"/>
      <c r="ALU36" s="447"/>
      <c r="ALV36" s="450"/>
      <c r="ALW36" s="415"/>
      <c r="ALX36" s="415"/>
      <c r="ALY36" s="415"/>
      <c r="ALZ36" s="446"/>
      <c r="AMA36" s="451"/>
      <c r="AMB36" s="448"/>
      <c r="AMC36" s="447"/>
      <c r="AMD36" s="450"/>
      <c r="AME36" s="415"/>
      <c r="AMF36" s="415"/>
      <c r="AMG36" s="415"/>
      <c r="AMH36" s="446"/>
      <c r="AMI36" s="451"/>
      <c r="AMJ36" s="448"/>
      <c r="AMK36" s="447"/>
      <c r="AML36" s="450"/>
      <c r="AMM36" s="415"/>
      <c r="AMN36" s="415"/>
      <c r="AMO36" s="415"/>
      <c r="AMP36" s="446"/>
      <c r="AMQ36" s="451"/>
      <c r="AMR36" s="448"/>
      <c r="AMS36" s="447"/>
      <c r="AMT36" s="450"/>
      <c r="AMU36" s="415"/>
      <c r="AMV36" s="415"/>
      <c r="AMW36" s="415"/>
      <c r="AMX36" s="446"/>
      <c r="AMY36" s="451"/>
      <c r="AMZ36" s="448"/>
      <c r="ANA36" s="447"/>
      <c r="ANB36" s="450"/>
      <c r="ANC36" s="415"/>
      <c r="AND36" s="415"/>
      <c r="ANE36" s="415"/>
      <c r="ANF36" s="446"/>
      <c r="ANG36" s="451"/>
      <c r="ANH36" s="448"/>
      <c r="ANI36" s="447"/>
      <c r="ANJ36" s="450"/>
      <c r="ANK36" s="415"/>
      <c r="ANL36" s="415"/>
      <c r="ANM36" s="415"/>
      <c r="ANN36" s="446"/>
      <c r="ANO36" s="451"/>
      <c r="ANP36" s="448"/>
      <c r="ANQ36" s="447"/>
      <c r="ANR36" s="450"/>
      <c r="ANS36" s="415"/>
      <c r="ANT36" s="415"/>
      <c r="ANU36" s="415"/>
      <c r="ANV36" s="446"/>
      <c r="ANW36" s="451"/>
      <c r="ANX36" s="448"/>
      <c r="ANY36" s="447"/>
      <c r="ANZ36" s="450"/>
      <c r="AOA36" s="415"/>
      <c r="AOB36" s="415"/>
      <c r="AOC36" s="415"/>
      <c r="AOD36" s="446"/>
      <c r="AOE36" s="451"/>
      <c r="AOF36" s="448"/>
      <c r="AOG36" s="447"/>
      <c r="AOH36" s="450"/>
      <c r="AOI36" s="415"/>
      <c r="AOJ36" s="415"/>
      <c r="AOK36" s="415"/>
      <c r="AOL36" s="446"/>
      <c r="AOM36" s="451"/>
      <c r="AON36" s="448"/>
      <c r="AOO36" s="447"/>
      <c r="AOP36" s="450"/>
      <c r="AOQ36" s="415"/>
      <c r="AOR36" s="415"/>
      <c r="AOS36" s="415"/>
      <c r="AOT36" s="446"/>
      <c r="AOU36" s="451"/>
      <c r="AOV36" s="448"/>
      <c r="AOW36" s="447"/>
      <c r="AOX36" s="450"/>
      <c r="AOY36" s="415"/>
      <c r="AOZ36" s="415"/>
      <c r="APA36" s="415"/>
      <c r="APB36" s="446"/>
      <c r="APC36" s="451"/>
      <c r="APD36" s="448"/>
      <c r="APE36" s="447"/>
      <c r="APF36" s="450"/>
      <c r="APG36" s="415"/>
      <c r="APH36" s="415"/>
      <c r="API36" s="415"/>
      <c r="APJ36" s="446"/>
      <c r="APK36" s="451"/>
      <c r="APL36" s="448"/>
      <c r="APM36" s="447"/>
      <c r="APN36" s="450"/>
      <c r="APO36" s="415"/>
      <c r="APP36" s="415"/>
      <c r="APQ36" s="415"/>
      <c r="APR36" s="446"/>
      <c r="APS36" s="451"/>
      <c r="APT36" s="448"/>
      <c r="APU36" s="447"/>
      <c r="APV36" s="450"/>
      <c r="APW36" s="415"/>
      <c r="APX36" s="415"/>
      <c r="APY36" s="415"/>
      <c r="APZ36" s="446"/>
      <c r="AQA36" s="451"/>
      <c r="AQB36" s="448"/>
      <c r="AQC36" s="447"/>
      <c r="AQD36" s="450"/>
      <c r="AQE36" s="415"/>
      <c r="AQF36" s="415"/>
      <c r="AQG36" s="415"/>
      <c r="AQH36" s="446"/>
      <c r="AQI36" s="451"/>
      <c r="AQJ36" s="448"/>
      <c r="AQK36" s="447"/>
      <c r="AQL36" s="450"/>
      <c r="AQM36" s="415"/>
      <c r="AQN36" s="415"/>
      <c r="AQO36" s="415"/>
      <c r="AQP36" s="446"/>
      <c r="AQQ36" s="451"/>
      <c r="AQR36" s="448"/>
      <c r="AQS36" s="447"/>
      <c r="AQT36" s="450"/>
      <c r="AQU36" s="415"/>
      <c r="AQV36" s="415"/>
      <c r="AQW36" s="415"/>
      <c r="AQX36" s="446"/>
      <c r="AQY36" s="451"/>
      <c r="AQZ36" s="448"/>
      <c r="ARA36" s="447"/>
      <c r="ARB36" s="450"/>
      <c r="ARC36" s="415"/>
      <c r="ARD36" s="415"/>
      <c r="ARE36" s="415"/>
      <c r="ARF36" s="446"/>
      <c r="ARG36" s="451"/>
      <c r="ARH36" s="448"/>
      <c r="ARI36" s="447"/>
      <c r="ARJ36" s="450"/>
      <c r="ARK36" s="415"/>
      <c r="ARL36" s="415"/>
      <c r="ARM36" s="415"/>
      <c r="ARN36" s="446"/>
      <c r="ARO36" s="451"/>
      <c r="ARP36" s="448"/>
      <c r="ARQ36" s="447"/>
      <c r="ARR36" s="450"/>
      <c r="ARS36" s="415"/>
      <c r="ART36" s="415"/>
      <c r="ARU36" s="415"/>
      <c r="ARV36" s="446"/>
      <c r="ARW36" s="451"/>
      <c r="ARX36" s="448"/>
      <c r="ARY36" s="447"/>
      <c r="ARZ36" s="450"/>
      <c r="ASA36" s="415"/>
      <c r="ASB36" s="415"/>
      <c r="ASC36" s="415"/>
      <c r="ASD36" s="446"/>
      <c r="ASE36" s="451"/>
      <c r="ASF36" s="448"/>
      <c r="ASG36" s="447"/>
      <c r="ASH36" s="450"/>
      <c r="ASI36" s="415"/>
      <c r="ASJ36" s="415"/>
      <c r="ASK36" s="415"/>
      <c r="ASL36" s="446"/>
      <c r="ASM36" s="451"/>
      <c r="ASN36" s="448"/>
      <c r="ASO36" s="447"/>
      <c r="ASP36" s="450"/>
      <c r="ASQ36" s="415"/>
      <c r="ASR36" s="415"/>
      <c r="ASS36" s="415"/>
      <c r="AST36" s="446"/>
      <c r="ASU36" s="451"/>
      <c r="ASV36" s="448"/>
      <c r="ASW36" s="447"/>
      <c r="ASX36" s="450"/>
      <c r="ASY36" s="415"/>
      <c r="ASZ36" s="415"/>
      <c r="ATA36" s="415"/>
      <c r="ATB36" s="446"/>
      <c r="ATC36" s="451"/>
      <c r="ATD36" s="448"/>
      <c r="ATE36" s="447"/>
      <c r="ATF36" s="450"/>
      <c r="ATG36" s="415"/>
      <c r="ATH36" s="415"/>
      <c r="ATI36" s="415"/>
      <c r="ATJ36" s="446"/>
      <c r="ATK36" s="451"/>
      <c r="ATL36" s="448"/>
      <c r="ATM36" s="447"/>
      <c r="ATN36" s="450"/>
      <c r="ATO36" s="415"/>
      <c r="ATP36" s="415"/>
      <c r="ATQ36" s="415"/>
      <c r="ATR36" s="446"/>
      <c r="ATS36" s="451"/>
      <c r="ATT36" s="448"/>
      <c r="ATU36" s="447"/>
      <c r="ATV36" s="450"/>
      <c r="ATW36" s="415"/>
      <c r="ATX36" s="415"/>
      <c r="ATY36" s="415"/>
      <c r="ATZ36" s="446"/>
      <c r="AUA36" s="451"/>
      <c r="AUB36" s="448"/>
      <c r="AUC36" s="447"/>
      <c r="AUD36" s="450"/>
      <c r="AUE36" s="415"/>
      <c r="AUF36" s="415"/>
      <c r="AUG36" s="415"/>
      <c r="AUH36" s="446"/>
      <c r="AUI36" s="451"/>
      <c r="AUJ36" s="448"/>
      <c r="AUK36" s="447"/>
      <c r="AUL36" s="450"/>
      <c r="AUM36" s="415"/>
      <c r="AUN36" s="415"/>
      <c r="AUO36" s="415"/>
      <c r="AUP36" s="446"/>
      <c r="AUQ36" s="451"/>
      <c r="AUR36" s="448"/>
      <c r="AUS36" s="447"/>
      <c r="AUT36" s="450"/>
      <c r="AUU36" s="415"/>
      <c r="AUV36" s="415"/>
      <c r="AUW36" s="415"/>
      <c r="AUX36" s="446"/>
      <c r="AUY36" s="451"/>
      <c r="AUZ36" s="448"/>
      <c r="AVA36" s="447"/>
      <c r="AVB36" s="450"/>
      <c r="AVC36" s="415"/>
      <c r="AVD36" s="415"/>
      <c r="AVE36" s="415"/>
      <c r="AVF36" s="446"/>
      <c r="AVG36" s="451"/>
      <c r="AVH36" s="448"/>
      <c r="AVI36" s="447"/>
      <c r="AVJ36" s="450"/>
      <c r="AVK36" s="415"/>
      <c r="AVL36" s="415"/>
      <c r="AVM36" s="415"/>
      <c r="AVN36" s="446"/>
      <c r="AVO36" s="451"/>
      <c r="AVP36" s="448"/>
      <c r="AVQ36" s="447"/>
      <c r="AVR36" s="450"/>
      <c r="AVS36" s="415"/>
      <c r="AVT36" s="415"/>
      <c r="AVU36" s="415"/>
      <c r="AVV36" s="446"/>
      <c r="AVW36" s="451"/>
      <c r="AVX36" s="448"/>
      <c r="AVY36" s="447"/>
      <c r="AVZ36" s="450"/>
      <c r="AWA36" s="415"/>
      <c r="AWB36" s="415"/>
      <c r="AWC36" s="415"/>
      <c r="AWD36" s="446"/>
      <c r="AWE36" s="451"/>
      <c r="AWF36" s="448"/>
      <c r="AWG36" s="447"/>
      <c r="AWH36" s="450"/>
      <c r="AWI36" s="415"/>
      <c r="AWJ36" s="415"/>
      <c r="AWK36" s="415"/>
      <c r="AWL36" s="446"/>
      <c r="AWM36" s="451"/>
      <c r="AWN36" s="448"/>
      <c r="AWO36" s="447"/>
      <c r="AWP36" s="450"/>
      <c r="AWQ36" s="415"/>
      <c r="AWR36" s="415"/>
      <c r="AWS36" s="415"/>
      <c r="AWT36" s="446"/>
      <c r="AWU36" s="451"/>
      <c r="AWV36" s="448"/>
      <c r="AWW36" s="447"/>
      <c r="AWX36" s="450"/>
      <c r="AWY36" s="415"/>
      <c r="AWZ36" s="415"/>
      <c r="AXA36" s="415"/>
      <c r="AXB36" s="446"/>
      <c r="AXC36" s="451"/>
      <c r="AXD36" s="448"/>
      <c r="AXE36" s="447"/>
      <c r="AXF36" s="450"/>
      <c r="AXG36" s="415"/>
      <c r="AXH36" s="415"/>
      <c r="AXI36" s="415"/>
      <c r="AXJ36" s="446"/>
      <c r="AXK36" s="451"/>
      <c r="AXL36" s="448"/>
      <c r="AXM36" s="447"/>
      <c r="AXN36" s="450"/>
      <c r="AXO36" s="415"/>
      <c r="AXP36" s="415"/>
      <c r="AXQ36" s="415"/>
      <c r="AXR36" s="446"/>
      <c r="AXS36" s="451"/>
      <c r="AXT36" s="448"/>
      <c r="AXU36" s="447"/>
      <c r="AXV36" s="450"/>
      <c r="AXW36" s="415"/>
      <c r="AXX36" s="415"/>
      <c r="AXY36" s="415"/>
      <c r="AXZ36" s="446"/>
      <c r="AYA36" s="451"/>
      <c r="AYB36" s="448"/>
      <c r="AYC36" s="447"/>
      <c r="AYD36" s="450"/>
      <c r="AYE36" s="415"/>
      <c r="AYF36" s="415"/>
      <c r="AYG36" s="415"/>
      <c r="AYH36" s="446"/>
      <c r="AYI36" s="451"/>
      <c r="AYJ36" s="448"/>
      <c r="AYK36" s="447"/>
      <c r="AYL36" s="450"/>
      <c r="AYM36" s="415"/>
      <c r="AYN36" s="415"/>
      <c r="AYO36" s="415"/>
      <c r="AYP36" s="446"/>
      <c r="AYQ36" s="451"/>
      <c r="AYR36" s="448"/>
      <c r="AYS36" s="447"/>
      <c r="AYT36" s="450"/>
      <c r="AYU36" s="415"/>
      <c r="AYV36" s="415"/>
      <c r="AYW36" s="415"/>
      <c r="AYX36" s="446"/>
      <c r="AYY36" s="451"/>
      <c r="AYZ36" s="448"/>
      <c r="AZA36" s="447"/>
      <c r="AZB36" s="450"/>
      <c r="AZC36" s="415"/>
      <c r="AZD36" s="415"/>
      <c r="AZE36" s="415"/>
      <c r="AZF36" s="446"/>
      <c r="AZG36" s="451"/>
      <c r="AZH36" s="448"/>
      <c r="AZI36" s="447"/>
      <c r="AZJ36" s="450"/>
      <c r="AZK36" s="415"/>
      <c r="AZL36" s="415"/>
      <c r="AZM36" s="415"/>
      <c r="AZN36" s="446"/>
      <c r="AZO36" s="451"/>
      <c r="AZP36" s="448"/>
      <c r="AZQ36" s="447"/>
      <c r="AZR36" s="450"/>
      <c r="AZS36" s="415"/>
      <c r="AZT36" s="415"/>
      <c r="AZU36" s="415"/>
      <c r="AZV36" s="446"/>
      <c r="AZW36" s="451"/>
      <c r="AZX36" s="448"/>
      <c r="AZY36" s="447"/>
      <c r="AZZ36" s="450"/>
      <c r="BAA36" s="415"/>
      <c r="BAB36" s="415"/>
      <c r="BAC36" s="415"/>
      <c r="BAD36" s="446"/>
      <c r="BAE36" s="451"/>
      <c r="BAF36" s="448"/>
      <c r="BAG36" s="447"/>
      <c r="BAH36" s="450"/>
      <c r="BAI36" s="415"/>
      <c r="BAJ36" s="415"/>
      <c r="BAK36" s="415"/>
      <c r="BAL36" s="446"/>
      <c r="BAM36" s="451"/>
      <c r="BAN36" s="448"/>
      <c r="BAO36" s="447"/>
      <c r="BAP36" s="450"/>
      <c r="BAQ36" s="415"/>
      <c r="BAR36" s="415"/>
      <c r="BAS36" s="415"/>
      <c r="BAT36" s="446"/>
      <c r="BAU36" s="451"/>
      <c r="BAV36" s="448"/>
      <c r="BAW36" s="447"/>
      <c r="BAX36" s="450"/>
      <c r="BAY36" s="415"/>
      <c r="BAZ36" s="415"/>
      <c r="BBA36" s="415"/>
      <c r="BBB36" s="446"/>
      <c r="BBC36" s="451"/>
      <c r="BBD36" s="448"/>
      <c r="BBE36" s="447"/>
      <c r="BBF36" s="450"/>
      <c r="BBG36" s="415"/>
      <c r="BBH36" s="415"/>
      <c r="BBI36" s="415"/>
      <c r="BBJ36" s="446"/>
      <c r="BBK36" s="451"/>
      <c r="BBL36" s="448"/>
      <c r="BBM36" s="447"/>
      <c r="BBN36" s="450"/>
      <c r="BBO36" s="415"/>
      <c r="BBP36" s="415"/>
      <c r="BBQ36" s="415"/>
      <c r="BBR36" s="446"/>
      <c r="BBS36" s="451"/>
      <c r="BBT36" s="448"/>
      <c r="BBU36" s="447"/>
      <c r="BBV36" s="450"/>
      <c r="BBW36" s="415"/>
      <c r="BBX36" s="415"/>
      <c r="BBY36" s="415"/>
      <c r="BBZ36" s="446"/>
      <c r="BCA36" s="451"/>
      <c r="BCB36" s="448"/>
      <c r="BCC36" s="447"/>
      <c r="BCD36" s="450"/>
      <c r="BCE36" s="415"/>
      <c r="BCF36" s="415"/>
      <c r="BCG36" s="415"/>
      <c r="BCH36" s="446"/>
      <c r="BCI36" s="451"/>
      <c r="BCJ36" s="448"/>
      <c r="BCK36" s="447"/>
      <c r="BCL36" s="450"/>
      <c r="BCM36" s="415"/>
      <c r="BCN36" s="415"/>
      <c r="BCO36" s="415"/>
      <c r="BCP36" s="446"/>
      <c r="BCQ36" s="451"/>
      <c r="BCR36" s="448"/>
      <c r="BCS36" s="447"/>
      <c r="BCT36" s="450"/>
      <c r="BCU36" s="415"/>
      <c r="BCV36" s="415"/>
      <c r="BCW36" s="415"/>
      <c r="BCX36" s="446"/>
      <c r="BCY36" s="451"/>
      <c r="BCZ36" s="448"/>
      <c r="BDA36" s="447"/>
      <c r="BDB36" s="450"/>
      <c r="BDC36" s="415"/>
      <c r="BDD36" s="415"/>
      <c r="BDE36" s="415"/>
      <c r="BDF36" s="446"/>
      <c r="BDG36" s="451"/>
      <c r="BDH36" s="448"/>
      <c r="BDI36" s="447"/>
      <c r="BDJ36" s="450"/>
      <c r="BDK36" s="415"/>
      <c r="BDL36" s="415"/>
      <c r="BDM36" s="415"/>
      <c r="BDN36" s="446"/>
      <c r="BDO36" s="451"/>
      <c r="BDP36" s="448"/>
      <c r="BDQ36" s="447"/>
      <c r="BDR36" s="450"/>
      <c r="BDS36" s="415"/>
      <c r="BDT36" s="415"/>
      <c r="BDU36" s="415"/>
      <c r="BDV36" s="446"/>
      <c r="BDW36" s="451"/>
      <c r="BDX36" s="448"/>
      <c r="BDY36" s="447"/>
      <c r="BDZ36" s="450"/>
      <c r="BEA36" s="415"/>
      <c r="BEB36" s="415"/>
      <c r="BEC36" s="415"/>
      <c r="BED36" s="446"/>
      <c r="BEE36" s="451"/>
      <c r="BEF36" s="448"/>
      <c r="BEG36" s="447"/>
      <c r="BEH36" s="450"/>
      <c r="BEI36" s="415"/>
      <c r="BEJ36" s="415"/>
      <c r="BEK36" s="415"/>
      <c r="BEL36" s="446"/>
      <c r="BEM36" s="451"/>
      <c r="BEN36" s="448"/>
      <c r="BEO36" s="447"/>
      <c r="BEP36" s="450"/>
      <c r="BEQ36" s="415"/>
      <c r="BER36" s="415"/>
      <c r="BES36" s="415"/>
      <c r="BET36" s="446"/>
      <c r="BEU36" s="451"/>
      <c r="BEV36" s="448"/>
      <c r="BEW36" s="447"/>
      <c r="BEX36" s="450"/>
      <c r="BEY36" s="415"/>
      <c r="BEZ36" s="415"/>
      <c r="BFA36" s="415"/>
      <c r="BFB36" s="446"/>
      <c r="BFC36" s="451"/>
      <c r="BFD36" s="448"/>
      <c r="BFE36" s="447"/>
      <c r="BFF36" s="450"/>
      <c r="BFG36" s="415"/>
      <c r="BFH36" s="415"/>
      <c r="BFI36" s="415"/>
      <c r="BFJ36" s="446"/>
      <c r="BFK36" s="451"/>
      <c r="BFL36" s="448"/>
      <c r="BFM36" s="447"/>
      <c r="BFN36" s="450"/>
      <c r="BFO36" s="415"/>
      <c r="BFP36" s="415"/>
      <c r="BFQ36" s="415"/>
      <c r="BFR36" s="446"/>
      <c r="BFS36" s="451"/>
      <c r="BFT36" s="448"/>
      <c r="BFU36" s="447"/>
      <c r="BFV36" s="450"/>
      <c r="BFW36" s="415"/>
      <c r="BFX36" s="415"/>
      <c r="BFY36" s="415"/>
      <c r="BFZ36" s="446"/>
      <c r="BGA36" s="451"/>
      <c r="BGB36" s="448"/>
      <c r="BGC36" s="447"/>
      <c r="BGD36" s="450"/>
      <c r="BGE36" s="415"/>
      <c r="BGF36" s="415"/>
      <c r="BGG36" s="415"/>
      <c r="BGH36" s="446"/>
      <c r="BGI36" s="451"/>
      <c r="BGJ36" s="448"/>
      <c r="BGK36" s="447"/>
      <c r="BGL36" s="450"/>
      <c r="BGM36" s="415"/>
      <c r="BGN36" s="415"/>
      <c r="BGO36" s="415"/>
      <c r="BGP36" s="446"/>
      <c r="BGQ36" s="451"/>
      <c r="BGR36" s="448"/>
      <c r="BGS36" s="447"/>
      <c r="BGT36" s="450"/>
      <c r="BGU36" s="415"/>
      <c r="BGV36" s="415"/>
      <c r="BGW36" s="415"/>
      <c r="BGX36" s="446"/>
      <c r="BGY36" s="451"/>
      <c r="BGZ36" s="448"/>
      <c r="BHA36" s="447"/>
      <c r="BHB36" s="450"/>
      <c r="BHC36" s="415"/>
      <c r="BHD36" s="415"/>
      <c r="BHE36" s="415"/>
      <c r="BHF36" s="446"/>
      <c r="BHG36" s="451"/>
      <c r="BHH36" s="448"/>
      <c r="BHI36" s="447"/>
      <c r="BHJ36" s="450"/>
      <c r="BHK36" s="415"/>
      <c r="BHL36" s="415"/>
      <c r="BHM36" s="415"/>
      <c r="BHN36" s="446"/>
      <c r="BHO36" s="451"/>
      <c r="BHP36" s="448"/>
      <c r="BHQ36" s="447"/>
      <c r="BHR36" s="450"/>
      <c r="BHS36" s="415"/>
      <c r="BHT36" s="415"/>
      <c r="BHU36" s="415"/>
      <c r="BHV36" s="446"/>
      <c r="BHW36" s="451"/>
      <c r="BHX36" s="448"/>
      <c r="BHY36" s="447"/>
      <c r="BHZ36" s="450"/>
      <c r="BIA36" s="415"/>
      <c r="BIB36" s="415"/>
      <c r="BIC36" s="415"/>
      <c r="BID36" s="446"/>
      <c r="BIE36" s="451"/>
      <c r="BIF36" s="448"/>
      <c r="BIG36" s="447"/>
      <c r="BIH36" s="450"/>
      <c r="BII36" s="415"/>
      <c r="BIJ36" s="415"/>
      <c r="BIK36" s="415"/>
      <c r="BIL36" s="446"/>
      <c r="BIM36" s="451"/>
      <c r="BIN36" s="448"/>
      <c r="BIO36" s="447"/>
      <c r="BIP36" s="450"/>
      <c r="BIQ36" s="415"/>
      <c r="BIR36" s="415"/>
      <c r="BIS36" s="415"/>
      <c r="BIT36" s="446"/>
      <c r="BIU36" s="451"/>
      <c r="BIV36" s="448"/>
      <c r="BIW36" s="447"/>
      <c r="BIX36" s="450"/>
      <c r="BIY36" s="415"/>
      <c r="BIZ36" s="415"/>
      <c r="BJA36" s="415"/>
      <c r="BJB36" s="446"/>
      <c r="BJC36" s="451"/>
      <c r="BJD36" s="448"/>
      <c r="BJE36" s="447"/>
      <c r="BJF36" s="450"/>
      <c r="BJG36" s="415"/>
      <c r="BJH36" s="415"/>
      <c r="BJI36" s="415"/>
      <c r="BJJ36" s="446"/>
      <c r="BJK36" s="451"/>
      <c r="BJL36" s="448"/>
      <c r="BJM36" s="447"/>
      <c r="BJN36" s="450"/>
      <c r="BJO36" s="415"/>
      <c r="BJP36" s="415"/>
      <c r="BJQ36" s="415"/>
      <c r="BJR36" s="446"/>
      <c r="BJS36" s="451"/>
      <c r="BJT36" s="448"/>
      <c r="BJU36" s="447"/>
      <c r="BJV36" s="450"/>
      <c r="BJW36" s="415"/>
      <c r="BJX36" s="415"/>
      <c r="BJY36" s="415"/>
      <c r="BJZ36" s="446"/>
      <c r="BKA36" s="451"/>
      <c r="BKB36" s="448"/>
      <c r="BKC36" s="447"/>
      <c r="BKD36" s="450"/>
      <c r="BKE36" s="415"/>
      <c r="BKF36" s="415"/>
      <c r="BKG36" s="415"/>
      <c r="BKH36" s="446"/>
      <c r="BKI36" s="451"/>
      <c r="BKJ36" s="448"/>
      <c r="BKK36" s="447"/>
      <c r="BKL36" s="450"/>
      <c r="BKM36" s="415"/>
      <c r="BKN36" s="415"/>
      <c r="BKO36" s="415"/>
      <c r="BKP36" s="446"/>
      <c r="BKQ36" s="451"/>
      <c r="BKR36" s="448"/>
      <c r="BKS36" s="447"/>
      <c r="BKT36" s="450"/>
      <c r="BKU36" s="415"/>
      <c r="BKV36" s="415"/>
      <c r="BKW36" s="415"/>
      <c r="BKX36" s="446"/>
      <c r="BKY36" s="451"/>
      <c r="BKZ36" s="448"/>
      <c r="BLA36" s="447"/>
      <c r="BLB36" s="450"/>
      <c r="BLC36" s="415"/>
      <c r="BLD36" s="415"/>
      <c r="BLE36" s="415"/>
      <c r="BLF36" s="446"/>
      <c r="BLG36" s="451"/>
      <c r="BLH36" s="448"/>
      <c r="BLI36" s="447"/>
      <c r="BLJ36" s="450"/>
      <c r="BLK36" s="415"/>
      <c r="BLL36" s="415"/>
      <c r="BLM36" s="415"/>
      <c r="BLN36" s="446"/>
      <c r="BLO36" s="451"/>
      <c r="BLP36" s="448"/>
      <c r="BLQ36" s="447"/>
      <c r="BLR36" s="450"/>
      <c r="BLS36" s="415"/>
      <c r="BLT36" s="415"/>
      <c r="BLU36" s="415"/>
      <c r="BLV36" s="446"/>
      <c r="BLW36" s="451"/>
      <c r="BLX36" s="448"/>
      <c r="BLY36" s="447"/>
      <c r="BLZ36" s="450"/>
      <c r="BMA36" s="415"/>
      <c r="BMB36" s="415"/>
      <c r="BMC36" s="415"/>
      <c r="BMD36" s="446"/>
      <c r="BME36" s="451"/>
      <c r="BMF36" s="448"/>
      <c r="BMG36" s="447"/>
      <c r="BMH36" s="450"/>
      <c r="BMI36" s="415"/>
      <c r="BMJ36" s="415"/>
      <c r="BMK36" s="415"/>
      <c r="BML36" s="446"/>
      <c r="BMM36" s="451"/>
      <c r="BMN36" s="448"/>
      <c r="BMO36" s="447"/>
      <c r="BMP36" s="450"/>
      <c r="BMQ36" s="415"/>
      <c r="BMR36" s="415"/>
      <c r="BMS36" s="415"/>
      <c r="BMT36" s="446"/>
      <c r="BMU36" s="451"/>
      <c r="BMV36" s="448"/>
      <c r="BMW36" s="447"/>
      <c r="BMX36" s="450"/>
      <c r="BMY36" s="415"/>
      <c r="BMZ36" s="415"/>
      <c r="BNA36" s="415"/>
      <c r="BNB36" s="446"/>
      <c r="BNC36" s="451"/>
      <c r="BND36" s="448"/>
      <c r="BNE36" s="447"/>
      <c r="BNF36" s="450"/>
      <c r="BNG36" s="415"/>
      <c r="BNH36" s="415"/>
      <c r="BNI36" s="415"/>
      <c r="BNJ36" s="446"/>
      <c r="BNK36" s="451"/>
      <c r="BNL36" s="448"/>
      <c r="BNM36" s="447"/>
      <c r="BNN36" s="450"/>
      <c r="BNO36" s="415"/>
      <c r="BNP36" s="415"/>
      <c r="BNQ36" s="415"/>
      <c r="BNR36" s="446"/>
      <c r="BNS36" s="451"/>
      <c r="BNT36" s="448"/>
      <c r="BNU36" s="447"/>
      <c r="BNV36" s="450"/>
      <c r="BNW36" s="415"/>
      <c r="BNX36" s="415"/>
      <c r="BNY36" s="415"/>
      <c r="BNZ36" s="446"/>
      <c r="BOA36" s="451"/>
      <c r="BOB36" s="448"/>
      <c r="BOC36" s="447"/>
      <c r="BOD36" s="450"/>
      <c r="BOE36" s="415"/>
      <c r="BOF36" s="415"/>
      <c r="BOG36" s="415"/>
      <c r="BOH36" s="446"/>
      <c r="BOI36" s="451"/>
      <c r="BOJ36" s="448"/>
      <c r="BOK36" s="447"/>
      <c r="BOL36" s="450"/>
      <c r="BOM36" s="415"/>
      <c r="BON36" s="415"/>
      <c r="BOO36" s="415"/>
      <c r="BOP36" s="446"/>
      <c r="BOQ36" s="451"/>
      <c r="BOR36" s="448"/>
      <c r="BOS36" s="447"/>
      <c r="BOT36" s="450"/>
      <c r="BOU36" s="415"/>
      <c r="BOV36" s="415"/>
      <c r="BOW36" s="415"/>
      <c r="BOX36" s="446"/>
      <c r="BOY36" s="451"/>
      <c r="BOZ36" s="448"/>
      <c r="BPA36" s="447"/>
      <c r="BPB36" s="450"/>
      <c r="BPC36" s="415"/>
      <c r="BPD36" s="415"/>
      <c r="BPE36" s="415"/>
      <c r="BPF36" s="446"/>
      <c r="BPG36" s="451"/>
      <c r="BPH36" s="448"/>
      <c r="BPI36" s="447"/>
      <c r="BPJ36" s="450"/>
      <c r="BPK36" s="415"/>
      <c r="BPL36" s="415"/>
      <c r="BPM36" s="415"/>
      <c r="BPN36" s="446"/>
      <c r="BPO36" s="451"/>
      <c r="BPP36" s="448"/>
      <c r="BPQ36" s="447"/>
      <c r="BPR36" s="450"/>
      <c r="BPS36" s="415"/>
      <c r="BPT36" s="415"/>
      <c r="BPU36" s="415"/>
      <c r="BPV36" s="446"/>
      <c r="BPW36" s="451"/>
      <c r="BPX36" s="448"/>
      <c r="BPY36" s="447"/>
      <c r="BPZ36" s="450"/>
      <c r="BQA36" s="415"/>
      <c r="BQB36" s="415"/>
      <c r="BQC36" s="415"/>
      <c r="BQD36" s="446"/>
      <c r="BQE36" s="451"/>
      <c r="BQF36" s="448"/>
      <c r="BQG36" s="447"/>
      <c r="BQH36" s="450"/>
      <c r="BQI36" s="415"/>
      <c r="BQJ36" s="415"/>
      <c r="BQK36" s="415"/>
      <c r="BQL36" s="446"/>
      <c r="BQM36" s="451"/>
      <c r="BQN36" s="448"/>
      <c r="BQO36" s="447"/>
      <c r="BQP36" s="450"/>
      <c r="BQQ36" s="415"/>
      <c r="BQR36" s="415"/>
      <c r="BQS36" s="415"/>
      <c r="BQT36" s="446"/>
      <c r="BQU36" s="451"/>
      <c r="BQV36" s="448"/>
      <c r="BQW36" s="447"/>
      <c r="BQX36" s="450"/>
      <c r="BQY36" s="415"/>
      <c r="BQZ36" s="415"/>
      <c r="BRA36" s="415"/>
      <c r="BRB36" s="446"/>
      <c r="BRC36" s="451"/>
      <c r="BRD36" s="448"/>
      <c r="BRE36" s="447"/>
      <c r="BRF36" s="450"/>
      <c r="BRG36" s="415"/>
      <c r="BRH36" s="415"/>
      <c r="BRI36" s="415"/>
      <c r="BRJ36" s="446"/>
      <c r="BRK36" s="451"/>
      <c r="BRL36" s="448"/>
      <c r="BRM36" s="447"/>
      <c r="BRN36" s="450"/>
      <c r="BRO36" s="415"/>
      <c r="BRP36" s="415"/>
      <c r="BRQ36" s="415"/>
      <c r="BRR36" s="446"/>
      <c r="BRS36" s="451"/>
      <c r="BRT36" s="448"/>
      <c r="BRU36" s="447"/>
      <c r="BRV36" s="450"/>
      <c r="BRW36" s="415"/>
      <c r="BRX36" s="415"/>
      <c r="BRY36" s="415"/>
      <c r="BRZ36" s="446"/>
      <c r="BSA36" s="451"/>
      <c r="BSB36" s="448"/>
      <c r="BSC36" s="447"/>
      <c r="BSD36" s="450"/>
      <c r="BSE36" s="415"/>
      <c r="BSF36" s="415"/>
      <c r="BSG36" s="415"/>
      <c r="BSH36" s="446"/>
      <c r="BSI36" s="451"/>
      <c r="BSJ36" s="448"/>
      <c r="BSK36" s="447"/>
      <c r="BSL36" s="450"/>
      <c r="BSM36" s="415"/>
      <c r="BSN36" s="415"/>
      <c r="BSO36" s="415"/>
      <c r="BSP36" s="446"/>
      <c r="BSQ36" s="451"/>
      <c r="BSR36" s="448"/>
      <c r="BSS36" s="447"/>
      <c r="BST36" s="450"/>
      <c r="BSU36" s="415"/>
      <c r="BSV36" s="415"/>
      <c r="BSW36" s="415"/>
      <c r="BSX36" s="446"/>
      <c r="BSY36" s="451"/>
      <c r="BSZ36" s="448"/>
      <c r="BTA36" s="447"/>
      <c r="BTB36" s="450"/>
      <c r="BTC36" s="415"/>
      <c r="BTD36" s="415"/>
      <c r="BTE36" s="415"/>
      <c r="BTF36" s="446"/>
      <c r="BTG36" s="451"/>
      <c r="BTH36" s="448"/>
      <c r="BTI36" s="447"/>
      <c r="BTJ36" s="450"/>
      <c r="BTK36" s="415"/>
      <c r="BTL36" s="415"/>
      <c r="BTM36" s="415"/>
      <c r="BTN36" s="446"/>
      <c r="BTO36" s="451"/>
      <c r="BTP36" s="448"/>
      <c r="BTQ36" s="447"/>
      <c r="BTR36" s="450"/>
      <c r="BTS36" s="415"/>
      <c r="BTT36" s="415"/>
      <c r="BTU36" s="415"/>
      <c r="BTV36" s="446"/>
      <c r="BTW36" s="451"/>
      <c r="BTX36" s="448"/>
      <c r="BTY36" s="447"/>
      <c r="BTZ36" s="450"/>
      <c r="BUA36" s="415"/>
      <c r="BUB36" s="415"/>
      <c r="BUC36" s="415"/>
      <c r="BUD36" s="446"/>
      <c r="BUE36" s="451"/>
      <c r="BUF36" s="448"/>
      <c r="BUG36" s="447"/>
      <c r="BUH36" s="450"/>
      <c r="BUI36" s="415"/>
      <c r="BUJ36" s="415"/>
      <c r="BUK36" s="415"/>
      <c r="BUL36" s="446"/>
      <c r="BUM36" s="451"/>
      <c r="BUN36" s="448"/>
      <c r="BUO36" s="447"/>
      <c r="BUP36" s="450"/>
      <c r="BUQ36" s="415"/>
      <c r="BUR36" s="415"/>
      <c r="BUS36" s="415"/>
      <c r="BUT36" s="446"/>
      <c r="BUU36" s="451"/>
      <c r="BUV36" s="448"/>
      <c r="BUW36" s="447"/>
      <c r="BUX36" s="450"/>
      <c r="BUY36" s="415"/>
      <c r="BUZ36" s="415"/>
      <c r="BVA36" s="415"/>
      <c r="BVB36" s="446"/>
      <c r="BVC36" s="451"/>
      <c r="BVD36" s="448"/>
      <c r="BVE36" s="447"/>
      <c r="BVF36" s="450"/>
      <c r="BVG36" s="415"/>
      <c r="BVH36" s="415"/>
      <c r="BVI36" s="415"/>
      <c r="BVJ36" s="446"/>
      <c r="BVK36" s="451"/>
      <c r="BVL36" s="448"/>
      <c r="BVM36" s="447"/>
      <c r="BVN36" s="450"/>
      <c r="BVO36" s="415"/>
      <c r="BVP36" s="415"/>
      <c r="BVQ36" s="415"/>
      <c r="BVR36" s="446"/>
      <c r="BVS36" s="451"/>
      <c r="BVT36" s="448"/>
      <c r="BVU36" s="447"/>
      <c r="BVV36" s="450"/>
      <c r="BVW36" s="415"/>
      <c r="BVX36" s="415"/>
      <c r="BVY36" s="415"/>
      <c r="BVZ36" s="446"/>
      <c r="BWA36" s="451"/>
      <c r="BWB36" s="448"/>
      <c r="BWC36" s="447"/>
      <c r="BWD36" s="450"/>
      <c r="BWE36" s="415"/>
      <c r="BWF36" s="415"/>
      <c r="BWG36" s="415"/>
      <c r="BWH36" s="446"/>
      <c r="BWI36" s="451"/>
      <c r="BWJ36" s="448"/>
      <c r="BWK36" s="447"/>
      <c r="BWL36" s="450"/>
      <c r="BWM36" s="415"/>
      <c r="BWN36" s="415"/>
      <c r="BWO36" s="415"/>
      <c r="BWP36" s="446"/>
      <c r="BWQ36" s="451"/>
      <c r="BWR36" s="448"/>
      <c r="BWS36" s="447"/>
      <c r="BWT36" s="450"/>
      <c r="BWU36" s="415"/>
      <c r="BWV36" s="415"/>
      <c r="BWW36" s="415"/>
      <c r="BWX36" s="446"/>
      <c r="BWY36" s="451"/>
      <c r="BWZ36" s="448"/>
      <c r="BXA36" s="447"/>
      <c r="BXB36" s="450"/>
      <c r="BXC36" s="415"/>
      <c r="BXD36" s="415"/>
      <c r="BXE36" s="415"/>
      <c r="BXF36" s="446"/>
      <c r="BXG36" s="451"/>
      <c r="BXH36" s="448"/>
      <c r="BXI36" s="447"/>
      <c r="BXJ36" s="450"/>
      <c r="BXK36" s="415"/>
      <c r="BXL36" s="415"/>
      <c r="BXM36" s="415"/>
      <c r="BXN36" s="446"/>
      <c r="BXO36" s="451"/>
      <c r="BXP36" s="448"/>
      <c r="BXQ36" s="447"/>
      <c r="BXR36" s="450"/>
      <c r="BXS36" s="415"/>
      <c r="BXT36" s="415"/>
      <c r="BXU36" s="415"/>
      <c r="BXV36" s="446"/>
      <c r="BXW36" s="451"/>
      <c r="BXX36" s="448"/>
      <c r="BXY36" s="447"/>
      <c r="BXZ36" s="450"/>
      <c r="BYA36" s="415"/>
      <c r="BYB36" s="415"/>
      <c r="BYC36" s="415"/>
      <c r="BYD36" s="446"/>
      <c r="BYE36" s="451"/>
      <c r="BYF36" s="448"/>
      <c r="BYG36" s="447"/>
      <c r="BYH36" s="450"/>
      <c r="BYI36" s="415"/>
      <c r="BYJ36" s="415"/>
      <c r="BYK36" s="415"/>
      <c r="BYL36" s="446"/>
      <c r="BYM36" s="451"/>
      <c r="BYN36" s="448"/>
      <c r="BYO36" s="447"/>
      <c r="BYP36" s="450"/>
      <c r="BYQ36" s="415"/>
      <c r="BYR36" s="415"/>
      <c r="BYS36" s="415"/>
      <c r="BYT36" s="446"/>
      <c r="BYU36" s="451"/>
      <c r="BYV36" s="448"/>
      <c r="BYW36" s="447"/>
      <c r="BYX36" s="450"/>
      <c r="BYY36" s="415"/>
      <c r="BYZ36" s="415"/>
      <c r="BZA36" s="415"/>
      <c r="BZB36" s="446"/>
      <c r="BZC36" s="451"/>
      <c r="BZD36" s="448"/>
      <c r="BZE36" s="447"/>
      <c r="BZF36" s="450"/>
      <c r="BZG36" s="415"/>
      <c r="BZH36" s="415"/>
      <c r="BZI36" s="415"/>
      <c r="BZJ36" s="446"/>
      <c r="BZK36" s="451"/>
      <c r="BZL36" s="448"/>
      <c r="BZM36" s="447"/>
      <c r="BZN36" s="450"/>
      <c r="BZO36" s="415"/>
      <c r="BZP36" s="415"/>
      <c r="BZQ36" s="415"/>
      <c r="BZR36" s="446"/>
      <c r="BZS36" s="451"/>
      <c r="BZT36" s="448"/>
      <c r="BZU36" s="447"/>
      <c r="BZV36" s="450"/>
      <c r="BZW36" s="415"/>
      <c r="BZX36" s="415"/>
      <c r="BZY36" s="415"/>
      <c r="BZZ36" s="446"/>
      <c r="CAA36" s="451"/>
      <c r="CAB36" s="448"/>
      <c r="CAC36" s="447"/>
      <c r="CAD36" s="450"/>
      <c r="CAE36" s="415"/>
      <c r="CAF36" s="415"/>
      <c r="CAG36" s="415"/>
      <c r="CAH36" s="446"/>
      <c r="CAI36" s="451"/>
      <c r="CAJ36" s="448"/>
      <c r="CAK36" s="447"/>
      <c r="CAL36" s="450"/>
      <c r="CAM36" s="415"/>
      <c r="CAN36" s="415"/>
      <c r="CAO36" s="415"/>
      <c r="CAP36" s="446"/>
      <c r="CAQ36" s="451"/>
      <c r="CAR36" s="448"/>
      <c r="CAS36" s="447"/>
      <c r="CAT36" s="450"/>
      <c r="CAU36" s="415"/>
      <c r="CAV36" s="415"/>
      <c r="CAW36" s="415"/>
      <c r="CAX36" s="446"/>
      <c r="CAY36" s="451"/>
      <c r="CAZ36" s="448"/>
      <c r="CBA36" s="447"/>
      <c r="CBB36" s="450"/>
      <c r="CBC36" s="415"/>
      <c r="CBD36" s="415"/>
      <c r="CBE36" s="415"/>
      <c r="CBF36" s="446"/>
      <c r="CBG36" s="451"/>
      <c r="CBH36" s="448"/>
      <c r="CBI36" s="447"/>
      <c r="CBJ36" s="450"/>
      <c r="CBK36" s="415"/>
      <c r="CBL36" s="415"/>
      <c r="CBM36" s="415"/>
      <c r="CBN36" s="446"/>
      <c r="CBO36" s="451"/>
      <c r="CBP36" s="448"/>
      <c r="CBQ36" s="447"/>
      <c r="CBR36" s="450"/>
      <c r="CBS36" s="415"/>
      <c r="CBT36" s="415"/>
      <c r="CBU36" s="415"/>
      <c r="CBV36" s="446"/>
      <c r="CBW36" s="451"/>
      <c r="CBX36" s="448"/>
      <c r="CBY36" s="447"/>
      <c r="CBZ36" s="450"/>
      <c r="CCA36" s="415"/>
      <c r="CCB36" s="415"/>
      <c r="CCC36" s="415"/>
      <c r="CCD36" s="446"/>
      <c r="CCE36" s="451"/>
      <c r="CCF36" s="448"/>
      <c r="CCG36" s="447"/>
      <c r="CCH36" s="450"/>
      <c r="CCI36" s="415"/>
      <c r="CCJ36" s="415"/>
      <c r="CCK36" s="415"/>
      <c r="CCL36" s="446"/>
      <c r="CCM36" s="451"/>
      <c r="CCN36" s="448"/>
      <c r="CCO36" s="447"/>
      <c r="CCP36" s="450"/>
      <c r="CCQ36" s="415"/>
      <c r="CCR36" s="415"/>
      <c r="CCS36" s="415"/>
      <c r="CCT36" s="446"/>
      <c r="CCU36" s="451"/>
      <c r="CCV36" s="448"/>
      <c r="CCW36" s="447"/>
      <c r="CCX36" s="450"/>
      <c r="CCY36" s="415"/>
      <c r="CCZ36" s="415"/>
      <c r="CDA36" s="415"/>
      <c r="CDB36" s="446"/>
      <c r="CDC36" s="451"/>
      <c r="CDD36" s="448"/>
      <c r="CDE36" s="447"/>
      <c r="CDF36" s="450"/>
      <c r="CDG36" s="415"/>
      <c r="CDH36" s="415"/>
      <c r="CDI36" s="415"/>
      <c r="CDJ36" s="446"/>
      <c r="CDK36" s="451"/>
      <c r="CDL36" s="448"/>
      <c r="CDM36" s="447"/>
      <c r="CDN36" s="450"/>
      <c r="CDO36" s="415"/>
      <c r="CDP36" s="415"/>
      <c r="CDQ36" s="415"/>
      <c r="CDR36" s="446"/>
      <c r="CDS36" s="451"/>
      <c r="CDT36" s="448"/>
      <c r="CDU36" s="447"/>
      <c r="CDV36" s="450"/>
      <c r="CDW36" s="415"/>
      <c r="CDX36" s="415"/>
      <c r="CDY36" s="415"/>
      <c r="CDZ36" s="446"/>
      <c r="CEA36" s="451"/>
      <c r="CEB36" s="448"/>
      <c r="CEC36" s="447"/>
      <c r="CED36" s="450"/>
      <c r="CEE36" s="415"/>
      <c r="CEF36" s="415"/>
      <c r="CEG36" s="415"/>
      <c r="CEH36" s="446"/>
      <c r="CEI36" s="451"/>
      <c r="CEJ36" s="448"/>
      <c r="CEK36" s="447"/>
      <c r="CEL36" s="450"/>
      <c r="CEM36" s="415"/>
      <c r="CEN36" s="415"/>
      <c r="CEO36" s="415"/>
      <c r="CEP36" s="446"/>
      <c r="CEQ36" s="451"/>
      <c r="CER36" s="448"/>
      <c r="CES36" s="447"/>
      <c r="CET36" s="450"/>
      <c r="CEU36" s="415"/>
      <c r="CEV36" s="415"/>
      <c r="CEW36" s="415"/>
      <c r="CEX36" s="446"/>
      <c r="CEY36" s="451"/>
      <c r="CEZ36" s="448"/>
      <c r="CFA36" s="447"/>
      <c r="CFB36" s="450"/>
      <c r="CFC36" s="415"/>
      <c r="CFD36" s="415"/>
      <c r="CFE36" s="415"/>
      <c r="CFF36" s="446"/>
      <c r="CFG36" s="451"/>
      <c r="CFH36" s="448"/>
      <c r="CFI36" s="447"/>
      <c r="CFJ36" s="450"/>
      <c r="CFK36" s="415"/>
      <c r="CFL36" s="415"/>
      <c r="CFM36" s="415"/>
      <c r="CFN36" s="446"/>
      <c r="CFO36" s="451"/>
      <c r="CFP36" s="448"/>
      <c r="CFQ36" s="447"/>
      <c r="CFR36" s="450"/>
      <c r="CFS36" s="415"/>
      <c r="CFT36" s="415"/>
      <c r="CFU36" s="415"/>
      <c r="CFV36" s="446"/>
      <c r="CFW36" s="451"/>
      <c r="CFX36" s="448"/>
      <c r="CFY36" s="447"/>
      <c r="CFZ36" s="450"/>
      <c r="CGA36" s="415"/>
      <c r="CGB36" s="415"/>
      <c r="CGC36" s="415"/>
      <c r="CGD36" s="446"/>
      <c r="CGE36" s="451"/>
      <c r="CGF36" s="448"/>
      <c r="CGG36" s="447"/>
      <c r="CGH36" s="450"/>
      <c r="CGI36" s="415"/>
      <c r="CGJ36" s="415"/>
      <c r="CGK36" s="415"/>
      <c r="CGL36" s="446"/>
      <c r="CGM36" s="451"/>
      <c r="CGN36" s="448"/>
      <c r="CGO36" s="447"/>
      <c r="CGP36" s="450"/>
      <c r="CGQ36" s="415"/>
      <c r="CGR36" s="415"/>
      <c r="CGS36" s="415"/>
      <c r="CGT36" s="446"/>
      <c r="CGU36" s="451"/>
      <c r="CGV36" s="448"/>
      <c r="CGW36" s="447"/>
      <c r="CGX36" s="450"/>
      <c r="CGY36" s="415"/>
      <c r="CGZ36" s="415"/>
      <c r="CHA36" s="415"/>
      <c r="CHB36" s="446"/>
      <c r="CHC36" s="451"/>
      <c r="CHD36" s="448"/>
      <c r="CHE36" s="447"/>
      <c r="CHF36" s="450"/>
      <c r="CHG36" s="415"/>
      <c r="CHH36" s="415"/>
      <c r="CHI36" s="415"/>
      <c r="CHJ36" s="446"/>
      <c r="CHK36" s="451"/>
      <c r="CHL36" s="448"/>
      <c r="CHM36" s="447"/>
      <c r="CHN36" s="450"/>
      <c r="CHO36" s="415"/>
      <c r="CHP36" s="415"/>
      <c r="CHQ36" s="415"/>
      <c r="CHR36" s="446"/>
      <c r="CHS36" s="451"/>
      <c r="CHT36" s="448"/>
      <c r="CHU36" s="447"/>
      <c r="CHV36" s="450"/>
      <c r="CHW36" s="415"/>
      <c r="CHX36" s="415"/>
      <c r="CHY36" s="415"/>
      <c r="CHZ36" s="446"/>
      <c r="CIA36" s="451"/>
      <c r="CIB36" s="448"/>
      <c r="CIC36" s="447"/>
      <c r="CID36" s="450"/>
      <c r="CIE36" s="415"/>
      <c r="CIF36" s="415"/>
      <c r="CIG36" s="415"/>
      <c r="CIH36" s="446"/>
      <c r="CII36" s="451"/>
      <c r="CIJ36" s="448"/>
      <c r="CIK36" s="447"/>
      <c r="CIL36" s="450"/>
      <c r="CIM36" s="415"/>
      <c r="CIN36" s="415"/>
      <c r="CIO36" s="415"/>
      <c r="CIP36" s="446"/>
      <c r="CIQ36" s="451"/>
      <c r="CIR36" s="448"/>
      <c r="CIS36" s="447"/>
      <c r="CIT36" s="450"/>
      <c r="CIU36" s="415"/>
      <c r="CIV36" s="415"/>
      <c r="CIW36" s="415"/>
      <c r="CIX36" s="446"/>
      <c r="CIY36" s="451"/>
      <c r="CIZ36" s="448"/>
      <c r="CJA36" s="447"/>
      <c r="CJB36" s="450"/>
      <c r="CJC36" s="415"/>
      <c r="CJD36" s="415"/>
      <c r="CJE36" s="415"/>
      <c r="CJF36" s="446"/>
      <c r="CJG36" s="451"/>
      <c r="CJH36" s="448"/>
      <c r="CJI36" s="447"/>
      <c r="CJJ36" s="450"/>
      <c r="CJK36" s="415"/>
      <c r="CJL36" s="415"/>
      <c r="CJM36" s="415"/>
      <c r="CJN36" s="446"/>
      <c r="CJO36" s="451"/>
      <c r="CJP36" s="448"/>
      <c r="CJQ36" s="447"/>
      <c r="CJR36" s="450"/>
      <c r="CJS36" s="415"/>
      <c r="CJT36" s="415"/>
      <c r="CJU36" s="415"/>
      <c r="CJV36" s="446"/>
      <c r="CJW36" s="451"/>
      <c r="CJX36" s="448"/>
      <c r="CJY36" s="447"/>
      <c r="CJZ36" s="450"/>
      <c r="CKA36" s="415"/>
      <c r="CKB36" s="415"/>
      <c r="CKC36" s="415"/>
      <c r="CKD36" s="446"/>
      <c r="CKE36" s="451"/>
      <c r="CKF36" s="448"/>
      <c r="CKG36" s="447"/>
      <c r="CKH36" s="450"/>
      <c r="CKI36" s="415"/>
      <c r="CKJ36" s="415"/>
      <c r="CKK36" s="415"/>
      <c r="CKL36" s="446"/>
      <c r="CKM36" s="451"/>
      <c r="CKN36" s="448"/>
      <c r="CKO36" s="447"/>
      <c r="CKP36" s="450"/>
      <c r="CKQ36" s="415"/>
      <c r="CKR36" s="415"/>
      <c r="CKS36" s="415"/>
      <c r="CKT36" s="446"/>
      <c r="CKU36" s="451"/>
      <c r="CKV36" s="448"/>
      <c r="CKW36" s="447"/>
      <c r="CKX36" s="450"/>
      <c r="CKY36" s="415"/>
      <c r="CKZ36" s="415"/>
      <c r="CLA36" s="415"/>
      <c r="CLB36" s="446"/>
      <c r="CLC36" s="451"/>
      <c r="CLD36" s="448"/>
      <c r="CLE36" s="447"/>
      <c r="CLF36" s="450"/>
      <c r="CLG36" s="415"/>
      <c r="CLH36" s="415"/>
      <c r="CLI36" s="415"/>
      <c r="CLJ36" s="446"/>
      <c r="CLK36" s="451"/>
      <c r="CLL36" s="448"/>
      <c r="CLM36" s="447"/>
      <c r="CLN36" s="450"/>
      <c r="CLO36" s="415"/>
      <c r="CLP36" s="415"/>
      <c r="CLQ36" s="415"/>
      <c r="CLR36" s="446"/>
      <c r="CLS36" s="451"/>
      <c r="CLT36" s="448"/>
      <c r="CLU36" s="447"/>
      <c r="CLV36" s="450"/>
      <c r="CLW36" s="415"/>
      <c r="CLX36" s="415"/>
      <c r="CLY36" s="415"/>
      <c r="CLZ36" s="446"/>
      <c r="CMA36" s="451"/>
      <c r="CMB36" s="448"/>
      <c r="CMC36" s="447"/>
      <c r="CMD36" s="450"/>
      <c r="CME36" s="415"/>
      <c r="CMF36" s="415"/>
      <c r="CMG36" s="415"/>
      <c r="CMH36" s="446"/>
      <c r="CMI36" s="451"/>
      <c r="CMJ36" s="448"/>
      <c r="CMK36" s="447"/>
      <c r="CML36" s="450"/>
      <c r="CMM36" s="415"/>
      <c r="CMN36" s="415"/>
      <c r="CMO36" s="415"/>
      <c r="CMP36" s="446"/>
      <c r="CMQ36" s="451"/>
      <c r="CMR36" s="448"/>
      <c r="CMS36" s="447"/>
      <c r="CMT36" s="450"/>
      <c r="CMU36" s="415"/>
      <c r="CMV36" s="415"/>
      <c r="CMW36" s="415"/>
      <c r="CMX36" s="446"/>
      <c r="CMY36" s="451"/>
      <c r="CMZ36" s="448"/>
      <c r="CNA36" s="447"/>
      <c r="CNB36" s="450"/>
      <c r="CNC36" s="415"/>
      <c r="CND36" s="415"/>
      <c r="CNE36" s="415"/>
      <c r="CNF36" s="446"/>
      <c r="CNG36" s="451"/>
      <c r="CNH36" s="448"/>
      <c r="CNI36" s="447"/>
      <c r="CNJ36" s="450"/>
      <c r="CNK36" s="415"/>
      <c r="CNL36" s="415"/>
      <c r="CNM36" s="415"/>
      <c r="CNN36" s="446"/>
      <c r="CNO36" s="451"/>
      <c r="CNP36" s="448"/>
      <c r="CNQ36" s="447"/>
      <c r="CNR36" s="450"/>
      <c r="CNS36" s="415"/>
      <c r="CNT36" s="415"/>
      <c r="CNU36" s="415"/>
      <c r="CNV36" s="446"/>
      <c r="CNW36" s="451"/>
      <c r="CNX36" s="448"/>
      <c r="CNY36" s="447"/>
      <c r="CNZ36" s="450"/>
      <c r="COA36" s="415"/>
      <c r="COB36" s="415"/>
      <c r="COC36" s="415"/>
      <c r="COD36" s="446"/>
      <c r="COE36" s="451"/>
      <c r="COF36" s="448"/>
      <c r="COG36" s="447"/>
      <c r="COH36" s="450"/>
      <c r="COI36" s="415"/>
      <c r="COJ36" s="415"/>
      <c r="COK36" s="415"/>
      <c r="COL36" s="446"/>
      <c r="COM36" s="451"/>
      <c r="CON36" s="448"/>
      <c r="COO36" s="447"/>
      <c r="COP36" s="450"/>
      <c r="COQ36" s="415"/>
      <c r="COR36" s="415"/>
      <c r="COS36" s="415"/>
      <c r="COT36" s="446"/>
      <c r="COU36" s="451"/>
      <c r="COV36" s="448"/>
      <c r="COW36" s="447"/>
      <c r="COX36" s="450"/>
      <c r="COY36" s="415"/>
      <c r="COZ36" s="415"/>
      <c r="CPA36" s="415"/>
      <c r="CPB36" s="446"/>
      <c r="CPC36" s="451"/>
      <c r="CPD36" s="448"/>
      <c r="CPE36" s="447"/>
      <c r="CPF36" s="450"/>
      <c r="CPG36" s="415"/>
      <c r="CPH36" s="415"/>
      <c r="CPI36" s="415"/>
      <c r="CPJ36" s="446"/>
      <c r="CPK36" s="451"/>
      <c r="CPL36" s="448"/>
      <c r="CPM36" s="447"/>
      <c r="CPN36" s="450"/>
      <c r="CPO36" s="415"/>
      <c r="CPP36" s="415"/>
      <c r="CPQ36" s="415"/>
      <c r="CPR36" s="446"/>
      <c r="CPS36" s="451"/>
      <c r="CPT36" s="448"/>
      <c r="CPU36" s="447"/>
      <c r="CPV36" s="450"/>
      <c r="CPW36" s="415"/>
      <c r="CPX36" s="415"/>
      <c r="CPY36" s="415"/>
      <c r="CPZ36" s="446"/>
      <c r="CQA36" s="451"/>
      <c r="CQB36" s="448"/>
      <c r="CQC36" s="447"/>
      <c r="CQD36" s="450"/>
      <c r="CQE36" s="415"/>
      <c r="CQF36" s="415"/>
      <c r="CQG36" s="415"/>
      <c r="CQH36" s="446"/>
      <c r="CQI36" s="451"/>
      <c r="CQJ36" s="448"/>
      <c r="CQK36" s="447"/>
      <c r="CQL36" s="450"/>
      <c r="CQM36" s="415"/>
      <c r="CQN36" s="415"/>
      <c r="CQO36" s="415"/>
      <c r="CQP36" s="446"/>
      <c r="CQQ36" s="451"/>
      <c r="CQR36" s="448"/>
      <c r="CQS36" s="447"/>
      <c r="CQT36" s="450"/>
      <c r="CQU36" s="415"/>
      <c r="CQV36" s="415"/>
      <c r="CQW36" s="415"/>
      <c r="CQX36" s="446"/>
      <c r="CQY36" s="451"/>
      <c r="CQZ36" s="448"/>
      <c r="CRA36" s="447"/>
      <c r="CRB36" s="450"/>
      <c r="CRC36" s="415"/>
      <c r="CRD36" s="415"/>
      <c r="CRE36" s="415"/>
      <c r="CRF36" s="446"/>
      <c r="CRG36" s="451"/>
      <c r="CRH36" s="448"/>
      <c r="CRI36" s="447"/>
      <c r="CRJ36" s="450"/>
      <c r="CRK36" s="415"/>
      <c r="CRL36" s="415"/>
      <c r="CRM36" s="415"/>
      <c r="CRN36" s="446"/>
      <c r="CRO36" s="451"/>
      <c r="CRP36" s="448"/>
      <c r="CRQ36" s="447"/>
      <c r="CRR36" s="450"/>
      <c r="CRS36" s="415"/>
      <c r="CRT36" s="415"/>
      <c r="CRU36" s="415"/>
      <c r="CRV36" s="446"/>
      <c r="CRW36" s="451"/>
      <c r="CRX36" s="448"/>
      <c r="CRY36" s="447"/>
      <c r="CRZ36" s="450"/>
      <c r="CSA36" s="415"/>
      <c r="CSB36" s="415"/>
      <c r="CSC36" s="415"/>
      <c r="CSD36" s="446"/>
      <c r="CSE36" s="451"/>
      <c r="CSF36" s="448"/>
      <c r="CSG36" s="447"/>
      <c r="CSH36" s="450"/>
      <c r="CSI36" s="415"/>
      <c r="CSJ36" s="415"/>
      <c r="CSK36" s="415"/>
      <c r="CSL36" s="446"/>
      <c r="CSM36" s="451"/>
      <c r="CSN36" s="448"/>
      <c r="CSO36" s="447"/>
      <c r="CSP36" s="450"/>
      <c r="CSQ36" s="415"/>
      <c r="CSR36" s="415"/>
      <c r="CSS36" s="415"/>
      <c r="CST36" s="446"/>
      <c r="CSU36" s="451"/>
      <c r="CSV36" s="448"/>
      <c r="CSW36" s="447"/>
      <c r="CSX36" s="450"/>
      <c r="CSY36" s="415"/>
      <c r="CSZ36" s="415"/>
      <c r="CTA36" s="415"/>
      <c r="CTB36" s="446"/>
      <c r="CTC36" s="451"/>
      <c r="CTD36" s="448"/>
      <c r="CTE36" s="447"/>
      <c r="CTF36" s="450"/>
      <c r="CTG36" s="415"/>
      <c r="CTH36" s="415"/>
      <c r="CTI36" s="415"/>
      <c r="CTJ36" s="446"/>
      <c r="CTK36" s="451"/>
      <c r="CTL36" s="448"/>
      <c r="CTM36" s="447"/>
      <c r="CTN36" s="450"/>
      <c r="CTO36" s="415"/>
      <c r="CTP36" s="415"/>
      <c r="CTQ36" s="415"/>
      <c r="CTR36" s="446"/>
      <c r="CTS36" s="451"/>
      <c r="CTT36" s="448"/>
      <c r="CTU36" s="447"/>
      <c r="CTV36" s="450"/>
      <c r="CTW36" s="415"/>
      <c r="CTX36" s="415"/>
      <c r="CTY36" s="415"/>
      <c r="CTZ36" s="446"/>
      <c r="CUA36" s="451"/>
      <c r="CUB36" s="448"/>
      <c r="CUC36" s="447"/>
      <c r="CUD36" s="450"/>
      <c r="CUE36" s="415"/>
      <c r="CUF36" s="415"/>
      <c r="CUG36" s="415"/>
      <c r="CUH36" s="446"/>
      <c r="CUI36" s="451"/>
      <c r="CUJ36" s="448"/>
      <c r="CUK36" s="447"/>
      <c r="CUL36" s="450"/>
      <c r="CUM36" s="415"/>
      <c r="CUN36" s="415"/>
      <c r="CUO36" s="415"/>
      <c r="CUP36" s="446"/>
      <c r="CUQ36" s="451"/>
      <c r="CUR36" s="448"/>
      <c r="CUS36" s="447"/>
      <c r="CUT36" s="450"/>
      <c r="CUU36" s="415"/>
      <c r="CUV36" s="415"/>
      <c r="CUW36" s="415"/>
      <c r="CUX36" s="446"/>
      <c r="CUY36" s="451"/>
      <c r="CUZ36" s="448"/>
      <c r="CVA36" s="447"/>
      <c r="CVB36" s="450"/>
      <c r="CVC36" s="415"/>
      <c r="CVD36" s="415"/>
      <c r="CVE36" s="415"/>
      <c r="CVF36" s="446"/>
      <c r="CVG36" s="451"/>
      <c r="CVH36" s="448"/>
      <c r="CVI36" s="447"/>
      <c r="CVJ36" s="450"/>
      <c r="CVK36" s="415"/>
      <c r="CVL36" s="415"/>
      <c r="CVM36" s="415"/>
      <c r="CVN36" s="446"/>
      <c r="CVO36" s="451"/>
      <c r="CVP36" s="448"/>
      <c r="CVQ36" s="447"/>
      <c r="CVR36" s="450"/>
      <c r="CVS36" s="415"/>
      <c r="CVT36" s="415"/>
      <c r="CVU36" s="415"/>
      <c r="CVV36" s="446"/>
      <c r="CVW36" s="451"/>
      <c r="CVX36" s="448"/>
      <c r="CVY36" s="447"/>
      <c r="CVZ36" s="450"/>
      <c r="CWA36" s="415"/>
      <c r="CWB36" s="415"/>
      <c r="CWC36" s="415"/>
      <c r="CWD36" s="446"/>
      <c r="CWE36" s="451"/>
      <c r="CWF36" s="448"/>
      <c r="CWG36" s="447"/>
      <c r="CWH36" s="450"/>
      <c r="CWI36" s="415"/>
      <c r="CWJ36" s="415"/>
      <c r="CWK36" s="415"/>
      <c r="CWL36" s="446"/>
      <c r="CWM36" s="451"/>
      <c r="CWN36" s="448"/>
      <c r="CWO36" s="447"/>
      <c r="CWP36" s="450"/>
      <c r="CWQ36" s="415"/>
      <c r="CWR36" s="415"/>
      <c r="CWS36" s="415"/>
      <c r="CWT36" s="446"/>
      <c r="CWU36" s="451"/>
      <c r="CWV36" s="448"/>
      <c r="CWW36" s="447"/>
      <c r="CWX36" s="450"/>
      <c r="CWY36" s="415"/>
      <c r="CWZ36" s="415"/>
      <c r="CXA36" s="415"/>
      <c r="CXB36" s="446"/>
      <c r="CXC36" s="451"/>
      <c r="CXD36" s="448"/>
      <c r="CXE36" s="447"/>
      <c r="CXF36" s="450"/>
      <c r="CXG36" s="415"/>
      <c r="CXH36" s="415"/>
      <c r="CXI36" s="415"/>
      <c r="CXJ36" s="446"/>
      <c r="CXK36" s="451"/>
      <c r="CXL36" s="448"/>
      <c r="CXM36" s="447"/>
      <c r="CXN36" s="450"/>
      <c r="CXO36" s="415"/>
      <c r="CXP36" s="415"/>
      <c r="CXQ36" s="415"/>
      <c r="CXR36" s="446"/>
      <c r="CXS36" s="451"/>
      <c r="CXT36" s="448"/>
      <c r="CXU36" s="447"/>
      <c r="CXV36" s="450"/>
      <c r="CXW36" s="415"/>
      <c r="CXX36" s="415"/>
      <c r="CXY36" s="415"/>
      <c r="CXZ36" s="446"/>
      <c r="CYA36" s="451"/>
      <c r="CYB36" s="448"/>
      <c r="CYC36" s="447"/>
      <c r="CYD36" s="450"/>
      <c r="CYE36" s="415"/>
      <c r="CYF36" s="415"/>
      <c r="CYG36" s="415"/>
      <c r="CYH36" s="446"/>
      <c r="CYI36" s="451"/>
      <c r="CYJ36" s="448"/>
      <c r="CYK36" s="447"/>
      <c r="CYL36" s="450"/>
      <c r="CYM36" s="415"/>
      <c r="CYN36" s="415"/>
      <c r="CYO36" s="415"/>
      <c r="CYP36" s="446"/>
      <c r="CYQ36" s="451"/>
      <c r="CYR36" s="448"/>
      <c r="CYS36" s="447"/>
      <c r="CYT36" s="450"/>
      <c r="CYU36" s="415"/>
      <c r="CYV36" s="415"/>
      <c r="CYW36" s="415"/>
      <c r="CYX36" s="446"/>
      <c r="CYY36" s="451"/>
      <c r="CYZ36" s="448"/>
      <c r="CZA36" s="447"/>
      <c r="CZB36" s="450"/>
      <c r="CZC36" s="415"/>
      <c r="CZD36" s="415"/>
      <c r="CZE36" s="415"/>
      <c r="CZF36" s="446"/>
      <c r="CZG36" s="451"/>
      <c r="CZH36" s="448"/>
      <c r="CZI36" s="447"/>
      <c r="CZJ36" s="450"/>
      <c r="CZK36" s="415"/>
      <c r="CZL36" s="415"/>
      <c r="CZM36" s="415"/>
      <c r="CZN36" s="446"/>
      <c r="CZO36" s="451"/>
      <c r="CZP36" s="448"/>
      <c r="CZQ36" s="447"/>
      <c r="CZR36" s="450"/>
      <c r="CZS36" s="415"/>
      <c r="CZT36" s="415"/>
      <c r="CZU36" s="415"/>
      <c r="CZV36" s="446"/>
      <c r="CZW36" s="451"/>
      <c r="CZX36" s="448"/>
      <c r="CZY36" s="447"/>
      <c r="CZZ36" s="450"/>
      <c r="DAA36" s="415"/>
      <c r="DAB36" s="415"/>
      <c r="DAC36" s="415"/>
      <c r="DAD36" s="446"/>
      <c r="DAE36" s="451"/>
      <c r="DAF36" s="448"/>
      <c r="DAG36" s="447"/>
      <c r="DAH36" s="450"/>
      <c r="DAI36" s="415"/>
      <c r="DAJ36" s="415"/>
      <c r="DAK36" s="415"/>
      <c r="DAL36" s="446"/>
      <c r="DAM36" s="451"/>
      <c r="DAN36" s="448"/>
      <c r="DAO36" s="447"/>
      <c r="DAP36" s="450"/>
      <c r="DAQ36" s="415"/>
      <c r="DAR36" s="415"/>
      <c r="DAS36" s="415"/>
      <c r="DAT36" s="446"/>
      <c r="DAU36" s="451"/>
      <c r="DAV36" s="448"/>
      <c r="DAW36" s="447"/>
      <c r="DAX36" s="450"/>
      <c r="DAY36" s="415"/>
      <c r="DAZ36" s="415"/>
      <c r="DBA36" s="415"/>
      <c r="DBB36" s="446"/>
      <c r="DBC36" s="451"/>
      <c r="DBD36" s="448"/>
      <c r="DBE36" s="447"/>
      <c r="DBF36" s="450"/>
      <c r="DBG36" s="415"/>
      <c r="DBH36" s="415"/>
      <c r="DBI36" s="415"/>
      <c r="DBJ36" s="446"/>
      <c r="DBK36" s="451"/>
      <c r="DBL36" s="448"/>
      <c r="DBM36" s="447"/>
      <c r="DBN36" s="450"/>
      <c r="DBO36" s="415"/>
      <c r="DBP36" s="415"/>
      <c r="DBQ36" s="415"/>
      <c r="DBR36" s="446"/>
      <c r="DBS36" s="451"/>
      <c r="DBT36" s="448"/>
      <c r="DBU36" s="447"/>
      <c r="DBV36" s="450"/>
      <c r="DBW36" s="415"/>
      <c r="DBX36" s="415"/>
      <c r="DBY36" s="415"/>
      <c r="DBZ36" s="446"/>
      <c r="DCA36" s="451"/>
      <c r="DCB36" s="448"/>
      <c r="DCC36" s="447"/>
      <c r="DCD36" s="450"/>
      <c r="DCE36" s="415"/>
      <c r="DCF36" s="415"/>
      <c r="DCG36" s="415"/>
      <c r="DCH36" s="446"/>
      <c r="DCI36" s="451"/>
      <c r="DCJ36" s="448"/>
      <c r="DCK36" s="447"/>
      <c r="DCL36" s="450"/>
      <c r="DCM36" s="415"/>
      <c r="DCN36" s="415"/>
      <c r="DCO36" s="415"/>
      <c r="DCP36" s="446"/>
      <c r="DCQ36" s="451"/>
      <c r="DCR36" s="448"/>
      <c r="DCS36" s="447"/>
      <c r="DCT36" s="450"/>
      <c r="DCU36" s="415"/>
      <c r="DCV36" s="415"/>
      <c r="DCW36" s="415"/>
      <c r="DCX36" s="446"/>
      <c r="DCY36" s="451"/>
      <c r="DCZ36" s="448"/>
      <c r="DDA36" s="447"/>
      <c r="DDB36" s="450"/>
      <c r="DDC36" s="415"/>
      <c r="DDD36" s="415"/>
      <c r="DDE36" s="415"/>
      <c r="DDF36" s="446"/>
      <c r="DDG36" s="451"/>
      <c r="DDH36" s="448"/>
      <c r="DDI36" s="447"/>
      <c r="DDJ36" s="450"/>
      <c r="DDK36" s="415"/>
      <c r="DDL36" s="415"/>
      <c r="DDM36" s="415"/>
      <c r="DDN36" s="446"/>
      <c r="DDO36" s="451"/>
      <c r="DDP36" s="448"/>
      <c r="DDQ36" s="447"/>
      <c r="DDR36" s="450"/>
      <c r="DDS36" s="415"/>
      <c r="DDT36" s="415"/>
      <c r="DDU36" s="415"/>
      <c r="DDV36" s="446"/>
      <c r="DDW36" s="451"/>
      <c r="DDX36" s="448"/>
      <c r="DDY36" s="447"/>
      <c r="DDZ36" s="450"/>
      <c r="DEA36" s="415"/>
      <c r="DEB36" s="415"/>
      <c r="DEC36" s="415"/>
      <c r="DED36" s="446"/>
      <c r="DEE36" s="451"/>
      <c r="DEF36" s="448"/>
      <c r="DEG36" s="447"/>
      <c r="DEH36" s="450"/>
      <c r="DEI36" s="415"/>
      <c r="DEJ36" s="415"/>
      <c r="DEK36" s="415"/>
      <c r="DEL36" s="446"/>
      <c r="DEM36" s="451"/>
      <c r="DEN36" s="448"/>
      <c r="DEO36" s="447"/>
      <c r="DEP36" s="450"/>
      <c r="DEQ36" s="415"/>
      <c r="DER36" s="415"/>
      <c r="DES36" s="415"/>
      <c r="DET36" s="446"/>
      <c r="DEU36" s="451"/>
      <c r="DEV36" s="448"/>
      <c r="DEW36" s="447"/>
      <c r="DEX36" s="450"/>
      <c r="DEY36" s="415"/>
      <c r="DEZ36" s="415"/>
      <c r="DFA36" s="415"/>
      <c r="DFB36" s="446"/>
      <c r="DFC36" s="451"/>
      <c r="DFD36" s="448"/>
      <c r="DFE36" s="447"/>
      <c r="DFF36" s="450"/>
      <c r="DFG36" s="415"/>
      <c r="DFH36" s="415"/>
      <c r="DFI36" s="415"/>
      <c r="DFJ36" s="446"/>
      <c r="DFK36" s="451"/>
      <c r="DFL36" s="448"/>
      <c r="DFM36" s="447"/>
      <c r="DFN36" s="450"/>
      <c r="DFO36" s="415"/>
      <c r="DFP36" s="415"/>
      <c r="DFQ36" s="415"/>
      <c r="DFR36" s="446"/>
      <c r="DFS36" s="451"/>
      <c r="DFT36" s="448"/>
      <c r="DFU36" s="447"/>
      <c r="DFV36" s="450"/>
      <c r="DFW36" s="415"/>
      <c r="DFX36" s="415"/>
      <c r="DFY36" s="415"/>
      <c r="DFZ36" s="446"/>
      <c r="DGA36" s="451"/>
      <c r="DGB36" s="448"/>
      <c r="DGC36" s="447"/>
      <c r="DGD36" s="450"/>
      <c r="DGE36" s="415"/>
      <c r="DGF36" s="415"/>
      <c r="DGG36" s="415"/>
      <c r="DGH36" s="446"/>
      <c r="DGI36" s="451"/>
      <c r="DGJ36" s="448"/>
      <c r="DGK36" s="447"/>
      <c r="DGL36" s="450"/>
      <c r="DGM36" s="415"/>
      <c r="DGN36" s="415"/>
      <c r="DGO36" s="415"/>
      <c r="DGP36" s="446"/>
      <c r="DGQ36" s="451"/>
      <c r="DGR36" s="448"/>
      <c r="DGS36" s="447"/>
      <c r="DGT36" s="450"/>
      <c r="DGU36" s="415"/>
      <c r="DGV36" s="415"/>
      <c r="DGW36" s="415"/>
      <c r="DGX36" s="446"/>
      <c r="DGY36" s="451"/>
      <c r="DGZ36" s="448"/>
      <c r="DHA36" s="447"/>
      <c r="DHB36" s="450"/>
      <c r="DHC36" s="415"/>
      <c r="DHD36" s="415"/>
      <c r="DHE36" s="415"/>
      <c r="DHF36" s="446"/>
      <c r="DHG36" s="451"/>
      <c r="DHH36" s="448"/>
      <c r="DHI36" s="447"/>
      <c r="DHJ36" s="450"/>
      <c r="DHK36" s="415"/>
      <c r="DHL36" s="415"/>
      <c r="DHM36" s="415"/>
      <c r="DHN36" s="446"/>
      <c r="DHO36" s="451"/>
      <c r="DHP36" s="448"/>
      <c r="DHQ36" s="447"/>
      <c r="DHR36" s="450"/>
      <c r="DHS36" s="415"/>
      <c r="DHT36" s="415"/>
      <c r="DHU36" s="415"/>
      <c r="DHV36" s="446"/>
      <c r="DHW36" s="451"/>
      <c r="DHX36" s="448"/>
      <c r="DHY36" s="447"/>
      <c r="DHZ36" s="450"/>
      <c r="DIA36" s="415"/>
      <c r="DIB36" s="415"/>
      <c r="DIC36" s="415"/>
      <c r="DID36" s="446"/>
      <c r="DIE36" s="451"/>
      <c r="DIF36" s="448"/>
      <c r="DIG36" s="447"/>
      <c r="DIH36" s="450"/>
      <c r="DII36" s="415"/>
      <c r="DIJ36" s="415"/>
      <c r="DIK36" s="415"/>
      <c r="DIL36" s="446"/>
      <c r="DIM36" s="451"/>
      <c r="DIN36" s="448"/>
      <c r="DIO36" s="447"/>
      <c r="DIP36" s="450"/>
      <c r="DIQ36" s="415"/>
      <c r="DIR36" s="415"/>
      <c r="DIS36" s="415"/>
      <c r="DIT36" s="446"/>
      <c r="DIU36" s="451"/>
      <c r="DIV36" s="448"/>
      <c r="DIW36" s="447"/>
      <c r="DIX36" s="450"/>
      <c r="DIY36" s="415"/>
      <c r="DIZ36" s="415"/>
      <c r="DJA36" s="415"/>
      <c r="DJB36" s="446"/>
      <c r="DJC36" s="451"/>
      <c r="DJD36" s="448"/>
      <c r="DJE36" s="447"/>
      <c r="DJF36" s="450"/>
      <c r="DJG36" s="415"/>
      <c r="DJH36" s="415"/>
      <c r="DJI36" s="415"/>
      <c r="DJJ36" s="446"/>
      <c r="DJK36" s="451"/>
      <c r="DJL36" s="448"/>
      <c r="DJM36" s="447"/>
      <c r="DJN36" s="450"/>
      <c r="DJO36" s="415"/>
      <c r="DJP36" s="415"/>
      <c r="DJQ36" s="415"/>
      <c r="DJR36" s="446"/>
      <c r="DJS36" s="451"/>
      <c r="DJT36" s="448"/>
      <c r="DJU36" s="447"/>
      <c r="DJV36" s="450"/>
      <c r="DJW36" s="415"/>
      <c r="DJX36" s="415"/>
      <c r="DJY36" s="415"/>
      <c r="DJZ36" s="446"/>
      <c r="DKA36" s="451"/>
      <c r="DKB36" s="448"/>
      <c r="DKC36" s="447"/>
      <c r="DKD36" s="450"/>
      <c r="DKE36" s="415"/>
      <c r="DKF36" s="415"/>
      <c r="DKG36" s="415"/>
      <c r="DKH36" s="446"/>
      <c r="DKI36" s="451"/>
      <c r="DKJ36" s="448"/>
      <c r="DKK36" s="447"/>
      <c r="DKL36" s="450"/>
      <c r="DKM36" s="415"/>
      <c r="DKN36" s="415"/>
      <c r="DKO36" s="415"/>
      <c r="DKP36" s="446"/>
      <c r="DKQ36" s="451"/>
      <c r="DKR36" s="448"/>
      <c r="DKS36" s="447"/>
      <c r="DKT36" s="450"/>
      <c r="DKU36" s="415"/>
      <c r="DKV36" s="415"/>
      <c r="DKW36" s="415"/>
      <c r="DKX36" s="446"/>
      <c r="DKY36" s="451"/>
      <c r="DKZ36" s="448"/>
      <c r="DLA36" s="447"/>
      <c r="DLB36" s="450"/>
      <c r="DLC36" s="415"/>
      <c r="DLD36" s="415"/>
      <c r="DLE36" s="415"/>
      <c r="DLF36" s="446"/>
      <c r="DLG36" s="451"/>
      <c r="DLH36" s="448"/>
      <c r="DLI36" s="447"/>
      <c r="DLJ36" s="450"/>
      <c r="DLK36" s="415"/>
      <c r="DLL36" s="415"/>
      <c r="DLM36" s="415"/>
      <c r="DLN36" s="446"/>
      <c r="DLO36" s="451"/>
      <c r="DLP36" s="448"/>
      <c r="DLQ36" s="447"/>
      <c r="DLR36" s="450"/>
      <c r="DLS36" s="415"/>
      <c r="DLT36" s="415"/>
      <c r="DLU36" s="415"/>
      <c r="DLV36" s="446"/>
      <c r="DLW36" s="451"/>
      <c r="DLX36" s="448"/>
      <c r="DLY36" s="447"/>
      <c r="DLZ36" s="450"/>
      <c r="DMA36" s="415"/>
      <c r="DMB36" s="415"/>
      <c r="DMC36" s="415"/>
      <c r="DMD36" s="446"/>
      <c r="DME36" s="451"/>
      <c r="DMF36" s="448"/>
      <c r="DMG36" s="447"/>
      <c r="DMH36" s="450"/>
      <c r="DMI36" s="415"/>
      <c r="DMJ36" s="415"/>
      <c r="DMK36" s="415"/>
      <c r="DML36" s="446"/>
      <c r="DMM36" s="451"/>
      <c r="DMN36" s="448"/>
      <c r="DMO36" s="447"/>
      <c r="DMP36" s="450"/>
      <c r="DMQ36" s="415"/>
      <c r="DMR36" s="415"/>
      <c r="DMS36" s="415"/>
      <c r="DMT36" s="446"/>
      <c r="DMU36" s="451"/>
      <c r="DMV36" s="448"/>
      <c r="DMW36" s="447"/>
      <c r="DMX36" s="450"/>
      <c r="DMY36" s="415"/>
      <c r="DMZ36" s="415"/>
      <c r="DNA36" s="415"/>
      <c r="DNB36" s="446"/>
      <c r="DNC36" s="451"/>
      <c r="DND36" s="448"/>
      <c r="DNE36" s="447"/>
      <c r="DNF36" s="450"/>
      <c r="DNG36" s="415"/>
      <c r="DNH36" s="415"/>
      <c r="DNI36" s="415"/>
      <c r="DNJ36" s="446"/>
      <c r="DNK36" s="451"/>
      <c r="DNL36" s="448"/>
      <c r="DNM36" s="447"/>
      <c r="DNN36" s="450"/>
      <c r="DNO36" s="415"/>
      <c r="DNP36" s="415"/>
      <c r="DNQ36" s="415"/>
      <c r="DNR36" s="446"/>
      <c r="DNS36" s="451"/>
      <c r="DNT36" s="448"/>
      <c r="DNU36" s="447"/>
      <c r="DNV36" s="450"/>
      <c r="DNW36" s="415"/>
      <c r="DNX36" s="415"/>
      <c r="DNY36" s="415"/>
      <c r="DNZ36" s="446"/>
      <c r="DOA36" s="451"/>
      <c r="DOB36" s="448"/>
      <c r="DOC36" s="447"/>
      <c r="DOD36" s="450"/>
      <c r="DOE36" s="415"/>
      <c r="DOF36" s="415"/>
      <c r="DOG36" s="415"/>
      <c r="DOH36" s="446"/>
      <c r="DOI36" s="451"/>
      <c r="DOJ36" s="448"/>
      <c r="DOK36" s="447"/>
      <c r="DOL36" s="450"/>
      <c r="DOM36" s="415"/>
      <c r="DON36" s="415"/>
      <c r="DOO36" s="415"/>
      <c r="DOP36" s="446"/>
      <c r="DOQ36" s="451"/>
      <c r="DOR36" s="448"/>
      <c r="DOS36" s="447"/>
      <c r="DOT36" s="450"/>
      <c r="DOU36" s="415"/>
      <c r="DOV36" s="415"/>
      <c r="DOW36" s="415"/>
      <c r="DOX36" s="446"/>
      <c r="DOY36" s="451"/>
      <c r="DOZ36" s="448"/>
      <c r="DPA36" s="447"/>
      <c r="DPB36" s="450"/>
      <c r="DPC36" s="415"/>
      <c r="DPD36" s="415"/>
      <c r="DPE36" s="415"/>
      <c r="DPF36" s="446"/>
      <c r="DPG36" s="451"/>
      <c r="DPH36" s="448"/>
      <c r="DPI36" s="447"/>
      <c r="DPJ36" s="450"/>
      <c r="DPK36" s="415"/>
      <c r="DPL36" s="415"/>
      <c r="DPM36" s="415"/>
      <c r="DPN36" s="446"/>
      <c r="DPO36" s="451"/>
      <c r="DPP36" s="448"/>
      <c r="DPQ36" s="447"/>
      <c r="DPR36" s="450"/>
      <c r="DPS36" s="415"/>
      <c r="DPT36" s="415"/>
      <c r="DPU36" s="415"/>
      <c r="DPV36" s="446"/>
      <c r="DPW36" s="451"/>
      <c r="DPX36" s="448"/>
      <c r="DPY36" s="447"/>
      <c r="DPZ36" s="450"/>
      <c r="DQA36" s="415"/>
      <c r="DQB36" s="415"/>
      <c r="DQC36" s="415"/>
      <c r="DQD36" s="446"/>
      <c r="DQE36" s="451"/>
      <c r="DQF36" s="448"/>
      <c r="DQG36" s="447"/>
      <c r="DQH36" s="450"/>
      <c r="DQI36" s="415"/>
      <c r="DQJ36" s="415"/>
      <c r="DQK36" s="415"/>
      <c r="DQL36" s="446"/>
      <c r="DQM36" s="451"/>
      <c r="DQN36" s="448"/>
      <c r="DQO36" s="447"/>
      <c r="DQP36" s="450"/>
      <c r="DQQ36" s="415"/>
      <c r="DQR36" s="415"/>
      <c r="DQS36" s="415"/>
      <c r="DQT36" s="446"/>
      <c r="DQU36" s="451"/>
      <c r="DQV36" s="448"/>
      <c r="DQW36" s="447"/>
      <c r="DQX36" s="450"/>
      <c r="DQY36" s="415"/>
      <c r="DQZ36" s="415"/>
      <c r="DRA36" s="415"/>
      <c r="DRB36" s="446"/>
      <c r="DRC36" s="451"/>
      <c r="DRD36" s="448"/>
      <c r="DRE36" s="447"/>
      <c r="DRF36" s="450"/>
      <c r="DRG36" s="415"/>
      <c r="DRH36" s="415"/>
      <c r="DRI36" s="415"/>
      <c r="DRJ36" s="446"/>
      <c r="DRK36" s="451"/>
      <c r="DRL36" s="448"/>
      <c r="DRM36" s="447"/>
      <c r="DRN36" s="450"/>
      <c r="DRO36" s="415"/>
      <c r="DRP36" s="415"/>
      <c r="DRQ36" s="415"/>
      <c r="DRR36" s="446"/>
      <c r="DRS36" s="451"/>
      <c r="DRT36" s="448"/>
      <c r="DRU36" s="447"/>
      <c r="DRV36" s="450"/>
      <c r="DRW36" s="415"/>
      <c r="DRX36" s="415"/>
      <c r="DRY36" s="415"/>
      <c r="DRZ36" s="446"/>
      <c r="DSA36" s="451"/>
      <c r="DSB36" s="448"/>
      <c r="DSC36" s="447"/>
      <c r="DSD36" s="450"/>
      <c r="DSE36" s="415"/>
      <c r="DSF36" s="415"/>
      <c r="DSG36" s="415"/>
      <c r="DSH36" s="446"/>
      <c r="DSI36" s="451"/>
      <c r="DSJ36" s="448"/>
      <c r="DSK36" s="447"/>
      <c r="DSL36" s="450"/>
      <c r="DSM36" s="415"/>
      <c r="DSN36" s="415"/>
      <c r="DSO36" s="415"/>
      <c r="DSP36" s="446"/>
      <c r="DSQ36" s="451"/>
      <c r="DSR36" s="448"/>
      <c r="DSS36" s="447"/>
      <c r="DST36" s="450"/>
      <c r="DSU36" s="415"/>
      <c r="DSV36" s="415"/>
      <c r="DSW36" s="415"/>
      <c r="DSX36" s="446"/>
      <c r="DSY36" s="451"/>
      <c r="DSZ36" s="448"/>
      <c r="DTA36" s="447"/>
      <c r="DTB36" s="450"/>
      <c r="DTC36" s="415"/>
      <c r="DTD36" s="415"/>
      <c r="DTE36" s="415"/>
      <c r="DTF36" s="446"/>
      <c r="DTG36" s="451"/>
      <c r="DTH36" s="448"/>
      <c r="DTI36" s="447"/>
      <c r="DTJ36" s="450"/>
      <c r="DTK36" s="415"/>
      <c r="DTL36" s="415"/>
      <c r="DTM36" s="415"/>
      <c r="DTN36" s="446"/>
      <c r="DTO36" s="451"/>
      <c r="DTP36" s="448"/>
      <c r="DTQ36" s="447"/>
      <c r="DTR36" s="450"/>
      <c r="DTS36" s="415"/>
      <c r="DTT36" s="415"/>
      <c r="DTU36" s="415"/>
      <c r="DTV36" s="446"/>
      <c r="DTW36" s="451"/>
      <c r="DTX36" s="448"/>
      <c r="DTY36" s="447"/>
      <c r="DTZ36" s="450"/>
      <c r="DUA36" s="415"/>
      <c r="DUB36" s="415"/>
      <c r="DUC36" s="415"/>
      <c r="DUD36" s="446"/>
      <c r="DUE36" s="451"/>
      <c r="DUF36" s="448"/>
      <c r="DUG36" s="447"/>
      <c r="DUH36" s="450"/>
      <c r="DUI36" s="415"/>
      <c r="DUJ36" s="415"/>
      <c r="DUK36" s="415"/>
      <c r="DUL36" s="446"/>
      <c r="DUM36" s="451"/>
      <c r="DUN36" s="448"/>
      <c r="DUO36" s="447"/>
      <c r="DUP36" s="450"/>
      <c r="DUQ36" s="415"/>
      <c r="DUR36" s="415"/>
      <c r="DUS36" s="415"/>
      <c r="DUT36" s="446"/>
      <c r="DUU36" s="451"/>
      <c r="DUV36" s="448"/>
      <c r="DUW36" s="447"/>
      <c r="DUX36" s="450"/>
      <c r="DUY36" s="415"/>
      <c r="DUZ36" s="415"/>
      <c r="DVA36" s="415"/>
      <c r="DVB36" s="446"/>
      <c r="DVC36" s="451"/>
      <c r="DVD36" s="448"/>
      <c r="DVE36" s="447"/>
      <c r="DVF36" s="450"/>
      <c r="DVG36" s="415"/>
      <c r="DVH36" s="415"/>
      <c r="DVI36" s="415"/>
      <c r="DVJ36" s="446"/>
      <c r="DVK36" s="451"/>
      <c r="DVL36" s="448"/>
      <c r="DVM36" s="447"/>
      <c r="DVN36" s="450"/>
      <c r="DVO36" s="415"/>
      <c r="DVP36" s="415"/>
      <c r="DVQ36" s="415"/>
      <c r="DVR36" s="446"/>
      <c r="DVS36" s="451"/>
      <c r="DVT36" s="448"/>
      <c r="DVU36" s="447"/>
      <c r="DVV36" s="450"/>
      <c r="DVW36" s="415"/>
      <c r="DVX36" s="415"/>
      <c r="DVY36" s="415"/>
      <c r="DVZ36" s="446"/>
      <c r="DWA36" s="451"/>
      <c r="DWB36" s="448"/>
      <c r="DWC36" s="447"/>
      <c r="DWD36" s="450"/>
      <c r="DWE36" s="415"/>
      <c r="DWF36" s="415"/>
      <c r="DWG36" s="415"/>
      <c r="DWH36" s="446"/>
      <c r="DWI36" s="451"/>
      <c r="DWJ36" s="448"/>
      <c r="DWK36" s="447"/>
      <c r="DWL36" s="450"/>
      <c r="DWM36" s="415"/>
      <c r="DWN36" s="415"/>
      <c r="DWO36" s="415"/>
      <c r="DWP36" s="446"/>
      <c r="DWQ36" s="451"/>
      <c r="DWR36" s="448"/>
      <c r="DWS36" s="447"/>
      <c r="DWT36" s="450"/>
      <c r="DWU36" s="415"/>
      <c r="DWV36" s="415"/>
      <c r="DWW36" s="415"/>
      <c r="DWX36" s="446"/>
      <c r="DWY36" s="451"/>
      <c r="DWZ36" s="448"/>
      <c r="DXA36" s="447"/>
      <c r="DXB36" s="450"/>
      <c r="DXC36" s="415"/>
      <c r="DXD36" s="415"/>
      <c r="DXE36" s="415"/>
      <c r="DXF36" s="446"/>
      <c r="DXG36" s="451"/>
      <c r="DXH36" s="448"/>
      <c r="DXI36" s="447"/>
      <c r="DXJ36" s="450"/>
      <c r="DXK36" s="415"/>
      <c r="DXL36" s="415"/>
      <c r="DXM36" s="415"/>
      <c r="DXN36" s="446"/>
      <c r="DXO36" s="451"/>
      <c r="DXP36" s="448"/>
      <c r="DXQ36" s="447"/>
      <c r="DXR36" s="450"/>
      <c r="DXS36" s="415"/>
      <c r="DXT36" s="415"/>
      <c r="DXU36" s="415"/>
      <c r="DXV36" s="446"/>
      <c r="DXW36" s="451"/>
      <c r="DXX36" s="448"/>
      <c r="DXY36" s="447"/>
      <c r="DXZ36" s="450"/>
      <c r="DYA36" s="415"/>
      <c r="DYB36" s="415"/>
      <c r="DYC36" s="415"/>
      <c r="DYD36" s="446"/>
      <c r="DYE36" s="451"/>
      <c r="DYF36" s="448"/>
      <c r="DYG36" s="447"/>
      <c r="DYH36" s="450"/>
      <c r="DYI36" s="415"/>
      <c r="DYJ36" s="415"/>
      <c r="DYK36" s="415"/>
      <c r="DYL36" s="446"/>
      <c r="DYM36" s="451"/>
      <c r="DYN36" s="448"/>
      <c r="DYO36" s="447"/>
      <c r="DYP36" s="450"/>
      <c r="DYQ36" s="415"/>
      <c r="DYR36" s="415"/>
      <c r="DYS36" s="415"/>
      <c r="DYT36" s="446"/>
      <c r="DYU36" s="451"/>
      <c r="DYV36" s="448"/>
      <c r="DYW36" s="447"/>
      <c r="DYX36" s="450"/>
      <c r="DYY36" s="415"/>
      <c r="DYZ36" s="415"/>
      <c r="DZA36" s="415"/>
      <c r="DZB36" s="446"/>
      <c r="DZC36" s="451"/>
      <c r="DZD36" s="448"/>
      <c r="DZE36" s="447"/>
      <c r="DZF36" s="450"/>
      <c r="DZG36" s="415"/>
      <c r="DZH36" s="415"/>
      <c r="DZI36" s="415"/>
      <c r="DZJ36" s="446"/>
      <c r="DZK36" s="451"/>
      <c r="DZL36" s="448"/>
      <c r="DZM36" s="447"/>
      <c r="DZN36" s="450"/>
      <c r="DZO36" s="415"/>
      <c r="DZP36" s="415"/>
      <c r="DZQ36" s="415"/>
      <c r="DZR36" s="446"/>
      <c r="DZS36" s="451"/>
      <c r="DZT36" s="448"/>
      <c r="DZU36" s="447"/>
      <c r="DZV36" s="450"/>
      <c r="DZW36" s="415"/>
      <c r="DZX36" s="415"/>
      <c r="DZY36" s="415"/>
      <c r="DZZ36" s="446"/>
      <c r="EAA36" s="451"/>
      <c r="EAB36" s="448"/>
      <c r="EAC36" s="447"/>
      <c r="EAD36" s="450"/>
      <c r="EAE36" s="415"/>
      <c r="EAF36" s="415"/>
      <c r="EAG36" s="415"/>
      <c r="EAH36" s="446"/>
      <c r="EAI36" s="451"/>
      <c r="EAJ36" s="448"/>
      <c r="EAK36" s="447"/>
      <c r="EAL36" s="450"/>
      <c r="EAM36" s="415"/>
      <c r="EAN36" s="415"/>
      <c r="EAO36" s="415"/>
      <c r="EAP36" s="446"/>
      <c r="EAQ36" s="451"/>
      <c r="EAR36" s="448"/>
      <c r="EAS36" s="447"/>
      <c r="EAT36" s="450"/>
      <c r="EAU36" s="415"/>
      <c r="EAV36" s="415"/>
      <c r="EAW36" s="415"/>
      <c r="EAX36" s="446"/>
      <c r="EAY36" s="451"/>
      <c r="EAZ36" s="448"/>
      <c r="EBA36" s="447"/>
      <c r="EBB36" s="450"/>
      <c r="EBC36" s="415"/>
      <c r="EBD36" s="415"/>
      <c r="EBE36" s="415"/>
      <c r="EBF36" s="446"/>
      <c r="EBG36" s="451"/>
      <c r="EBH36" s="448"/>
      <c r="EBI36" s="447"/>
      <c r="EBJ36" s="450"/>
      <c r="EBK36" s="415"/>
      <c r="EBL36" s="415"/>
      <c r="EBM36" s="415"/>
      <c r="EBN36" s="446"/>
      <c r="EBO36" s="451"/>
      <c r="EBP36" s="448"/>
      <c r="EBQ36" s="447"/>
      <c r="EBR36" s="450"/>
      <c r="EBS36" s="415"/>
      <c r="EBT36" s="415"/>
      <c r="EBU36" s="415"/>
      <c r="EBV36" s="446"/>
      <c r="EBW36" s="451"/>
      <c r="EBX36" s="448"/>
      <c r="EBY36" s="447"/>
      <c r="EBZ36" s="450"/>
      <c r="ECA36" s="415"/>
      <c r="ECB36" s="415"/>
      <c r="ECC36" s="415"/>
      <c r="ECD36" s="446"/>
      <c r="ECE36" s="451"/>
      <c r="ECF36" s="448"/>
      <c r="ECG36" s="447"/>
      <c r="ECH36" s="450"/>
      <c r="ECI36" s="415"/>
      <c r="ECJ36" s="415"/>
      <c r="ECK36" s="415"/>
      <c r="ECL36" s="446"/>
      <c r="ECM36" s="451"/>
      <c r="ECN36" s="448"/>
      <c r="ECO36" s="447"/>
      <c r="ECP36" s="450"/>
      <c r="ECQ36" s="415"/>
      <c r="ECR36" s="415"/>
      <c r="ECS36" s="415"/>
      <c r="ECT36" s="446"/>
      <c r="ECU36" s="451"/>
      <c r="ECV36" s="448"/>
      <c r="ECW36" s="447"/>
      <c r="ECX36" s="450"/>
      <c r="ECY36" s="415"/>
      <c r="ECZ36" s="415"/>
      <c r="EDA36" s="415"/>
      <c r="EDB36" s="446"/>
      <c r="EDC36" s="451"/>
      <c r="EDD36" s="448"/>
      <c r="EDE36" s="447"/>
      <c r="EDF36" s="450"/>
      <c r="EDG36" s="415"/>
      <c r="EDH36" s="415"/>
      <c r="EDI36" s="415"/>
      <c r="EDJ36" s="446"/>
      <c r="EDK36" s="451"/>
      <c r="EDL36" s="448"/>
      <c r="EDM36" s="447"/>
      <c r="EDN36" s="450"/>
      <c r="EDO36" s="415"/>
      <c r="EDP36" s="415"/>
      <c r="EDQ36" s="415"/>
      <c r="EDR36" s="446"/>
      <c r="EDS36" s="451"/>
      <c r="EDT36" s="448"/>
      <c r="EDU36" s="447"/>
      <c r="EDV36" s="450"/>
      <c r="EDW36" s="415"/>
      <c r="EDX36" s="415"/>
      <c r="EDY36" s="415"/>
      <c r="EDZ36" s="446"/>
      <c r="EEA36" s="451"/>
      <c r="EEB36" s="448"/>
      <c r="EEC36" s="447"/>
      <c r="EED36" s="450"/>
      <c r="EEE36" s="415"/>
      <c r="EEF36" s="415"/>
      <c r="EEG36" s="415"/>
      <c r="EEH36" s="446"/>
      <c r="EEI36" s="451"/>
      <c r="EEJ36" s="448"/>
      <c r="EEK36" s="447"/>
      <c r="EEL36" s="450"/>
      <c r="EEM36" s="415"/>
      <c r="EEN36" s="415"/>
      <c r="EEO36" s="415"/>
      <c r="EEP36" s="446"/>
      <c r="EEQ36" s="451"/>
      <c r="EER36" s="448"/>
      <c r="EES36" s="447"/>
      <c r="EET36" s="450"/>
      <c r="EEU36" s="415"/>
      <c r="EEV36" s="415"/>
      <c r="EEW36" s="415"/>
      <c r="EEX36" s="446"/>
      <c r="EEY36" s="451"/>
      <c r="EEZ36" s="448"/>
      <c r="EFA36" s="447"/>
      <c r="EFB36" s="450"/>
      <c r="EFC36" s="415"/>
      <c r="EFD36" s="415"/>
      <c r="EFE36" s="415"/>
      <c r="EFF36" s="446"/>
      <c r="EFG36" s="451"/>
      <c r="EFH36" s="448"/>
      <c r="EFI36" s="447"/>
      <c r="EFJ36" s="450"/>
      <c r="EFK36" s="415"/>
      <c r="EFL36" s="415"/>
      <c r="EFM36" s="415"/>
      <c r="EFN36" s="446"/>
      <c r="EFO36" s="451"/>
      <c r="EFP36" s="448"/>
      <c r="EFQ36" s="447"/>
      <c r="EFR36" s="450"/>
      <c r="EFS36" s="415"/>
      <c r="EFT36" s="415"/>
      <c r="EFU36" s="415"/>
      <c r="EFV36" s="446"/>
      <c r="EFW36" s="451"/>
      <c r="EFX36" s="448"/>
      <c r="EFY36" s="447"/>
      <c r="EFZ36" s="450"/>
      <c r="EGA36" s="415"/>
      <c r="EGB36" s="415"/>
      <c r="EGC36" s="415"/>
      <c r="EGD36" s="446"/>
      <c r="EGE36" s="451"/>
      <c r="EGF36" s="448"/>
      <c r="EGG36" s="447"/>
      <c r="EGH36" s="450"/>
      <c r="EGI36" s="415"/>
      <c r="EGJ36" s="415"/>
      <c r="EGK36" s="415"/>
      <c r="EGL36" s="446"/>
      <c r="EGM36" s="451"/>
      <c r="EGN36" s="448"/>
      <c r="EGO36" s="447"/>
      <c r="EGP36" s="450"/>
      <c r="EGQ36" s="415"/>
      <c r="EGR36" s="415"/>
      <c r="EGS36" s="415"/>
      <c r="EGT36" s="446"/>
      <c r="EGU36" s="451"/>
      <c r="EGV36" s="448"/>
      <c r="EGW36" s="447"/>
      <c r="EGX36" s="450"/>
      <c r="EGY36" s="415"/>
      <c r="EGZ36" s="415"/>
      <c r="EHA36" s="415"/>
      <c r="EHB36" s="446"/>
      <c r="EHC36" s="451"/>
      <c r="EHD36" s="448"/>
      <c r="EHE36" s="447"/>
      <c r="EHF36" s="450"/>
      <c r="EHG36" s="415"/>
      <c r="EHH36" s="415"/>
      <c r="EHI36" s="415"/>
      <c r="EHJ36" s="446"/>
      <c r="EHK36" s="451"/>
      <c r="EHL36" s="448"/>
      <c r="EHM36" s="447"/>
      <c r="EHN36" s="450"/>
      <c r="EHO36" s="415"/>
      <c r="EHP36" s="415"/>
      <c r="EHQ36" s="415"/>
      <c r="EHR36" s="446"/>
      <c r="EHS36" s="451"/>
      <c r="EHT36" s="448"/>
      <c r="EHU36" s="447"/>
      <c r="EHV36" s="450"/>
      <c r="EHW36" s="415"/>
      <c r="EHX36" s="415"/>
      <c r="EHY36" s="415"/>
      <c r="EHZ36" s="446"/>
      <c r="EIA36" s="451"/>
      <c r="EIB36" s="448"/>
      <c r="EIC36" s="447"/>
      <c r="EID36" s="450"/>
      <c r="EIE36" s="415"/>
      <c r="EIF36" s="415"/>
      <c r="EIG36" s="415"/>
      <c r="EIH36" s="446"/>
      <c r="EII36" s="451"/>
      <c r="EIJ36" s="448"/>
      <c r="EIK36" s="447"/>
      <c r="EIL36" s="450"/>
      <c r="EIM36" s="415"/>
      <c r="EIN36" s="415"/>
      <c r="EIO36" s="415"/>
      <c r="EIP36" s="446"/>
      <c r="EIQ36" s="451"/>
      <c r="EIR36" s="448"/>
      <c r="EIS36" s="447"/>
      <c r="EIT36" s="450"/>
      <c r="EIU36" s="415"/>
      <c r="EIV36" s="415"/>
      <c r="EIW36" s="415"/>
      <c r="EIX36" s="446"/>
      <c r="EIY36" s="451"/>
      <c r="EIZ36" s="448"/>
      <c r="EJA36" s="447"/>
      <c r="EJB36" s="450"/>
      <c r="EJC36" s="415"/>
      <c r="EJD36" s="415"/>
      <c r="EJE36" s="415"/>
      <c r="EJF36" s="446"/>
      <c r="EJG36" s="451"/>
      <c r="EJH36" s="448"/>
      <c r="EJI36" s="447"/>
      <c r="EJJ36" s="450"/>
      <c r="EJK36" s="415"/>
      <c r="EJL36" s="415"/>
      <c r="EJM36" s="415"/>
      <c r="EJN36" s="446"/>
      <c r="EJO36" s="451"/>
      <c r="EJP36" s="448"/>
      <c r="EJQ36" s="447"/>
      <c r="EJR36" s="450"/>
      <c r="EJS36" s="415"/>
      <c r="EJT36" s="415"/>
      <c r="EJU36" s="415"/>
      <c r="EJV36" s="446"/>
      <c r="EJW36" s="451"/>
      <c r="EJX36" s="448"/>
      <c r="EJY36" s="447"/>
      <c r="EJZ36" s="450"/>
      <c r="EKA36" s="415"/>
      <c r="EKB36" s="415"/>
      <c r="EKC36" s="415"/>
      <c r="EKD36" s="446"/>
      <c r="EKE36" s="451"/>
      <c r="EKF36" s="448"/>
      <c r="EKG36" s="447"/>
      <c r="EKH36" s="450"/>
      <c r="EKI36" s="415"/>
      <c r="EKJ36" s="415"/>
      <c r="EKK36" s="415"/>
      <c r="EKL36" s="446"/>
      <c r="EKM36" s="451"/>
      <c r="EKN36" s="448"/>
      <c r="EKO36" s="447"/>
      <c r="EKP36" s="450"/>
      <c r="EKQ36" s="415"/>
      <c r="EKR36" s="415"/>
      <c r="EKS36" s="415"/>
      <c r="EKT36" s="446"/>
      <c r="EKU36" s="451"/>
      <c r="EKV36" s="448"/>
      <c r="EKW36" s="447"/>
      <c r="EKX36" s="450"/>
      <c r="EKY36" s="415"/>
      <c r="EKZ36" s="415"/>
      <c r="ELA36" s="415"/>
      <c r="ELB36" s="446"/>
      <c r="ELC36" s="451"/>
      <c r="ELD36" s="448"/>
      <c r="ELE36" s="447"/>
      <c r="ELF36" s="450"/>
      <c r="ELG36" s="415"/>
      <c r="ELH36" s="415"/>
      <c r="ELI36" s="415"/>
      <c r="ELJ36" s="446"/>
      <c r="ELK36" s="451"/>
      <c r="ELL36" s="448"/>
      <c r="ELM36" s="447"/>
      <c r="ELN36" s="450"/>
      <c r="ELO36" s="415"/>
      <c r="ELP36" s="415"/>
      <c r="ELQ36" s="415"/>
      <c r="ELR36" s="446"/>
      <c r="ELS36" s="451"/>
      <c r="ELT36" s="448"/>
      <c r="ELU36" s="447"/>
      <c r="ELV36" s="450"/>
      <c r="ELW36" s="415"/>
      <c r="ELX36" s="415"/>
      <c r="ELY36" s="415"/>
      <c r="ELZ36" s="446"/>
      <c r="EMA36" s="451"/>
      <c r="EMB36" s="448"/>
      <c r="EMC36" s="447"/>
      <c r="EMD36" s="450"/>
      <c r="EME36" s="415"/>
      <c r="EMF36" s="415"/>
      <c r="EMG36" s="415"/>
      <c r="EMH36" s="446"/>
      <c r="EMI36" s="451"/>
      <c r="EMJ36" s="448"/>
      <c r="EMK36" s="447"/>
      <c r="EML36" s="450"/>
      <c r="EMM36" s="415"/>
      <c r="EMN36" s="415"/>
      <c r="EMO36" s="415"/>
      <c r="EMP36" s="446"/>
      <c r="EMQ36" s="451"/>
      <c r="EMR36" s="448"/>
      <c r="EMS36" s="447"/>
      <c r="EMT36" s="450"/>
      <c r="EMU36" s="415"/>
      <c r="EMV36" s="415"/>
      <c r="EMW36" s="415"/>
      <c r="EMX36" s="446"/>
      <c r="EMY36" s="451"/>
      <c r="EMZ36" s="448"/>
      <c r="ENA36" s="447"/>
      <c r="ENB36" s="450"/>
      <c r="ENC36" s="415"/>
      <c r="END36" s="415"/>
      <c r="ENE36" s="415"/>
      <c r="ENF36" s="446"/>
      <c r="ENG36" s="451"/>
      <c r="ENH36" s="448"/>
      <c r="ENI36" s="447"/>
      <c r="ENJ36" s="450"/>
      <c r="ENK36" s="415"/>
      <c r="ENL36" s="415"/>
      <c r="ENM36" s="415"/>
      <c r="ENN36" s="446"/>
      <c r="ENO36" s="451"/>
      <c r="ENP36" s="448"/>
      <c r="ENQ36" s="447"/>
      <c r="ENR36" s="450"/>
      <c r="ENS36" s="415"/>
      <c r="ENT36" s="415"/>
      <c r="ENU36" s="415"/>
      <c r="ENV36" s="446"/>
      <c r="ENW36" s="451"/>
      <c r="ENX36" s="448"/>
      <c r="ENY36" s="447"/>
      <c r="ENZ36" s="450"/>
      <c r="EOA36" s="415"/>
      <c r="EOB36" s="415"/>
      <c r="EOC36" s="415"/>
      <c r="EOD36" s="446"/>
      <c r="EOE36" s="451"/>
      <c r="EOF36" s="448"/>
      <c r="EOG36" s="447"/>
      <c r="EOH36" s="450"/>
      <c r="EOI36" s="415"/>
      <c r="EOJ36" s="415"/>
      <c r="EOK36" s="415"/>
      <c r="EOL36" s="446"/>
      <c r="EOM36" s="451"/>
      <c r="EON36" s="448"/>
      <c r="EOO36" s="447"/>
      <c r="EOP36" s="450"/>
      <c r="EOQ36" s="415"/>
      <c r="EOR36" s="415"/>
      <c r="EOS36" s="415"/>
      <c r="EOT36" s="446"/>
      <c r="EOU36" s="451"/>
      <c r="EOV36" s="448"/>
      <c r="EOW36" s="447"/>
      <c r="EOX36" s="450"/>
      <c r="EOY36" s="415"/>
      <c r="EOZ36" s="415"/>
      <c r="EPA36" s="415"/>
      <c r="EPB36" s="446"/>
      <c r="EPC36" s="451"/>
      <c r="EPD36" s="448"/>
      <c r="EPE36" s="447"/>
      <c r="EPF36" s="450"/>
      <c r="EPG36" s="415"/>
      <c r="EPH36" s="415"/>
      <c r="EPI36" s="415"/>
      <c r="EPJ36" s="446"/>
      <c r="EPK36" s="451"/>
      <c r="EPL36" s="448"/>
      <c r="EPM36" s="447"/>
      <c r="EPN36" s="450"/>
      <c r="EPO36" s="415"/>
      <c r="EPP36" s="415"/>
      <c r="EPQ36" s="415"/>
      <c r="EPR36" s="446"/>
      <c r="EPS36" s="451"/>
      <c r="EPT36" s="448"/>
      <c r="EPU36" s="447"/>
      <c r="EPV36" s="450"/>
      <c r="EPW36" s="415"/>
      <c r="EPX36" s="415"/>
      <c r="EPY36" s="415"/>
      <c r="EPZ36" s="446"/>
      <c r="EQA36" s="451"/>
      <c r="EQB36" s="448"/>
      <c r="EQC36" s="447"/>
      <c r="EQD36" s="450"/>
      <c r="EQE36" s="415"/>
      <c r="EQF36" s="415"/>
      <c r="EQG36" s="415"/>
      <c r="EQH36" s="446"/>
      <c r="EQI36" s="451"/>
      <c r="EQJ36" s="448"/>
      <c r="EQK36" s="447"/>
      <c r="EQL36" s="450"/>
      <c r="EQM36" s="415"/>
      <c r="EQN36" s="415"/>
      <c r="EQO36" s="415"/>
      <c r="EQP36" s="446"/>
      <c r="EQQ36" s="451"/>
      <c r="EQR36" s="448"/>
      <c r="EQS36" s="447"/>
      <c r="EQT36" s="450"/>
      <c r="EQU36" s="415"/>
      <c r="EQV36" s="415"/>
      <c r="EQW36" s="415"/>
      <c r="EQX36" s="446"/>
      <c r="EQY36" s="451"/>
      <c r="EQZ36" s="448"/>
      <c r="ERA36" s="447"/>
      <c r="ERB36" s="450"/>
      <c r="ERC36" s="415"/>
      <c r="ERD36" s="415"/>
      <c r="ERE36" s="415"/>
      <c r="ERF36" s="446"/>
      <c r="ERG36" s="451"/>
      <c r="ERH36" s="448"/>
      <c r="ERI36" s="447"/>
      <c r="ERJ36" s="450"/>
      <c r="ERK36" s="415"/>
      <c r="ERL36" s="415"/>
      <c r="ERM36" s="415"/>
      <c r="ERN36" s="446"/>
      <c r="ERO36" s="451"/>
      <c r="ERP36" s="448"/>
      <c r="ERQ36" s="447"/>
      <c r="ERR36" s="450"/>
      <c r="ERS36" s="415"/>
      <c r="ERT36" s="415"/>
      <c r="ERU36" s="415"/>
      <c r="ERV36" s="446"/>
      <c r="ERW36" s="451"/>
      <c r="ERX36" s="448"/>
      <c r="ERY36" s="447"/>
      <c r="ERZ36" s="450"/>
      <c r="ESA36" s="415"/>
      <c r="ESB36" s="415"/>
      <c r="ESC36" s="415"/>
      <c r="ESD36" s="446"/>
      <c r="ESE36" s="451"/>
      <c r="ESF36" s="448"/>
      <c r="ESG36" s="447"/>
      <c r="ESH36" s="450"/>
      <c r="ESI36" s="415"/>
      <c r="ESJ36" s="415"/>
      <c r="ESK36" s="415"/>
      <c r="ESL36" s="446"/>
      <c r="ESM36" s="451"/>
      <c r="ESN36" s="448"/>
      <c r="ESO36" s="447"/>
      <c r="ESP36" s="450"/>
      <c r="ESQ36" s="415"/>
      <c r="ESR36" s="415"/>
      <c r="ESS36" s="415"/>
      <c r="EST36" s="446"/>
      <c r="ESU36" s="451"/>
      <c r="ESV36" s="448"/>
      <c r="ESW36" s="447"/>
      <c r="ESX36" s="450"/>
      <c r="ESY36" s="415"/>
      <c r="ESZ36" s="415"/>
      <c r="ETA36" s="415"/>
      <c r="ETB36" s="446"/>
      <c r="ETC36" s="451"/>
      <c r="ETD36" s="448"/>
      <c r="ETE36" s="447"/>
      <c r="ETF36" s="450"/>
      <c r="ETG36" s="415"/>
      <c r="ETH36" s="415"/>
      <c r="ETI36" s="415"/>
      <c r="ETJ36" s="446"/>
      <c r="ETK36" s="451"/>
      <c r="ETL36" s="448"/>
      <c r="ETM36" s="447"/>
      <c r="ETN36" s="450"/>
      <c r="ETO36" s="415"/>
      <c r="ETP36" s="415"/>
      <c r="ETQ36" s="415"/>
      <c r="ETR36" s="446"/>
      <c r="ETS36" s="451"/>
      <c r="ETT36" s="448"/>
      <c r="ETU36" s="447"/>
      <c r="ETV36" s="450"/>
      <c r="ETW36" s="415"/>
      <c r="ETX36" s="415"/>
      <c r="ETY36" s="415"/>
      <c r="ETZ36" s="446"/>
      <c r="EUA36" s="451"/>
      <c r="EUB36" s="448"/>
      <c r="EUC36" s="447"/>
      <c r="EUD36" s="450"/>
      <c r="EUE36" s="415"/>
      <c r="EUF36" s="415"/>
      <c r="EUG36" s="415"/>
      <c r="EUH36" s="446"/>
      <c r="EUI36" s="451"/>
      <c r="EUJ36" s="448"/>
      <c r="EUK36" s="447"/>
      <c r="EUL36" s="450"/>
      <c r="EUM36" s="415"/>
      <c r="EUN36" s="415"/>
      <c r="EUO36" s="415"/>
      <c r="EUP36" s="446"/>
      <c r="EUQ36" s="451"/>
      <c r="EUR36" s="448"/>
      <c r="EUS36" s="447"/>
      <c r="EUT36" s="450"/>
      <c r="EUU36" s="415"/>
      <c r="EUV36" s="415"/>
      <c r="EUW36" s="415"/>
      <c r="EUX36" s="446"/>
      <c r="EUY36" s="451"/>
      <c r="EUZ36" s="448"/>
      <c r="EVA36" s="447"/>
      <c r="EVB36" s="450"/>
      <c r="EVC36" s="415"/>
      <c r="EVD36" s="415"/>
      <c r="EVE36" s="415"/>
      <c r="EVF36" s="446"/>
      <c r="EVG36" s="451"/>
      <c r="EVH36" s="448"/>
      <c r="EVI36" s="447"/>
      <c r="EVJ36" s="450"/>
      <c r="EVK36" s="415"/>
      <c r="EVL36" s="415"/>
      <c r="EVM36" s="415"/>
      <c r="EVN36" s="446"/>
      <c r="EVO36" s="451"/>
      <c r="EVP36" s="448"/>
      <c r="EVQ36" s="447"/>
      <c r="EVR36" s="450"/>
      <c r="EVS36" s="415"/>
      <c r="EVT36" s="415"/>
      <c r="EVU36" s="415"/>
      <c r="EVV36" s="446"/>
      <c r="EVW36" s="451"/>
      <c r="EVX36" s="448"/>
      <c r="EVY36" s="447"/>
      <c r="EVZ36" s="450"/>
      <c r="EWA36" s="415"/>
      <c r="EWB36" s="415"/>
      <c r="EWC36" s="415"/>
      <c r="EWD36" s="446"/>
      <c r="EWE36" s="451"/>
      <c r="EWF36" s="448"/>
      <c r="EWG36" s="447"/>
      <c r="EWH36" s="450"/>
      <c r="EWI36" s="415"/>
      <c r="EWJ36" s="415"/>
      <c r="EWK36" s="415"/>
      <c r="EWL36" s="446"/>
      <c r="EWM36" s="451"/>
      <c r="EWN36" s="448"/>
      <c r="EWO36" s="447"/>
      <c r="EWP36" s="450"/>
      <c r="EWQ36" s="415"/>
      <c r="EWR36" s="415"/>
      <c r="EWS36" s="415"/>
      <c r="EWT36" s="446"/>
      <c r="EWU36" s="451"/>
      <c r="EWV36" s="448"/>
      <c r="EWW36" s="447"/>
      <c r="EWX36" s="450"/>
      <c r="EWY36" s="415"/>
      <c r="EWZ36" s="415"/>
      <c r="EXA36" s="415"/>
      <c r="EXB36" s="446"/>
      <c r="EXC36" s="451"/>
      <c r="EXD36" s="448"/>
      <c r="EXE36" s="447"/>
      <c r="EXF36" s="450"/>
      <c r="EXG36" s="415"/>
      <c r="EXH36" s="415"/>
      <c r="EXI36" s="415"/>
      <c r="EXJ36" s="446"/>
      <c r="EXK36" s="451"/>
      <c r="EXL36" s="448"/>
      <c r="EXM36" s="447"/>
      <c r="EXN36" s="450"/>
      <c r="EXO36" s="415"/>
      <c r="EXP36" s="415"/>
      <c r="EXQ36" s="415"/>
      <c r="EXR36" s="446"/>
      <c r="EXS36" s="451"/>
      <c r="EXT36" s="448"/>
      <c r="EXU36" s="447"/>
      <c r="EXV36" s="450"/>
      <c r="EXW36" s="415"/>
      <c r="EXX36" s="415"/>
      <c r="EXY36" s="415"/>
      <c r="EXZ36" s="446"/>
      <c r="EYA36" s="451"/>
      <c r="EYB36" s="448"/>
      <c r="EYC36" s="447"/>
      <c r="EYD36" s="450"/>
      <c r="EYE36" s="415"/>
      <c r="EYF36" s="415"/>
      <c r="EYG36" s="415"/>
      <c r="EYH36" s="446"/>
      <c r="EYI36" s="451"/>
      <c r="EYJ36" s="448"/>
      <c r="EYK36" s="447"/>
      <c r="EYL36" s="450"/>
      <c r="EYM36" s="415"/>
      <c r="EYN36" s="415"/>
      <c r="EYO36" s="415"/>
      <c r="EYP36" s="446"/>
      <c r="EYQ36" s="451"/>
      <c r="EYR36" s="448"/>
      <c r="EYS36" s="447"/>
      <c r="EYT36" s="450"/>
      <c r="EYU36" s="415"/>
      <c r="EYV36" s="415"/>
      <c r="EYW36" s="415"/>
      <c r="EYX36" s="446"/>
      <c r="EYY36" s="451"/>
      <c r="EYZ36" s="448"/>
      <c r="EZA36" s="447"/>
      <c r="EZB36" s="450"/>
      <c r="EZC36" s="415"/>
      <c r="EZD36" s="415"/>
      <c r="EZE36" s="415"/>
      <c r="EZF36" s="446"/>
      <c r="EZG36" s="451"/>
      <c r="EZH36" s="448"/>
      <c r="EZI36" s="447"/>
      <c r="EZJ36" s="450"/>
      <c r="EZK36" s="415"/>
      <c r="EZL36" s="415"/>
      <c r="EZM36" s="415"/>
      <c r="EZN36" s="446"/>
      <c r="EZO36" s="451"/>
      <c r="EZP36" s="448"/>
      <c r="EZQ36" s="447"/>
      <c r="EZR36" s="450"/>
      <c r="EZS36" s="415"/>
      <c r="EZT36" s="415"/>
      <c r="EZU36" s="415"/>
      <c r="EZV36" s="446"/>
      <c r="EZW36" s="451"/>
      <c r="EZX36" s="448"/>
      <c r="EZY36" s="447"/>
      <c r="EZZ36" s="450"/>
      <c r="FAA36" s="415"/>
      <c r="FAB36" s="415"/>
      <c r="FAC36" s="415"/>
      <c r="FAD36" s="446"/>
      <c r="FAE36" s="451"/>
      <c r="FAF36" s="448"/>
      <c r="FAG36" s="447"/>
      <c r="FAH36" s="450"/>
      <c r="FAI36" s="415"/>
      <c r="FAJ36" s="415"/>
      <c r="FAK36" s="415"/>
      <c r="FAL36" s="446"/>
      <c r="FAM36" s="451"/>
      <c r="FAN36" s="448"/>
      <c r="FAO36" s="447"/>
      <c r="FAP36" s="450"/>
      <c r="FAQ36" s="415"/>
      <c r="FAR36" s="415"/>
      <c r="FAS36" s="415"/>
      <c r="FAT36" s="446"/>
      <c r="FAU36" s="451"/>
      <c r="FAV36" s="448"/>
      <c r="FAW36" s="447"/>
      <c r="FAX36" s="450"/>
      <c r="FAY36" s="415"/>
      <c r="FAZ36" s="415"/>
      <c r="FBA36" s="415"/>
      <c r="FBB36" s="446"/>
      <c r="FBC36" s="451"/>
      <c r="FBD36" s="448"/>
      <c r="FBE36" s="447"/>
      <c r="FBF36" s="450"/>
      <c r="FBG36" s="415"/>
      <c r="FBH36" s="415"/>
      <c r="FBI36" s="415"/>
      <c r="FBJ36" s="446"/>
      <c r="FBK36" s="451"/>
      <c r="FBL36" s="448"/>
      <c r="FBM36" s="447"/>
      <c r="FBN36" s="450"/>
      <c r="FBO36" s="415"/>
      <c r="FBP36" s="415"/>
      <c r="FBQ36" s="415"/>
      <c r="FBR36" s="446"/>
      <c r="FBS36" s="451"/>
      <c r="FBT36" s="448"/>
      <c r="FBU36" s="447"/>
      <c r="FBV36" s="450"/>
      <c r="FBW36" s="415"/>
      <c r="FBX36" s="415"/>
      <c r="FBY36" s="415"/>
      <c r="FBZ36" s="446"/>
      <c r="FCA36" s="451"/>
      <c r="FCB36" s="448"/>
      <c r="FCC36" s="447"/>
      <c r="FCD36" s="450"/>
      <c r="FCE36" s="415"/>
      <c r="FCF36" s="415"/>
      <c r="FCG36" s="415"/>
      <c r="FCH36" s="446"/>
      <c r="FCI36" s="451"/>
      <c r="FCJ36" s="448"/>
      <c r="FCK36" s="447"/>
      <c r="FCL36" s="450"/>
      <c r="FCM36" s="415"/>
      <c r="FCN36" s="415"/>
      <c r="FCO36" s="415"/>
      <c r="FCP36" s="446"/>
      <c r="FCQ36" s="451"/>
      <c r="FCR36" s="448"/>
      <c r="FCS36" s="447"/>
      <c r="FCT36" s="450"/>
      <c r="FCU36" s="415"/>
      <c r="FCV36" s="415"/>
      <c r="FCW36" s="415"/>
      <c r="FCX36" s="446"/>
      <c r="FCY36" s="451"/>
      <c r="FCZ36" s="448"/>
      <c r="FDA36" s="447"/>
      <c r="FDB36" s="450"/>
      <c r="FDC36" s="415"/>
      <c r="FDD36" s="415"/>
      <c r="FDE36" s="415"/>
      <c r="FDF36" s="446"/>
      <c r="FDG36" s="451"/>
      <c r="FDH36" s="448"/>
      <c r="FDI36" s="447"/>
      <c r="FDJ36" s="450"/>
      <c r="FDK36" s="415"/>
      <c r="FDL36" s="415"/>
      <c r="FDM36" s="415"/>
      <c r="FDN36" s="446"/>
      <c r="FDO36" s="451"/>
      <c r="FDP36" s="448"/>
      <c r="FDQ36" s="447"/>
      <c r="FDR36" s="450"/>
      <c r="FDS36" s="415"/>
      <c r="FDT36" s="415"/>
      <c r="FDU36" s="415"/>
      <c r="FDV36" s="446"/>
      <c r="FDW36" s="451"/>
      <c r="FDX36" s="448"/>
      <c r="FDY36" s="447"/>
      <c r="FDZ36" s="450"/>
      <c r="FEA36" s="415"/>
      <c r="FEB36" s="415"/>
      <c r="FEC36" s="415"/>
      <c r="FED36" s="446"/>
      <c r="FEE36" s="451"/>
      <c r="FEF36" s="448"/>
      <c r="FEG36" s="447"/>
      <c r="FEH36" s="450"/>
      <c r="FEI36" s="415"/>
      <c r="FEJ36" s="415"/>
      <c r="FEK36" s="415"/>
      <c r="FEL36" s="446"/>
      <c r="FEM36" s="451"/>
      <c r="FEN36" s="448"/>
      <c r="FEO36" s="447"/>
      <c r="FEP36" s="450"/>
      <c r="FEQ36" s="415"/>
      <c r="FER36" s="415"/>
      <c r="FES36" s="415"/>
      <c r="FET36" s="446"/>
      <c r="FEU36" s="451"/>
      <c r="FEV36" s="448"/>
      <c r="FEW36" s="447"/>
      <c r="FEX36" s="450"/>
      <c r="FEY36" s="415"/>
      <c r="FEZ36" s="415"/>
      <c r="FFA36" s="415"/>
      <c r="FFB36" s="446"/>
      <c r="FFC36" s="451"/>
      <c r="FFD36" s="448"/>
      <c r="FFE36" s="447"/>
      <c r="FFF36" s="450"/>
      <c r="FFG36" s="415"/>
      <c r="FFH36" s="415"/>
      <c r="FFI36" s="415"/>
      <c r="FFJ36" s="446"/>
      <c r="FFK36" s="451"/>
      <c r="FFL36" s="448"/>
      <c r="FFM36" s="447"/>
      <c r="FFN36" s="450"/>
      <c r="FFO36" s="415"/>
      <c r="FFP36" s="415"/>
      <c r="FFQ36" s="415"/>
      <c r="FFR36" s="446"/>
      <c r="FFS36" s="451"/>
      <c r="FFT36" s="448"/>
      <c r="FFU36" s="447"/>
      <c r="FFV36" s="450"/>
      <c r="FFW36" s="415"/>
      <c r="FFX36" s="415"/>
      <c r="FFY36" s="415"/>
      <c r="FFZ36" s="446"/>
      <c r="FGA36" s="451"/>
      <c r="FGB36" s="448"/>
      <c r="FGC36" s="447"/>
      <c r="FGD36" s="450"/>
      <c r="FGE36" s="415"/>
      <c r="FGF36" s="415"/>
      <c r="FGG36" s="415"/>
      <c r="FGH36" s="446"/>
      <c r="FGI36" s="451"/>
      <c r="FGJ36" s="448"/>
      <c r="FGK36" s="447"/>
      <c r="FGL36" s="450"/>
      <c r="FGM36" s="415"/>
      <c r="FGN36" s="415"/>
      <c r="FGO36" s="415"/>
      <c r="FGP36" s="446"/>
      <c r="FGQ36" s="451"/>
      <c r="FGR36" s="448"/>
      <c r="FGS36" s="447"/>
      <c r="FGT36" s="450"/>
      <c r="FGU36" s="415"/>
      <c r="FGV36" s="415"/>
      <c r="FGW36" s="415"/>
      <c r="FGX36" s="446"/>
      <c r="FGY36" s="451"/>
      <c r="FGZ36" s="448"/>
      <c r="FHA36" s="447"/>
      <c r="FHB36" s="450"/>
      <c r="FHC36" s="415"/>
      <c r="FHD36" s="415"/>
      <c r="FHE36" s="415"/>
      <c r="FHF36" s="446"/>
      <c r="FHG36" s="451"/>
      <c r="FHH36" s="448"/>
      <c r="FHI36" s="447"/>
      <c r="FHJ36" s="450"/>
      <c r="FHK36" s="415"/>
      <c r="FHL36" s="415"/>
      <c r="FHM36" s="415"/>
      <c r="FHN36" s="446"/>
      <c r="FHO36" s="451"/>
      <c r="FHP36" s="448"/>
      <c r="FHQ36" s="447"/>
      <c r="FHR36" s="450"/>
      <c r="FHS36" s="415"/>
      <c r="FHT36" s="415"/>
      <c r="FHU36" s="415"/>
      <c r="FHV36" s="446"/>
      <c r="FHW36" s="451"/>
      <c r="FHX36" s="448"/>
      <c r="FHY36" s="447"/>
      <c r="FHZ36" s="450"/>
      <c r="FIA36" s="415"/>
      <c r="FIB36" s="415"/>
      <c r="FIC36" s="415"/>
      <c r="FID36" s="446"/>
      <c r="FIE36" s="451"/>
      <c r="FIF36" s="448"/>
      <c r="FIG36" s="447"/>
      <c r="FIH36" s="450"/>
      <c r="FII36" s="415"/>
      <c r="FIJ36" s="415"/>
      <c r="FIK36" s="415"/>
      <c r="FIL36" s="446"/>
      <c r="FIM36" s="451"/>
      <c r="FIN36" s="448"/>
      <c r="FIO36" s="447"/>
      <c r="FIP36" s="450"/>
      <c r="FIQ36" s="415"/>
      <c r="FIR36" s="415"/>
      <c r="FIS36" s="415"/>
      <c r="FIT36" s="446"/>
      <c r="FIU36" s="451"/>
      <c r="FIV36" s="448"/>
      <c r="FIW36" s="447"/>
      <c r="FIX36" s="450"/>
      <c r="FIY36" s="415"/>
      <c r="FIZ36" s="415"/>
      <c r="FJA36" s="415"/>
      <c r="FJB36" s="446"/>
      <c r="FJC36" s="451"/>
      <c r="FJD36" s="448"/>
      <c r="FJE36" s="447"/>
      <c r="FJF36" s="450"/>
      <c r="FJG36" s="415"/>
      <c r="FJH36" s="415"/>
      <c r="FJI36" s="415"/>
      <c r="FJJ36" s="446"/>
      <c r="FJK36" s="451"/>
      <c r="FJL36" s="448"/>
      <c r="FJM36" s="447"/>
      <c r="FJN36" s="450"/>
      <c r="FJO36" s="415"/>
      <c r="FJP36" s="415"/>
      <c r="FJQ36" s="415"/>
      <c r="FJR36" s="446"/>
      <c r="FJS36" s="451"/>
      <c r="FJT36" s="448"/>
      <c r="FJU36" s="447"/>
      <c r="FJV36" s="450"/>
      <c r="FJW36" s="415"/>
      <c r="FJX36" s="415"/>
      <c r="FJY36" s="415"/>
      <c r="FJZ36" s="446"/>
      <c r="FKA36" s="451"/>
      <c r="FKB36" s="448"/>
      <c r="FKC36" s="447"/>
      <c r="FKD36" s="450"/>
      <c r="FKE36" s="415"/>
      <c r="FKF36" s="415"/>
      <c r="FKG36" s="415"/>
      <c r="FKH36" s="446"/>
      <c r="FKI36" s="451"/>
      <c r="FKJ36" s="448"/>
      <c r="FKK36" s="447"/>
      <c r="FKL36" s="450"/>
      <c r="FKM36" s="415"/>
      <c r="FKN36" s="415"/>
      <c r="FKO36" s="415"/>
      <c r="FKP36" s="446"/>
      <c r="FKQ36" s="451"/>
      <c r="FKR36" s="448"/>
      <c r="FKS36" s="447"/>
      <c r="FKT36" s="450"/>
      <c r="FKU36" s="415"/>
      <c r="FKV36" s="415"/>
      <c r="FKW36" s="415"/>
      <c r="FKX36" s="446"/>
      <c r="FKY36" s="451"/>
      <c r="FKZ36" s="448"/>
      <c r="FLA36" s="447"/>
      <c r="FLB36" s="450"/>
      <c r="FLC36" s="415"/>
      <c r="FLD36" s="415"/>
      <c r="FLE36" s="415"/>
      <c r="FLF36" s="446"/>
      <c r="FLG36" s="451"/>
      <c r="FLH36" s="448"/>
      <c r="FLI36" s="447"/>
      <c r="FLJ36" s="450"/>
      <c r="FLK36" s="415"/>
      <c r="FLL36" s="415"/>
      <c r="FLM36" s="415"/>
      <c r="FLN36" s="446"/>
      <c r="FLO36" s="451"/>
      <c r="FLP36" s="448"/>
      <c r="FLQ36" s="447"/>
      <c r="FLR36" s="450"/>
      <c r="FLS36" s="415"/>
      <c r="FLT36" s="415"/>
      <c r="FLU36" s="415"/>
      <c r="FLV36" s="446"/>
      <c r="FLW36" s="451"/>
      <c r="FLX36" s="448"/>
      <c r="FLY36" s="447"/>
      <c r="FLZ36" s="450"/>
      <c r="FMA36" s="415"/>
      <c r="FMB36" s="415"/>
      <c r="FMC36" s="415"/>
      <c r="FMD36" s="446"/>
      <c r="FME36" s="451"/>
      <c r="FMF36" s="448"/>
      <c r="FMG36" s="447"/>
      <c r="FMH36" s="450"/>
      <c r="FMI36" s="415"/>
      <c r="FMJ36" s="415"/>
      <c r="FMK36" s="415"/>
      <c r="FML36" s="446"/>
      <c r="FMM36" s="451"/>
      <c r="FMN36" s="448"/>
      <c r="FMO36" s="447"/>
      <c r="FMP36" s="450"/>
      <c r="FMQ36" s="415"/>
      <c r="FMR36" s="415"/>
      <c r="FMS36" s="415"/>
      <c r="FMT36" s="446"/>
      <c r="FMU36" s="451"/>
      <c r="FMV36" s="448"/>
      <c r="FMW36" s="447"/>
      <c r="FMX36" s="450"/>
      <c r="FMY36" s="415"/>
      <c r="FMZ36" s="415"/>
      <c r="FNA36" s="415"/>
      <c r="FNB36" s="446"/>
      <c r="FNC36" s="451"/>
      <c r="FND36" s="448"/>
      <c r="FNE36" s="447"/>
      <c r="FNF36" s="450"/>
      <c r="FNG36" s="415"/>
      <c r="FNH36" s="415"/>
      <c r="FNI36" s="415"/>
      <c r="FNJ36" s="446"/>
      <c r="FNK36" s="451"/>
      <c r="FNL36" s="448"/>
      <c r="FNM36" s="447"/>
      <c r="FNN36" s="450"/>
      <c r="FNO36" s="415"/>
      <c r="FNP36" s="415"/>
      <c r="FNQ36" s="415"/>
      <c r="FNR36" s="446"/>
      <c r="FNS36" s="451"/>
      <c r="FNT36" s="448"/>
      <c r="FNU36" s="447"/>
      <c r="FNV36" s="450"/>
      <c r="FNW36" s="415"/>
      <c r="FNX36" s="415"/>
      <c r="FNY36" s="415"/>
      <c r="FNZ36" s="446"/>
      <c r="FOA36" s="451"/>
      <c r="FOB36" s="448"/>
      <c r="FOC36" s="447"/>
      <c r="FOD36" s="450"/>
      <c r="FOE36" s="415"/>
      <c r="FOF36" s="415"/>
      <c r="FOG36" s="415"/>
      <c r="FOH36" s="446"/>
      <c r="FOI36" s="451"/>
      <c r="FOJ36" s="448"/>
      <c r="FOK36" s="447"/>
      <c r="FOL36" s="450"/>
      <c r="FOM36" s="415"/>
      <c r="FON36" s="415"/>
      <c r="FOO36" s="415"/>
      <c r="FOP36" s="446"/>
      <c r="FOQ36" s="451"/>
      <c r="FOR36" s="448"/>
      <c r="FOS36" s="447"/>
      <c r="FOT36" s="450"/>
      <c r="FOU36" s="415"/>
      <c r="FOV36" s="415"/>
      <c r="FOW36" s="415"/>
      <c r="FOX36" s="446"/>
      <c r="FOY36" s="451"/>
      <c r="FOZ36" s="448"/>
      <c r="FPA36" s="447"/>
      <c r="FPB36" s="450"/>
      <c r="FPC36" s="415"/>
      <c r="FPD36" s="415"/>
      <c r="FPE36" s="415"/>
      <c r="FPF36" s="446"/>
      <c r="FPG36" s="451"/>
      <c r="FPH36" s="448"/>
      <c r="FPI36" s="447"/>
      <c r="FPJ36" s="450"/>
      <c r="FPK36" s="415"/>
      <c r="FPL36" s="415"/>
      <c r="FPM36" s="415"/>
      <c r="FPN36" s="446"/>
      <c r="FPO36" s="451"/>
      <c r="FPP36" s="448"/>
      <c r="FPQ36" s="447"/>
      <c r="FPR36" s="450"/>
      <c r="FPS36" s="415"/>
      <c r="FPT36" s="415"/>
      <c r="FPU36" s="415"/>
      <c r="FPV36" s="446"/>
      <c r="FPW36" s="451"/>
      <c r="FPX36" s="448"/>
      <c r="FPY36" s="447"/>
      <c r="FPZ36" s="450"/>
      <c r="FQA36" s="415"/>
      <c r="FQB36" s="415"/>
      <c r="FQC36" s="415"/>
      <c r="FQD36" s="446"/>
      <c r="FQE36" s="451"/>
      <c r="FQF36" s="448"/>
      <c r="FQG36" s="447"/>
      <c r="FQH36" s="450"/>
      <c r="FQI36" s="415"/>
      <c r="FQJ36" s="415"/>
      <c r="FQK36" s="415"/>
      <c r="FQL36" s="446"/>
      <c r="FQM36" s="451"/>
      <c r="FQN36" s="448"/>
      <c r="FQO36" s="447"/>
      <c r="FQP36" s="450"/>
      <c r="FQQ36" s="415"/>
      <c r="FQR36" s="415"/>
      <c r="FQS36" s="415"/>
      <c r="FQT36" s="446"/>
      <c r="FQU36" s="451"/>
      <c r="FQV36" s="448"/>
      <c r="FQW36" s="447"/>
      <c r="FQX36" s="450"/>
      <c r="FQY36" s="415"/>
      <c r="FQZ36" s="415"/>
      <c r="FRA36" s="415"/>
      <c r="FRB36" s="446"/>
      <c r="FRC36" s="451"/>
      <c r="FRD36" s="448"/>
      <c r="FRE36" s="447"/>
      <c r="FRF36" s="450"/>
      <c r="FRG36" s="415"/>
      <c r="FRH36" s="415"/>
      <c r="FRI36" s="415"/>
      <c r="FRJ36" s="446"/>
      <c r="FRK36" s="451"/>
      <c r="FRL36" s="448"/>
      <c r="FRM36" s="447"/>
      <c r="FRN36" s="450"/>
      <c r="FRO36" s="415"/>
      <c r="FRP36" s="415"/>
      <c r="FRQ36" s="415"/>
      <c r="FRR36" s="446"/>
      <c r="FRS36" s="451"/>
      <c r="FRT36" s="448"/>
      <c r="FRU36" s="447"/>
      <c r="FRV36" s="450"/>
      <c r="FRW36" s="415"/>
      <c r="FRX36" s="415"/>
      <c r="FRY36" s="415"/>
      <c r="FRZ36" s="446"/>
      <c r="FSA36" s="451"/>
      <c r="FSB36" s="448"/>
      <c r="FSC36" s="447"/>
      <c r="FSD36" s="450"/>
      <c r="FSE36" s="415"/>
      <c r="FSF36" s="415"/>
      <c r="FSG36" s="415"/>
      <c r="FSH36" s="446"/>
      <c r="FSI36" s="451"/>
      <c r="FSJ36" s="448"/>
      <c r="FSK36" s="447"/>
      <c r="FSL36" s="450"/>
      <c r="FSM36" s="415"/>
      <c r="FSN36" s="415"/>
      <c r="FSO36" s="415"/>
      <c r="FSP36" s="446"/>
      <c r="FSQ36" s="451"/>
      <c r="FSR36" s="448"/>
      <c r="FSS36" s="447"/>
      <c r="FST36" s="450"/>
      <c r="FSU36" s="415"/>
      <c r="FSV36" s="415"/>
      <c r="FSW36" s="415"/>
      <c r="FSX36" s="446"/>
      <c r="FSY36" s="451"/>
      <c r="FSZ36" s="448"/>
      <c r="FTA36" s="447"/>
      <c r="FTB36" s="450"/>
      <c r="FTC36" s="415"/>
      <c r="FTD36" s="415"/>
      <c r="FTE36" s="415"/>
      <c r="FTF36" s="446"/>
      <c r="FTG36" s="451"/>
      <c r="FTH36" s="448"/>
      <c r="FTI36" s="447"/>
      <c r="FTJ36" s="450"/>
      <c r="FTK36" s="415"/>
      <c r="FTL36" s="415"/>
      <c r="FTM36" s="415"/>
      <c r="FTN36" s="446"/>
      <c r="FTO36" s="451"/>
      <c r="FTP36" s="448"/>
      <c r="FTQ36" s="447"/>
      <c r="FTR36" s="450"/>
      <c r="FTS36" s="415"/>
      <c r="FTT36" s="415"/>
      <c r="FTU36" s="415"/>
      <c r="FTV36" s="446"/>
      <c r="FTW36" s="451"/>
      <c r="FTX36" s="448"/>
      <c r="FTY36" s="447"/>
      <c r="FTZ36" s="450"/>
      <c r="FUA36" s="415"/>
      <c r="FUB36" s="415"/>
      <c r="FUC36" s="415"/>
      <c r="FUD36" s="446"/>
      <c r="FUE36" s="451"/>
      <c r="FUF36" s="448"/>
      <c r="FUG36" s="447"/>
      <c r="FUH36" s="450"/>
      <c r="FUI36" s="415"/>
      <c r="FUJ36" s="415"/>
      <c r="FUK36" s="415"/>
      <c r="FUL36" s="446"/>
      <c r="FUM36" s="451"/>
      <c r="FUN36" s="448"/>
      <c r="FUO36" s="447"/>
      <c r="FUP36" s="450"/>
      <c r="FUQ36" s="415"/>
      <c r="FUR36" s="415"/>
      <c r="FUS36" s="415"/>
      <c r="FUT36" s="446"/>
      <c r="FUU36" s="451"/>
      <c r="FUV36" s="448"/>
      <c r="FUW36" s="447"/>
      <c r="FUX36" s="450"/>
      <c r="FUY36" s="415"/>
      <c r="FUZ36" s="415"/>
      <c r="FVA36" s="415"/>
      <c r="FVB36" s="446"/>
      <c r="FVC36" s="451"/>
      <c r="FVD36" s="448"/>
      <c r="FVE36" s="447"/>
      <c r="FVF36" s="450"/>
      <c r="FVG36" s="415"/>
      <c r="FVH36" s="415"/>
      <c r="FVI36" s="415"/>
      <c r="FVJ36" s="446"/>
      <c r="FVK36" s="451"/>
      <c r="FVL36" s="448"/>
      <c r="FVM36" s="447"/>
      <c r="FVN36" s="450"/>
      <c r="FVO36" s="415"/>
      <c r="FVP36" s="415"/>
      <c r="FVQ36" s="415"/>
      <c r="FVR36" s="446"/>
      <c r="FVS36" s="451"/>
      <c r="FVT36" s="448"/>
      <c r="FVU36" s="447"/>
      <c r="FVV36" s="450"/>
      <c r="FVW36" s="415"/>
      <c r="FVX36" s="415"/>
      <c r="FVY36" s="415"/>
      <c r="FVZ36" s="446"/>
      <c r="FWA36" s="451"/>
      <c r="FWB36" s="448"/>
      <c r="FWC36" s="447"/>
      <c r="FWD36" s="450"/>
      <c r="FWE36" s="415"/>
      <c r="FWF36" s="415"/>
      <c r="FWG36" s="415"/>
      <c r="FWH36" s="446"/>
      <c r="FWI36" s="451"/>
      <c r="FWJ36" s="448"/>
      <c r="FWK36" s="447"/>
      <c r="FWL36" s="450"/>
      <c r="FWM36" s="415"/>
      <c r="FWN36" s="415"/>
      <c r="FWO36" s="415"/>
      <c r="FWP36" s="446"/>
      <c r="FWQ36" s="451"/>
      <c r="FWR36" s="448"/>
      <c r="FWS36" s="447"/>
      <c r="FWT36" s="450"/>
      <c r="FWU36" s="415"/>
      <c r="FWV36" s="415"/>
      <c r="FWW36" s="415"/>
      <c r="FWX36" s="446"/>
      <c r="FWY36" s="451"/>
      <c r="FWZ36" s="448"/>
      <c r="FXA36" s="447"/>
      <c r="FXB36" s="450"/>
      <c r="FXC36" s="415"/>
      <c r="FXD36" s="415"/>
      <c r="FXE36" s="415"/>
      <c r="FXF36" s="446"/>
      <c r="FXG36" s="451"/>
      <c r="FXH36" s="448"/>
      <c r="FXI36" s="447"/>
      <c r="FXJ36" s="450"/>
      <c r="FXK36" s="415"/>
      <c r="FXL36" s="415"/>
      <c r="FXM36" s="415"/>
      <c r="FXN36" s="446"/>
      <c r="FXO36" s="451"/>
      <c r="FXP36" s="448"/>
      <c r="FXQ36" s="447"/>
      <c r="FXR36" s="450"/>
      <c r="FXS36" s="415"/>
      <c r="FXT36" s="415"/>
      <c r="FXU36" s="415"/>
      <c r="FXV36" s="446"/>
      <c r="FXW36" s="451"/>
      <c r="FXX36" s="448"/>
      <c r="FXY36" s="447"/>
      <c r="FXZ36" s="450"/>
      <c r="FYA36" s="415"/>
      <c r="FYB36" s="415"/>
      <c r="FYC36" s="415"/>
      <c r="FYD36" s="446"/>
      <c r="FYE36" s="451"/>
      <c r="FYF36" s="448"/>
      <c r="FYG36" s="447"/>
      <c r="FYH36" s="450"/>
      <c r="FYI36" s="415"/>
      <c r="FYJ36" s="415"/>
      <c r="FYK36" s="415"/>
      <c r="FYL36" s="446"/>
      <c r="FYM36" s="451"/>
      <c r="FYN36" s="448"/>
      <c r="FYO36" s="447"/>
      <c r="FYP36" s="450"/>
      <c r="FYQ36" s="415"/>
      <c r="FYR36" s="415"/>
      <c r="FYS36" s="415"/>
      <c r="FYT36" s="446"/>
      <c r="FYU36" s="451"/>
      <c r="FYV36" s="448"/>
      <c r="FYW36" s="447"/>
      <c r="FYX36" s="450"/>
      <c r="FYY36" s="415"/>
      <c r="FYZ36" s="415"/>
      <c r="FZA36" s="415"/>
      <c r="FZB36" s="446"/>
      <c r="FZC36" s="451"/>
      <c r="FZD36" s="448"/>
      <c r="FZE36" s="447"/>
      <c r="FZF36" s="450"/>
      <c r="FZG36" s="415"/>
      <c r="FZH36" s="415"/>
      <c r="FZI36" s="415"/>
      <c r="FZJ36" s="446"/>
      <c r="FZK36" s="451"/>
      <c r="FZL36" s="448"/>
      <c r="FZM36" s="447"/>
      <c r="FZN36" s="450"/>
      <c r="FZO36" s="415"/>
      <c r="FZP36" s="415"/>
      <c r="FZQ36" s="415"/>
      <c r="FZR36" s="446"/>
      <c r="FZS36" s="451"/>
      <c r="FZT36" s="448"/>
      <c r="FZU36" s="447"/>
      <c r="FZV36" s="450"/>
      <c r="FZW36" s="415"/>
      <c r="FZX36" s="415"/>
      <c r="FZY36" s="415"/>
      <c r="FZZ36" s="446"/>
      <c r="GAA36" s="451"/>
      <c r="GAB36" s="448"/>
      <c r="GAC36" s="447"/>
      <c r="GAD36" s="450"/>
      <c r="GAE36" s="415"/>
      <c r="GAF36" s="415"/>
      <c r="GAG36" s="415"/>
      <c r="GAH36" s="446"/>
      <c r="GAI36" s="451"/>
      <c r="GAJ36" s="448"/>
      <c r="GAK36" s="447"/>
      <c r="GAL36" s="450"/>
      <c r="GAM36" s="415"/>
      <c r="GAN36" s="415"/>
      <c r="GAO36" s="415"/>
      <c r="GAP36" s="446"/>
      <c r="GAQ36" s="451"/>
      <c r="GAR36" s="448"/>
      <c r="GAS36" s="447"/>
      <c r="GAT36" s="450"/>
      <c r="GAU36" s="415"/>
      <c r="GAV36" s="415"/>
      <c r="GAW36" s="415"/>
      <c r="GAX36" s="446"/>
      <c r="GAY36" s="451"/>
      <c r="GAZ36" s="448"/>
      <c r="GBA36" s="447"/>
      <c r="GBB36" s="450"/>
      <c r="GBC36" s="415"/>
      <c r="GBD36" s="415"/>
      <c r="GBE36" s="415"/>
      <c r="GBF36" s="446"/>
      <c r="GBG36" s="451"/>
      <c r="GBH36" s="448"/>
      <c r="GBI36" s="447"/>
      <c r="GBJ36" s="450"/>
      <c r="GBK36" s="415"/>
      <c r="GBL36" s="415"/>
      <c r="GBM36" s="415"/>
      <c r="GBN36" s="446"/>
      <c r="GBO36" s="451"/>
      <c r="GBP36" s="448"/>
      <c r="GBQ36" s="447"/>
      <c r="GBR36" s="450"/>
      <c r="GBS36" s="415"/>
      <c r="GBT36" s="415"/>
      <c r="GBU36" s="415"/>
      <c r="GBV36" s="446"/>
      <c r="GBW36" s="451"/>
      <c r="GBX36" s="448"/>
      <c r="GBY36" s="447"/>
      <c r="GBZ36" s="450"/>
      <c r="GCA36" s="415"/>
      <c r="GCB36" s="415"/>
      <c r="GCC36" s="415"/>
      <c r="GCD36" s="446"/>
      <c r="GCE36" s="451"/>
      <c r="GCF36" s="448"/>
      <c r="GCG36" s="447"/>
      <c r="GCH36" s="450"/>
      <c r="GCI36" s="415"/>
      <c r="GCJ36" s="415"/>
      <c r="GCK36" s="415"/>
      <c r="GCL36" s="446"/>
      <c r="GCM36" s="451"/>
      <c r="GCN36" s="448"/>
      <c r="GCO36" s="447"/>
      <c r="GCP36" s="450"/>
      <c r="GCQ36" s="415"/>
      <c r="GCR36" s="415"/>
      <c r="GCS36" s="415"/>
      <c r="GCT36" s="446"/>
      <c r="GCU36" s="451"/>
      <c r="GCV36" s="448"/>
      <c r="GCW36" s="447"/>
      <c r="GCX36" s="450"/>
      <c r="GCY36" s="415"/>
      <c r="GCZ36" s="415"/>
      <c r="GDA36" s="415"/>
      <c r="GDB36" s="446"/>
      <c r="GDC36" s="451"/>
      <c r="GDD36" s="448"/>
      <c r="GDE36" s="447"/>
      <c r="GDF36" s="450"/>
      <c r="GDG36" s="415"/>
      <c r="GDH36" s="415"/>
      <c r="GDI36" s="415"/>
      <c r="GDJ36" s="446"/>
      <c r="GDK36" s="451"/>
      <c r="GDL36" s="448"/>
      <c r="GDM36" s="447"/>
      <c r="GDN36" s="450"/>
      <c r="GDO36" s="415"/>
      <c r="GDP36" s="415"/>
      <c r="GDQ36" s="415"/>
      <c r="GDR36" s="446"/>
      <c r="GDS36" s="451"/>
      <c r="GDT36" s="448"/>
      <c r="GDU36" s="447"/>
      <c r="GDV36" s="450"/>
      <c r="GDW36" s="415"/>
      <c r="GDX36" s="415"/>
      <c r="GDY36" s="415"/>
      <c r="GDZ36" s="446"/>
      <c r="GEA36" s="451"/>
      <c r="GEB36" s="448"/>
      <c r="GEC36" s="447"/>
      <c r="GED36" s="450"/>
      <c r="GEE36" s="415"/>
      <c r="GEF36" s="415"/>
      <c r="GEG36" s="415"/>
      <c r="GEH36" s="446"/>
      <c r="GEI36" s="451"/>
      <c r="GEJ36" s="448"/>
      <c r="GEK36" s="447"/>
      <c r="GEL36" s="450"/>
      <c r="GEM36" s="415"/>
      <c r="GEN36" s="415"/>
      <c r="GEO36" s="415"/>
      <c r="GEP36" s="446"/>
      <c r="GEQ36" s="451"/>
      <c r="GER36" s="448"/>
      <c r="GES36" s="447"/>
      <c r="GET36" s="450"/>
      <c r="GEU36" s="415"/>
      <c r="GEV36" s="415"/>
      <c r="GEW36" s="415"/>
      <c r="GEX36" s="446"/>
      <c r="GEY36" s="451"/>
      <c r="GEZ36" s="448"/>
      <c r="GFA36" s="447"/>
      <c r="GFB36" s="450"/>
      <c r="GFC36" s="415"/>
      <c r="GFD36" s="415"/>
      <c r="GFE36" s="415"/>
      <c r="GFF36" s="446"/>
      <c r="GFG36" s="451"/>
      <c r="GFH36" s="448"/>
      <c r="GFI36" s="447"/>
      <c r="GFJ36" s="450"/>
      <c r="GFK36" s="415"/>
      <c r="GFL36" s="415"/>
      <c r="GFM36" s="415"/>
      <c r="GFN36" s="446"/>
      <c r="GFO36" s="451"/>
      <c r="GFP36" s="448"/>
      <c r="GFQ36" s="447"/>
      <c r="GFR36" s="450"/>
      <c r="GFS36" s="415"/>
      <c r="GFT36" s="415"/>
      <c r="GFU36" s="415"/>
      <c r="GFV36" s="446"/>
      <c r="GFW36" s="451"/>
      <c r="GFX36" s="448"/>
      <c r="GFY36" s="447"/>
      <c r="GFZ36" s="450"/>
      <c r="GGA36" s="415"/>
      <c r="GGB36" s="415"/>
      <c r="GGC36" s="415"/>
      <c r="GGD36" s="446"/>
      <c r="GGE36" s="451"/>
      <c r="GGF36" s="448"/>
      <c r="GGG36" s="447"/>
      <c r="GGH36" s="450"/>
      <c r="GGI36" s="415"/>
      <c r="GGJ36" s="415"/>
      <c r="GGK36" s="415"/>
      <c r="GGL36" s="446"/>
      <c r="GGM36" s="451"/>
      <c r="GGN36" s="448"/>
      <c r="GGO36" s="447"/>
      <c r="GGP36" s="450"/>
      <c r="GGQ36" s="415"/>
      <c r="GGR36" s="415"/>
      <c r="GGS36" s="415"/>
      <c r="GGT36" s="446"/>
      <c r="GGU36" s="451"/>
      <c r="GGV36" s="448"/>
      <c r="GGW36" s="447"/>
      <c r="GGX36" s="450"/>
      <c r="GGY36" s="415"/>
      <c r="GGZ36" s="415"/>
      <c r="GHA36" s="415"/>
      <c r="GHB36" s="446"/>
      <c r="GHC36" s="451"/>
      <c r="GHD36" s="448"/>
      <c r="GHE36" s="447"/>
      <c r="GHF36" s="450"/>
      <c r="GHG36" s="415"/>
      <c r="GHH36" s="415"/>
      <c r="GHI36" s="415"/>
      <c r="GHJ36" s="446"/>
      <c r="GHK36" s="451"/>
      <c r="GHL36" s="448"/>
      <c r="GHM36" s="447"/>
      <c r="GHN36" s="450"/>
      <c r="GHO36" s="415"/>
      <c r="GHP36" s="415"/>
      <c r="GHQ36" s="415"/>
      <c r="GHR36" s="446"/>
      <c r="GHS36" s="451"/>
      <c r="GHT36" s="448"/>
      <c r="GHU36" s="447"/>
      <c r="GHV36" s="450"/>
      <c r="GHW36" s="415"/>
      <c r="GHX36" s="415"/>
      <c r="GHY36" s="415"/>
      <c r="GHZ36" s="446"/>
      <c r="GIA36" s="451"/>
      <c r="GIB36" s="448"/>
      <c r="GIC36" s="447"/>
      <c r="GID36" s="450"/>
      <c r="GIE36" s="415"/>
      <c r="GIF36" s="415"/>
      <c r="GIG36" s="415"/>
      <c r="GIH36" s="446"/>
      <c r="GII36" s="451"/>
      <c r="GIJ36" s="448"/>
      <c r="GIK36" s="447"/>
      <c r="GIL36" s="450"/>
      <c r="GIM36" s="415"/>
      <c r="GIN36" s="415"/>
      <c r="GIO36" s="415"/>
      <c r="GIP36" s="446"/>
      <c r="GIQ36" s="451"/>
      <c r="GIR36" s="448"/>
      <c r="GIS36" s="447"/>
      <c r="GIT36" s="450"/>
      <c r="GIU36" s="415"/>
      <c r="GIV36" s="415"/>
      <c r="GIW36" s="415"/>
      <c r="GIX36" s="446"/>
      <c r="GIY36" s="451"/>
      <c r="GIZ36" s="448"/>
      <c r="GJA36" s="447"/>
      <c r="GJB36" s="450"/>
      <c r="GJC36" s="415"/>
      <c r="GJD36" s="415"/>
      <c r="GJE36" s="415"/>
      <c r="GJF36" s="446"/>
      <c r="GJG36" s="451"/>
      <c r="GJH36" s="448"/>
      <c r="GJI36" s="447"/>
      <c r="GJJ36" s="450"/>
      <c r="GJK36" s="415"/>
      <c r="GJL36" s="415"/>
      <c r="GJM36" s="415"/>
      <c r="GJN36" s="446"/>
      <c r="GJO36" s="451"/>
      <c r="GJP36" s="448"/>
      <c r="GJQ36" s="447"/>
      <c r="GJR36" s="450"/>
      <c r="GJS36" s="415"/>
      <c r="GJT36" s="415"/>
      <c r="GJU36" s="415"/>
      <c r="GJV36" s="446"/>
      <c r="GJW36" s="451"/>
      <c r="GJX36" s="448"/>
      <c r="GJY36" s="447"/>
      <c r="GJZ36" s="450"/>
      <c r="GKA36" s="415"/>
      <c r="GKB36" s="415"/>
      <c r="GKC36" s="415"/>
      <c r="GKD36" s="446"/>
      <c r="GKE36" s="451"/>
      <c r="GKF36" s="448"/>
      <c r="GKG36" s="447"/>
      <c r="GKH36" s="450"/>
      <c r="GKI36" s="415"/>
      <c r="GKJ36" s="415"/>
      <c r="GKK36" s="415"/>
      <c r="GKL36" s="446"/>
      <c r="GKM36" s="451"/>
      <c r="GKN36" s="448"/>
      <c r="GKO36" s="447"/>
      <c r="GKP36" s="450"/>
      <c r="GKQ36" s="415"/>
      <c r="GKR36" s="415"/>
      <c r="GKS36" s="415"/>
      <c r="GKT36" s="446"/>
      <c r="GKU36" s="451"/>
      <c r="GKV36" s="448"/>
      <c r="GKW36" s="447"/>
      <c r="GKX36" s="450"/>
      <c r="GKY36" s="415"/>
      <c r="GKZ36" s="415"/>
      <c r="GLA36" s="415"/>
      <c r="GLB36" s="446"/>
      <c r="GLC36" s="451"/>
      <c r="GLD36" s="448"/>
      <c r="GLE36" s="447"/>
      <c r="GLF36" s="450"/>
      <c r="GLG36" s="415"/>
      <c r="GLH36" s="415"/>
      <c r="GLI36" s="415"/>
      <c r="GLJ36" s="446"/>
      <c r="GLK36" s="451"/>
      <c r="GLL36" s="448"/>
      <c r="GLM36" s="447"/>
      <c r="GLN36" s="450"/>
      <c r="GLO36" s="415"/>
      <c r="GLP36" s="415"/>
      <c r="GLQ36" s="415"/>
      <c r="GLR36" s="446"/>
      <c r="GLS36" s="451"/>
      <c r="GLT36" s="448"/>
      <c r="GLU36" s="447"/>
      <c r="GLV36" s="450"/>
      <c r="GLW36" s="415"/>
      <c r="GLX36" s="415"/>
      <c r="GLY36" s="415"/>
      <c r="GLZ36" s="446"/>
      <c r="GMA36" s="451"/>
      <c r="GMB36" s="448"/>
      <c r="GMC36" s="447"/>
      <c r="GMD36" s="450"/>
      <c r="GME36" s="415"/>
      <c r="GMF36" s="415"/>
      <c r="GMG36" s="415"/>
      <c r="GMH36" s="446"/>
      <c r="GMI36" s="451"/>
      <c r="GMJ36" s="448"/>
      <c r="GMK36" s="447"/>
      <c r="GML36" s="450"/>
      <c r="GMM36" s="415"/>
      <c r="GMN36" s="415"/>
      <c r="GMO36" s="415"/>
      <c r="GMP36" s="446"/>
      <c r="GMQ36" s="451"/>
      <c r="GMR36" s="448"/>
      <c r="GMS36" s="447"/>
      <c r="GMT36" s="450"/>
      <c r="GMU36" s="415"/>
      <c r="GMV36" s="415"/>
      <c r="GMW36" s="415"/>
      <c r="GMX36" s="446"/>
      <c r="GMY36" s="451"/>
      <c r="GMZ36" s="448"/>
      <c r="GNA36" s="447"/>
      <c r="GNB36" s="450"/>
      <c r="GNC36" s="415"/>
      <c r="GND36" s="415"/>
      <c r="GNE36" s="415"/>
      <c r="GNF36" s="446"/>
      <c r="GNG36" s="451"/>
      <c r="GNH36" s="448"/>
      <c r="GNI36" s="447"/>
      <c r="GNJ36" s="450"/>
      <c r="GNK36" s="415"/>
      <c r="GNL36" s="415"/>
      <c r="GNM36" s="415"/>
      <c r="GNN36" s="446"/>
      <c r="GNO36" s="451"/>
      <c r="GNP36" s="448"/>
      <c r="GNQ36" s="447"/>
      <c r="GNR36" s="450"/>
      <c r="GNS36" s="415"/>
      <c r="GNT36" s="415"/>
      <c r="GNU36" s="415"/>
      <c r="GNV36" s="446"/>
      <c r="GNW36" s="451"/>
      <c r="GNX36" s="448"/>
      <c r="GNY36" s="447"/>
      <c r="GNZ36" s="450"/>
      <c r="GOA36" s="415"/>
      <c r="GOB36" s="415"/>
      <c r="GOC36" s="415"/>
      <c r="GOD36" s="446"/>
      <c r="GOE36" s="451"/>
      <c r="GOF36" s="448"/>
      <c r="GOG36" s="447"/>
      <c r="GOH36" s="450"/>
      <c r="GOI36" s="415"/>
      <c r="GOJ36" s="415"/>
      <c r="GOK36" s="415"/>
      <c r="GOL36" s="446"/>
      <c r="GOM36" s="451"/>
      <c r="GON36" s="448"/>
      <c r="GOO36" s="447"/>
      <c r="GOP36" s="450"/>
      <c r="GOQ36" s="415"/>
      <c r="GOR36" s="415"/>
      <c r="GOS36" s="415"/>
      <c r="GOT36" s="446"/>
      <c r="GOU36" s="451"/>
      <c r="GOV36" s="448"/>
      <c r="GOW36" s="447"/>
      <c r="GOX36" s="450"/>
      <c r="GOY36" s="415"/>
      <c r="GOZ36" s="415"/>
      <c r="GPA36" s="415"/>
      <c r="GPB36" s="446"/>
      <c r="GPC36" s="451"/>
      <c r="GPD36" s="448"/>
      <c r="GPE36" s="447"/>
      <c r="GPF36" s="450"/>
      <c r="GPG36" s="415"/>
      <c r="GPH36" s="415"/>
      <c r="GPI36" s="415"/>
      <c r="GPJ36" s="446"/>
      <c r="GPK36" s="451"/>
      <c r="GPL36" s="448"/>
      <c r="GPM36" s="447"/>
      <c r="GPN36" s="450"/>
      <c r="GPO36" s="415"/>
      <c r="GPP36" s="415"/>
      <c r="GPQ36" s="415"/>
      <c r="GPR36" s="446"/>
      <c r="GPS36" s="451"/>
      <c r="GPT36" s="448"/>
      <c r="GPU36" s="447"/>
      <c r="GPV36" s="450"/>
      <c r="GPW36" s="415"/>
      <c r="GPX36" s="415"/>
      <c r="GPY36" s="415"/>
      <c r="GPZ36" s="446"/>
      <c r="GQA36" s="451"/>
      <c r="GQB36" s="448"/>
      <c r="GQC36" s="447"/>
      <c r="GQD36" s="450"/>
      <c r="GQE36" s="415"/>
      <c r="GQF36" s="415"/>
      <c r="GQG36" s="415"/>
      <c r="GQH36" s="446"/>
      <c r="GQI36" s="451"/>
      <c r="GQJ36" s="448"/>
      <c r="GQK36" s="447"/>
      <c r="GQL36" s="450"/>
      <c r="GQM36" s="415"/>
      <c r="GQN36" s="415"/>
      <c r="GQO36" s="415"/>
      <c r="GQP36" s="446"/>
      <c r="GQQ36" s="451"/>
      <c r="GQR36" s="448"/>
      <c r="GQS36" s="447"/>
      <c r="GQT36" s="450"/>
      <c r="GQU36" s="415"/>
      <c r="GQV36" s="415"/>
      <c r="GQW36" s="415"/>
      <c r="GQX36" s="446"/>
      <c r="GQY36" s="451"/>
      <c r="GQZ36" s="448"/>
      <c r="GRA36" s="447"/>
      <c r="GRB36" s="450"/>
      <c r="GRC36" s="415"/>
      <c r="GRD36" s="415"/>
      <c r="GRE36" s="415"/>
      <c r="GRF36" s="446"/>
      <c r="GRG36" s="451"/>
      <c r="GRH36" s="448"/>
      <c r="GRI36" s="447"/>
      <c r="GRJ36" s="450"/>
      <c r="GRK36" s="415"/>
      <c r="GRL36" s="415"/>
      <c r="GRM36" s="415"/>
      <c r="GRN36" s="446"/>
      <c r="GRO36" s="451"/>
      <c r="GRP36" s="448"/>
      <c r="GRQ36" s="447"/>
      <c r="GRR36" s="450"/>
      <c r="GRS36" s="415"/>
      <c r="GRT36" s="415"/>
      <c r="GRU36" s="415"/>
      <c r="GRV36" s="446"/>
      <c r="GRW36" s="451"/>
      <c r="GRX36" s="448"/>
      <c r="GRY36" s="447"/>
      <c r="GRZ36" s="450"/>
      <c r="GSA36" s="415"/>
      <c r="GSB36" s="415"/>
      <c r="GSC36" s="415"/>
      <c r="GSD36" s="446"/>
      <c r="GSE36" s="451"/>
      <c r="GSF36" s="448"/>
      <c r="GSG36" s="447"/>
      <c r="GSH36" s="450"/>
      <c r="GSI36" s="415"/>
      <c r="GSJ36" s="415"/>
      <c r="GSK36" s="415"/>
      <c r="GSL36" s="446"/>
      <c r="GSM36" s="451"/>
      <c r="GSN36" s="448"/>
      <c r="GSO36" s="447"/>
      <c r="GSP36" s="450"/>
      <c r="GSQ36" s="415"/>
      <c r="GSR36" s="415"/>
      <c r="GSS36" s="415"/>
      <c r="GST36" s="446"/>
      <c r="GSU36" s="451"/>
      <c r="GSV36" s="448"/>
      <c r="GSW36" s="447"/>
      <c r="GSX36" s="450"/>
      <c r="GSY36" s="415"/>
      <c r="GSZ36" s="415"/>
      <c r="GTA36" s="415"/>
      <c r="GTB36" s="446"/>
      <c r="GTC36" s="451"/>
      <c r="GTD36" s="448"/>
      <c r="GTE36" s="447"/>
      <c r="GTF36" s="450"/>
      <c r="GTG36" s="415"/>
      <c r="GTH36" s="415"/>
      <c r="GTI36" s="415"/>
      <c r="GTJ36" s="446"/>
      <c r="GTK36" s="451"/>
      <c r="GTL36" s="448"/>
      <c r="GTM36" s="447"/>
      <c r="GTN36" s="450"/>
      <c r="GTO36" s="415"/>
      <c r="GTP36" s="415"/>
      <c r="GTQ36" s="415"/>
      <c r="GTR36" s="446"/>
      <c r="GTS36" s="451"/>
      <c r="GTT36" s="448"/>
      <c r="GTU36" s="447"/>
      <c r="GTV36" s="450"/>
      <c r="GTW36" s="415"/>
      <c r="GTX36" s="415"/>
      <c r="GTY36" s="415"/>
      <c r="GTZ36" s="446"/>
      <c r="GUA36" s="451"/>
      <c r="GUB36" s="448"/>
      <c r="GUC36" s="447"/>
      <c r="GUD36" s="450"/>
      <c r="GUE36" s="415"/>
      <c r="GUF36" s="415"/>
      <c r="GUG36" s="415"/>
      <c r="GUH36" s="446"/>
      <c r="GUI36" s="451"/>
      <c r="GUJ36" s="448"/>
      <c r="GUK36" s="447"/>
      <c r="GUL36" s="450"/>
      <c r="GUM36" s="415"/>
      <c r="GUN36" s="415"/>
      <c r="GUO36" s="415"/>
      <c r="GUP36" s="446"/>
      <c r="GUQ36" s="451"/>
      <c r="GUR36" s="448"/>
      <c r="GUS36" s="447"/>
      <c r="GUT36" s="450"/>
      <c r="GUU36" s="415"/>
      <c r="GUV36" s="415"/>
      <c r="GUW36" s="415"/>
      <c r="GUX36" s="446"/>
      <c r="GUY36" s="451"/>
      <c r="GUZ36" s="448"/>
      <c r="GVA36" s="447"/>
      <c r="GVB36" s="450"/>
      <c r="GVC36" s="415"/>
      <c r="GVD36" s="415"/>
      <c r="GVE36" s="415"/>
      <c r="GVF36" s="446"/>
      <c r="GVG36" s="451"/>
      <c r="GVH36" s="448"/>
      <c r="GVI36" s="447"/>
      <c r="GVJ36" s="450"/>
      <c r="GVK36" s="415"/>
      <c r="GVL36" s="415"/>
      <c r="GVM36" s="415"/>
      <c r="GVN36" s="446"/>
      <c r="GVO36" s="451"/>
      <c r="GVP36" s="448"/>
      <c r="GVQ36" s="447"/>
      <c r="GVR36" s="450"/>
      <c r="GVS36" s="415"/>
      <c r="GVT36" s="415"/>
      <c r="GVU36" s="415"/>
      <c r="GVV36" s="446"/>
      <c r="GVW36" s="451"/>
      <c r="GVX36" s="448"/>
      <c r="GVY36" s="447"/>
      <c r="GVZ36" s="450"/>
      <c r="GWA36" s="415"/>
      <c r="GWB36" s="415"/>
      <c r="GWC36" s="415"/>
      <c r="GWD36" s="446"/>
      <c r="GWE36" s="451"/>
      <c r="GWF36" s="448"/>
      <c r="GWG36" s="447"/>
      <c r="GWH36" s="450"/>
      <c r="GWI36" s="415"/>
      <c r="GWJ36" s="415"/>
      <c r="GWK36" s="415"/>
      <c r="GWL36" s="446"/>
      <c r="GWM36" s="451"/>
      <c r="GWN36" s="448"/>
      <c r="GWO36" s="447"/>
      <c r="GWP36" s="450"/>
      <c r="GWQ36" s="415"/>
      <c r="GWR36" s="415"/>
      <c r="GWS36" s="415"/>
      <c r="GWT36" s="446"/>
      <c r="GWU36" s="451"/>
      <c r="GWV36" s="448"/>
      <c r="GWW36" s="447"/>
      <c r="GWX36" s="450"/>
      <c r="GWY36" s="415"/>
      <c r="GWZ36" s="415"/>
      <c r="GXA36" s="415"/>
      <c r="GXB36" s="446"/>
      <c r="GXC36" s="451"/>
      <c r="GXD36" s="448"/>
      <c r="GXE36" s="447"/>
      <c r="GXF36" s="450"/>
      <c r="GXG36" s="415"/>
      <c r="GXH36" s="415"/>
      <c r="GXI36" s="415"/>
      <c r="GXJ36" s="446"/>
      <c r="GXK36" s="451"/>
      <c r="GXL36" s="448"/>
      <c r="GXM36" s="447"/>
      <c r="GXN36" s="450"/>
      <c r="GXO36" s="415"/>
      <c r="GXP36" s="415"/>
      <c r="GXQ36" s="415"/>
      <c r="GXR36" s="446"/>
      <c r="GXS36" s="451"/>
      <c r="GXT36" s="448"/>
      <c r="GXU36" s="447"/>
      <c r="GXV36" s="450"/>
      <c r="GXW36" s="415"/>
      <c r="GXX36" s="415"/>
      <c r="GXY36" s="415"/>
      <c r="GXZ36" s="446"/>
      <c r="GYA36" s="451"/>
      <c r="GYB36" s="448"/>
      <c r="GYC36" s="447"/>
      <c r="GYD36" s="450"/>
      <c r="GYE36" s="415"/>
      <c r="GYF36" s="415"/>
      <c r="GYG36" s="415"/>
      <c r="GYH36" s="446"/>
      <c r="GYI36" s="451"/>
      <c r="GYJ36" s="448"/>
      <c r="GYK36" s="447"/>
      <c r="GYL36" s="450"/>
      <c r="GYM36" s="415"/>
      <c r="GYN36" s="415"/>
      <c r="GYO36" s="415"/>
      <c r="GYP36" s="446"/>
      <c r="GYQ36" s="451"/>
      <c r="GYR36" s="448"/>
      <c r="GYS36" s="447"/>
      <c r="GYT36" s="450"/>
      <c r="GYU36" s="415"/>
      <c r="GYV36" s="415"/>
      <c r="GYW36" s="415"/>
      <c r="GYX36" s="446"/>
      <c r="GYY36" s="451"/>
      <c r="GYZ36" s="448"/>
      <c r="GZA36" s="447"/>
      <c r="GZB36" s="450"/>
      <c r="GZC36" s="415"/>
      <c r="GZD36" s="415"/>
      <c r="GZE36" s="415"/>
      <c r="GZF36" s="446"/>
      <c r="GZG36" s="451"/>
      <c r="GZH36" s="448"/>
      <c r="GZI36" s="447"/>
      <c r="GZJ36" s="450"/>
      <c r="GZK36" s="415"/>
      <c r="GZL36" s="415"/>
      <c r="GZM36" s="415"/>
      <c r="GZN36" s="446"/>
      <c r="GZO36" s="451"/>
      <c r="GZP36" s="448"/>
      <c r="GZQ36" s="447"/>
      <c r="GZR36" s="450"/>
      <c r="GZS36" s="415"/>
      <c r="GZT36" s="415"/>
      <c r="GZU36" s="415"/>
      <c r="GZV36" s="446"/>
      <c r="GZW36" s="451"/>
      <c r="GZX36" s="448"/>
      <c r="GZY36" s="447"/>
      <c r="GZZ36" s="450"/>
      <c r="HAA36" s="415"/>
      <c r="HAB36" s="415"/>
      <c r="HAC36" s="415"/>
      <c r="HAD36" s="446"/>
      <c r="HAE36" s="451"/>
      <c r="HAF36" s="448"/>
      <c r="HAG36" s="447"/>
      <c r="HAH36" s="450"/>
      <c r="HAI36" s="415"/>
      <c r="HAJ36" s="415"/>
      <c r="HAK36" s="415"/>
      <c r="HAL36" s="446"/>
      <c r="HAM36" s="451"/>
      <c r="HAN36" s="448"/>
      <c r="HAO36" s="447"/>
      <c r="HAP36" s="450"/>
      <c r="HAQ36" s="415"/>
      <c r="HAR36" s="415"/>
      <c r="HAS36" s="415"/>
      <c r="HAT36" s="446"/>
      <c r="HAU36" s="451"/>
      <c r="HAV36" s="448"/>
      <c r="HAW36" s="447"/>
      <c r="HAX36" s="450"/>
      <c r="HAY36" s="415"/>
      <c r="HAZ36" s="415"/>
      <c r="HBA36" s="415"/>
      <c r="HBB36" s="446"/>
      <c r="HBC36" s="451"/>
      <c r="HBD36" s="448"/>
      <c r="HBE36" s="447"/>
      <c r="HBF36" s="450"/>
      <c r="HBG36" s="415"/>
      <c r="HBH36" s="415"/>
      <c r="HBI36" s="415"/>
      <c r="HBJ36" s="446"/>
      <c r="HBK36" s="451"/>
      <c r="HBL36" s="448"/>
      <c r="HBM36" s="447"/>
      <c r="HBN36" s="450"/>
      <c r="HBO36" s="415"/>
      <c r="HBP36" s="415"/>
      <c r="HBQ36" s="415"/>
      <c r="HBR36" s="446"/>
      <c r="HBS36" s="451"/>
      <c r="HBT36" s="448"/>
      <c r="HBU36" s="447"/>
      <c r="HBV36" s="450"/>
      <c r="HBW36" s="415"/>
      <c r="HBX36" s="415"/>
      <c r="HBY36" s="415"/>
      <c r="HBZ36" s="446"/>
      <c r="HCA36" s="451"/>
      <c r="HCB36" s="448"/>
      <c r="HCC36" s="447"/>
      <c r="HCD36" s="450"/>
      <c r="HCE36" s="415"/>
      <c r="HCF36" s="415"/>
      <c r="HCG36" s="415"/>
      <c r="HCH36" s="446"/>
      <c r="HCI36" s="451"/>
      <c r="HCJ36" s="448"/>
      <c r="HCK36" s="447"/>
      <c r="HCL36" s="450"/>
      <c r="HCM36" s="415"/>
      <c r="HCN36" s="415"/>
      <c r="HCO36" s="415"/>
      <c r="HCP36" s="446"/>
      <c r="HCQ36" s="451"/>
      <c r="HCR36" s="448"/>
      <c r="HCS36" s="447"/>
      <c r="HCT36" s="450"/>
      <c r="HCU36" s="415"/>
      <c r="HCV36" s="415"/>
      <c r="HCW36" s="415"/>
      <c r="HCX36" s="446"/>
      <c r="HCY36" s="451"/>
      <c r="HCZ36" s="448"/>
      <c r="HDA36" s="447"/>
      <c r="HDB36" s="450"/>
      <c r="HDC36" s="415"/>
      <c r="HDD36" s="415"/>
      <c r="HDE36" s="415"/>
      <c r="HDF36" s="446"/>
      <c r="HDG36" s="451"/>
      <c r="HDH36" s="448"/>
      <c r="HDI36" s="447"/>
      <c r="HDJ36" s="450"/>
      <c r="HDK36" s="415"/>
      <c r="HDL36" s="415"/>
      <c r="HDM36" s="415"/>
      <c r="HDN36" s="446"/>
      <c r="HDO36" s="451"/>
      <c r="HDP36" s="448"/>
      <c r="HDQ36" s="447"/>
      <c r="HDR36" s="450"/>
      <c r="HDS36" s="415"/>
      <c r="HDT36" s="415"/>
      <c r="HDU36" s="415"/>
      <c r="HDV36" s="446"/>
      <c r="HDW36" s="451"/>
      <c r="HDX36" s="448"/>
      <c r="HDY36" s="447"/>
      <c r="HDZ36" s="450"/>
      <c r="HEA36" s="415"/>
      <c r="HEB36" s="415"/>
      <c r="HEC36" s="415"/>
      <c r="HED36" s="446"/>
      <c r="HEE36" s="451"/>
      <c r="HEF36" s="448"/>
      <c r="HEG36" s="447"/>
      <c r="HEH36" s="450"/>
      <c r="HEI36" s="415"/>
      <c r="HEJ36" s="415"/>
      <c r="HEK36" s="415"/>
      <c r="HEL36" s="446"/>
      <c r="HEM36" s="451"/>
      <c r="HEN36" s="448"/>
      <c r="HEO36" s="447"/>
      <c r="HEP36" s="450"/>
      <c r="HEQ36" s="415"/>
      <c r="HER36" s="415"/>
      <c r="HES36" s="415"/>
      <c r="HET36" s="446"/>
      <c r="HEU36" s="451"/>
      <c r="HEV36" s="448"/>
      <c r="HEW36" s="447"/>
      <c r="HEX36" s="450"/>
      <c r="HEY36" s="415"/>
      <c r="HEZ36" s="415"/>
      <c r="HFA36" s="415"/>
      <c r="HFB36" s="446"/>
      <c r="HFC36" s="451"/>
      <c r="HFD36" s="448"/>
      <c r="HFE36" s="447"/>
      <c r="HFF36" s="450"/>
      <c r="HFG36" s="415"/>
      <c r="HFH36" s="415"/>
      <c r="HFI36" s="415"/>
      <c r="HFJ36" s="446"/>
      <c r="HFK36" s="451"/>
      <c r="HFL36" s="448"/>
      <c r="HFM36" s="447"/>
      <c r="HFN36" s="450"/>
      <c r="HFO36" s="415"/>
      <c r="HFP36" s="415"/>
      <c r="HFQ36" s="415"/>
      <c r="HFR36" s="446"/>
      <c r="HFS36" s="451"/>
      <c r="HFT36" s="448"/>
      <c r="HFU36" s="447"/>
      <c r="HFV36" s="450"/>
      <c r="HFW36" s="415"/>
      <c r="HFX36" s="415"/>
      <c r="HFY36" s="415"/>
      <c r="HFZ36" s="446"/>
      <c r="HGA36" s="451"/>
      <c r="HGB36" s="448"/>
      <c r="HGC36" s="447"/>
      <c r="HGD36" s="450"/>
      <c r="HGE36" s="415"/>
      <c r="HGF36" s="415"/>
      <c r="HGG36" s="415"/>
      <c r="HGH36" s="446"/>
      <c r="HGI36" s="451"/>
      <c r="HGJ36" s="448"/>
      <c r="HGK36" s="447"/>
      <c r="HGL36" s="450"/>
      <c r="HGM36" s="415"/>
      <c r="HGN36" s="415"/>
      <c r="HGO36" s="415"/>
      <c r="HGP36" s="446"/>
      <c r="HGQ36" s="451"/>
      <c r="HGR36" s="448"/>
      <c r="HGS36" s="447"/>
      <c r="HGT36" s="450"/>
      <c r="HGU36" s="415"/>
      <c r="HGV36" s="415"/>
      <c r="HGW36" s="415"/>
      <c r="HGX36" s="446"/>
      <c r="HGY36" s="451"/>
      <c r="HGZ36" s="448"/>
      <c r="HHA36" s="447"/>
      <c r="HHB36" s="450"/>
      <c r="HHC36" s="415"/>
      <c r="HHD36" s="415"/>
      <c r="HHE36" s="415"/>
      <c r="HHF36" s="446"/>
      <c r="HHG36" s="451"/>
      <c r="HHH36" s="448"/>
      <c r="HHI36" s="447"/>
      <c r="HHJ36" s="450"/>
      <c r="HHK36" s="415"/>
      <c r="HHL36" s="415"/>
      <c r="HHM36" s="415"/>
      <c r="HHN36" s="446"/>
      <c r="HHO36" s="451"/>
      <c r="HHP36" s="448"/>
      <c r="HHQ36" s="447"/>
      <c r="HHR36" s="450"/>
      <c r="HHS36" s="415"/>
      <c r="HHT36" s="415"/>
      <c r="HHU36" s="415"/>
      <c r="HHV36" s="446"/>
      <c r="HHW36" s="451"/>
      <c r="HHX36" s="448"/>
      <c r="HHY36" s="447"/>
      <c r="HHZ36" s="450"/>
      <c r="HIA36" s="415"/>
      <c r="HIB36" s="415"/>
      <c r="HIC36" s="415"/>
      <c r="HID36" s="446"/>
      <c r="HIE36" s="451"/>
      <c r="HIF36" s="448"/>
      <c r="HIG36" s="447"/>
      <c r="HIH36" s="450"/>
      <c r="HII36" s="415"/>
      <c r="HIJ36" s="415"/>
      <c r="HIK36" s="415"/>
      <c r="HIL36" s="446"/>
      <c r="HIM36" s="451"/>
      <c r="HIN36" s="448"/>
      <c r="HIO36" s="447"/>
      <c r="HIP36" s="450"/>
      <c r="HIQ36" s="415"/>
      <c r="HIR36" s="415"/>
      <c r="HIS36" s="415"/>
      <c r="HIT36" s="446"/>
      <c r="HIU36" s="451"/>
      <c r="HIV36" s="448"/>
      <c r="HIW36" s="447"/>
      <c r="HIX36" s="450"/>
      <c r="HIY36" s="415"/>
      <c r="HIZ36" s="415"/>
      <c r="HJA36" s="415"/>
      <c r="HJB36" s="446"/>
      <c r="HJC36" s="451"/>
      <c r="HJD36" s="448"/>
      <c r="HJE36" s="447"/>
      <c r="HJF36" s="450"/>
      <c r="HJG36" s="415"/>
      <c r="HJH36" s="415"/>
      <c r="HJI36" s="415"/>
      <c r="HJJ36" s="446"/>
      <c r="HJK36" s="451"/>
      <c r="HJL36" s="448"/>
      <c r="HJM36" s="447"/>
      <c r="HJN36" s="450"/>
      <c r="HJO36" s="415"/>
      <c r="HJP36" s="415"/>
      <c r="HJQ36" s="415"/>
      <c r="HJR36" s="446"/>
      <c r="HJS36" s="451"/>
      <c r="HJT36" s="448"/>
      <c r="HJU36" s="447"/>
      <c r="HJV36" s="450"/>
      <c r="HJW36" s="415"/>
      <c r="HJX36" s="415"/>
      <c r="HJY36" s="415"/>
      <c r="HJZ36" s="446"/>
      <c r="HKA36" s="451"/>
      <c r="HKB36" s="448"/>
      <c r="HKC36" s="447"/>
      <c r="HKD36" s="450"/>
      <c r="HKE36" s="415"/>
      <c r="HKF36" s="415"/>
      <c r="HKG36" s="415"/>
      <c r="HKH36" s="446"/>
      <c r="HKI36" s="451"/>
      <c r="HKJ36" s="448"/>
      <c r="HKK36" s="447"/>
      <c r="HKL36" s="450"/>
      <c r="HKM36" s="415"/>
      <c r="HKN36" s="415"/>
      <c r="HKO36" s="415"/>
      <c r="HKP36" s="446"/>
      <c r="HKQ36" s="451"/>
      <c r="HKR36" s="448"/>
      <c r="HKS36" s="447"/>
      <c r="HKT36" s="450"/>
      <c r="HKU36" s="415"/>
      <c r="HKV36" s="415"/>
      <c r="HKW36" s="415"/>
      <c r="HKX36" s="446"/>
      <c r="HKY36" s="451"/>
      <c r="HKZ36" s="448"/>
      <c r="HLA36" s="447"/>
      <c r="HLB36" s="450"/>
      <c r="HLC36" s="415"/>
      <c r="HLD36" s="415"/>
      <c r="HLE36" s="415"/>
      <c r="HLF36" s="446"/>
      <c r="HLG36" s="451"/>
      <c r="HLH36" s="448"/>
      <c r="HLI36" s="447"/>
      <c r="HLJ36" s="450"/>
      <c r="HLK36" s="415"/>
      <c r="HLL36" s="415"/>
      <c r="HLM36" s="415"/>
      <c r="HLN36" s="446"/>
      <c r="HLO36" s="451"/>
      <c r="HLP36" s="448"/>
      <c r="HLQ36" s="447"/>
      <c r="HLR36" s="450"/>
      <c r="HLS36" s="415"/>
      <c r="HLT36" s="415"/>
      <c r="HLU36" s="415"/>
      <c r="HLV36" s="446"/>
      <c r="HLW36" s="451"/>
      <c r="HLX36" s="448"/>
      <c r="HLY36" s="447"/>
      <c r="HLZ36" s="450"/>
      <c r="HMA36" s="415"/>
      <c r="HMB36" s="415"/>
      <c r="HMC36" s="415"/>
      <c r="HMD36" s="446"/>
      <c r="HME36" s="451"/>
      <c r="HMF36" s="448"/>
      <c r="HMG36" s="447"/>
      <c r="HMH36" s="450"/>
      <c r="HMI36" s="415"/>
      <c r="HMJ36" s="415"/>
      <c r="HMK36" s="415"/>
      <c r="HML36" s="446"/>
      <c r="HMM36" s="451"/>
      <c r="HMN36" s="448"/>
      <c r="HMO36" s="447"/>
      <c r="HMP36" s="450"/>
      <c r="HMQ36" s="415"/>
      <c r="HMR36" s="415"/>
      <c r="HMS36" s="415"/>
      <c r="HMT36" s="446"/>
      <c r="HMU36" s="451"/>
      <c r="HMV36" s="448"/>
      <c r="HMW36" s="447"/>
      <c r="HMX36" s="450"/>
      <c r="HMY36" s="415"/>
      <c r="HMZ36" s="415"/>
      <c r="HNA36" s="415"/>
      <c r="HNB36" s="446"/>
      <c r="HNC36" s="451"/>
      <c r="HND36" s="448"/>
      <c r="HNE36" s="447"/>
      <c r="HNF36" s="450"/>
      <c r="HNG36" s="415"/>
      <c r="HNH36" s="415"/>
      <c r="HNI36" s="415"/>
      <c r="HNJ36" s="446"/>
      <c r="HNK36" s="451"/>
      <c r="HNL36" s="448"/>
      <c r="HNM36" s="447"/>
      <c r="HNN36" s="450"/>
      <c r="HNO36" s="415"/>
      <c r="HNP36" s="415"/>
      <c r="HNQ36" s="415"/>
      <c r="HNR36" s="446"/>
      <c r="HNS36" s="451"/>
      <c r="HNT36" s="448"/>
      <c r="HNU36" s="447"/>
      <c r="HNV36" s="450"/>
      <c r="HNW36" s="415"/>
      <c r="HNX36" s="415"/>
      <c r="HNY36" s="415"/>
      <c r="HNZ36" s="446"/>
      <c r="HOA36" s="451"/>
      <c r="HOB36" s="448"/>
      <c r="HOC36" s="447"/>
      <c r="HOD36" s="450"/>
      <c r="HOE36" s="415"/>
      <c r="HOF36" s="415"/>
      <c r="HOG36" s="415"/>
      <c r="HOH36" s="446"/>
      <c r="HOI36" s="451"/>
      <c r="HOJ36" s="448"/>
      <c r="HOK36" s="447"/>
      <c r="HOL36" s="450"/>
      <c r="HOM36" s="415"/>
      <c r="HON36" s="415"/>
      <c r="HOO36" s="415"/>
      <c r="HOP36" s="446"/>
      <c r="HOQ36" s="451"/>
      <c r="HOR36" s="448"/>
      <c r="HOS36" s="447"/>
      <c r="HOT36" s="450"/>
      <c r="HOU36" s="415"/>
      <c r="HOV36" s="415"/>
      <c r="HOW36" s="415"/>
      <c r="HOX36" s="446"/>
      <c r="HOY36" s="451"/>
      <c r="HOZ36" s="448"/>
      <c r="HPA36" s="447"/>
      <c r="HPB36" s="450"/>
      <c r="HPC36" s="415"/>
      <c r="HPD36" s="415"/>
      <c r="HPE36" s="415"/>
      <c r="HPF36" s="446"/>
      <c r="HPG36" s="451"/>
      <c r="HPH36" s="448"/>
      <c r="HPI36" s="447"/>
      <c r="HPJ36" s="450"/>
      <c r="HPK36" s="415"/>
      <c r="HPL36" s="415"/>
      <c r="HPM36" s="415"/>
      <c r="HPN36" s="446"/>
      <c r="HPO36" s="451"/>
      <c r="HPP36" s="448"/>
      <c r="HPQ36" s="447"/>
      <c r="HPR36" s="450"/>
      <c r="HPS36" s="415"/>
      <c r="HPT36" s="415"/>
      <c r="HPU36" s="415"/>
      <c r="HPV36" s="446"/>
      <c r="HPW36" s="451"/>
      <c r="HPX36" s="448"/>
      <c r="HPY36" s="447"/>
      <c r="HPZ36" s="450"/>
      <c r="HQA36" s="415"/>
      <c r="HQB36" s="415"/>
      <c r="HQC36" s="415"/>
      <c r="HQD36" s="446"/>
      <c r="HQE36" s="451"/>
      <c r="HQF36" s="448"/>
      <c r="HQG36" s="447"/>
      <c r="HQH36" s="450"/>
      <c r="HQI36" s="415"/>
      <c r="HQJ36" s="415"/>
      <c r="HQK36" s="415"/>
      <c r="HQL36" s="446"/>
      <c r="HQM36" s="451"/>
      <c r="HQN36" s="448"/>
      <c r="HQO36" s="447"/>
      <c r="HQP36" s="450"/>
      <c r="HQQ36" s="415"/>
      <c r="HQR36" s="415"/>
      <c r="HQS36" s="415"/>
      <c r="HQT36" s="446"/>
      <c r="HQU36" s="451"/>
      <c r="HQV36" s="448"/>
      <c r="HQW36" s="447"/>
      <c r="HQX36" s="450"/>
      <c r="HQY36" s="415"/>
      <c r="HQZ36" s="415"/>
      <c r="HRA36" s="415"/>
      <c r="HRB36" s="446"/>
      <c r="HRC36" s="451"/>
      <c r="HRD36" s="448"/>
      <c r="HRE36" s="447"/>
      <c r="HRF36" s="450"/>
      <c r="HRG36" s="415"/>
      <c r="HRH36" s="415"/>
      <c r="HRI36" s="415"/>
      <c r="HRJ36" s="446"/>
      <c r="HRK36" s="451"/>
      <c r="HRL36" s="448"/>
      <c r="HRM36" s="447"/>
      <c r="HRN36" s="450"/>
      <c r="HRO36" s="415"/>
      <c r="HRP36" s="415"/>
      <c r="HRQ36" s="415"/>
      <c r="HRR36" s="446"/>
      <c r="HRS36" s="451"/>
      <c r="HRT36" s="448"/>
      <c r="HRU36" s="447"/>
      <c r="HRV36" s="450"/>
      <c r="HRW36" s="415"/>
      <c r="HRX36" s="415"/>
      <c r="HRY36" s="415"/>
      <c r="HRZ36" s="446"/>
      <c r="HSA36" s="451"/>
      <c r="HSB36" s="448"/>
      <c r="HSC36" s="447"/>
      <c r="HSD36" s="450"/>
      <c r="HSE36" s="415"/>
      <c r="HSF36" s="415"/>
      <c r="HSG36" s="415"/>
      <c r="HSH36" s="446"/>
      <c r="HSI36" s="451"/>
      <c r="HSJ36" s="448"/>
      <c r="HSK36" s="447"/>
      <c r="HSL36" s="450"/>
      <c r="HSM36" s="415"/>
      <c r="HSN36" s="415"/>
      <c r="HSO36" s="415"/>
      <c r="HSP36" s="446"/>
      <c r="HSQ36" s="451"/>
      <c r="HSR36" s="448"/>
      <c r="HSS36" s="447"/>
      <c r="HST36" s="450"/>
      <c r="HSU36" s="415"/>
      <c r="HSV36" s="415"/>
      <c r="HSW36" s="415"/>
      <c r="HSX36" s="446"/>
      <c r="HSY36" s="451"/>
      <c r="HSZ36" s="448"/>
      <c r="HTA36" s="447"/>
      <c r="HTB36" s="450"/>
      <c r="HTC36" s="415"/>
      <c r="HTD36" s="415"/>
      <c r="HTE36" s="415"/>
      <c r="HTF36" s="446"/>
      <c r="HTG36" s="451"/>
      <c r="HTH36" s="448"/>
      <c r="HTI36" s="447"/>
      <c r="HTJ36" s="450"/>
      <c r="HTK36" s="415"/>
      <c r="HTL36" s="415"/>
      <c r="HTM36" s="415"/>
      <c r="HTN36" s="446"/>
      <c r="HTO36" s="451"/>
      <c r="HTP36" s="448"/>
      <c r="HTQ36" s="447"/>
      <c r="HTR36" s="450"/>
      <c r="HTS36" s="415"/>
      <c r="HTT36" s="415"/>
      <c r="HTU36" s="415"/>
      <c r="HTV36" s="446"/>
      <c r="HTW36" s="451"/>
      <c r="HTX36" s="448"/>
      <c r="HTY36" s="447"/>
      <c r="HTZ36" s="450"/>
      <c r="HUA36" s="415"/>
      <c r="HUB36" s="415"/>
      <c r="HUC36" s="415"/>
      <c r="HUD36" s="446"/>
      <c r="HUE36" s="451"/>
      <c r="HUF36" s="448"/>
      <c r="HUG36" s="447"/>
      <c r="HUH36" s="450"/>
      <c r="HUI36" s="415"/>
      <c r="HUJ36" s="415"/>
      <c r="HUK36" s="415"/>
      <c r="HUL36" s="446"/>
      <c r="HUM36" s="451"/>
      <c r="HUN36" s="448"/>
      <c r="HUO36" s="447"/>
      <c r="HUP36" s="450"/>
      <c r="HUQ36" s="415"/>
      <c r="HUR36" s="415"/>
      <c r="HUS36" s="415"/>
      <c r="HUT36" s="446"/>
      <c r="HUU36" s="451"/>
      <c r="HUV36" s="448"/>
      <c r="HUW36" s="447"/>
      <c r="HUX36" s="450"/>
      <c r="HUY36" s="415"/>
      <c r="HUZ36" s="415"/>
      <c r="HVA36" s="415"/>
      <c r="HVB36" s="446"/>
      <c r="HVC36" s="451"/>
      <c r="HVD36" s="448"/>
      <c r="HVE36" s="447"/>
      <c r="HVF36" s="450"/>
      <c r="HVG36" s="415"/>
      <c r="HVH36" s="415"/>
      <c r="HVI36" s="415"/>
      <c r="HVJ36" s="446"/>
      <c r="HVK36" s="451"/>
      <c r="HVL36" s="448"/>
      <c r="HVM36" s="447"/>
      <c r="HVN36" s="450"/>
      <c r="HVO36" s="415"/>
      <c r="HVP36" s="415"/>
      <c r="HVQ36" s="415"/>
      <c r="HVR36" s="446"/>
      <c r="HVS36" s="451"/>
      <c r="HVT36" s="448"/>
      <c r="HVU36" s="447"/>
      <c r="HVV36" s="450"/>
      <c r="HVW36" s="415"/>
      <c r="HVX36" s="415"/>
      <c r="HVY36" s="415"/>
      <c r="HVZ36" s="446"/>
      <c r="HWA36" s="451"/>
      <c r="HWB36" s="448"/>
      <c r="HWC36" s="447"/>
      <c r="HWD36" s="450"/>
      <c r="HWE36" s="415"/>
      <c r="HWF36" s="415"/>
      <c r="HWG36" s="415"/>
      <c r="HWH36" s="446"/>
      <c r="HWI36" s="451"/>
      <c r="HWJ36" s="448"/>
      <c r="HWK36" s="447"/>
      <c r="HWL36" s="450"/>
      <c r="HWM36" s="415"/>
      <c r="HWN36" s="415"/>
      <c r="HWO36" s="415"/>
      <c r="HWP36" s="446"/>
      <c r="HWQ36" s="451"/>
      <c r="HWR36" s="448"/>
      <c r="HWS36" s="447"/>
      <c r="HWT36" s="450"/>
      <c r="HWU36" s="415"/>
      <c r="HWV36" s="415"/>
      <c r="HWW36" s="415"/>
      <c r="HWX36" s="446"/>
      <c r="HWY36" s="451"/>
      <c r="HWZ36" s="448"/>
      <c r="HXA36" s="447"/>
      <c r="HXB36" s="450"/>
      <c r="HXC36" s="415"/>
      <c r="HXD36" s="415"/>
      <c r="HXE36" s="415"/>
      <c r="HXF36" s="446"/>
      <c r="HXG36" s="451"/>
      <c r="HXH36" s="448"/>
      <c r="HXI36" s="447"/>
      <c r="HXJ36" s="450"/>
      <c r="HXK36" s="415"/>
      <c r="HXL36" s="415"/>
      <c r="HXM36" s="415"/>
      <c r="HXN36" s="446"/>
      <c r="HXO36" s="451"/>
      <c r="HXP36" s="448"/>
      <c r="HXQ36" s="447"/>
      <c r="HXR36" s="450"/>
      <c r="HXS36" s="415"/>
      <c r="HXT36" s="415"/>
      <c r="HXU36" s="415"/>
      <c r="HXV36" s="446"/>
      <c r="HXW36" s="451"/>
      <c r="HXX36" s="448"/>
      <c r="HXY36" s="447"/>
      <c r="HXZ36" s="450"/>
      <c r="HYA36" s="415"/>
      <c r="HYB36" s="415"/>
      <c r="HYC36" s="415"/>
      <c r="HYD36" s="446"/>
      <c r="HYE36" s="451"/>
      <c r="HYF36" s="448"/>
      <c r="HYG36" s="447"/>
      <c r="HYH36" s="450"/>
      <c r="HYI36" s="415"/>
      <c r="HYJ36" s="415"/>
      <c r="HYK36" s="415"/>
      <c r="HYL36" s="446"/>
      <c r="HYM36" s="451"/>
      <c r="HYN36" s="448"/>
      <c r="HYO36" s="447"/>
      <c r="HYP36" s="450"/>
      <c r="HYQ36" s="415"/>
      <c r="HYR36" s="415"/>
      <c r="HYS36" s="415"/>
      <c r="HYT36" s="446"/>
      <c r="HYU36" s="451"/>
      <c r="HYV36" s="448"/>
      <c r="HYW36" s="447"/>
      <c r="HYX36" s="450"/>
      <c r="HYY36" s="415"/>
      <c r="HYZ36" s="415"/>
      <c r="HZA36" s="415"/>
      <c r="HZB36" s="446"/>
      <c r="HZC36" s="451"/>
      <c r="HZD36" s="448"/>
      <c r="HZE36" s="447"/>
      <c r="HZF36" s="450"/>
      <c r="HZG36" s="415"/>
      <c r="HZH36" s="415"/>
      <c r="HZI36" s="415"/>
      <c r="HZJ36" s="446"/>
      <c r="HZK36" s="451"/>
      <c r="HZL36" s="448"/>
      <c r="HZM36" s="447"/>
      <c r="HZN36" s="450"/>
      <c r="HZO36" s="415"/>
      <c r="HZP36" s="415"/>
      <c r="HZQ36" s="415"/>
      <c r="HZR36" s="446"/>
      <c r="HZS36" s="451"/>
      <c r="HZT36" s="448"/>
      <c r="HZU36" s="447"/>
      <c r="HZV36" s="450"/>
      <c r="HZW36" s="415"/>
      <c r="HZX36" s="415"/>
      <c r="HZY36" s="415"/>
      <c r="HZZ36" s="446"/>
      <c r="IAA36" s="451"/>
      <c r="IAB36" s="448"/>
      <c r="IAC36" s="447"/>
      <c r="IAD36" s="450"/>
      <c r="IAE36" s="415"/>
      <c r="IAF36" s="415"/>
      <c r="IAG36" s="415"/>
      <c r="IAH36" s="446"/>
      <c r="IAI36" s="451"/>
      <c r="IAJ36" s="448"/>
      <c r="IAK36" s="447"/>
      <c r="IAL36" s="450"/>
      <c r="IAM36" s="415"/>
      <c r="IAN36" s="415"/>
      <c r="IAO36" s="415"/>
      <c r="IAP36" s="446"/>
      <c r="IAQ36" s="451"/>
      <c r="IAR36" s="448"/>
      <c r="IAS36" s="447"/>
      <c r="IAT36" s="450"/>
      <c r="IAU36" s="415"/>
      <c r="IAV36" s="415"/>
      <c r="IAW36" s="415"/>
      <c r="IAX36" s="446"/>
      <c r="IAY36" s="451"/>
      <c r="IAZ36" s="448"/>
      <c r="IBA36" s="447"/>
      <c r="IBB36" s="450"/>
      <c r="IBC36" s="415"/>
      <c r="IBD36" s="415"/>
      <c r="IBE36" s="415"/>
      <c r="IBF36" s="446"/>
      <c r="IBG36" s="451"/>
      <c r="IBH36" s="448"/>
      <c r="IBI36" s="447"/>
      <c r="IBJ36" s="450"/>
      <c r="IBK36" s="415"/>
      <c r="IBL36" s="415"/>
      <c r="IBM36" s="415"/>
      <c r="IBN36" s="446"/>
      <c r="IBO36" s="451"/>
      <c r="IBP36" s="448"/>
      <c r="IBQ36" s="447"/>
      <c r="IBR36" s="450"/>
      <c r="IBS36" s="415"/>
      <c r="IBT36" s="415"/>
      <c r="IBU36" s="415"/>
      <c r="IBV36" s="446"/>
      <c r="IBW36" s="451"/>
      <c r="IBX36" s="448"/>
      <c r="IBY36" s="447"/>
      <c r="IBZ36" s="450"/>
      <c r="ICA36" s="415"/>
      <c r="ICB36" s="415"/>
      <c r="ICC36" s="415"/>
      <c r="ICD36" s="446"/>
      <c r="ICE36" s="451"/>
      <c r="ICF36" s="448"/>
      <c r="ICG36" s="447"/>
      <c r="ICH36" s="450"/>
      <c r="ICI36" s="415"/>
      <c r="ICJ36" s="415"/>
      <c r="ICK36" s="415"/>
      <c r="ICL36" s="446"/>
      <c r="ICM36" s="451"/>
      <c r="ICN36" s="448"/>
      <c r="ICO36" s="447"/>
      <c r="ICP36" s="450"/>
      <c r="ICQ36" s="415"/>
      <c r="ICR36" s="415"/>
      <c r="ICS36" s="415"/>
      <c r="ICT36" s="446"/>
      <c r="ICU36" s="451"/>
      <c r="ICV36" s="448"/>
      <c r="ICW36" s="447"/>
      <c r="ICX36" s="450"/>
      <c r="ICY36" s="415"/>
      <c r="ICZ36" s="415"/>
      <c r="IDA36" s="415"/>
      <c r="IDB36" s="446"/>
      <c r="IDC36" s="451"/>
      <c r="IDD36" s="448"/>
      <c r="IDE36" s="447"/>
      <c r="IDF36" s="450"/>
      <c r="IDG36" s="415"/>
      <c r="IDH36" s="415"/>
      <c r="IDI36" s="415"/>
      <c r="IDJ36" s="446"/>
      <c r="IDK36" s="451"/>
      <c r="IDL36" s="448"/>
      <c r="IDM36" s="447"/>
      <c r="IDN36" s="450"/>
      <c r="IDO36" s="415"/>
      <c r="IDP36" s="415"/>
      <c r="IDQ36" s="415"/>
      <c r="IDR36" s="446"/>
      <c r="IDS36" s="451"/>
      <c r="IDT36" s="448"/>
      <c r="IDU36" s="447"/>
      <c r="IDV36" s="450"/>
      <c r="IDW36" s="415"/>
      <c r="IDX36" s="415"/>
      <c r="IDY36" s="415"/>
      <c r="IDZ36" s="446"/>
      <c r="IEA36" s="451"/>
      <c r="IEB36" s="448"/>
      <c r="IEC36" s="447"/>
      <c r="IED36" s="450"/>
      <c r="IEE36" s="415"/>
      <c r="IEF36" s="415"/>
      <c r="IEG36" s="415"/>
      <c r="IEH36" s="446"/>
      <c r="IEI36" s="451"/>
      <c r="IEJ36" s="448"/>
      <c r="IEK36" s="447"/>
      <c r="IEL36" s="450"/>
      <c r="IEM36" s="415"/>
      <c r="IEN36" s="415"/>
      <c r="IEO36" s="415"/>
      <c r="IEP36" s="446"/>
      <c r="IEQ36" s="451"/>
      <c r="IER36" s="448"/>
      <c r="IES36" s="447"/>
      <c r="IET36" s="450"/>
      <c r="IEU36" s="415"/>
      <c r="IEV36" s="415"/>
      <c r="IEW36" s="415"/>
      <c r="IEX36" s="446"/>
      <c r="IEY36" s="451"/>
      <c r="IEZ36" s="448"/>
      <c r="IFA36" s="447"/>
      <c r="IFB36" s="450"/>
      <c r="IFC36" s="415"/>
      <c r="IFD36" s="415"/>
      <c r="IFE36" s="415"/>
      <c r="IFF36" s="446"/>
      <c r="IFG36" s="451"/>
      <c r="IFH36" s="448"/>
      <c r="IFI36" s="447"/>
      <c r="IFJ36" s="450"/>
      <c r="IFK36" s="415"/>
      <c r="IFL36" s="415"/>
      <c r="IFM36" s="415"/>
      <c r="IFN36" s="446"/>
      <c r="IFO36" s="451"/>
      <c r="IFP36" s="448"/>
      <c r="IFQ36" s="447"/>
      <c r="IFR36" s="450"/>
      <c r="IFS36" s="415"/>
      <c r="IFT36" s="415"/>
      <c r="IFU36" s="415"/>
      <c r="IFV36" s="446"/>
      <c r="IFW36" s="451"/>
      <c r="IFX36" s="448"/>
      <c r="IFY36" s="447"/>
      <c r="IFZ36" s="450"/>
      <c r="IGA36" s="415"/>
      <c r="IGB36" s="415"/>
      <c r="IGC36" s="415"/>
      <c r="IGD36" s="446"/>
      <c r="IGE36" s="451"/>
      <c r="IGF36" s="448"/>
      <c r="IGG36" s="447"/>
      <c r="IGH36" s="450"/>
      <c r="IGI36" s="415"/>
      <c r="IGJ36" s="415"/>
      <c r="IGK36" s="415"/>
      <c r="IGL36" s="446"/>
      <c r="IGM36" s="451"/>
      <c r="IGN36" s="448"/>
      <c r="IGO36" s="447"/>
      <c r="IGP36" s="450"/>
      <c r="IGQ36" s="415"/>
      <c r="IGR36" s="415"/>
      <c r="IGS36" s="415"/>
      <c r="IGT36" s="446"/>
      <c r="IGU36" s="451"/>
      <c r="IGV36" s="448"/>
      <c r="IGW36" s="447"/>
      <c r="IGX36" s="450"/>
      <c r="IGY36" s="415"/>
      <c r="IGZ36" s="415"/>
      <c r="IHA36" s="415"/>
      <c r="IHB36" s="446"/>
      <c r="IHC36" s="451"/>
      <c r="IHD36" s="448"/>
      <c r="IHE36" s="447"/>
      <c r="IHF36" s="450"/>
      <c r="IHG36" s="415"/>
      <c r="IHH36" s="415"/>
      <c r="IHI36" s="415"/>
      <c r="IHJ36" s="446"/>
      <c r="IHK36" s="451"/>
      <c r="IHL36" s="448"/>
      <c r="IHM36" s="447"/>
      <c r="IHN36" s="450"/>
      <c r="IHO36" s="415"/>
      <c r="IHP36" s="415"/>
      <c r="IHQ36" s="415"/>
      <c r="IHR36" s="446"/>
      <c r="IHS36" s="451"/>
      <c r="IHT36" s="448"/>
      <c r="IHU36" s="447"/>
      <c r="IHV36" s="450"/>
      <c r="IHW36" s="415"/>
      <c r="IHX36" s="415"/>
      <c r="IHY36" s="415"/>
      <c r="IHZ36" s="446"/>
      <c r="IIA36" s="451"/>
      <c r="IIB36" s="448"/>
      <c r="IIC36" s="447"/>
      <c r="IID36" s="450"/>
      <c r="IIE36" s="415"/>
      <c r="IIF36" s="415"/>
      <c r="IIG36" s="415"/>
      <c r="IIH36" s="446"/>
      <c r="III36" s="451"/>
      <c r="IIJ36" s="448"/>
      <c r="IIK36" s="447"/>
      <c r="IIL36" s="450"/>
      <c r="IIM36" s="415"/>
      <c r="IIN36" s="415"/>
      <c r="IIO36" s="415"/>
      <c r="IIP36" s="446"/>
      <c r="IIQ36" s="451"/>
      <c r="IIR36" s="448"/>
      <c r="IIS36" s="447"/>
      <c r="IIT36" s="450"/>
      <c r="IIU36" s="415"/>
      <c r="IIV36" s="415"/>
      <c r="IIW36" s="415"/>
      <c r="IIX36" s="446"/>
      <c r="IIY36" s="451"/>
      <c r="IIZ36" s="448"/>
      <c r="IJA36" s="447"/>
      <c r="IJB36" s="450"/>
      <c r="IJC36" s="415"/>
      <c r="IJD36" s="415"/>
      <c r="IJE36" s="415"/>
      <c r="IJF36" s="446"/>
      <c r="IJG36" s="451"/>
      <c r="IJH36" s="448"/>
      <c r="IJI36" s="447"/>
      <c r="IJJ36" s="450"/>
      <c r="IJK36" s="415"/>
      <c r="IJL36" s="415"/>
      <c r="IJM36" s="415"/>
      <c r="IJN36" s="446"/>
      <c r="IJO36" s="451"/>
      <c r="IJP36" s="448"/>
      <c r="IJQ36" s="447"/>
      <c r="IJR36" s="450"/>
      <c r="IJS36" s="415"/>
      <c r="IJT36" s="415"/>
      <c r="IJU36" s="415"/>
      <c r="IJV36" s="446"/>
      <c r="IJW36" s="451"/>
      <c r="IJX36" s="448"/>
      <c r="IJY36" s="447"/>
      <c r="IJZ36" s="450"/>
      <c r="IKA36" s="415"/>
      <c r="IKB36" s="415"/>
      <c r="IKC36" s="415"/>
      <c r="IKD36" s="446"/>
      <c r="IKE36" s="451"/>
      <c r="IKF36" s="448"/>
      <c r="IKG36" s="447"/>
      <c r="IKH36" s="450"/>
      <c r="IKI36" s="415"/>
      <c r="IKJ36" s="415"/>
      <c r="IKK36" s="415"/>
      <c r="IKL36" s="446"/>
      <c r="IKM36" s="451"/>
      <c r="IKN36" s="448"/>
      <c r="IKO36" s="447"/>
      <c r="IKP36" s="450"/>
      <c r="IKQ36" s="415"/>
      <c r="IKR36" s="415"/>
      <c r="IKS36" s="415"/>
      <c r="IKT36" s="446"/>
      <c r="IKU36" s="451"/>
      <c r="IKV36" s="448"/>
      <c r="IKW36" s="447"/>
      <c r="IKX36" s="450"/>
      <c r="IKY36" s="415"/>
      <c r="IKZ36" s="415"/>
      <c r="ILA36" s="415"/>
      <c r="ILB36" s="446"/>
      <c r="ILC36" s="451"/>
      <c r="ILD36" s="448"/>
      <c r="ILE36" s="447"/>
      <c r="ILF36" s="450"/>
      <c r="ILG36" s="415"/>
      <c r="ILH36" s="415"/>
      <c r="ILI36" s="415"/>
      <c r="ILJ36" s="446"/>
      <c r="ILK36" s="451"/>
      <c r="ILL36" s="448"/>
      <c r="ILM36" s="447"/>
      <c r="ILN36" s="450"/>
      <c r="ILO36" s="415"/>
      <c r="ILP36" s="415"/>
      <c r="ILQ36" s="415"/>
      <c r="ILR36" s="446"/>
      <c r="ILS36" s="451"/>
      <c r="ILT36" s="448"/>
      <c r="ILU36" s="447"/>
      <c r="ILV36" s="450"/>
      <c r="ILW36" s="415"/>
      <c r="ILX36" s="415"/>
      <c r="ILY36" s="415"/>
      <c r="ILZ36" s="446"/>
      <c r="IMA36" s="451"/>
      <c r="IMB36" s="448"/>
      <c r="IMC36" s="447"/>
      <c r="IMD36" s="450"/>
      <c r="IME36" s="415"/>
      <c r="IMF36" s="415"/>
      <c r="IMG36" s="415"/>
      <c r="IMH36" s="446"/>
      <c r="IMI36" s="451"/>
      <c r="IMJ36" s="448"/>
      <c r="IMK36" s="447"/>
      <c r="IML36" s="450"/>
      <c r="IMM36" s="415"/>
      <c r="IMN36" s="415"/>
      <c r="IMO36" s="415"/>
      <c r="IMP36" s="446"/>
      <c r="IMQ36" s="451"/>
      <c r="IMR36" s="448"/>
      <c r="IMS36" s="447"/>
      <c r="IMT36" s="450"/>
      <c r="IMU36" s="415"/>
      <c r="IMV36" s="415"/>
      <c r="IMW36" s="415"/>
      <c r="IMX36" s="446"/>
      <c r="IMY36" s="451"/>
      <c r="IMZ36" s="448"/>
      <c r="INA36" s="447"/>
      <c r="INB36" s="450"/>
      <c r="INC36" s="415"/>
      <c r="IND36" s="415"/>
      <c r="INE36" s="415"/>
      <c r="INF36" s="446"/>
      <c r="ING36" s="451"/>
      <c r="INH36" s="448"/>
      <c r="INI36" s="447"/>
      <c r="INJ36" s="450"/>
      <c r="INK36" s="415"/>
      <c r="INL36" s="415"/>
      <c r="INM36" s="415"/>
      <c r="INN36" s="446"/>
      <c r="INO36" s="451"/>
      <c r="INP36" s="448"/>
      <c r="INQ36" s="447"/>
      <c r="INR36" s="450"/>
      <c r="INS36" s="415"/>
      <c r="INT36" s="415"/>
      <c r="INU36" s="415"/>
      <c r="INV36" s="446"/>
      <c r="INW36" s="451"/>
      <c r="INX36" s="448"/>
      <c r="INY36" s="447"/>
      <c r="INZ36" s="450"/>
      <c r="IOA36" s="415"/>
      <c r="IOB36" s="415"/>
      <c r="IOC36" s="415"/>
      <c r="IOD36" s="446"/>
      <c r="IOE36" s="451"/>
      <c r="IOF36" s="448"/>
      <c r="IOG36" s="447"/>
      <c r="IOH36" s="450"/>
      <c r="IOI36" s="415"/>
      <c r="IOJ36" s="415"/>
      <c r="IOK36" s="415"/>
      <c r="IOL36" s="446"/>
      <c r="IOM36" s="451"/>
      <c r="ION36" s="448"/>
      <c r="IOO36" s="447"/>
      <c r="IOP36" s="450"/>
      <c r="IOQ36" s="415"/>
      <c r="IOR36" s="415"/>
      <c r="IOS36" s="415"/>
      <c r="IOT36" s="446"/>
      <c r="IOU36" s="451"/>
      <c r="IOV36" s="448"/>
      <c r="IOW36" s="447"/>
      <c r="IOX36" s="450"/>
      <c r="IOY36" s="415"/>
      <c r="IOZ36" s="415"/>
      <c r="IPA36" s="415"/>
      <c r="IPB36" s="446"/>
      <c r="IPC36" s="451"/>
      <c r="IPD36" s="448"/>
      <c r="IPE36" s="447"/>
      <c r="IPF36" s="450"/>
      <c r="IPG36" s="415"/>
      <c r="IPH36" s="415"/>
      <c r="IPI36" s="415"/>
      <c r="IPJ36" s="446"/>
      <c r="IPK36" s="451"/>
      <c r="IPL36" s="448"/>
      <c r="IPM36" s="447"/>
      <c r="IPN36" s="450"/>
      <c r="IPO36" s="415"/>
      <c r="IPP36" s="415"/>
      <c r="IPQ36" s="415"/>
      <c r="IPR36" s="446"/>
      <c r="IPS36" s="451"/>
      <c r="IPT36" s="448"/>
      <c r="IPU36" s="447"/>
      <c r="IPV36" s="450"/>
      <c r="IPW36" s="415"/>
      <c r="IPX36" s="415"/>
      <c r="IPY36" s="415"/>
      <c r="IPZ36" s="446"/>
      <c r="IQA36" s="451"/>
      <c r="IQB36" s="448"/>
      <c r="IQC36" s="447"/>
      <c r="IQD36" s="450"/>
      <c r="IQE36" s="415"/>
      <c r="IQF36" s="415"/>
      <c r="IQG36" s="415"/>
      <c r="IQH36" s="446"/>
      <c r="IQI36" s="451"/>
      <c r="IQJ36" s="448"/>
      <c r="IQK36" s="447"/>
      <c r="IQL36" s="450"/>
      <c r="IQM36" s="415"/>
      <c r="IQN36" s="415"/>
      <c r="IQO36" s="415"/>
      <c r="IQP36" s="446"/>
      <c r="IQQ36" s="451"/>
      <c r="IQR36" s="448"/>
      <c r="IQS36" s="447"/>
      <c r="IQT36" s="450"/>
      <c r="IQU36" s="415"/>
      <c r="IQV36" s="415"/>
      <c r="IQW36" s="415"/>
      <c r="IQX36" s="446"/>
      <c r="IQY36" s="451"/>
      <c r="IQZ36" s="448"/>
      <c r="IRA36" s="447"/>
      <c r="IRB36" s="450"/>
      <c r="IRC36" s="415"/>
      <c r="IRD36" s="415"/>
      <c r="IRE36" s="415"/>
      <c r="IRF36" s="446"/>
      <c r="IRG36" s="451"/>
      <c r="IRH36" s="448"/>
      <c r="IRI36" s="447"/>
      <c r="IRJ36" s="450"/>
      <c r="IRK36" s="415"/>
      <c r="IRL36" s="415"/>
      <c r="IRM36" s="415"/>
      <c r="IRN36" s="446"/>
      <c r="IRO36" s="451"/>
      <c r="IRP36" s="448"/>
      <c r="IRQ36" s="447"/>
      <c r="IRR36" s="450"/>
      <c r="IRS36" s="415"/>
      <c r="IRT36" s="415"/>
      <c r="IRU36" s="415"/>
      <c r="IRV36" s="446"/>
      <c r="IRW36" s="451"/>
      <c r="IRX36" s="448"/>
      <c r="IRY36" s="447"/>
      <c r="IRZ36" s="450"/>
      <c r="ISA36" s="415"/>
      <c r="ISB36" s="415"/>
      <c r="ISC36" s="415"/>
      <c r="ISD36" s="446"/>
      <c r="ISE36" s="451"/>
      <c r="ISF36" s="448"/>
      <c r="ISG36" s="447"/>
      <c r="ISH36" s="450"/>
      <c r="ISI36" s="415"/>
      <c r="ISJ36" s="415"/>
      <c r="ISK36" s="415"/>
      <c r="ISL36" s="446"/>
      <c r="ISM36" s="451"/>
      <c r="ISN36" s="448"/>
      <c r="ISO36" s="447"/>
      <c r="ISP36" s="450"/>
      <c r="ISQ36" s="415"/>
      <c r="ISR36" s="415"/>
      <c r="ISS36" s="415"/>
      <c r="IST36" s="446"/>
      <c r="ISU36" s="451"/>
      <c r="ISV36" s="448"/>
      <c r="ISW36" s="447"/>
      <c r="ISX36" s="450"/>
      <c r="ISY36" s="415"/>
      <c r="ISZ36" s="415"/>
      <c r="ITA36" s="415"/>
      <c r="ITB36" s="446"/>
      <c r="ITC36" s="451"/>
      <c r="ITD36" s="448"/>
      <c r="ITE36" s="447"/>
      <c r="ITF36" s="450"/>
      <c r="ITG36" s="415"/>
      <c r="ITH36" s="415"/>
      <c r="ITI36" s="415"/>
      <c r="ITJ36" s="446"/>
      <c r="ITK36" s="451"/>
      <c r="ITL36" s="448"/>
      <c r="ITM36" s="447"/>
      <c r="ITN36" s="450"/>
      <c r="ITO36" s="415"/>
      <c r="ITP36" s="415"/>
      <c r="ITQ36" s="415"/>
      <c r="ITR36" s="446"/>
      <c r="ITS36" s="451"/>
      <c r="ITT36" s="448"/>
      <c r="ITU36" s="447"/>
      <c r="ITV36" s="450"/>
      <c r="ITW36" s="415"/>
      <c r="ITX36" s="415"/>
      <c r="ITY36" s="415"/>
      <c r="ITZ36" s="446"/>
      <c r="IUA36" s="451"/>
      <c r="IUB36" s="448"/>
      <c r="IUC36" s="447"/>
      <c r="IUD36" s="450"/>
      <c r="IUE36" s="415"/>
      <c r="IUF36" s="415"/>
      <c r="IUG36" s="415"/>
      <c r="IUH36" s="446"/>
      <c r="IUI36" s="451"/>
      <c r="IUJ36" s="448"/>
      <c r="IUK36" s="447"/>
      <c r="IUL36" s="450"/>
      <c r="IUM36" s="415"/>
      <c r="IUN36" s="415"/>
      <c r="IUO36" s="415"/>
      <c r="IUP36" s="446"/>
      <c r="IUQ36" s="451"/>
      <c r="IUR36" s="448"/>
      <c r="IUS36" s="447"/>
      <c r="IUT36" s="450"/>
      <c r="IUU36" s="415"/>
      <c r="IUV36" s="415"/>
      <c r="IUW36" s="415"/>
      <c r="IUX36" s="446"/>
      <c r="IUY36" s="451"/>
      <c r="IUZ36" s="448"/>
      <c r="IVA36" s="447"/>
      <c r="IVB36" s="450"/>
      <c r="IVC36" s="415"/>
      <c r="IVD36" s="415"/>
      <c r="IVE36" s="415"/>
      <c r="IVF36" s="446"/>
      <c r="IVG36" s="451"/>
      <c r="IVH36" s="448"/>
      <c r="IVI36" s="447"/>
      <c r="IVJ36" s="450"/>
      <c r="IVK36" s="415"/>
      <c r="IVL36" s="415"/>
      <c r="IVM36" s="415"/>
      <c r="IVN36" s="446"/>
      <c r="IVO36" s="451"/>
      <c r="IVP36" s="448"/>
      <c r="IVQ36" s="447"/>
      <c r="IVR36" s="450"/>
      <c r="IVS36" s="415"/>
      <c r="IVT36" s="415"/>
      <c r="IVU36" s="415"/>
      <c r="IVV36" s="446"/>
      <c r="IVW36" s="451"/>
      <c r="IVX36" s="448"/>
      <c r="IVY36" s="447"/>
      <c r="IVZ36" s="450"/>
      <c r="IWA36" s="415"/>
      <c r="IWB36" s="415"/>
      <c r="IWC36" s="415"/>
      <c r="IWD36" s="446"/>
      <c r="IWE36" s="451"/>
      <c r="IWF36" s="448"/>
      <c r="IWG36" s="447"/>
      <c r="IWH36" s="450"/>
      <c r="IWI36" s="415"/>
      <c r="IWJ36" s="415"/>
      <c r="IWK36" s="415"/>
      <c r="IWL36" s="446"/>
      <c r="IWM36" s="451"/>
      <c r="IWN36" s="448"/>
      <c r="IWO36" s="447"/>
      <c r="IWP36" s="450"/>
      <c r="IWQ36" s="415"/>
      <c r="IWR36" s="415"/>
      <c r="IWS36" s="415"/>
      <c r="IWT36" s="446"/>
      <c r="IWU36" s="451"/>
      <c r="IWV36" s="448"/>
      <c r="IWW36" s="447"/>
      <c r="IWX36" s="450"/>
      <c r="IWY36" s="415"/>
      <c r="IWZ36" s="415"/>
      <c r="IXA36" s="415"/>
      <c r="IXB36" s="446"/>
      <c r="IXC36" s="451"/>
      <c r="IXD36" s="448"/>
      <c r="IXE36" s="447"/>
      <c r="IXF36" s="450"/>
      <c r="IXG36" s="415"/>
      <c r="IXH36" s="415"/>
      <c r="IXI36" s="415"/>
      <c r="IXJ36" s="446"/>
      <c r="IXK36" s="451"/>
      <c r="IXL36" s="448"/>
      <c r="IXM36" s="447"/>
      <c r="IXN36" s="450"/>
      <c r="IXO36" s="415"/>
      <c r="IXP36" s="415"/>
      <c r="IXQ36" s="415"/>
      <c r="IXR36" s="446"/>
      <c r="IXS36" s="451"/>
      <c r="IXT36" s="448"/>
      <c r="IXU36" s="447"/>
      <c r="IXV36" s="450"/>
      <c r="IXW36" s="415"/>
      <c r="IXX36" s="415"/>
      <c r="IXY36" s="415"/>
      <c r="IXZ36" s="446"/>
      <c r="IYA36" s="451"/>
      <c r="IYB36" s="448"/>
      <c r="IYC36" s="447"/>
      <c r="IYD36" s="450"/>
      <c r="IYE36" s="415"/>
      <c r="IYF36" s="415"/>
      <c r="IYG36" s="415"/>
      <c r="IYH36" s="446"/>
      <c r="IYI36" s="451"/>
      <c r="IYJ36" s="448"/>
      <c r="IYK36" s="447"/>
      <c r="IYL36" s="450"/>
      <c r="IYM36" s="415"/>
      <c r="IYN36" s="415"/>
      <c r="IYO36" s="415"/>
      <c r="IYP36" s="446"/>
      <c r="IYQ36" s="451"/>
      <c r="IYR36" s="448"/>
      <c r="IYS36" s="447"/>
      <c r="IYT36" s="450"/>
      <c r="IYU36" s="415"/>
      <c r="IYV36" s="415"/>
      <c r="IYW36" s="415"/>
      <c r="IYX36" s="446"/>
      <c r="IYY36" s="451"/>
      <c r="IYZ36" s="448"/>
      <c r="IZA36" s="447"/>
      <c r="IZB36" s="450"/>
      <c r="IZC36" s="415"/>
      <c r="IZD36" s="415"/>
      <c r="IZE36" s="415"/>
      <c r="IZF36" s="446"/>
      <c r="IZG36" s="451"/>
      <c r="IZH36" s="448"/>
      <c r="IZI36" s="447"/>
      <c r="IZJ36" s="450"/>
      <c r="IZK36" s="415"/>
      <c r="IZL36" s="415"/>
      <c r="IZM36" s="415"/>
      <c r="IZN36" s="446"/>
      <c r="IZO36" s="451"/>
      <c r="IZP36" s="448"/>
      <c r="IZQ36" s="447"/>
      <c r="IZR36" s="450"/>
      <c r="IZS36" s="415"/>
      <c r="IZT36" s="415"/>
      <c r="IZU36" s="415"/>
      <c r="IZV36" s="446"/>
      <c r="IZW36" s="451"/>
      <c r="IZX36" s="448"/>
      <c r="IZY36" s="447"/>
      <c r="IZZ36" s="450"/>
      <c r="JAA36" s="415"/>
      <c r="JAB36" s="415"/>
      <c r="JAC36" s="415"/>
      <c r="JAD36" s="446"/>
      <c r="JAE36" s="451"/>
      <c r="JAF36" s="448"/>
      <c r="JAG36" s="447"/>
      <c r="JAH36" s="450"/>
      <c r="JAI36" s="415"/>
      <c r="JAJ36" s="415"/>
      <c r="JAK36" s="415"/>
      <c r="JAL36" s="446"/>
      <c r="JAM36" s="451"/>
      <c r="JAN36" s="448"/>
      <c r="JAO36" s="447"/>
      <c r="JAP36" s="450"/>
      <c r="JAQ36" s="415"/>
      <c r="JAR36" s="415"/>
      <c r="JAS36" s="415"/>
      <c r="JAT36" s="446"/>
      <c r="JAU36" s="451"/>
      <c r="JAV36" s="448"/>
      <c r="JAW36" s="447"/>
      <c r="JAX36" s="450"/>
      <c r="JAY36" s="415"/>
      <c r="JAZ36" s="415"/>
      <c r="JBA36" s="415"/>
      <c r="JBB36" s="446"/>
      <c r="JBC36" s="451"/>
      <c r="JBD36" s="448"/>
      <c r="JBE36" s="447"/>
      <c r="JBF36" s="450"/>
      <c r="JBG36" s="415"/>
      <c r="JBH36" s="415"/>
      <c r="JBI36" s="415"/>
      <c r="JBJ36" s="446"/>
      <c r="JBK36" s="451"/>
      <c r="JBL36" s="448"/>
      <c r="JBM36" s="447"/>
      <c r="JBN36" s="450"/>
      <c r="JBO36" s="415"/>
      <c r="JBP36" s="415"/>
      <c r="JBQ36" s="415"/>
      <c r="JBR36" s="446"/>
      <c r="JBS36" s="451"/>
      <c r="JBT36" s="448"/>
      <c r="JBU36" s="447"/>
      <c r="JBV36" s="450"/>
      <c r="JBW36" s="415"/>
      <c r="JBX36" s="415"/>
      <c r="JBY36" s="415"/>
      <c r="JBZ36" s="446"/>
      <c r="JCA36" s="451"/>
      <c r="JCB36" s="448"/>
      <c r="JCC36" s="447"/>
      <c r="JCD36" s="450"/>
      <c r="JCE36" s="415"/>
      <c r="JCF36" s="415"/>
      <c r="JCG36" s="415"/>
      <c r="JCH36" s="446"/>
      <c r="JCI36" s="451"/>
      <c r="JCJ36" s="448"/>
      <c r="JCK36" s="447"/>
      <c r="JCL36" s="450"/>
      <c r="JCM36" s="415"/>
      <c r="JCN36" s="415"/>
      <c r="JCO36" s="415"/>
      <c r="JCP36" s="446"/>
      <c r="JCQ36" s="451"/>
      <c r="JCR36" s="448"/>
      <c r="JCS36" s="447"/>
      <c r="JCT36" s="450"/>
      <c r="JCU36" s="415"/>
      <c r="JCV36" s="415"/>
      <c r="JCW36" s="415"/>
      <c r="JCX36" s="446"/>
      <c r="JCY36" s="451"/>
      <c r="JCZ36" s="448"/>
      <c r="JDA36" s="447"/>
      <c r="JDB36" s="450"/>
      <c r="JDC36" s="415"/>
      <c r="JDD36" s="415"/>
      <c r="JDE36" s="415"/>
      <c r="JDF36" s="446"/>
      <c r="JDG36" s="451"/>
      <c r="JDH36" s="448"/>
      <c r="JDI36" s="447"/>
      <c r="JDJ36" s="450"/>
      <c r="JDK36" s="415"/>
      <c r="JDL36" s="415"/>
      <c r="JDM36" s="415"/>
      <c r="JDN36" s="446"/>
      <c r="JDO36" s="451"/>
      <c r="JDP36" s="448"/>
      <c r="JDQ36" s="447"/>
      <c r="JDR36" s="450"/>
      <c r="JDS36" s="415"/>
      <c r="JDT36" s="415"/>
      <c r="JDU36" s="415"/>
      <c r="JDV36" s="446"/>
      <c r="JDW36" s="451"/>
      <c r="JDX36" s="448"/>
      <c r="JDY36" s="447"/>
      <c r="JDZ36" s="450"/>
      <c r="JEA36" s="415"/>
      <c r="JEB36" s="415"/>
      <c r="JEC36" s="415"/>
      <c r="JED36" s="446"/>
      <c r="JEE36" s="451"/>
      <c r="JEF36" s="448"/>
      <c r="JEG36" s="447"/>
      <c r="JEH36" s="450"/>
      <c r="JEI36" s="415"/>
      <c r="JEJ36" s="415"/>
      <c r="JEK36" s="415"/>
      <c r="JEL36" s="446"/>
      <c r="JEM36" s="451"/>
      <c r="JEN36" s="448"/>
      <c r="JEO36" s="447"/>
      <c r="JEP36" s="450"/>
      <c r="JEQ36" s="415"/>
      <c r="JER36" s="415"/>
      <c r="JES36" s="415"/>
      <c r="JET36" s="446"/>
      <c r="JEU36" s="451"/>
      <c r="JEV36" s="448"/>
      <c r="JEW36" s="447"/>
      <c r="JEX36" s="450"/>
      <c r="JEY36" s="415"/>
      <c r="JEZ36" s="415"/>
      <c r="JFA36" s="415"/>
      <c r="JFB36" s="446"/>
      <c r="JFC36" s="451"/>
      <c r="JFD36" s="448"/>
      <c r="JFE36" s="447"/>
      <c r="JFF36" s="450"/>
      <c r="JFG36" s="415"/>
      <c r="JFH36" s="415"/>
      <c r="JFI36" s="415"/>
      <c r="JFJ36" s="446"/>
      <c r="JFK36" s="451"/>
      <c r="JFL36" s="448"/>
      <c r="JFM36" s="447"/>
      <c r="JFN36" s="450"/>
      <c r="JFO36" s="415"/>
      <c r="JFP36" s="415"/>
      <c r="JFQ36" s="415"/>
      <c r="JFR36" s="446"/>
      <c r="JFS36" s="451"/>
      <c r="JFT36" s="448"/>
      <c r="JFU36" s="447"/>
      <c r="JFV36" s="450"/>
      <c r="JFW36" s="415"/>
      <c r="JFX36" s="415"/>
      <c r="JFY36" s="415"/>
      <c r="JFZ36" s="446"/>
      <c r="JGA36" s="451"/>
      <c r="JGB36" s="448"/>
      <c r="JGC36" s="447"/>
      <c r="JGD36" s="450"/>
      <c r="JGE36" s="415"/>
      <c r="JGF36" s="415"/>
      <c r="JGG36" s="415"/>
      <c r="JGH36" s="446"/>
      <c r="JGI36" s="451"/>
      <c r="JGJ36" s="448">
        <v>89702</v>
      </c>
      <c r="JGK36" s="447" t="s">
        <v>327</v>
      </c>
      <c r="JGL36" s="450" t="s">
        <v>124</v>
      </c>
      <c r="JGM36" s="415" t="s">
        <v>326</v>
      </c>
      <c r="JGN36" s="415" t="s">
        <v>125</v>
      </c>
      <c r="JGO36" s="415" t="s">
        <v>146</v>
      </c>
      <c r="JGP36" s="446"/>
      <c r="JGQ36" s="451"/>
      <c r="JGR36" s="448">
        <v>89702</v>
      </c>
      <c r="JGS36" s="447" t="s">
        <v>327</v>
      </c>
      <c r="JGT36" s="450" t="s">
        <v>124</v>
      </c>
      <c r="JGU36" s="415" t="s">
        <v>326</v>
      </c>
      <c r="JGV36" s="415" t="s">
        <v>125</v>
      </c>
      <c r="JGW36" s="415" t="s">
        <v>146</v>
      </c>
      <c r="JGX36" s="446"/>
      <c r="JGY36" s="451"/>
      <c r="JGZ36" s="448">
        <v>89702</v>
      </c>
      <c r="JHA36" s="447" t="s">
        <v>327</v>
      </c>
      <c r="JHB36" s="450" t="s">
        <v>124</v>
      </c>
      <c r="JHC36" s="415" t="s">
        <v>326</v>
      </c>
      <c r="JHD36" s="415" t="s">
        <v>125</v>
      </c>
      <c r="JHE36" s="415" t="s">
        <v>146</v>
      </c>
      <c r="JHF36" s="446"/>
      <c r="JHG36" s="451"/>
      <c r="JHH36" s="448">
        <v>89702</v>
      </c>
      <c r="JHI36" s="447" t="s">
        <v>327</v>
      </c>
      <c r="JHJ36" s="450" t="s">
        <v>124</v>
      </c>
      <c r="JHK36" s="415" t="s">
        <v>326</v>
      </c>
      <c r="JHL36" s="415" t="s">
        <v>125</v>
      </c>
      <c r="JHM36" s="415" t="s">
        <v>146</v>
      </c>
      <c r="JHN36" s="446"/>
      <c r="JHO36" s="451"/>
      <c r="JHP36" s="448">
        <v>89702</v>
      </c>
      <c r="JHQ36" s="447" t="s">
        <v>327</v>
      </c>
      <c r="JHR36" s="450" t="s">
        <v>124</v>
      </c>
      <c r="JHS36" s="415" t="s">
        <v>326</v>
      </c>
      <c r="JHT36" s="415" t="s">
        <v>125</v>
      </c>
      <c r="JHU36" s="415" t="s">
        <v>146</v>
      </c>
      <c r="JHV36" s="446"/>
      <c r="JHW36" s="451"/>
      <c r="JHX36" s="448">
        <v>89702</v>
      </c>
      <c r="JHY36" s="447" t="s">
        <v>327</v>
      </c>
      <c r="JHZ36" s="450" t="s">
        <v>124</v>
      </c>
      <c r="JIA36" s="415" t="s">
        <v>326</v>
      </c>
      <c r="JIB36" s="415" t="s">
        <v>125</v>
      </c>
      <c r="JIC36" s="415" t="s">
        <v>146</v>
      </c>
      <c r="JID36" s="446"/>
      <c r="JIE36" s="451"/>
      <c r="JIF36" s="448">
        <v>89702</v>
      </c>
      <c r="JIG36" s="447" t="s">
        <v>327</v>
      </c>
      <c r="JIH36" s="450" t="s">
        <v>124</v>
      </c>
      <c r="JII36" s="415" t="s">
        <v>326</v>
      </c>
      <c r="JIJ36" s="415" t="s">
        <v>125</v>
      </c>
      <c r="JIK36" s="415" t="s">
        <v>146</v>
      </c>
      <c r="JIL36" s="446"/>
      <c r="JIM36" s="451"/>
      <c r="JIN36" s="448">
        <v>89702</v>
      </c>
      <c r="JIO36" s="447" t="s">
        <v>327</v>
      </c>
      <c r="JIP36" s="450" t="s">
        <v>124</v>
      </c>
      <c r="JIQ36" s="415" t="s">
        <v>326</v>
      </c>
      <c r="JIR36" s="415" t="s">
        <v>125</v>
      </c>
      <c r="JIS36" s="415" t="s">
        <v>146</v>
      </c>
      <c r="JIT36" s="446"/>
      <c r="JIU36" s="451"/>
      <c r="JIV36" s="448">
        <v>89702</v>
      </c>
      <c r="JIW36" s="447" t="s">
        <v>327</v>
      </c>
      <c r="JIX36" s="450" t="s">
        <v>124</v>
      </c>
      <c r="JIY36" s="415" t="s">
        <v>326</v>
      </c>
      <c r="JIZ36" s="415" t="s">
        <v>125</v>
      </c>
      <c r="JJA36" s="415" t="s">
        <v>146</v>
      </c>
      <c r="JJB36" s="446"/>
      <c r="JJC36" s="451"/>
      <c r="JJD36" s="448">
        <v>89702</v>
      </c>
      <c r="JJE36" s="447" t="s">
        <v>327</v>
      </c>
      <c r="JJF36" s="450" t="s">
        <v>124</v>
      </c>
      <c r="JJG36" s="415" t="s">
        <v>326</v>
      </c>
      <c r="JJH36" s="415" t="s">
        <v>125</v>
      </c>
      <c r="JJI36" s="415" t="s">
        <v>146</v>
      </c>
      <c r="JJJ36" s="446"/>
      <c r="JJK36" s="451"/>
      <c r="JJL36" s="448">
        <v>89702</v>
      </c>
      <c r="JJM36" s="447" t="s">
        <v>327</v>
      </c>
      <c r="JJN36" s="450" t="s">
        <v>124</v>
      </c>
      <c r="JJO36" s="415" t="s">
        <v>326</v>
      </c>
      <c r="JJP36" s="415" t="s">
        <v>125</v>
      </c>
      <c r="JJQ36" s="415" t="s">
        <v>146</v>
      </c>
      <c r="JJR36" s="446"/>
      <c r="JJS36" s="451"/>
      <c r="JJT36" s="448">
        <v>89702</v>
      </c>
      <c r="JJU36" s="447" t="s">
        <v>327</v>
      </c>
      <c r="JJV36" s="450" t="s">
        <v>124</v>
      </c>
      <c r="JJW36" s="415" t="s">
        <v>326</v>
      </c>
      <c r="JJX36" s="415" t="s">
        <v>125</v>
      </c>
      <c r="JJY36" s="415" t="s">
        <v>146</v>
      </c>
      <c r="JJZ36" s="446"/>
      <c r="JKA36" s="451"/>
      <c r="JKB36" s="448">
        <v>89702</v>
      </c>
      <c r="JKC36" s="447" t="s">
        <v>327</v>
      </c>
      <c r="JKD36" s="450" t="s">
        <v>124</v>
      </c>
      <c r="JKE36" s="415" t="s">
        <v>326</v>
      </c>
      <c r="JKF36" s="415" t="s">
        <v>125</v>
      </c>
      <c r="JKG36" s="415" t="s">
        <v>146</v>
      </c>
      <c r="JKH36" s="446"/>
      <c r="JKI36" s="451"/>
      <c r="JKJ36" s="448">
        <v>89702</v>
      </c>
      <c r="JKK36" s="447" t="s">
        <v>327</v>
      </c>
      <c r="JKL36" s="450" t="s">
        <v>124</v>
      </c>
      <c r="JKM36" s="415" t="s">
        <v>326</v>
      </c>
      <c r="JKN36" s="415" t="s">
        <v>125</v>
      </c>
      <c r="JKO36" s="415" t="s">
        <v>146</v>
      </c>
      <c r="JKP36" s="446"/>
      <c r="JKQ36" s="451"/>
      <c r="JKR36" s="448">
        <v>89702</v>
      </c>
      <c r="JKS36" s="447" t="s">
        <v>327</v>
      </c>
      <c r="JKT36" s="450" t="s">
        <v>124</v>
      </c>
      <c r="JKU36" s="415" t="s">
        <v>326</v>
      </c>
      <c r="JKV36" s="415" t="s">
        <v>125</v>
      </c>
      <c r="JKW36" s="415" t="s">
        <v>146</v>
      </c>
      <c r="JKX36" s="446"/>
      <c r="JKY36" s="451"/>
      <c r="JKZ36" s="448">
        <v>89702</v>
      </c>
      <c r="JLA36" s="447" t="s">
        <v>327</v>
      </c>
      <c r="JLB36" s="450" t="s">
        <v>124</v>
      </c>
      <c r="JLC36" s="415" t="s">
        <v>326</v>
      </c>
      <c r="JLD36" s="415" t="s">
        <v>125</v>
      </c>
      <c r="JLE36" s="415" t="s">
        <v>146</v>
      </c>
      <c r="JLF36" s="446"/>
      <c r="JLG36" s="451"/>
      <c r="JLH36" s="448">
        <v>89702</v>
      </c>
      <c r="JLI36" s="447" t="s">
        <v>327</v>
      </c>
      <c r="JLJ36" s="450" t="s">
        <v>124</v>
      </c>
      <c r="JLK36" s="415" t="s">
        <v>326</v>
      </c>
      <c r="JLL36" s="415" t="s">
        <v>125</v>
      </c>
      <c r="JLM36" s="415" t="s">
        <v>146</v>
      </c>
      <c r="JLN36" s="446"/>
      <c r="JLO36" s="451"/>
      <c r="JLP36" s="448">
        <v>89702</v>
      </c>
      <c r="JLQ36" s="447" t="s">
        <v>327</v>
      </c>
      <c r="JLR36" s="450" t="s">
        <v>124</v>
      </c>
      <c r="JLS36" s="415" t="s">
        <v>326</v>
      </c>
      <c r="JLT36" s="415" t="s">
        <v>125</v>
      </c>
      <c r="JLU36" s="415" t="s">
        <v>146</v>
      </c>
      <c r="JLV36" s="446"/>
      <c r="JLW36" s="451"/>
      <c r="JLX36" s="448">
        <v>89702</v>
      </c>
      <c r="JLY36" s="447" t="s">
        <v>327</v>
      </c>
      <c r="JLZ36" s="450" t="s">
        <v>124</v>
      </c>
      <c r="JMA36" s="415" t="s">
        <v>326</v>
      </c>
      <c r="JMB36" s="415" t="s">
        <v>125</v>
      </c>
      <c r="JMC36" s="415" t="s">
        <v>146</v>
      </c>
      <c r="JMD36" s="446"/>
      <c r="JME36" s="451"/>
      <c r="JMF36" s="448">
        <v>89702</v>
      </c>
      <c r="JMG36" s="447" t="s">
        <v>327</v>
      </c>
      <c r="JMH36" s="450" t="s">
        <v>124</v>
      </c>
      <c r="JMI36" s="415" t="s">
        <v>326</v>
      </c>
      <c r="JMJ36" s="415" t="s">
        <v>125</v>
      </c>
      <c r="JMK36" s="415" t="s">
        <v>146</v>
      </c>
      <c r="JML36" s="446"/>
      <c r="JMM36" s="451"/>
      <c r="JMN36" s="448">
        <v>89702</v>
      </c>
      <c r="JMO36" s="447" t="s">
        <v>327</v>
      </c>
      <c r="JMP36" s="450" t="s">
        <v>124</v>
      </c>
      <c r="JMQ36" s="415" t="s">
        <v>326</v>
      </c>
      <c r="JMR36" s="415" t="s">
        <v>125</v>
      </c>
      <c r="JMS36" s="415" t="s">
        <v>146</v>
      </c>
      <c r="JMT36" s="446"/>
      <c r="JMU36" s="451"/>
      <c r="JMV36" s="448">
        <v>89702</v>
      </c>
      <c r="JMW36" s="447" t="s">
        <v>327</v>
      </c>
      <c r="JMX36" s="450" t="s">
        <v>124</v>
      </c>
      <c r="JMY36" s="415" t="s">
        <v>326</v>
      </c>
      <c r="JMZ36" s="415" t="s">
        <v>125</v>
      </c>
      <c r="JNA36" s="415" t="s">
        <v>146</v>
      </c>
      <c r="JNB36" s="446"/>
      <c r="JNC36" s="451"/>
      <c r="JND36" s="448">
        <v>89702</v>
      </c>
      <c r="JNE36" s="447" t="s">
        <v>327</v>
      </c>
      <c r="JNF36" s="450" t="s">
        <v>124</v>
      </c>
      <c r="JNG36" s="415" t="s">
        <v>326</v>
      </c>
      <c r="JNH36" s="415" t="s">
        <v>125</v>
      </c>
      <c r="JNI36" s="415" t="s">
        <v>146</v>
      </c>
      <c r="JNJ36" s="446"/>
      <c r="JNK36" s="451"/>
      <c r="JNL36" s="448">
        <v>89702</v>
      </c>
      <c r="JNM36" s="447" t="s">
        <v>327</v>
      </c>
      <c r="JNN36" s="450" t="s">
        <v>124</v>
      </c>
      <c r="JNO36" s="415" t="s">
        <v>326</v>
      </c>
      <c r="JNP36" s="415" t="s">
        <v>125</v>
      </c>
      <c r="JNQ36" s="415" t="s">
        <v>146</v>
      </c>
      <c r="JNR36" s="446"/>
      <c r="JNS36" s="451"/>
      <c r="JNT36" s="448">
        <v>89702</v>
      </c>
      <c r="JNU36" s="447" t="s">
        <v>327</v>
      </c>
      <c r="JNV36" s="450" t="s">
        <v>124</v>
      </c>
      <c r="JNW36" s="415" t="s">
        <v>326</v>
      </c>
      <c r="JNX36" s="415" t="s">
        <v>125</v>
      </c>
      <c r="JNY36" s="415" t="s">
        <v>146</v>
      </c>
      <c r="JNZ36" s="446"/>
      <c r="JOA36" s="451"/>
      <c r="JOB36" s="448">
        <v>89702</v>
      </c>
      <c r="JOC36" s="447" t="s">
        <v>327</v>
      </c>
      <c r="JOD36" s="450" t="s">
        <v>124</v>
      </c>
      <c r="JOE36" s="415" t="s">
        <v>326</v>
      </c>
      <c r="JOF36" s="415" t="s">
        <v>125</v>
      </c>
      <c r="JOG36" s="415" t="s">
        <v>146</v>
      </c>
      <c r="JOH36" s="446"/>
      <c r="JOI36" s="451"/>
      <c r="JOJ36" s="448">
        <v>89702</v>
      </c>
      <c r="JOK36" s="447" t="s">
        <v>327</v>
      </c>
      <c r="JOL36" s="450" t="s">
        <v>124</v>
      </c>
      <c r="JOM36" s="415" t="s">
        <v>326</v>
      </c>
      <c r="JON36" s="415" t="s">
        <v>125</v>
      </c>
      <c r="JOO36" s="415" t="s">
        <v>146</v>
      </c>
      <c r="JOP36" s="446"/>
      <c r="JOQ36" s="451"/>
      <c r="JOR36" s="448">
        <v>89702</v>
      </c>
      <c r="JOS36" s="447" t="s">
        <v>327</v>
      </c>
      <c r="JOT36" s="450" t="s">
        <v>124</v>
      </c>
      <c r="JOU36" s="415" t="s">
        <v>326</v>
      </c>
      <c r="JOV36" s="415" t="s">
        <v>125</v>
      </c>
      <c r="JOW36" s="415" t="s">
        <v>146</v>
      </c>
      <c r="JOX36" s="446"/>
      <c r="JOY36" s="451"/>
      <c r="JOZ36" s="448">
        <v>89702</v>
      </c>
      <c r="JPA36" s="447" t="s">
        <v>327</v>
      </c>
      <c r="JPB36" s="450" t="s">
        <v>124</v>
      </c>
      <c r="JPC36" s="415" t="s">
        <v>326</v>
      </c>
      <c r="JPD36" s="415" t="s">
        <v>125</v>
      </c>
      <c r="JPE36" s="415" t="s">
        <v>146</v>
      </c>
      <c r="JPF36" s="446"/>
      <c r="JPG36" s="451"/>
      <c r="JPH36" s="448">
        <v>89702</v>
      </c>
      <c r="JPI36" s="447" t="s">
        <v>327</v>
      </c>
      <c r="JPJ36" s="450" t="s">
        <v>124</v>
      </c>
      <c r="JPK36" s="415" t="s">
        <v>326</v>
      </c>
      <c r="JPL36" s="415" t="s">
        <v>125</v>
      </c>
      <c r="JPM36" s="415" t="s">
        <v>146</v>
      </c>
      <c r="JPN36" s="446"/>
      <c r="JPO36" s="451"/>
      <c r="JPP36" s="448">
        <v>89702</v>
      </c>
      <c r="JPQ36" s="447" t="s">
        <v>327</v>
      </c>
      <c r="JPR36" s="450" t="s">
        <v>124</v>
      </c>
      <c r="JPS36" s="415" t="s">
        <v>326</v>
      </c>
      <c r="JPT36" s="415" t="s">
        <v>125</v>
      </c>
      <c r="JPU36" s="415" t="s">
        <v>146</v>
      </c>
      <c r="JPV36" s="446"/>
      <c r="JPW36" s="451"/>
      <c r="JPX36" s="448">
        <v>89702</v>
      </c>
      <c r="JPY36" s="447" t="s">
        <v>327</v>
      </c>
      <c r="JPZ36" s="450" t="s">
        <v>124</v>
      </c>
      <c r="JQA36" s="415" t="s">
        <v>326</v>
      </c>
      <c r="JQB36" s="415" t="s">
        <v>125</v>
      </c>
      <c r="JQC36" s="415" t="s">
        <v>146</v>
      </c>
      <c r="JQD36" s="446"/>
      <c r="JQE36" s="451"/>
      <c r="JQF36" s="448">
        <v>89702</v>
      </c>
      <c r="JQG36" s="447" t="s">
        <v>327</v>
      </c>
      <c r="JQH36" s="450" t="s">
        <v>124</v>
      </c>
      <c r="JQI36" s="415" t="s">
        <v>326</v>
      </c>
      <c r="JQJ36" s="415" t="s">
        <v>125</v>
      </c>
      <c r="JQK36" s="415" t="s">
        <v>146</v>
      </c>
      <c r="JQL36" s="446"/>
      <c r="JQM36" s="451"/>
      <c r="JQN36" s="448">
        <v>89702</v>
      </c>
      <c r="JQO36" s="447" t="s">
        <v>327</v>
      </c>
      <c r="JQP36" s="450" t="s">
        <v>124</v>
      </c>
      <c r="JQQ36" s="415" t="s">
        <v>326</v>
      </c>
      <c r="JQR36" s="415" t="s">
        <v>125</v>
      </c>
      <c r="JQS36" s="415" t="s">
        <v>146</v>
      </c>
      <c r="JQT36" s="446"/>
      <c r="JQU36" s="451"/>
      <c r="JQV36" s="448">
        <v>89702</v>
      </c>
      <c r="JQW36" s="447" t="s">
        <v>327</v>
      </c>
      <c r="JQX36" s="450" t="s">
        <v>124</v>
      </c>
      <c r="JQY36" s="415" t="s">
        <v>326</v>
      </c>
      <c r="JQZ36" s="415" t="s">
        <v>125</v>
      </c>
      <c r="JRA36" s="415" t="s">
        <v>146</v>
      </c>
      <c r="JRB36" s="446"/>
      <c r="JRC36" s="451"/>
      <c r="JRD36" s="448">
        <v>89702</v>
      </c>
      <c r="JRE36" s="447" t="s">
        <v>327</v>
      </c>
      <c r="JRF36" s="450" t="s">
        <v>124</v>
      </c>
      <c r="JRG36" s="415" t="s">
        <v>326</v>
      </c>
      <c r="JRH36" s="415" t="s">
        <v>125</v>
      </c>
      <c r="JRI36" s="415" t="s">
        <v>146</v>
      </c>
      <c r="JRJ36" s="446"/>
      <c r="JRK36" s="451"/>
      <c r="JRL36" s="448">
        <v>89702</v>
      </c>
      <c r="JRM36" s="447" t="s">
        <v>327</v>
      </c>
      <c r="JRN36" s="450" t="s">
        <v>124</v>
      </c>
      <c r="JRO36" s="415" t="s">
        <v>326</v>
      </c>
      <c r="JRP36" s="415" t="s">
        <v>125</v>
      </c>
      <c r="JRQ36" s="415" t="s">
        <v>146</v>
      </c>
      <c r="JRR36" s="446"/>
      <c r="JRS36" s="451"/>
      <c r="JRT36" s="448">
        <v>89702</v>
      </c>
      <c r="JRU36" s="447" t="s">
        <v>327</v>
      </c>
      <c r="JRV36" s="450" t="s">
        <v>124</v>
      </c>
      <c r="JRW36" s="415" t="s">
        <v>326</v>
      </c>
      <c r="JRX36" s="415" t="s">
        <v>125</v>
      </c>
      <c r="JRY36" s="415" t="s">
        <v>146</v>
      </c>
      <c r="JRZ36" s="446"/>
      <c r="JSA36" s="451"/>
      <c r="JSB36" s="448">
        <v>89702</v>
      </c>
      <c r="JSC36" s="447" t="s">
        <v>327</v>
      </c>
      <c r="JSD36" s="450" t="s">
        <v>124</v>
      </c>
      <c r="JSE36" s="415" t="s">
        <v>326</v>
      </c>
      <c r="JSF36" s="415" t="s">
        <v>125</v>
      </c>
      <c r="JSG36" s="415" t="s">
        <v>146</v>
      </c>
      <c r="JSH36" s="446"/>
      <c r="JSI36" s="451"/>
      <c r="JSJ36" s="448">
        <v>89702</v>
      </c>
      <c r="JSK36" s="447" t="s">
        <v>327</v>
      </c>
      <c r="JSL36" s="450" t="s">
        <v>124</v>
      </c>
      <c r="JSM36" s="415" t="s">
        <v>326</v>
      </c>
      <c r="JSN36" s="415" t="s">
        <v>125</v>
      </c>
      <c r="JSO36" s="415" t="s">
        <v>146</v>
      </c>
      <c r="JSP36" s="446"/>
      <c r="JSQ36" s="451"/>
      <c r="JSR36" s="448">
        <v>89702</v>
      </c>
      <c r="JSS36" s="447" t="s">
        <v>327</v>
      </c>
      <c r="JST36" s="450" t="s">
        <v>124</v>
      </c>
      <c r="JSU36" s="415" t="s">
        <v>326</v>
      </c>
      <c r="JSV36" s="415" t="s">
        <v>125</v>
      </c>
      <c r="JSW36" s="415" t="s">
        <v>146</v>
      </c>
      <c r="JSX36" s="446"/>
      <c r="JSY36" s="451"/>
      <c r="JSZ36" s="448">
        <v>89702</v>
      </c>
      <c r="JTA36" s="447" t="s">
        <v>327</v>
      </c>
      <c r="JTB36" s="450" t="s">
        <v>124</v>
      </c>
      <c r="JTC36" s="415" t="s">
        <v>326</v>
      </c>
      <c r="JTD36" s="415" t="s">
        <v>125</v>
      </c>
      <c r="JTE36" s="415" t="s">
        <v>146</v>
      </c>
      <c r="JTF36" s="446"/>
      <c r="JTG36" s="451"/>
      <c r="JTH36" s="448">
        <v>89702</v>
      </c>
      <c r="JTI36" s="447" t="s">
        <v>327</v>
      </c>
      <c r="JTJ36" s="450" t="s">
        <v>124</v>
      </c>
      <c r="JTK36" s="415" t="s">
        <v>326</v>
      </c>
      <c r="JTL36" s="415" t="s">
        <v>125</v>
      </c>
      <c r="JTM36" s="415" t="s">
        <v>146</v>
      </c>
      <c r="JTN36" s="446"/>
      <c r="JTO36" s="451"/>
      <c r="JTP36" s="448">
        <v>89702</v>
      </c>
      <c r="JTQ36" s="447" t="s">
        <v>327</v>
      </c>
      <c r="JTR36" s="450" t="s">
        <v>124</v>
      </c>
      <c r="JTS36" s="415" t="s">
        <v>326</v>
      </c>
      <c r="JTT36" s="415" t="s">
        <v>125</v>
      </c>
      <c r="JTU36" s="415" t="s">
        <v>146</v>
      </c>
      <c r="JTV36" s="446"/>
      <c r="JTW36" s="451"/>
      <c r="JTX36" s="448">
        <v>89702</v>
      </c>
      <c r="JTY36" s="447" t="s">
        <v>327</v>
      </c>
      <c r="JTZ36" s="450" t="s">
        <v>124</v>
      </c>
      <c r="JUA36" s="415" t="s">
        <v>326</v>
      </c>
      <c r="JUB36" s="415" t="s">
        <v>125</v>
      </c>
      <c r="JUC36" s="415" t="s">
        <v>146</v>
      </c>
      <c r="JUD36" s="446"/>
      <c r="JUE36" s="451"/>
      <c r="JUF36" s="448">
        <v>89702</v>
      </c>
      <c r="JUG36" s="447" t="s">
        <v>327</v>
      </c>
      <c r="JUH36" s="450" t="s">
        <v>124</v>
      </c>
      <c r="JUI36" s="415" t="s">
        <v>326</v>
      </c>
      <c r="JUJ36" s="415" t="s">
        <v>125</v>
      </c>
      <c r="JUK36" s="415" t="s">
        <v>146</v>
      </c>
      <c r="JUL36" s="446"/>
      <c r="JUM36" s="451"/>
      <c r="JUN36" s="448">
        <v>89702</v>
      </c>
      <c r="JUO36" s="447" t="s">
        <v>327</v>
      </c>
      <c r="JUP36" s="450" t="s">
        <v>124</v>
      </c>
      <c r="JUQ36" s="415" t="s">
        <v>326</v>
      </c>
      <c r="JUR36" s="415" t="s">
        <v>125</v>
      </c>
      <c r="JUS36" s="415" t="s">
        <v>146</v>
      </c>
      <c r="JUT36" s="446"/>
      <c r="JUU36" s="451"/>
      <c r="JUV36" s="448">
        <v>89702</v>
      </c>
      <c r="JUW36" s="447" t="s">
        <v>327</v>
      </c>
      <c r="JUX36" s="450" t="s">
        <v>124</v>
      </c>
      <c r="JUY36" s="415" t="s">
        <v>326</v>
      </c>
      <c r="JUZ36" s="415" t="s">
        <v>125</v>
      </c>
      <c r="JVA36" s="415" t="s">
        <v>146</v>
      </c>
      <c r="JVB36" s="446"/>
      <c r="JVC36" s="451"/>
      <c r="JVD36" s="448">
        <v>89702</v>
      </c>
      <c r="JVE36" s="447" t="s">
        <v>327</v>
      </c>
      <c r="JVF36" s="450" t="s">
        <v>124</v>
      </c>
      <c r="JVG36" s="415" t="s">
        <v>326</v>
      </c>
      <c r="JVH36" s="415" t="s">
        <v>125</v>
      </c>
      <c r="JVI36" s="415" t="s">
        <v>146</v>
      </c>
      <c r="JVJ36" s="446"/>
      <c r="JVK36" s="451"/>
      <c r="JVL36" s="448">
        <v>89702</v>
      </c>
      <c r="JVM36" s="447" t="s">
        <v>327</v>
      </c>
      <c r="JVN36" s="450" t="s">
        <v>124</v>
      </c>
      <c r="JVO36" s="415" t="s">
        <v>326</v>
      </c>
      <c r="JVP36" s="415" t="s">
        <v>125</v>
      </c>
      <c r="JVQ36" s="415" t="s">
        <v>146</v>
      </c>
      <c r="JVR36" s="446"/>
      <c r="JVS36" s="451"/>
      <c r="JVT36" s="448">
        <v>89702</v>
      </c>
      <c r="JVU36" s="447" t="s">
        <v>327</v>
      </c>
      <c r="JVV36" s="450" t="s">
        <v>124</v>
      </c>
      <c r="JVW36" s="415" t="s">
        <v>326</v>
      </c>
      <c r="JVX36" s="415" t="s">
        <v>125</v>
      </c>
      <c r="JVY36" s="415" t="s">
        <v>146</v>
      </c>
      <c r="JVZ36" s="446"/>
      <c r="JWA36" s="451"/>
      <c r="JWB36" s="448">
        <v>89702</v>
      </c>
      <c r="JWC36" s="447" t="s">
        <v>327</v>
      </c>
      <c r="JWD36" s="450" t="s">
        <v>124</v>
      </c>
      <c r="JWE36" s="415" t="s">
        <v>326</v>
      </c>
      <c r="JWF36" s="415" t="s">
        <v>125</v>
      </c>
      <c r="JWG36" s="415" t="s">
        <v>146</v>
      </c>
      <c r="JWH36" s="446"/>
      <c r="JWI36" s="451"/>
      <c r="JWJ36" s="448">
        <v>89702</v>
      </c>
      <c r="JWK36" s="447" t="s">
        <v>327</v>
      </c>
      <c r="JWL36" s="450" t="s">
        <v>124</v>
      </c>
      <c r="JWM36" s="415" t="s">
        <v>326</v>
      </c>
      <c r="JWN36" s="415" t="s">
        <v>125</v>
      </c>
      <c r="JWO36" s="415" t="s">
        <v>146</v>
      </c>
      <c r="JWP36" s="446"/>
      <c r="JWQ36" s="451"/>
      <c r="JWR36" s="448">
        <v>89702</v>
      </c>
      <c r="JWS36" s="447" t="s">
        <v>327</v>
      </c>
      <c r="JWT36" s="450" t="s">
        <v>124</v>
      </c>
      <c r="JWU36" s="415" t="s">
        <v>326</v>
      </c>
      <c r="JWV36" s="415" t="s">
        <v>125</v>
      </c>
      <c r="JWW36" s="415" t="s">
        <v>146</v>
      </c>
      <c r="JWX36" s="446"/>
      <c r="JWY36" s="451"/>
      <c r="JWZ36" s="448">
        <v>89702</v>
      </c>
      <c r="JXA36" s="447" t="s">
        <v>327</v>
      </c>
      <c r="JXB36" s="450" t="s">
        <v>124</v>
      </c>
      <c r="JXC36" s="415" t="s">
        <v>326</v>
      </c>
      <c r="JXD36" s="415" t="s">
        <v>125</v>
      </c>
      <c r="JXE36" s="415" t="s">
        <v>146</v>
      </c>
      <c r="JXF36" s="446"/>
      <c r="JXG36" s="451"/>
      <c r="JXH36" s="448">
        <v>89702</v>
      </c>
      <c r="JXI36" s="447" t="s">
        <v>327</v>
      </c>
      <c r="JXJ36" s="450" t="s">
        <v>124</v>
      </c>
      <c r="JXK36" s="415" t="s">
        <v>326</v>
      </c>
      <c r="JXL36" s="415" t="s">
        <v>125</v>
      </c>
      <c r="JXM36" s="415" t="s">
        <v>146</v>
      </c>
      <c r="JXN36" s="446"/>
      <c r="JXO36" s="451"/>
      <c r="JXP36" s="448">
        <v>89702</v>
      </c>
      <c r="JXQ36" s="447" t="s">
        <v>327</v>
      </c>
      <c r="JXR36" s="450" t="s">
        <v>124</v>
      </c>
      <c r="JXS36" s="415" t="s">
        <v>326</v>
      </c>
      <c r="JXT36" s="415" t="s">
        <v>125</v>
      </c>
      <c r="JXU36" s="415" t="s">
        <v>146</v>
      </c>
      <c r="JXV36" s="446"/>
      <c r="JXW36" s="451"/>
      <c r="JXX36" s="448">
        <v>89702</v>
      </c>
      <c r="JXY36" s="447" t="s">
        <v>327</v>
      </c>
      <c r="JXZ36" s="450" t="s">
        <v>124</v>
      </c>
      <c r="JYA36" s="415" t="s">
        <v>326</v>
      </c>
      <c r="JYB36" s="415" t="s">
        <v>125</v>
      </c>
      <c r="JYC36" s="415" t="s">
        <v>146</v>
      </c>
      <c r="JYD36" s="446"/>
      <c r="JYE36" s="451"/>
      <c r="JYF36" s="448">
        <v>89702</v>
      </c>
      <c r="JYG36" s="447" t="s">
        <v>327</v>
      </c>
      <c r="JYH36" s="450" t="s">
        <v>124</v>
      </c>
      <c r="JYI36" s="415" t="s">
        <v>326</v>
      </c>
      <c r="JYJ36" s="415" t="s">
        <v>125</v>
      </c>
      <c r="JYK36" s="415" t="s">
        <v>146</v>
      </c>
      <c r="JYL36" s="446"/>
      <c r="JYM36" s="451"/>
      <c r="JYN36" s="448">
        <v>89702</v>
      </c>
      <c r="JYO36" s="447" t="s">
        <v>327</v>
      </c>
      <c r="JYP36" s="450" t="s">
        <v>124</v>
      </c>
      <c r="JYQ36" s="415" t="s">
        <v>326</v>
      </c>
      <c r="JYR36" s="415" t="s">
        <v>125</v>
      </c>
      <c r="JYS36" s="415" t="s">
        <v>146</v>
      </c>
      <c r="JYT36" s="446"/>
      <c r="JYU36" s="451"/>
      <c r="JYV36" s="448">
        <v>89702</v>
      </c>
      <c r="JYW36" s="447" t="s">
        <v>327</v>
      </c>
      <c r="JYX36" s="450" t="s">
        <v>124</v>
      </c>
      <c r="JYY36" s="415" t="s">
        <v>326</v>
      </c>
      <c r="JYZ36" s="415" t="s">
        <v>125</v>
      </c>
      <c r="JZA36" s="415" t="s">
        <v>146</v>
      </c>
      <c r="JZB36" s="446"/>
      <c r="JZC36" s="451"/>
      <c r="JZD36" s="448">
        <v>89702</v>
      </c>
      <c r="JZE36" s="447" t="s">
        <v>327</v>
      </c>
      <c r="JZF36" s="450" t="s">
        <v>124</v>
      </c>
      <c r="JZG36" s="415" t="s">
        <v>326</v>
      </c>
      <c r="JZH36" s="415" t="s">
        <v>125</v>
      </c>
      <c r="JZI36" s="415" t="s">
        <v>146</v>
      </c>
      <c r="JZJ36" s="446"/>
      <c r="JZK36" s="451"/>
      <c r="JZL36" s="448">
        <v>89702</v>
      </c>
      <c r="JZM36" s="447" t="s">
        <v>327</v>
      </c>
      <c r="JZN36" s="450" t="s">
        <v>124</v>
      </c>
      <c r="JZO36" s="415" t="s">
        <v>326</v>
      </c>
      <c r="JZP36" s="415" t="s">
        <v>125</v>
      </c>
      <c r="JZQ36" s="415" t="s">
        <v>146</v>
      </c>
      <c r="JZR36" s="446"/>
      <c r="JZS36" s="451"/>
      <c r="JZT36" s="448">
        <v>89702</v>
      </c>
      <c r="JZU36" s="447" t="s">
        <v>327</v>
      </c>
      <c r="JZV36" s="450" t="s">
        <v>124</v>
      </c>
      <c r="JZW36" s="415" t="s">
        <v>326</v>
      </c>
      <c r="JZX36" s="415" t="s">
        <v>125</v>
      </c>
      <c r="JZY36" s="415" t="s">
        <v>146</v>
      </c>
      <c r="JZZ36" s="446"/>
      <c r="KAA36" s="451"/>
      <c r="KAB36" s="448">
        <v>89702</v>
      </c>
      <c r="KAC36" s="447" t="s">
        <v>327</v>
      </c>
      <c r="KAD36" s="450" t="s">
        <v>124</v>
      </c>
      <c r="KAE36" s="415" t="s">
        <v>326</v>
      </c>
      <c r="KAF36" s="415" t="s">
        <v>125</v>
      </c>
      <c r="KAG36" s="415" t="s">
        <v>146</v>
      </c>
      <c r="KAH36" s="446"/>
      <c r="KAI36" s="451"/>
      <c r="KAJ36" s="448">
        <v>89702</v>
      </c>
      <c r="KAK36" s="447" t="s">
        <v>327</v>
      </c>
      <c r="KAL36" s="450" t="s">
        <v>124</v>
      </c>
      <c r="KAM36" s="415" t="s">
        <v>326</v>
      </c>
      <c r="KAN36" s="415" t="s">
        <v>125</v>
      </c>
      <c r="KAO36" s="415" t="s">
        <v>146</v>
      </c>
      <c r="KAP36" s="446"/>
      <c r="KAQ36" s="451"/>
      <c r="KAR36" s="448">
        <v>89702</v>
      </c>
      <c r="KAS36" s="447" t="s">
        <v>327</v>
      </c>
      <c r="KAT36" s="450" t="s">
        <v>124</v>
      </c>
      <c r="KAU36" s="415" t="s">
        <v>326</v>
      </c>
      <c r="KAV36" s="415" t="s">
        <v>125</v>
      </c>
      <c r="KAW36" s="415" t="s">
        <v>146</v>
      </c>
      <c r="KAX36" s="446"/>
      <c r="KAY36" s="451"/>
      <c r="KAZ36" s="448">
        <v>89702</v>
      </c>
      <c r="KBA36" s="447" t="s">
        <v>327</v>
      </c>
      <c r="KBB36" s="450" t="s">
        <v>124</v>
      </c>
      <c r="KBC36" s="415" t="s">
        <v>326</v>
      </c>
      <c r="KBD36" s="415" t="s">
        <v>125</v>
      </c>
      <c r="KBE36" s="415" t="s">
        <v>146</v>
      </c>
      <c r="KBF36" s="446"/>
      <c r="KBG36" s="451"/>
      <c r="KBH36" s="448">
        <v>89702</v>
      </c>
      <c r="KBI36" s="447" t="s">
        <v>327</v>
      </c>
      <c r="KBJ36" s="450" t="s">
        <v>124</v>
      </c>
      <c r="KBK36" s="415" t="s">
        <v>326</v>
      </c>
      <c r="KBL36" s="415" t="s">
        <v>125</v>
      </c>
      <c r="KBM36" s="415" t="s">
        <v>146</v>
      </c>
      <c r="KBN36" s="446"/>
      <c r="KBO36" s="451"/>
      <c r="KBP36" s="448">
        <v>89702</v>
      </c>
      <c r="KBQ36" s="447" t="s">
        <v>327</v>
      </c>
      <c r="KBR36" s="450" t="s">
        <v>124</v>
      </c>
      <c r="KBS36" s="415" t="s">
        <v>326</v>
      </c>
      <c r="KBT36" s="415" t="s">
        <v>125</v>
      </c>
      <c r="KBU36" s="415" t="s">
        <v>146</v>
      </c>
      <c r="KBV36" s="446"/>
      <c r="KBW36" s="451"/>
      <c r="KBX36" s="448">
        <v>89702</v>
      </c>
      <c r="KBY36" s="447" t="s">
        <v>327</v>
      </c>
      <c r="KBZ36" s="450" t="s">
        <v>124</v>
      </c>
      <c r="KCA36" s="415" t="s">
        <v>326</v>
      </c>
      <c r="KCB36" s="415" t="s">
        <v>125</v>
      </c>
      <c r="KCC36" s="415" t="s">
        <v>146</v>
      </c>
      <c r="KCD36" s="446"/>
      <c r="KCE36" s="451"/>
      <c r="KCF36" s="448">
        <v>89702</v>
      </c>
      <c r="KCG36" s="447" t="s">
        <v>327</v>
      </c>
      <c r="KCH36" s="450" t="s">
        <v>124</v>
      </c>
      <c r="KCI36" s="415" t="s">
        <v>326</v>
      </c>
      <c r="KCJ36" s="415" t="s">
        <v>125</v>
      </c>
      <c r="KCK36" s="415" t="s">
        <v>146</v>
      </c>
      <c r="KCL36" s="446"/>
      <c r="KCM36" s="451"/>
      <c r="KCN36" s="448">
        <v>89702</v>
      </c>
      <c r="KCO36" s="447" t="s">
        <v>327</v>
      </c>
      <c r="KCP36" s="450" t="s">
        <v>124</v>
      </c>
      <c r="KCQ36" s="415" t="s">
        <v>326</v>
      </c>
      <c r="KCR36" s="415" t="s">
        <v>125</v>
      </c>
      <c r="KCS36" s="415" t="s">
        <v>146</v>
      </c>
      <c r="KCT36" s="446"/>
      <c r="KCU36" s="451"/>
      <c r="KCV36" s="448">
        <v>89702</v>
      </c>
      <c r="KCW36" s="447" t="s">
        <v>327</v>
      </c>
      <c r="KCX36" s="450" t="s">
        <v>124</v>
      </c>
      <c r="KCY36" s="415" t="s">
        <v>326</v>
      </c>
      <c r="KCZ36" s="415" t="s">
        <v>125</v>
      </c>
      <c r="KDA36" s="415" t="s">
        <v>146</v>
      </c>
      <c r="KDB36" s="446"/>
      <c r="KDC36" s="451"/>
      <c r="KDD36" s="448">
        <v>89702</v>
      </c>
      <c r="KDE36" s="447" t="s">
        <v>327</v>
      </c>
      <c r="KDF36" s="450" t="s">
        <v>124</v>
      </c>
      <c r="KDG36" s="415" t="s">
        <v>326</v>
      </c>
      <c r="KDH36" s="415" t="s">
        <v>125</v>
      </c>
      <c r="KDI36" s="415" t="s">
        <v>146</v>
      </c>
      <c r="KDJ36" s="446"/>
      <c r="KDK36" s="451"/>
      <c r="KDL36" s="448">
        <v>89702</v>
      </c>
      <c r="KDM36" s="447" t="s">
        <v>327</v>
      </c>
      <c r="KDN36" s="450" t="s">
        <v>124</v>
      </c>
      <c r="KDO36" s="415" t="s">
        <v>326</v>
      </c>
      <c r="KDP36" s="415" t="s">
        <v>125</v>
      </c>
      <c r="KDQ36" s="415" t="s">
        <v>146</v>
      </c>
      <c r="KDR36" s="446"/>
      <c r="KDS36" s="451"/>
      <c r="KDT36" s="448">
        <v>89702</v>
      </c>
      <c r="KDU36" s="447" t="s">
        <v>327</v>
      </c>
      <c r="KDV36" s="450" t="s">
        <v>124</v>
      </c>
      <c r="KDW36" s="415" t="s">
        <v>326</v>
      </c>
      <c r="KDX36" s="415" t="s">
        <v>125</v>
      </c>
      <c r="KDY36" s="415" t="s">
        <v>146</v>
      </c>
      <c r="KDZ36" s="446"/>
      <c r="KEA36" s="451"/>
      <c r="KEB36" s="448">
        <v>89702</v>
      </c>
      <c r="KEC36" s="447" t="s">
        <v>327</v>
      </c>
      <c r="KED36" s="450" t="s">
        <v>124</v>
      </c>
      <c r="KEE36" s="415" t="s">
        <v>326</v>
      </c>
      <c r="KEF36" s="415" t="s">
        <v>125</v>
      </c>
      <c r="KEG36" s="415" t="s">
        <v>146</v>
      </c>
      <c r="KEH36" s="446"/>
      <c r="KEI36" s="451"/>
      <c r="KEJ36" s="448">
        <v>89702</v>
      </c>
      <c r="KEK36" s="447" t="s">
        <v>327</v>
      </c>
      <c r="KEL36" s="450" t="s">
        <v>124</v>
      </c>
      <c r="KEM36" s="415" t="s">
        <v>326</v>
      </c>
      <c r="KEN36" s="415" t="s">
        <v>125</v>
      </c>
      <c r="KEO36" s="415" t="s">
        <v>146</v>
      </c>
      <c r="KEP36" s="446"/>
      <c r="KEQ36" s="451"/>
      <c r="KER36" s="448">
        <v>89702</v>
      </c>
      <c r="KES36" s="447" t="s">
        <v>327</v>
      </c>
      <c r="KET36" s="450" t="s">
        <v>124</v>
      </c>
      <c r="KEU36" s="415" t="s">
        <v>326</v>
      </c>
      <c r="KEV36" s="415" t="s">
        <v>125</v>
      </c>
      <c r="KEW36" s="415" t="s">
        <v>146</v>
      </c>
      <c r="KEX36" s="446"/>
      <c r="KEY36" s="451"/>
      <c r="KEZ36" s="448">
        <v>89702</v>
      </c>
      <c r="KFA36" s="447" t="s">
        <v>327</v>
      </c>
      <c r="KFB36" s="450" t="s">
        <v>124</v>
      </c>
      <c r="KFC36" s="415" t="s">
        <v>326</v>
      </c>
      <c r="KFD36" s="415" t="s">
        <v>125</v>
      </c>
      <c r="KFE36" s="415" t="s">
        <v>146</v>
      </c>
      <c r="KFF36" s="446"/>
      <c r="KFG36" s="451"/>
      <c r="KFH36" s="448">
        <v>89702</v>
      </c>
      <c r="KFI36" s="447" t="s">
        <v>327</v>
      </c>
      <c r="KFJ36" s="450" t="s">
        <v>124</v>
      </c>
      <c r="KFK36" s="415" t="s">
        <v>326</v>
      </c>
      <c r="KFL36" s="415" t="s">
        <v>125</v>
      </c>
      <c r="KFM36" s="415" t="s">
        <v>146</v>
      </c>
      <c r="KFN36" s="446"/>
      <c r="KFO36" s="451"/>
      <c r="KFP36" s="448">
        <v>89702</v>
      </c>
      <c r="KFQ36" s="447" t="s">
        <v>327</v>
      </c>
      <c r="KFR36" s="450" t="s">
        <v>124</v>
      </c>
      <c r="KFS36" s="415" t="s">
        <v>326</v>
      </c>
      <c r="KFT36" s="415" t="s">
        <v>125</v>
      </c>
      <c r="KFU36" s="415" t="s">
        <v>146</v>
      </c>
      <c r="KFV36" s="446"/>
      <c r="KFW36" s="451"/>
      <c r="KFX36" s="448">
        <v>89702</v>
      </c>
      <c r="KFY36" s="447" t="s">
        <v>327</v>
      </c>
      <c r="KFZ36" s="450" t="s">
        <v>124</v>
      </c>
      <c r="KGA36" s="415" t="s">
        <v>326</v>
      </c>
      <c r="KGB36" s="415" t="s">
        <v>125</v>
      </c>
      <c r="KGC36" s="415" t="s">
        <v>146</v>
      </c>
      <c r="KGD36" s="446"/>
      <c r="KGE36" s="451"/>
      <c r="KGF36" s="448">
        <v>89702</v>
      </c>
      <c r="KGG36" s="447" t="s">
        <v>327</v>
      </c>
      <c r="KGH36" s="450" t="s">
        <v>124</v>
      </c>
      <c r="KGI36" s="415" t="s">
        <v>326</v>
      </c>
      <c r="KGJ36" s="415" t="s">
        <v>125</v>
      </c>
      <c r="KGK36" s="415" t="s">
        <v>146</v>
      </c>
      <c r="KGL36" s="446"/>
      <c r="KGM36" s="451"/>
      <c r="KGN36" s="448">
        <v>89702</v>
      </c>
      <c r="KGO36" s="447" t="s">
        <v>327</v>
      </c>
      <c r="KGP36" s="450" t="s">
        <v>124</v>
      </c>
      <c r="KGQ36" s="415" t="s">
        <v>326</v>
      </c>
      <c r="KGR36" s="415" t="s">
        <v>125</v>
      </c>
      <c r="KGS36" s="415" t="s">
        <v>146</v>
      </c>
      <c r="KGT36" s="446"/>
      <c r="KGU36" s="451"/>
      <c r="KGV36" s="448">
        <v>89702</v>
      </c>
      <c r="KGW36" s="447" t="s">
        <v>327</v>
      </c>
      <c r="KGX36" s="450" t="s">
        <v>124</v>
      </c>
      <c r="KGY36" s="415" t="s">
        <v>326</v>
      </c>
      <c r="KGZ36" s="415" t="s">
        <v>125</v>
      </c>
      <c r="KHA36" s="415" t="s">
        <v>146</v>
      </c>
      <c r="KHB36" s="446"/>
      <c r="KHC36" s="451"/>
      <c r="KHD36" s="448">
        <v>89702</v>
      </c>
      <c r="KHE36" s="447" t="s">
        <v>327</v>
      </c>
      <c r="KHF36" s="450" t="s">
        <v>124</v>
      </c>
      <c r="KHG36" s="415" t="s">
        <v>326</v>
      </c>
      <c r="KHH36" s="415" t="s">
        <v>125</v>
      </c>
      <c r="KHI36" s="415" t="s">
        <v>146</v>
      </c>
      <c r="KHJ36" s="446"/>
      <c r="KHK36" s="451"/>
      <c r="KHL36" s="448">
        <v>89702</v>
      </c>
      <c r="KHM36" s="447" t="s">
        <v>327</v>
      </c>
      <c r="KHN36" s="450" t="s">
        <v>124</v>
      </c>
      <c r="KHO36" s="415" t="s">
        <v>326</v>
      </c>
      <c r="KHP36" s="415" t="s">
        <v>125</v>
      </c>
      <c r="KHQ36" s="415" t="s">
        <v>146</v>
      </c>
      <c r="KHR36" s="446"/>
      <c r="KHS36" s="451"/>
      <c r="KHT36" s="448">
        <v>89702</v>
      </c>
      <c r="KHU36" s="447" t="s">
        <v>327</v>
      </c>
      <c r="KHV36" s="450" t="s">
        <v>124</v>
      </c>
      <c r="KHW36" s="415" t="s">
        <v>326</v>
      </c>
      <c r="KHX36" s="415" t="s">
        <v>125</v>
      </c>
      <c r="KHY36" s="415" t="s">
        <v>146</v>
      </c>
      <c r="KHZ36" s="446"/>
      <c r="KIA36" s="451"/>
      <c r="KIB36" s="448">
        <v>89702</v>
      </c>
      <c r="KIC36" s="447" t="s">
        <v>327</v>
      </c>
      <c r="KID36" s="450" t="s">
        <v>124</v>
      </c>
      <c r="KIE36" s="415" t="s">
        <v>326</v>
      </c>
      <c r="KIF36" s="415" t="s">
        <v>125</v>
      </c>
      <c r="KIG36" s="415" t="s">
        <v>146</v>
      </c>
      <c r="KIH36" s="446"/>
      <c r="KII36" s="451"/>
      <c r="KIJ36" s="448">
        <v>89702</v>
      </c>
      <c r="KIK36" s="447" t="s">
        <v>327</v>
      </c>
      <c r="KIL36" s="450" t="s">
        <v>124</v>
      </c>
      <c r="KIM36" s="415" t="s">
        <v>326</v>
      </c>
      <c r="KIN36" s="415" t="s">
        <v>125</v>
      </c>
      <c r="KIO36" s="415" t="s">
        <v>146</v>
      </c>
      <c r="KIP36" s="446"/>
      <c r="KIQ36" s="451"/>
      <c r="KIR36" s="448">
        <v>89702</v>
      </c>
      <c r="KIS36" s="447" t="s">
        <v>327</v>
      </c>
      <c r="KIT36" s="450" t="s">
        <v>124</v>
      </c>
      <c r="KIU36" s="415" t="s">
        <v>326</v>
      </c>
      <c r="KIV36" s="415" t="s">
        <v>125</v>
      </c>
      <c r="KIW36" s="415" t="s">
        <v>146</v>
      </c>
      <c r="KIX36" s="446"/>
      <c r="KIY36" s="451"/>
      <c r="KIZ36" s="448">
        <v>89702</v>
      </c>
      <c r="KJA36" s="447" t="s">
        <v>327</v>
      </c>
      <c r="KJB36" s="450" t="s">
        <v>124</v>
      </c>
      <c r="KJC36" s="415" t="s">
        <v>326</v>
      </c>
      <c r="KJD36" s="415" t="s">
        <v>125</v>
      </c>
      <c r="KJE36" s="415" t="s">
        <v>146</v>
      </c>
      <c r="KJF36" s="446"/>
      <c r="KJG36" s="451"/>
      <c r="KJH36" s="448">
        <v>89702</v>
      </c>
      <c r="KJI36" s="447" t="s">
        <v>327</v>
      </c>
      <c r="KJJ36" s="450" t="s">
        <v>124</v>
      </c>
      <c r="KJK36" s="415" t="s">
        <v>326</v>
      </c>
      <c r="KJL36" s="415" t="s">
        <v>125</v>
      </c>
      <c r="KJM36" s="415" t="s">
        <v>146</v>
      </c>
      <c r="KJN36" s="446"/>
      <c r="KJO36" s="451"/>
      <c r="KJP36" s="448">
        <v>89702</v>
      </c>
      <c r="KJQ36" s="447" t="s">
        <v>327</v>
      </c>
      <c r="KJR36" s="450" t="s">
        <v>124</v>
      </c>
      <c r="KJS36" s="415" t="s">
        <v>326</v>
      </c>
      <c r="KJT36" s="415" t="s">
        <v>125</v>
      </c>
      <c r="KJU36" s="415" t="s">
        <v>146</v>
      </c>
      <c r="KJV36" s="446"/>
      <c r="KJW36" s="451"/>
      <c r="KJX36" s="448">
        <v>89702</v>
      </c>
      <c r="KJY36" s="447" t="s">
        <v>327</v>
      </c>
      <c r="KJZ36" s="450" t="s">
        <v>124</v>
      </c>
      <c r="KKA36" s="415" t="s">
        <v>326</v>
      </c>
      <c r="KKB36" s="415" t="s">
        <v>125</v>
      </c>
      <c r="KKC36" s="415" t="s">
        <v>146</v>
      </c>
      <c r="KKD36" s="446"/>
      <c r="KKE36" s="451"/>
      <c r="KKF36" s="448">
        <v>89702</v>
      </c>
      <c r="KKG36" s="447" t="s">
        <v>327</v>
      </c>
      <c r="KKH36" s="450" t="s">
        <v>124</v>
      </c>
      <c r="KKI36" s="415" t="s">
        <v>326</v>
      </c>
      <c r="KKJ36" s="415" t="s">
        <v>125</v>
      </c>
      <c r="KKK36" s="415" t="s">
        <v>146</v>
      </c>
      <c r="KKL36" s="446"/>
      <c r="KKM36" s="451"/>
      <c r="KKN36" s="448">
        <v>89702</v>
      </c>
      <c r="KKO36" s="447" t="s">
        <v>327</v>
      </c>
      <c r="KKP36" s="450" t="s">
        <v>124</v>
      </c>
      <c r="KKQ36" s="415" t="s">
        <v>326</v>
      </c>
      <c r="KKR36" s="415" t="s">
        <v>125</v>
      </c>
      <c r="KKS36" s="415" t="s">
        <v>146</v>
      </c>
      <c r="KKT36" s="446"/>
      <c r="KKU36" s="451"/>
      <c r="KKV36" s="448">
        <v>89702</v>
      </c>
      <c r="KKW36" s="447" t="s">
        <v>327</v>
      </c>
      <c r="KKX36" s="450" t="s">
        <v>124</v>
      </c>
      <c r="KKY36" s="415" t="s">
        <v>326</v>
      </c>
      <c r="KKZ36" s="415" t="s">
        <v>125</v>
      </c>
      <c r="KLA36" s="415" t="s">
        <v>146</v>
      </c>
      <c r="KLB36" s="446"/>
      <c r="KLC36" s="451"/>
      <c r="KLD36" s="448">
        <v>89702</v>
      </c>
      <c r="KLE36" s="447" t="s">
        <v>327</v>
      </c>
      <c r="KLF36" s="450" t="s">
        <v>124</v>
      </c>
      <c r="KLG36" s="415" t="s">
        <v>326</v>
      </c>
      <c r="KLH36" s="415" t="s">
        <v>125</v>
      </c>
      <c r="KLI36" s="415" t="s">
        <v>146</v>
      </c>
      <c r="KLJ36" s="446"/>
      <c r="KLK36" s="451"/>
      <c r="KLL36" s="448">
        <v>89702</v>
      </c>
      <c r="KLM36" s="447" t="s">
        <v>327</v>
      </c>
      <c r="KLN36" s="450" t="s">
        <v>124</v>
      </c>
      <c r="KLO36" s="415" t="s">
        <v>326</v>
      </c>
      <c r="KLP36" s="415" t="s">
        <v>125</v>
      </c>
      <c r="KLQ36" s="415" t="s">
        <v>146</v>
      </c>
      <c r="KLR36" s="446"/>
      <c r="KLS36" s="451"/>
      <c r="KLT36" s="448">
        <v>89702</v>
      </c>
      <c r="KLU36" s="447" t="s">
        <v>327</v>
      </c>
      <c r="KLV36" s="450" t="s">
        <v>124</v>
      </c>
      <c r="KLW36" s="415" t="s">
        <v>326</v>
      </c>
      <c r="KLX36" s="415" t="s">
        <v>125</v>
      </c>
      <c r="KLY36" s="415" t="s">
        <v>146</v>
      </c>
      <c r="KLZ36" s="446"/>
      <c r="KMA36" s="451"/>
      <c r="KMB36" s="448">
        <v>89702</v>
      </c>
      <c r="KMC36" s="447" t="s">
        <v>327</v>
      </c>
      <c r="KMD36" s="450" t="s">
        <v>124</v>
      </c>
      <c r="KME36" s="415" t="s">
        <v>326</v>
      </c>
      <c r="KMF36" s="415" t="s">
        <v>125</v>
      </c>
      <c r="KMG36" s="415" t="s">
        <v>146</v>
      </c>
      <c r="KMH36" s="446"/>
      <c r="KMI36" s="451"/>
      <c r="KMJ36" s="448">
        <v>89702</v>
      </c>
      <c r="KMK36" s="447" t="s">
        <v>327</v>
      </c>
      <c r="KML36" s="450" t="s">
        <v>124</v>
      </c>
      <c r="KMM36" s="415" t="s">
        <v>326</v>
      </c>
      <c r="KMN36" s="415" t="s">
        <v>125</v>
      </c>
      <c r="KMO36" s="415" t="s">
        <v>146</v>
      </c>
      <c r="KMP36" s="446"/>
      <c r="KMQ36" s="451"/>
      <c r="KMR36" s="448">
        <v>89702</v>
      </c>
      <c r="KMS36" s="447" t="s">
        <v>327</v>
      </c>
      <c r="KMT36" s="450" t="s">
        <v>124</v>
      </c>
      <c r="KMU36" s="415" t="s">
        <v>326</v>
      </c>
      <c r="KMV36" s="415" t="s">
        <v>125</v>
      </c>
      <c r="KMW36" s="415" t="s">
        <v>146</v>
      </c>
      <c r="KMX36" s="446"/>
      <c r="KMY36" s="451"/>
      <c r="KMZ36" s="448">
        <v>89702</v>
      </c>
      <c r="KNA36" s="447" t="s">
        <v>327</v>
      </c>
      <c r="KNB36" s="450" t="s">
        <v>124</v>
      </c>
      <c r="KNC36" s="415" t="s">
        <v>326</v>
      </c>
      <c r="KND36" s="415" t="s">
        <v>125</v>
      </c>
      <c r="KNE36" s="415" t="s">
        <v>146</v>
      </c>
      <c r="KNF36" s="446"/>
      <c r="KNG36" s="451"/>
      <c r="KNH36" s="448">
        <v>89702</v>
      </c>
      <c r="KNI36" s="447" t="s">
        <v>327</v>
      </c>
      <c r="KNJ36" s="450" t="s">
        <v>124</v>
      </c>
      <c r="KNK36" s="415" t="s">
        <v>326</v>
      </c>
      <c r="KNL36" s="415" t="s">
        <v>125</v>
      </c>
      <c r="KNM36" s="415" t="s">
        <v>146</v>
      </c>
      <c r="KNN36" s="446"/>
      <c r="KNO36" s="451"/>
      <c r="KNP36" s="448">
        <v>89702</v>
      </c>
      <c r="KNQ36" s="447" t="s">
        <v>327</v>
      </c>
      <c r="KNR36" s="450" t="s">
        <v>124</v>
      </c>
      <c r="KNS36" s="415" t="s">
        <v>326</v>
      </c>
      <c r="KNT36" s="415" t="s">
        <v>125</v>
      </c>
      <c r="KNU36" s="415" t="s">
        <v>146</v>
      </c>
      <c r="KNV36" s="446"/>
      <c r="KNW36" s="451"/>
      <c r="KNX36" s="448">
        <v>89702</v>
      </c>
      <c r="KNY36" s="447" t="s">
        <v>327</v>
      </c>
      <c r="KNZ36" s="450" t="s">
        <v>124</v>
      </c>
      <c r="KOA36" s="415" t="s">
        <v>326</v>
      </c>
      <c r="KOB36" s="415" t="s">
        <v>125</v>
      </c>
      <c r="KOC36" s="415" t="s">
        <v>146</v>
      </c>
      <c r="KOD36" s="446"/>
      <c r="KOE36" s="451"/>
      <c r="KOF36" s="448">
        <v>89702</v>
      </c>
      <c r="KOG36" s="447" t="s">
        <v>327</v>
      </c>
      <c r="KOH36" s="450" t="s">
        <v>124</v>
      </c>
      <c r="KOI36" s="415" t="s">
        <v>326</v>
      </c>
      <c r="KOJ36" s="415" t="s">
        <v>125</v>
      </c>
      <c r="KOK36" s="415" t="s">
        <v>146</v>
      </c>
      <c r="KOL36" s="446"/>
      <c r="KOM36" s="451"/>
      <c r="KON36" s="448">
        <v>89702</v>
      </c>
      <c r="KOO36" s="447" t="s">
        <v>327</v>
      </c>
      <c r="KOP36" s="450" t="s">
        <v>124</v>
      </c>
      <c r="KOQ36" s="415" t="s">
        <v>326</v>
      </c>
      <c r="KOR36" s="415" t="s">
        <v>125</v>
      </c>
      <c r="KOS36" s="415" t="s">
        <v>146</v>
      </c>
      <c r="KOT36" s="446"/>
      <c r="KOU36" s="451"/>
      <c r="KOV36" s="448">
        <v>89702</v>
      </c>
      <c r="KOW36" s="447" t="s">
        <v>327</v>
      </c>
      <c r="KOX36" s="450" t="s">
        <v>124</v>
      </c>
      <c r="KOY36" s="415" t="s">
        <v>326</v>
      </c>
      <c r="KOZ36" s="415" t="s">
        <v>125</v>
      </c>
      <c r="KPA36" s="415" t="s">
        <v>146</v>
      </c>
      <c r="KPB36" s="446"/>
      <c r="KPC36" s="451"/>
      <c r="KPD36" s="448">
        <v>89702</v>
      </c>
      <c r="KPE36" s="447" t="s">
        <v>327</v>
      </c>
      <c r="KPF36" s="450" t="s">
        <v>124</v>
      </c>
      <c r="KPG36" s="415" t="s">
        <v>326</v>
      </c>
      <c r="KPH36" s="415" t="s">
        <v>125</v>
      </c>
      <c r="KPI36" s="415" t="s">
        <v>146</v>
      </c>
      <c r="KPJ36" s="446"/>
      <c r="KPK36" s="451"/>
      <c r="KPL36" s="448">
        <v>89702</v>
      </c>
      <c r="KPM36" s="447" t="s">
        <v>327</v>
      </c>
      <c r="KPN36" s="450" t="s">
        <v>124</v>
      </c>
      <c r="KPO36" s="415" t="s">
        <v>326</v>
      </c>
      <c r="KPP36" s="415" t="s">
        <v>125</v>
      </c>
      <c r="KPQ36" s="415" t="s">
        <v>146</v>
      </c>
      <c r="KPR36" s="446"/>
      <c r="KPS36" s="451"/>
      <c r="KPT36" s="448">
        <v>89702</v>
      </c>
      <c r="KPU36" s="447" t="s">
        <v>327</v>
      </c>
      <c r="KPV36" s="450" t="s">
        <v>124</v>
      </c>
      <c r="KPW36" s="415" t="s">
        <v>326</v>
      </c>
      <c r="KPX36" s="415" t="s">
        <v>125</v>
      </c>
      <c r="KPY36" s="415" t="s">
        <v>146</v>
      </c>
      <c r="KPZ36" s="446"/>
      <c r="KQA36" s="451"/>
      <c r="KQB36" s="448">
        <v>89702</v>
      </c>
      <c r="KQC36" s="447" t="s">
        <v>327</v>
      </c>
      <c r="KQD36" s="450" t="s">
        <v>124</v>
      </c>
      <c r="KQE36" s="415" t="s">
        <v>326</v>
      </c>
      <c r="KQF36" s="415" t="s">
        <v>125</v>
      </c>
      <c r="KQG36" s="415" t="s">
        <v>146</v>
      </c>
      <c r="KQH36" s="446"/>
      <c r="KQI36" s="451"/>
      <c r="KQJ36" s="448">
        <v>89702</v>
      </c>
      <c r="KQK36" s="447" t="s">
        <v>327</v>
      </c>
      <c r="KQL36" s="450" t="s">
        <v>124</v>
      </c>
      <c r="KQM36" s="415" t="s">
        <v>326</v>
      </c>
      <c r="KQN36" s="415" t="s">
        <v>125</v>
      </c>
      <c r="KQO36" s="415" t="s">
        <v>146</v>
      </c>
      <c r="KQP36" s="446"/>
      <c r="KQQ36" s="451"/>
      <c r="KQR36" s="448">
        <v>89702</v>
      </c>
      <c r="KQS36" s="447" t="s">
        <v>327</v>
      </c>
      <c r="KQT36" s="450" t="s">
        <v>124</v>
      </c>
      <c r="KQU36" s="415" t="s">
        <v>326</v>
      </c>
      <c r="KQV36" s="415" t="s">
        <v>125</v>
      </c>
      <c r="KQW36" s="415" t="s">
        <v>146</v>
      </c>
      <c r="KQX36" s="446"/>
      <c r="KQY36" s="451"/>
      <c r="KQZ36" s="448">
        <v>89702</v>
      </c>
      <c r="KRA36" s="447" t="s">
        <v>327</v>
      </c>
      <c r="KRB36" s="450" t="s">
        <v>124</v>
      </c>
      <c r="KRC36" s="415" t="s">
        <v>326</v>
      </c>
      <c r="KRD36" s="415" t="s">
        <v>125</v>
      </c>
      <c r="KRE36" s="415" t="s">
        <v>146</v>
      </c>
      <c r="KRF36" s="446"/>
      <c r="KRG36" s="451"/>
      <c r="KRH36" s="448">
        <v>89702</v>
      </c>
      <c r="KRI36" s="447" t="s">
        <v>327</v>
      </c>
      <c r="KRJ36" s="450" t="s">
        <v>124</v>
      </c>
      <c r="KRK36" s="415" t="s">
        <v>326</v>
      </c>
      <c r="KRL36" s="415" t="s">
        <v>125</v>
      </c>
      <c r="KRM36" s="415" t="s">
        <v>146</v>
      </c>
      <c r="KRN36" s="446"/>
      <c r="KRO36" s="451"/>
      <c r="KRP36" s="448">
        <v>89702</v>
      </c>
      <c r="KRQ36" s="447" t="s">
        <v>327</v>
      </c>
      <c r="KRR36" s="450" t="s">
        <v>124</v>
      </c>
      <c r="KRS36" s="415" t="s">
        <v>326</v>
      </c>
      <c r="KRT36" s="415" t="s">
        <v>125</v>
      </c>
      <c r="KRU36" s="415" t="s">
        <v>146</v>
      </c>
      <c r="KRV36" s="446"/>
      <c r="KRW36" s="451"/>
      <c r="KRX36" s="448">
        <v>89702</v>
      </c>
      <c r="KRY36" s="447" t="s">
        <v>327</v>
      </c>
      <c r="KRZ36" s="450" t="s">
        <v>124</v>
      </c>
      <c r="KSA36" s="415" t="s">
        <v>326</v>
      </c>
      <c r="KSB36" s="415" t="s">
        <v>125</v>
      </c>
      <c r="KSC36" s="415" t="s">
        <v>146</v>
      </c>
      <c r="KSD36" s="446"/>
      <c r="KSE36" s="451"/>
      <c r="KSF36" s="448">
        <v>89702</v>
      </c>
      <c r="KSG36" s="447" t="s">
        <v>327</v>
      </c>
      <c r="KSH36" s="450" t="s">
        <v>124</v>
      </c>
      <c r="KSI36" s="415" t="s">
        <v>326</v>
      </c>
      <c r="KSJ36" s="415" t="s">
        <v>125</v>
      </c>
      <c r="KSK36" s="415" t="s">
        <v>146</v>
      </c>
      <c r="KSL36" s="446"/>
      <c r="KSM36" s="451"/>
      <c r="KSN36" s="448">
        <v>89702</v>
      </c>
      <c r="KSO36" s="447" t="s">
        <v>327</v>
      </c>
      <c r="KSP36" s="450" t="s">
        <v>124</v>
      </c>
      <c r="KSQ36" s="415" t="s">
        <v>326</v>
      </c>
      <c r="KSR36" s="415" t="s">
        <v>125</v>
      </c>
      <c r="KSS36" s="415" t="s">
        <v>146</v>
      </c>
      <c r="KST36" s="446"/>
      <c r="KSU36" s="451"/>
      <c r="KSV36" s="448">
        <v>89702</v>
      </c>
      <c r="KSW36" s="447" t="s">
        <v>327</v>
      </c>
      <c r="KSX36" s="450" t="s">
        <v>124</v>
      </c>
      <c r="KSY36" s="415" t="s">
        <v>326</v>
      </c>
      <c r="KSZ36" s="415" t="s">
        <v>125</v>
      </c>
      <c r="KTA36" s="415" t="s">
        <v>146</v>
      </c>
      <c r="KTB36" s="446"/>
      <c r="KTC36" s="451"/>
      <c r="KTD36" s="448">
        <v>89702</v>
      </c>
      <c r="KTE36" s="447" t="s">
        <v>327</v>
      </c>
      <c r="KTF36" s="450" t="s">
        <v>124</v>
      </c>
      <c r="KTG36" s="415" t="s">
        <v>326</v>
      </c>
      <c r="KTH36" s="415" t="s">
        <v>125</v>
      </c>
      <c r="KTI36" s="415" t="s">
        <v>146</v>
      </c>
      <c r="KTJ36" s="446"/>
      <c r="KTK36" s="451"/>
      <c r="KTL36" s="448">
        <v>89702</v>
      </c>
      <c r="KTM36" s="447" t="s">
        <v>327</v>
      </c>
      <c r="KTN36" s="450" t="s">
        <v>124</v>
      </c>
      <c r="KTO36" s="415" t="s">
        <v>326</v>
      </c>
      <c r="KTP36" s="415" t="s">
        <v>125</v>
      </c>
      <c r="KTQ36" s="415" t="s">
        <v>146</v>
      </c>
      <c r="KTR36" s="446"/>
      <c r="KTS36" s="451"/>
      <c r="KTT36" s="448">
        <v>89702</v>
      </c>
      <c r="KTU36" s="447" t="s">
        <v>327</v>
      </c>
      <c r="KTV36" s="450" t="s">
        <v>124</v>
      </c>
      <c r="KTW36" s="415" t="s">
        <v>326</v>
      </c>
      <c r="KTX36" s="415" t="s">
        <v>125</v>
      </c>
      <c r="KTY36" s="415" t="s">
        <v>146</v>
      </c>
      <c r="KTZ36" s="446"/>
      <c r="KUA36" s="451"/>
      <c r="KUB36" s="448">
        <v>89702</v>
      </c>
      <c r="KUC36" s="447" t="s">
        <v>327</v>
      </c>
      <c r="KUD36" s="450" t="s">
        <v>124</v>
      </c>
      <c r="KUE36" s="415" t="s">
        <v>326</v>
      </c>
      <c r="KUF36" s="415" t="s">
        <v>125</v>
      </c>
      <c r="KUG36" s="415" t="s">
        <v>146</v>
      </c>
      <c r="KUH36" s="446"/>
      <c r="KUI36" s="451"/>
      <c r="KUJ36" s="448">
        <v>89702</v>
      </c>
      <c r="KUK36" s="447" t="s">
        <v>327</v>
      </c>
      <c r="KUL36" s="450" t="s">
        <v>124</v>
      </c>
      <c r="KUM36" s="415" t="s">
        <v>326</v>
      </c>
      <c r="KUN36" s="415" t="s">
        <v>125</v>
      </c>
      <c r="KUO36" s="415" t="s">
        <v>146</v>
      </c>
      <c r="KUP36" s="446"/>
      <c r="KUQ36" s="451"/>
      <c r="KUR36" s="448">
        <v>89702</v>
      </c>
      <c r="KUS36" s="447" t="s">
        <v>327</v>
      </c>
      <c r="KUT36" s="450" t="s">
        <v>124</v>
      </c>
      <c r="KUU36" s="415" t="s">
        <v>326</v>
      </c>
      <c r="KUV36" s="415" t="s">
        <v>125</v>
      </c>
      <c r="KUW36" s="415" t="s">
        <v>146</v>
      </c>
      <c r="KUX36" s="446"/>
      <c r="KUY36" s="451"/>
      <c r="KUZ36" s="448">
        <v>89702</v>
      </c>
      <c r="KVA36" s="447" t="s">
        <v>327</v>
      </c>
      <c r="KVB36" s="450" t="s">
        <v>124</v>
      </c>
      <c r="KVC36" s="415" t="s">
        <v>326</v>
      </c>
      <c r="KVD36" s="415" t="s">
        <v>125</v>
      </c>
      <c r="KVE36" s="415" t="s">
        <v>146</v>
      </c>
      <c r="KVF36" s="446"/>
      <c r="KVG36" s="451"/>
      <c r="KVH36" s="448">
        <v>89702</v>
      </c>
      <c r="KVI36" s="447" t="s">
        <v>327</v>
      </c>
      <c r="KVJ36" s="450" t="s">
        <v>124</v>
      </c>
      <c r="KVK36" s="415" t="s">
        <v>326</v>
      </c>
      <c r="KVL36" s="415" t="s">
        <v>125</v>
      </c>
      <c r="KVM36" s="415" t="s">
        <v>146</v>
      </c>
      <c r="KVN36" s="446"/>
      <c r="KVO36" s="451"/>
      <c r="KVP36" s="448">
        <v>89702</v>
      </c>
      <c r="KVQ36" s="447" t="s">
        <v>327</v>
      </c>
      <c r="KVR36" s="450" t="s">
        <v>124</v>
      </c>
      <c r="KVS36" s="415" t="s">
        <v>326</v>
      </c>
      <c r="KVT36" s="415" t="s">
        <v>125</v>
      </c>
      <c r="KVU36" s="415" t="s">
        <v>146</v>
      </c>
      <c r="KVV36" s="446"/>
      <c r="KVW36" s="451"/>
      <c r="KVX36" s="448">
        <v>89702</v>
      </c>
      <c r="KVY36" s="447" t="s">
        <v>327</v>
      </c>
      <c r="KVZ36" s="450" t="s">
        <v>124</v>
      </c>
      <c r="KWA36" s="415" t="s">
        <v>326</v>
      </c>
      <c r="KWB36" s="415" t="s">
        <v>125</v>
      </c>
      <c r="KWC36" s="415" t="s">
        <v>146</v>
      </c>
      <c r="KWD36" s="446"/>
      <c r="KWE36" s="451"/>
      <c r="KWF36" s="448">
        <v>89702</v>
      </c>
      <c r="KWG36" s="447" t="s">
        <v>327</v>
      </c>
      <c r="KWH36" s="450" t="s">
        <v>124</v>
      </c>
      <c r="KWI36" s="415" t="s">
        <v>326</v>
      </c>
      <c r="KWJ36" s="415" t="s">
        <v>125</v>
      </c>
      <c r="KWK36" s="415" t="s">
        <v>146</v>
      </c>
      <c r="KWL36" s="446"/>
      <c r="KWM36" s="451"/>
      <c r="KWN36" s="448">
        <v>89702</v>
      </c>
      <c r="KWO36" s="447" t="s">
        <v>327</v>
      </c>
      <c r="KWP36" s="450" t="s">
        <v>124</v>
      </c>
      <c r="KWQ36" s="415" t="s">
        <v>326</v>
      </c>
      <c r="KWR36" s="415" t="s">
        <v>125</v>
      </c>
      <c r="KWS36" s="415" t="s">
        <v>146</v>
      </c>
      <c r="KWT36" s="446"/>
      <c r="KWU36" s="451"/>
      <c r="KWV36" s="448">
        <v>89702</v>
      </c>
      <c r="KWW36" s="447" t="s">
        <v>327</v>
      </c>
      <c r="KWX36" s="450" t="s">
        <v>124</v>
      </c>
      <c r="KWY36" s="415" t="s">
        <v>326</v>
      </c>
      <c r="KWZ36" s="415" t="s">
        <v>125</v>
      </c>
      <c r="KXA36" s="415" t="s">
        <v>146</v>
      </c>
      <c r="KXB36" s="446"/>
      <c r="KXC36" s="451"/>
      <c r="KXD36" s="448">
        <v>89702</v>
      </c>
      <c r="KXE36" s="447" t="s">
        <v>327</v>
      </c>
      <c r="KXF36" s="450" t="s">
        <v>124</v>
      </c>
      <c r="KXG36" s="415" t="s">
        <v>326</v>
      </c>
      <c r="KXH36" s="415" t="s">
        <v>125</v>
      </c>
      <c r="KXI36" s="415" t="s">
        <v>146</v>
      </c>
      <c r="KXJ36" s="446"/>
      <c r="KXK36" s="451"/>
      <c r="KXL36" s="448">
        <v>89702</v>
      </c>
      <c r="KXM36" s="447" t="s">
        <v>327</v>
      </c>
      <c r="KXN36" s="450" t="s">
        <v>124</v>
      </c>
      <c r="KXO36" s="415" t="s">
        <v>326</v>
      </c>
      <c r="KXP36" s="415" t="s">
        <v>125</v>
      </c>
      <c r="KXQ36" s="415" t="s">
        <v>146</v>
      </c>
      <c r="KXR36" s="446"/>
      <c r="KXS36" s="451"/>
      <c r="KXT36" s="448">
        <v>89702</v>
      </c>
      <c r="KXU36" s="447" t="s">
        <v>327</v>
      </c>
      <c r="KXV36" s="450" t="s">
        <v>124</v>
      </c>
      <c r="KXW36" s="415" t="s">
        <v>326</v>
      </c>
      <c r="KXX36" s="415" t="s">
        <v>125</v>
      </c>
      <c r="KXY36" s="415" t="s">
        <v>146</v>
      </c>
      <c r="KXZ36" s="446"/>
      <c r="KYA36" s="451"/>
      <c r="KYB36" s="448">
        <v>89702</v>
      </c>
      <c r="KYC36" s="447" t="s">
        <v>327</v>
      </c>
      <c r="KYD36" s="450" t="s">
        <v>124</v>
      </c>
      <c r="KYE36" s="415" t="s">
        <v>326</v>
      </c>
      <c r="KYF36" s="415" t="s">
        <v>125</v>
      </c>
      <c r="KYG36" s="415" t="s">
        <v>146</v>
      </c>
      <c r="KYH36" s="446"/>
      <c r="KYI36" s="451"/>
      <c r="KYJ36" s="448">
        <v>89702</v>
      </c>
      <c r="KYK36" s="447" t="s">
        <v>327</v>
      </c>
      <c r="KYL36" s="450" t="s">
        <v>124</v>
      </c>
      <c r="KYM36" s="415" t="s">
        <v>326</v>
      </c>
      <c r="KYN36" s="415" t="s">
        <v>125</v>
      </c>
      <c r="KYO36" s="415" t="s">
        <v>146</v>
      </c>
      <c r="KYP36" s="446"/>
      <c r="KYQ36" s="451"/>
      <c r="KYR36" s="448">
        <v>89702</v>
      </c>
      <c r="KYS36" s="447" t="s">
        <v>327</v>
      </c>
      <c r="KYT36" s="450" t="s">
        <v>124</v>
      </c>
      <c r="KYU36" s="415" t="s">
        <v>326</v>
      </c>
      <c r="KYV36" s="415" t="s">
        <v>125</v>
      </c>
      <c r="KYW36" s="415" t="s">
        <v>146</v>
      </c>
      <c r="KYX36" s="446"/>
      <c r="KYY36" s="451"/>
      <c r="KYZ36" s="448">
        <v>89702</v>
      </c>
      <c r="KZA36" s="447" t="s">
        <v>327</v>
      </c>
      <c r="KZB36" s="450" t="s">
        <v>124</v>
      </c>
      <c r="KZC36" s="415" t="s">
        <v>326</v>
      </c>
      <c r="KZD36" s="415" t="s">
        <v>125</v>
      </c>
      <c r="KZE36" s="415" t="s">
        <v>146</v>
      </c>
      <c r="KZF36" s="446"/>
      <c r="KZG36" s="451"/>
      <c r="KZH36" s="448">
        <v>89702</v>
      </c>
      <c r="KZI36" s="447" t="s">
        <v>327</v>
      </c>
      <c r="KZJ36" s="450" t="s">
        <v>124</v>
      </c>
      <c r="KZK36" s="415" t="s">
        <v>326</v>
      </c>
      <c r="KZL36" s="415" t="s">
        <v>125</v>
      </c>
      <c r="KZM36" s="415" t="s">
        <v>146</v>
      </c>
      <c r="KZN36" s="446"/>
      <c r="KZO36" s="451"/>
      <c r="KZP36" s="448">
        <v>89702</v>
      </c>
      <c r="KZQ36" s="447" t="s">
        <v>327</v>
      </c>
      <c r="KZR36" s="450" t="s">
        <v>124</v>
      </c>
      <c r="KZS36" s="415" t="s">
        <v>326</v>
      </c>
      <c r="KZT36" s="415" t="s">
        <v>125</v>
      </c>
      <c r="KZU36" s="415" t="s">
        <v>146</v>
      </c>
      <c r="KZV36" s="446"/>
      <c r="KZW36" s="451"/>
      <c r="KZX36" s="448">
        <v>89702</v>
      </c>
      <c r="KZY36" s="447" t="s">
        <v>327</v>
      </c>
      <c r="KZZ36" s="450" t="s">
        <v>124</v>
      </c>
      <c r="LAA36" s="415" t="s">
        <v>326</v>
      </c>
      <c r="LAB36" s="415" t="s">
        <v>125</v>
      </c>
      <c r="LAC36" s="415" t="s">
        <v>146</v>
      </c>
      <c r="LAD36" s="446"/>
      <c r="LAE36" s="451"/>
      <c r="LAF36" s="448">
        <v>89702</v>
      </c>
      <c r="LAG36" s="447" t="s">
        <v>327</v>
      </c>
      <c r="LAH36" s="450" t="s">
        <v>124</v>
      </c>
      <c r="LAI36" s="415" t="s">
        <v>326</v>
      </c>
      <c r="LAJ36" s="415" t="s">
        <v>125</v>
      </c>
      <c r="LAK36" s="415" t="s">
        <v>146</v>
      </c>
      <c r="LAL36" s="446"/>
      <c r="LAM36" s="451"/>
      <c r="LAN36" s="448">
        <v>89702</v>
      </c>
      <c r="LAO36" s="447" t="s">
        <v>327</v>
      </c>
      <c r="LAP36" s="450" t="s">
        <v>124</v>
      </c>
      <c r="LAQ36" s="415" t="s">
        <v>326</v>
      </c>
      <c r="LAR36" s="415" t="s">
        <v>125</v>
      </c>
      <c r="LAS36" s="415" t="s">
        <v>146</v>
      </c>
      <c r="LAT36" s="446"/>
      <c r="LAU36" s="451"/>
      <c r="LAV36" s="448">
        <v>89702</v>
      </c>
      <c r="LAW36" s="447" t="s">
        <v>327</v>
      </c>
      <c r="LAX36" s="450" t="s">
        <v>124</v>
      </c>
      <c r="LAY36" s="415" t="s">
        <v>326</v>
      </c>
      <c r="LAZ36" s="415" t="s">
        <v>125</v>
      </c>
      <c r="LBA36" s="415" t="s">
        <v>146</v>
      </c>
      <c r="LBB36" s="446"/>
      <c r="LBC36" s="451"/>
      <c r="LBD36" s="448">
        <v>89702</v>
      </c>
      <c r="LBE36" s="447" t="s">
        <v>327</v>
      </c>
      <c r="LBF36" s="450" t="s">
        <v>124</v>
      </c>
      <c r="LBG36" s="415" t="s">
        <v>326</v>
      </c>
      <c r="LBH36" s="415" t="s">
        <v>125</v>
      </c>
      <c r="LBI36" s="415" t="s">
        <v>146</v>
      </c>
      <c r="LBJ36" s="446"/>
      <c r="LBK36" s="451"/>
      <c r="LBL36" s="448">
        <v>89702</v>
      </c>
      <c r="LBM36" s="447" t="s">
        <v>327</v>
      </c>
      <c r="LBN36" s="450" t="s">
        <v>124</v>
      </c>
      <c r="LBO36" s="415" t="s">
        <v>326</v>
      </c>
      <c r="LBP36" s="415" t="s">
        <v>125</v>
      </c>
      <c r="LBQ36" s="415" t="s">
        <v>146</v>
      </c>
      <c r="LBR36" s="446"/>
      <c r="LBS36" s="451"/>
      <c r="LBT36" s="448">
        <v>89702</v>
      </c>
      <c r="LBU36" s="447" t="s">
        <v>327</v>
      </c>
      <c r="LBV36" s="450" t="s">
        <v>124</v>
      </c>
      <c r="LBW36" s="415" t="s">
        <v>326</v>
      </c>
      <c r="LBX36" s="415" t="s">
        <v>125</v>
      </c>
      <c r="LBY36" s="415" t="s">
        <v>146</v>
      </c>
      <c r="LBZ36" s="446"/>
      <c r="LCA36" s="451"/>
      <c r="LCB36" s="448">
        <v>89702</v>
      </c>
      <c r="LCC36" s="447" t="s">
        <v>327</v>
      </c>
      <c r="LCD36" s="450" t="s">
        <v>124</v>
      </c>
      <c r="LCE36" s="415" t="s">
        <v>326</v>
      </c>
      <c r="LCF36" s="415" t="s">
        <v>125</v>
      </c>
      <c r="LCG36" s="415" t="s">
        <v>146</v>
      </c>
      <c r="LCH36" s="446"/>
      <c r="LCI36" s="451"/>
      <c r="LCJ36" s="448">
        <v>89702</v>
      </c>
      <c r="LCK36" s="447" t="s">
        <v>327</v>
      </c>
      <c r="LCL36" s="450" t="s">
        <v>124</v>
      </c>
      <c r="LCM36" s="415" t="s">
        <v>326</v>
      </c>
      <c r="LCN36" s="415" t="s">
        <v>125</v>
      </c>
      <c r="LCO36" s="415" t="s">
        <v>146</v>
      </c>
      <c r="LCP36" s="446"/>
      <c r="LCQ36" s="451"/>
      <c r="LCR36" s="448">
        <v>89702</v>
      </c>
      <c r="LCS36" s="447" t="s">
        <v>327</v>
      </c>
      <c r="LCT36" s="450" t="s">
        <v>124</v>
      </c>
      <c r="LCU36" s="415" t="s">
        <v>326</v>
      </c>
      <c r="LCV36" s="415" t="s">
        <v>125</v>
      </c>
      <c r="LCW36" s="415" t="s">
        <v>146</v>
      </c>
      <c r="LCX36" s="446"/>
      <c r="LCY36" s="451"/>
      <c r="LCZ36" s="448">
        <v>89702</v>
      </c>
      <c r="LDA36" s="447" t="s">
        <v>327</v>
      </c>
      <c r="LDB36" s="450" t="s">
        <v>124</v>
      </c>
      <c r="LDC36" s="415" t="s">
        <v>326</v>
      </c>
      <c r="LDD36" s="415" t="s">
        <v>125</v>
      </c>
      <c r="LDE36" s="415" t="s">
        <v>146</v>
      </c>
      <c r="LDF36" s="446"/>
      <c r="LDG36" s="451"/>
      <c r="LDH36" s="448">
        <v>89702</v>
      </c>
      <c r="LDI36" s="447" t="s">
        <v>327</v>
      </c>
      <c r="LDJ36" s="450" t="s">
        <v>124</v>
      </c>
      <c r="LDK36" s="415" t="s">
        <v>326</v>
      </c>
      <c r="LDL36" s="415" t="s">
        <v>125</v>
      </c>
      <c r="LDM36" s="415" t="s">
        <v>146</v>
      </c>
      <c r="LDN36" s="446"/>
      <c r="LDO36" s="451"/>
      <c r="LDP36" s="448">
        <v>89702</v>
      </c>
      <c r="LDQ36" s="447" t="s">
        <v>327</v>
      </c>
      <c r="LDR36" s="450" t="s">
        <v>124</v>
      </c>
      <c r="LDS36" s="415" t="s">
        <v>326</v>
      </c>
      <c r="LDT36" s="415" t="s">
        <v>125</v>
      </c>
      <c r="LDU36" s="415" t="s">
        <v>146</v>
      </c>
      <c r="LDV36" s="446"/>
      <c r="LDW36" s="451"/>
      <c r="LDX36" s="448">
        <v>89702</v>
      </c>
      <c r="LDY36" s="447" t="s">
        <v>327</v>
      </c>
      <c r="LDZ36" s="450" t="s">
        <v>124</v>
      </c>
      <c r="LEA36" s="415" t="s">
        <v>326</v>
      </c>
      <c r="LEB36" s="415" t="s">
        <v>125</v>
      </c>
      <c r="LEC36" s="415" t="s">
        <v>146</v>
      </c>
      <c r="LED36" s="446"/>
      <c r="LEE36" s="451"/>
      <c r="LEF36" s="448">
        <v>89702</v>
      </c>
      <c r="LEG36" s="447" t="s">
        <v>327</v>
      </c>
      <c r="LEH36" s="450" t="s">
        <v>124</v>
      </c>
      <c r="LEI36" s="415" t="s">
        <v>326</v>
      </c>
      <c r="LEJ36" s="415" t="s">
        <v>125</v>
      </c>
      <c r="LEK36" s="415" t="s">
        <v>146</v>
      </c>
      <c r="LEL36" s="446"/>
      <c r="LEM36" s="451"/>
      <c r="LEN36" s="448">
        <v>89702</v>
      </c>
      <c r="LEO36" s="447" t="s">
        <v>327</v>
      </c>
      <c r="LEP36" s="450" t="s">
        <v>124</v>
      </c>
      <c r="LEQ36" s="415" t="s">
        <v>326</v>
      </c>
      <c r="LER36" s="415" t="s">
        <v>125</v>
      </c>
      <c r="LES36" s="415" t="s">
        <v>146</v>
      </c>
      <c r="LET36" s="446"/>
      <c r="LEU36" s="451"/>
      <c r="LEV36" s="448">
        <v>89702</v>
      </c>
      <c r="LEW36" s="447" t="s">
        <v>327</v>
      </c>
      <c r="LEX36" s="450" t="s">
        <v>124</v>
      </c>
      <c r="LEY36" s="415" t="s">
        <v>326</v>
      </c>
      <c r="LEZ36" s="415" t="s">
        <v>125</v>
      </c>
      <c r="LFA36" s="415" t="s">
        <v>146</v>
      </c>
      <c r="LFB36" s="446"/>
      <c r="LFC36" s="451"/>
      <c r="LFD36" s="448">
        <v>89702</v>
      </c>
      <c r="LFE36" s="447" t="s">
        <v>327</v>
      </c>
      <c r="LFF36" s="450" t="s">
        <v>124</v>
      </c>
      <c r="LFG36" s="415" t="s">
        <v>326</v>
      </c>
      <c r="LFH36" s="415" t="s">
        <v>125</v>
      </c>
      <c r="LFI36" s="415" t="s">
        <v>146</v>
      </c>
      <c r="LFJ36" s="446"/>
      <c r="LFK36" s="451"/>
      <c r="LFL36" s="448">
        <v>89702</v>
      </c>
      <c r="LFM36" s="447" t="s">
        <v>327</v>
      </c>
      <c r="LFN36" s="450" t="s">
        <v>124</v>
      </c>
      <c r="LFO36" s="415" t="s">
        <v>326</v>
      </c>
      <c r="LFP36" s="415" t="s">
        <v>125</v>
      </c>
      <c r="LFQ36" s="415" t="s">
        <v>146</v>
      </c>
      <c r="LFR36" s="446"/>
      <c r="LFS36" s="451"/>
      <c r="LFT36" s="448">
        <v>89702</v>
      </c>
      <c r="LFU36" s="447" t="s">
        <v>327</v>
      </c>
      <c r="LFV36" s="450" t="s">
        <v>124</v>
      </c>
      <c r="LFW36" s="415" t="s">
        <v>326</v>
      </c>
      <c r="LFX36" s="415" t="s">
        <v>125</v>
      </c>
      <c r="LFY36" s="415" t="s">
        <v>146</v>
      </c>
      <c r="LFZ36" s="446"/>
      <c r="LGA36" s="451"/>
      <c r="LGB36" s="448">
        <v>89702</v>
      </c>
      <c r="LGC36" s="447" t="s">
        <v>327</v>
      </c>
      <c r="LGD36" s="450" t="s">
        <v>124</v>
      </c>
      <c r="LGE36" s="415" t="s">
        <v>326</v>
      </c>
      <c r="LGF36" s="415" t="s">
        <v>125</v>
      </c>
      <c r="LGG36" s="415" t="s">
        <v>146</v>
      </c>
      <c r="LGH36" s="446"/>
      <c r="LGI36" s="451"/>
      <c r="LGJ36" s="448">
        <v>89702</v>
      </c>
      <c r="LGK36" s="447" t="s">
        <v>327</v>
      </c>
      <c r="LGL36" s="450" t="s">
        <v>124</v>
      </c>
      <c r="LGM36" s="415" t="s">
        <v>326</v>
      </c>
      <c r="LGN36" s="415" t="s">
        <v>125</v>
      </c>
      <c r="LGO36" s="415" t="s">
        <v>146</v>
      </c>
      <c r="LGP36" s="446"/>
      <c r="LGQ36" s="451"/>
      <c r="LGR36" s="448">
        <v>89702</v>
      </c>
      <c r="LGS36" s="447" t="s">
        <v>327</v>
      </c>
      <c r="LGT36" s="450" t="s">
        <v>124</v>
      </c>
      <c r="LGU36" s="415" t="s">
        <v>326</v>
      </c>
      <c r="LGV36" s="415" t="s">
        <v>125</v>
      </c>
      <c r="LGW36" s="415" t="s">
        <v>146</v>
      </c>
      <c r="LGX36" s="446"/>
      <c r="LGY36" s="451"/>
      <c r="LGZ36" s="448">
        <v>89702</v>
      </c>
      <c r="LHA36" s="447" t="s">
        <v>327</v>
      </c>
      <c r="LHB36" s="450" t="s">
        <v>124</v>
      </c>
      <c r="LHC36" s="415" t="s">
        <v>326</v>
      </c>
      <c r="LHD36" s="415" t="s">
        <v>125</v>
      </c>
      <c r="LHE36" s="415" t="s">
        <v>146</v>
      </c>
      <c r="LHF36" s="446"/>
      <c r="LHG36" s="451"/>
      <c r="LHH36" s="448">
        <v>89702</v>
      </c>
      <c r="LHI36" s="447" t="s">
        <v>327</v>
      </c>
      <c r="LHJ36" s="450" t="s">
        <v>124</v>
      </c>
      <c r="LHK36" s="415" t="s">
        <v>326</v>
      </c>
      <c r="LHL36" s="415" t="s">
        <v>125</v>
      </c>
      <c r="LHM36" s="415" t="s">
        <v>146</v>
      </c>
      <c r="LHN36" s="446"/>
      <c r="LHO36" s="451"/>
      <c r="LHP36" s="448">
        <v>89702</v>
      </c>
      <c r="LHQ36" s="447" t="s">
        <v>327</v>
      </c>
      <c r="LHR36" s="450" t="s">
        <v>124</v>
      </c>
      <c r="LHS36" s="415" t="s">
        <v>326</v>
      </c>
      <c r="LHT36" s="415" t="s">
        <v>125</v>
      </c>
      <c r="LHU36" s="415" t="s">
        <v>146</v>
      </c>
      <c r="LHV36" s="446"/>
      <c r="LHW36" s="451"/>
      <c r="LHX36" s="448">
        <v>89702</v>
      </c>
      <c r="LHY36" s="447" t="s">
        <v>327</v>
      </c>
      <c r="LHZ36" s="450" t="s">
        <v>124</v>
      </c>
      <c r="LIA36" s="415" t="s">
        <v>326</v>
      </c>
      <c r="LIB36" s="415" t="s">
        <v>125</v>
      </c>
      <c r="LIC36" s="415" t="s">
        <v>146</v>
      </c>
      <c r="LID36" s="446"/>
      <c r="LIE36" s="451"/>
      <c r="LIF36" s="448">
        <v>89702</v>
      </c>
      <c r="LIG36" s="447" t="s">
        <v>327</v>
      </c>
      <c r="LIH36" s="450" t="s">
        <v>124</v>
      </c>
      <c r="LII36" s="415" t="s">
        <v>326</v>
      </c>
      <c r="LIJ36" s="415" t="s">
        <v>125</v>
      </c>
      <c r="LIK36" s="415" t="s">
        <v>146</v>
      </c>
      <c r="LIL36" s="446"/>
      <c r="LIM36" s="451"/>
      <c r="LIN36" s="448">
        <v>89702</v>
      </c>
      <c r="LIO36" s="447" t="s">
        <v>327</v>
      </c>
      <c r="LIP36" s="450" t="s">
        <v>124</v>
      </c>
      <c r="LIQ36" s="415" t="s">
        <v>326</v>
      </c>
      <c r="LIR36" s="415" t="s">
        <v>125</v>
      </c>
      <c r="LIS36" s="415" t="s">
        <v>146</v>
      </c>
      <c r="LIT36" s="446"/>
      <c r="LIU36" s="451"/>
      <c r="LIV36" s="448">
        <v>89702</v>
      </c>
      <c r="LIW36" s="447" t="s">
        <v>327</v>
      </c>
      <c r="LIX36" s="450" t="s">
        <v>124</v>
      </c>
      <c r="LIY36" s="415" t="s">
        <v>326</v>
      </c>
      <c r="LIZ36" s="415" t="s">
        <v>125</v>
      </c>
      <c r="LJA36" s="415" t="s">
        <v>146</v>
      </c>
      <c r="LJB36" s="446"/>
      <c r="LJC36" s="451"/>
      <c r="LJD36" s="448">
        <v>89702</v>
      </c>
      <c r="LJE36" s="447" t="s">
        <v>327</v>
      </c>
      <c r="LJF36" s="450" t="s">
        <v>124</v>
      </c>
      <c r="LJG36" s="415" t="s">
        <v>326</v>
      </c>
      <c r="LJH36" s="415" t="s">
        <v>125</v>
      </c>
      <c r="LJI36" s="415" t="s">
        <v>146</v>
      </c>
      <c r="LJJ36" s="446"/>
      <c r="LJK36" s="451"/>
      <c r="LJL36" s="448">
        <v>89702</v>
      </c>
      <c r="LJM36" s="447" t="s">
        <v>327</v>
      </c>
      <c r="LJN36" s="450" t="s">
        <v>124</v>
      </c>
      <c r="LJO36" s="415" t="s">
        <v>326</v>
      </c>
      <c r="LJP36" s="415" t="s">
        <v>125</v>
      </c>
      <c r="LJQ36" s="415" t="s">
        <v>146</v>
      </c>
      <c r="LJR36" s="446"/>
      <c r="LJS36" s="451"/>
      <c r="LJT36" s="448">
        <v>89702</v>
      </c>
      <c r="LJU36" s="447" t="s">
        <v>327</v>
      </c>
      <c r="LJV36" s="450" t="s">
        <v>124</v>
      </c>
      <c r="LJW36" s="415" t="s">
        <v>326</v>
      </c>
      <c r="LJX36" s="415" t="s">
        <v>125</v>
      </c>
      <c r="LJY36" s="415" t="s">
        <v>146</v>
      </c>
      <c r="LJZ36" s="446"/>
      <c r="LKA36" s="451"/>
      <c r="LKB36" s="448">
        <v>89702</v>
      </c>
      <c r="LKC36" s="447" t="s">
        <v>327</v>
      </c>
      <c r="LKD36" s="450" t="s">
        <v>124</v>
      </c>
      <c r="LKE36" s="415" t="s">
        <v>326</v>
      </c>
      <c r="LKF36" s="415" t="s">
        <v>125</v>
      </c>
      <c r="LKG36" s="415" t="s">
        <v>146</v>
      </c>
      <c r="LKH36" s="446"/>
      <c r="LKI36" s="451"/>
      <c r="LKJ36" s="448">
        <v>89702</v>
      </c>
      <c r="LKK36" s="447" t="s">
        <v>327</v>
      </c>
      <c r="LKL36" s="450" t="s">
        <v>124</v>
      </c>
      <c r="LKM36" s="415" t="s">
        <v>326</v>
      </c>
      <c r="LKN36" s="415" t="s">
        <v>125</v>
      </c>
      <c r="LKO36" s="415" t="s">
        <v>146</v>
      </c>
      <c r="LKP36" s="446"/>
      <c r="LKQ36" s="451"/>
      <c r="LKR36" s="448">
        <v>89702</v>
      </c>
      <c r="LKS36" s="447" t="s">
        <v>327</v>
      </c>
      <c r="LKT36" s="450" t="s">
        <v>124</v>
      </c>
      <c r="LKU36" s="415" t="s">
        <v>326</v>
      </c>
      <c r="LKV36" s="415" t="s">
        <v>125</v>
      </c>
      <c r="LKW36" s="415" t="s">
        <v>146</v>
      </c>
      <c r="LKX36" s="446"/>
      <c r="LKY36" s="451"/>
      <c r="LKZ36" s="448">
        <v>89702</v>
      </c>
      <c r="LLA36" s="447" t="s">
        <v>327</v>
      </c>
      <c r="LLB36" s="450" t="s">
        <v>124</v>
      </c>
      <c r="LLC36" s="415" t="s">
        <v>326</v>
      </c>
      <c r="LLD36" s="415" t="s">
        <v>125</v>
      </c>
      <c r="LLE36" s="415" t="s">
        <v>146</v>
      </c>
      <c r="LLF36" s="446"/>
      <c r="LLG36" s="451"/>
      <c r="LLH36" s="448">
        <v>89702</v>
      </c>
      <c r="LLI36" s="447" t="s">
        <v>327</v>
      </c>
      <c r="LLJ36" s="450" t="s">
        <v>124</v>
      </c>
      <c r="LLK36" s="415" t="s">
        <v>326</v>
      </c>
      <c r="LLL36" s="415" t="s">
        <v>125</v>
      </c>
      <c r="LLM36" s="415" t="s">
        <v>146</v>
      </c>
      <c r="LLN36" s="446"/>
      <c r="LLO36" s="451"/>
      <c r="LLP36" s="448">
        <v>89702</v>
      </c>
      <c r="LLQ36" s="447" t="s">
        <v>327</v>
      </c>
      <c r="LLR36" s="450" t="s">
        <v>124</v>
      </c>
      <c r="LLS36" s="415" t="s">
        <v>326</v>
      </c>
      <c r="LLT36" s="415" t="s">
        <v>125</v>
      </c>
      <c r="LLU36" s="415" t="s">
        <v>146</v>
      </c>
      <c r="LLV36" s="446"/>
      <c r="LLW36" s="451"/>
      <c r="LLX36" s="448">
        <v>89702</v>
      </c>
      <c r="LLY36" s="447" t="s">
        <v>327</v>
      </c>
      <c r="LLZ36" s="450" t="s">
        <v>124</v>
      </c>
      <c r="LMA36" s="415" t="s">
        <v>326</v>
      </c>
      <c r="LMB36" s="415" t="s">
        <v>125</v>
      </c>
      <c r="LMC36" s="415" t="s">
        <v>146</v>
      </c>
      <c r="LMD36" s="446"/>
      <c r="LME36" s="451"/>
      <c r="LMF36" s="448">
        <v>89702</v>
      </c>
      <c r="LMG36" s="447" t="s">
        <v>327</v>
      </c>
      <c r="LMH36" s="450" t="s">
        <v>124</v>
      </c>
      <c r="LMI36" s="415" t="s">
        <v>326</v>
      </c>
      <c r="LMJ36" s="415" t="s">
        <v>125</v>
      </c>
      <c r="LMK36" s="415" t="s">
        <v>146</v>
      </c>
      <c r="LML36" s="446"/>
      <c r="LMM36" s="451"/>
      <c r="LMN36" s="448">
        <v>89702</v>
      </c>
      <c r="LMO36" s="447" t="s">
        <v>327</v>
      </c>
      <c r="LMP36" s="450" t="s">
        <v>124</v>
      </c>
      <c r="LMQ36" s="415" t="s">
        <v>326</v>
      </c>
      <c r="LMR36" s="415" t="s">
        <v>125</v>
      </c>
      <c r="LMS36" s="415" t="s">
        <v>146</v>
      </c>
      <c r="LMT36" s="446"/>
      <c r="LMU36" s="451"/>
      <c r="LMV36" s="448">
        <v>89702</v>
      </c>
      <c r="LMW36" s="447" t="s">
        <v>327</v>
      </c>
      <c r="LMX36" s="450" t="s">
        <v>124</v>
      </c>
      <c r="LMY36" s="415" t="s">
        <v>326</v>
      </c>
      <c r="LMZ36" s="415" t="s">
        <v>125</v>
      </c>
      <c r="LNA36" s="415" t="s">
        <v>146</v>
      </c>
      <c r="LNB36" s="446"/>
      <c r="LNC36" s="451"/>
      <c r="LND36" s="448">
        <v>89702</v>
      </c>
      <c r="LNE36" s="447" t="s">
        <v>327</v>
      </c>
      <c r="LNF36" s="450" t="s">
        <v>124</v>
      </c>
      <c r="LNG36" s="415" t="s">
        <v>326</v>
      </c>
      <c r="LNH36" s="415" t="s">
        <v>125</v>
      </c>
      <c r="LNI36" s="415" t="s">
        <v>146</v>
      </c>
      <c r="LNJ36" s="446"/>
      <c r="LNK36" s="451"/>
      <c r="LNL36" s="448">
        <v>89702</v>
      </c>
      <c r="LNM36" s="447" t="s">
        <v>327</v>
      </c>
      <c r="LNN36" s="450" t="s">
        <v>124</v>
      </c>
      <c r="LNO36" s="415" t="s">
        <v>326</v>
      </c>
      <c r="LNP36" s="415" t="s">
        <v>125</v>
      </c>
      <c r="LNQ36" s="415" t="s">
        <v>146</v>
      </c>
      <c r="LNR36" s="446"/>
      <c r="LNS36" s="451"/>
      <c r="LNT36" s="448">
        <v>89702</v>
      </c>
      <c r="LNU36" s="447" t="s">
        <v>327</v>
      </c>
      <c r="LNV36" s="450" t="s">
        <v>124</v>
      </c>
      <c r="LNW36" s="415" t="s">
        <v>326</v>
      </c>
      <c r="LNX36" s="415" t="s">
        <v>125</v>
      </c>
      <c r="LNY36" s="415" t="s">
        <v>146</v>
      </c>
      <c r="LNZ36" s="446"/>
      <c r="LOA36" s="451"/>
      <c r="LOB36" s="448">
        <v>89702</v>
      </c>
      <c r="LOC36" s="447" t="s">
        <v>327</v>
      </c>
      <c r="LOD36" s="450" t="s">
        <v>124</v>
      </c>
      <c r="LOE36" s="415" t="s">
        <v>326</v>
      </c>
      <c r="LOF36" s="415" t="s">
        <v>125</v>
      </c>
      <c r="LOG36" s="415" t="s">
        <v>146</v>
      </c>
      <c r="LOH36" s="446"/>
      <c r="LOI36" s="451"/>
      <c r="LOJ36" s="448">
        <v>89702</v>
      </c>
      <c r="LOK36" s="447" t="s">
        <v>327</v>
      </c>
      <c r="LOL36" s="450" t="s">
        <v>124</v>
      </c>
      <c r="LOM36" s="415" t="s">
        <v>326</v>
      </c>
      <c r="LON36" s="415" t="s">
        <v>125</v>
      </c>
      <c r="LOO36" s="415" t="s">
        <v>146</v>
      </c>
      <c r="LOP36" s="446"/>
      <c r="LOQ36" s="451"/>
      <c r="LOR36" s="448">
        <v>89702</v>
      </c>
      <c r="LOS36" s="447" t="s">
        <v>327</v>
      </c>
      <c r="LOT36" s="450" t="s">
        <v>124</v>
      </c>
      <c r="LOU36" s="415" t="s">
        <v>326</v>
      </c>
      <c r="LOV36" s="415" t="s">
        <v>125</v>
      </c>
      <c r="LOW36" s="415" t="s">
        <v>146</v>
      </c>
      <c r="LOX36" s="446"/>
      <c r="LOY36" s="451"/>
      <c r="LOZ36" s="448">
        <v>89702</v>
      </c>
      <c r="LPA36" s="447" t="s">
        <v>327</v>
      </c>
      <c r="LPB36" s="450" t="s">
        <v>124</v>
      </c>
      <c r="LPC36" s="415" t="s">
        <v>326</v>
      </c>
      <c r="LPD36" s="415" t="s">
        <v>125</v>
      </c>
      <c r="LPE36" s="415" t="s">
        <v>146</v>
      </c>
      <c r="LPF36" s="446"/>
      <c r="LPG36" s="451"/>
      <c r="LPH36" s="448">
        <v>89702</v>
      </c>
      <c r="LPI36" s="447" t="s">
        <v>327</v>
      </c>
      <c r="LPJ36" s="450" t="s">
        <v>124</v>
      </c>
      <c r="LPK36" s="415" t="s">
        <v>326</v>
      </c>
      <c r="LPL36" s="415" t="s">
        <v>125</v>
      </c>
      <c r="LPM36" s="415" t="s">
        <v>146</v>
      </c>
      <c r="LPN36" s="446"/>
      <c r="LPO36" s="451"/>
      <c r="LPP36" s="448">
        <v>89702</v>
      </c>
      <c r="LPQ36" s="447" t="s">
        <v>327</v>
      </c>
      <c r="LPR36" s="450" t="s">
        <v>124</v>
      </c>
      <c r="LPS36" s="415" t="s">
        <v>326</v>
      </c>
      <c r="LPT36" s="415" t="s">
        <v>125</v>
      </c>
      <c r="LPU36" s="415" t="s">
        <v>146</v>
      </c>
      <c r="LPV36" s="446"/>
      <c r="LPW36" s="451"/>
      <c r="LPX36" s="448">
        <v>89702</v>
      </c>
      <c r="LPY36" s="447" t="s">
        <v>327</v>
      </c>
      <c r="LPZ36" s="450" t="s">
        <v>124</v>
      </c>
      <c r="LQA36" s="415" t="s">
        <v>326</v>
      </c>
      <c r="LQB36" s="415" t="s">
        <v>125</v>
      </c>
      <c r="LQC36" s="415" t="s">
        <v>146</v>
      </c>
      <c r="LQD36" s="446"/>
      <c r="LQE36" s="451"/>
      <c r="LQF36" s="448">
        <v>89702</v>
      </c>
      <c r="LQG36" s="447" t="s">
        <v>327</v>
      </c>
      <c r="LQH36" s="450" t="s">
        <v>124</v>
      </c>
      <c r="LQI36" s="415" t="s">
        <v>326</v>
      </c>
      <c r="LQJ36" s="415" t="s">
        <v>125</v>
      </c>
      <c r="LQK36" s="415" t="s">
        <v>146</v>
      </c>
      <c r="LQL36" s="446"/>
      <c r="LQM36" s="451"/>
      <c r="LQN36" s="448">
        <v>89702</v>
      </c>
      <c r="LQO36" s="447" t="s">
        <v>327</v>
      </c>
      <c r="LQP36" s="450" t="s">
        <v>124</v>
      </c>
      <c r="LQQ36" s="415" t="s">
        <v>326</v>
      </c>
      <c r="LQR36" s="415" t="s">
        <v>125</v>
      </c>
      <c r="LQS36" s="415" t="s">
        <v>146</v>
      </c>
      <c r="LQT36" s="446"/>
      <c r="LQU36" s="451"/>
      <c r="LQV36" s="448">
        <v>89702</v>
      </c>
      <c r="LQW36" s="447" t="s">
        <v>327</v>
      </c>
      <c r="LQX36" s="450" t="s">
        <v>124</v>
      </c>
      <c r="LQY36" s="415" t="s">
        <v>326</v>
      </c>
      <c r="LQZ36" s="415" t="s">
        <v>125</v>
      </c>
      <c r="LRA36" s="415" t="s">
        <v>146</v>
      </c>
      <c r="LRB36" s="446"/>
      <c r="LRC36" s="451"/>
      <c r="LRD36" s="448">
        <v>89702</v>
      </c>
      <c r="LRE36" s="447" t="s">
        <v>327</v>
      </c>
      <c r="LRF36" s="450" t="s">
        <v>124</v>
      </c>
      <c r="LRG36" s="415" t="s">
        <v>326</v>
      </c>
      <c r="LRH36" s="415" t="s">
        <v>125</v>
      </c>
      <c r="LRI36" s="415" t="s">
        <v>146</v>
      </c>
      <c r="LRJ36" s="446"/>
      <c r="LRK36" s="451"/>
      <c r="LRL36" s="448">
        <v>89702</v>
      </c>
      <c r="LRM36" s="447" t="s">
        <v>327</v>
      </c>
      <c r="LRN36" s="450" t="s">
        <v>124</v>
      </c>
      <c r="LRO36" s="415" t="s">
        <v>326</v>
      </c>
      <c r="LRP36" s="415" t="s">
        <v>125</v>
      </c>
      <c r="LRQ36" s="415" t="s">
        <v>146</v>
      </c>
      <c r="LRR36" s="446"/>
      <c r="LRS36" s="451"/>
      <c r="LRT36" s="448">
        <v>89702</v>
      </c>
      <c r="LRU36" s="447" t="s">
        <v>327</v>
      </c>
      <c r="LRV36" s="450" t="s">
        <v>124</v>
      </c>
      <c r="LRW36" s="415" t="s">
        <v>326</v>
      </c>
      <c r="LRX36" s="415" t="s">
        <v>125</v>
      </c>
      <c r="LRY36" s="415" t="s">
        <v>146</v>
      </c>
      <c r="LRZ36" s="446"/>
      <c r="LSA36" s="451"/>
      <c r="LSB36" s="448">
        <v>89702</v>
      </c>
      <c r="LSC36" s="447" t="s">
        <v>327</v>
      </c>
      <c r="LSD36" s="450" t="s">
        <v>124</v>
      </c>
      <c r="LSE36" s="415" t="s">
        <v>326</v>
      </c>
      <c r="LSF36" s="415" t="s">
        <v>125</v>
      </c>
      <c r="LSG36" s="415" t="s">
        <v>146</v>
      </c>
      <c r="LSH36" s="446"/>
      <c r="LSI36" s="451"/>
      <c r="LSJ36" s="448">
        <v>89702</v>
      </c>
      <c r="LSK36" s="447" t="s">
        <v>327</v>
      </c>
      <c r="LSL36" s="450" t="s">
        <v>124</v>
      </c>
      <c r="LSM36" s="415" t="s">
        <v>326</v>
      </c>
      <c r="LSN36" s="415" t="s">
        <v>125</v>
      </c>
      <c r="LSO36" s="415" t="s">
        <v>146</v>
      </c>
      <c r="LSP36" s="446"/>
      <c r="LSQ36" s="451"/>
      <c r="LSR36" s="448">
        <v>89702</v>
      </c>
      <c r="LSS36" s="447" t="s">
        <v>327</v>
      </c>
      <c r="LST36" s="450" t="s">
        <v>124</v>
      </c>
      <c r="LSU36" s="415" t="s">
        <v>326</v>
      </c>
      <c r="LSV36" s="415" t="s">
        <v>125</v>
      </c>
      <c r="LSW36" s="415" t="s">
        <v>146</v>
      </c>
      <c r="LSX36" s="446"/>
      <c r="LSY36" s="451"/>
      <c r="LSZ36" s="448">
        <v>89702</v>
      </c>
      <c r="LTA36" s="447" t="s">
        <v>327</v>
      </c>
      <c r="LTB36" s="450" t="s">
        <v>124</v>
      </c>
      <c r="LTC36" s="415" t="s">
        <v>326</v>
      </c>
      <c r="LTD36" s="415" t="s">
        <v>125</v>
      </c>
      <c r="LTE36" s="415" t="s">
        <v>146</v>
      </c>
      <c r="LTF36" s="446"/>
      <c r="LTG36" s="451"/>
      <c r="LTH36" s="448">
        <v>89702</v>
      </c>
      <c r="LTI36" s="447" t="s">
        <v>327</v>
      </c>
      <c r="LTJ36" s="450" t="s">
        <v>124</v>
      </c>
      <c r="LTK36" s="415" t="s">
        <v>326</v>
      </c>
      <c r="LTL36" s="415" t="s">
        <v>125</v>
      </c>
      <c r="LTM36" s="415" t="s">
        <v>146</v>
      </c>
      <c r="LTN36" s="446"/>
      <c r="LTO36" s="451"/>
      <c r="LTP36" s="448">
        <v>89702</v>
      </c>
      <c r="LTQ36" s="447" t="s">
        <v>327</v>
      </c>
      <c r="LTR36" s="450" t="s">
        <v>124</v>
      </c>
      <c r="LTS36" s="415" t="s">
        <v>326</v>
      </c>
      <c r="LTT36" s="415" t="s">
        <v>125</v>
      </c>
      <c r="LTU36" s="415" t="s">
        <v>146</v>
      </c>
      <c r="LTV36" s="446"/>
      <c r="LTW36" s="451"/>
      <c r="LTX36" s="448">
        <v>89702</v>
      </c>
      <c r="LTY36" s="447" t="s">
        <v>327</v>
      </c>
      <c r="LTZ36" s="450" t="s">
        <v>124</v>
      </c>
      <c r="LUA36" s="415" t="s">
        <v>326</v>
      </c>
      <c r="LUB36" s="415" t="s">
        <v>125</v>
      </c>
      <c r="LUC36" s="415" t="s">
        <v>146</v>
      </c>
      <c r="LUD36" s="446"/>
      <c r="LUE36" s="451"/>
      <c r="LUF36" s="448">
        <v>89702</v>
      </c>
      <c r="LUG36" s="447" t="s">
        <v>327</v>
      </c>
      <c r="LUH36" s="450" t="s">
        <v>124</v>
      </c>
      <c r="LUI36" s="415" t="s">
        <v>326</v>
      </c>
      <c r="LUJ36" s="415" t="s">
        <v>125</v>
      </c>
      <c r="LUK36" s="415" t="s">
        <v>146</v>
      </c>
      <c r="LUL36" s="446"/>
      <c r="LUM36" s="451"/>
      <c r="LUN36" s="448">
        <v>89702</v>
      </c>
      <c r="LUO36" s="447" t="s">
        <v>327</v>
      </c>
      <c r="LUP36" s="450" t="s">
        <v>124</v>
      </c>
      <c r="LUQ36" s="415" t="s">
        <v>326</v>
      </c>
      <c r="LUR36" s="415" t="s">
        <v>125</v>
      </c>
      <c r="LUS36" s="415" t="s">
        <v>146</v>
      </c>
      <c r="LUT36" s="446"/>
      <c r="LUU36" s="451"/>
      <c r="LUV36" s="448">
        <v>89702</v>
      </c>
      <c r="LUW36" s="447" t="s">
        <v>327</v>
      </c>
      <c r="LUX36" s="450" t="s">
        <v>124</v>
      </c>
      <c r="LUY36" s="415" t="s">
        <v>326</v>
      </c>
      <c r="LUZ36" s="415" t="s">
        <v>125</v>
      </c>
      <c r="LVA36" s="415" t="s">
        <v>146</v>
      </c>
      <c r="LVB36" s="446"/>
      <c r="LVC36" s="451"/>
      <c r="LVD36" s="448">
        <v>89702</v>
      </c>
      <c r="LVE36" s="447" t="s">
        <v>327</v>
      </c>
      <c r="LVF36" s="450" t="s">
        <v>124</v>
      </c>
      <c r="LVG36" s="415" t="s">
        <v>326</v>
      </c>
      <c r="LVH36" s="415" t="s">
        <v>125</v>
      </c>
      <c r="LVI36" s="415" t="s">
        <v>146</v>
      </c>
      <c r="LVJ36" s="446"/>
      <c r="LVK36" s="451"/>
      <c r="LVL36" s="448">
        <v>89702</v>
      </c>
      <c r="LVM36" s="447" t="s">
        <v>327</v>
      </c>
      <c r="LVN36" s="450" t="s">
        <v>124</v>
      </c>
      <c r="LVO36" s="415" t="s">
        <v>326</v>
      </c>
      <c r="LVP36" s="415" t="s">
        <v>125</v>
      </c>
      <c r="LVQ36" s="415" t="s">
        <v>146</v>
      </c>
      <c r="LVR36" s="446"/>
      <c r="LVS36" s="451"/>
      <c r="LVT36" s="448">
        <v>89702</v>
      </c>
      <c r="LVU36" s="447" t="s">
        <v>327</v>
      </c>
      <c r="LVV36" s="450" t="s">
        <v>124</v>
      </c>
      <c r="LVW36" s="415" t="s">
        <v>326</v>
      </c>
      <c r="LVX36" s="415" t="s">
        <v>125</v>
      </c>
      <c r="LVY36" s="415" t="s">
        <v>146</v>
      </c>
      <c r="LVZ36" s="446"/>
      <c r="LWA36" s="451"/>
      <c r="LWB36" s="448">
        <v>89702</v>
      </c>
      <c r="LWC36" s="447" t="s">
        <v>327</v>
      </c>
      <c r="LWD36" s="450" t="s">
        <v>124</v>
      </c>
      <c r="LWE36" s="415" t="s">
        <v>326</v>
      </c>
      <c r="LWF36" s="415" t="s">
        <v>125</v>
      </c>
      <c r="LWG36" s="415" t="s">
        <v>146</v>
      </c>
      <c r="LWH36" s="446"/>
      <c r="LWI36" s="451"/>
      <c r="LWJ36" s="448">
        <v>89702</v>
      </c>
      <c r="LWK36" s="447" t="s">
        <v>327</v>
      </c>
      <c r="LWL36" s="450" t="s">
        <v>124</v>
      </c>
      <c r="LWM36" s="415" t="s">
        <v>326</v>
      </c>
      <c r="LWN36" s="415" t="s">
        <v>125</v>
      </c>
      <c r="LWO36" s="415" t="s">
        <v>146</v>
      </c>
      <c r="LWP36" s="446"/>
      <c r="LWQ36" s="451"/>
      <c r="LWR36" s="448">
        <v>89702</v>
      </c>
      <c r="LWS36" s="447" t="s">
        <v>327</v>
      </c>
      <c r="LWT36" s="450" t="s">
        <v>124</v>
      </c>
      <c r="LWU36" s="415" t="s">
        <v>326</v>
      </c>
      <c r="LWV36" s="415" t="s">
        <v>125</v>
      </c>
      <c r="LWW36" s="415" t="s">
        <v>146</v>
      </c>
      <c r="LWX36" s="446"/>
      <c r="LWY36" s="451"/>
      <c r="LWZ36" s="448">
        <v>89702</v>
      </c>
      <c r="LXA36" s="447" t="s">
        <v>327</v>
      </c>
      <c r="LXB36" s="450" t="s">
        <v>124</v>
      </c>
      <c r="LXC36" s="415" t="s">
        <v>326</v>
      </c>
      <c r="LXD36" s="415" t="s">
        <v>125</v>
      </c>
      <c r="LXE36" s="415" t="s">
        <v>146</v>
      </c>
      <c r="LXF36" s="446"/>
      <c r="LXG36" s="451"/>
      <c r="LXH36" s="448">
        <v>89702</v>
      </c>
      <c r="LXI36" s="447" t="s">
        <v>327</v>
      </c>
      <c r="LXJ36" s="450" t="s">
        <v>124</v>
      </c>
      <c r="LXK36" s="415" t="s">
        <v>326</v>
      </c>
      <c r="LXL36" s="415" t="s">
        <v>125</v>
      </c>
      <c r="LXM36" s="415" t="s">
        <v>146</v>
      </c>
      <c r="LXN36" s="446"/>
      <c r="LXO36" s="451"/>
      <c r="LXP36" s="448">
        <v>89702</v>
      </c>
      <c r="LXQ36" s="447" t="s">
        <v>327</v>
      </c>
      <c r="LXR36" s="450" t="s">
        <v>124</v>
      </c>
      <c r="LXS36" s="415" t="s">
        <v>326</v>
      </c>
      <c r="LXT36" s="415" t="s">
        <v>125</v>
      </c>
      <c r="LXU36" s="415" t="s">
        <v>146</v>
      </c>
      <c r="LXV36" s="446"/>
      <c r="LXW36" s="451"/>
      <c r="LXX36" s="448">
        <v>89702</v>
      </c>
      <c r="LXY36" s="447" t="s">
        <v>327</v>
      </c>
      <c r="LXZ36" s="450" t="s">
        <v>124</v>
      </c>
      <c r="LYA36" s="415" t="s">
        <v>326</v>
      </c>
      <c r="LYB36" s="415" t="s">
        <v>125</v>
      </c>
      <c r="LYC36" s="415" t="s">
        <v>146</v>
      </c>
      <c r="LYD36" s="446"/>
      <c r="LYE36" s="451"/>
      <c r="LYF36" s="448">
        <v>89702</v>
      </c>
      <c r="LYG36" s="447" t="s">
        <v>327</v>
      </c>
      <c r="LYH36" s="450" t="s">
        <v>124</v>
      </c>
      <c r="LYI36" s="415" t="s">
        <v>326</v>
      </c>
      <c r="LYJ36" s="415" t="s">
        <v>125</v>
      </c>
      <c r="LYK36" s="415" t="s">
        <v>146</v>
      </c>
      <c r="LYL36" s="446"/>
      <c r="LYM36" s="451"/>
      <c r="LYN36" s="448">
        <v>89702</v>
      </c>
      <c r="LYO36" s="447" t="s">
        <v>327</v>
      </c>
      <c r="LYP36" s="450" t="s">
        <v>124</v>
      </c>
      <c r="LYQ36" s="415" t="s">
        <v>326</v>
      </c>
      <c r="LYR36" s="415" t="s">
        <v>125</v>
      </c>
      <c r="LYS36" s="415" t="s">
        <v>146</v>
      </c>
      <c r="LYT36" s="446"/>
      <c r="LYU36" s="451"/>
      <c r="LYV36" s="448">
        <v>89702</v>
      </c>
      <c r="LYW36" s="447" t="s">
        <v>327</v>
      </c>
      <c r="LYX36" s="450" t="s">
        <v>124</v>
      </c>
      <c r="LYY36" s="415" t="s">
        <v>326</v>
      </c>
      <c r="LYZ36" s="415" t="s">
        <v>125</v>
      </c>
      <c r="LZA36" s="415" t="s">
        <v>146</v>
      </c>
      <c r="LZB36" s="446"/>
      <c r="LZC36" s="451"/>
      <c r="LZD36" s="448">
        <v>89702</v>
      </c>
      <c r="LZE36" s="447" t="s">
        <v>327</v>
      </c>
      <c r="LZF36" s="450" t="s">
        <v>124</v>
      </c>
      <c r="LZG36" s="415" t="s">
        <v>326</v>
      </c>
      <c r="LZH36" s="415" t="s">
        <v>125</v>
      </c>
      <c r="LZI36" s="415" t="s">
        <v>146</v>
      </c>
      <c r="LZJ36" s="446"/>
      <c r="LZK36" s="451"/>
      <c r="LZL36" s="448">
        <v>89702</v>
      </c>
      <c r="LZM36" s="447" t="s">
        <v>327</v>
      </c>
      <c r="LZN36" s="450" t="s">
        <v>124</v>
      </c>
      <c r="LZO36" s="415" t="s">
        <v>326</v>
      </c>
      <c r="LZP36" s="415" t="s">
        <v>125</v>
      </c>
      <c r="LZQ36" s="415" t="s">
        <v>146</v>
      </c>
      <c r="LZR36" s="446"/>
      <c r="LZS36" s="451"/>
      <c r="LZT36" s="448">
        <v>89702</v>
      </c>
      <c r="LZU36" s="447" t="s">
        <v>327</v>
      </c>
      <c r="LZV36" s="450" t="s">
        <v>124</v>
      </c>
      <c r="LZW36" s="415" t="s">
        <v>326</v>
      </c>
      <c r="LZX36" s="415" t="s">
        <v>125</v>
      </c>
      <c r="LZY36" s="415" t="s">
        <v>146</v>
      </c>
      <c r="LZZ36" s="446"/>
      <c r="MAA36" s="451"/>
      <c r="MAB36" s="448">
        <v>89702</v>
      </c>
      <c r="MAC36" s="447" t="s">
        <v>327</v>
      </c>
      <c r="MAD36" s="450" t="s">
        <v>124</v>
      </c>
      <c r="MAE36" s="415" t="s">
        <v>326</v>
      </c>
      <c r="MAF36" s="415" t="s">
        <v>125</v>
      </c>
      <c r="MAG36" s="415" t="s">
        <v>146</v>
      </c>
      <c r="MAH36" s="446"/>
      <c r="MAI36" s="451"/>
      <c r="MAJ36" s="448">
        <v>89702</v>
      </c>
      <c r="MAK36" s="447" t="s">
        <v>327</v>
      </c>
      <c r="MAL36" s="450" t="s">
        <v>124</v>
      </c>
      <c r="MAM36" s="415" t="s">
        <v>326</v>
      </c>
      <c r="MAN36" s="415" t="s">
        <v>125</v>
      </c>
      <c r="MAO36" s="415" t="s">
        <v>146</v>
      </c>
      <c r="MAP36" s="446"/>
      <c r="MAQ36" s="451"/>
      <c r="MAR36" s="448">
        <v>89702</v>
      </c>
      <c r="MAS36" s="447" t="s">
        <v>327</v>
      </c>
      <c r="MAT36" s="450" t="s">
        <v>124</v>
      </c>
      <c r="MAU36" s="415" t="s">
        <v>326</v>
      </c>
      <c r="MAV36" s="415" t="s">
        <v>125</v>
      </c>
      <c r="MAW36" s="415" t="s">
        <v>146</v>
      </c>
      <c r="MAX36" s="446"/>
      <c r="MAY36" s="451"/>
      <c r="MAZ36" s="448">
        <v>89702</v>
      </c>
      <c r="MBA36" s="447" t="s">
        <v>327</v>
      </c>
      <c r="MBB36" s="450" t="s">
        <v>124</v>
      </c>
      <c r="MBC36" s="415" t="s">
        <v>326</v>
      </c>
      <c r="MBD36" s="415" t="s">
        <v>125</v>
      </c>
      <c r="MBE36" s="415" t="s">
        <v>146</v>
      </c>
      <c r="MBF36" s="446"/>
      <c r="MBG36" s="451"/>
      <c r="MBH36" s="448">
        <v>89702</v>
      </c>
      <c r="MBI36" s="447" t="s">
        <v>327</v>
      </c>
      <c r="MBJ36" s="450" t="s">
        <v>124</v>
      </c>
      <c r="MBK36" s="415" t="s">
        <v>326</v>
      </c>
      <c r="MBL36" s="415" t="s">
        <v>125</v>
      </c>
      <c r="MBM36" s="415" t="s">
        <v>146</v>
      </c>
      <c r="MBN36" s="446"/>
      <c r="MBO36" s="451"/>
      <c r="MBP36" s="448">
        <v>89702</v>
      </c>
      <c r="MBQ36" s="447" t="s">
        <v>327</v>
      </c>
      <c r="MBR36" s="450" t="s">
        <v>124</v>
      </c>
      <c r="MBS36" s="415" t="s">
        <v>326</v>
      </c>
      <c r="MBT36" s="415" t="s">
        <v>125</v>
      </c>
      <c r="MBU36" s="415" t="s">
        <v>146</v>
      </c>
      <c r="MBV36" s="446"/>
      <c r="MBW36" s="451"/>
      <c r="MBX36" s="448">
        <v>89702</v>
      </c>
      <c r="MBY36" s="447" t="s">
        <v>327</v>
      </c>
      <c r="MBZ36" s="450" t="s">
        <v>124</v>
      </c>
      <c r="MCA36" s="415" t="s">
        <v>326</v>
      </c>
      <c r="MCB36" s="415" t="s">
        <v>125</v>
      </c>
      <c r="MCC36" s="415" t="s">
        <v>146</v>
      </c>
      <c r="MCD36" s="446"/>
      <c r="MCE36" s="451"/>
      <c r="MCF36" s="448">
        <v>89702</v>
      </c>
      <c r="MCG36" s="447" t="s">
        <v>327</v>
      </c>
      <c r="MCH36" s="450" t="s">
        <v>124</v>
      </c>
      <c r="MCI36" s="415" t="s">
        <v>326</v>
      </c>
      <c r="MCJ36" s="415" t="s">
        <v>125</v>
      </c>
      <c r="MCK36" s="415" t="s">
        <v>146</v>
      </c>
      <c r="MCL36" s="446"/>
      <c r="MCM36" s="451"/>
      <c r="MCN36" s="448">
        <v>89702</v>
      </c>
      <c r="MCO36" s="447" t="s">
        <v>327</v>
      </c>
      <c r="MCP36" s="450" t="s">
        <v>124</v>
      </c>
      <c r="MCQ36" s="415" t="s">
        <v>326</v>
      </c>
      <c r="MCR36" s="415" t="s">
        <v>125</v>
      </c>
      <c r="MCS36" s="415" t="s">
        <v>146</v>
      </c>
      <c r="MCT36" s="446"/>
      <c r="MCU36" s="451"/>
      <c r="MCV36" s="448">
        <v>89702</v>
      </c>
      <c r="MCW36" s="447" t="s">
        <v>327</v>
      </c>
      <c r="MCX36" s="450" t="s">
        <v>124</v>
      </c>
      <c r="MCY36" s="415" t="s">
        <v>326</v>
      </c>
      <c r="MCZ36" s="415" t="s">
        <v>125</v>
      </c>
      <c r="MDA36" s="415" t="s">
        <v>146</v>
      </c>
      <c r="MDB36" s="446"/>
      <c r="MDC36" s="451"/>
      <c r="MDD36" s="448">
        <v>89702</v>
      </c>
      <c r="MDE36" s="447" t="s">
        <v>327</v>
      </c>
      <c r="MDF36" s="450" t="s">
        <v>124</v>
      </c>
      <c r="MDG36" s="415" t="s">
        <v>326</v>
      </c>
      <c r="MDH36" s="415" t="s">
        <v>125</v>
      </c>
      <c r="MDI36" s="415" t="s">
        <v>146</v>
      </c>
      <c r="MDJ36" s="446"/>
      <c r="MDK36" s="451"/>
      <c r="MDL36" s="448">
        <v>89702</v>
      </c>
      <c r="MDM36" s="447" t="s">
        <v>327</v>
      </c>
      <c r="MDN36" s="450" t="s">
        <v>124</v>
      </c>
      <c r="MDO36" s="415" t="s">
        <v>326</v>
      </c>
      <c r="MDP36" s="415" t="s">
        <v>125</v>
      </c>
      <c r="MDQ36" s="415" t="s">
        <v>146</v>
      </c>
      <c r="MDR36" s="446"/>
      <c r="MDS36" s="451"/>
      <c r="MDT36" s="448">
        <v>89702</v>
      </c>
      <c r="MDU36" s="447" t="s">
        <v>327</v>
      </c>
      <c r="MDV36" s="450" t="s">
        <v>124</v>
      </c>
      <c r="MDW36" s="415" t="s">
        <v>326</v>
      </c>
      <c r="MDX36" s="415" t="s">
        <v>125</v>
      </c>
      <c r="MDY36" s="415" t="s">
        <v>146</v>
      </c>
      <c r="MDZ36" s="446"/>
      <c r="MEA36" s="451"/>
      <c r="MEB36" s="448">
        <v>89702</v>
      </c>
      <c r="MEC36" s="447" t="s">
        <v>327</v>
      </c>
      <c r="MED36" s="450" t="s">
        <v>124</v>
      </c>
      <c r="MEE36" s="415" t="s">
        <v>326</v>
      </c>
      <c r="MEF36" s="415" t="s">
        <v>125</v>
      </c>
      <c r="MEG36" s="415" t="s">
        <v>146</v>
      </c>
      <c r="MEH36" s="446"/>
      <c r="MEI36" s="451"/>
      <c r="MEJ36" s="448">
        <v>89702</v>
      </c>
      <c r="MEK36" s="447" t="s">
        <v>327</v>
      </c>
      <c r="MEL36" s="450" t="s">
        <v>124</v>
      </c>
      <c r="MEM36" s="415" t="s">
        <v>326</v>
      </c>
      <c r="MEN36" s="415" t="s">
        <v>125</v>
      </c>
      <c r="MEO36" s="415" t="s">
        <v>146</v>
      </c>
      <c r="MEP36" s="446"/>
      <c r="MEQ36" s="451"/>
      <c r="MER36" s="448">
        <v>89702</v>
      </c>
      <c r="MES36" s="447" t="s">
        <v>327</v>
      </c>
      <c r="MET36" s="450" t="s">
        <v>124</v>
      </c>
      <c r="MEU36" s="415" t="s">
        <v>326</v>
      </c>
      <c r="MEV36" s="415" t="s">
        <v>125</v>
      </c>
      <c r="MEW36" s="415" t="s">
        <v>146</v>
      </c>
      <c r="MEX36" s="446"/>
      <c r="MEY36" s="451"/>
      <c r="MEZ36" s="448">
        <v>89702</v>
      </c>
      <c r="MFA36" s="447" t="s">
        <v>327</v>
      </c>
      <c r="MFB36" s="450" t="s">
        <v>124</v>
      </c>
      <c r="MFC36" s="415" t="s">
        <v>326</v>
      </c>
      <c r="MFD36" s="415" t="s">
        <v>125</v>
      </c>
      <c r="MFE36" s="415" t="s">
        <v>146</v>
      </c>
      <c r="MFF36" s="446"/>
      <c r="MFG36" s="451"/>
      <c r="MFH36" s="448">
        <v>89702</v>
      </c>
      <c r="MFI36" s="447" t="s">
        <v>327</v>
      </c>
      <c r="MFJ36" s="450" t="s">
        <v>124</v>
      </c>
      <c r="MFK36" s="415" t="s">
        <v>326</v>
      </c>
      <c r="MFL36" s="415" t="s">
        <v>125</v>
      </c>
      <c r="MFM36" s="415" t="s">
        <v>146</v>
      </c>
      <c r="MFN36" s="446"/>
      <c r="MFO36" s="451"/>
      <c r="MFP36" s="448">
        <v>89702</v>
      </c>
      <c r="MFQ36" s="447" t="s">
        <v>327</v>
      </c>
      <c r="MFR36" s="450" t="s">
        <v>124</v>
      </c>
      <c r="MFS36" s="415" t="s">
        <v>326</v>
      </c>
      <c r="MFT36" s="415" t="s">
        <v>125</v>
      </c>
      <c r="MFU36" s="415" t="s">
        <v>146</v>
      </c>
      <c r="MFV36" s="446"/>
      <c r="MFW36" s="451"/>
      <c r="MFX36" s="448">
        <v>89702</v>
      </c>
      <c r="MFY36" s="447" t="s">
        <v>327</v>
      </c>
      <c r="MFZ36" s="450" t="s">
        <v>124</v>
      </c>
      <c r="MGA36" s="415" t="s">
        <v>326</v>
      </c>
      <c r="MGB36" s="415" t="s">
        <v>125</v>
      </c>
      <c r="MGC36" s="415" t="s">
        <v>146</v>
      </c>
      <c r="MGD36" s="446"/>
      <c r="MGE36" s="451"/>
      <c r="MGF36" s="448">
        <v>89702</v>
      </c>
      <c r="MGG36" s="447" t="s">
        <v>327</v>
      </c>
      <c r="MGH36" s="450" t="s">
        <v>124</v>
      </c>
      <c r="MGI36" s="415" t="s">
        <v>326</v>
      </c>
      <c r="MGJ36" s="415" t="s">
        <v>125</v>
      </c>
      <c r="MGK36" s="415" t="s">
        <v>146</v>
      </c>
      <c r="MGL36" s="446"/>
      <c r="MGM36" s="451"/>
      <c r="MGN36" s="448">
        <v>89702</v>
      </c>
      <c r="MGO36" s="447" t="s">
        <v>327</v>
      </c>
      <c r="MGP36" s="450" t="s">
        <v>124</v>
      </c>
      <c r="MGQ36" s="415" t="s">
        <v>326</v>
      </c>
      <c r="MGR36" s="415" t="s">
        <v>125</v>
      </c>
      <c r="MGS36" s="415" t="s">
        <v>146</v>
      </c>
      <c r="MGT36" s="446"/>
      <c r="MGU36" s="451"/>
      <c r="MGV36" s="448">
        <v>89702</v>
      </c>
      <c r="MGW36" s="447" t="s">
        <v>327</v>
      </c>
      <c r="MGX36" s="450" t="s">
        <v>124</v>
      </c>
      <c r="MGY36" s="415" t="s">
        <v>326</v>
      </c>
      <c r="MGZ36" s="415" t="s">
        <v>125</v>
      </c>
      <c r="MHA36" s="415" t="s">
        <v>146</v>
      </c>
      <c r="MHB36" s="446"/>
      <c r="MHC36" s="451"/>
      <c r="MHD36" s="448">
        <v>89702</v>
      </c>
      <c r="MHE36" s="447" t="s">
        <v>327</v>
      </c>
      <c r="MHF36" s="450" t="s">
        <v>124</v>
      </c>
      <c r="MHG36" s="415" t="s">
        <v>326</v>
      </c>
      <c r="MHH36" s="415" t="s">
        <v>125</v>
      </c>
      <c r="MHI36" s="415" t="s">
        <v>146</v>
      </c>
      <c r="MHJ36" s="446"/>
      <c r="MHK36" s="451"/>
      <c r="MHL36" s="448">
        <v>89702</v>
      </c>
      <c r="MHM36" s="447" t="s">
        <v>327</v>
      </c>
      <c r="MHN36" s="450" t="s">
        <v>124</v>
      </c>
      <c r="MHO36" s="415" t="s">
        <v>326</v>
      </c>
      <c r="MHP36" s="415" t="s">
        <v>125</v>
      </c>
      <c r="MHQ36" s="415" t="s">
        <v>146</v>
      </c>
      <c r="MHR36" s="446"/>
      <c r="MHS36" s="451"/>
      <c r="MHT36" s="448">
        <v>89702</v>
      </c>
      <c r="MHU36" s="447" t="s">
        <v>327</v>
      </c>
      <c r="MHV36" s="450" t="s">
        <v>124</v>
      </c>
      <c r="MHW36" s="415" t="s">
        <v>326</v>
      </c>
      <c r="MHX36" s="415" t="s">
        <v>125</v>
      </c>
      <c r="MHY36" s="415" t="s">
        <v>146</v>
      </c>
      <c r="MHZ36" s="446"/>
      <c r="MIA36" s="451"/>
      <c r="MIB36" s="448">
        <v>89702</v>
      </c>
      <c r="MIC36" s="447" t="s">
        <v>327</v>
      </c>
      <c r="MID36" s="450" t="s">
        <v>124</v>
      </c>
      <c r="MIE36" s="415" t="s">
        <v>326</v>
      </c>
      <c r="MIF36" s="415" t="s">
        <v>125</v>
      </c>
      <c r="MIG36" s="415" t="s">
        <v>146</v>
      </c>
      <c r="MIH36" s="446"/>
      <c r="MII36" s="451"/>
      <c r="MIJ36" s="448">
        <v>89702</v>
      </c>
      <c r="MIK36" s="447" t="s">
        <v>327</v>
      </c>
      <c r="MIL36" s="450" t="s">
        <v>124</v>
      </c>
      <c r="MIM36" s="415" t="s">
        <v>326</v>
      </c>
      <c r="MIN36" s="415" t="s">
        <v>125</v>
      </c>
      <c r="MIO36" s="415" t="s">
        <v>146</v>
      </c>
      <c r="MIP36" s="446"/>
      <c r="MIQ36" s="451"/>
      <c r="MIR36" s="448">
        <v>89702</v>
      </c>
      <c r="MIS36" s="447" t="s">
        <v>327</v>
      </c>
      <c r="MIT36" s="450" t="s">
        <v>124</v>
      </c>
      <c r="MIU36" s="415" t="s">
        <v>326</v>
      </c>
      <c r="MIV36" s="415" t="s">
        <v>125</v>
      </c>
      <c r="MIW36" s="415" t="s">
        <v>146</v>
      </c>
      <c r="MIX36" s="446"/>
      <c r="MIY36" s="451"/>
      <c r="MIZ36" s="448">
        <v>89702</v>
      </c>
      <c r="MJA36" s="447" t="s">
        <v>327</v>
      </c>
      <c r="MJB36" s="450" t="s">
        <v>124</v>
      </c>
      <c r="MJC36" s="415" t="s">
        <v>326</v>
      </c>
      <c r="MJD36" s="415" t="s">
        <v>125</v>
      </c>
      <c r="MJE36" s="415" t="s">
        <v>146</v>
      </c>
      <c r="MJF36" s="446"/>
      <c r="MJG36" s="451"/>
      <c r="MJH36" s="448">
        <v>89702</v>
      </c>
      <c r="MJI36" s="447" t="s">
        <v>327</v>
      </c>
      <c r="MJJ36" s="450" t="s">
        <v>124</v>
      </c>
      <c r="MJK36" s="415" t="s">
        <v>326</v>
      </c>
      <c r="MJL36" s="415" t="s">
        <v>125</v>
      </c>
      <c r="MJM36" s="415" t="s">
        <v>146</v>
      </c>
      <c r="MJN36" s="446"/>
      <c r="MJO36" s="451"/>
      <c r="MJP36" s="448">
        <v>89702</v>
      </c>
      <c r="MJQ36" s="447" t="s">
        <v>327</v>
      </c>
      <c r="MJR36" s="450" t="s">
        <v>124</v>
      </c>
      <c r="MJS36" s="415" t="s">
        <v>326</v>
      </c>
      <c r="MJT36" s="415" t="s">
        <v>125</v>
      </c>
      <c r="MJU36" s="415" t="s">
        <v>146</v>
      </c>
      <c r="MJV36" s="446"/>
      <c r="MJW36" s="451"/>
      <c r="MJX36" s="448">
        <v>89702</v>
      </c>
      <c r="MJY36" s="447" t="s">
        <v>327</v>
      </c>
      <c r="MJZ36" s="450" t="s">
        <v>124</v>
      </c>
      <c r="MKA36" s="415" t="s">
        <v>326</v>
      </c>
      <c r="MKB36" s="415" t="s">
        <v>125</v>
      </c>
      <c r="MKC36" s="415" t="s">
        <v>146</v>
      </c>
      <c r="MKD36" s="446"/>
      <c r="MKE36" s="451"/>
      <c r="MKF36" s="448">
        <v>89702</v>
      </c>
      <c r="MKG36" s="447" t="s">
        <v>327</v>
      </c>
      <c r="MKH36" s="450" t="s">
        <v>124</v>
      </c>
      <c r="MKI36" s="415" t="s">
        <v>326</v>
      </c>
      <c r="MKJ36" s="415" t="s">
        <v>125</v>
      </c>
      <c r="MKK36" s="415" t="s">
        <v>146</v>
      </c>
      <c r="MKL36" s="446"/>
      <c r="MKM36" s="451"/>
      <c r="MKN36" s="448">
        <v>89702</v>
      </c>
      <c r="MKO36" s="447" t="s">
        <v>327</v>
      </c>
      <c r="MKP36" s="450" t="s">
        <v>124</v>
      </c>
      <c r="MKQ36" s="415" t="s">
        <v>326</v>
      </c>
      <c r="MKR36" s="415" t="s">
        <v>125</v>
      </c>
      <c r="MKS36" s="415" t="s">
        <v>146</v>
      </c>
      <c r="MKT36" s="446"/>
      <c r="MKU36" s="451"/>
      <c r="MKV36" s="448">
        <v>89702</v>
      </c>
      <c r="MKW36" s="447" t="s">
        <v>327</v>
      </c>
      <c r="MKX36" s="450" t="s">
        <v>124</v>
      </c>
      <c r="MKY36" s="415" t="s">
        <v>326</v>
      </c>
      <c r="MKZ36" s="415" t="s">
        <v>125</v>
      </c>
      <c r="MLA36" s="415" t="s">
        <v>146</v>
      </c>
      <c r="MLB36" s="446"/>
      <c r="MLC36" s="451"/>
      <c r="MLD36" s="448">
        <v>89702</v>
      </c>
      <c r="MLE36" s="447" t="s">
        <v>327</v>
      </c>
      <c r="MLF36" s="450" t="s">
        <v>124</v>
      </c>
      <c r="MLG36" s="415" t="s">
        <v>326</v>
      </c>
      <c r="MLH36" s="415" t="s">
        <v>125</v>
      </c>
      <c r="MLI36" s="415" t="s">
        <v>146</v>
      </c>
      <c r="MLJ36" s="446"/>
      <c r="MLK36" s="451"/>
      <c r="MLL36" s="448">
        <v>89702</v>
      </c>
      <c r="MLM36" s="447" t="s">
        <v>327</v>
      </c>
      <c r="MLN36" s="450" t="s">
        <v>124</v>
      </c>
      <c r="MLO36" s="415" t="s">
        <v>326</v>
      </c>
      <c r="MLP36" s="415" t="s">
        <v>125</v>
      </c>
      <c r="MLQ36" s="415" t="s">
        <v>146</v>
      </c>
      <c r="MLR36" s="446"/>
      <c r="MLS36" s="451"/>
      <c r="MLT36" s="448">
        <v>89702</v>
      </c>
      <c r="MLU36" s="447" t="s">
        <v>327</v>
      </c>
      <c r="MLV36" s="450" t="s">
        <v>124</v>
      </c>
      <c r="MLW36" s="415" t="s">
        <v>326</v>
      </c>
      <c r="MLX36" s="415" t="s">
        <v>125</v>
      </c>
      <c r="MLY36" s="415" t="s">
        <v>146</v>
      </c>
      <c r="MLZ36" s="446"/>
      <c r="MMA36" s="451"/>
      <c r="MMB36" s="448">
        <v>89702</v>
      </c>
      <c r="MMC36" s="447" t="s">
        <v>327</v>
      </c>
      <c r="MMD36" s="450" t="s">
        <v>124</v>
      </c>
      <c r="MME36" s="415" t="s">
        <v>326</v>
      </c>
      <c r="MMF36" s="415" t="s">
        <v>125</v>
      </c>
      <c r="MMG36" s="415" t="s">
        <v>146</v>
      </c>
      <c r="MMH36" s="446"/>
      <c r="MMI36" s="451"/>
      <c r="MMJ36" s="448">
        <v>89702</v>
      </c>
      <c r="MMK36" s="447" t="s">
        <v>327</v>
      </c>
      <c r="MML36" s="450" t="s">
        <v>124</v>
      </c>
      <c r="MMM36" s="415" t="s">
        <v>326</v>
      </c>
      <c r="MMN36" s="415" t="s">
        <v>125</v>
      </c>
      <c r="MMO36" s="415" t="s">
        <v>146</v>
      </c>
      <c r="MMP36" s="446"/>
      <c r="MMQ36" s="451"/>
      <c r="MMR36" s="448">
        <v>89702</v>
      </c>
      <c r="MMS36" s="447" t="s">
        <v>327</v>
      </c>
      <c r="MMT36" s="450" t="s">
        <v>124</v>
      </c>
      <c r="MMU36" s="415" t="s">
        <v>326</v>
      </c>
      <c r="MMV36" s="415" t="s">
        <v>125</v>
      </c>
      <c r="MMW36" s="415" t="s">
        <v>146</v>
      </c>
      <c r="MMX36" s="446"/>
      <c r="MMY36" s="451"/>
      <c r="MMZ36" s="448">
        <v>89702</v>
      </c>
      <c r="MNA36" s="447" t="s">
        <v>327</v>
      </c>
      <c r="MNB36" s="450" t="s">
        <v>124</v>
      </c>
      <c r="MNC36" s="415" t="s">
        <v>326</v>
      </c>
      <c r="MND36" s="415" t="s">
        <v>125</v>
      </c>
      <c r="MNE36" s="415" t="s">
        <v>146</v>
      </c>
      <c r="MNF36" s="446"/>
      <c r="MNG36" s="451"/>
      <c r="MNH36" s="448">
        <v>89702</v>
      </c>
      <c r="MNI36" s="447" t="s">
        <v>327</v>
      </c>
      <c r="MNJ36" s="450" t="s">
        <v>124</v>
      </c>
      <c r="MNK36" s="415" t="s">
        <v>326</v>
      </c>
      <c r="MNL36" s="415" t="s">
        <v>125</v>
      </c>
      <c r="MNM36" s="415" t="s">
        <v>146</v>
      </c>
      <c r="MNN36" s="446"/>
      <c r="MNO36" s="451"/>
      <c r="MNP36" s="448">
        <v>89702</v>
      </c>
      <c r="MNQ36" s="447" t="s">
        <v>327</v>
      </c>
      <c r="MNR36" s="450" t="s">
        <v>124</v>
      </c>
      <c r="MNS36" s="415" t="s">
        <v>326</v>
      </c>
      <c r="MNT36" s="415" t="s">
        <v>125</v>
      </c>
      <c r="MNU36" s="415" t="s">
        <v>146</v>
      </c>
      <c r="MNV36" s="446"/>
      <c r="MNW36" s="451"/>
      <c r="MNX36" s="448">
        <v>89702</v>
      </c>
      <c r="MNY36" s="447" t="s">
        <v>327</v>
      </c>
      <c r="MNZ36" s="450" t="s">
        <v>124</v>
      </c>
      <c r="MOA36" s="415" t="s">
        <v>326</v>
      </c>
      <c r="MOB36" s="415" t="s">
        <v>125</v>
      </c>
      <c r="MOC36" s="415" t="s">
        <v>146</v>
      </c>
      <c r="MOD36" s="446"/>
      <c r="MOE36" s="451"/>
      <c r="MOF36" s="448">
        <v>89702</v>
      </c>
      <c r="MOG36" s="447" t="s">
        <v>327</v>
      </c>
      <c r="MOH36" s="450" t="s">
        <v>124</v>
      </c>
      <c r="MOI36" s="415" t="s">
        <v>326</v>
      </c>
      <c r="MOJ36" s="415" t="s">
        <v>125</v>
      </c>
      <c r="MOK36" s="415" t="s">
        <v>146</v>
      </c>
      <c r="MOL36" s="446"/>
      <c r="MOM36" s="451"/>
      <c r="MON36" s="448">
        <v>89702</v>
      </c>
      <c r="MOO36" s="447" t="s">
        <v>327</v>
      </c>
      <c r="MOP36" s="450" t="s">
        <v>124</v>
      </c>
      <c r="MOQ36" s="415" t="s">
        <v>326</v>
      </c>
      <c r="MOR36" s="415" t="s">
        <v>125</v>
      </c>
      <c r="MOS36" s="415" t="s">
        <v>146</v>
      </c>
      <c r="MOT36" s="446"/>
      <c r="MOU36" s="451"/>
      <c r="MOV36" s="448">
        <v>89702</v>
      </c>
      <c r="MOW36" s="447" t="s">
        <v>327</v>
      </c>
      <c r="MOX36" s="450" t="s">
        <v>124</v>
      </c>
      <c r="MOY36" s="415" t="s">
        <v>326</v>
      </c>
      <c r="MOZ36" s="415" t="s">
        <v>125</v>
      </c>
      <c r="MPA36" s="415" t="s">
        <v>146</v>
      </c>
      <c r="MPB36" s="446"/>
      <c r="MPC36" s="451"/>
      <c r="MPD36" s="448">
        <v>89702</v>
      </c>
      <c r="MPE36" s="447" t="s">
        <v>327</v>
      </c>
      <c r="MPF36" s="450" t="s">
        <v>124</v>
      </c>
      <c r="MPG36" s="415" t="s">
        <v>326</v>
      </c>
      <c r="MPH36" s="415" t="s">
        <v>125</v>
      </c>
      <c r="MPI36" s="415" t="s">
        <v>146</v>
      </c>
      <c r="MPJ36" s="446"/>
      <c r="MPK36" s="451"/>
      <c r="MPL36" s="448">
        <v>89702</v>
      </c>
      <c r="MPM36" s="447" t="s">
        <v>327</v>
      </c>
      <c r="MPN36" s="450" t="s">
        <v>124</v>
      </c>
      <c r="MPO36" s="415" t="s">
        <v>326</v>
      </c>
      <c r="MPP36" s="415" t="s">
        <v>125</v>
      </c>
      <c r="MPQ36" s="415" t="s">
        <v>146</v>
      </c>
      <c r="MPR36" s="446"/>
      <c r="MPS36" s="451"/>
      <c r="MPT36" s="448">
        <v>89702</v>
      </c>
      <c r="MPU36" s="447" t="s">
        <v>327</v>
      </c>
      <c r="MPV36" s="450" t="s">
        <v>124</v>
      </c>
      <c r="MPW36" s="415" t="s">
        <v>326</v>
      </c>
      <c r="MPX36" s="415" t="s">
        <v>125</v>
      </c>
      <c r="MPY36" s="415" t="s">
        <v>146</v>
      </c>
      <c r="MPZ36" s="446"/>
      <c r="MQA36" s="451"/>
      <c r="MQB36" s="448">
        <v>89702</v>
      </c>
      <c r="MQC36" s="447" t="s">
        <v>327</v>
      </c>
      <c r="MQD36" s="450" t="s">
        <v>124</v>
      </c>
      <c r="MQE36" s="415" t="s">
        <v>326</v>
      </c>
      <c r="MQF36" s="415" t="s">
        <v>125</v>
      </c>
      <c r="MQG36" s="415" t="s">
        <v>146</v>
      </c>
      <c r="MQH36" s="446"/>
      <c r="MQI36" s="451"/>
      <c r="MQJ36" s="448">
        <v>89702</v>
      </c>
      <c r="MQK36" s="447" t="s">
        <v>327</v>
      </c>
      <c r="MQL36" s="450" t="s">
        <v>124</v>
      </c>
      <c r="MQM36" s="415" t="s">
        <v>326</v>
      </c>
      <c r="MQN36" s="415" t="s">
        <v>125</v>
      </c>
      <c r="MQO36" s="415" t="s">
        <v>146</v>
      </c>
      <c r="MQP36" s="446"/>
      <c r="MQQ36" s="451"/>
      <c r="MQR36" s="448">
        <v>89702</v>
      </c>
      <c r="MQS36" s="447" t="s">
        <v>327</v>
      </c>
      <c r="MQT36" s="450" t="s">
        <v>124</v>
      </c>
      <c r="MQU36" s="415" t="s">
        <v>326</v>
      </c>
      <c r="MQV36" s="415" t="s">
        <v>125</v>
      </c>
      <c r="MQW36" s="415" t="s">
        <v>146</v>
      </c>
      <c r="MQX36" s="446"/>
      <c r="MQY36" s="451"/>
      <c r="MQZ36" s="448">
        <v>89702</v>
      </c>
      <c r="MRA36" s="447" t="s">
        <v>327</v>
      </c>
      <c r="MRB36" s="450" t="s">
        <v>124</v>
      </c>
      <c r="MRC36" s="415" t="s">
        <v>326</v>
      </c>
      <c r="MRD36" s="415" t="s">
        <v>125</v>
      </c>
      <c r="MRE36" s="415" t="s">
        <v>146</v>
      </c>
      <c r="MRF36" s="446"/>
      <c r="MRG36" s="451"/>
      <c r="MRH36" s="448">
        <v>89702</v>
      </c>
      <c r="MRI36" s="447" t="s">
        <v>327</v>
      </c>
      <c r="MRJ36" s="450" t="s">
        <v>124</v>
      </c>
      <c r="MRK36" s="415" t="s">
        <v>326</v>
      </c>
      <c r="MRL36" s="415" t="s">
        <v>125</v>
      </c>
      <c r="MRM36" s="415" t="s">
        <v>146</v>
      </c>
      <c r="MRN36" s="446"/>
      <c r="MRO36" s="451"/>
      <c r="MRP36" s="448">
        <v>89702</v>
      </c>
      <c r="MRQ36" s="447" t="s">
        <v>327</v>
      </c>
      <c r="MRR36" s="450" t="s">
        <v>124</v>
      </c>
      <c r="MRS36" s="415" t="s">
        <v>326</v>
      </c>
      <c r="MRT36" s="415" t="s">
        <v>125</v>
      </c>
      <c r="MRU36" s="415" t="s">
        <v>146</v>
      </c>
      <c r="MRV36" s="446"/>
      <c r="MRW36" s="451"/>
      <c r="MRX36" s="448">
        <v>89702</v>
      </c>
      <c r="MRY36" s="447" t="s">
        <v>327</v>
      </c>
      <c r="MRZ36" s="450" t="s">
        <v>124</v>
      </c>
      <c r="MSA36" s="415" t="s">
        <v>326</v>
      </c>
      <c r="MSB36" s="415" t="s">
        <v>125</v>
      </c>
      <c r="MSC36" s="415" t="s">
        <v>146</v>
      </c>
      <c r="MSD36" s="446"/>
      <c r="MSE36" s="451"/>
      <c r="MSF36" s="448">
        <v>89702</v>
      </c>
      <c r="MSG36" s="447" t="s">
        <v>327</v>
      </c>
      <c r="MSH36" s="450" t="s">
        <v>124</v>
      </c>
      <c r="MSI36" s="415" t="s">
        <v>326</v>
      </c>
      <c r="MSJ36" s="415" t="s">
        <v>125</v>
      </c>
      <c r="MSK36" s="415" t="s">
        <v>146</v>
      </c>
      <c r="MSL36" s="446"/>
      <c r="MSM36" s="451"/>
      <c r="MSN36" s="448">
        <v>89702</v>
      </c>
      <c r="MSO36" s="447" t="s">
        <v>327</v>
      </c>
      <c r="MSP36" s="450" t="s">
        <v>124</v>
      </c>
      <c r="MSQ36" s="415" t="s">
        <v>326</v>
      </c>
      <c r="MSR36" s="415" t="s">
        <v>125</v>
      </c>
      <c r="MSS36" s="415" t="s">
        <v>146</v>
      </c>
      <c r="MST36" s="446"/>
      <c r="MSU36" s="451"/>
      <c r="MSV36" s="448">
        <v>89702</v>
      </c>
      <c r="MSW36" s="447" t="s">
        <v>327</v>
      </c>
      <c r="MSX36" s="450" t="s">
        <v>124</v>
      </c>
      <c r="MSY36" s="415" t="s">
        <v>326</v>
      </c>
      <c r="MSZ36" s="415" t="s">
        <v>125</v>
      </c>
      <c r="MTA36" s="415" t="s">
        <v>146</v>
      </c>
      <c r="MTB36" s="446"/>
      <c r="MTC36" s="451"/>
      <c r="MTD36" s="448">
        <v>89702</v>
      </c>
      <c r="MTE36" s="447" t="s">
        <v>327</v>
      </c>
      <c r="MTF36" s="450" t="s">
        <v>124</v>
      </c>
      <c r="MTG36" s="415" t="s">
        <v>326</v>
      </c>
      <c r="MTH36" s="415" t="s">
        <v>125</v>
      </c>
      <c r="MTI36" s="415" t="s">
        <v>146</v>
      </c>
      <c r="MTJ36" s="446"/>
      <c r="MTK36" s="451"/>
      <c r="MTL36" s="448">
        <v>89702</v>
      </c>
      <c r="MTM36" s="447" t="s">
        <v>327</v>
      </c>
      <c r="MTN36" s="450" t="s">
        <v>124</v>
      </c>
      <c r="MTO36" s="415" t="s">
        <v>326</v>
      </c>
      <c r="MTP36" s="415" t="s">
        <v>125</v>
      </c>
      <c r="MTQ36" s="415" t="s">
        <v>146</v>
      </c>
      <c r="MTR36" s="446"/>
      <c r="MTS36" s="451"/>
      <c r="MTT36" s="448">
        <v>89702</v>
      </c>
      <c r="MTU36" s="447" t="s">
        <v>327</v>
      </c>
      <c r="MTV36" s="450" t="s">
        <v>124</v>
      </c>
      <c r="MTW36" s="415" t="s">
        <v>326</v>
      </c>
      <c r="MTX36" s="415" t="s">
        <v>125</v>
      </c>
      <c r="MTY36" s="415" t="s">
        <v>146</v>
      </c>
      <c r="MTZ36" s="446"/>
      <c r="MUA36" s="451"/>
      <c r="MUB36" s="448">
        <v>89702</v>
      </c>
      <c r="MUC36" s="447" t="s">
        <v>327</v>
      </c>
      <c r="MUD36" s="450" t="s">
        <v>124</v>
      </c>
      <c r="MUE36" s="415" t="s">
        <v>326</v>
      </c>
      <c r="MUF36" s="415" t="s">
        <v>125</v>
      </c>
      <c r="MUG36" s="415" t="s">
        <v>146</v>
      </c>
      <c r="MUH36" s="446"/>
      <c r="MUI36" s="451"/>
      <c r="MUJ36" s="448">
        <v>89702</v>
      </c>
      <c r="MUK36" s="447" t="s">
        <v>327</v>
      </c>
      <c r="MUL36" s="450" t="s">
        <v>124</v>
      </c>
      <c r="MUM36" s="415" t="s">
        <v>326</v>
      </c>
      <c r="MUN36" s="415" t="s">
        <v>125</v>
      </c>
      <c r="MUO36" s="415" t="s">
        <v>146</v>
      </c>
      <c r="MUP36" s="446"/>
      <c r="MUQ36" s="451"/>
      <c r="MUR36" s="448">
        <v>89702</v>
      </c>
      <c r="MUS36" s="447" t="s">
        <v>327</v>
      </c>
      <c r="MUT36" s="450" t="s">
        <v>124</v>
      </c>
      <c r="MUU36" s="415" t="s">
        <v>326</v>
      </c>
      <c r="MUV36" s="415" t="s">
        <v>125</v>
      </c>
      <c r="MUW36" s="415" t="s">
        <v>146</v>
      </c>
      <c r="MUX36" s="446"/>
      <c r="MUY36" s="451"/>
      <c r="MUZ36" s="448">
        <v>89702</v>
      </c>
      <c r="MVA36" s="447" t="s">
        <v>327</v>
      </c>
      <c r="MVB36" s="450" t="s">
        <v>124</v>
      </c>
      <c r="MVC36" s="415" t="s">
        <v>326</v>
      </c>
      <c r="MVD36" s="415" t="s">
        <v>125</v>
      </c>
      <c r="MVE36" s="415" t="s">
        <v>146</v>
      </c>
      <c r="MVF36" s="446"/>
      <c r="MVG36" s="451"/>
      <c r="MVH36" s="448">
        <v>89702</v>
      </c>
      <c r="MVI36" s="447" t="s">
        <v>327</v>
      </c>
      <c r="MVJ36" s="450" t="s">
        <v>124</v>
      </c>
      <c r="MVK36" s="415" t="s">
        <v>326</v>
      </c>
      <c r="MVL36" s="415" t="s">
        <v>125</v>
      </c>
      <c r="MVM36" s="415" t="s">
        <v>146</v>
      </c>
      <c r="MVN36" s="446"/>
      <c r="MVO36" s="451"/>
      <c r="MVP36" s="448">
        <v>89702</v>
      </c>
      <c r="MVQ36" s="447" t="s">
        <v>327</v>
      </c>
      <c r="MVR36" s="450" t="s">
        <v>124</v>
      </c>
      <c r="MVS36" s="415" t="s">
        <v>326</v>
      </c>
      <c r="MVT36" s="415" t="s">
        <v>125</v>
      </c>
      <c r="MVU36" s="415" t="s">
        <v>146</v>
      </c>
      <c r="MVV36" s="446"/>
      <c r="MVW36" s="451"/>
      <c r="MVX36" s="448">
        <v>89702</v>
      </c>
      <c r="MVY36" s="447" t="s">
        <v>327</v>
      </c>
      <c r="MVZ36" s="450" t="s">
        <v>124</v>
      </c>
      <c r="MWA36" s="415" t="s">
        <v>326</v>
      </c>
      <c r="MWB36" s="415" t="s">
        <v>125</v>
      </c>
      <c r="MWC36" s="415" t="s">
        <v>146</v>
      </c>
      <c r="MWD36" s="446"/>
      <c r="MWE36" s="451"/>
      <c r="MWF36" s="448">
        <v>89702</v>
      </c>
      <c r="MWG36" s="447" t="s">
        <v>327</v>
      </c>
      <c r="MWH36" s="450" t="s">
        <v>124</v>
      </c>
      <c r="MWI36" s="415" t="s">
        <v>326</v>
      </c>
      <c r="MWJ36" s="415" t="s">
        <v>125</v>
      </c>
      <c r="MWK36" s="415" t="s">
        <v>146</v>
      </c>
      <c r="MWL36" s="446"/>
      <c r="MWM36" s="451"/>
      <c r="MWN36" s="448">
        <v>89702</v>
      </c>
      <c r="MWO36" s="447" t="s">
        <v>327</v>
      </c>
      <c r="MWP36" s="450" t="s">
        <v>124</v>
      </c>
      <c r="MWQ36" s="415" t="s">
        <v>326</v>
      </c>
      <c r="MWR36" s="415" t="s">
        <v>125</v>
      </c>
      <c r="MWS36" s="415" t="s">
        <v>146</v>
      </c>
      <c r="MWT36" s="446"/>
      <c r="MWU36" s="451"/>
      <c r="MWV36" s="448">
        <v>89702</v>
      </c>
      <c r="MWW36" s="447" t="s">
        <v>327</v>
      </c>
      <c r="MWX36" s="450" t="s">
        <v>124</v>
      </c>
      <c r="MWY36" s="415" t="s">
        <v>326</v>
      </c>
      <c r="MWZ36" s="415" t="s">
        <v>125</v>
      </c>
      <c r="MXA36" s="415" t="s">
        <v>146</v>
      </c>
      <c r="MXB36" s="446"/>
      <c r="MXC36" s="451"/>
      <c r="MXD36" s="448">
        <v>89702</v>
      </c>
      <c r="MXE36" s="447" t="s">
        <v>327</v>
      </c>
      <c r="MXF36" s="450" t="s">
        <v>124</v>
      </c>
      <c r="MXG36" s="415" t="s">
        <v>326</v>
      </c>
      <c r="MXH36" s="415" t="s">
        <v>125</v>
      </c>
      <c r="MXI36" s="415" t="s">
        <v>146</v>
      </c>
      <c r="MXJ36" s="446"/>
      <c r="MXK36" s="451"/>
      <c r="MXL36" s="448">
        <v>89702</v>
      </c>
      <c r="MXM36" s="447" t="s">
        <v>327</v>
      </c>
      <c r="MXN36" s="450" t="s">
        <v>124</v>
      </c>
      <c r="MXO36" s="415" t="s">
        <v>326</v>
      </c>
      <c r="MXP36" s="415" t="s">
        <v>125</v>
      </c>
      <c r="MXQ36" s="415" t="s">
        <v>146</v>
      </c>
      <c r="MXR36" s="446"/>
      <c r="MXS36" s="451"/>
      <c r="MXT36" s="448">
        <v>89702</v>
      </c>
      <c r="MXU36" s="447" t="s">
        <v>327</v>
      </c>
      <c r="MXV36" s="450" t="s">
        <v>124</v>
      </c>
      <c r="MXW36" s="415" t="s">
        <v>326</v>
      </c>
      <c r="MXX36" s="415" t="s">
        <v>125</v>
      </c>
      <c r="MXY36" s="415" t="s">
        <v>146</v>
      </c>
      <c r="MXZ36" s="446"/>
      <c r="MYA36" s="451"/>
      <c r="MYB36" s="448">
        <v>89702</v>
      </c>
      <c r="MYC36" s="447" t="s">
        <v>327</v>
      </c>
      <c r="MYD36" s="450" t="s">
        <v>124</v>
      </c>
      <c r="MYE36" s="415" t="s">
        <v>326</v>
      </c>
      <c r="MYF36" s="415" t="s">
        <v>125</v>
      </c>
      <c r="MYG36" s="415" t="s">
        <v>146</v>
      </c>
      <c r="MYH36" s="446"/>
      <c r="MYI36" s="451"/>
      <c r="MYJ36" s="448">
        <v>89702</v>
      </c>
      <c r="MYK36" s="447" t="s">
        <v>327</v>
      </c>
      <c r="MYL36" s="450" t="s">
        <v>124</v>
      </c>
      <c r="MYM36" s="415" t="s">
        <v>326</v>
      </c>
      <c r="MYN36" s="415" t="s">
        <v>125</v>
      </c>
      <c r="MYO36" s="415" t="s">
        <v>146</v>
      </c>
      <c r="MYP36" s="446"/>
      <c r="MYQ36" s="451"/>
      <c r="MYR36" s="448">
        <v>89702</v>
      </c>
      <c r="MYS36" s="447" t="s">
        <v>327</v>
      </c>
      <c r="MYT36" s="450" t="s">
        <v>124</v>
      </c>
      <c r="MYU36" s="415" t="s">
        <v>326</v>
      </c>
      <c r="MYV36" s="415" t="s">
        <v>125</v>
      </c>
      <c r="MYW36" s="415" t="s">
        <v>146</v>
      </c>
      <c r="MYX36" s="446"/>
      <c r="MYY36" s="451"/>
      <c r="MYZ36" s="448">
        <v>89702</v>
      </c>
      <c r="MZA36" s="447" t="s">
        <v>327</v>
      </c>
      <c r="MZB36" s="450" t="s">
        <v>124</v>
      </c>
      <c r="MZC36" s="415" t="s">
        <v>326</v>
      </c>
      <c r="MZD36" s="415" t="s">
        <v>125</v>
      </c>
      <c r="MZE36" s="415" t="s">
        <v>146</v>
      </c>
      <c r="MZF36" s="446"/>
      <c r="MZG36" s="451"/>
      <c r="MZH36" s="448">
        <v>89702</v>
      </c>
      <c r="MZI36" s="447" t="s">
        <v>327</v>
      </c>
      <c r="MZJ36" s="450" t="s">
        <v>124</v>
      </c>
      <c r="MZK36" s="415" t="s">
        <v>326</v>
      </c>
      <c r="MZL36" s="415" t="s">
        <v>125</v>
      </c>
      <c r="MZM36" s="415" t="s">
        <v>146</v>
      </c>
      <c r="MZN36" s="446"/>
      <c r="MZO36" s="451"/>
      <c r="MZP36" s="448">
        <v>89702</v>
      </c>
      <c r="MZQ36" s="447" t="s">
        <v>327</v>
      </c>
      <c r="MZR36" s="450" t="s">
        <v>124</v>
      </c>
      <c r="MZS36" s="415" t="s">
        <v>326</v>
      </c>
      <c r="MZT36" s="415" t="s">
        <v>125</v>
      </c>
      <c r="MZU36" s="415" t="s">
        <v>146</v>
      </c>
      <c r="MZV36" s="446"/>
      <c r="MZW36" s="451"/>
      <c r="MZX36" s="448">
        <v>89702</v>
      </c>
      <c r="MZY36" s="447" t="s">
        <v>327</v>
      </c>
      <c r="MZZ36" s="450" t="s">
        <v>124</v>
      </c>
      <c r="NAA36" s="415" t="s">
        <v>326</v>
      </c>
      <c r="NAB36" s="415" t="s">
        <v>125</v>
      </c>
      <c r="NAC36" s="415" t="s">
        <v>146</v>
      </c>
      <c r="NAD36" s="446"/>
      <c r="NAE36" s="451"/>
      <c r="NAF36" s="448">
        <v>89702</v>
      </c>
      <c r="NAG36" s="447" t="s">
        <v>327</v>
      </c>
      <c r="NAH36" s="450" t="s">
        <v>124</v>
      </c>
      <c r="NAI36" s="415" t="s">
        <v>326</v>
      </c>
      <c r="NAJ36" s="415" t="s">
        <v>125</v>
      </c>
      <c r="NAK36" s="415" t="s">
        <v>146</v>
      </c>
      <c r="NAL36" s="446"/>
      <c r="NAM36" s="451"/>
      <c r="NAN36" s="448">
        <v>89702</v>
      </c>
      <c r="NAO36" s="447" t="s">
        <v>327</v>
      </c>
      <c r="NAP36" s="450" t="s">
        <v>124</v>
      </c>
      <c r="NAQ36" s="415" t="s">
        <v>326</v>
      </c>
      <c r="NAR36" s="415" t="s">
        <v>125</v>
      </c>
      <c r="NAS36" s="415" t="s">
        <v>146</v>
      </c>
      <c r="NAT36" s="446"/>
      <c r="NAU36" s="451"/>
      <c r="NAV36" s="448">
        <v>89702</v>
      </c>
      <c r="NAW36" s="447" t="s">
        <v>327</v>
      </c>
      <c r="NAX36" s="450" t="s">
        <v>124</v>
      </c>
      <c r="NAY36" s="415" t="s">
        <v>326</v>
      </c>
      <c r="NAZ36" s="415" t="s">
        <v>125</v>
      </c>
      <c r="NBA36" s="415" t="s">
        <v>146</v>
      </c>
      <c r="NBB36" s="446"/>
      <c r="NBC36" s="451"/>
      <c r="NBD36" s="448">
        <v>89702</v>
      </c>
      <c r="NBE36" s="447" t="s">
        <v>327</v>
      </c>
      <c r="NBF36" s="450" t="s">
        <v>124</v>
      </c>
      <c r="NBG36" s="415" t="s">
        <v>326</v>
      </c>
      <c r="NBH36" s="415" t="s">
        <v>125</v>
      </c>
      <c r="NBI36" s="415" t="s">
        <v>146</v>
      </c>
      <c r="NBJ36" s="446"/>
      <c r="NBK36" s="451"/>
      <c r="NBL36" s="448">
        <v>89702</v>
      </c>
      <c r="NBM36" s="447" t="s">
        <v>327</v>
      </c>
      <c r="NBN36" s="450" t="s">
        <v>124</v>
      </c>
      <c r="NBO36" s="415" t="s">
        <v>326</v>
      </c>
      <c r="NBP36" s="415" t="s">
        <v>125</v>
      </c>
      <c r="NBQ36" s="415" t="s">
        <v>146</v>
      </c>
      <c r="NBR36" s="446"/>
      <c r="NBS36" s="451"/>
      <c r="NBT36" s="448">
        <v>89702</v>
      </c>
      <c r="NBU36" s="447" t="s">
        <v>327</v>
      </c>
      <c r="NBV36" s="450" t="s">
        <v>124</v>
      </c>
      <c r="NBW36" s="415" t="s">
        <v>326</v>
      </c>
      <c r="NBX36" s="415" t="s">
        <v>125</v>
      </c>
      <c r="NBY36" s="415" t="s">
        <v>146</v>
      </c>
      <c r="NBZ36" s="446"/>
      <c r="NCA36" s="451"/>
      <c r="NCB36" s="448">
        <v>89702</v>
      </c>
      <c r="NCC36" s="447" t="s">
        <v>327</v>
      </c>
      <c r="NCD36" s="450" t="s">
        <v>124</v>
      </c>
      <c r="NCE36" s="415" t="s">
        <v>326</v>
      </c>
      <c r="NCF36" s="415" t="s">
        <v>125</v>
      </c>
      <c r="NCG36" s="415" t="s">
        <v>146</v>
      </c>
      <c r="NCH36" s="446"/>
      <c r="NCI36" s="451"/>
      <c r="NCJ36" s="448">
        <v>89702</v>
      </c>
      <c r="NCK36" s="447" t="s">
        <v>327</v>
      </c>
      <c r="NCL36" s="450" t="s">
        <v>124</v>
      </c>
      <c r="NCM36" s="415" t="s">
        <v>326</v>
      </c>
      <c r="NCN36" s="415" t="s">
        <v>125</v>
      </c>
      <c r="NCO36" s="415" t="s">
        <v>146</v>
      </c>
      <c r="NCP36" s="446"/>
      <c r="NCQ36" s="451"/>
      <c r="NCR36" s="448">
        <v>89702</v>
      </c>
      <c r="NCS36" s="447" t="s">
        <v>327</v>
      </c>
      <c r="NCT36" s="450" t="s">
        <v>124</v>
      </c>
      <c r="NCU36" s="415" t="s">
        <v>326</v>
      </c>
      <c r="NCV36" s="415" t="s">
        <v>125</v>
      </c>
      <c r="NCW36" s="415" t="s">
        <v>146</v>
      </c>
      <c r="NCX36" s="446"/>
      <c r="NCY36" s="451"/>
      <c r="NCZ36" s="448">
        <v>89702</v>
      </c>
      <c r="NDA36" s="447" t="s">
        <v>327</v>
      </c>
      <c r="NDB36" s="450" t="s">
        <v>124</v>
      </c>
      <c r="NDC36" s="415" t="s">
        <v>326</v>
      </c>
      <c r="NDD36" s="415" t="s">
        <v>125</v>
      </c>
      <c r="NDE36" s="415" t="s">
        <v>146</v>
      </c>
      <c r="NDF36" s="446"/>
      <c r="NDG36" s="451"/>
      <c r="NDH36" s="448">
        <v>89702</v>
      </c>
      <c r="NDI36" s="447" t="s">
        <v>327</v>
      </c>
      <c r="NDJ36" s="450" t="s">
        <v>124</v>
      </c>
      <c r="NDK36" s="415" t="s">
        <v>326</v>
      </c>
      <c r="NDL36" s="415" t="s">
        <v>125</v>
      </c>
      <c r="NDM36" s="415" t="s">
        <v>146</v>
      </c>
      <c r="NDN36" s="446"/>
      <c r="NDO36" s="451"/>
      <c r="NDP36" s="448">
        <v>89702</v>
      </c>
      <c r="NDQ36" s="447" t="s">
        <v>327</v>
      </c>
      <c r="NDR36" s="450" t="s">
        <v>124</v>
      </c>
      <c r="NDS36" s="415" t="s">
        <v>326</v>
      </c>
      <c r="NDT36" s="415" t="s">
        <v>125</v>
      </c>
      <c r="NDU36" s="415" t="s">
        <v>146</v>
      </c>
      <c r="NDV36" s="446"/>
      <c r="NDW36" s="451"/>
      <c r="NDX36" s="448">
        <v>89702</v>
      </c>
      <c r="NDY36" s="447" t="s">
        <v>327</v>
      </c>
      <c r="NDZ36" s="450" t="s">
        <v>124</v>
      </c>
      <c r="NEA36" s="415" t="s">
        <v>326</v>
      </c>
      <c r="NEB36" s="415" t="s">
        <v>125</v>
      </c>
      <c r="NEC36" s="415" t="s">
        <v>146</v>
      </c>
      <c r="NED36" s="446"/>
      <c r="NEE36" s="451"/>
      <c r="NEF36" s="448">
        <v>89702</v>
      </c>
      <c r="NEG36" s="447" t="s">
        <v>327</v>
      </c>
      <c r="NEH36" s="450" t="s">
        <v>124</v>
      </c>
      <c r="NEI36" s="415" t="s">
        <v>326</v>
      </c>
      <c r="NEJ36" s="415" t="s">
        <v>125</v>
      </c>
      <c r="NEK36" s="415" t="s">
        <v>146</v>
      </c>
      <c r="NEL36" s="446"/>
      <c r="NEM36" s="451"/>
      <c r="NEN36" s="448">
        <v>89702</v>
      </c>
      <c r="NEO36" s="447" t="s">
        <v>327</v>
      </c>
      <c r="NEP36" s="450" t="s">
        <v>124</v>
      </c>
      <c r="NEQ36" s="415" t="s">
        <v>326</v>
      </c>
      <c r="NER36" s="415" t="s">
        <v>125</v>
      </c>
      <c r="NES36" s="415" t="s">
        <v>146</v>
      </c>
      <c r="NET36" s="446"/>
      <c r="NEU36" s="451"/>
      <c r="NEV36" s="448">
        <v>89702</v>
      </c>
      <c r="NEW36" s="447" t="s">
        <v>327</v>
      </c>
      <c r="NEX36" s="450" t="s">
        <v>124</v>
      </c>
      <c r="NEY36" s="415" t="s">
        <v>326</v>
      </c>
      <c r="NEZ36" s="415" t="s">
        <v>125</v>
      </c>
      <c r="NFA36" s="415" t="s">
        <v>146</v>
      </c>
      <c r="NFB36" s="446"/>
      <c r="NFC36" s="451"/>
      <c r="NFD36" s="448">
        <v>89702</v>
      </c>
      <c r="NFE36" s="447" t="s">
        <v>327</v>
      </c>
      <c r="NFF36" s="450" t="s">
        <v>124</v>
      </c>
      <c r="NFG36" s="415" t="s">
        <v>326</v>
      </c>
      <c r="NFH36" s="415" t="s">
        <v>125</v>
      </c>
      <c r="NFI36" s="415" t="s">
        <v>146</v>
      </c>
      <c r="NFJ36" s="446"/>
      <c r="NFK36" s="451"/>
      <c r="NFL36" s="448">
        <v>89702</v>
      </c>
      <c r="NFM36" s="447" t="s">
        <v>327</v>
      </c>
      <c r="NFN36" s="450" t="s">
        <v>124</v>
      </c>
      <c r="NFO36" s="415" t="s">
        <v>326</v>
      </c>
      <c r="NFP36" s="415" t="s">
        <v>125</v>
      </c>
      <c r="NFQ36" s="415" t="s">
        <v>146</v>
      </c>
      <c r="NFR36" s="446"/>
      <c r="NFS36" s="451"/>
      <c r="NFT36" s="448">
        <v>89702</v>
      </c>
      <c r="NFU36" s="447" t="s">
        <v>327</v>
      </c>
      <c r="NFV36" s="450" t="s">
        <v>124</v>
      </c>
      <c r="NFW36" s="415" t="s">
        <v>326</v>
      </c>
      <c r="NFX36" s="415" t="s">
        <v>125</v>
      </c>
      <c r="NFY36" s="415" t="s">
        <v>146</v>
      </c>
      <c r="NFZ36" s="446"/>
      <c r="NGA36" s="451"/>
      <c r="NGB36" s="448">
        <v>89702</v>
      </c>
      <c r="NGC36" s="447" t="s">
        <v>327</v>
      </c>
      <c r="NGD36" s="450" t="s">
        <v>124</v>
      </c>
      <c r="NGE36" s="415" t="s">
        <v>326</v>
      </c>
      <c r="NGF36" s="415" t="s">
        <v>125</v>
      </c>
      <c r="NGG36" s="415" t="s">
        <v>146</v>
      </c>
      <c r="NGH36" s="446"/>
      <c r="NGI36" s="451"/>
      <c r="NGJ36" s="448">
        <v>89702</v>
      </c>
      <c r="NGK36" s="447" t="s">
        <v>327</v>
      </c>
      <c r="NGL36" s="450" t="s">
        <v>124</v>
      </c>
      <c r="NGM36" s="415" t="s">
        <v>326</v>
      </c>
      <c r="NGN36" s="415" t="s">
        <v>125</v>
      </c>
      <c r="NGO36" s="415" t="s">
        <v>146</v>
      </c>
      <c r="NGP36" s="446"/>
      <c r="NGQ36" s="451"/>
      <c r="NGR36" s="448">
        <v>89702</v>
      </c>
      <c r="NGS36" s="447" t="s">
        <v>327</v>
      </c>
      <c r="NGT36" s="450" t="s">
        <v>124</v>
      </c>
      <c r="NGU36" s="415" t="s">
        <v>326</v>
      </c>
      <c r="NGV36" s="415" t="s">
        <v>125</v>
      </c>
      <c r="NGW36" s="415" t="s">
        <v>146</v>
      </c>
      <c r="NGX36" s="446"/>
      <c r="NGY36" s="451"/>
      <c r="NGZ36" s="448">
        <v>89702</v>
      </c>
      <c r="NHA36" s="447" t="s">
        <v>327</v>
      </c>
      <c r="NHB36" s="450" t="s">
        <v>124</v>
      </c>
      <c r="NHC36" s="415" t="s">
        <v>326</v>
      </c>
      <c r="NHD36" s="415" t="s">
        <v>125</v>
      </c>
      <c r="NHE36" s="415" t="s">
        <v>146</v>
      </c>
      <c r="NHF36" s="446"/>
      <c r="NHG36" s="451"/>
      <c r="NHH36" s="448">
        <v>89702</v>
      </c>
      <c r="NHI36" s="447" t="s">
        <v>327</v>
      </c>
      <c r="NHJ36" s="450" t="s">
        <v>124</v>
      </c>
      <c r="NHK36" s="415" t="s">
        <v>326</v>
      </c>
      <c r="NHL36" s="415" t="s">
        <v>125</v>
      </c>
      <c r="NHM36" s="415" t="s">
        <v>146</v>
      </c>
      <c r="NHN36" s="446"/>
      <c r="NHO36" s="451"/>
      <c r="NHP36" s="448">
        <v>89702</v>
      </c>
      <c r="NHQ36" s="447" t="s">
        <v>327</v>
      </c>
      <c r="NHR36" s="450" t="s">
        <v>124</v>
      </c>
      <c r="NHS36" s="415" t="s">
        <v>326</v>
      </c>
      <c r="NHT36" s="415" t="s">
        <v>125</v>
      </c>
      <c r="NHU36" s="415" t="s">
        <v>146</v>
      </c>
      <c r="NHV36" s="446"/>
      <c r="NHW36" s="451"/>
      <c r="NHX36" s="448">
        <v>89702</v>
      </c>
      <c r="NHY36" s="447" t="s">
        <v>327</v>
      </c>
      <c r="NHZ36" s="450" t="s">
        <v>124</v>
      </c>
      <c r="NIA36" s="415" t="s">
        <v>326</v>
      </c>
      <c r="NIB36" s="415" t="s">
        <v>125</v>
      </c>
      <c r="NIC36" s="415" t="s">
        <v>146</v>
      </c>
      <c r="NID36" s="446"/>
      <c r="NIE36" s="451"/>
      <c r="NIF36" s="448">
        <v>89702</v>
      </c>
      <c r="NIG36" s="447" t="s">
        <v>327</v>
      </c>
      <c r="NIH36" s="450" t="s">
        <v>124</v>
      </c>
      <c r="NII36" s="415" t="s">
        <v>326</v>
      </c>
      <c r="NIJ36" s="415" t="s">
        <v>125</v>
      </c>
      <c r="NIK36" s="415" t="s">
        <v>146</v>
      </c>
      <c r="NIL36" s="446"/>
      <c r="NIM36" s="451"/>
      <c r="NIN36" s="448">
        <v>89702</v>
      </c>
      <c r="NIO36" s="447" t="s">
        <v>327</v>
      </c>
      <c r="NIP36" s="450" t="s">
        <v>124</v>
      </c>
      <c r="NIQ36" s="415" t="s">
        <v>326</v>
      </c>
      <c r="NIR36" s="415" t="s">
        <v>125</v>
      </c>
      <c r="NIS36" s="415" t="s">
        <v>146</v>
      </c>
      <c r="NIT36" s="446"/>
      <c r="NIU36" s="451"/>
      <c r="NIV36" s="448">
        <v>89702</v>
      </c>
      <c r="NIW36" s="447" t="s">
        <v>327</v>
      </c>
      <c r="NIX36" s="450" t="s">
        <v>124</v>
      </c>
      <c r="NIY36" s="415" t="s">
        <v>326</v>
      </c>
      <c r="NIZ36" s="415" t="s">
        <v>125</v>
      </c>
      <c r="NJA36" s="415" t="s">
        <v>146</v>
      </c>
      <c r="NJB36" s="446"/>
      <c r="NJC36" s="451"/>
      <c r="NJD36" s="448">
        <v>89702</v>
      </c>
      <c r="NJE36" s="447" t="s">
        <v>327</v>
      </c>
      <c r="NJF36" s="450" t="s">
        <v>124</v>
      </c>
      <c r="NJG36" s="415" t="s">
        <v>326</v>
      </c>
      <c r="NJH36" s="415" t="s">
        <v>125</v>
      </c>
      <c r="NJI36" s="415" t="s">
        <v>146</v>
      </c>
      <c r="NJJ36" s="446"/>
      <c r="NJK36" s="451"/>
      <c r="NJL36" s="448">
        <v>89702</v>
      </c>
      <c r="NJM36" s="447" t="s">
        <v>327</v>
      </c>
      <c r="NJN36" s="450" t="s">
        <v>124</v>
      </c>
      <c r="NJO36" s="415" t="s">
        <v>326</v>
      </c>
      <c r="NJP36" s="415" t="s">
        <v>125</v>
      </c>
      <c r="NJQ36" s="415" t="s">
        <v>146</v>
      </c>
      <c r="NJR36" s="446"/>
      <c r="NJS36" s="451"/>
      <c r="NJT36" s="448">
        <v>89702</v>
      </c>
      <c r="NJU36" s="447" t="s">
        <v>327</v>
      </c>
      <c r="NJV36" s="450" t="s">
        <v>124</v>
      </c>
      <c r="NJW36" s="415" t="s">
        <v>326</v>
      </c>
      <c r="NJX36" s="415" t="s">
        <v>125</v>
      </c>
      <c r="NJY36" s="415" t="s">
        <v>146</v>
      </c>
      <c r="NJZ36" s="446"/>
      <c r="NKA36" s="451"/>
      <c r="NKB36" s="448">
        <v>89702</v>
      </c>
      <c r="NKC36" s="447" t="s">
        <v>327</v>
      </c>
      <c r="NKD36" s="450" t="s">
        <v>124</v>
      </c>
      <c r="NKE36" s="415" t="s">
        <v>326</v>
      </c>
      <c r="NKF36" s="415" t="s">
        <v>125</v>
      </c>
      <c r="NKG36" s="415" t="s">
        <v>146</v>
      </c>
      <c r="NKH36" s="446"/>
      <c r="NKI36" s="451"/>
      <c r="NKJ36" s="448">
        <v>89702</v>
      </c>
      <c r="NKK36" s="447" t="s">
        <v>327</v>
      </c>
      <c r="NKL36" s="450" t="s">
        <v>124</v>
      </c>
      <c r="NKM36" s="415" t="s">
        <v>326</v>
      </c>
      <c r="NKN36" s="415" t="s">
        <v>125</v>
      </c>
      <c r="NKO36" s="415" t="s">
        <v>146</v>
      </c>
      <c r="NKP36" s="446"/>
      <c r="NKQ36" s="451"/>
      <c r="NKR36" s="448">
        <v>89702</v>
      </c>
      <c r="NKS36" s="447" t="s">
        <v>327</v>
      </c>
      <c r="NKT36" s="450" t="s">
        <v>124</v>
      </c>
      <c r="NKU36" s="415" t="s">
        <v>326</v>
      </c>
      <c r="NKV36" s="415" t="s">
        <v>125</v>
      </c>
      <c r="NKW36" s="415" t="s">
        <v>146</v>
      </c>
      <c r="NKX36" s="446"/>
      <c r="NKY36" s="451"/>
      <c r="NKZ36" s="448">
        <v>89702</v>
      </c>
      <c r="NLA36" s="447" t="s">
        <v>327</v>
      </c>
      <c r="NLB36" s="450" t="s">
        <v>124</v>
      </c>
      <c r="NLC36" s="415" t="s">
        <v>326</v>
      </c>
      <c r="NLD36" s="415" t="s">
        <v>125</v>
      </c>
      <c r="NLE36" s="415" t="s">
        <v>146</v>
      </c>
      <c r="NLF36" s="446"/>
      <c r="NLG36" s="451"/>
      <c r="NLH36" s="448">
        <v>89702</v>
      </c>
      <c r="NLI36" s="447" t="s">
        <v>327</v>
      </c>
      <c r="NLJ36" s="450" t="s">
        <v>124</v>
      </c>
      <c r="NLK36" s="415" t="s">
        <v>326</v>
      </c>
      <c r="NLL36" s="415" t="s">
        <v>125</v>
      </c>
      <c r="NLM36" s="415" t="s">
        <v>146</v>
      </c>
      <c r="NLN36" s="446"/>
      <c r="NLO36" s="451"/>
      <c r="NLP36" s="448">
        <v>89702</v>
      </c>
      <c r="NLQ36" s="447" t="s">
        <v>327</v>
      </c>
      <c r="NLR36" s="450" t="s">
        <v>124</v>
      </c>
      <c r="NLS36" s="415" t="s">
        <v>326</v>
      </c>
      <c r="NLT36" s="415" t="s">
        <v>125</v>
      </c>
      <c r="NLU36" s="415" t="s">
        <v>146</v>
      </c>
      <c r="NLV36" s="446"/>
      <c r="NLW36" s="451"/>
      <c r="NLX36" s="448">
        <v>89702</v>
      </c>
      <c r="NLY36" s="447" t="s">
        <v>327</v>
      </c>
      <c r="NLZ36" s="450" t="s">
        <v>124</v>
      </c>
      <c r="NMA36" s="415" t="s">
        <v>326</v>
      </c>
      <c r="NMB36" s="415" t="s">
        <v>125</v>
      </c>
      <c r="NMC36" s="415" t="s">
        <v>146</v>
      </c>
      <c r="NMD36" s="446"/>
      <c r="NME36" s="451"/>
      <c r="NMF36" s="448">
        <v>89702</v>
      </c>
      <c r="NMG36" s="447" t="s">
        <v>327</v>
      </c>
      <c r="NMH36" s="450" t="s">
        <v>124</v>
      </c>
      <c r="NMI36" s="415" t="s">
        <v>326</v>
      </c>
      <c r="NMJ36" s="415" t="s">
        <v>125</v>
      </c>
      <c r="NMK36" s="415" t="s">
        <v>146</v>
      </c>
      <c r="NML36" s="446"/>
      <c r="NMM36" s="451"/>
      <c r="NMN36" s="448">
        <v>89702</v>
      </c>
      <c r="NMO36" s="447" t="s">
        <v>327</v>
      </c>
      <c r="NMP36" s="450" t="s">
        <v>124</v>
      </c>
      <c r="NMQ36" s="415" t="s">
        <v>326</v>
      </c>
      <c r="NMR36" s="415" t="s">
        <v>125</v>
      </c>
      <c r="NMS36" s="415" t="s">
        <v>146</v>
      </c>
      <c r="NMT36" s="446"/>
      <c r="NMU36" s="451"/>
      <c r="NMV36" s="448">
        <v>89702</v>
      </c>
      <c r="NMW36" s="447" t="s">
        <v>327</v>
      </c>
      <c r="NMX36" s="450" t="s">
        <v>124</v>
      </c>
      <c r="NMY36" s="415" t="s">
        <v>326</v>
      </c>
      <c r="NMZ36" s="415" t="s">
        <v>125</v>
      </c>
      <c r="NNA36" s="415" t="s">
        <v>146</v>
      </c>
      <c r="NNB36" s="446"/>
      <c r="NNC36" s="451"/>
      <c r="NND36" s="448">
        <v>89702</v>
      </c>
      <c r="NNE36" s="447" t="s">
        <v>327</v>
      </c>
      <c r="NNF36" s="450" t="s">
        <v>124</v>
      </c>
      <c r="NNG36" s="415" t="s">
        <v>326</v>
      </c>
      <c r="NNH36" s="415" t="s">
        <v>125</v>
      </c>
      <c r="NNI36" s="415" t="s">
        <v>146</v>
      </c>
      <c r="NNJ36" s="446"/>
      <c r="NNK36" s="451"/>
      <c r="NNL36" s="448">
        <v>89702</v>
      </c>
      <c r="NNM36" s="447" t="s">
        <v>327</v>
      </c>
      <c r="NNN36" s="450" t="s">
        <v>124</v>
      </c>
      <c r="NNO36" s="415" t="s">
        <v>326</v>
      </c>
      <c r="NNP36" s="415" t="s">
        <v>125</v>
      </c>
      <c r="NNQ36" s="415" t="s">
        <v>146</v>
      </c>
      <c r="NNR36" s="446"/>
      <c r="NNS36" s="451"/>
      <c r="NNT36" s="448">
        <v>89702</v>
      </c>
      <c r="NNU36" s="447" t="s">
        <v>327</v>
      </c>
      <c r="NNV36" s="450" t="s">
        <v>124</v>
      </c>
      <c r="NNW36" s="415" t="s">
        <v>326</v>
      </c>
      <c r="NNX36" s="415" t="s">
        <v>125</v>
      </c>
      <c r="NNY36" s="415" t="s">
        <v>146</v>
      </c>
      <c r="NNZ36" s="446"/>
      <c r="NOA36" s="451"/>
      <c r="NOB36" s="448">
        <v>89702</v>
      </c>
      <c r="NOC36" s="447" t="s">
        <v>327</v>
      </c>
      <c r="NOD36" s="450" t="s">
        <v>124</v>
      </c>
      <c r="NOE36" s="415" t="s">
        <v>326</v>
      </c>
      <c r="NOF36" s="415" t="s">
        <v>125</v>
      </c>
      <c r="NOG36" s="415" t="s">
        <v>146</v>
      </c>
      <c r="NOH36" s="446"/>
      <c r="NOI36" s="451"/>
      <c r="NOJ36" s="448">
        <v>89702</v>
      </c>
      <c r="NOK36" s="447" t="s">
        <v>327</v>
      </c>
      <c r="NOL36" s="450" t="s">
        <v>124</v>
      </c>
      <c r="NOM36" s="415" t="s">
        <v>326</v>
      </c>
      <c r="NON36" s="415" t="s">
        <v>125</v>
      </c>
      <c r="NOO36" s="415" t="s">
        <v>146</v>
      </c>
      <c r="NOP36" s="446"/>
      <c r="NOQ36" s="451"/>
      <c r="NOR36" s="448">
        <v>89702</v>
      </c>
      <c r="NOS36" s="447" t="s">
        <v>327</v>
      </c>
      <c r="NOT36" s="450" t="s">
        <v>124</v>
      </c>
      <c r="NOU36" s="415" t="s">
        <v>326</v>
      </c>
      <c r="NOV36" s="415" t="s">
        <v>125</v>
      </c>
      <c r="NOW36" s="415" t="s">
        <v>146</v>
      </c>
      <c r="NOX36" s="446"/>
      <c r="NOY36" s="451"/>
      <c r="NOZ36" s="448">
        <v>89702</v>
      </c>
      <c r="NPA36" s="447" t="s">
        <v>327</v>
      </c>
      <c r="NPB36" s="450" t="s">
        <v>124</v>
      </c>
      <c r="NPC36" s="415" t="s">
        <v>326</v>
      </c>
      <c r="NPD36" s="415" t="s">
        <v>125</v>
      </c>
      <c r="NPE36" s="415" t="s">
        <v>146</v>
      </c>
      <c r="NPF36" s="446"/>
      <c r="NPG36" s="451"/>
      <c r="NPH36" s="448">
        <v>89702</v>
      </c>
      <c r="NPI36" s="447" t="s">
        <v>327</v>
      </c>
      <c r="NPJ36" s="450" t="s">
        <v>124</v>
      </c>
      <c r="NPK36" s="415" t="s">
        <v>326</v>
      </c>
      <c r="NPL36" s="415" t="s">
        <v>125</v>
      </c>
      <c r="NPM36" s="415" t="s">
        <v>146</v>
      </c>
      <c r="NPN36" s="446"/>
      <c r="NPO36" s="451"/>
      <c r="NPP36" s="448">
        <v>89702</v>
      </c>
      <c r="NPQ36" s="447" t="s">
        <v>327</v>
      </c>
      <c r="NPR36" s="450" t="s">
        <v>124</v>
      </c>
      <c r="NPS36" s="415" t="s">
        <v>326</v>
      </c>
      <c r="NPT36" s="415" t="s">
        <v>125</v>
      </c>
      <c r="NPU36" s="415" t="s">
        <v>146</v>
      </c>
      <c r="NPV36" s="446"/>
      <c r="NPW36" s="451"/>
      <c r="NPX36" s="448">
        <v>89702</v>
      </c>
      <c r="NPY36" s="447" t="s">
        <v>327</v>
      </c>
      <c r="NPZ36" s="450" t="s">
        <v>124</v>
      </c>
      <c r="NQA36" s="415" t="s">
        <v>326</v>
      </c>
      <c r="NQB36" s="415" t="s">
        <v>125</v>
      </c>
      <c r="NQC36" s="415" t="s">
        <v>146</v>
      </c>
      <c r="NQD36" s="446"/>
      <c r="NQE36" s="451"/>
      <c r="NQF36" s="448">
        <v>89702</v>
      </c>
      <c r="NQG36" s="447" t="s">
        <v>327</v>
      </c>
      <c r="NQH36" s="450" t="s">
        <v>124</v>
      </c>
      <c r="NQI36" s="415" t="s">
        <v>326</v>
      </c>
      <c r="NQJ36" s="415" t="s">
        <v>125</v>
      </c>
      <c r="NQK36" s="415" t="s">
        <v>146</v>
      </c>
      <c r="NQL36" s="446"/>
      <c r="NQM36" s="451"/>
      <c r="NQN36" s="448">
        <v>89702</v>
      </c>
      <c r="NQO36" s="447" t="s">
        <v>327</v>
      </c>
      <c r="NQP36" s="450" t="s">
        <v>124</v>
      </c>
      <c r="NQQ36" s="415" t="s">
        <v>326</v>
      </c>
      <c r="NQR36" s="415" t="s">
        <v>125</v>
      </c>
      <c r="NQS36" s="415" t="s">
        <v>146</v>
      </c>
      <c r="NQT36" s="446"/>
      <c r="NQU36" s="451"/>
      <c r="NQV36" s="448">
        <v>89702</v>
      </c>
      <c r="NQW36" s="447" t="s">
        <v>327</v>
      </c>
      <c r="NQX36" s="450" t="s">
        <v>124</v>
      </c>
      <c r="NQY36" s="415" t="s">
        <v>326</v>
      </c>
      <c r="NQZ36" s="415" t="s">
        <v>125</v>
      </c>
      <c r="NRA36" s="415" t="s">
        <v>146</v>
      </c>
      <c r="NRB36" s="446"/>
      <c r="NRC36" s="451"/>
      <c r="NRD36" s="448">
        <v>89702</v>
      </c>
      <c r="NRE36" s="447" t="s">
        <v>327</v>
      </c>
      <c r="NRF36" s="450" t="s">
        <v>124</v>
      </c>
      <c r="NRG36" s="415" t="s">
        <v>326</v>
      </c>
      <c r="NRH36" s="415" t="s">
        <v>125</v>
      </c>
      <c r="NRI36" s="415" t="s">
        <v>146</v>
      </c>
      <c r="NRJ36" s="446"/>
      <c r="NRK36" s="451"/>
      <c r="NRL36" s="448">
        <v>89702</v>
      </c>
      <c r="NRM36" s="447" t="s">
        <v>327</v>
      </c>
      <c r="NRN36" s="450" t="s">
        <v>124</v>
      </c>
      <c r="NRO36" s="415" t="s">
        <v>326</v>
      </c>
      <c r="NRP36" s="415" t="s">
        <v>125</v>
      </c>
      <c r="NRQ36" s="415" t="s">
        <v>146</v>
      </c>
      <c r="NRR36" s="446"/>
      <c r="NRS36" s="451"/>
      <c r="NRT36" s="448">
        <v>89702</v>
      </c>
      <c r="NRU36" s="447" t="s">
        <v>327</v>
      </c>
      <c r="NRV36" s="450" t="s">
        <v>124</v>
      </c>
      <c r="NRW36" s="415" t="s">
        <v>326</v>
      </c>
      <c r="NRX36" s="415" t="s">
        <v>125</v>
      </c>
      <c r="NRY36" s="415" t="s">
        <v>146</v>
      </c>
      <c r="NRZ36" s="446"/>
      <c r="NSA36" s="451"/>
      <c r="NSB36" s="448">
        <v>89702</v>
      </c>
      <c r="NSC36" s="447" t="s">
        <v>327</v>
      </c>
      <c r="NSD36" s="450" t="s">
        <v>124</v>
      </c>
      <c r="NSE36" s="415" t="s">
        <v>326</v>
      </c>
      <c r="NSF36" s="415" t="s">
        <v>125</v>
      </c>
      <c r="NSG36" s="415" t="s">
        <v>146</v>
      </c>
      <c r="NSH36" s="446"/>
      <c r="NSI36" s="451"/>
      <c r="NSJ36" s="448">
        <v>89702</v>
      </c>
      <c r="NSK36" s="447" t="s">
        <v>327</v>
      </c>
      <c r="NSL36" s="450" t="s">
        <v>124</v>
      </c>
      <c r="NSM36" s="415" t="s">
        <v>326</v>
      </c>
      <c r="NSN36" s="415" t="s">
        <v>125</v>
      </c>
      <c r="NSO36" s="415" t="s">
        <v>146</v>
      </c>
      <c r="NSP36" s="446"/>
      <c r="NSQ36" s="451"/>
      <c r="NSR36" s="448">
        <v>89702</v>
      </c>
      <c r="NSS36" s="447" t="s">
        <v>327</v>
      </c>
      <c r="NST36" s="450" t="s">
        <v>124</v>
      </c>
      <c r="NSU36" s="415" t="s">
        <v>326</v>
      </c>
      <c r="NSV36" s="415" t="s">
        <v>125</v>
      </c>
      <c r="NSW36" s="415" t="s">
        <v>146</v>
      </c>
      <c r="NSX36" s="446"/>
      <c r="NSY36" s="451"/>
      <c r="NSZ36" s="448">
        <v>89702</v>
      </c>
      <c r="NTA36" s="447" t="s">
        <v>327</v>
      </c>
      <c r="NTB36" s="450" t="s">
        <v>124</v>
      </c>
      <c r="NTC36" s="415" t="s">
        <v>326</v>
      </c>
      <c r="NTD36" s="415" t="s">
        <v>125</v>
      </c>
      <c r="NTE36" s="415" t="s">
        <v>146</v>
      </c>
      <c r="NTF36" s="446"/>
      <c r="NTG36" s="451"/>
      <c r="NTH36" s="448">
        <v>89702</v>
      </c>
      <c r="NTI36" s="447" t="s">
        <v>327</v>
      </c>
      <c r="NTJ36" s="450" t="s">
        <v>124</v>
      </c>
      <c r="NTK36" s="415" t="s">
        <v>326</v>
      </c>
      <c r="NTL36" s="415" t="s">
        <v>125</v>
      </c>
      <c r="NTM36" s="415" t="s">
        <v>146</v>
      </c>
      <c r="NTN36" s="446"/>
      <c r="NTO36" s="451"/>
      <c r="NTP36" s="448">
        <v>89702</v>
      </c>
      <c r="NTQ36" s="447" t="s">
        <v>327</v>
      </c>
      <c r="NTR36" s="450" t="s">
        <v>124</v>
      </c>
      <c r="NTS36" s="415" t="s">
        <v>326</v>
      </c>
      <c r="NTT36" s="415" t="s">
        <v>125</v>
      </c>
      <c r="NTU36" s="415" t="s">
        <v>146</v>
      </c>
      <c r="NTV36" s="446"/>
      <c r="NTW36" s="451"/>
      <c r="NTX36" s="448">
        <v>89702</v>
      </c>
      <c r="NTY36" s="447" t="s">
        <v>327</v>
      </c>
      <c r="NTZ36" s="450" t="s">
        <v>124</v>
      </c>
      <c r="NUA36" s="415" t="s">
        <v>326</v>
      </c>
      <c r="NUB36" s="415" t="s">
        <v>125</v>
      </c>
      <c r="NUC36" s="415" t="s">
        <v>146</v>
      </c>
      <c r="NUD36" s="446"/>
      <c r="NUE36" s="451"/>
      <c r="NUF36" s="448">
        <v>89702</v>
      </c>
      <c r="NUG36" s="447" t="s">
        <v>327</v>
      </c>
      <c r="NUH36" s="450" t="s">
        <v>124</v>
      </c>
      <c r="NUI36" s="415" t="s">
        <v>326</v>
      </c>
      <c r="NUJ36" s="415" t="s">
        <v>125</v>
      </c>
      <c r="NUK36" s="415" t="s">
        <v>146</v>
      </c>
      <c r="NUL36" s="446"/>
      <c r="NUM36" s="451"/>
      <c r="NUN36" s="448">
        <v>89702</v>
      </c>
      <c r="NUO36" s="447" t="s">
        <v>327</v>
      </c>
      <c r="NUP36" s="450" t="s">
        <v>124</v>
      </c>
      <c r="NUQ36" s="415" t="s">
        <v>326</v>
      </c>
      <c r="NUR36" s="415" t="s">
        <v>125</v>
      </c>
      <c r="NUS36" s="415" t="s">
        <v>146</v>
      </c>
      <c r="NUT36" s="446"/>
      <c r="NUU36" s="451"/>
      <c r="NUV36" s="448">
        <v>89702</v>
      </c>
      <c r="NUW36" s="447" t="s">
        <v>327</v>
      </c>
      <c r="NUX36" s="450" t="s">
        <v>124</v>
      </c>
      <c r="NUY36" s="415" t="s">
        <v>326</v>
      </c>
      <c r="NUZ36" s="415" t="s">
        <v>125</v>
      </c>
      <c r="NVA36" s="415" t="s">
        <v>146</v>
      </c>
      <c r="NVB36" s="446"/>
      <c r="NVC36" s="451"/>
      <c r="NVD36" s="448">
        <v>89702</v>
      </c>
      <c r="NVE36" s="447" t="s">
        <v>327</v>
      </c>
      <c r="NVF36" s="450" t="s">
        <v>124</v>
      </c>
      <c r="NVG36" s="415" t="s">
        <v>326</v>
      </c>
      <c r="NVH36" s="415" t="s">
        <v>125</v>
      </c>
      <c r="NVI36" s="415" t="s">
        <v>146</v>
      </c>
      <c r="NVJ36" s="446"/>
      <c r="NVK36" s="451"/>
      <c r="NVL36" s="448">
        <v>89702</v>
      </c>
      <c r="NVM36" s="447" t="s">
        <v>327</v>
      </c>
      <c r="NVN36" s="450" t="s">
        <v>124</v>
      </c>
      <c r="NVO36" s="415" t="s">
        <v>326</v>
      </c>
      <c r="NVP36" s="415" t="s">
        <v>125</v>
      </c>
      <c r="NVQ36" s="415" t="s">
        <v>146</v>
      </c>
      <c r="NVR36" s="446"/>
      <c r="NVS36" s="451"/>
      <c r="NVT36" s="448">
        <v>89702</v>
      </c>
      <c r="NVU36" s="447" t="s">
        <v>327</v>
      </c>
      <c r="NVV36" s="450" t="s">
        <v>124</v>
      </c>
      <c r="NVW36" s="415" t="s">
        <v>326</v>
      </c>
      <c r="NVX36" s="415" t="s">
        <v>125</v>
      </c>
      <c r="NVY36" s="415" t="s">
        <v>146</v>
      </c>
      <c r="NVZ36" s="446"/>
      <c r="NWA36" s="451"/>
      <c r="NWB36" s="448">
        <v>89702</v>
      </c>
      <c r="NWC36" s="447" t="s">
        <v>327</v>
      </c>
      <c r="NWD36" s="450" t="s">
        <v>124</v>
      </c>
      <c r="NWE36" s="415" t="s">
        <v>326</v>
      </c>
      <c r="NWF36" s="415" t="s">
        <v>125</v>
      </c>
      <c r="NWG36" s="415" t="s">
        <v>146</v>
      </c>
      <c r="NWH36" s="446"/>
      <c r="NWI36" s="451"/>
      <c r="NWJ36" s="448">
        <v>89702</v>
      </c>
      <c r="NWK36" s="447" t="s">
        <v>327</v>
      </c>
      <c r="NWL36" s="450" t="s">
        <v>124</v>
      </c>
      <c r="NWM36" s="415" t="s">
        <v>326</v>
      </c>
      <c r="NWN36" s="415" t="s">
        <v>125</v>
      </c>
      <c r="NWO36" s="415" t="s">
        <v>146</v>
      </c>
      <c r="NWP36" s="446"/>
      <c r="NWQ36" s="451"/>
      <c r="NWR36" s="448">
        <v>89702</v>
      </c>
      <c r="NWS36" s="447" t="s">
        <v>327</v>
      </c>
      <c r="NWT36" s="450" t="s">
        <v>124</v>
      </c>
      <c r="NWU36" s="415" t="s">
        <v>326</v>
      </c>
      <c r="NWV36" s="415" t="s">
        <v>125</v>
      </c>
      <c r="NWW36" s="415" t="s">
        <v>146</v>
      </c>
      <c r="NWX36" s="446"/>
      <c r="NWY36" s="451"/>
      <c r="NWZ36" s="448">
        <v>89702</v>
      </c>
      <c r="NXA36" s="447" t="s">
        <v>327</v>
      </c>
      <c r="NXB36" s="450" t="s">
        <v>124</v>
      </c>
      <c r="NXC36" s="415" t="s">
        <v>326</v>
      </c>
      <c r="NXD36" s="415" t="s">
        <v>125</v>
      </c>
      <c r="NXE36" s="415" t="s">
        <v>146</v>
      </c>
      <c r="NXF36" s="446"/>
      <c r="NXG36" s="451"/>
      <c r="NXH36" s="448">
        <v>89702</v>
      </c>
      <c r="NXI36" s="447" t="s">
        <v>327</v>
      </c>
      <c r="NXJ36" s="450" t="s">
        <v>124</v>
      </c>
      <c r="NXK36" s="415" t="s">
        <v>326</v>
      </c>
      <c r="NXL36" s="415" t="s">
        <v>125</v>
      </c>
      <c r="NXM36" s="415" t="s">
        <v>146</v>
      </c>
      <c r="NXN36" s="446"/>
      <c r="NXO36" s="451"/>
      <c r="NXP36" s="448">
        <v>89702</v>
      </c>
      <c r="NXQ36" s="447" t="s">
        <v>327</v>
      </c>
      <c r="NXR36" s="450" t="s">
        <v>124</v>
      </c>
      <c r="NXS36" s="415" t="s">
        <v>326</v>
      </c>
      <c r="NXT36" s="415" t="s">
        <v>125</v>
      </c>
      <c r="NXU36" s="415" t="s">
        <v>146</v>
      </c>
      <c r="NXV36" s="446"/>
      <c r="NXW36" s="451"/>
      <c r="NXX36" s="448">
        <v>89702</v>
      </c>
      <c r="NXY36" s="447" t="s">
        <v>327</v>
      </c>
      <c r="NXZ36" s="450" t="s">
        <v>124</v>
      </c>
      <c r="NYA36" s="415" t="s">
        <v>326</v>
      </c>
      <c r="NYB36" s="415" t="s">
        <v>125</v>
      </c>
      <c r="NYC36" s="415" t="s">
        <v>146</v>
      </c>
      <c r="NYD36" s="446"/>
      <c r="NYE36" s="451"/>
      <c r="NYF36" s="448">
        <v>89702</v>
      </c>
      <c r="NYG36" s="447" t="s">
        <v>327</v>
      </c>
      <c r="NYH36" s="450" t="s">
        <v>124</v>
      </c>
      <c r="NYI36" s="415" t="s">
        <v>326</v>
      </c>
      <c r="NYJ36" s="415" t="s">
        <v>125</v>
      </c>
      <c r="NYK36" s="415" t="s">
        <v>146</v>
      </c>
      <c r="NYL36" s="446"/>
      <c r="NYM36" s="451"/>
      <c r="NYN36" s="448">
        <v>89702</v>
      </c>
      <c r="NYO36" s="447" t="s">
        <v>327</v>
      </c>
      <c r="NYP36" s="450" t="s">
        <v>124</v>
      </c>
      <c r="NYQ36" s="415" t="s">
        <v>326</v>
      </c>
      <c r="NYR36" s="415" t="s">
        <v>125</v>
      </c>
      <c r="NYS36" s="415" t="s">
        <v>146</v>
      </c>
      <c r="NYT36" s="446"/>
      <c r="NYU36" s="451"/>
      <c r="NYV36" s="448">
        <v>89702</v>
      </c>
      <c r="NYW36" s="447" t="s">
        <v>327</v>
      </c>
      <c r="NYX36" s="450" t="s">
        <v>124</v>
      </c>
      <c r="NYY36" s="415" t="s">
        <v>326</v>
      </c>
      <c r="NYZ36" s="415" t="s">
        <v>125</v>
      </c>
      <c r="NZA36" s="415" t="s">
        <v>146</v>
      </c>
      <c r="NZB36" s="446"/>
      <c r="NZC36" s="451"/>
      <c r="NZD36" s="448">
        <v>89702</v>
      </c>
      <c r="NZE36" s="447" t="s">
        <v>327</v>
      </c>
      <c r="NZF36" s="450" t="s">
        <v>124</v>
      </c>
      <c r="NZG36" s="415" t="s">
        <v>326</v>
      </c>
      <c r="NZH36" s="415" t="s">
        <v>125</v>
      </c>
      <c r="NZI36" s="415" t="s">
        <v>146</v>
      </c>
      <c r="NZJ36" s="446"/>
      <c r="NZK36" s="451"/>
      <c r="NZL36" s="448">
        <v>89702</v>
      </c>
      <c r="NZM36" s="447" t="s">
        <v>327</v>
      </c>
      <c r="NZN36" s="450" t="s">
        <v>124</v>
      </c>
      <c r="NZO36" s="415" t="s">
        <v>326</v>
      </c>
      <c r="NZP36" s="415" t="s">
        <v>125</v>
      </c>
      <c r="NZQ36" s="415" t="s">
        <v>146</v>
      </c>
      <c r="NZR36" s="446"/>
      <c r="NZS36" s="451"/>
      <c r="NZT36" s="448">
        <v>89702</v>
      </c>
      <c r="NZU36" s="447" t="s">
        <v>327</v>
      </c>
      <c r="NZV36" s="450" t="s">
        <v>124</v>
      </c>
      <c r="NZW36" s="415" t="s">
        <v>326</v>
      </c>
      <c r="NZX36" s="415" t="s">
        <v>125</v>
      </c>
      <c r="NZY36" s="415" t="s">
        <v>146</v>
      </c>
      <c r="NZZ36" s="446"/>
      <c r="OAA36" s="451"/>
      <c r="OAB36" s="448">
        <v>89702</v>
      </c>
      <c r="OAC36" s="447" t="s">
        <v>327</v>
      </c>
      <c r="OAD36" s="450" t="s">
        <v>124</v>
      </c>
      <c r="OAE36" s="415" t="s">
        <v>326</v>
      </c>
      <c r="OAF36" s="415" t="s">
        <v>125</v>
      </c>
      <c r="OAG36" s="415" t="s">
        <v>146</v>
      </c>
      <c r="OAH36" s="446"/>
      <c r="OAI36" s="451"/>
      <c r="OAJ36" s="448">
        <v>89702</v>
      </c>
      <c r="OAK36" s="447" t="s">
        <v>327</v>
      </c>
      <c r="OAL36" s="450" t="s">
        <v>124</v>
      </c>
      <c r="OAM36" s="415" t="s">
        <v>326</v>
      </c>
      <c r="OAN36" s="415" t="s">
        <v>125</v>
      </c>
      <c r="OAO36" s="415" t="s">
        <v>146</v>
      </c>
      <c r="OAP36" s="446"/>
      <c r="OAQ36" s="451"/>
      <c r="OAR36" s="448">
        <v>89702</v>
      </c>
      <c r="OAS36" s="447" t="s">
        <v>327</v>
      </c>
      <c r="OAT36" s="450" t="s">
        <v>124</v>
      </c>
      <c r="OAU36" s="415" t="s">
        <v>326</v>
      </c>
      <c r="OAV36" s="415" t="s">
        <v>125</v>
      </c>
      <c r="OAW36" s="415" t="s">
        <v>146</v>
      </c>
      <c r="OAX36" s="446"/>
      <c r="OAY36" s="451"/>
      <c r="OAZ36" s="448">
        <v>89702</v>
      </c>
      <c r="OBA36" s="447" t="s">
        <v>327</v>
      </c>
      <c r="OBB36" s="450" t="s">
        <v>124</v>
      </c>
      <c r="OBC36" s="415" t="s">
        <v>326</v>
      </c>
      <c r="OBD36" s="415" t="s">
        <v>125</v>
      </c>
      <c r="OBE36" s="415" t="s">
        <v>146</v>
      </c>
      <c r="OBF36" s="446"/>
      <c r="OBG36" s="451"/>
      <c r="OBH36" s="448">
        <v>89702</v>
      </c>
      <c r="OBI36" s="447" t="s">
        <v>327</v>
      </c>
      <c r="OBJ36" s="450" t="s">
        <v>124</v>
      </c>
      <c r="OBK36" s="415" t="s">
        <v>326</v>
      </c>
      <c r="OBL36" s="415" t="s">
        <v>125</v>
      </c>
      <c r="OBM36" s="415" t="s">
        <v>146</v>
      </c>
      <c r="OBN36" s="446"/>
      <c r="OBO36" s="451"/>
      <c r="OBP36" s="448">
        <v>89702</v>
      </c>
      <c r="OBQ36" s="447" t="s">
        <v>327</v>
      </c>
      <c r="OBR36" s="450" t="s">
        <v>124</v>
      </c>
      <c r="OBS36" s="415" t="s">
        <v>326</v>
      </c>
      <c r="OBT36" s="415" t="s">
        <v>125</v>
      </c>
      <c r="OBU36" s="415" t="s">
        <v>146</v>
      </c>
      <c r="OBV36" s="446"/>
      <c r="OBW36" s="451"/>
      <c r="OBX36" s="448">
        <v>89702</v>
      </c>
      <c r="OBY36" s="447" t="s">
        <v>327</v>
      </c>
      <c r="OBZ36" s="450" t="s">
        <v>124</v>
      </c>
      <c r="OCA36" s="415" t="s">
        <v>326</v>
      </c>
      <c r="OCB36" s="415" t="s">
        <v>125</v>
      </c>
      <c r="OCC36" s="415" t="s">
        <v>146</v>
      </c>
      <c r="OCD36" s="446"/>
      <c r="OCE36" s="451"/>
      <c r="OCF36" s="448">
        <v>89702</v>
      </c>
      <c r="OCG36" s="447" t="s">
        <v>327</v>
      </c>
      <c r="OCH36" s="450" t="s">
        <v>124</v>
      </c>
      <c r="OCI36" s="415" t="s">
        <v>326</v>
      </c>
      <c r="OCJ36" s="415" t="s">
        <v>125</v>
      </c>
      <c r="OCK36" s="415" t="s">
        <v>146</v>
      </c>
      <c r="OCL36" s="446"/>
      <c r="OCM36" s="451"/>
      <c r="OCN36" s="448">
        <v>89702</v>
      </c>
      <c r="OCO36" s="447" t="s">
        <v>327</v>
      </c>
      <c r="OCP36" s="450" t="s">
        <v>124</v>
      </c>
      <c r="OCQ36" s="415" t="s">
        <v>326</v>
      </c>
      <c r="OCR36" s="415" t="s">
        <v>125</v>
      </c>
      <c r="OCS36" s="415" t="s">
        <v>146</v>
      </c>
      <c r="OCT36" s="446"/>
      <c r="OCU36" s="451"/>
      <c r="OCV36" s="448">
        <v>89702</v>
      </c>
      <c r="OCW36" s="447" t="s">
        <v>327</v>
      </c>
      <c r="OCX36" s="450" t="s">
        <v>124</v>
      </c>
      <c r="OCY36" s="415" t="s">
        <v>326</v>
      </c>
      <c r="OCZ36" s="415" t="s">
        <v>125</v>
      </c>
      <c r="ODA36" s="415" t="s">
        <v>146</v>
      </c>
      <c r="ODB36" s="446"/>
      <c r="ODC36" s="451"/>
      <c r="ODD36" s="448">
        <v>89702</v>
      </c>
      <c r="ODE36" s="447" t="s">
        <v>327</v>
      </c>
      <c r="ODF36" s="450" t="s">
        <v>124</v>
      </c>
      <c r="ODG36" s="415" t="s">
        <v>326</v>
      </c>
      <c r="ODH36" s="415" t="s">
        <v>125</v>
      </c>
      <c r="ODI36" s="415" t="s">
        <v>146</v>
      </c>
      <c r="ODJ36" s="446"/>
      <c r="ODK36" s="451"/>
      <c r="ODL36" s="448">
        <v>89702</v>
      </c>
      <c r="ODM36" s="447" t="s">
        <v>327</v>
      </c>
      <c r="ODN36" s="450" t="s">
        <v>124</v>
      </c>
      <c r="ODO36" s="415" t="s">
        <v>326</v>
      </c>
      <c r="ODP36" s="415" t="s">
        <v>125</v>
      </c>
      <c r="ODQ36" s="415" t="s">
        <v>146</v>
      </c>
      <c r="ODR36" s="446"/>
      <c r="ODS36" s="451"/>
      <c r="ODT36" s="448">
        <v>89702</v>
      </c>
      <c r="ODU36" s="447" t="s">
        <v>327</v>
      </c>
      <c r="ODV36" s="450" t="s">
        <v>124</v>
      </c>
      <c r="ODW36" s="415" t="s">
        <v>326</v>
      </c>
      <c r="ODX36" s="415" t="s">
        <v>125</v>
      </c>
      <c r="ODY36" s="415" t="s">
        <v>146</v>
      </c>
      <c r="ODZ36" s="446"/>
      <c r="OEA36" s="451"/>
      <c r="OEB36" s="448">
        <v>89702</v>
      </c>
      <c r="OEC36" s="447" t="s">
        <v>327</v>
      </c>
      <c r="OED36" s="450" t="s">
        <v>124</v>
      </c>
      <c r="OEE36" s="415" t="s">
        <v>326</v>
      </c>
      <c r="OEF36" s="415" t="s">
        <v>125</v>
      </c>
      <c r="OEG36" s="415" t="s">
        <v>146</v>
      </c>
      <c r="OEH36" s="446"/>
      <c r="OEI36" s="451"/>
      <c r="OEJ36" s="448">
        <v>89702</v>
      </c>
      <c r="OEK36" s="447" t="s">
        <v>327</v>
      </c>
      <c r="OEL36" s="450" t="s">
        <v>124</v>
      </c>
      <c r="OEM36" s="415" t="s">
        <v>326</v>
      </c>
      <c r="OEN36" s="415" t="s">
        <v>125</v>
      </c>
      <c r="OEO36" s="415" t="s">
        <v>146</v>
      </c>
      <c r="OEP36" s="446"/>
      <c r="OEQ36" s="451"/>
      <c r="OER36" s="448">
        <v>89702</v>
      </c>
      <c r="OES36" s="447" t="s">
        <v>327</v>
      </c>
      <c r="OET36" s="450" t="s">
        <v>124</v>
      </c>
      <c r="OEU36" s="415" t="s">
        <v>326</v>
      </c>
      <c r="OEV36" s="415" t="s">
        <v>125</v>
      </c>
      <c r="OEW36" s="415" t="s">
        <v>146</v>
      </c>
      <c r="OEX36" s="446"/>
      <c r="OEY36" s="451"/>
      <c r="OEZ36" s="448">
        <v>89702</v>
      </c>
      <c r="OFA36" s="447" t="s">
        <v>327</v>
      </c>
      <c r="OFB36" s="450" t="s">
        <v>124</v>
      </c>
      <c r="OFC36" s="415" t="s">
        <v>326</v>
      </c>
      <c r="OFD36" s="415" t="s">
        <v>125</v>
      </c>
      <c r="OFE36" s="415" t="s">
        <v>146</v>
      </c>
      <c r="OFF36" s="446"/>
      <c r="OFG36" s="451"/>
      <c r="OFH36" s="448">
        <v>89702</v>
      </c>
      <c r="OFI36" s="447" t="s">
        <v>327</v>
      </c>
      <c r="OFJ36" s="450" t="s">
        <v>124</v>
      </c>
      <c r="OFK36" s="415" t="s">
        <v>326</v>
      </c>
      <c r="OFL36" s="415" t="s">
        <v>125</v>
      </c>
      <c r="OFM36" s="415" t="s">
        <v>146</v>
      </c>
      <c r="OFN36" s="446"/>
      <c r="OFO36" s="451"/>
      <c r="OFP36" s="448">
        <v>89702</v>
      </c>
      <c r="OFQ36" s="447" t="s">
        <v>327</v>
      </c>
      <c r="OFR36" s="450" t="s">
        <v>124</v>
      </c>
      <c r="OFS36" s="415" t="s">
        <v>326</v>
      </c>
      <c r="OFT36" s="415" t="s">
        <v>125</v>
      </c>
      <c r="OFU36" s="415" t="s">
        <v>146</v>
      </c>
      <c r="OFV36" s="446"/>
      <c r="OFW36" s="451"/>
      <c r="OFX36" s="448">
        <v>89702</v>
      </c>
      <c r="OFY36" s="447" t="s">
        <v>327</v>
      </c>
      <c r="OFZ36" s="450" t="s">
        <v>124</v>
      </c>
      <c r="OGA36" s="415" t="s">
        <v>326</v>
      </c>
      <c r="OGB36" s="415" t="s">
        <v>125</v>
      </c>
      <c r="OGC36" s="415" t="s">
        <v>146</v>
      </c>
      <c r="OGD36" s="446"/>
      <c r="OGE36" s="451"/>
      <c r="OGF36" s="448">
        <v>89702</v>
      </c>
      <c r="OGG36" s="447" t="s">
        <v>327</v>
      </c>
      <c r="OGH36" s="450" t="s">
        <v>124</v>
      </c>
      <c r="OGI36" s="415" t="s">
        <v>326</v>
      </c>
      <c r="OGJ36" s="415" t="s">
        <v>125</v>
      </c>
      <c r="OGK36" s="415" t="s">
        <v>146</v>
      </c>
      <c r="OGL36" s="446"/>
      <c r="OGM36" s="451"/>
      <c r="OGN36" s="448">
        <v>89702</v>
      </c>
      <c r="OGO36" s="447" t="s">
        <v>327</v>
      </c>
      <c r="OGP36" s="450" t="s">
        <v>124</v>
      </c>
      <c r="OGQ36" s="415" t="s">
        <v>326</v>
      </c>
      <c r="OGR36" s="415" t="s">
        <v>125</v>
      </c>
      <c r="OGS36" s="415" t="s">
        <v>146</v>
      </c>
      <c r="OGT36" s="446"/>
      <c r="OGU36" s="451"/>
      <c r="OGV36" s="448">
        <v>89702</v>
      </c>
      <c r="OGW36" s="447" t="s">
        <v>327</v>
      </c>
      <c r="OGX36" s="450" t="s">
        <v>124</v>
      </c>
      <c r="OGY36" s="415" t="s">
        <v>326</v>
      </c>
      <c r="OGZ36" s="415" t="s">
        <v>125</v>
      </c>
      <c r="OHA36" s="415" t="s">
        <v>146</v>
      </c>
      <c r="OHB36" s="446"/>
      <c r="OHC36" s="451"/>
      <c r="OHD36" s="448">
        <v>89702</v>
      </c>
      <c r="OHE36" s="447" t="s">
        <v>327</v>
      </c>
      <c r="OHF36" s="450" t="s">
        <v>124</v>
      </c>
      <c r="OHG36" s="415" t="s">
        <v>326</v>
      </c>
      <c r="OHH36" s="415" t="s">
        <v>125</v>
      </c>
      <c r="OHI36" s="415" t="s">
        <v>146</v>
      </c>
      <c r="OHJ36" s="446"/>
      <c r="OHK36" s="451"/>
      <c r="OHL36" s="448">
        <v>89702</v>
      </c>
      <c r="OHM36" s="447" t="s">
        <v>327</v>
      </c>
      <c r="OHN36" s="450" t="s">
        <v>124</v>
      </c>
      <c r="OHO36" s="415" t="s">
        <v>326</v>
      </c>
      <c r="OHP36" s="415" t="s">
        <v>125</v>
      </c>
      <c r="OHQ36" s="415" t="s">
        <v>146</v>
      </c>
      <c r="OHR36" s="446"/>
      <c r="OHS36" s="451"/>
      <c r="OHT36" s="448">
        <v>89702</v>
      </c>
      <c r="OHU36" s="447" t="s">
        <v>327</v>
      </c>
      <c r="OHV36" s="450" t="s">
        <v>124</v>
      </c>
      <c r="OHW36" s="415" t="s">
        <v>326</v>
      </c>
      <c r="OHX36" s="415" t="s">
        <v>125</v>
      </c>
      <c r="OHY36" s="415" t="s">
        <v>146</v>
      </c>
      <c r="OHZ36" s="446"/>
      <c r="OIA36" s="451"/>
      <c r="OIB36" s="448">
        <v>89702</v>
      </c>
      <c r="OIC36" s="447" t="s">
        <v>327</v>
      </c>
      <c r="OID36" s="450" t="s">
        <v>124</v>
      </c>
      <c r="OIE36" s="415" t="s">
        <v>326</v>
      </c>
      <c r="OIF36" s="415" t="s">
        <v>125</v>
      </c>
      <c r="OIG36" s="415" t="s">
        <v>146</v>
      </c>
      <c r="OIH36" s="446"/>
      <c r="OII36" s="451"/>
      <c r="OIJ36" s="448">
        <v>89702</v>
      </c>
      <c r="OIK36" s="447" t="s">
        <v>327</v>
      </c>
      <c r="OIL36" s="450" t="s">
        <v>124</v>
      </c>
      <c r="OIM36" s="415" t="s">
        <v>326</v>
      </c>
      <c r="OIN36" s="415" t="s">
        <v>125</v>
      </c>
      <c r="OIO36" s="415" t="s">
        <v>146</v>
      </c>
      <c r="OIP36" s="446"/>
      <c r="OIQ36" s="451"/>
      <c r="OIR36" s="448">
        <v>89702</v>
      </c>
      <c r="OIS36" s="447" t="s">
        <v>327</v>
      </c>
      <c r="OIT36" s="450" t="s">
        <v>124</v>
      </c>
      <c r="OIU36" s="415" t="s">
        <v>326</v>
      </c>
      <c r="OIV36" s="415" t="s">
        <v>125</v>
      </c>
      <c r="OIW36" s="415" t="s">
        <v>146</v>
      </c>
      <c r="OIX36" s="446"/>
      <c r="OIY36" s="451"/>
      <c r="OIZ36" s="448">
        <v>89702</v>
      </c>
      <c r="OJA36" s="447" t="s">
        <v>327</v>
      </c>
      <c r="OJB36" s="450" t="s">
        <v>124</v>
      </c>
      <c r="OJC36" s="415" t="s">
        <v>326</v>
      </c>
      <c r="OJD36" s="415" t="s">
        <v>125</v>
      </c>
      <c r="OJE36" s="415" t="s">
        <v>146</v>
      </c>
      <c r="OJF36" s="446"/>
      <c r="OJG36" s="451"/>
      <c r="OJH36" s="448">
        <v>89702</v>
      </c>
      <c r="OJI36" s="447" t="s">
        <v>327</v>
      </c>
      <c r="OJJ36" s="450" t="s">
        <v>124</v>
      </c>
      <c r="OJK36" s="415" t="s">
        <v>326</v>
      </c>
      <c r="OJL36" s="415" t="s">
        <v>125</v>
      </c>
      <c r="OJM36" s="415" t="s">
        <v>146</v>
      </c>
      <c r="OJN36" s="446"/>
      <c r="OJO36" s="451"/>
      <c r="OJP36" s="448">
        <v>89702</v>
      </c>
      <c r="OJQ36" s="447" t="s">
        <v>327</v>
      </c>
      <c r="OJR36" s="450" t="s">
        <v>124</v>
      </c>
      <c r="OJS36" s="415" t="s">
        <v>326</v>
      </c>
      <c r="OJT36" s="415" t="s">
        <v>125</v>
      </c>
      <c r="OJU36" s="415" t="s">
        <v>146</v>
      </c>
      <c r="OJV36" s="446"/>
      <c r="OJW36" s="451"/>
      <c r="OJX36" s="448">
        <v>89702</v>
      </c>
      <c r="OJY36" s="447" t="s">
        <v>327</v>
      </c>
      <c r="OJZ36" s="450" t="s">
        <v>124</v>
      </c>
      <c r="OKA36" s="415" t="s">
        <v>326</v>
      </c>
      <c r="OKB36" s="415" t="s">
        <v>125</v>
      </c>
      <c r="OKC36" s="415" t="s">
        <v>146</v>
      </c>
      <c r="OKD36" s="446"/>
      <c r="OKE36" s="451"/>
      <c r="OKF36" s="448">
        <v>89702</v>
      </c>
      <c r="OKG36" s="447" t="s">
        <v>327</v>
      </c>
      <c r="OKH36" s="450" t="s">
        <v>124</v>
      </c>
      <c r="OKI36" s="415" t="s">
        <v>326</v>
      </c>
      <c r="OKJ36" s="415" t="s">
        <v>125</v>
      </c>
      <c r="OKK36" s="415" t="s">
        <v>146</v>
      </c>
      <c r="OKL36" s="446"/>
      <c r="OKM36" s="451"/>
      <c r="OKN36" s="448">
        <v>89702</v>
      </c>
      <c r="OKO36" s="447" t="s">
        <v>327</v>
      </c>
      <c r="OKP36" s="450" t="s">
        <v>124</v>
      </c>
      <c r="OKQ36" s="415" t="s">
        <v>326</v>
      </c>
      <c r="OKR36" s="415" t="s">
        <v>125</v>
      </c>
      <c r="OKS36" s="415" t="s">
        <v>146</v>
      </c>
      <c r="OKT36" s="446"/>
      <c r="OKU36" s="451"/>
      <c r="OKV36" s="448">
        <v>89702</v>
      </c>
      <c r="OKW36" s="447" t="s">
        <v>327</v>
      </c>
      <c r="OKX36" s="450" t="s">
        <v>124</v>
      </c>
      <c r="OKY36" s="415" t="s">
        <v>326</v>
      </c>
      <c r="OKZ36" s="415" t="s">
        <v>125</v>
      </c>
      <c r="OLA36" s="415" t="s">
        <v>146</v>
      </c>
      <c r="OLB36" s="446"/>
      <c r="OLC36" s="451"/>
      <c r="OLD36" s="448">
        <v>89702</v>
      </c>
      <c r="OLE36" s="447" t="s">
        <v>327</v>
      </c>
      <c r="OLF36" s="450" t="s">
        <v>124</v>
      </c>
      <c r="OLG36" s="415" t="s">
        <v>326</v>
      </c>
      <c r="OLH36" s="415" t="s">
        <v>125</v>
      </c>
      <c r="OLI36" s="415" t="s">
        <v>146</v>
      </c>
      <c r="OLJ36" s="446"/>
      <c r="OLK36" s="451"/>
      <c r="OLL36" s="448">
        <v>89702</v>
      </c>
      <c r="OLM36" s="447" t="s">
        <v>327</v>
      </c>
      <c r="OLN36" s="450" t="s">
        <v>124</v>
      </c>
      <c r="OLO36" s="415" t="s">
        <v>326</v>
      </c>
      <c r="OLP36" s="415" t="s">
        <v>125</v>
      </c>
      <c r="OLQ36" s="415" t="s">
        <v>146</v>
      </c>
      <c r="OLR36" s="446"/>
      <c r="OLS36" s="451"/>
      <c r="OLT36" s="448">
        <v>89702</v>
      </c>
      <c r="OLU36" s="447" t="s">
        <v>327</v>
      </c>
      <c r="OLV36" s="450" t="s">
        <v>124</v>
      </c>
      <c r="OLW36" s="415" t="s">
        <v>326</v>
      </c>
      <c r="OLX36" s="415" t="s">
        <v>125</v>
      </c>
      <c r="OLY36" s="415" t="s">
        <v>146</v>
      </c>
      <c r="OLZ36" s="446"/>
      <c r="OMA36" s="451"/>
      <c r="OMB36" s="448">
        <v>89702</v>
      </c>
      <c r="OMC36" s="447" t="s">
        <v>327</v>
      </c>
      <c r="OMD36" s="450" t="s">
        <v>124</v>
      </c>
      <c r="OME36" s="415" t="s">
        <v>326</v>
      </c>
      <c r="OMF36" s="415" t="s">
        <v>125</v>
      </c>
      <c r="OMG36" s="415" t="s">
        <v>146</v>
      </c>
      <c r="OMH36" s="446"/>
      <c r="OMI36" s="451"/>
      <c r="OMJ36" s="448">
        <v>89702</v>
      </c>
      <c r="OMK36" s="447" t="s">
        <v>327</v>
      </c>
      <c r="OML36" s="450" t="s">
        <v>124</v>
      </c>
      <c r="OMM36" s="415" t="s">
        <v>326</v>
      </c>
      <c r="OMN36" s="415" t="s">
        <v>125</v>
      </c>
      <c r="OMO36" s="415" t="s">
        <v>146</v>
      </c>
      <c r="OMP36" s="446"/>
      <c r="OMQ36" s="451"/>
      <c r="OMR36" s="448">
        <v>89702</v>
      </c>
      <c r="OMS36" s="447" t="s">
        <v>327</v>
      </c>
      <c r="OMT36" s="450" t="s">
        <v>124</v>
      </c>
      <c r="OMU36" s="415" t="s">
        <v>326</v>
      </c>
      <c r="OMV36" s="415" t="s">
        <v>125</v>
      </c>
      <c r="OMW36" s="415" t="s">
        <v>146</v>
      </c>
      <c r="OMX36" s="446"/>
      <c r="OMY36" s="451"/>
      <c r="OMZ36" s="448">
        <v>89702</v>
      </c>
      <c r="ONA36" s="447" t="s">
        <v>327</v>
      </c>
      <c r="ONB36" s="450" t="s">
        <v>124</v>
      </c>
      <c r="ONC36" s="415" t="s">
        <v>326</v>
      </c>
      <c r="OND36" s="415" t="s">
        <v>125</v>
      </c>
      <c r="ONE36" s="415" t="s">
        <v>146</v>
      </c>
      <c r="ONF36" s="446"/>
      <c r="ONG36" s="451"/>
      <c r="ONH36" s="448">
        <v>89702</v>
      </c>
      <c r="ONI36" s="447" t="s">
        <v>327</v>
      </c>
      <c r="ONJ36" s="450" t="s">
        <v>124</v>
      </c>
      <c r="ONK36" s="415" t="s">
        <v>326</v>
      </c>
      <c r="ONL36" s="415" t="s">
        <v>125</v>
      </c>
      <c r="ONM36" s="415" t="s">
        <v>146</v>
      </c>
      <c r="ONN36" s="446"/>
      <c r="ONO36" s="451"/>
      <c r="ONP36" s="448">
        <v>89702</v>
      </c>
      <c r="ONQ36" s="447" t="s">
        <v>327</v>
      </c>
      <c r="ONR36" s="450" t="s">
        <v>124</v>
      </c>
      <c r="ONS36" s="415" t="s">
        <v>326</v>
      </c>
      <c r="ONT36" s="415" t="s">
        <v>125</v>
      </c>
      <c r="ONU36" s="415" t="s">
        <v>146</v>
      </c>
      <c r="ONV36" s="446"/>
      <c r="ONW36" s="451"/>
      <c r="ONX36" s="448">
        <v>89702</v>
      </c>
      <c r="ONY36" s="447" t="s">
        <v>327</v>
      </c>
      <c r="ONZ36" s="450" t="s">
        <v>124</v>
      </c>
      <c r="OOA36" s="415" t="s">
        <v>326</v>
      </c>
      <c r="OOB36" s="415" t="s">
        <v>125</v>
      </c>
      <c r="OOC36" s="415" t="s">
        <v>146</v>
      </c>
      <c r="OOD36" s="446"/>
      <c r="OOE36" s="451"/>
      <c r="OOF36" s="448">
        <v>89702</v>
      </c>
      <c r="OOG36" s="447" t="s">
        <v>327</v>
      </c>
      <c r="OOH36" s="450" t="s">
        <v>124</v>
      </c>
      <c r="OOI36" s="415" t="s">
        <v>326</v>
      </c>
      <c r="OOJ36" s="415" t="s">
        <v>125</v>
      </c>
      <c r="OOK36" s="415" t="s">
        <v>146</v>
      </c>
      <c r="OOL36" s="446"/>
      <c r="OOM36" s="451"/>
      <c r="OON36" s="448">
        <v>89702</v>
      </c>
      <c r="OOO36" s="447" t="s">
        <v>327</v>
      </c>
      <c r="OOP36" s="450" t="s">
        <v>124</v>
      </c>
      <c r="OOQ36" s="415" t="s">
        <v>326</v>
      </c>
      <c r="OOR36" s="415" t="s">
        <v>125</v>
      </c>
      <c r="OOS36" s="415" t="s">
        <v>146</v>
      </c>
      <c r="OOT36" s="446"/>
      <c r="OOU36" s="451"/>
      <c r="OOV36" s="448">
        <v>89702</v>
      </c>
      <c r="OOW36" s="447" t="s">
        <v>327</v>
      </c>
      <c r="OOX36" s="450" t="s">
        <v>124</v>
      </c>
      <c r="OOY36" s="415" t="s">
        <v>326</v>
      </c>
      <c r="OOZ36" s="415" t="s">
        <v>125</v>
      </c>
      <c r="OPA36" s="415" t="s">
        <v>146</v>
      </c>
      <c r="OPB36" s="446"/>
      <c r="OPC36" s="451"/>
      <c r="OPD36" s="448">
        <v>89702</v>
      </c>
      <c r="OPE36" s="447" t="s">
        <v>327</v>
      </c>
      <c r="OPF36" s="450" t="s">
        <v>124</v>
      </c>
      <c r="OPG36" s="415" t="s">
        <v>326</v>
      </c>
      <c r="OPH36" s="415" t="s">
        <v>125</v>
      </c>
      <c r="OPI36" s="415" t="s">
        <v>146</v>
      </c>
      <c r="OPJ36" s="446"/>
      <c r="OPK36" s="451"/>
      <c r="OPL36" s="448">
        <v>89702</v>
      </c>
      <c r="OPM36" s="447" t="s">
        <v>327</v>
      </c>
      <c r="OPN36" s="450" t="s">
        <v>124</v>
      </c>
      <c r="OPO36" s="415" t="s">
        <v>326</v>
      </c>
      <c r="OPP36" s="415" t="s">
        <v>125</v>
      </c>
      <c r="OPQ36" s="415" t="s">
        <v>146</v>
      </c>
      <c r="OPR36" s="446"/>
      <c r="OPS36" s="451"/>
      <c r="OPT36" s="448">
        <v>89702</v>
      </c>
      <c r="OPU36" s="447" t="s">
        <v>327</v>
      </c>
      <c r="OPV36" s="450" t="s">
        <v>124</v>
      </c>
      <c r="OPW36" s="415" t="s">
        <v>326</v>
      </c>
      <c r="OPX36" s="415" t="s">
        <v>125</v>
      </c>
      <c r="OPY36" s="415" t="s">
        <v>146</v>
      </c>
      <c r="OPZ36" s="446"/>
      <c r="OQA36" s="451"/>
      <c r="OQB36" s="448">
        <v>89702</v>
      </c>
      <c r="OQC36" s="447" t="s">
        <v>327</v>
      </c>
      <c r="OQD36" s="450" t="s">
        <v>124</v>
      </c>
      <c r="OQE36" s="415" t="s">
        <v>326</v>
      </c>
      <c r="OQF36" s="415" t="s">
        <v>125</v>
      </c>
      <c r="OQG36" s="415" t="s">
        <v>146</v>
      </c>
      <c r="OQH36" s="446"/>
      <c r="OQI36" s="451"/>
      <c r="OQJ36" s="448">
        <v>89702</v>
      </c>
      <c r="OQK36" s="447" t="s">
        <v>327</v>
      </c>
      <c r="OQL36" s="450" t="s">
        <v>124</v>
      </c>
      <c r="OQM36" s="415" t="s">
        <v>326</v>
      </c>
      <c r="OQN36" s="415" t="s">
        <v>125</v>
      </c>
      <c r="OQO36" s="415" t="s">
        <v>146</v>
      </c>
      <c r="OQP36" s="446"/>
      <c r="OQQ36" s="451"/>
      <c r="OQR36" s="448">
        <v>89702</v>
      </c>
      <c r="OQS36" s="447" t="s">
        <v>327</v>
      </c>
      <c r="OQT36" s="450" t="s">
        <v>124</v>
      </c>
      <c r="OQU36" s="415" t="s">
        <v>326</v>
      </c>
      <c r="OQV36" s="415" t="s">
        <v>125</v>
      </c>
      <c r="OQW36" s="415" t="s">
        <v>146</v>
      </c>
      <c r="OQX36" s="446"/>
      <c r="OQY36" s="451"/>
      <c r="OQZ36" s="448">
        <v>89702</v>
      </c>
      <c r="ORA36" s="447" t="s">
        <v>327</v>
      </c>
      <c r="ORB36" s="450" t="s">
        <v>124</v>
      </c>
      <c r="ORC36" s="415" t="s">
        <v>326</v>
      </c>
      <c r="ORD36" s="415" t="s">
        <v>125</v>
      </c>
      <c r="ORE36" s="415" t="s">
        <v>146</v>
      </c>
      <c r="ORF36" s="446"/>
      <c r="ORG36" s="451"/>
      <c r="ORH36" s="448">
        <v>89702</v>
      </c>
      <c r="ORI36" s="447" t="s">
        <v>327</v>
      </c>
      <c r="ORJ36" s="450" t="s">
        <v>124</v>
      </c>
      <c r="ORK36" s="415" t="s">
        <v>326</v>
      </c>
      <c r="ORL36" s="415" t="s">
        <v>125</v>
      </c>
      <c r="ORM36" s="415" t="s">
        <v>146</v>
      </c>
      <c r="ORN36" s="446"/>
      <c r="ORO36" s="451"/>
      <c r="ORP36" s="448">
        <v>89702</v>
      </c>
      <c r="ORQ36" s="447" t="s">
        <v>327</v>
      </c>
      <c r="ORR36" s="450" t="s">
        <v>124</v>
      </c>
      <c r="ORS36" s="415" t="s">
        <v>326</v>
      </c>
      <c r="ORT36" s="415" t="s">
        <v>125</v>
      </c>
      <c r="ORU36" s="415" t="s">
        <v>146</v>
      </c>
      <c r="ORV36" s="446"/>
      <c r="ORW36" s="451"/>
      <c r="ORX36" s="448">
        <v>89702</v>
      </c>
      <c r="ORY36" s="447" t="s">
        <v>327</v>
      </c>
      <c r="ORZ36" s="450" t="s">
        <v>124</v>
      </c>
      <c r="OSA36" s="415" t="s">
        <v>326</v>
      </c>
      <c r="OSB36" s="415" t="s">
        <v>125</v>
      </c>
      <c r="OSC36" s="415" t="s">
        <v>146</v>
      </c>
      <c r="OSD36" s="446"/>
      <c r="OSE36" s="451"/>
      <c r="OSF36" s="448">
        <v>89702</v>
      </c>
      <c r="OSG36" s="447" t="s">
        <v>327</v>
      </c>
      <c r="OSH36" s="450" t="s">
        <v>124</v>
      </c>
      <c r="OSI36" s="415" t="s">
        <v>326</v>
      </c>
      <c r="OSJ36" s="415" t="s">
        <v>125</v>
      </c>
      <c r="OSK36" s="415" t="s">
        <v>146</v>
      </c>
      <c r="OSL36" s="446"/>
      <c r="OSM36" s="451"/>
      <c r="OSN36" s="448">
        <v>89702</v>
      </c>
      <c r="OSO36" s="447" t="s">
        <v>327</v>
      </c>
      <c r="OSP36" s="450" t="s">
        <v>124</v>
      </c>
      <c r="OSQ36" s="415" t="s">
        <v>326</v>
      </c>
      <c r="OSR36" s="415" t="s">
        <v>125</v>
      </c>
      <c r="OSS36" s="415" t="s">
        <v>146</v>
      </c>
      <c r="OST36" s="446"/>
      <c r="OSU36" s="451"/>
      <c r="OSV36" s="448">
        <v>89702</v>
      </c>
      <c r="OSW36" s="447" t="s">
        <v>327</v>
      </c>
      <c r="OSX36" s="450" t="s">
        <v>124</v>
      </c>
      <c r="OSY36" s="415" t="s">
        <v>326</v>
      </c>
      <c r="OSZ36" s="415" t="s">
        <v>125</v>
      </c>
      <c r="OTA36" s="415" t="s">
        <v>146</v>
      </c>
      <c r="OTB36" s="446"/>
      <c r="OTC36" s="451"/>
      <c r="OTD36" s="448">
        <v>89702</v>
      </c>
      <c r="OTE36" s="447" t="s">
        <v>327</v>
      </c>
      <c r="OTF36" s="450" t="s">
        <v>124</v>
      </c>
      <c r="OTG36" s="415" t="s">
        <v>326</v>
      </c>
      <c r="OTH36" s="415" t="s">
        <v>125</v>
      </c>
      <c r="OTI36" s="415" t="s">
        <v>146</v>
      </c>
      <c r="OTJ36" s="446"/>
      <c r="OTK36" s="451"/>
      <c r="OTL36" s="448">
        <v>89702</v>
      </c>
      <c r="OTM36" s="447" t="s">
        <v>327</v>
      </c>
      <c r="OTN36" s="450" t="s">
        <v>124</v>
      </c>
      <c r="OTO36" s="415" t="s">
        <v>326</v>
      </c>
      <c r="OTP36" s="415" t="s">
        <v>125</v>
      </c>
      <c r="OTQ36" s="415" t="s">
        <v>146</v>
      </c>
      <c r="OTR36" s="446"/>
      <c r="OTS36" s="451"/>
      <c r="OTT36" s="448">
        <v>89702</v>
      </c>
      <c r="OTU36" s="447" t="s">
        <v>327</v>
      </c>
      <c r="OTV36" s="450" t="s">
        <v>124</v>
      </c>
      <c r="OTW36" s="415" t="s">
        <v>326</v>
      </c>
      <c r="OTX36" s="415" t="s">
        <v>125</v>
      </c>
      <c r="OTY36" s="415" t="s">
        <v>146</v>
      </c>
      <c r="OTZ36" s="446"/>
      <c r="OUA36" s="451"/>
      <c r="OUB36" s="448">
        <v>89702</v>
      </c>
      <c r="OUC36" s="447" t="s">
        <v>327</v>
      </c>
      <c r="OUD36" s="450" t="s">
        <v>124</v>
      </c>
      <c r="OUE36" s="415" t="s">
        <v>326</v>
      </c>
      <c r="OUF36" s="415" t="s">
        <v>125</v>
      </c>
      <c r="OUG36" s="415" t="s">
        <v>146</v>
      </c>
      <c r="OUH36" s="446"/>
      <c r="OUI36" s="451"/>
      <c r="OUJ36" s="448">
        <v>89702</v>
      </c>
      <c r="OUK36" s="447" t="s">
        <v>327</v>
      </c>
      <c r="OUL36" s="450" t="s">
        <v>124</v>
      </c>
      <c r="OUM36" s="415" t="s">
        <v>326</v>
      </c>
      <c r="OUN36" s="415" t="s">
        <v>125</v>
      </c>
      <c r="OUO36" s="415" t="s">
        <v>146</v>
      </c>
      <c r="OUP36" s="446"/>
      <c r="OUQ36" s="451"/>
      <c r="OUR36" s="448">
        <v>89702</v>
      </c>
      <c r="OUS36" s="447" t="s">
        <v>327</v>
      </c>
      <c r="OUT36" s="450" t="s">
        <v>124</v>
      </c>
      <c r="OUU36" s="415" t="s">
        <v>326</v>
      </c>
      <c r="OUV36" s="415" t="s">
        <v>125</v>
      </c>
      <c r="OUW36" s="415" t="s">
        <v>146</v>
      </c>
      <c r="OUX36" s="446"/>
      <c r="OUY36" s="451"/>
      <c r="OUZ36" s="448">
        <v>89702</v>
      </c>
      <c r="OVA36" s="447" t="s">
        <v>327</v>
      </c>
      <c r="OVB36" s="450" t="s">
        <v>124</v>
      </c>
      <c r="OVC36" s="415" t="s">
        <v>326</v>
      </c>
      <c r="OVD36" s="415" t="s">
        <v>125</v>
      </c>
      <c r="OVE36" s="415" t="s">
        <v>146</v>
      </c>
      <c r="OVF36" s="446"/>
      <c r="OVG36" s="451"/>
      <c r="OVH36" s="448">
        <v>89702</v>
      </c>
      <c r="OVI36" s="447" t="s">
        <v>327</v>
      </c>
      <c r="OVJ36" s="450" t="s">
        <v>124</v>
      </c>
      <c r="OVK36" s="415" t="s">
        <v>326</v>
      </c>
      <c r="OVL36" s="415" t="s">
        <v>125</v>
      </c>
      <c r="OVM36" s="415" t="s">
        <v>146</v>
      </c>
      <c r="OVN36" s="446"/>
      <c r="OVO36" s="451"/>
      <c r="OVP36" s="448">
        <v>89702</v>
      </c>
      <c r="OVQ36" s="447" t="s">
        <v>327</v>
      </c>
      <c r="OVR36" s="450" t="s">
        <v>124</v>
      </c>
      <c r="OVS36" s="415" t="s">
        <v>326</v>
      </c>
      <c r="OVT36" s="415" t="s">
        <v>125</v>
      </c>
      <c r="OVU36" s="415" t="s">
        <v>146</v>
      </c>
      <c r="OVV36" s="446"/>
      <c r="OVW36" s="451"/>
      <c r="OVX36" s="448">
        <v>89702</v>
      </c>
      <c r="OVY36" s="447" t="s">
        <v>327</v>
      </c>
      <c r="OVZ36" s="450" t="s">
        <v>124</v>
      </c>
      <c r="OWA36" s="415" t="s">
        <v>326</v>
      </c>
      <c r="OWB36" s="415" t="s">
        <v>125</v>
      </c>
      <c r="OWC36" s="415" t="s">
        <v>146</v>
      </c>
      <c r="OWD36" s="446"/>
      <c r="OWE36" s="451"/>
      <c r="OWF36" s="448">
        <v>89702</v>
      </c>
      <c r="OWG36" s="447" t="s">
        <v>327</v>
      </c>
      <c r="OWH36" s="450" t="s">
        <v>124</v>
      </c>
      <c r="OWI36" s="415" t="s">
        <v>326</v>
      </c>
      <c r="OWJ36" s="415" t="s">
        <v>125</v>
      </c>
      <c r="OWK36" s="415" t="s">
        <v>146</v>
      </c>
      <c r="OWL36" s="446"/>
      <c r="OWM36" s="451"/>
      <c r="OWN36" s="448">
        <v>89702</v>
      </c>
      <c r="OWO36" s="447" t="s">
        <v>327</v>
      </c>
      <c r="OWP36" s="450" t="s">
        <v>124</v>
      </c>
      <c r="OWQ36" s="415" t="s">
        <v>326</v>
      </c>
      <c r="OWR36" s="415" t="s">
        <v>125</v>
      </c>
      <c r="OWS36" s="415" t="s">
        <v>146</v>
      </c>
      <c r="OWT36" s="446"/>
      <c r="OWU36" s="451"/>
      <c r="OWV36" s="448">
        <v>89702</v>
      </c>
      <c r="OWW36" s="447" t="s">
        <v>327</v>
      </c>
      <c r="OWX36" s="450" t="s">
        <v>124</v>
      </c>
      <c r="OWY36" s="415" t="s">
        <v>326</v>
      </c>
      <c r="OWZ36" s="415" t="s">
        <v>125</v>
      </c>
      <c r="OXA36" s="415" t="s">
        <v>146</v>
      </c>
      <c r="OXB36" s="446"/>
      <c r="OXC36" s="451"/>
      <c r="OXD36" s="448">
        <v>89702</v>
      </c>
      <c r="OXE36" s="447" t="s">
        <v>327</v>
      </c>
      <c r="OXF36" s="450" t="s">
        <v>124</v>
      </c>
      <c r="OXG36" s="415" t="s">
        <v>326</v>
      </c>
      <c r="OXH36" s="415" t="s">
        <v>125</v>
      </c>
      <c r="OXI36" s="415" t="s">
        <v>146</v>
      </c>
      <c r="OXJ36" s="446"/>
      <c r="OXK36" s="451"/>
      <c r="OXL36" s="448">
        <v>89702</v>
      </c>
      <c r="OXM36" s="447" t="s">
        <v>327</v>
      </c>
      <c r="OXN36" s="450" t="s">
        <v>124</v>
      </c>
      <c r="OXO36" s="415" t="s">
        <v>326</v>
      </c>
      <c r="OXP36" s="415" t="s">
        <v>125</v>
      </c>
      <c r="OXQ36" s="415" t="s">
        <v>146</v>
      </c>
      <c r="OXR36" s="446"/>
      <c r="OXS36" s="451"/>
      <c r="OXT36" s="448">
        <v>89702</v>
      </c>
      <c r="OXU36" s="447" t="s">
        <v>327</v>
      </c>
      <c r="OXV36" s="450" t="s">
        <v>124</v>
      </c>
      <c r="OXW36" s="415" t="s">
        <v>326</v>
      </c>
      <c r="OXX36" s="415" t="s">
        <v>125</v>
      </c>
      <c r="OXY36" s="415" t="s">
        <v>146</v>
      </c>
      <c r="OXZ36" s="446"/>
      <c r="OYA36" s="451"/>
      <c r="OYB36" s="448">
        <v>89702</v>
      </c>
      <c r="OYC36" s="447" t="s">
        <v>327</v>
      </c>
      <c r="OYD36" s="450" t="s">
        <v>124</v>
      </c>
      <c r="OYE36" s="415" t="s">
        <v>326</v>
      </c>
      <c r="OYF36" s="415" t="s">
        <v>125</v>
      </c>
      <c r="OYG36" s="415" t="s">
        <v>146</v>
      </c>
      <c r="OYH36" s="446"/>
      <c r="OYI36" s="451"/>
      <c r="OYJ36" s="448">
        <v>89702</v>
      </c>
      <c r="OYK36" s="447" t="s">
        <v>327</v>
      </c>
      <c r="OYL36" s="450" t="s">
        <v>124</v>
      </c>
      <c r="OYM36" s="415" t="s">
        <v>326</v>
      </c>
      <c r="OYN36" s="415" t="s">
        <v>125</v>
      </c>
      <c r="OYO36" s="415" t="s">
        <v>146</v>
      </c>
      <c r="OYP36" s="446"/>
      <c r="OYQ36" s="451"/>
      <c r="OYR36" s="448">
        <v>89702</v>
      </c>
      <c r="OYS36" s="447" t="s">
        <v>327</v>
      </c>
      <c r="OYT36" s="450" t="s">
        <v>124</v>
      </c>
      <c r="OYU36" s="415" t="s">
        <v>326</v>
      </c>
      <c r="OYV36" s="415" t="s">
        <v>125</v>
      </c>
      <c r="OYW36" s="415" t="s">
        <v>146</v>
      </c>
      <c r="OYX36" s="446"/>
      <c r="OYY36" s="451"/>
      <c r="OYZ36" s="448">
        <v>89702</v>
      </c>
      <c r="OZA36" s="447" t="s">
        <v>327</v>
      </c>
      <c r="OZB36" s="450" t="s">
        <v>124</v>
      </c>
      <c r="OZC36" s="415" t="s">
        <v>326</v>
      </c>
      <c r="OZD36" s="415" t="s">
        <v>125</v>
      </c>
      <c r="OZE36" s="415" t="s">
        <v>146</v>
      </c>
      <c r="OZF36" s="446"/>
      <c r="OZG36" s="451"/>
      <c r="OZH36" s="448">
        <v>89702</v>
      </c>
      <c r="OZI36" s="447" t="s">
        <v>327</v>
      </c>
      <c r="OZJ36" s="450" t="s">
        <v>124</v>
      </c>
      <c r="OZK36" s="415" t="s">
        <v>326</v>
      </c>
      <c r="OZL36" s="415" t="s">
        <v>125</v>
      </c>
      <c r="OZM36" s="415" t="s">
        <v>146</v>
      </c>
      <c r="OZN36" s="446"/>
      <c r="OZO36" s="451"/>
      <c r="OZP36" s="448">
        <v>89702</v>
      </c>
      <c r="OZQ36" s="447" t="s">
        <v>327</v>
      </c>
      <c r="OZR36" s="450" t="s">
        <v>124</v>
      </c>
      <c r="OZS36" s="415" t="s">
        <v>326</v>
      </c>
      <c r="OZT36" s="415" t="s">
        <v>125</v>
      </c>
      <c r="OZU36" s="415" t="s">
        <v>146</v>
      </c>
      <c r="OZV36" s="446"/>
      <c r="OZW36" s="451"/>
      <c r="OZX36" s="448">
        <v>89702</v>
      </c>
      <c r="OZY36" s="447" t="s">
        <v>327</v>
      </c>
      <c r="OZZ36" s="450" t="s">
        <v>124</v>
      </c>
      <c r="PAA36" s="415" t="s">
        <v>326</v>
      </c>
      <c r="PAB36" s="415" t="s">
        <v>125</v>
      </c>
      <c r="PAC36" s="415" t="s">
        <v>146</v>
      </c>
      <c r="PAD36" s="446"/>
      <c r="PAE36" s="451"/>
      <c r="PAF36" s="448">
        <v>89702</v>
      </c>
      <c r="PAG36" s="447" t="s">
        <v>327</v>
      </c>
      <c r="PAH36" s="450" t="s">
        <v>124</v>
      </c>
      <c r="PAI36" s="415" t="s">
        <v>326</v>
      </c>
      <c r="PAJ36" s="415" t="s">
        <v>125</v>
      </c>
      <c r="PAK36" s="415" t="s">
        <v>146</v>
      </c>
      <c r="PAL36" s="446"/>
      <c r="PAM36" s="451"/>
      <c r="PAN36" s="448">
        <v>89702</v>
      </c>
      <c r="PAO36" s="447" t="s">
        <v>327</v>
      </c>
      <c r="PAP36" s="450" t="s">
        <v>124</v>
      </c>
      <c r="PAQ36" s="415" t="s">
        <v>326</v>
      </c>
      <c r="PAR36" s="415" t="s">
        <v>125</v>
      </c>
      <c r="PAS36" s="415" t="s">
        <v>146</v>
      </c>
      <c r="PAT36" s="446"/>
      <c r="PAU36" s="451"/>
      <c r="PAV36" s="448">
        <v>89702</v>
      </c>
      <c r="PAW36" s="447" t="s">
        <v>327</v>
      </c>
      <c r="PAX36" s="450" t="s">
        <v>124</v>
      </c>
      <c r="PAY36" s="415" t="s">
        <v>326</v>
      </c>
      <c r="PAZ36" s="415" t="s">
        <v>125</v>
      </c>
      <c r="PBA36" s="415" t="s">
        <v>146</v>
      </c>
      <c r="PBB36" s="446"/>
      <c r="PBC36" s="451"/>
      <c r="PBD36" s="448">
        <v>89702</v>
      </c>
      <c r="PBE36" s="447" t="s">
        <v>327</v>
      </c>
      <c r="PBF36" s="450" t="s">
        <v>124</v>
      </c>
      <c r="PBG36" s="415" t="s">
        <v>326</v>
      </c>
      <c r="PBH36" s="415" t="s">
        <v>125</v>
      </c>
      <c r="PBI36" s="415" t="s">
        <v>146</v>
      </c>
      <c r="PBJ36" s="446"/>
      <c r="PBK36" s="451"/>
      <c r="PBL36" s="448">
        <v>89702</v>
      </c>
      <c r="PBM36" s="447" t="s">
        <v>327</v>
      </c>
      <c r="PBN36" s="450" t="s">
        <v>124</v>
      </c>
      <c r="PBO36" s="415" t="s">
        <v>326</v>
      </c>
      <c r="PBP36" s="415" t="s">
        <v>125</v>
      </c>
      <c r="PBQ36" s="415" t="s">
        <v>146</v>
      </c>
      <c r="PBR36" s="446"/>
      <c r="PBS36" s="451"/>
      <c r="PBT36" s="448">
        <v>89702</v>
      </c>
      <c r="PBU36" s="447" t="s">
        <v>327</v>
      </c>
      <c r="PBV36" s="450" t="s">
        <v>124</v>
      </c>
      <c r="PBW36" s="415" t="s">
        <v>326</v>
      </c>
      <c r="PBX36" s="415" t="s">
        <v>125</v>
      </c>
      <c r="PBY36" s="415" t="s">
        <v>146</v>
      </c>
      <c r="PBZ36" s="446"/>
      <c r="PCA36" s="451"/>
      <c r="PCB36" s="448">
        <v>89702</v>
      </c>
      <c r="PCC36" s="447" t="s">
        <v>327</v>
      </c>
      <c r="PCD36" s="450" t="s">
        <v>124</v>
      </c>
      <c r="PCE36" s="415" t="s">
        <v>326</v>
      </c>
      <c r="PCF36" s="415" t="s">
        <v>125</v>
      </c>
      <c r="PCG36" s="415" t="s">
        <v>146</v>
      </c>
      <c r="PCH36" s="446"/>
      <c r="PCI36" s="451"/>
      <c r="PCJ36" s="448">
        <v>89702</v>
      </c>
      <c r="PCK36" s="447" t="s">
        <v>327</v>
      </c>
      <c r="PCL36" s="450" t="s">
        <v>124</v>
      </c>
      <c r="PCM36" s="415" t="s">
        <v>326</v>
      </c>
      <c r="PCN36" s="415" t="s">
        <v>125</v>
      </c>
      <c r="PCO36" s="415" t="s">
        <v>146</v>
      </c>
      <c r="PCP36" s="446"/>
      <c r="PCQ36" s="451"/>
      <c r="PCR36" s="448">
        <v>89702</v>
      </c>
      <c r="PCS36" s="447" t="s">
        <v>327</v>
      </c>
      <c r="PCT36" s="450" t="s">
        <v>124</v>
      </c>
      <c r="PCU36" s="415" t="s">
        <v>326</v>
      </c>
      <c r="PCV36" s="415" t="s">
        <v>125</v>
      </c>
      <c r="PCW36" s="415" t="s">
        <v>146</v>
      </c>
      <c r="PCX36" s="446"/>
      <c r="PCY36" s="451"/>
      <c r="PCZ36" s="448">
        <v>89702</v>
      </c>
      <c r="PDA36" s="447" t="s">
        <v>327</v>
      </c>
      <c r="PDB36" s="450" t="s">
        <v>124</v>
      </c>
      <c r="PDC36" s="415" t="s">
        <v>326</v>
      </c>
      <c r="PDD36" s="415" t="s">
        <v>125</v>
      </c>
      <c r="PDE36" s="415" t="s">
        <v>146</v>
      </c>
      <c r="PDF36" s="446"/>
      <c r="PDG36" s="451"/>
      <c r="PDH36" s="448">
        <v>89702</v>
      </c>
      <c r="PDI36" s="447" t="s">
        <v>327</v>
      </c>
      <c r="PDJ36" s="450" t="s">
        <v>124</v>
      </c>
      <c r="PDK36" s="415" t="s">
        <v>326</v>
      </c>
      <c r="PDL36" s="415" t="s">
        <v>125</v>
      </c>
      <c r="PDM36" s="415" t="s">
        <v>146</v>
      </c>
      <c r="PDN36" s="446"/>
      <c r="PDO36" s="451"/>
      <c r="PDP36" s="448">
        <v>89702</v>
      </c>
      <c r="PDQ36" s="447" t="s">
        <v>327</v>
      </c>
      <c r="PDR36" s="450" t="s">
        <v>124</v>
      </c>
      <c r="PDS36" s="415" t="s">
        <v>326</v>
      </c>
      <c r="PDT36" s="415" t="s">
        <v>125</v>
      </c>
      <c r="PDU36" s="415" t="s">
        <v>146</v>
      </c>
      <c r="PDV36" s="446"/>
      <c r="PDW36" s="451"/>
      <c r="PDX36" s="448">
        <v>89702</v>
      </c>
      <c r="PDY36" s="447" t="s">
        <v>327</v>
      </c>
      <c r="PDZ36" s="450" t="s">
        <v>124</v>
      </c>
      <c r="PEA36" s="415" t="s">
        <v>326</v>
      </c>
      <c r="PEB36" s="415" t="s">
        <v>125</v>
      </c>
      <c r="PEC36" s="415" t="s">
        <v>146</v>
      </c>
      <c r="PED36" s="446"/>
      <c r="PEE36" s="451"/>
      <c r="PEF36" s="448">
        <v>89702</v>
      </c>
      <c r="PEG36" s="447" t="s">
        <v>327</v>
      </c>
      <c r="PEH36" s="450" t="s">
        <v>124</v>
      </c>
      <c r="PEI36" s="415" t="s">
        <v>326</v>
      </c>
      <c r="PEJ36" s="415" t="s">
        <v>125</v>
      </c>
      <c r="PEK36" s="415" t="s">
        <v>146</v>
      </c>
      <c r="PEL36" s="446"/>
      <c r="PEM36" s="451"/>
      <c r="PEN36" s="448">
        <v>89702</v>
      </c>
      <c r="PEO36" s="447" t="s">
        <v>327</v>
      </c>
      <c r="PEP36" s="450" t="s">
        <v>124</v>
      </c>
      <c r="PEQ36" s="415" t="s">
        <v>326</v>
      </c>
      <c r="PER36" s="415" t="s">
        <v>125</v>
      </c>
      <c r="PES36" s="415" t="s">
        <v>146</v>
      </c>
      <c r="PET36" s="446"/>
      <c r="PEU36" s="451"/>
      <c r="PEV36" s="448">
        <v>89702</v>
      </c>
      <c r="PEW36" s="447" t="s">
        <v>327</v>
      </c>
      <c r="PEX36" s="450" t="s">
        <v>124</v>
      </c>
      <c r="PEY36" s="415" t="s">
        <v>326</v>
      </c>
      <c r="PEZ36" s="415" t="s">
        <v>125</v>
      </c>
      <c r="PFA36" s="415" t="s">
        <v>146</v>
      </c>
      <c r="PFB36" s="446"/>
      <c r="PFC36" s="451"/>
      <c r="PFD36" s="448">
        <v>89702</v>
      </c>
      <c r="PFE36" s="447" t="s">
        <v>327</v>
      </c>
      <c r="PFF36" s="450" t="s">
        <v>124</v>
      </c>
      <c r="PFG36" s="415" t="s">
        <v>326</v>
      </c>
      <c r="PFH36" s="415" t="s">
        <v>125</v>
      </c>
      <c r="PFI36" s="415" t="s">
        <v>146</v>
      </c>
      <c r="PFJ36" s="446"/>
      <c r="PFK36" s="451"/>
      <c r="PFL36" s="448">
        <v>89702</v>
      </c>
      <c r="PFM36" s="447" t="s">
        <v>327</v>
      </c>
      <c r="PFN36" s="450" t="s">
        <v>124</v>
      </c>
      <c r="PFO36" s="415" t="s">
        <v>326</v>
      </c>
      <c r="PFP36" s="415" t="s">
        <v>125</v>
      </c>
      <c r="PFQ36" s="415" t="s">
        <v>146</v>
      </c>
      <c r="PFR36" s="446"/>
      <c r="PFS36" s="451"/>
      <c r="PFT36" s="448">
        <v>89702</v>
      </c>
      <c r="PFU36" s="447" t="s">
        <v>327</v>
      </c>
      <c r="PFV36" s="450" t="s">
        <v>124</v>
      </c>
      <c r="PFW36" s="415" t="s">
        <v>326</v>
      </c>
      <c r="PFX36" s="415" t="s">
        <v>125</v>
      </c>
      <c r="PFY36" s="415" t="s">
        <v>146</v>
      </c>
      <c r="PFZ36" s="446"/>
      <c r="PGA36" s="451"/>
      <c r="PGB36" s="448">
        <v>89702</v>
      </c>
      <c r="PGC36" s="447" t="s">
        <v>327</v>
      </c>
      <c r="PGD36" s="450" t="s">
        <v>124</v>
      </c>
      <c r="PGE36" s="415" t="s">
        <v>326</v>
      </c>
      <c r="PGF36" s="415" t="s">
        <v>125</v>
      </c>
      <c r="PGG36" s="415" t="s">
        <v>146</v>
      </c>
      <c r="PGH36" s="446"/>
      <c r="PGI36" s="451"/>
      <c r="PGJ36" s="448">
        <v>89702</v>
      </c>
      <c r="PGK36" s="447" t="s">
        <v>327</v>
      </c>
      <c r="PGL36" s="450" t="s">
        <v>124</v>
      </c>
      <c r="PGM36" s="415" t="s">
        <v>326</v>
      </c>
      <c r="PGN36" s="415" t="s">
        <v>125</v>
      </c>
      <c r="PGO36" s="415" t="s">
        <v>146</v>
      </c>
      <c r="PGP36" s="446"/>
      <c r="PGQ36" s="451"/>
      <c r="PGR36" s="448">
        <v>89702</v>
      </c>
      <c r="PGS36" s="447" t="s">
        <v>327</v>
      </c>
      <c r="PGT36" s="450" t="s">
        <v>124</v>
      </c>
      <c r="PGU36" s="415" t="s">
        <v>326</v>
      </c>
      <c r="PGV36" s="415" t="s">
        <v>125</v>
      </c>
      <c r="PGW36" s="415" t="s">
        <v>146</v>
      </c>
      <c r="PGX36" s="446"/>
      <c r="PGY36" s="451"/>
      <c r="PGZ36" s="448">
        <v>89702</v>
      </c>
      <c r="PHA36" s="447" t="s">
        <v>327</v>
      </c>
      <c r="PHB36" s="450" t="s">
        <v>124</v>
      </c>
      <c r="PHC36" s="415" t="s">
        <v>326</v>
      </c>
      <c r="PHD36" s="415" t="s">
        <v>125</v>
      </c>
      <c r="PHE36" s="415" t="s">
        <v>146</v>
      </c>
      <c r="PHF36" s="446"/>
      <c r="PHG36" s="451"/>
      <c r="PHH36" s="448">
        <v>89702</v>
      </c>
      <c r="PHI36" s="447" t="s">
        <v>327</v>
      </c>
      <c r="PHJ36" s="450" t="s">
        <v>124</v>
      </c>
      <c r="PHK36" s="415" t="s">
        <v>326</v>
      </c>
      <c r="PHL36" s="415" t="s">
        <v>125</v>
      </c>
      <c r="PHM36" s="415" t="s">
        <v>146</v>
      </c>
      <c r="PHN36" s="446"/>
      <c r="PHO36" s="451"/>
      <c r="PHP36" s="448">
        <v>89702</v>
      </c>
      <c r="PHQ36" s="447" t="s">
        <v>327</v>
      </c>
      <c r="PHR36" s="450" t="s">
        <v>124</v>
      </c>
      <c r="PHS36" s="415" t="s">
        <v>326</v>
      </c>
      <c r="PHT36" s="415" t="s">
        <v>125</v>
      </c>
      <c r="PHU36" s="415" t="s">
        <v>146</v>
      </c>
      <c r="PHV36" s="446"/>
      <c r="PHW36" s="451"/>
      <c r="PHX36" s="448">
        <v>89702</v>
      </c>
      <c r="PHY36" s="447" t="s">
        <v>327</v>
      </c>
      <c r="PHZ36" s="450" t="s">
        <v>124</v>
      </c>
      <c r="PIA36" s="415" t="s">
        <v>326</v>
      </c>
      <c r="PIB36" s="415" t="s">
        <v>125</v>
      </c>
      <c r="PIC36" s="415" t="s">
        <v>146</v>
      </c>
      <c r="PID36" s="446"/>
      <c r="PIE36" s="451"/>
      <c r="PIF36" s="448">
        <v>89702</v>
      </c>
      <c r="PIG36" s="447" t="s">
        <v>327</v>
      </c>
      <c r="PIH36" s="450" t="s">
        <v>124</v>
      </c>
      <c r="PII36" s="415" t="s">
        <v>326</v>
      </c>
      <c r="PIJ36" s="415" t="s">
        <v>125</v>
      </c>
      <c r="PIK36" s="415" t="s">
        <v>146</v>
      </c>
      <c r="PIL36" s="446"/>
      <c r="PIM36" s="451"/>
      <c r="PIN36" s="448">
        <v>89702</v>
      </c>
      <c r="PIO36" s="447" t="s">
        <v>327</v>
      </c>
      <c r="PIP36" s="450" t="s">
        <v>124</v>
      </c>
      <c r="PIQ36" s="415" t="s">
        <v>326</v>
      </c>
      <c r="PIR36" s="415" t="s">
        <v>125</v>
      </c>
      <c r="PIS36" s="415" t="s">
        <v>146</v>
      </c>
      <c r="PIT36" s="446"/>
      <c r="PIU36" s="451"/>
      <c r="PIV36" s="448">
        <v>89702</v>
      </c>
      <c r="PIW36" s="447" t="s">
        <v>327</v>
      </c>
      <c r="PIX36" s="450" t="s">
        <v>124</v>
      </c>
      <c r="PIY36" s="415" t="s">
        <v>326</v>
      </c>
      <c r="PIZ36" s="415" t="s">
        <v>125</v>
      </c>
      <c r="PJA36" s="415" t="s">
        <v>146</v>
      </c>
      <c r="PJB36" s="446"/>
      <c r="PJC36" s="451"/>
      <c r="PJD36" s="448">
        <v>89702</v>
      </c>
      <c r="PJE36" s="447" t="s">
        <v>327</v>
      </c>
      <c r="PJF36" s="450" t="s">
        <v>124</v>
      </c>
      <c r="PJG36" s="415" t="s">
        <v>326</v>
      </c>
      <c r="PJH36" s="415" t="s">
        <v>125</v>
      </c>
      <c r="PJI36" s="415" t="s">
        <v>146</v>
      </c>
      <c r="PJJ36" s="446"/>
      <c r="PJK36" s="451"/>
      <c r="PJL36" s="448">
        <v>89702</v>
      </c>
      <c r="PJM36" s="447" t="s">
        <v>327</v>
      </c>
      <c r="PJN36" s="450" t="s">
        <v>124</v>
      </c>
      <c r="PJO36" s="415" t="s">
        <v>326</v>
      </c>
      <c r="PJP36" s="415" t="s">
        <v>125</v>
      </c>
      <c r="PJQ36" s="415" t="s">
        <v>146</v>
      </c>
      <c r="PJR36" s="446"/>
      <c r="PJS36" s="451"/>
      <c r="PJT36" s="448">
        <v>89702</v>
      </c>
      <c r="PJU36" s="447" t="s">
        <v>327</v>
      </c>
      <c r="PJV36" s="450" t="s">
        <v>124</v>
      </c>
      <c r="PJW36" s="415" t="s">
        <v>326</v>
      </c>
      <c r="PJX36" s="415" t="s">
        <v>125</v>
      </c>
      <c r="PJY36" s="415" t="s">
        <v>146</v>
      </c>
      <c r="PJZ36" s="446"/>
      <c r="PKA36" s="451"/>
      <c r="PKB36" s="448">
        <v>89702</v>
      </c>
      <c r="PKC36" s="447" t="s">
        <v>327</v>
      </c>
      <c r="PKD36" s="450" t="s">
        <v>124</v>
      </c>
      <c r="PKE36" s="415" t="s">
        <v>326</v>
      </c>
      <c r="PKF36" s="415" t="s">
        <v>125</v>
      </c>
      <c r="PKG36" s="415" t="s">
        <v>146</v>
      </c>
      <c r="PKH36" s="446"/>
      <c r="PKI36" s="451"/>
      <c r="PKJ36" s="448">
        <v>89702</v>
      </c>
      <c r="PKK36" s="447" t="s">
        <v>327</v>
      </c>
      <c r="PKL36" s="450" t="s">
        <v>124</v>
      </c>
      <c r="PKM36" s="415" t="s">
        <v>326</v>
      </c>
      <c r="PKN36" s="415" t="s">
        <v>125</v>
      </c>
      <c r="PKO36" s="415" t="s">
        <v>146</v>
      </c>
      <c r="PKP36" s="446"/>
      <c r="PKQ36" s="451"/>
      <c r="PKR36" s="448">
        <v>89702</v>
      </c>
      <c r="PKS36" s="447" t="s">
        <v>327</v>
      </c>
      <c r="PKT36" s="450" t="s">
        <v>124</v>
      </c>
      <c r="PKU36" s="415" t="s">
        <v>326</v>
      </c>
      <c r="PKV36" s="415" t="s">
        <v>125</v>
      </c>
      <c r="PKW36" s="415" t="s">
        <v>146</v>
      </c>
      <c r="PKX36" s="446"/>
      <c r="PKY36" s="451"/>
      <c r="PKZ36" s="448">
        <v>89702</v>
      </c>
      <c r="PLA36" s="447" t="s">
        <v>327</v>
      </c>
      <c r="PLB36" s="450" t="s">
        <v>124</v>
      </c>
      <c r="PLC36" s="415" t="s">
        <v>326</v>
      </c>
      <c r="PLD36" s="415" t="s">
        <v>125</v>
      </c>
      <c r="PLE36" s="415" t="s">
        <v>146</v>
      </c>
      <c r="PLF36" s="446"/>
      <c r="PLG36" s="451"/>
      <c r="PLH36" s="448">
        <v>89702</v>
      </c>
      <c r="PLI36" s="447" t="s">
        <v>327</v>
      </c>
      <c r="PLJ36" s="450" t="s">
        <v>124</v>
      </c>
      <c r="PLK36" s="415" t="s">
        <v>326</v>
      </c>
      <c r="PLL36" s="415" t="s">
        <v>125</v>
      </c>
      <c r="PLM36" s="415" t="s">
        <v>146</v>
      </c>
      <c r="PLN36" s="446"/>
      <c r="PLO36" s="451"/>
      <c r="PLP36" s="448">
        <v>89702</v>
      </c>
      <c r="PLQ36" s="447" t="s">
        <v>327</v>
      </c>
      <c r="PLR36" s="450" t="s">
        <v>124</v>
      </c>
      <c r="PLS36" s="415" t="s">
        <v>326</v>
      </c>
      <c r="PLT36" s="415" t="s">
        <v>125</v>
      </c>
      <c r="PLU36" s="415" t="s">
        <v>146</v>
      </c>
      <c r="PLV36" s="446"/>
      <c r="PLW36" s="451"/>
      <c r="PLX36" s="448">
        <v>89702</v>
      </c>
      <c r="PLY36" s="447" t="s">
        <v>327</v>
      </c>
      <c r="PLZ36" s="450" t="s">
        <v>124</v>
      </c>
      <c r="PMA36" s="415" t="s">
        <v>326</v>
      </c>
      <c r="PMB36" s="415" t="s">
        <v>125</v>
      </c>
      <c r="PMC36" s="415" t="s">
        <v>146</v>
      </c>
      <c r="PMD36" s="446"/>
      <c r="PME36" s="451"/>
      <c r="PMF36" s="448">
        <v>89702</v>
      </c>
      <c r="PMG36" s="447" t="s">
        <v>327</v>
      </c>
      <c r="PMH36" s="450" t="s">
        <v>124</v>
      </c>
      <c r="PMI36" s="415" t="s">
        <v>326</v>
      </c>
      <c r="PMJ36" s="415" t="s">
        <v>125</v>
      </c>
      <c r="PMK36" s="415" t="s">
        <v>146</v>
      </c>
      <c r="PML36" s="446"/>
      <c r="PMM36" s="451"/>
      <c r="PMN36" s="448">
        <v>89702</v>
      </c>
      <c r="PMO36" s="447" t="s">
        <v>327</v>
      </c>
      <c r="PMP36" s="450" t="s">
        <v>124</v>
      </c>
      <c r="PMQ36" s="415" t="s">
        <v>326</v>
      </c>
      <c r="PMR36" s="415" t="s">
        <v>125</v>
      </c>
      <c r="PMS36" s="415" t="s">
        <v>146</v>
      </c>
      <c r="PMT36" s="446"/>
      <c r="PMU36" s="451"/>
      <c r="PMV36" s="448">
        <v>89702</v>
      </c>
      <c r="PMW36" s="447" t="s">
        <v>327</v>
      </c>
      <c r="PMX36" s="450" t="s">
        <v>124</v>
      </c>
      <c r="PMY36" s="415" t="s">
        <v>326</v>
      </c>
      <c r="PMZ36" s="415" t="s">
        <v>125</v>
      </c>
      <c r="PNA36" s="415" t="s">
        <v>146</v>
      </c>
      <c r="PNB36" s="446"/>
      <c r="PNC36" s="451"/>
      <c r="PND36" s="448">
        <v>89702</v>
      </c>
      <c r="PNE36" s="447" t="s">
        <v>327</v>
      </c>
      <c r="PNF36" s="450" t="s">
        <v>124</v>
      </c>
      <c r="PNG36" s="415" t="s">
        <v>326</v>
      </c>
      <c r="PNH36" s="415" t="s">
        <v>125</v>
      </c>
      <c r="PNI36" s="415" t="s">
        <v>146</v>
      </c>
      <c r="PNJ36" s="446"/>
      <c r="PNK36" s="451"/>
      <c r="PNL36" s="448">
        <v>89702</v>
      </c>
      <c r="PNM36" s="447" t="s">
        <v>327</v>
      </c>
      <c r="PNN36" s="450" t="s">
        <v>124</v>
      </c>
      <c r="PNO36" s="415" t="s">
        <v>326</v>
      </c>
      <c r="PNP36" s="415" t="s">
        <v>125</v>
      </c>
      <c r="PNQ36" s="415" t="s">
        <v>146</v>
      </c>
      <c r="PNR36" s="446"/>
      <c r="PNS36" s="451"/>
      <c r="PNT36" s="448">
        <v>89702</v>
      </c>
      <c r="PNU36" s="447" t="s">
        <v>327</v>
      </c>
      <c r="PNV36" s="450" t="s">
        <v>124</v>
      </c>
      <c r="PNW36" s="415" t="s">
        <v>326</v>
      </c>
      <c r="PNX36" s="415" t="s">
        <v>125</v>
      </c>
      <c r="PNY36" s="415" t="s">
        <v>146</v>
      </c>
      <c r="PNZ36" s="446"/>
      <c r="POA36" s="451"/>
      <c r="POB36" s="448">
        <v>89702</v>
      </c>
      <c r="POC36" s="447" t="s">
        <v>327</v>
      </c>
      <c r="POD36" s="450" t="s">
        <v>124</v>
      </c>
      <c r="POE36" s="415" t="s">
        <v>326</v>
      </c>
      <c r="POF36" s="415" t="s">
        <v>125</v>
      </c>
      <c r="POG36" s="415" t="s">
        <v>146</v>
      </c>
      <c r="POH36" s="446"/>
      <c r="POI36" s="451"/>
      <c r="POJ36" s="448">
        <v>89702</v>
      </c>
      <c r="POK36" s="447" t="s">
        <v>327</v>
      </c>
      <c r="POL36" s="450" t="s">
        <v>124</v>
      </c>
      <c r="POM36" s="415" t="s">
        <v>326</v>
      </c>
      <c r="PON36" s="415" t="s">
        <v>125</v>
      </c>
      <c r="POO36" s="415" t="s">
        <v>146</v>
      </c>
      <c r="POP36" s="446"/>
      <c r="POQ36" s="451"/>
      <c r="POR36" s="448">
        <v>89702</v>
      </c>
      <c r="POS36" s="447" t="s">
        <v>327</v>
      </c>
      <c r="POT36" s="450" t="s">
        <v>124</v>
      </c>
      <c r="POU36" s="415" t="s">
        <v>326</v>
      </c>
      <c r="POV36" s="415" t="s">
        <v>125</v>
      </c>
      <c r="POW36" s="415" t="s">
        <v>146</v>
      </c>
      <c r="POX36" s="446"/>
      <c r="POY36" s="451"/>
      <c r="POZ36" s="448">
        <v>89702</v>
      </c>
      <c r="PPA36" s="447" t="s">
        <v>327</v>
      </c>
      <c r="PPB36" s="450" t="s">
        <v>124</v>
      </c>
      <c r="PPC36" s="415" t="s">
        <v>326</v>
      </c>
      <c r="PPD36" s="415" t="s">
        <v>125</v>
      </c>
      <c r="PPE36" s="415" t="s">
        <v>146</v>
      </c>
      <c r="PPF36" s="446"/>
      <c r="PPG36" s="451"/>
      <c r="PPH36" s="448">
        <v>89702</v>
      </c>
      <c r="PPI36" s="447" t="s">
        <v>327</v>
      </c>
      <c r="PPJ36" s="450" t="s">
        <v>124</v>
      </c>
      <c r="PPK36" s="415" t="s">
        <v>326</v>
      </c>
      <c r="PPL36" s="415" t="s">
        <v>125</v>
      </c>
      <c r="PPM36" s="415" t="s">
        <v>146</v>
      </c>
      <c r="PPN36" s="446"/>
      <c r="PPO36" s="451"/>
      <c r="PPP36" s="448">
        <v>89702</v>
      </c>
      <c r="PPQ36" s="447" t="s">
        <v>327</v>
      </c>
      <c r="PPR36" s="450" t="s">
        <v>124</v>
      </c>
      <c r="PPS36" s="415" t="s">
        <v>326</v>
      </c>
      <c r="PPT36" s="415" t="s">
        <v>125</v>
      </c>
      <c r="PPU36" s="415" t="s">
        <v>146</v>
      </c>
      <c r="PPV36" s="446"/>
      <c r="PPW36" s="451"/>
      <c r="PPX36" s="448">
        <v>89702</v>
      </c>
      <c r="PPY36" s="447" t="s">
        <v>327</v>
      </c>
      <c r="PPZ36" s="450" t="s">
        <v>124</v>
      </c>
      <c r="PQA36" s="415" t="s">
        <v>326</v>
      </c>
      <c r="PQB36" s="415" t="s">
        <v>125</v>
      </c>
      <c r="PQC36" s="415" t="s">
        <v>146</v>
      </c>
      <c r="PQD36" s="446"/>
      <c r="PQE36" s="451"/>
      <c r="PQF36" s="448">
        <v>89702</v>
      </c>
      <c r="PQG36" s="447" t="s">
        <v>327</v>
      </c>
      <c r="PQH36" s="450" t="s">
        <v>124</v>
      </c>
      <c r="PQI36" s="415" t="s">
        <v>326</v>
      </c>
      <c r="PQJ36" s="415" t="s">
        <v>125</v>
      </c>
      <c r="PQK36" s="415" t="s">
        <v>146</v>
      </c>
      <c r="PQL36" s="446"/>
      <c r="PQM36" s="451"/>
      <c r="PQN36" s="448">
        <v>89702</v>
      </c>
      <c r="PQO36" s="447" t="s">
        <v>327</v>
      </c>
      <c r="PQP36" s="450" t="s">
        <v>124</v>
      </c>
      <c r="PQQ36" s="415" t="s">
        <v>326</v>
      </c>
      <c r="PQR36" s="415" t="s">
        <v>125</v>
      </c>
      <c r="PQS36" s="415" t="s">
        <v>146</v>
      </c>
      <c r="PQT36" s="446"/>
      <c r="PQU36" s="451"/>
      <c r="PQV36" s="448">
        <v>89702</v>
      </c>
      <c r="PQW36" s="447" t="s">
        <v>327</v>
      </c>
      <c r="PQX36" s="450" t="s">
        <v>124</v>
      </c>
      <c r="PQY36" s="415" t="s">
        <v>326</v>
      </c>
      <c r="PQZ36" s="415" t="s">
        <v>125</v>
      </c>
      <c r="PRA36" s="415" t="s">
        <v>146</v>
      </c>
      <c r="PRB36" s="446"/>
      <c r="PRC36" s="451"/>
      <c r="PRD36" s="448">
        <v>89702</v>
      </c>
      <c r="PRE36" s="447" t="s">
        <v>327</v>
      </c>
      <c r="PRF36" s="450" t="s">
        <v>124</v>
      </c>
      <c r="PRG36" s="415" t="s">
        <v>326</v>
      </c>
      <c r="PRH36" s="415" t="s">
        <v>125</v>
      </c>
      <c r="PRI36" s="415" t="s">
        <v>146</v>
      </c>
      <c r="PRJ36" s="446"/>
      <c r="PRK36" s="451"/>
      <c r="PRL36" s="448">
        <v>89702</v>
      </c>
      <c r="PRM36" s="447" t="s">
        <v>327</v>
      </c>
      <c r="PRN36" s="450" t="s">
        <v>124</v>
      </c>
      <c r="PRO36" s="415" t="s">
        <v>326</v>
      </c>
      <c r="PRP36" s="415" t="s">
        <v>125</v>
      </c>
      <c r="PRQ36" s="415" t="s">
        <v>146</v>
      </c>
      <c r="PRR36" s="446"/>
      <c r="PRS36" s="451"/>
      <c r="PRT36" s="448">
        <v>89702</v>
      </c>
      <c r="PRU36" s="447" t="s">
        <v>327</v>
      </c>
      <c r="PRV36" s="450" t="s">
        <v>124</v>
      </c>
      <c r="PRW36" s="415" t="s">
        <v>326</v>
      </c>
      <c r="PRX36" s="415" t="s">
        <v>125</v>
      </c>
      <c r="PRY36" s="415" t="s">
        <v>146</v>
      </c>
      <c r="PRZ36" s="446"/>
      <c r="PSA36" s="451"/>
      <c r="PSB36" s="448">
        <v>89702</v>
      </c>
      <c r="PSC36" s="447" t="s">
        <v>327</v>
      </c>
      <c r="PSD36" s="450" t="s">
        <v>124</v>
      </c>
      <c r="PSE36" s="415" t="s">
        <v>326</v>
      </c>
      <c r="PSF36" s="415" t="s">
        <v>125</v>
      </c>
      <c r="PSG36" s="415" t="s">
        <v>146</v>
      </c>
      <c r="PSH36" s="446"/>
      <c r="PSI36" s="451"/>
      <c r="PSJ36" s="448">
        <v>89702</v>
      </c>
      <c r="PSK36" s="447" t="s">
        <v>327</v>
      </c>
      <c r="PSL36" s="450" t="s">
        <v>124</v>
      </c>
      <c r="PSM36" s="415" t="s">
        <v>326</v>
      </c>
      <c r="PSN36" s="415" t="s">
        <v>125</v>
      </c>
      <c r="PSO36" s="415" t="s">
        <v>146</v>
      </c>
      <c r="PSP36" s="446"/>
      <c r="PSQ36" s="451"/>
      <c r="PSR36" s="448">
        <v>89702</v>
      </c>
      <c r="PSS36" s="447" t="s">
        <v>327</v>
      </c>
      <c r="PST36" s="450" t="s">
        <v>124</v>
      </c>
      <c r="PSU36" s="415" t="s">
        <v>326</v>
      </c>
      <c r="PSV36" s="415" t="s">
        <v>125</v>
      </c>
      <c r="PSW36" s="415" t="s">
        <v>146</v>
      </c>
      <c r="PSX36" s="446"/>
      <c r="PSY36" s="451"/>
      <c r="PSZ36" s="448">
        <v>89702</v>
      </c>
      <c r="PTA36" s="447" t="s">
        <v>327</v>
      </c>
      <c r="PTB36" s="450" t="s">
        <v>124</v>
      </c>
      <c r="PTC36" s="415" t="s">
        <v>326</v>
      </c>
      <c r="PTD36" s="415" t="s">
        <v>125</v>
      </c>
      <c r="PTE36" s="415" t="s">
        <v>146</v>
      </c>
      <c r="PTF36" s="446"/>
      <c r="PTG36" s="451"/>
      <c r="PTH36" s="448">
        <v>89702</v>
      </c>
      <c r="PTI36" s="447" t="s">
        <v>327</v>
      </c>
      <c r="PTJ36" s="450" t="s">
        <v>124</v>
      </c>
      <c r="PTK36" s="415" t="s">
        <v>326</v>
      </c>
      <c r="PTL36" s="415" t="s">
        <v>125</v>
      </c>
      <c r="PTM36" s="415" t="s">
        <v>146</v>
      </c>
      <c r="PTN36" s="446"/>
      <c r="PTO36" s="451"/>
      <c r="PTP36" s="448">
        <v>89702</v>
      </c>
      <c r="PTQ36" s="447" t="s">
        <v>327</v>
      </c>
      <c r="PTR36" s="450" t="s">
        <v>124</v>
      </c>
      <c r="PTS36" s="415" t="s">
        <v>326</v>
      </c>
      <c r="PTT36" s="415" t="s">
        <v>125</v>
      </c>
      <c r="PTU36" s="415" t="s">
        <v>146</v>
      </c>
      <c r="PTV36" s="446"/>
      <c r="PTW36" s="451"/>
      <c r="PTX36" s="448">
        <v>89702</v>
      </c>
      <c r="PTY36" s="447" t="s">
        <v>327</v>
      </c>
      <c r="PTZ36" s="450" t="s">
        <v>124</v>
      </c>
      <c r="PUA36" s="415" t="s">
        <v>326</v>
      </c>
      <c r="PUB36" s="415" t="s">
        <v>125</v>
      </c>
      <c r="PUC36" s="415" t="s">
        <v>146</v>
      </c>
      <c r="PUD36" s="446"/>
      <c r="PUE36" s="451"/>
      <c r="PUF36" s="448">
        <v>89702</v>
      </c>
      <c r="PUG36" s="447" t="s">
        <v>327</v>
      </c>
      <c r="PUH36" s="450" t="s">
        <v>124</v>
      </c>
      <c r="PUI36" s="415" t="s">
        <v>326</v>
      </c>
      <c r="PUJ36" s="415" t="s">
        <v>125</v>
      </c>
      <c r="PUK36" s="415" t="s">
        <v>146</v>
      </c>
      <c r="PUL36" s="446"/>
      <c r="PUM36" s="451"/>
      <c r="PUN36" s="448">
        <v>89702</v>
      </c>
      <c r="PUO36" s="447" t="s">
        <v>327</v>
      </c>
      <c r="PUP36" s="450" t="s">
        <v>124</v>
      </c>
      <c r="PUQ36" s="415" t="s">
        <v>326</v>
      </c>
      <c r="PUR36" s="415" t="s">
        <v>125</v>
      </c>
      <c r="PUS36" s="415" t="s">
        <v>146</v>
      </c>
      <c r="PUT36" s="446"/>
      <c r="PUU36" s="451"/>
      <c r="PUV36" s="448">
        <v>89702</v>
      </c>
      <c r="PUW36" s="447" t="s">
        <v>327</v>
      </c>
      <c r="PUX36" s="450" t="s">
        <v>124</v>
      </c>
      <c r="PUY36" s="415" t="s">
        <v>326</v>
      </c>
      <c r="PUZ36" s="415" t="s">
        <v>125</v>
      </c>
      <c r="PVA36" s="415" t="s">
        <v>146</v>
      </c>
      <c r="PVB36" s="446"/>
      <c r="PVC36" s="451"/>
      <c r="PVD36" s="448">
        <v>89702</v>
      </c>
      <c r="PVE36" s="447" t="s">
        <v>327</v>
      </c>
      <c r="PVF36" s="450" t="s">
        <v>124</v>
      </c>
      <c r="PVG36" s="415" t="s">
        <v>326</v>
      </c>
      <c r="PVH36" s="415" t="s">
        <v>125</v>
      </c>
      <c r="PVI36" s="415" t="s">
        <v>146</v>
      </c>
      <c r="PVJ36" s="446"/>
      <c r="PVK36" s="451"/>
      <c r="PVL36" s="448">
        <v>89702</v>
      </c>
      <c r="PVM36" s="447" t="s">
        <v>327</v>
      </c>
      <c r="PVN36" s="450" t="s">
        <v>124</v>
      </c>
      <c r="PVO36" s="415" t="s">
        <v>326</v>
      </c>
      <c r="PVP36" s="415" t="s">
        <v>125</v>
      </c>
      <c r="PVQ36" s="415" t="s">
        <v>146</v>
      </c>
      <c r="PVR36" s="446"/>
      <c r="PVS36" s="451"/>
      <c r="PVT36" s="448">
        <v>89702</v>
      </c>
      <c r="PVU36" s="447" t="s">
        <v>327</v>
      </c>
      <c r="PVV36" s="450" t="s">
        <v>124</v>
      </c>
      <c r="PVW36" s="415" t="s">
        <v>326</v>
      </c>
      <c r="PVX36" s="415" t="s">
        <v>125</v>
      </c>
      <c r="PVY36" s="415" t="s">
        <v>146</v>
      </c>
      <c r="PVZ36" s="446"/>
      <c r="PWA36" s="451"/>
      <c r="PWB36" s="448">
        <v>89702</v>
      </c>
      <c r="PWC36" s="447" t="s">
        <v>327</v>
      </c>
      <c r="PWD36" s="450" t="s">
        <v>124</v>
      </c>
      <c r="PWE36" s="415" t="s">
        <v>326</v>
      </c>
      <c r="PWF36" s="415" t="s">
        <v>125</v>
      </c>
      <c r="PWG36" s="415" t="s">
        <v>146</v>
      </c>
      <c r="PWH36" s="446"/>
      <c r="PWI36" s="451"/>
      <c r="PWJ36" s="448">
        <v>89702</v>
      </c>
      <c r="PWK36" s="447" t="s">
        <v>327</v>
      </c>
      <c r="PWL36" s="450" t="s">
        <v>124</v>
      </c>
      <c r="PWM36" s="415" t="s">
        <v>326</v>
      </c>
      <c r="PWN36" s="415" t="s">
        <v>125</v>
      </c>
      <c r="PWO36" s="415" t="s">
        <v>146</v>
      </c>
      <c r="PWP36" s="446"/>
      <c r="PWQ36" s="451"/>
      <c r="PWR36" s="448">
        <v>89702</v>
      </c>
      <c r="PWS36" s="447" t="s">
        <v>327</v>
      </c>
      <c r="PWT36" s="450" t="s">
        <v>124</v>
      </c>
      <c r="PWU36" s="415" t="s">
        <v>326</v>
      </c>
      <c r="PWV36" s="415" t="s">
        <v>125</v>
      </c>
      <c r="PWW36" s="415" t="s">
        <v>146</v>
      </c>
      <c r="PWX36" s="446"/>
      <c r="PWY36" s="451"/>
      <c r="PWZ36" s="448">
        <v>89702</v>
      </c>
      <c r="PXA36" s="447" t="s">
        <v>327</v>
      </c>
      <c r="PXB36" s="450" t="s">
        <v>124</v>
      </c>
      <c r="PXC36" s="415" t="s">
        <v>326</v>
      </c>
      <c r="PXD36" s="415" t="s">
        <v>125</v>
      </c>
      <c r="PXE36" s="415" t="s">
        <v>146</v>
      </c>
      <c r="PXF36" s="446"/>
      <c r="PXG36" s="451"/>
      <c r="PXH36" s="448">
        <v>89702</v>
      </c>
      <c r="PXI36" s="447" t="s">
        <v>327</v>
      </c>
      <c r="PXJ36" s="450" t="s">
        <v>124</v>
      </c>
      <c r="PXK36" s="415" t="s">
        <v>326</v>
      </c>
      <c r="PXL36" s="415" t="s">
        <v>125</v>
      </c>
      <c r="PXM36" s="415" t="s">
        <v>146</v>
      </c>
      <c r="PXN36" s="446"/>
      <c r="PXO36" s="451"/>
      <c r="PXP36" s="448">
        <v>89702</v>
      </c>
      <c r="PXQ36" s="447" t="s">
        <v>327</v>
      </c>
      <c r="PXR36" s="450" t="s">
        <v>124</v>
      </c>
      <c r="PXS36" s="415" t="s">
        <v>326</v>
      </c>
      <c r="PXT36" s="415" t="s">
        <v>125</v>
      </c>
      <c r="PXU36" s="415" t="s">
        <v>146</v>
      </c>
      <c r="PXV36" s="446"/>
      <c r="PXW36" s="451"/>
      <c r="PXX36" s="448">
        <v>89702</v>
      </c>
      <c r="PXY36" s="447" t="s">
        <v>327</v>
      </c>
      <c r="PXZ36" s="450" t="s">
        <v>124</v>
      </c>
      <c r="PYA36" s="415" t="s">
        <v>326</v>
      </c>
      <c r="PYB36" s="415" t="s">
        <v>125</v>
      </c>
      <c r="PYC36" s="415" t="s">
        <v>146</v>
      </c>
      <c r="PYD36" s="446"/>
      <c r="PYE36" s="451"/>
      <c r="PYF36" s="448">
        <v>89702</v>
      </c>
      <c r="PYG36" s="447" t="s">
        <v>327</v>
      </c>
      <c r="PYH36" s="450" t="s">
        <v>124</v>
      </c>
      <c r="PYI36" s="415" t="s">
        <v>326</v>
      </c>
      <c r="PYJ36" s="415" t="s">
        <v>125</v>
      </c>
      <c r="PYK36" s="415" t="s">
        <v>146</v>
      </c>
      <c r="PYL36" s="446"/>
      <c r="PYM36" s="451"/>
      <c r="PYN36" s="448">
        <v>89702</v>
      </c>
      <c r="PYO36" s="447" t="s">
        <v>327</v>
      </c>
      <c r="PYP36" s="450" t="s">
        <v>124</v>
      </c>
      <c r="PYQ36" s="415" t="s">
        <v>326</v>
      </c>
      <c r="PYR36" s="415" t="s">
        <v>125</v>
      </c>
      <c r="PYS36" s="415" t="s">
        <v>146</v>
      </c>
      <c r="PYT36" s="446"/>
      <c r="PYU36" s="451"/>
      <c r="PYV36" s="448">
        <v>89702</v>
      </c>
      <c r="PYW36" s="447" t="s">
        <v>327</v>
      </c>
      <c r="PYX36" s="450" t="s">
        <v>124</v>
      </c>
      <c r="PYY36" s="415" t="s">
        <v>326</v>
      </c>
      <c r="PYZ36" s="415" t="s">
        <v>125</v>
      </c>
      <c r="PZA36" s="415" t="s">
        <v>146</v>
      </c>
      <c r="PZB36" s="446"/>
      <c r="PZC36" s="451"/>
      <c r="PZD36" s="448">
        <v>89702</v>
      </c>
      <c r="PZE36" s="447" t="s">
        <v>327</v>
      </c>
      <c r="PZF36" s="450" t="s">
        <v>124</v>
      </c>
      <c r="PZG36" s="415" t="s">
        <v>326</v>
      </c>
      <c r="PZH36" s="415" t="s">
        <v>125</v>
      </c>
      <c r="PZI36" s="415" t="s">
        <v>146</v>
      </c>
      <c r="PZJ36" s="446"/>
      <c r="PZK36" s="451"/>
      <c r="PZL36" s="448">
        <v>89702</v>
      </c>
      <c r="PZM36" s="447" t="s">
        <v>327</v>
      </c>
      <c r="PZN36" s="450" t="s">
        <v>124</v>
      </c>
      <c r="PZO36" s="415" t="s">
        <v>326</v>
      </c>
      <c r="PZP36" s="415" t="s">
        <v>125</v>
      </c>
      <c r="PZQ36" s="415" t="s">
        <v>146</v>
      </c>
      <c r="PZR36" s="446"/>
      <c r="PZS36" s="451"/>
      <c r="PZT36" s="448">
        <v>89702</v>
      </c>
      <c r="PZU36" s="447" t="s">
        <v>327</v>
      </c>
      <c r="PZV36" s="450" t="s">
        <v>124</v>
      </c>
      <c r="PZW36" s="415" t="s">
        <v>326</v>
      </c>
      <c r="PZX36" s="415" t="s">
        <v>125</v>
      </c>
      <c r="PZY36" s="415" t="s">
        <v>146</v>
      </c>
      <c r="PZZ36" s="446"/>
      <c r="QAA36" s="451"/>
      <c r="QAB36" s="448">
        <v>89702</v>
      </c>
      <c r="QAC36" s="447" t="s">
        <v>327</v>
      </c>
      <c r="QAD36" s="450" t="s">
        <v>124</v>
      </c>
      <c r="QAE36" s="415" t="s">
        <v>326</v>
      </c>
      <c r="QAF36" s="415" t="s">
        <v>125</v>
      </c>
      <c r="QAG36" s="415" t="s">
        <v>146</v>
      </c>
      <c r="QAH36" s="446"/>
      <c r="QAI36" s="451"/>
      <c r="QAJ36" s="448">
        <v>89702</v>
      </c>
      <c r="QAK36" s="447" t="s">
        <v>327</v>
      </c>
      <c r="QAL36" s="450" t="s">
        <v>124</v>
      </c>
      <c r="QAM36" s="415" t="s">
        <v>326</v>
      </c>
      <c r="QAN36" s="415" t="s">
        <v>125</v>
      </c>
      <c r="QAO36" s="415" t="s">
        <v>146</v>
      </c>
      <c r="QAP36" s="446"/>
      <c r="QAQ36" s="451"/>
      <c r="QAR36" s="448">
        <v>89702</v>
      </c>
      <c r="QAS36" s="447" t="s">
        <v>327</v>
      </c>
      <c r="QAT36" s="450" t="s">
        <v>124</v>
      </c>
      <c r="QAU36" s="415" t="s">
        <v>326</v>
      </c>
      <c r="QAV36" s="415" t="s">
        <v>125</v>
      </c>
      <c r="QAW36" s="415" t="s">
        <v>146</v>
      </c>
      <c r="QAX36" s="446"/>
      <c r="QAY36" s="451"/>
      <c r="QAZ36" s="448">
        <v>89702</v>
      </c>
      <c r="QBA36" s="447" t="s">
        <v>327</v>
      </c>
      <c r="QBB36" s="450" t="s">
        <v>124</v>
      </c>
      <c r="QBC36" s="415" t="s">
        <v>326</v>
      </c>
      <c r="QBD36" s="415" t="s">
        <v>125</v>
      </c>
      <c r="QBE36" s="415" t="s">
        <v>146</v>
      </c>
      <c r="QBF36" s="446"/>
      <c r="QBG36" s="451"/>
      <c r="QBH36" s="448">
        <v>89702</v>
      </c>
      <c r="QBI36" s="447" t="s">
        <v>327</v>
      </c>
      <c r="QBJ36" s="450" t="s">
        <v>124</v>
      </c>
      <c r="QBK36" s="415" t="s">
        <v>326</v>
      </c>
      <c r="QBL36" s="415" t="s">
        <v>125</v>
      </c>
      <c r="QBM36" s="415" t="s">
        <v>146</v>
      </c>
      <c r="QBN36" s="446"/>
      <c r="QBO36" s="451"/>
      <c r="QBP36" s="448">
        <v>89702</v>
      </c>
      <c r="QBQ36" s="447" t="s">
        <v>327</v>
      </c>
      <c r="QBR36" s="450" t="s">
        <v>124</v>
      </c>
      <c r="QBS36" s="415" t="s">
        <v>326</v>
      </c>
      <c r="QBT36" s="415" t="s">
        <v>125</v>
      </c>
      <c r="QBU36" s="415" t="s">
        <v>146</v>
      </c>
      <c r="QBV36" s="446"/>
      <c r="QBW36" s="451"/>
      <c r="QBX36" s="448">
        <v>89702</v>
      </c>
      <c r="QBY36" s="447" t="s">
        <v>327</v>
      </c>
      <c r="QBZ36" s="450" t="s">
        <v>124</v>
      </c>
      <c r="QCA36" s="415" t="s">
        <v>326</v>
      </c>
      <c r="QCB36" s="415" t="s">
        <v>125</v>
      </c>
      <c r="QCC36" s="415" t="s">
        <v>146</v>
      </c>
      <c r="QCD36" s="446"/>
      <c r="QCE36" s="451"/>
      <c r="QCF36" s="448">
        <v>89702</v>
      </c>
      <c r="QCG36" s="447" t="s">
        <v>327</v>
      </c>
      <c r="QCH36" s="450" t="s">
        <v>124</v>
      </c>
      <c r="QCI36" s="415" t="s">
        <v>326</v>
      </c>
      <c r="QCJ36" s="415" t="s">
        <v>125</v>
      </c>
      <c r="QCK36" s="415" t="s">
        <v>146</v>
      </c>
      <c r="QCL36" s="446"/>
      <c r="QCM36" s="451"/>
      <c r="QCN36" s="448">
        <v>89702</v>
      </c>
      <c r="QCO36" s="447" t="s">
        <v>327</v>
      </c>
      <c r="QCP36" s="450" t="s">
        <v>124</v>
      </c>
      <c r="QCQ36" s="415" t="s">
        <v>326</v>
      </c>
      <c r="QCR36" s="415" t="s">
        <v>125</v>
      </c>
      <c r="QCS36" s="415" t="s">
        <v>146</v>
      </c>
      <c r="QCT36" s="446"/>
      <c r="QCU36" s="451"/>
      <c r="QCV36" s="448">
        <v>89702</v>
      </c>
      <c r="QCW36" s="447" t="s">
        <v>327</v>
      </c>
      <c r="QCX36" s="450" t="s">
        <v>124</v>
      </c>
      <c r="QCY36" s="415" t="s">
        <v>326</v>
      </c>
      <c r="QCZ36" s="415" t="s">
        <v>125</v>
      </c>
      <c r="QDA36" s="415" t="s">
        <v>146</v>
      </c>
      <c r="QDB36" s="446"/>
      <c r="QDC36" s="451"/>
      <c r="QDD36" s="448">
        <v>89702</v>
      </c>
      <c r="QDE36" s="447" t="s">
        <v>327</v>
      </c>
      <c r="QDF36" s="450" t="s">
        <v>124</v>
      </c>
      <c r="QDG36" s="415" t="s">
        <v>326</v>
      </c>
      <c r="QDH36" s="415" t="s">
        <v>125</v>
      </c>
      <c r="QDI36" s="415" t="s">
        <v>146</v>
      </c>
      <c r="QDJ36" s="446"/>
      <c r="QDK36" s="451"/>
      <c r="QDL36" s="448">
        <v>89702</v>
      </c>
      <c r="QDM36" s="447" t="s">
        <v>327</v>
      </c>
      <c r="QDN36" s="450" t="s">
        <v>124</v>
      </c>
      <c r="QDO36" s="415" t="s">
        <v>326</v>
      </c>
      <c r="QDP36" s="415" t="s">
        <v>125</v>
      </c>
      <c r="QDQ36" s="415" t="s">
        <v>146</v>
      </c>
      <c r="QDR36" s="446"/>
      <c r="QDS36" s="451"/>
      <c r="QDT36" s="448">
        <v>89702</v>
      </c>
      <c r="QDU36" s="447" t="s">
        <v>327</v>
      </c>
      <c r="QDV36" s="450" t="s">
        <v>124</v>
      </c>
      <c r="QDW36" s="415" t="s">
        <v>326</v>
      </c>
      <c r="QDX36" s="415" t="s">
        <v>125</v>
      </c>
      <c r="QDY36" s="415" t="s">
        <v>146</v>
      </c>
      <c r="QDZ36" s="446"/>
      <c r="QEA36" s="451"/>
      <c r="QEB36" s="448">
        <v>89702</v>
      </c>
      <c r="QEC36" s="447" t="s">
        <v>327</v>
      </c>
      <c r="QED36" s="450" t="s">
        <v>124</v>
      </c>
      <c r="QEE36" s="415" t="s">
        <v>326</v>
      </c>
      <c r="QEF36" s="415" t="s">
        <v>125</v>
      </c>
      <c r="QEG36" s="415" t="s">
        <v>146</v>
      </c>
      <c r="QEH36" s="446"/>
      <c r="QEI36" s="451"/>
      <c r="QEJ36" s="448">
        <v>89702</v>
      </c>
      <c r="QEK36" s="447" t="s">
        <v>327</v>
      </c>
      <c r="QEL36" s="450" t="s">
        <v>124</v>
      </c>
      <c r="QEM36" s="415" t="s">
        <v>326</v>
      </c>
      <c r="QEN36" s="415" t="s">
        <v>125</v>
      </c>
      <c r="QEO36" s="415" t="s">
        <v>146</v>
      </c>
      <c r="QEP36" s="446"/>
      <c r="QEQ36" s="451"/>
      <c r="QER36" s="448">
        <v>89702</v>
      </c>
      <c r="QES36" s="447" t="s">
        <v>327</v>
      </c>
      <c r="QET36" s="450" t="s">
        <v>124</v>
      </c>
      <c r="QEU36" s="415" t="s">
        <v>326</v>
      </c>
      <c r="QEV36" s="415" t="s">
        <v>125</v>
      </c>
      <c r="QEW36" s="415" t="s">
        <v>146</v>
      </c>
      <c r="QEX36" s="446"/>
      <c r="QEY36" s="451"/>
      <c r="QEZ36" s="448">
        <v>89702</v>
      </c>
      <c r="QFA36" s="447" t="s">
        <v>327</v>
      </c>
      <c r="QFB36" s="450" t="s">
        <v>124</v>
      </c>
      <c r="QFC36" s="415" t="s">
        <v>326</v>
      </c>
      <c r="QFD36" s="415" t="s">
        <v>125</v>
      </c>
      <c r="QFE36" s="415" t="s">
        <v>146</v>
      </c>
      <c r="QFF36" s="446"/>
      <c r="QFG36" s="451"/>
      <c r="QFH36" s="448">
        <v>89702</v>
      </c>
      <c r="QFI36" s="447" t="s">
        <v>327</v>
      </c>
      <c r="QFJ36" s="450" t="s">
        <v>124</v>
      </c>
      <c r="QFK36" s="415" t="s">
        <v>326</v>
      </c>
      <c r="QFL36" s="415" t="s">
        <v>125</v>
      </c>
      <c r="QFM36" s="415" t="s">
        <v>146</v>
      </c>
      <c r="QFN36" s="446"/>
      <c r="QFO36" s="451"/>
      <c r="QFP36" s="448">
        <v>89702</v>
      </c>
      <c r="QFQ36" s="447" t="s">
        <v>327</v>
      </c>
      <c r="QFR36" s="450" t="s">
        <v>124</v>
      </c>
      <c r="QFS36" s="415" t="s">
        <v>326</v>
      </c>
      <c r="QFT36" s="415" t="s">
        <v>125</v>
      </c>
      <c r="QFU36" s="415" t="s">
        <v>146</v>
      </c>
      <c r="QFV36" s="446"/>
      <c r="QFW36" s="451"/>
      <c r="QFX36" s="448">
        <v>89702</v>
      </c>
      <c r="QFY36" s="447" t="s">
        <v>327</v>
      </c>
      <c r="QFZ36" s="450" t="s">
        <v>124</v>
      </c>
      <c r="QGA36" s="415" t="s">
        <v>326</v>
      </c>
      <c r="QGB36" s="415" t="s">
        <v>125</v>
      </c>
      <c r="QGC36" s="415" t="s">
        <v>146</v>
      </c>
      <c r="QGD36" s="446"/>
      <c r="QGE36" s="451"/>
      <c r="QGF36" s="448">
        <v>89702</v>
      </c>
      <c r="QGG36" s="447" t="s">
        <v>327</v>
      </c>
      <c r="QGH36" s="450" t="s">
        <v>124</v>
      </c>
      <c r="QGI36" s="415" t="s">
        <v>326</v>
      </c>
      <c r="QGJ36" s="415" t="s">
        <v>125</v>
      </c>
      <c r="QGK36" s="415" t="s">
        <v>146</v>
      </c>
      <c r="QGL36" s="446"/>
      <c r="QGM36" s="451"/>
      <c r="QGN36" s="448">
        <v>89702</v>
      </c>
      <c r="QGO36" s="447" t="s">
        <v>327</v>
      </c>
      <c r="QGP36" s="450" t="s">
        <v>124</v>
      </c>
      <c r="QGQ36" s="415" t="s">
        <v>326</v>
      </c>
      <c r="QGR36" s="415" t="s">
        <v>125</v>
      </c>
      <c r="QGS36" s="415" t="s">
        <v>146</v>
      </c>
      <c r="QGT36" s="446"/>
      <c r="QGU36" s="451"/>
      <c r="QGV36" s="448">
        <v>89702</v>
      </c>
      <c r="QGW36" s="447" t="s">
        <v>327</v>
      </c>
      <c r="QGX36" s="450" t="s">
        <v>124</v>
      </c>
      <c r="QGY36" s="415" t="s">
        <v>326</v>
      </c>
      <c r="QGZ36" s="415" t="s">
        <v>125</v>
      </c>
      <c r="QHA36" s="415" t="s">
        <v>146</v>
      </c>
      <c r="QHB36" s="446"/>
      <c r="QHC36" s="451"/>
      <c r="QHD36" s="448">
        <v>89702</v>
      </c>
      <c r="QHE36" s="447" t="s">
        <v>327</v>
      </c>
      <c r="QHF36" s="450" t="s">
        <v>124</v>
      </c>
      <c r="QHG36" s="415" t="s">
        <v>326</v>
      </c>
      <c r="QHH36" s="415" t="s">
        <v>125</v>
      </c>
      <c r="QHI36" s="415" t="s">
        <v>146</v>
      </c>
      <c r="QHJ36" s="446"/>
      <c r="QHK36" s="451"/>
      <c r="QHL36" s="448">
        <v>89702</v>
      </c>
      <c r="QHM36" s="447" t="s">
        <v>327</v>
      </c>
      <c r="QHN36" s="450" t="s">
        <v>124</v>
      </c>
      <c r="QHO36" s="415" t="s">
        <v>326</v>
      </c>
      <c r="QHP36" s="415" t="s">
        <v>125</v>
      </c>
      <c r="QHQ36" s="415" t="s">
        <v>146</v>
      </c>
      <c r="QHR36" s="446"/>
      <c r="QHS36" s="451"/>
      <c r="QHT36" s="448">
        <v>89702</v>
      </c>
      <c r="QHU36" s="447" t="s">
        <v>327</v>
      </c>
      <c r="QHV36" s="450" t="s">
        <v>124</v>
      </c>
      <c r="QHW36" s="415" t="s">
        <v>326</v>
      </c>
      <c r="QHX36" s="415" t="s">
        <v>125</v>
      </c>
      <c r="QHY36" s="415" t="s">
        <v>146</v>
      </c>
      <c r="QHZ36" s="446"/>
      <c r="QIA36" s="451"/>
      <c r="QIB36" s="448">
        <v>89702</v>
      </c>
      <c r="QIC36" s="447" t="s">
        <v>327</v>
      </c>
      <c r="QID36" s="450" t="s">
        <v>124</v>
      </c>
      <c r="QIE36" s="415" t="s">
        <v>326</v>
      </c>
      <c r="QIF36" s="415" t="s">
        <v>125</v>
      </c>
      <c r="QIG36" s="415" t="s">
        <v>146</v>
      </c>
      <c r="QIH36" s="446"/>
      <c r="QII36" s="451"/>
      <c r="QIJ36" s="448">
        <v>89702</v>
      </c>
      <c r="QIK36" s="447" t="s">
        <v>327</v>
      </c>
      <c r="QIL36" s="450" t="s">
        <v>124</v>
      </c>
      <c r="QIM36" s="415" t="s">
        <v>326</v>
      </c>
      <c r="QIN36" s="415" t="s">
        <v>125</v>
      </c>
      <c r="QIO36" s="415" t="s">
        <v>146</v>
      </c>
      <c r="QIP36" s="446"/>
      <c r="QIQ36" s="451"/>
      <c r="QIR36" s="448">
        <v>89702</v>
      </c>
      <c r="QIS36" s="447" t="s">
        <v>327</v>
      </c>
      <c r="QIT36" s="450" t="s">
        <v>124</v>
      </c>
      <c r="QIU36" s="415" t="s">
        <v>326</v>
      </c>
      <c r="QIV36" s="415" t="s">
        <v>125</v>
      </c>
      <c r="QIW36" s="415" t="s">
        <v>146</v>
      </c>
      <c r="QIX36" s="446"/>
      <c r="QIY36" s="451"/>
      <c r="QIZ36" s="448">
        <v>89702</v>
      </c>
      <c r="QJA36" s="447" t="s">
        <v>327</v>
      </c>
      <c r="QJB36" s="450" t="s">
        <v>124</v>
      </c>
      <c r="QJC36" s="415" t="s">
        <v>326</v>
      </c>
      <c r="QJD36" s="415" t="s">
        <v>125</v>
      </c>
      <c r="QJE36" s="415" t="s">
        <v>146</v>
      </c>
      <c r="QJF36" s="446"/>
      <c r="QJG36" s="451"/>
      <c r="QJH36" s="448">
        <v>89702</v>
      </c>
      <c r="QJI36" s="447" t="s">
        <v>327</v>
      </c>
      <c r="QJJ36" s="450" t="s">
        <v>124</v>
      </c>
      <c r="QJK36" s="415" t="s">
        <v>326</v>
      </c>
      <c r="QJL36" s="415" t="s">
        <v>125</v>
      </c>
      <c r="QJM36" s="415" t="s">
        <v>146</v>
      </c>
      <c r="QJN36" s="446"/>
      <c r="QJO36" s="451"/>
      <c r="QJP36" s="448">
        <v>89702</v>
      </c>
      <c r="QJQ36" s="447" t="s">
        <v>327</v>
      </c>
      <c r="QJR36" s="450" t="s">
        <v>124</v>
      </c>
      <c r="QJS36" s="415" t="s">
        <v>326</v>
      </c>
      <c r="QJT36" s="415" t="s">
        <v>125</v>
      </c>
      <c r="QJU36" s="415" t="s">
        <v>146</v>
      </c>
      <c r="QJV36" s="446"/>
      <c r="QJW36" s="451"/>
      <c r="QJX36" s="448">
        <v>89702</v>
      </c>
      <c r="QJY36" s="447" t="s">
        <v>327</v>
      </c>
      <c r="QJZ36" s="450" t="s">
        <v>124</v>
      </c>
      <c r="QKA36" s="415" t="s">
        <v>326</v>
      </c>
      <c r="QKB36" s="415" t="s">
        <v>125</v>
      </c>
      <c r="QKC36" s="415" t="s">
        <v>146</v>
      </c>
      <c r="QKD36" s="446"/>
      <c r="QKE36" s="451"/>
      <c r="QKF36" s="448">
        <v>89702</v>
      </c>
      <c r="QKG36" s="447" t="s">
        <v>327</v>
      </c>
      <c r="QKH36" s="450" t="s">
        <v>124</v>
      </c>
      <c r="QKI36" s="415" t="s">
        <v>326</v>
      </c>
      <c r="QKJ36" s="415" t="s">
        <v>125</v>
      </c>
      <c r="QKK36" s="415" t="s">
        <v>146</v>
      </c>
      <c r="QKL36" s="446"/>
      <c r="QKM36" s="451"/>
      <c r="QKN36" s="448">
        <v>89702</v>
      </c>
      <c r="QKO36" s="447" t="s">
        <v>327</v>
      </c>
      <c r="QKP36" s="450" t="s">
        <v>124</v>
      </c>
      <c r="QKQ36" s="415" t="s">
        <v>326</v>
      </c>
      <c r="QKR36" s="415" t="s">
        <v>125</v>
      </c>
      <c r="QKS36" s="415" t="s">
        <v>146</v>
      </c>
      <c r="QKT36" s="446"/>
      <c r="QKU36" s="451"/>
      <c r="QKV36" s="448">
        <v>89702</v>
      </c>
      <c r="QKW36" s="447" t="s">
        <v>327</v>
      </c>
      <c r="QKX36" s="450" t="s">
        <v>124</v>
      </c>
      <c r="QKY36" s="415" t="s">
        <v>326</v>
      </c>
      <c r="QKZ36" s="415" t="s">
        <v>125</v>
      </c>
      <c r="QLA36" s="415" t="s">
        <v>146</v>
      </c>
      <c r="QLB36" s="446"/>
      <c r="QLC36" s="451"/>
      <c r="QLD36" s="448">
        <v>89702</v>
      </c>
      <c r="QLE36" s="447" t="s">
        <v>327</v>
      </c>
      <c r="QLF36" s="450" t="s">
        <v>124</v>
      </c>
      <c r="QLG36" s="415" t="s">
        <v>326</v>
      </c>
      <c r="QLH36" s="415" t="s">
        <v>125</v>
      </c>
      <c r="QLI36" s="415" t="s">
        <v>146</v>
      </c>
      <c r="QLJ36" s="446"/>
      <c r="QLK36" s="451"/>
      <c r="QLL36" s="448">
        <v>89702</v>
      </c>
      <c r="QLM36" s="447" t="s">
        <v>327</v>
      </c>
      <c r="QLN36" s="450" t="s">
        <v>124</v>
      </c>
      <c r="QLO36" s="415" t="s">
        <v>326</v>
      </c>
      <c r="QLP36" s="415" t="s">
        <v>125</v>
      </c>
      <c r="QLQ36" s="415" t="s">
        <v>146</v>
      </c>
      <c r="QLR36" s="446"/>
      <c r="QLS36" s="451"/>
      <c r="QLT36" s="448">
        <v>89702</v>
      </c>
      <c r="QLU36" s="447" t="s">
        <v>327</v>
      </c>
      <c r="QLV36" s="450" t="s">
        <v>124</v>
      </c>
      <c r="QLW36" s="415" t="s">
        <v>326</v>
      </c>
      <c r="QLX36" s="415" t="s">
        <v>125</v>
      </c>
      <c r="QLY36" s="415" t="s">
        <v>146</v>
      </c>
      <c r="QLZ36" s="446"/>
      <c r="QMA36" s="451"/>
      <c r="QMB36" s="448">
        <v>89702</v>
      </c>
      <c r="QMC36" s="447" t="s">
        <v>327</v>
      </c>
      <c r="QMD36" s="450" t="s">
        <v>124</v>
      </c>
      <c r="QME36" s="415" t="s">
        <v>326</v>
      </c>
      <c r="QMF36" s="415" t="s">
        <v>125</v>
      </c>
      <c r="QMG36" s="415" t="s">
        <v>146</v>
      </c>
      <c r="QMH36" s="446"/>
      <c r="QMI36" s="451"/>
      <c r="QMJ36" s="448">
        <v>89702</v>
      </c>
      <c r="QMK36" s="447" t="s">
        <v>327</v>
      </c>
      <c r="QML36" s="450" t="s">
        <v>124</v>
      </c>
      <c r="QMM36" s="415" t="s">
        <v>326</v>
      </c>
      <c r="QMN36" s="415" t="s">
        <v>125</v>
      </c>
      <c r="QMO36" s="415" t="s">
        <v>146</v>
      </c>
      <c r="QMP36" s="446"/>
      <c r="QMQ36" s="451"/>
      <c r="QMR36" s="448">
        <v>89702</v>
      </c>
      <c r="QMS36" s="447" t="s">
        <v>327</v>
      </c>
      <c r="QMT36" s="450" t="s">
        <v>124</v>
      </c>
      <c r="QMU36" s="415" t="s">
        <v>326</v>
      </c>
      <c r="QMV36" s="415" t="s">
        <v>125</v>
      </c>
      <c r="QMW36" s="415" t="s">
        <v>146</v>
      </c>
      <c r="QMX36" s="446"/>
      <c r="QMY36" s="451"/>
      <c r="QMZ36" s="448">
        <v>89702</v>
      </c>
      <c r="QNA36" s="447" t="s">
        <v>327</v>
      </c>
      <c r="QNB36" s="450" t="s">
        <v>124</v>
      </c>
      <c r="QNC36" s="415" t="s">
        <v>326</v>
      </c>
      <c r="QND36" s="415" t="s">
        <v>125</v>
      </c>
      <c r="QNE36" s="415" t="s">
        <v>146</v>
      </c>
      <c r="QNF36" s="446"/>
      <c r="QNG36" s="451"/>
      <c r="QNH36" s="448">
        <v>89702</v>
      </c>
      <c r="QNI36" s="447" t="s">
        <v>327</v>
      </c>
      <c r="QNJ36" s="450" t="s">
        <v>124</v>
      </c>
      <c r="QNK36" s="415" t="s">
        <v>326</v>
      </c>
      <c r="QNL36" s="415" t="s">
        <v>125</v>
      </c>
      <c r="QNM36" s="415" t="s">
        <v>146</v>
      </c>
      <c r="QNN36" s="446"/>
      <c r="QNO36" s="451"/>
      <c r="QNP36" s="448">
        <v>89702</v>
      </c>
      <c r="QNQ36" s="447" t="s">
        <v>327</v>
      </c>
      <c r="QNR36" s="450" t="s">
        <v>124</v>
      </c>
      <c r="QNS36" s="415" t="s">
        <v>326</v>
      </c>
      <c r="QNT36" s="415" t="s">
        <v>125</v>
      </c>
      <c r="QNU36" s="415" t="s">
        <v>146</v>
      </c>
      <c r="QNV36" s="446"/>
      <c r="QNW36" s="451"/>
      <c r="QNX36" s="448">
        <v>89702</v>
      </c>
      <c r="QNY36" s="447" t="s">
        <v>327</v>
      </c>
      <c r="QNZ36" s="450" t="s">
        <v>124</v>
      </c>
      <c r="QOA36" s="415" t="s">
        <v>326</v>
      </c>
      <c r="QOB36" s="415" t="s">
        <v>125</v>
      </c>
      <c r="QOC36" s="415" t="s">
        <v>146</v>
      </c>
      <c r="QOD36" s="446"/>
      <c r="QOE36" s="451"/>
      <c r="QOF36" s="448">
        <v>89702</v>
      </c>
      <c r="QOG36" s="447" t="s">
        <v>327</v>
      </c>
      <c r="QOH36" s="450" t="s">
        <v>124</v>
      </c>
      <c r="QOI36" s="415" t="s">
        <v>326</v>
      </c>
      <c r="QOJ36" s="415" t="s">
        <v>125</v>
      </c>
      <c r="QOK36" s="415" t="s">
        <v>146</v>
      </c>
      <c r="QOL36" s="446"/>
      <c r="QOM36" s="451"/>
      <c r="QON36" s="448">
        <v>89702</v>
      </c>
      <c r="QOO36" s="447" t="s">
        <v>327</v>
      </c>
      <c r="QOP36" s="450" t="s">
        <v>124</v>
      </c>
      <c r="QOQ36" s="415" t="s">
        <v>326</v>
      </c>
      <c r="QOR36" s="415" t="s">
        <v>125</v>
      </c>
      <c r="QOS36" s="415" t="s">
        <v>146</v>
      </c>
      <c r="QOT36" s="446"/>
      <c r="QOU36" s="451"/>
      <c r="QOV36" s="448">
        <v>89702</v>
      </c>
      <c r="QOW36" s="447" t="s">
        <v>327</v>
      </c>
      <c r="QOX36" s="450" t="s">
        <v>124</v>
      </c>
      <c r="QOY36" s="415" t="s">
        <v>326</v>
      </c>
      <c r="QOZ36" s="415" t="s">
        <v>125</v>
      </c>
      <c r="QPA36" s="415" t="s">
        <v>146</v>
      </c>
      <c r="QPB36" s="446"/>
      <c r="QPC36" s="451"/>
      <c r="QPD36" s="448">
        <v>89702</v>
      </c>
      <c r="QPE36" s="447" t="s">
        <v>327</v>
      </c>
      <c r="QPF36" s="450" t="s">
        <v>124</v>
      </c>
      <c r="QPG36" s="415" t="s">
        <v>326</v>
      </c>
      <c r="QPH36" s="415" t="s">
        <v>125</v>
      </c>
      <c r="QPI36" s="415" t="s">
        <v>146</v>
      </c>
      <c r="QPJ36" s="446"/>
      <c r="QPK36" s="451"/>
      <c r="QPL36" s="448">
        <v>89702</v>
      </c>
      <c r="QPM36" s="447" t="s">
        <v>327</v>
      </c>
      <c r="QPN36" s="450" t="s">
        <v>124</v>
      </c>
      <c r="QPO36" s="415" t="s">
        <v>326</v>
      </c>
      <c r="QPP36" s="415" t="s">
        <v>125</v>
      </c>
      <c r="QPQ36" s="415" t="s">
        <v>146</v>
      </c>
      <c r="QPR36" s="446"/>
      <c r="QPS36" s="451"/>
      <c r="QPT36" s="448">
        <v>89702</v>
      </c>
      <c r="QPU36" s="447" t="s">
        <v>327</v>
      </c>
      <c r="QPV36" s="450" t="s">
        <v>124</v>
      </c>
      <c r="QPW36" s="415" t="s">
        <v>326</v>
      </c>
      <c r="QPX36" s="415" t="s">
        <v>125</v>
      </c>
      <c r="QPY36" s="415" t="s">
        <v>146</v>
      </c>
      <c r="QPZ36" s="446"/>
      <c r="QQA36" s="451"/>
      <c r="QQB36" s="448">
        <v>89702</v>
      </c>
      <c r="QQC36" s="447" t="s">
        <v>327</v>
      </c>
      <c r="QQD36" s="450" t="s">
        <v>124</v>
      </c>
      <c r="QQE36" s="415" t="s">
        <v>326</v>
      </c>
      <c r="QQF36" s="415" t="s">
        <v>125</v>
      </c>
      <c r="QQG36" s="415" t="s">
        <v>146</v>
      </c>
      <c r="QQH36" s="446"/>
      <c r="QQI36" s="451"/>
      <c r="QQJ36" s="448">
        <v>89702</v>
      </c>
      <c r="QQK36" s="447" t="s">
        <v>327</v>
      </c>
      <c r="QQL36" s="450" t="s">
        <v>124</v>
      </c>
      <c r="QQM36" s="415" t="s">
        <v>326</v>
      </c>
      <c r="QQN36" s="415" t="s">
        <v>125</v>
      </c>
      <c r="QQO36" s="415" t="s">
        <v>146</v>
      </c>
      <c r="QQP36" s="446"/>
      <c r="QQQ36" s="451"/>
      <c r="QQR36" s="448">
        <v>89702</v>
      </c>
      <c r="QQS36" s="447" t="s">
        <v>327</v>
      </c>
      <c r="QQT36" s="450" t="s">
        <v>124</v>
      </c>
      <c r="QQU36" s="415" t="s">
        <v>326</v>
      </c>
      <c r="QQV36" s="415" t="s">
        <v>125</v>
      </c>
      <c r="QQW36" s="415" t="s">
        <v>146</v>
      </c>
      <c r="QQX36" s="446"/>
      <c r="QQY36" s="451"/>
      <c r="QQZ36" s="448">
        <v>89702</v>
      </c>
      <c r="QRA36" s="447" t="s">
        <v>327</v>
      </c>
      <c r="QRB36" s="450" t="s">
        <v>124</v>
      </c>
      <c r="QRC36" s="415" t="s">
        <v>326</v>
      </c>
      <c r="QRD36" s="415" t="s">
        <v>125</v>
      </c>
      <c r="QRE36" s="415" t="s">
        <v>146</v>
      </c>
      <c r="QRF36" s="446"/>
      <c r="QRG36" s="451"/>
      <c r="QRH36" s="448">
        <v>89702</v>
      </c>
      <c r="QRI36" s="447" t="s">
        <v>327</v>
      </c>
      <c r="QRJ36" s="450" t="s">
        <v>124</v>
      </c>
      <c r="QRK36" s="415" t="s">
        <v>326</v>
      </c>
      <c r="QRL36" s="415" t="s">
        <v>125</v>
      </c>
      <c r="QRM36" s="415" t="s">
        <v>146</v>
      </c>
      <c r="QRN36" s="446"/>
      <c r="QRO36" s="451"/>
      <c r="QRP36" s="448">
        <v>89702</v>
      </c>
      <c r="QRQ36" s="447" t="s">
        <v>327</v>
      </c>
      <c r="QRR36" s="450" t="s">
        <v>124</v>
      </c>
      <c r="QRS36" s="415" t="s">
        <v>326</v>
      </c>
      <c r="QRT36" s="415" t="s">
        <v>125</v>
      </c>
      <c r="QRU36" s="415" t="s">
        <v>146</v>
      </c>
      <c r="QRV36" s="446"/>
      <c r="QRW36" s="451"/>
      <c r="QRX36" s="448">
        <v>89702</v>
      </c>
      <c r="QRY36" s="447" t="s">
        <v>327</v>
      </c>
      <c r="QRZ36" s="450" t="s">
        <v>124</v>
      </c>
      <c r="QSA36" s="415" t="s">
        <v>326</v>
      </c>
      <c r="QSB36" s="415" t="s">
        <v>125</v>
      </c>
      <c r="QSC36" s="415" t="s">
        <v>146</v>
      </c>
      <c r="QSD36" s="446"/>
      <c r="QSE36" s="451"/>
      <c r="QSF36" s="448">
        <v>89702</v>
      </c>
      <c r="QSG36" s="447" t="s">
        <v>327</v>
      </c>
      <c r="QSH36" s="450" t="s">
        <v>124</v>
      </c>
      <c r="QSI36" s="415" t="s">
        <v>326</v>
      </c>
      <c r="QSJ36" s="415" t="s">
        <v>125</v>
      </c>
      <c r="QSK36" s="415" t="s">
        <v>146</v>
      </c>
      <c r="QSL36" s="446"/>
      <c r="QSM36" s="451"/>
      <c r="QSN36" s="448">
        <v>89702</v>
      </c>
      <c r="QSO36" s="447" t="s">
        <v>327</v>
      </c>
      <c r="QSP36" s="450" t="s">
        <v>124</v>
      </c>
      <c r="QSQ36" s="415" t="s">
        <v>326</v>
      </c>
      <c r="QSR36" s="415" t="s">
        <v>125</v>
      </c>
      <c r="QSS36" s="415" t="s">
        <v>146</v>
      </c>
      <c r="QST36" s="446"/>
      <c r="QSU36" s="451"/>
      <c r="QSV36" s="448">
        <v>89702</v>
      </c>
      <c r="QSW36" s="447" t="s">
        <v>327</v>
      </c>
      <c r="QSX36" s="450" t="s">
        <v>124</v>
      </c>
      <c r="QSY36" s="415" t="s">
        <v>326</v>
      </c>
      <c r="QSZ36" s="415" t="s">
        <v>125</v>
      </c>
      <c r="QTA36" s="415" t="s">
        <v>146</v>
      </c>
      <c r="QTB36" s="446"/>
      <c r="QTC36" s="451"/>
      <c r="QTD36" s="448">
        <v>89702</v>
      </c>
      <c r="QTE36" s="447" t="s">
        <v>327</v>
      </c>
      <c r="QTF36" s="450" t="s">
        <v>124</v>
      </c>
      <c r="QTG36" s="415" t="s">
        <v>326</v>
      </c>
      <c r="QTH36" s="415" t="s">
        <v>125</v>
      </c>
      <c r="QTI36" s="415" t="s">
        <v>146</v>
      </c>
      <c r="QTJ36" s="446"/>
      <c r="QTK36" s="451"/>
      <c r="QTL36" s="448">
        <v>89702</v>
      </c>
      <c r="QTM36" s="447" t="s">
        <v>327</v>
      </c>
      <c r="QTN36" s="450" t="s">
        <v>124</v>
      </c>
      <c r="QTO36" s="415" t="s">
        <v>326</v>
      </c>
      <c r="QTP36" s="415" t="s">
        <v>125</v>
      </c>
      <c r="QTQ36" s="415" t="s">
        <v>146</v>
      </c>
      <c r="QTR36" s="446"/>
      <c r="QTS36" s="451"/>
      <c r="QTT36" s="448">
        <v>89702</v>
      </c>
      <c r="QTU36" s="447" t="s">
        <v>327</v>
      </c>
      <c r="QTV36" s="450" t="s">
        <v>124</v>
      </c>
      <c r="QTW36" s="415" t="s">
        <v>326</v>
      </c>
      <c r="QTX36" s="415" t="s">
        <v>125</v>
      </c>
      <c r="QTY36" s="415" t="s">
        <v>146</v>
      </c>
      <c r="QTZ36" s="446"/>
      <c r="QUA36" s="451"/>
      <c r="QUB36" s="448">
        <v>89702</v>
      </c>
      <c r="QUC36" s="447" t="s">
        <v>327</v>
      </c>
      <c r="QUD36" s="450" t="s">
        <v>124</v>
      </c>
      <c r="QUE36" s="415" t="s">
        <v>326</v>
      </c>
      <c r="QUF36" s="415" t="s">
        <v>125</v>
      </c>
      <c r="QUG36" s="415" t="s">
        <v>146</v>
      </c>
      <c r="QUH36" s="446"/>
      <c r="QUI36" s="451"/>
      <c r="QUJ36" s="448">
        <v>89702</v>
      </c>
      <c r="QUK36" s="447" t="s">
        <v>327</v>
      </c>
      <c r="QUL36" s="450" t="s">
        <v>124</v>
      </c>
      <c r="QUM36" s="415" t="s">
        <v>326</v>
      </c>
      <c r="QUN36" s="415" t="s">
        <v>125</v>
      </c>
      <c r="QUO36" s="415" t="s">
        <v>146</v>
      </c>
      <c r="QUP36" s="446"/>
      <c r="QUQ36" s="451"/>
      <c r="QUR36" s="448">
        <v>89702</v>
      </c>
      <c r="QUS36" s="447" t="s">
        <v>327</v>
      </c>
      <c r="QUT36" s="450" t="s">
        <v>124</v>
      </c>
      <c r="QUU36" s="415" t="s">
        <v>326</v>
      </c>
      <c r="QUV36" s="415" t="s">
        <v>125</v>
      </c>
      <c r="QUW36" s="415" t="s">
        <v>146</v>
      </c>
      <c r="QUX36" s="446"/>
      <c r="QUY36" s="451"/>
      <c r="QUZ36" s="448">
        <v>89702</v>
      </c>
      <c r="QVA36" s="447" t="s">
        <v>327</v>
      </c>
      <c r="QVB36" s="450" t="s">
        <v>124</v>
      </c>
      <c r="QVC36" s="415" t="s">
        <v>326</v>
      </c>
      <c r="QVD36" s="415" t="s">
        <v>125</v>
      </c>
      <c r="QVE36" s="415" t="s">
        <v>146</v>
      </c>
      <c r="QVF36" s="446"/>
      <c r="QVG36" s="451"/>
      <c r="QVH36" s="448">
        <v>89702</v>
      </c>
      <c r="QVI36" s="447" t="s">
        <v>327</v>
      </c>
      <c r="QVJ36" s="450" t="s">
        <v>124</v>
      </c>
      <c r="QVK36" s="415" t="s">
        <v>326</v>
      </c>
      <c r="QVL36" s="415" t="s">
        <v>125</v>
      </c>
      <c r="QVM36" s="415" t="s">
        <v>146</v>
      </c>
      <c r="QVN36" s="446"/>
      <c r="QVO36" s="451"/>
      <c r="QVP36" s="448">
        <v>89702</v>
      </c>
      <c r="QVQ36" s="447" t="s">
        <v>327</v>
      </c>
      <c r="QVR36" s="450" t="s">
        <v>124</v>
      </c>
      <c r="QVS36" s="415" t="s">
        <v>326</v>
      </c>
      <c r="QVT36" s="415" t="s">
        <v>125</v>
      </c>
      <c r="QVU36" s="415" t="s">
        <v>146</v>
      </c>
      <c r="QVV36" s="446"/>
      <c r="QVW36" s="451"/>
      <c r="QVX36" s="448">
        <v>89702</v>
      </c>
      <c r="QVY36" s="447" t="s">
        <v>327</v>
      </c>
      <c r="QVZ36" s="450" t="s">
        <v>124</v>
      </c>
      <c r="QWA36" s="415" t="s">
        <v>326</v>
      </c>
      <c r="QWB36" s="415" t="s">
        <v>125</v>
      </c>
      <c r="QWC36" s="415" t="s">
        <v>146</v>
      </c>
      <c r="QWD36" s="446"/>
      <c r="QWE36" s="451"/>
      <c r="QWF36" s="448">
        <v>89702</v>
      </c>
      <c r="QWG36" s="447" t="s">
        <v>327</v>
      </c>
      <c r="QWH36" s="450" t="s">
        <v>124</v>
      </c>
      <c r="QWI36" s="415" t="s">
        <v>326</v>
      </c>
      <c r="QWJ36" s="415" t="s">
        <v>125</v>
      </c>
      <c r="QWK36" s="415" t="s">
        <v>146</v>
      </c>
      <c r="QWL36" s="446"/>
      <c r="QWM36" s="451"/>
      <c r="QWN36" s="448">
        <v>89702</v>
      </c>
      <c r="QWO36" s="447" t="s">
        <v>327</v>
      </c>
      <c r="QWP36" s="450" t="s">
        <v>124</v>
      </c>
      <c r="QWQ36" s="415" t="s">
        <v>326</v>
      </c>
      <c r="QWR36" s="415" t="s">
        <v>125</v>
      </c>
      <c r="QWS36" s="415" t="s">
        <v>146</v>
      </c>
      <c r="QWT36" s="446"/>
      <c r="QWU36" s="451"/>
      <c r="QWV36" s="448">
        <v>89702</v>
      </c>
      <c r="QWW36" s="447" t="s">
        <v>327</v>
      </c>
      <c r="QWX36" s="450" t="s">
        <v>124</v>
      </c>
      <c r="QWY36" s="415" t="s">
        <v>326</v>
      </c>
      <c r="QWZ36" s="415" t="s">
        <v>125</v>
      </c>
      <c r="QXA36" s="415" t="s">
        <v>146</v>
      </c>
      <c r="QXB36" s="446"/>
      <c r="QXC36" s="451"/>
      <c r="QXD36" s="448">
        <v>89702</v>
      </c>
      <c r="QXE36" s="447" t="s">
        <v>327</v>
      </c>
      <c r="QXF36" s="450" t="s">
        <v>124</v>
      </c>
      <c r="QXG36" s="415" t="s">
        <v>326</v>
      </c>
      <c r="QXH36" s="415" t="s">
        <v>125</v>
      </c>
      <c r="QXI36" s="415" t="s">
        <v>146</v>
      </c>
      <c r="QXJ36" s="446"/>
      <c r="QXK36" s="451"/>
      <c r="QXL36" s="448">
        <v>89702</v>
      </c>
      <c r="QXM36" s="447" t="s">
        <v>327</v>
      </c>
      <c r="QXN36" s="450" t="s">
        <v>124</v>
      </c>
      <c r="QXO36" s="415" t="s">
        <v>326</v>
      </c>
      <c r="QXP36" s="415" t="s">
        <v>125</v>
      </c>
      <c r="QXQ36" s="415" t="s">
        <v>146</v>
      </c>
      <c r="QXR36" s="446"/>
      <c r="QXS36" s="451"/>
      <c r="QXT36" s="448">
        <v>89702</v>
      </c>
      <c r="QXU36" s="447" t="s">
        <v>327</v>
      </c>
      <c r="QXV36" s="450" t="s">
        <v>124</v>
      </c>
      <c r="QXW36" s="415" t="s">
        <v>326</v>
      </c>
      <c r="QXX36" s="415" t="s">
        <v>125</v>
      </c>
      <c r="QXY36" s="415" t="s">
        <v>146</v>
      </c>
      <c r="QXZ36" s="446"/>
      <c r="QYA36" s="451"/>
      <c r="QYB36" s="448">
        <v>89702</v>
      </c>
      <c r="QYC36" s="447" t="s">
        <v>327</v>
      </c>
      <c r="QYD36" s="450" t="s">
        <v>124</v>
      </c>
      <c r="QYE36" s="415" t="s">
        <v>326</v>
      </c>
      <c r="QYF36" s="415" t="s">
        <v>125</v>
      </c>
      <c r="QYG36" s="415" t="s">
        <v>146</v>
      </c>
      <c r="QYH36" s="446"/>
      <c r="QYI36" s="451"/>
      <c r="QYJ36" s="448">
        <v>89702</v>
      </c>
      <c r="QYK36" s="447" t="s">
        <v>327</v>
      </c>
      <c r="QYL36" s="450" t="s">
        <v>124</v>
      </c>
      <c r="QYM36" s="415" t="s">
        <v>326</v>
      </c>
      <c r="QYN36" s="415" t="s">
        <v>125</v>
      </c>
      <c r="QYO36" s="415" t="s">
        <v>146</v>
      </c>
      <c r="QYP36" s="446"/>
      <c r="QYQ36" s="451"/>
      <c r="QYR36" s="448">
        <v>89702</v>
      </c>
      <c r="QYS36" s="447" t="s">
        <v>327</v>
      </c>
      <c r="QYT36" s="450" t="s">
        <v>124</v>
      </c>
      <c r="QYU36" s="415" t="s">
        <v>326</v>
      </c>
      <c r="QYV36" s="415" t="s">
        <v>125</v>
      </c>
      <c r="QYW36" s="415" t="s">
        <v>146</v>
      </c>
      <c r="QYX36" s="446"/>
      <c r="QYY36" s="451"/>
      <c r="QYZ36" s="448">
        <v>89702</v>
      </c>
      <c r="QZA36" s="447" t="s">
        <v>327</v>
      </c>
      <c r="QZB36" s="450" t="s">
        <v>124</v>
      </c>
      <c r="QZC36" s="415" t="s">
        <v>326</v>
      </c>
      <c r="QZD36" s="415" t="s">
        <v>125</v>
      </c>
      <c r="QZE36" s="415" t="s">
        <v>146</v>
      </c>
      <c r="QZF36" s="446"/>
      <c r="QZG36" s="451"/>
      <c r="QZH36" s="448">
        <v>89702</v>
      </c>
      <c r="QZI36" s="447" t="s">
        <v>327</v>
      </c>
      <c r="QZJ36" s="450" t="s">
        <v>124</v>
      </c>
      <c r="QZK36" s="415" t="s">
        <v>326</v>
      </c>
      <c r="QZL36" s="415" t="s">
        <v>125</v>
      </c>
      <c r="QZM36" s="415" t="s">
        <v>146</v>
      </c>
      <c r="QZN36" s="446"/>
      <c r="QZO36" s="451"/>
      <c r="QZP36" s="448">
        <v>89702</v>
      </c>
      <c r="QZQ36" s="447" t="s">
        <v>327</v>
      </c>
      <c r="QZR36" s="450" t="s">
        <v>124</v>
      </c>
      <c r="QZS36" s="415" t="s">
        <v>326</v>
      </c>
      <c r="QZT36" s="415" t="s">
        <v>125</v>
      </c>
      <c r="QZU36" s="415" t="s">
        <v>146</v>
      </c>
      <c r="QZV36" s="446"/>
      <c r="QZW36" s="451"/>
      <c r="QZX36" s="448">
        <v>89702</v>
      </c>
      <c r="QZY36" s="447" t="s">
        <v>327</v>
      </c>
      <c r="QZZ36" s="450" t="s">
        <v>124</v>
      </c>
      <c r="RAA36" s="415" t="s">
        <v>326</v>
      </c>
      <c r="RAB36" s="415" t="s">
        <v>125</v>
      </c>
      <c r="RAC36" s="415" t="s">
        <v>146</v>
      </c>
      <c r="RAD36" s="446"/>
      <c r="RAE36" s="451"/>
      <c r="RAF36" s="448">
        <v>89702</v>
      </c>
      <c r="RAG36" s="447" t="s">
        <v>327</v>
      </c>
      <c r="RAH36" s="450" t="s">
        <v>124</v>
      </c>
      <c r="RAI36" s="415" t="s">
        <v>326</v>
      </c>
      <c r="RAJ36" s="415" t="s">
        <v>125</v>
      </c>
      <c r="RAK36" s="415" t="s">
        <v>146</v>
      </c>
      <c r="RAL36" s="446"/>
      <c r="RAM36" s="451"/>
      <c r="RAN36" s="448">
        <v>89702</v>
      </c>
      <c r="RAO36" s="447" t="s">
        <v>327</v>
      </c>
      <c r="RAP36" s="450" t="s">
        <v>124</v>
      </c>
      <c r="RAQ36" s="415" t="s">
        <v>326</v>
      </c>
      <c r="RAR36" s="415" t="s">
        <v>125</v>
      </c>
      <c r="RAS36" s="415" t="s">
        <v>146</v>
      </c>
      <c r="RAT36" s="446"/>
      <c r="RAU36" s="451"/>
      <c r="RAV36" s="448">
        <v>89702</v>
      </c>
      <c r="RAW36" s="447" t="s">
        <v>327</v>
      </c>
      <c r="RAX36" s="450" t="s">
        <v>124</v>
      </c>
      <c r="RAY36" s="415" t="s">
        <v>326</v>
      </c>
      <c r="RAZ36" s="415" t="s">
        <v>125</v>
      </c>
      <c r="RBA36" s="415" t="s">
        <v>146</v>
      </c>
      <c r="RBB36" s="446"/>
      <c r="RBC36" s="451"/>
      <c r="RBD36" s="448">
        <v>89702</v>
      </c>
      <c r="RBE36" s="447" t="s">
        <v>327</v>
      </c>
      <c r="RBF36" s="450" t="s">
        <v>124</v>
      </c>
      <c r="RBG36" s="415" t="s">
        <v>326</v>
      </c>
      <c r="RBH36" s="415" t="s">
        <v>125</v>
      </c>
      <c r="RBI36" s="415" t="s">
        <v>146</v>
      </c>
      <c r="RBJ36" s="446"/>
      <c r="RBK36" s="451"/>
      <c r="RBL36" s="448">
        <v>89702</v>
      </c>
      <c r="RBM36" s="447" t="s">
        <v>327</v>
      </c>
      <c r="RBN36" s="450" t="s">
        <v>124</v>
      </c>
      <c r="RBO36" s="415" t="s">
        <v>326</v>
      </c>
      <c r="RBP36" s="415" t="s">
        <v>125</v>
      </c>
      <c r="RBQ36" s="415" t="s">
        <v>146</v>
      </c>
      <c r="RBR36" s="446"/>
      <c r="RBS36" s="451"/>
      <c r="RBT36" s="448">
        <v>89702</v>
      </c>
      <c r="RBU36" s="447" t="s">
        <v>327</v>
      </c>
      <c r="RBV36" s="450" t="s">
        <v>124</v>
      </c>
      <c r="RBW36" s="415" t="s">
        <v>326</v>
      </c>
      <c r="RBX36" s="415" t="s">
        <v>125</v>
      </c>
      <c r="RBY36" s="415" t="s">
        <v>146</v>
      </c>
      <c r="RBZ36" s="446"/>
      <c r="RCA36" s="451"/>
      <c r="RCB36" s="448">
        <v>89702</v>
      </c>
      <c r="RCC36" s="447" t="s">
        <v>327</v>
      </c>
      <c r="RCD36" s="450" t="s">
        <v>124</v>
      </c>
      <c r="RCE36" s="415" t="s">
        <v>326</v>
      </c>
      <c r="RCF36" s="415" t="s">
        <v>125</v>
      </c>
      <c r="RCG36" s="415" t="s">
        <v>146</v>
      </c>
      <c r="RCH36" s="446"/>
      <c r="RCI36" s="451"/>
      <c r="RCJ36" s="448">
        <v>89702</v>
      </c>
      <c r="RCK36" s="447" t="s">
        <v>327</v>
      </c>
      <c r="RCL36" s="450" t="s">
        <v>124</v>
      </c>
      <c r="RCM36" s="415" t="s">
        <v>326</v>
      </c>
      <c r="RCN36" s="415" t="s">
        <v>125</v>
      </c>
      <c r="RCO36" s="415" t="s">
        <v>146</v>
      </c>
      <c r="RCP36" s="446"/>
      <c r="RCQ36" s="451"/>
      <c r="RCR36" s="448">
        <v>89702</v>
      </c>
      <c r="RCS36" s="447" t="s">
        <v>327</v>
      </c>
      <c r="RCT36" s="450" t="s">
        <v>124</v>
      </c>
      <c r="RCU36" s="415" t="s">
        <v>326</v>
      </c>
      <c r="RCV36" s="415" t="s">
        <v>125</v>
      </c>
      <c r="RCW36" s="415" t="s">
        <v>146</v>
      </c>
      <c r="RCX36" s="446"/>
      <c r="RCY36" s="451"/>
      <c r="RCZ36" s="448">
        <v>89702</v>
      </c>
      <c r="RDA36" s="447" t="s">
        <v>327</v>
      </c>
      <c r="RDB36" s="450" t="s">
        <v>124</v>
      </c>
      <c r="RDC36" s="415" t="s">
        <v>326</v>
      </c>
      <c r="RDD36" s="415" t="s">
        <v>125</v>
      </c>
      <c r="RDE36" s="415" t="s">
        <v>146</v>
      </c>
      <c r="RDF36" s="446"/>
      <c r="RDG36" s="451"/>
      <c r="RDH36" s="448">
        <v>89702</v>
      </c>
      <c r="RDI36" s="447" t="s">
        <v>327</v>
      </c>
      <c r="RDJ36" s="450" t="s">
        <v>124</v>
      </c>
      <c r="RDK36" s="415" t="s">
        <v>326</v>
      </c>
      <c r="RDL36" s="415" t="s">
        <v>125</v>
      </c>
      <c r="RDM36" s="415" t="s">
        <v>146</v>
      </c>
      <c r="RDN36" s="446"/>
      <c r="RDO36" s="451"/>
      <c r="RDP36" s="448">
        <v>89702</v>
      </c>
      <c r="RDQ36" s="447" t="s">
        <v>327</v>
      </c>
      <c r="RDR36" s="450" t="s">
        <v>124</v>
      </c>
      <c r="RDS36" s="415" t="s">
        <v>326</v>
      </c>
      <c r="RDT36" s="415" t="s">
        <v>125</v>
      </c>
      <c r="RDU36" s="415" t="s">
        <v>146</v>
      </c>
      <c r="RDV36" s="446"/>
      <c r="RDW36" s="451"/>
      <c r="RDX36" s="448">
        <v>89702</v>
      </c>
      <c r="RDY36" s="447" t="s">
        <v>327</v>
      </c>
      <c r="RDZ36" s="450" t="s">
        <v>124</v>
      </c>
      <c r="REA36" s="415" t="s">
        <v>326</v>
      </c>
      <c r="REB36" s="415" t="s">
        <v>125</v>
      </c>
      <c r="REC36" s="415" t="s">
        <v>146</v>
      </c>
      <c r="RED36" s="446"/>
      <c r="REE36" s="451"/>
      <c r="REF36" s="448">
        <v>89702</v>
      </c>
      <c r="REG36" s="447" t="s">
        <v>327</v>
      </c>
      <c r="REH36" s="450" t="s">
        <v>124</v>
      </c>
      <c r="REI36" s="415" t="s">
        <v>326</v>
      </c>
      <c r="REJ36" s="415" t="s">
        <v>125</v>
      </c>
      <c r="REK36" s="415" t="s">
        <v>146</v>
      </c>
      <c r="REL36" s="446"/>
      <c r="REM36" s="451"/>
      <c r="REN36" s="448">
        <v>89702</v>
      </c>
      <c r="REO36" s="447" t="s">
        <v>327</v>
      </c>
      <c r="REP36" s="450" t="s">
        <v>124</v>
      </c>
      <c r="REQ36" s="415" t="s">
        <v>326</v>
      </c>
      <c r="RER36" s="415" t="s">
        <v>125</v>
      </c>
      <c r="RES36" s="415" t="s">
        <v>146</v>
      </c>
      <c r="RET36" s="446"/>
      <c r="REU36" s="451"/>
      <c r="REV36" s="448">
        <v>89702</v>
      </c>
      <c r="REW36" s="447" t="s">
        <v>327</v>
      </c>
      <c r="REX36" s="450" t="s">
        <v>124</v>
      </c>
      <c r="REY36" s="415" t="s">
        <v>326</v>
      </c>
      <c r="REZ36" s="415" t="s">
        <v>125</v>
      </c>
      <c r="RFA36" s="415" t="s">
        <v>146</v>
      </c>
      <c r="RFB36" s="446"/>
      <c r="RFC36" s="451"/>
      <c r="RFD36" s="448">
        <v>89702</v>
      </c>
      <c r="RFE36" s="447" t="s">
        <v>327</v>
      </c>
      <c r="RFF36" s="450" t="s">
        <v>124</v>
      </c>
      <c r="RFG36" s="415" t="s">
        <v>326</v>
      </c>
      <c r="RFH36" s="415" t="s">
        <v>125</v>
      </c>
      <c r="RFI36" s="415" t="s">
        <v>146</v>
      </c>
      <c r="RFJ36" s="446"/>
      <c r="RFK36" s="451"/>
      <c r="RFL36" s="448">
        <v>89702</v>
      </c>
      <c r="RFM36" s="447" t="s">
        <v>327</v>
      </c>
      <c r="RFN36" s="450" t="s">
        <v>124</v>
      </c>
      <c r="RFO36" s="415" t="s">
        <v>326</v>
      </c>
      <c r="RFP36" s="415" t="s">
        <v>125</v>
      </c>
      <c r="RFQ36" s="415" t="s">
        <v>146</v>
      </c>
      <c r="RFR36" s="446"/>
      <c r="RFS36" s="451"/>
      <c r="RFT36" s="448">
        <v>89702</v>
      </c>
      <c r="RFU36" s="447" t="s">
        <v>327</v>
      </c>
      <c r="RFV36" s="450" t="s">
        <v>124</v>
      </c>
      <c r="RFW36" s="415" t="s">
        <v>326</v>
      </c>
      <c r="RFX36" s="415" t="s">
        <v>125</v>
      </c>
      <c r="RFY36" s="415" t="s">
        <v>146</v>
      </c>
      <c r="RFZ36" s="446"/>
      <c r="RGA36" s="451"/>
      <c r="RGB36" s="448">
        <v>89702</v>
      </c>
      <c r="RGC36" s="447" t="s">
        <v>327</v>
      </c>
      <c r="RGD36" s="450" t="s">
        <v>124</v>
      </c>
      <c r="RGE36" s="415" t="s">
        <v>326</v>
      </c>
      <c r="RGF36" s="415" t="s">
        <v>125</v>
      </c>
      <c r="RGG36" s="415" t="s">
        <v>146</v>
      </c>
      <c r="RGH36" s="446"/>
      <c r="RGI36" s="451"/>
      <c r="RGJ36" s="448">
        <v>89702</v>
      </c>
      <c r="RGK36" s="447" t="s">
        <v>327</v>
      </c>
      <c r="RGL36" s="450" t="s">
        <v>124</v>
      </c>
      <c r="RGM36" s="415" t="s">
        <v>326</v>
      </c>
      <c r="RGN36" s="415" t="s">
        <v>125</v>
      </c>
      <c r="RGO36" s="415" t="s">
        <v>146</v>
      </c>
      <c r="RGP36" s="446"/>
      <c r="RGQ36" s="451"/>
      <c r="RGR36" s="448">
        <v>89702</v>
      </c>
      <c r="RGS36" s="447" t="s">
        <v>327</v>
      </c>
      <c r="RGT36" s="450" t="s">
        <v>124</v>
      </c>
      <c r="RGU36" s="415" t="s">
        <v>326</v>
      </c>
      <c r="RGV36" s="415" t="s">
        <v>125</v>
      </c>
      <c r="RGW36" s="415" t="s">
        <v>146</v>
      </c>
      <c r="RGX36" s="446"/>
      <c r="RGY36" s="451"/>
      <c r="RGZ36" s="448">
        <v>89702</v>
      </c>
      <c r="RHA36" s="447" t="s">
        <v>327</v>
      </c>
      <c r="RHB36" s="450" t="s">
        <v>124</v>
      </c>
      <c r="RHC36" s="415" t="s">
        <v>326</v>
      </c>
      <c r="RHD36" s="415" t="s">
        <v>125</v>
      </c>
      <c r="RHE36" s="415" t="s">
        <v>146</v>
      </c>
      <c r="RHF36" s="446"/>
      <c r="RHG36" s="451"/>
      <c r="RHH36" s="448">
        <v>89702</v>
      </c>
      <c r="RHI36" s="447" t="s">
        <v>327</v>
      </c>
      <c r="RHJ36" s="450" t="s">
        <v>124</v>
      </c>
      <c r="RHK36" s="415" t="s">
        <v>326</v>
      </c>
      <c r="RHL36" s="415" t="s">
        <v>125</v>
      </c>
      <c r="RHM36" s="415" t="s">
        <v>146</v>
      </c>
      <c r="RHN36" s="446"/>
      <c r="RHO36" s="451"/>
      <c r="RHP36" s="448">
        <v>89702</v>
      </c>
      <c r="RHQ36" s="447" t="s">
        <v>327</v>
      </c>
      <c r="RHR36" s="450" t="s">
        <v>124</v>
      </c>
      <c r="RHS36" s="415" t="s">
        <v>326</v>
      </c>
      <c r="RHT36" s="415" t="s">
        <v>125</v>
      </c>
      <c r="RHU36" s="415" t="s">
        <v>146</v>
      </c>
      <c r="RHV36" s="446"/>
      <c r="RHW36" s="451"/>
      <c r="RHX36" s="448">
        <v>89702</v>
      </c>
      <c r="RHY36" s="447" t="s">
        <v>327</v>
      </c>
      <c r="RHZ36" s="450" t="s">
        <v>124</v>
      </c>
      <c r="RIA36" s="415" t="s">
        <v>326</v>
      </c>
      <c r="RIB36" s="415" t="s">
        <v>125</v>
      </c>
      <c r="RIC36" s="415" t="s">
        <v>146</v>
      </c>
      <c r="RID36" s="446"/>
      <c r="RIE36" s="451"/>
      <c r="RIF36" s="448">
        <v>89702</v>
      </c>
      <c r="RIG36" s="447" t="s">
        <v>327</v>
      </c>
      <c r="RIH36" s="450" t="s">
        <v>124</v>
      </c>
      <c r="RII36" s="415" t="s">
        <v>326</v>
      </c>
      <c r="RIJ36" s="415" t="s">
        <v>125</v>
      </c>
      <c r="RIK36" s="415" t="s">
        <v>146</v>
      </c>
      <c r="RIL36" s="446"/>
      <c r="RIM36" s="451"/>
      <c r="RIN36" s="448">
        <v>89702</v>
      </c>
      <c r="RIO36" s="447" t="s">
        <v>327</v>
      </c>
      <c r="RIP36" s="450" t="s">
        <v>124</v>
      </c>
      <c r="RIQ36" s="415" t="s">
        <v>326</v>
      </c>
      <c r="RIR36" s="415" t="s">
        <v>125</v>
      </c>
      <c r="RIS36" s="415" t="s">
        <v>146</v>
      </c>
      <c r="RIT36" s="446"/>
      <c r="RIU36" s="451"/>
      <c r="RIV36" s="448">
        <v>89702</v>
      </c>
      <c r="RIW36" s="447" t="s">
        <v>327</v>
      </c>
      <c r="RIX36" s="450" t="s">
        <v>124</v>
      </c>
      <c r="RIY36" s="415" t="s">
        <v>326</v>
      </c>
      <c r="RIZ36" s="415" t="s">
        <v>125</v>
      </c>
      <c r="RJA36" s="415" t="s">
        <v>146</v>
      </c>
      <c r="RJB36" s="446"/>
      <c r="RJC36" s="451"/>
      <c r="RJD36" s="448">
        <v>89702</v>
      </c>
      <c r="RJE36" s="447" t="s">
        <v>327</v>
      </c>
      <c r="RJF36" s="450" t="s">
        <v>124</v>
      </c>
      <c r="RJG36" s="415" t="s">
        <v>326</v>
      </c>
      <c r="RJH36" s="415" t="s">
        <v>125</v>
      </c>
      <c r="RJI36" s="415" t="s">
        <v>146</v>
      </c>
      <c r="RJJ36" s="446"/>
      <c r="RJK36" s="451"/>
      <c r="RJL36" s="448">
        <v>89702</v>
      </c>
      <c r="RJM36" s="447" t="s">
        <v>327</v>
      </c>
      <c r="RJN36" s="450" t="s">
        <v>124</v>
      </c>
      <c r="RJO36" s="415" t="s">
        <v>326</v>
      </c>
      <c r="RJP36" s="415" t="s">
        <v>125</v>
      </c>
      <c r="RJQ36" s="415" t="s">
        <v>146</v>
      </c>
      <c r="RJR36" s="446"/>
      <c r="RJS36" s="451"/>
      <c r="RJT36" s="448">
        <v>89702</v>
      </c>
      <c r="RJU36" s="447" t="s">
        <v>327</v>
      </c>
      <c r="RJV36" s="450" t="s">
        <v>124</v>
      </c>
      <c r="RJW36" s="415" t="s">
        <v>326</v>
      </c>
      <c r="RJX36" s="415" t="s">
        <v>125</v>
      </c>
      <c r="RJY36" s="415" t="s">
        <v>146</v>
      </c>
      <c r="RJZ36" s="446"/>
      <c r="RKA36" s="451"/>
      <c r="RKB36" s="448">
        <v>89702</v>
      </c>
      <c r="RKC36" s="447" t="s">
        <v>327</v>
      </c>
      <c r="RKD36" s="450" t="s">
        <v>124</v>
      </c>
      <c r="RKE36" s="415" t="s">
        <v>326</v>
      </c>
      <c r="RKF36" s="415" t="s">
        <v>125</v>
      </c>
      <c r="RKG36" s="415" t="s">
        <v>146</v>
      </c>
      <c r="RKH36" s="446"/>
      <c r="RKI36" s="451"/>
      <c r="RKJ36" s="448">
        <v>89702</v>
      </c>
      <c r="RKK36" s="447" t="s">
        <v>327</v>
      </c>
      <c r="RKL36" s="450" t="s">
        <v>124</v>
      </c>
      <c r="RKM36" s="415" t="s">
        <v>326</v>
      </c>
      <c r="RKN36" s="415" t="s">
        <v>125</v>
      </c>
      <c r="RKO36" s="415" t="s">
        <v>146</v>
      </c>
      <c r="RKP36" s="446"/>
      <c r="RKQ36" s="451"/>
      <c r="RKR36" s="448">
        <v>89702</v>
      </c>
      <c r="RKS36" s="447" t="s">
        <v>327</v>
      </c>
      <c r="RKT36" s="450" t="s">
        <v>124</v>
      </c>
      <c r="RKU36" s="415" t="s">
        <v>326</v>
      </c>
      <c r="RKV36" s="415" t="s">
        <v>125</v>
      </c>
      <c r="RKW36" s="415" t="s">
        <v>146</v>
      </c>
      <c r="RKX36" s="446"/>
      <c r="RKY36" s="451"/>
      <c r="RKZ36" s="448">
        <v>89702</v>
      </c>
      <c r="RLA36" s="447" t="s">
        <v>327</v>
      </c>
      <c r="RLB36" s="450" t="s">
        <v>124</v>
      </c>
      <c r="RLC36" s="415" t="s">
        <v>326</v>
      </c>
      <c r="RLD36" s="415" t="s">
        <v>125</v>
      </c>
      <c r="RLE36" s="415" t="s">
        <v>146</v>
      </c>
      <c r="RLF36" s="446"/>
      <c r="RLG36" s="451"/>
      <c r="RLH36" s="448">
        <v>89702</v>
      </c>
      <c r="RLI36" s="447" t="s">
        <v>327</v>
      </c>
      <c r="RLJ36" s="450" t="s">
        <v>124</v>
      </c>
      <c r="RLK36" s="415" t="s">
        <v>326</v>
      </c>
      <c r="RLL36" s="415" t="s">
        <v>125</v>
      </c>
      <c r="RLM36" s="415" t="s">
        <v>146</v>
      </c>
      <c r="RLN36" s="446"/>
      <c r="RLO36" s="451"/>
      <c r="RLP36" s="448">
        <v>89702</v>
      </c>
      <c r="RLQ36" s="447" t="s">
        <v>327</v>
      </c>
      <c r="RLR36" s="450" t="s">
        <v>124</v>
      </c>
      <c r="RLS36" s="415" t="s">
        <v>326</v>
      </c>
      <c r="RLT36" s="415" t="s">
        <v>125</v>
      </c>
      <c r="RLU36" s="415" t="s">
        <v>146</v>
      </c>
      <c r="RLV36" s="446"/>
      <c r="RLW36" s="451"/>
      <c r="RLX36" s="448">
        <v>89702</v>
      </c>
      <c r="RLY36" s="447" t="s">
        <v>327</v>
      </c>
      <c r="RLZ36" s="450" t="s">
        <v>124</v>
      </c>
      <c r="RMA36" s="415" t="s">
        <v>326</v>
      </c>
      <c r="RMB36" s="415" t="s">
        <v>125</v>
      </c>
      <c r="RMC36" s="415" t="s">
        <v>146</v>
      </c>
      <c r="RMD36" s="446"/>
      <c r="RME36" s="451"/>
      <c r="RMF36" s="448">
        <v>89702</v>
      </c>
      <c r="RMG36" s="447" t="s">
        <v>327</v>
      </c>
      <c r="RMH36" s="450" t="s">
        <v>124</v>
      </c>
      <c r="RMI36" s="415" t="s">
        <v>326</v>
      </c>
      <c r="RMJ36" s="415" t="s">
        <v>125</v>
      </c>
      <c r="RMK36" s="415" t="s">
        <v>146</v>
      </c>
      <c r="RML36" s="446"/>
      <c r="RMM36" s="451"/>
      <c r="RMN36" s="448">
        <v>89702</v>
      </c>
      <c r="RMO36" s="447" t="s">
        <v>327</v>
      </c>
      <c r="RMP36" s="450" t="s">
        <v>124</v>
      </c>
      <c r="RMQ36" s="415" t="s">
        <v>326</v>
      </c>
      <c r="RMR36" s="415" t="s">
        <v>125</v>
      </c>
      <c r="RMS36" s="415" t="s">
        <v>146</v>
      </c>
      <c r="RMT36" s="446"/>
      <c r="RMU36" s="451"/>
      <c r="RMV36" s="448">
        <v>89702</v>
      </c>
      <c r="RMW36" s="447" t="s">
        <v>327</v>
      </c>
      <c r="RMX36" s="450" t="s">
        <v>124</v>
      </c>
      <c r="RMY36" s="415" t="s">
        <v>326</v>
      </c>
      <c r="RMZ36" s="415" t="s">
        <v>125</v>
      </c>
      <c r="RNA36" s="415" t="s">
        <v>146</v>
      </c>
      <c r="RNB36" s="446"/>
      <c r="RNC36" s="451"/>
      <c r="RND36" s="448">
        <v>89702</v>
      </c>
      <c r="RNE36" s="447" t="s">
        <v>327</v>
      </c>
      <c r="RNF36" s="450" t="s">
        <v>124</v>
      </c>
      <c r="RNG36" s="415" t="s">
        <v>326</v>
      </c>
      <c r="RNH36" s="415" t="s">
        <v>125</v>
      </c>
      <c r="RNI36" s="415" t="s">
        <v>146</v>
      </c>
      <c r="RNJ36" s="446"/>
      <c r="RNK36" s="451"/>
      <c r="RNL36" s="448">
        <v>89702</v>
      </c>
      <c r="RNM36" s="447" t="s">
        <v>327</v>
      </c>
      <c r="RNN36" s="450" t="s">
        <v>124</v>
      </c>
      <c r="RNO36" s="415" t="s">
        <v>326</v>
      </c>
      <c r="RNP36" s="415" t="s">
        <v>125</v>
      </c>
      <c r="RNQ36" s="415" t="s">
        <v>146</v>
      </c>
      <c r="RNR36" s="446"/>
      <c r="RNS36" s="451"/>
      <c r="RNT36" s="448">
        <v>89702</v>
      </c>
      <c r="RNU36" s="447" t="s">
        <v>327</v>
      </c>
      <c r="RNV36" s="450" t="s">
        <v>124</v>
      </c>
      <c r="RNW36" s="415" t="s">
        <v>326</v>
      </c>
      <c r="RNX36" s="415" t="s">
        <v>125</v>
      </c>
      <c r="RNY36" s="415" t="s">
        <v>146</v>
      </c>
      <c r="RNZ36" s="446"/>
      <c r="ROA36" s="451"/>
      <c r="ROB36" s="448">
        <v>89702</v>
      </c>
      <c r="ROC36" s="447" t="s">
        <v>327</v>
      </c>
      <c r="ROD36" s="450" t="s">
        <v>124</v>
      </c>
      <c r="ROE36" s="415" t="s">
        <v>326</v>
      </c>
      <c r="ROF36" s="415" t="s">
        <v>125</v>
      </c>
      <c r="ROG36" s="415" t="s">
        <v>146</v>
      </c>
      <c r="ROH36" s="446"/>
      <c r="ROI36" s="451"/>
      <c r="ROJ36" s="448">
        <v>89702</v>
      </c>
      <c r="ROK36" s="447" t="s">
        <v>327</v>
      </c>
      <c r="ROL36" s="450" t="s">
        <v>124</v>
      </c>
      <c r="ROM36" s="415" t="s">
        <v>326</v>
      </c>
      <c r="RON36" s="415" t="s">
        <v>125</v>
      </c>
      <c r="ROO36" s="415" t="s">
        <v>146</v>
      </c>
      <c r="ROP36" s="446"/>
      <c r="ROQ36" s="451"/>
      <c r="ROR36" s="448">
        <v>89702</v>
      </c>
      <c r="ROS36" s="447" t="s">
        <v>327</v>
      </c>
      <c r="ROT36" s="450" t="s">
        <v>124</v>
      </c>
      <c r="ROU36" s="415" t="s">
        <v>326</v>
      </c>
      <c r="ROV36" s="415" t="s">
        <v>125</v>
      </c>
      <c r="ROW36" s="415" t="s">
        <v>146</v>
      </c>
      <c r="ROX36" s="446"/>
      <c r="ROY36" s="451"/>
      <c r="ROZ36" s="448">
        <v>89702</v>
      </c>
      <c r="RPA36" s="447" t="s">
        <v>327</v>
      </c>
      <c r="RPB36" s="450" t="s">
        <v>124</v>
      </c>
      <c r="RPC36" s="415" t="s">
        <v>326</v>
      </c>
      <c r="RPD36" s="415" t="s">
        <v>125</v>
      </c>
      <c r="RPE36" s="415" t="s">
        <v>146</v>
      </c>
      <c r="RPF36" s="446"/>
      <c r="RPG36" s="451"/>
      <c r="RPH36" s="448">
        <v>89702</v>
      </c>
      <c r="RPI36" s="447" t="s">
        <v>327</v>
      </c>
      <c r="RPJ36" s="450" t="s">
        <v>124</v>
      </c>
      <c r="RPK36" s="415" t="s">
        <v>326</v>
      </c>
      <c r="RPL36" s="415" t="s">
        <v>125</v>
      </c>
      <c r="RPM36" s="415" t="s">
        <v>146</v>
      </c>
      <c r="RPN36" s="446"/>
      <c r="RPO36" s="451"/>
      <c r="RPP36" s="448">
        <v>89702</v>
      </c>
      <c r="RPQ36" s="447" t="s">
        <v>327</v>
      </c>
      <c r="RPR36" s="450" t="s">
        <v>124</v>
      </c>
      <c r="RPS36" s="415" t="s">
        <v>326</v>
      </c>
      <c r="RPT36" s="415" t="s">
        <v>125</v>
      </c>
      <c r="RPU36" s="415" t="s">
        <v>146</v>
      </c>
      <c r="RPV36" s="446"/>
      <c r="RPW36" s="451"/>
      <c r="RPX36" s="448">
        <v>89702</v>
      </c>
      <c r="RPY36" s="447" t="s">
        <v>327</v>
      </c>
      <c r="RPZ36" s="450" t="s">
        <v>124</v>
      </c>
      <c r="RQA36" s="415" t="s">
        <v>326</v>
      </c>
      <c r="RQB36" s="415" t="s">
        <v>125</v>
      </c>
      <c r="RQC36" s="415" t="s">
        <v>146</v>
      </c>
      <c r="RQD36" s="446"/>
      <c r="RQE36" s="451"/>
      <c r="RQF36" s="448">
        <v>89702</v>
      </c>
      <c r="RQG36" s="447" t="s">
        <v>327</v>
      </c>
      <c r="RQH36" s="450" t="s">
        <v>124</v>
      </c>
      <c r="RQI36" s="415" t="s">
        <v>326</v>
      </c>
      <c r="RQJ36" s="415" t="s">
        <v>125</v>
      </c>
      <c r="RQK36" s="415" t="s">
        <v>146</v>
      </c>
      <c r="RQL36" s="446"/>
      <c r="RQM36" s="451"/>
      <c r="RQN36" s="448">
        <v>89702</v>
      </c>
      <c r="RQO36" s="447" t="s">
        <v>327</v>
      </c>
      <c r="RQP36" s="450" t="s">
        <v>124</v>
      </c>
      <c r="RQQ36" s="415" t="s">
        <v>326</v>
      </c>
      <c r="RQR36" s="415" t="s">
        <v>125</v>
      </c>
      <c r="RQS36" s="415" t="s">
        <v>146</v>
      </c>
      <c r="RQT36" s="446"/>
      <c r="RQU36" s="451"/>
      <c r="RQV36" s="448">
        <v>89702</v>
      </c>
      <c r="RQW36" s="447" t="s">
        <v>327</v>
      </c>
      <c r="RQX36" s="450" t="s">
        <v>124</v>
      </c>
      <c r="RQY36" s="415" t="s">
        <v>326</v>
      </c>
      <c r="RQZ36" s="415" t="s">
        <v>125</v>
      </c>
      <c r="RRA36" s="415" t="s">
        <v>146</v>
      </c>
      <c r="RRB36" s="446"/>
      <c r="RRC36" s="451"/>
      <c r="RRD36" s="448">
        <v>89702</v>
      </c>
      <c r="RRE36" s="447" t="s">
        <v>327</v>
      </c>
      <c r="RRF36" s="450" t="s">
        <v>124</v>
      </c>
      <c r="RRG36" s="415" t="s">
        <v>326</v>
      </c>
      <c r="RRH36" s="415" t="s">
        <v>125</v>
      </c>
      <c r="RRI36" s="415" t="s">
        <v>146</v>
      </c>
      <c r="RRJ36" s="446"/>
      <c r="RRK36" s="451"/>
      <c r="RRL36" s="448">
        <v>89702</v>
      </c>
      <c r="RRM36" s="447" t="s">
        <v>327</v>
      </c>
      <c r="RRN36" s="450" t="s">
        <v>124</v>
      </c>
      <c r="RRO36" s="415" t="s">
        <v>326</v>
      </c>
      <c r="RRP36" s="415" t="s">
        <v>125</v>
      </c>
      <c r="RRQ36" s="415" t="s">
        <v>146</v>
      </c>
      <c r="RRR36" s="446"/>
      <c r="RRS36" s="451"/>
      <c r="RRT36" s="448">
        <v>89702</v>
      </c>
      <c r="RRU36" s="447" t="s">
        <v>327</v>
      </c>
      <c r="RRV36" s="450" t="s">
        <v>124</v>
      </c>
      <c r="RRW36" s="415" t="s">
        <v>326</v>
      </c>
      <c r="RRX36" s="415" t="s">
        <v>125</v>
      </c>
      <c r="RRY36" s="415" t="s">
        <v>146</v>
      </c>
      <c r="RRZ36" s="446"/>
      <c r="RSA36" s="451"/>
      <c r="RSB36" s="448">
        <v>89702</v>
      </c>
      <c r="RSC36" s="447" t="s">
        <v>327</v>
      </c>
      <c r="RSD36" s="450" t="s">
        <v>124</v>
      </c>
      <c r="RSE36" s="415" t="s">
        <v>326</v>
      </c>
      <c r="RSF36" s="415" t="s">
        <v>125</v>
      </c>
      <c r="RSG36" s="415" t="s">
        <v>146</v>
      </c>
      <c r="RSH36" s="446"/>
      <c r="RSI36" s="451"/>
      <c r="RSJ36" s="448">
        <v>89702</v>
      </c>
      <c r="RSK36" s="447" t="s">
        <v>327</v>
      </c>
      <c r="RSL36" s="450" t="s">
        <v>124</v>
      </c>
      <c r="RSM36" s="415" t="s">
        <v>326</v>
      </c>
      <c r="RSN36" s="415" t="s">
        <v>125</v>
      </c>
      <c r="RSO36" s="415" t="s">
        <v>146</v>
      </c>
      <c r="RSP36" s="446"/>
      <c r="RSQ36" s="451"/>
      <c r="RSR36" s="448">
        <v>89702</v>
      </c>
      <c r="RSS36" s="447" t="s">
        <v>327</v>
      </c>
      <c r="RST36" s="450" t="s">
        <v>124</v>
      </c>
      <c r="RSU36" s="415" t="s">
        <v>326</v>
      </c>
      <c r="RSV36" s="415" t="s">
        <v>125</v>
      </c>
      <c r="RSW36" s="415" t="s">
        <v>146</v>
      </c>
      <c r="RSX36" s="446"/>
      <c r="RSY36" s="451"/>
      <c r="RSZ36" s="448">
        <v>89702</v>
      </c>
      <c r="RTA36" s="447" t="s">
        <v>327</v>
      </c>
      <c r="RTB36" s="450" t="s">
        <v>124</v>
      </c>
      <c r="RTC36" s="415" t="s">
        <v>326</v>
      </c>
      <c r="RTD36" s="415" t="s">
        <v>125</v>
      </c>
      <c r="RTE36" s="415" t="s">
        <v>146</v>
      </c>
      <c r="RTF36" s="446"/>
      <c r="RTG36" s="451"/>
      <c r="RTH36" s="448">
        <v>89702</v>
      </c>
      <c r="RTI36" s="447" t="s">
        <v>327</v>
      </c>
      <c r="RTJ36" s="450" t="s">
        <v>124</v>
      </c>
      <c r="RTK36" s="415" t="s">
        <v>326</v>
      </c>
      <c r="RTL36" s="415" t="s">
        <v>125</v>
      </c>
      <c r="RTM36" s="415" t="s">
        <v>146</v>
      </c>
      <c r="RTN36" s="446"/>
      <c r="RTO36" s="451"/>
      <c r="RTP36" s="448">
        <v>89702</v>
      </c>
      <c r="RTQ36" s="447" t="s">
        <v>327</v>
      </c>
      <c r="RTR36" s="450" t="s">
        <v>124</v>
      </c>
      <c r="RTS36" s="415" t="s">
        <v>326</v>
      </c>
      <c r="RTT36" s="415" t="s">
        <v>125</v>
      </c>
      <c r="RTU36" s="415" t="s">
        <v>146</v>
      </c>
      <c r="RTV36" s="446"/>
      <c r="RTW36" s="451"/>
      <c r="RTX36" s="448">
        <v>89702</v>
      </c>
      <c r="RTY36" s="447" t="s">
        <v>327</v>
      </c>
      <c r="RTZ36" s="450" t="s">
        <v>124</v>
      </c>
      <c r="RUA36" s="415" t="s">
        <v>326</v>
      </c>
      <c r="RUB36" s="415" t="s">
        <v>125</v>
      </c>
      <c r="RUC36" s="415" t="s">
        <v>146</v>
      </c>
      <c r="RUD36" s="446"/>
      <c r="RUE36" s="451"/>
      <c r="RUF36" s="448">
        <v>89702</v>
      </c>
      <c r="RUG36" s="447" t="s">
        <v>327</v>
      </c>
      <c r="RUH36" s="450" t="s">
        <v>124</v>
      </c>
      <c r="RUI36" s="415" t="s">
        <v>326</v>
      </c>
      <c r="RUJ36" s="415" t="s">
        <v>125</v>
      </c>
      <c r="RUK36" s="415" t="s">
        <v>146</v>
      </c>
      <c r="RUL36" s="446"/>
      <c r="RUM36" s="451"/>
      <c r="RUN36" s="448">
        <v>89702</v>
      </c>
      <c r="RUO36" s="447" t="s">
        <v>327</v>
      </c>
      <c r="RUP36" s="450" t="s">
        <v>124</v>
      </c>
      <c r="RUQ36" s="415" t="s">
        <v>326</v>
      </c>
      <c r="RUR36" s="415" t="s">
        <v>125</v>
      </c>
      <c r="RUS36" s="415" t="s">
        <v>146</v>
      </c>
      <c r="RUT36" s="446"/>
      <c r="RUU36" s="451"/>
      <c r="RUV36" s="448">
        <v>89702</v>
      </c>
      <c r="RUW36" s="447" t="s">
        <v>327</v>
      </c>
      <c r="RUX36" s="450" t="s">
        <v>124</v>
      </c>
      <c r="RUY36" s="415" t="s">
        <v>326</v>
      </c>
      <c r="RUZ36" s="415" t="s">
        <v>125</v>
      </c>
      <c r="RVA36" s="415" t="s">
        <v>146</v>
      </c>
      <c r="RVB36" s="446"/>
      <c r="RVC36" s="451"/>
      <c r="RVD36" s="448">
        <v>89702</v>
      </c>
      <c r="RVE36" s="447" t="s">
        <v>327</v>
      </c>
      <c r="RVF36" s="450" t="s">
        <v>124</v>
      </c>
      <c r="RVG36" s="415" t="s">
        <v>326</v>
      </c>
      <c r="RVH36" s="415" t="s">
        <v>125</v>
      </c>
      <c r="RVI36" s="415" t="s">
        <v>146</v>
      </c>
      <c r="RVJ36" s="446"/>
      <c r="RVK36" s="451"/>
      <c r="RVL36" s="448">
        <v>89702</v>
      </c>
      <c r="RVM36" s="447" t="s">
        <v>327</v>
      </c>
      <c r="RVN36" s="450" t="s">
        <v>124</v>
      </c>
      <c r="RVO36" s="415" t="s">
        <v>326</v>
      </c>
      <c r="RVP36" s="415" t="s">
        <v>125</v>
      </c>
      <c r="RVQ36" s="415" t="s">
        <v>146</v>
      </c>
      <c r="RVR36" s="446"/>
      <c r="RVS36" s="451"/>
      <c r="RVT36" s="448">
        <v>89702</v>
      </c>
      <c r="RVU36" s="447" t="s">
        <v>327</v>
      </c>
      <c r="RVV36" s="450" t="s">
        <v>124</v>
      </c>
      <c r="RVW36" s="415" t="s">
        <v>326</v>
      </c>
      <c r="RVX36" s="415" t="s">
        <v>125</v>
      </c>
      <c r="RVY36" s="415" t="s">
        <v>146</v>
      </c>
      <c r="RVZ36" s="446"/>
      <c r="RWA36" s="451"/>
      <c r="RWB36" s="448">
        <v>89702</v>
      </c>
      <c r="RWC36" s="447" t="s">
        <v>327</v>
      </c>
      <c r="RWD36" s="450" t="s">
        <v>124</v>
      </c>
      <c r="RWE36" s="415" t="s">
        <v>326</v>
      </c>
      <c r="RWF36" s="415" t="s">
        <v>125</v>
      </c>
      <c r="RWG36" s="415" t="s">
        <v>146</v>
      </c>
      <c r="RWH36" s="446"/>
      <c r="RWI36" s="451"/>
      <c r="RWJ36" s="448">
        <v>89702</v>
      </c>
      <c r="RWK36" s="447" t="s">
        <v>327</v>
      </c>
      <c r="RWL36" s="450" t="s">
        <v>124</v>
      </c>
      <c r="RWM36" s="415" t="s">
        <v>326</v>
      </c>
      <c r="RWN36" s="415" t="s">
        <v>125</v>
      </c>
      <c r="RWO36" s="415" t="s">
        <v>146</v>
      </c>
      <c r="RWP36" s="446"/>
      <c r="RWQ36" s="451"/>
      <c r="RWR36" s="448">
        <v>89702</v>
      </c>
      <c r="RWS36" s="447" t="s">
        <v>327</v>
      </c>
      <c r="RWT36" s="450" t="s">
        <v>124</v>
      </c>
      <c r="RWU36" s="415" t="s">
        <v>326</v>
      </c>
      <c r="RWV36" s="415" t="s">
        <v>125</v>
      </c>
      <c r="RWW36" s="415" t="s">
        <v>146</v>
      </c>
      <c r="RWX36" s="446"/>
      <c r="RWY36" s="451"/>
      <c r="RWZ36" s="448">
        <v>89702</v>
      </c>
      <c r="RXA36" s="447" t="s">
        <v>327</v>
      </c>
      <c r="RXB36" s="450" t="s">
        <v>124</v>
      </c>
      <c r="RXC36" s="415" t="s">
        <v>326</v>
      </c>
      <c r="RXD36" s="415" t="s">
        <v>125</v>
      </c>
      <c r="RXE36" s="415" t="s">
        <v>146</v>
      </c>
      <c r="RXF36" s="446"/>
      <c r="RXG36" s="451"/>
      <c r="RXH36" s="448">
        <v>89702</v>
      </c>
      <c r="RXI36" s="447" t="s">
        <v>327</v>
      </c>
      <c r="RXJ36" s="450" t="s">
        <v>124</v>
      </c>
      <c r="RXK36" s="415" t="s">
        <v>326</v>
      </c>
      <c r="RXL36" s="415" t="s">
        <v>125</v>
      </c>
      <c r="RXM36" s="415" t="s">
        <v>146</v>
      </c>
      <c r="RXN36" s="446"/>
      <c r="RXO36" s="451"/>
      <c r="RXP36" s="448">
        <v>89702</v>
      </c>
      <c r="RXQ36" s="447" t="s">
        <v>327</v>
      </c>
      <c r="RXR36" s="450" t="s">
        <v>124</v>
      </c>
      <c r="RXS36" s="415" t="s">
        <v>326</v>
      </c>
      <c r="RXT36" s="415" t="s">
        <v>125</v>
      </c>
      <c r="RXU36" s="415" t="s">
        <v>146</v>
      </c>
      <c r="RXV36" s="446"/>
      <c r="RXW36" s="451"/>
      <c r="RXX36" s="448">
        <v>89702</v>
      </c>
      <c r="RXY36" s="447" t="s">
        <v>327</v>
      </c>
      <c r="RXZ36" s="450" t="s">
        <v>124</v>
      </c>
      <c r="RYA36" s="415" t="s">
        <v>326</v>
      </c>
      <c r="RYB36" s="415" t="s">
        <v>125</v>
      </c>
      <c r="RYC36" s="415" t="s">
        <v>146</v>
      </c>
      <c r="RYD36" s="446"/>
      <c r="RYE36" s="451"/>
      <c r="RYF36" s="448">
        <v>89702</v>
      </c>
      <c r="RYG36" s="447" t="s">
        <v>327</v>
      </c>
      <c r="RYH36" s="450" t="s">
        <v>124</v>
      </c>
      <c r="RYI36" s="415" t="s">
        <v>326</v>
      </c>
      <c r="RYJ36" s="415" t="s">
        <v>125</v>
      </c>
      <c r="RYK36" s="415" t="s">
        <v>146</v>
      </c>
      <c r="RYL36" s="446"/>
      <c r="RYM36" s="451"/>
      <c r="RYN36" s="448">
        <v>89702</v>
      </c>
      <c r="RYO36" s="447" t="s">
        <v>327</v>
      </c>
      <c r="RYP36" s="450" t="s">
        <v>124</v>
      </c>
      <c r="RYQ36" s="415" t="s">
        <v>326</v>
      </c>
      <c r="RYR36" s="415" t="s">
        <v>125</v>
      </c>
      <c r="RYS36" s="415" t="s">
        <v>146</v>
      </c>
      <c r="RYT36" s="446"/>
      <c r="RYU36" s="451"/>
      <c r="RYV36" s="448">
        <v>89702</v>
      </c>
      <c r="RYW36" s="447" t="s">
        <v>327</v>
      </c>
      <c r="RYX36" s="450" t="s">
        <v>124</v>
      </c>
      <c r="RYY36" s="415" t="s">
        <v>326</v>
      </c>
      <c r="RYZ36" s="415" t="s">
        <v>125</v>
      </c>
      <c r="RZA36" s="415" t="s">
        <v>146</v>
      </c>
      <c r="RZB36" s="446"/>
      <c r="RZC36" s="451"/>
      <c r="RZD36" s="448">
        <v>89702</v>
      </c>
      <c r="RZE36" s="447" t="s">
        <v>327</v>
      </c>
      <c r="RZF36" s="450" t="s">
        <v>124</v>
      </c>
      <c r="RZG36" s="415" t="s">
        <v>326</v>
      </c>
      <c r="RZH36" s="415" t="s">
        <v>125</v>
      </c>
      <c r="RZI36" s="415" t="s">
        <v>146</v>
      </c>
      <c r="RZJ36" s="446"/>
      <c r="RZK36" s="451"/>
      <c r="RZL36" s="448">
        <v>89702</v>
      </c>
      <c r="RZM36" s="447" t="s">
        <v>327</v>
      </c>
      <c r="RZN36" s="450" t="s">
        <v>124</v>
      </c>
      <c r="RZO36" s="415" t="s">
        <v>326</v>
      </c>
      <c r="RZP36" s="415" t="s">
        <v>125</v>
      </c>
      <c r="RZQ36" s="415" t="s">
        <v>146</v>
      </c>
      <c r="RZR36" s="446"/>
      <c r="RZS36" s="451"/>
      <c r="RZT36" s="448">
        <v>89702</v>
      </c>
      <c r="RZU36" s="447" t="s">
        <v>327</v>
      </c>
      <c r="RZV36" s="450" t="s">
        <v>124</v>
      </c>
      <c r="RZW36" s="415" t="s">
        <v>326</v>
      </c>
      <c r="RZX36" s="415" t="s">
        <v>125</v>
      </c>
      <c r="RZY36" s="415" t="s">
        <v>146</v>
      </c>
      <c r="RZZ36" s="446"/>
      <c r="SAA36" s="451"/>
      <c r="SAB36" s="448">
        <v>89702</v>
      </c>
      <c r="SAC36" s="447" t="s">
        <v>327</v>
      </c>
      <c r="SAD36" s="450" t="s">
        <v>124</v>
      </c>
      <c r="SAE36" s="415" t="s">
        <v>326</v>
      </c>
      <c r="SAF36" s="415" t="s">
        <v>125</v>
      </c>
      <c r="SAG36" s="415" t="s">
        <v>146</v>
      </c>
      <c r="SAH36" s="446"/>
      <c r="SAI36" s="451"/>
      <c r="SAJ36" s="448">
        <v>89702</v>
      </c>
      <c r="SAK36" s="447" t="s">
        <v>327</v>
      </c>
      <c r="SAL36" s="450" t="s">
        <v>124</v>
      </c>
      <c r="SAM36" s="415" t="s">
        <v>326</v>
      </c>
      <c r="SAN36" s="415" t="s">
        <v>125</v>
      </c>
      <c r="SAO36" s="415" t="s">
        <v>146</v>
      </c>
      <c r="SAP36" s="446"/>
      <c r="SAQ36" s="451"/>
      <c r="SAR36" s="448">
        <v>89702</v>
      </c>
      <c r="SAS36" s="447" t="s">
        <v>327</v>
      </c>
      <c r="SAT36" s="450" t="s">
        <v>124</v>
      </c>
      <c r="SAU36" s="415" t="s">
        <v>326</v>
      </c>
      <c r="SAV36" s="415" t="s">
        <v>125</v>
      </c>
      <c r="SAW36" s="415" t="s">
        <v>146</v>
      </c>
      <c r="SAX36" s="446"/>
      <c r="SAY36" s="451"/>
      <c r="SAZ36" s="448">
        <v>89702</v>
      </c>
      <c r="SBA36" s="447" t="s">
        <v>327</v>
      </c>
      <c r="SBB36" s="450" t="s">
        <v>124</v>
      </c>
      <c r="SBC36" s="415" t="s">
        <v>326</v>
      </c>
      <c r="SBD36" s="415" t="s">
        <v>125</v>
      </c>
      <c r="SBE36" s="415" t="s">
        <v>146</v>
      </c>
      <c r="SBF36" s="446"/>
      <c r="SBG36" s="451"/>
      <c r="SBH36" s="448">
        <v>89702</v>
      </c>
      <c r="SBI36" s="447" t="s">
        <v>327</v>
      </c>
      <c r="SBJ36" s="450" t="s">
        <v>124</v>
      </c>
      <c r="SBK36" s="415" t="s">
        <v>326</v>
      </c>
      <c r="SBL36" s="415" t="s">
        <v>125</v>
      </c>
      <c r="SBM36" s="415" t="s">
        <v>146</v>
      </c>
      <c r="SBN36" s="446"/>
      <c r="SBO36" s="451"/>
      <c r="SBP36" s="448">
        <v>89702</v>
      </c>
      <c r="SBQ36" s="447" t="s">
        <v>327</v>
      </c>
      <c r="SBR36" s="450" t="s">
        <v>124</v>
      </c>
      <c r="SBS36" s="415" t="s">
        <v>326</v>
      </c>
      <c r="SBT36" s="415" t="s">
        <v>125</v>
      </c>
      <c r="SBU36" s="415" t="s">
        <v>146</v>
      </c>
      <c r="SBV36" s="446"/>
      <c r="SBW36" s="451"/>
      <c r="SBX36" s="448">
        <v>89702</v>
      </c>
      <c r="SBY36" s="447" t="s">
        <v>327</v>
      </c>
      <c r="SBZ36" s="450" t="s">
        <v>124</v>
      </c>
      <c r="SCA36" s="415" t="s">
        <v>326</v>
      </c>
      <c r="SCB36" s="415" t="s">
        <v>125</v>
      </c>
      <c r="SCC36" s="415" t="s">
        <v>146</v>
      </c>
      <c r="SCD36" s="446"/>
      <c r="SCE36" s="451"/>
      <c r="SCF36" s="448">
        <v>89702</v>
      </c>
      <c r="SCG36" s="447" t="s">
        <v>327</v>
      </c>
      <c r="SCH36" s="450" t="s">
        <v>124</v>
      </c>
      <c r="SCI36" s="415" t="s">
        <v>326</v>
      </c>
      <c r="SCJ36" s="415" t="s">
        <v>125</v>
      </c>
      <c r="SCK36" s="415" t="s">
        <v>146</v>
      </c>
      <c r="SCL36" s="446"/>
      <c r="SCM36" s="451"/>
      <c r="SCN36" s="448">
        <v>89702</v>
      </c>
      <c r="SCO36" s="447" t="s">
        <v>327</v>
      </c>
      <c r="SCP36" s="450" t="s">
        <v>124</v>
      </c>
      <c r="SCQ36" s="415" t="s">
        <v>326</v>
      </c>
      <c r="SCR36" s="415" t="s">
        <v>125</v>
      </c>
      <c r="SCS36" s="415" t="s">
        <v>146</v>
      </c>
      <c r="SCT36" s="446"/>
      <c r="SCU36" s="451"/>
      <c r="SCV36" s="448">
        <v>89702</v>
      </c>
      <c r="SCW36" s="447" t="s">
        <v>327</v>
      </c>
      <c r="SCX36" s="450" t="s">
        <v>124</v>
      </c>
      <c r="SCY36" s="415" t="s">
        <v>326</v>
      </c>
      <c r="SCZ36" s="415" t="s">
        <v>125</v>
      </c>
      <c r="SDA36" s="415" t="s">
        <v>146</v>
      </c>
      <c r="SDB36" s="446"/>
      <c r="SDC36" s="451"/>
      <c r="SDD36" s="448">
        <v>89702</v>
      </c>
      <c r="SDE36" s="447" t="s">
        <v>327</v>
      </c>
      <c r="SDF36" s="450" t="s">
        <v>124</v>
      </c>
      <c r="SDG36" s="415" t="s">
        <v>326</v>
      </c>
      <c r="SDH36" s="415" t="s">
        <v>125</v>
      </c>
      <c r="SDI36" s="415" t="s">
        <v>146</v>
      </c>
      <c r="SDJ36" s="446"/>
      <c r="SDK36" s="451"/>
      <c r="SDL36" s="448">
        <v>89702</v>
      </c>
      <c r="SDM36" s="447" t="s">
        <v>327</v>
      </c>
      <c r="SDN36" s="450" t="s">
        <v>124</v>
      </c>
      <c r="SDO36" s="415" t="s">
        <v>326</v>
      </c>
      <c r="SDP36" s="415" t="s">
        <v>125</v>
      </c>
      <c r="SDQ36" s="415" t="s">
        <v>146</v>
      </c>
      <c r="SDR36" s="446"/>
      <c r="SDS36" s="451"/>
      <c r="SDT36" s="448">
        <v>89702</v>
      </c>
      <c r="SDU36" s="447" t="s">
        <v>327</v>
      </c>
      <c r="SDV36" s="450" t="s">
        <v>124</v>
      </c>
      <c r="SDW36" s="415" t="s">
        <v>326</v>
      </c>
      <c r="SDX36" s="415" t="s">
        <v>125</v>
      </c>
      <c r="SDY36" s="415" t="s">
        <v>146</v>
      </c>
      <c r="SDZ36" s="446"/>
      <c r="SEA36" s="451"/>
      <c r="SEB36" s="448">
        <v>89702</v>
      </c>
      <c r="SEC36" s="447" t="s">
        <v>327</v>
      </c>
      <c r="SED36" s="450" t="s">
        <v>124</v>
      </c>
      <c r="SEE36" s="415" t="s">
        <v>326</v>
      </c>
      <c r="SEF36" s="415" t="s">
        <v>125</v>
      </c>
      <c r="SEG36" s="415" t="s">
        <v>146</v>
      </c>
      <c r="SEH36" s="446"/>
      <c r="SEI36" s="451"/>
      <c r="SEJ36" s="448">
        <v>89702</v>
      </c>
      <c r="SEK36" s="447" t="s">
        <v>327</v>
      </c>
      <c r="SEL36" s="450" t="s">
        <v>124</v>
      </c>
      <c r="SEM36" s="415" t="s">
        <v>326</v>
      </c>
      <c r="SEN36" s="415" t="s">
        <v>125</v>
      </c>
      <c r="SEO36" s="415" t="s">
        <v>146</v>
      </c>
      <c r="SEP36" s="446"/>
      <c r="SEQ36" s="451"/>
      <c r="SER36" s="448">
        <v>89702</v>
      </c>
      <c r="SES36" s="447" t="s">
        <v>327</v>
      </c>
      <c r="SET36" s="450" t="s">
        <v>124</v>
      </c>
      <c r="SEU36" s="415" t="s">
        <v>326</v>
      </c>
      <c r="SEV36" s="415" t="s">
        <v>125</v>
      </c>
      <c r="SEW36" s="415" t="s">
        <v>146</v>
      </c>
      <c r="SEX36" s="446"/>
      <c r="SEY36" s="451"/>
      <c r="SEZ36" s="448">
        <v>89702</v>
      </c>
      <c r="SFA36" s="447" t="s">
        <v>327</v>
      </c>
      <c r="SFB36" s="450" t="s">
        <v>124</v>
      </c>
      <c r="SFC36" s="415" t="s">
        <v>326</v>
      </c>
      <c r="SFD36" s="415" t="s">
        <v>125</v>
      </c>
      <c r="SFE36" s="415" t="s">
        <v>146</v>
      </c>
      <c r="SFF36" s="446"/>
      <c r="SFG36" s="451"/>
      <c r="SFH36" s="448">
        <v>89702</v>
      </c>
      <c r="SFI36" s="447" t="s">
        <v>327</v>
      </c>
      <c r="SFJ36" s="450" t="s">
        <v>124</v>
      </c>
      <c r="SFK36" s="415" t="s">
        <v>326</v>
      </c>
      <c r="SFL36" s="415" t="s">
        <v>125</v>
      </c>
      <c r="SFM36" s="415" t="s">
        <v>146</v>
      </c>
      <c r="SFN36" s="446"/>
      <c r="SFO36" s="451"/>
      <c r="SFP36" s="448">
        <v>89702</v>
      </c>
      <c r="SFQ36" s="447" t="s">
        <v>327</v>
      </c>
      <c r="SFR36" s="450" t="s">
        <v>124</v>
      </c>
      <c r="SFS36" s="415" t="s">
        <v>326</v>
      </c>
      <c r="SFT36" s="415" t="s">
        <v>125</v>
      </c>
      <c r="SFU36" s="415" t="s">
        <v>146</v>
      </c>
      <c r="SFV36" s="446"/>
      <c r="SFW36" s="451"/>
      <c r="SFX36" s="448">
        <v>89702</v>
      </c>
      <c r="SFY36" s="447" t="s">
        <v>327</v>
      </c>
      <c r="SFZ36" s="450" t="s">
        <v>124</v>
      </c>
      <c r="SGA36" s="415" t="s">
        <v>326</v>
      </c>
      <c r="SGB36" s="415" t="s">
        <v>125</v>
      </c>
      <c r="SGC36" s="415" t="s">
        <v>146</v>
      </c>
      <c r="SGD36" s="446"/>
      <c r="SGE36" s="451"/>
      <c r="SGF36" s="448">
        <v>89702</v>
      </c>
      <c r="SGG36" s="447" t="s">
        <v>327</v>
      </c>
      <c r="SGH36" s="450" t="s">
        <v>124</v>
      </c>
      <c r="SGI36" s="415" t="s">
        <v>326</v>
      </c>
      <c r="SGJ36" s="415" t="s">
        <v>125</v>
      </c>
      <c r="SGK36" s="415" t="s">
        <v>146</v>
      </c>
      <c r="SGL36" s="446"/>
      <c r="SGM36" s="451"/>
      <c r="SGN36" s="448">
        <v>89702</v>
      </c>
      <c r="SGO36" s="447" t="s">
        <v>327</v>
      </c>
      <c r="SGP36" s="450" t="s">
        <v>124</v>
      </c>
      <c r="SGQ36" s="415" t="s">
        <v>326</v>
      </c>
      <c r="SGR36" s="415" t="s">
        <v>125</v>
      </c>
      <c r="SGS36" s="415" t="s">
        <v>146</v>
      </c>
      <c r="SGT36" s="446"/>
      <c r="SGU36" s="451"/>
      <c r="SGV36" s="448">
        <v>89702</v>
      </c>
      <c r="SGW36" s="447" t="s">
        <v>327</v>
      </c>
      <c r="SGX36" s="450" t="s">
        <v>124</v>
      </c>
      <c r="SGY36" s="415" t="s">
        <v>326</v>
      </c>
      <c r="SGZ36" s="415" t="s">
        <v>125</v>
      </c>
      <c r="SHA36" s="415" t="s">
        <v>146</v>
      </c>
      <c r="SHB36" s="446"/>
      <c r="SHC36" s="451"/>
      <c r="SHD36" s="448">
        <v>89702</v>
      </c>
      <c r="SHE36" s="447" t="s">
        <v>327</v>
      </c>
      <c r="SHF36" s="450" t="s">
        <v>124</v>
      </c>
      <c r="SHG36" s="415" t="s">
        <v>326</v>
      </c>
      <c r="SHH36" s="415" t="s">
        <v>125</v>
      </c>
      <c r="SHI36" s="415" t="s">
        <v>146</v>
      </c>
      <c r="SHJ36" s="446"/>
      <c r="SHK36" s="451"/>
      <c r="SHL36" s="448">
        <v>89702</v>
      </c>
      <c r="SHM36" s="447" t="s">
        <v>327</v>
      </c>
      <c r="SHN36" s="450" t="s">
        <v>124</v>
      </c>
      <c r="SHO36" s="415" t="s">
        <v>326</v>
      </c>
      <c r="SHP36" s="415" t="s">
        <v>125</v>
      </c>
      <c r="SHQ36" s="415" t="s">
        <v>146</v>
      </c>
      <c r="SHR36" s="446"/>
      <c r="SHS36" s="451"/>
      <c r="SHT36" s="448">
        <v>89702</v>
      </c>
      <c r="SHU36" s="447" t="s">
        <v>327</v>
      </c>
      <c r="SHV36" s="450" t="s">
        <v>124</v>
      </c>
      <c r="SHW36" s="415" t="s">
        <v>326</v>
      </c>
      <c r="SHX36" s="415" t="s">
        <v>125</v>
      </c>
      <c r="SHY36" s="415" t="s">
        <v>146</v>
      </c>
      <c r="SHZ36" s="446"/>
      <c r="SIA36" s="451"/>
      <c r="SIB36" s="448">
        <v>89702</v>
      </c>
      <c r="SIC36" s="447" t="s">
        <v>327</v>
      </c>
      <c r="SID36" s="450" t="s">
        <v>124</v>
      </c>
      <c r="SIE36" s="415" t="s">
        <v>326</v>
      </c>
      <c r="SIF36" s="415" t="s">
        <v>125</v>
      </c>
      <c r="SIG36" s="415" t="s">
        <v>146</v>
      </c>
      <c r="SIH36" s="446"/>
      <c r="SII36" s="451"/>
      <c r="SIJ36" s="448">
        <v>89702</v>
      </c>
      <c r="SIK36" s="447" t="s">
        <v>327</v>
      </c>
      <c r="SIL36" s="450" t="s">
        <v>124</v>
      </c>
      <c r="SIM36" s="415" t="s">
        <v>326</v>
      </c>
      <c r="SIN36" s="415" t="s">
        <v>125</v>
      </c>
      <c r="SIO36" s="415" t="s">
        <v>146</v>
      </c>
      <c r="SIP36" s="446"/>
      <c r="SIQ36" s="451"/>
      <c r="SIR36" s="448">
        <v>89702</v>
      </c>
      <c r="SIS36" s="447" t="s">
        <v>327</v>
      </c>
      <c r="SIT36" s="450" t="s">
        <v>124</v>
      </c>
      <c r="SIU36" s="415" t="s">
        <v>326</v>
      </c>
      <c r="SIV36" s="415" t="s">
        <v>125</v>
      </c>
      <c r="SIW36" s="415" t="s">
        <v>146</v>
      </c>
      <c r="SIX36" s="446"/>
      <c r="SIY36" s="451"/>
      <c r="SIZ36" s="448">
        <v>89702</v>
      </c>
      <c r="SJA36" s="447" t="s">
        <v>327</v>
      </c>
      <c r="SJB36" s="450" t="s">
        <v>124</v>
      </c>
      <c r="SJC36" s="415" t="s">
        <v>326</v>
      </c>
      <c r="SJD36" s="415" t="s">
        <v>125</v>
      </c>
      <c r="SJE36" s="415" t="s">
        <v>146</v>
      </c>
      <c r="SJF36" s="446"/>
      <c r="SJG36" s="451"/>
      <c r="SJH36" s="448">
        <v>89702</v>
      </c>
      <c r="SJI36" s="447" t="s">
        <v>327</v>
      </c>
      <c r="SJJ36" s="450" t="s">
        <v>124</v>
      </c>
      <c r="SJK36" s="415" t="s">
        <v>326</v>
      </c>
      <c r="SJL36" s="415" t="s">
        <v>125</v>
      </c>
      <c r="SJM36" s="415" t="s">
        <v>146</v>
      </c>
      <c r="SJN36" s="446"/>
      <c r="SJO36" s="451"/>
      <c r="SJP36" s="448">
        <v>89702</v>
      </c>
      <c r="SJQ36" s="447" t="s">
        <v>327</v>
      </c>
      <c r="SJR36" s="450" t="s">
        <v>124</v>
      </c>
      <c r="SJS36" s="415" t="s">
        <v>326</v>
      </c>
      <c r="SJT36" s="415" t="s">
        <v>125</v>
      </c>
      <c r="SJU36" s="415" t="s">
        <v>146</v>
      </c>
      <c r="SJV36" s="446"/>
      <c r="SJW36" s="451"/>
      <c r="SJX36" s="448">
        <v>89702</v>
      </c>
      <c r="SJY36" s="447" t="s">
        <v>327</v>
      </c>
      <c r="SJZ36" s="450" t="s">
        <v>124</v>
      </c>
      <c r="SKA36" s="415" t="s">
        <v>326</v>
      </c>
      <c r="SKB36" s="415" t="s">
        <v>125</v>
      </c>
      <c r="SKC36" s="415" t="s">
        <v>146</v>
      </c>
      <c r="SKD36" s="446"/>
      <c r="SKE36" s="451"/>
      <c r="SKF36" s="448">
        <v>89702</v>
      </c>
      <c r="SKG36" s="447" t="s">
        <v>327</v>
      </c>
      <c r="SKH36" s="450" t="s">
        <v>124</v>
      </c>
      <c r="SKI36" s="415" t="s">
        <v>326</v>
      </c>
      <c r="SKJ36" s="415" t="s">
        <v>125</v>
      </c>
      <c r="SKK36" s="415" t="s">
        <v>146</v>
      </c>
      <c r="SKL36" s="446"/>
      <c r="SKM36" s="451"/>
      <c r="SKN36" s="448">
        <v>89702</v>
      </c>
      <c r="SKO36" s="447" t="s">
        <v>327</v>
      </c>
      <c r="SKP36" s="450" t="s">
        <v>124</v>
      </c>
      <c r="SKQ36" s="415" t="s">
        <v>326</v>
      </c>
      <c r="SKR36" s="415" t="s">
        <v>125</v>
      </c>
      <c r="SKS36" s="415" t="s">
        <v>146</v>
      </c>
      <c r="SKT36" s="446"/>
      <c r="SKU36" s="451"/>
      <c r="SKV36" s="448">
        <v>89702</v>
      </c>
      <c r="SKW36" s="447" t="s">
        <v>327</v>
      </c>
      <c r="SKX36" s="450" t="s">
        <v>124</v>
      </c>
      <c r="SKY36" s="415" t="s">
        <v>326</v>
      </c>
      <c r="SKZ36" s="415" t="s">
        <v>125</v>
      </c>
      <c r="SLA36" s="415" t="s">
        <v>146</v>
      </c>
      <c r="SLB36" s="446"/>
      <c r="SLC36" s="451"/>
      <c r="SLD36" s="448">
        <v>89702</v>
      </c>
      <c r="SLE36" s="447" t="s">
        <v>327</v>
      </c>
      <c r="SLF36" s="450" t="s">
        <v>124</v>
      </c>
      <c r="SLG36" s="415" t="s">
        <v>326</v>
      </c>
      <c r="SLH36" s="415" t="s">
        <v>125</v>
      </c>
      <c r="SLI36" s="415" t="s">
        <v>146</v>
      </c>
      <c r="SLJ36" s="446"/>
      <c r="SLK36" s="451"/>
      <c r="SLL36" s="448">
        <v>89702</v>
      </c>
      <c r="SLM36" s="447" t="s">
        <v>327</v>
      </c>
      <c r="SLN36" s="450" t="s">
        <v>124</v>
      </c>
      <c r="SLO36" s="415" t="s">
        <v>326</v>
      </c>
      <c r="SLP36" s="415" t="s">
        <v>125</v>
      </c>
      <c r="SLQ36" s="415" t="s">
        <v>146</v>
      </c>
      <c r="SLR36" s="446"/>
      <c r="SLS36" s="451"/>
      <c r="SLT36" s="448">
        <v>89702</v>
      </c>
      <c r="SLU36" s="447" t="s">
        <v>327</v>
      </c>
      <c r="SLV36" s="450" t="s">
        <v>124</v>
      </c>
      <c r="SLW36" s="415" t="s">
        <v>326</v>
      </c>
      <c r="SLX36" s="415" t="s">
        <v>125</v>
      </c>
      <c r="SLY36" s="415" t="s">
        <v>146</v>
      </c>
      <c r="SLZ36" s="446"/>
      <c r="SMA36" s="451"/>
      <c r="SMB36" s="448">
        <v>89702</v>
      </c>
      <c r="SMC36" s="447" t="s">
        <v>327</v>
      </c>
      <c r="SMD36" s="450" t="s">
        <v>124</v>
      </c>
      <c r="SME36" s="415" t="s">
        <v>326</v>
      </c>
      <c r="SMF36" s="415" t="s">
        <v>125</v>
      </c>
      <c r="SMG36" s="415" t="s">
        <v>146</v>
      </c>
      <c r="SMH36" s="446"/>
      <c r="SMI36" s="451"/>
      <c r="SMJ36" s="448">
        <v>89702</v>
      </c>
      <c r="SMK36" s="447" t="s">
        <v>327</v>
      </c>
      <c r="SML36" s="450" t="s">
        <v>124</v>
      </c>
      <c r="SMM36" s="415" t="s">
        <v>326</v>
      </c>
      <c r="SMN36" s="415" t="s">
        <v>125</v>
      </c>
      <c r="SMO36" s="415" t="s">
        <v>146</v>
      </c>
      <c r="SMP36" s="446"/>
      <c r="SMQ36" s="451"/>
      <c r="SMR36" s="448">
        <v>89702</v>
      </c>
      <c r="SMS36" s="447" t="s">
        <v>327</v>
      </c>
      <c r="SMT36" s="450" t="s">
        <v>124</v>
      </c>
      <c r="SMU36" s="415" t="s">
        <v>326</v>
      </c>
      <c r="SMV36" s="415" t="s">
        <v>125</v>
      </c>
      <c r="SMW36" s="415" t="s">
        <v>146</v>
      </c>
      <c r="SMX36" s="446"/>
      <c r="SMY36" s="451"/>
      <c r="SMZ36" s="448">
        <v>89702</v>
      </c>
      <c r="SNA36" s="447" t="s">
        <v>327</v>
      </c>
      <c r="SNB36" s="450" t="s">
        <v>124</v>
      </c>
      <c r="SNC36" s="415" t="s">
        <v>326</v>
      </c>
      <c r="SND36" s="415" t="s">
        <v>125</v>
      </c>
      <c r="SNE36" s="415" t="s">
        <v>146</v>
      </c>
      <c r="SNF36" s="446"/>
      <c r="SNG36" s="451"/>
      <c r="SNH36" s="448">
        <v>89702</v>
      </c>
      <c r="SNI36" s="447" t="s">
        <v>327</v>
      </c>
      <c r="SNJ36" s="450" t="s">
        <v>124</v>
      </c>
      <c r="SNK36" s="415" t="s">
        <v>326</v>
      </c>
      <c r="SNL36" s="415" t="s">
        <v>125</v>
      </c>
      <c r="SNM36" s="415" t="s">
        <v>146</v>
      </c>
      <c r="SNN36" s="446"/>
      <c r="SNO36" s="451"/>
      <c r="SNP36" s="448">
        <v>89702</v>
      </c>
      <c r="SNQ36" s="447" t="s">
        <v>327</v>
      </c>
      <c r="SNR36" s="450" t="s">
        <v>124</v>
      </c>
      <c r="SNS36" s="415" t="s">
        <v>326</v>
      </c>
      <c r="SNT36" s="415" t="s">
        <v>125</v>
      </c>
      <c r="SNU36" s="415" t="s">
        <v>146</v>
      </c>
      <c r="SNV36" s="446"/>
      <c r="SNW36" s="451"/>
      <c r="SNX36" s="448">
        <v>89702</v>
      </c>
      <c r="SNY36" s="447" t="s">
        <v>327</v>
      </c>
      <c r="SNZ36" s="450" t="s">
        <v>124</v>
      </c>
      <c r="SOA36" s="415" t="s">
        <v>326</v>
      </c>
      <c r="SOB36" s="415" t="s">
        <v>125</v>
      </c>
      <c r="SOC36" s="415" t="s">
        <v>146</v>
      </c>
      <c r="SOD36" s="446"/>
      <c r="SOE36" s="451"/>
      <c r="SOF36" s="448">
        <v>89702</v>
      </c>
      <c r="SOG36" s="447" t="s">
        <v>327</v>
      </c>
      <c r="SOH36" s="450" t="s">
        <v>124</v>
      </c>
      <c r="SOI36" s="415" t="s">
        <v>326</v>
      </c>
      <c r="SOJ36" s="415" t="s">
        <v>125</v>
      </c>
      <c r="SOK36" s="415" t="s">
        <v>146</v>
      </c>
      <c r="SOL36" s="446"/>
      <c r="SOM36" s="451"/>
      <c r="SON36" s="448">
        <v>89702</v>
      </c>
      <c r="SOO36" s="447" t="s">
        <v>327</v>
      </c>
      <c r="SOP36" s="450" t="s">
        <v>124</v>
      </c>
      <c r="SOQ36" s="415" t="s">
        <v>326</v>
      </c>
      <c r="SOR36" s="415" t="s">
        <v>125</v>
      </c>
      <c r="SOS36" s="415" t="s">
        <v>146</v>
      </c>
      <c r="SOT36" s="446"/>
      <c r="SOU36" s="451"/>
      <c r="SOV36" s="448">
        <v>89702</v>
      </c>
      <c r="SOW36" s="447" t="s">
        <v>327</v>
      </c>
      <c r="SOX36" s="450" t="s">
        <v>124</v>
      </c>
      <c r="SOY36" s="415" t="s">
        <v>326</v>
      </c>
      <c r="SOZ36" s="415" t="s">
        <v>125</v>
      </c>
      <c r="SPA36" s="415" t="s">
        <v>146</v>
      </c>
      <c r="SPB36" s="446"/>
      <c r="SPC36" s="451"/>
      <c r="SPD36" s="448">
        <v>89702</v>
      </c>
      <c r="SPE36" s="447" t="s">
        <v>327</v>
      </c>
      <c r="SPF36" s="450" t="s">
        <v>124</v>
      </c>
      <c r="SPG36" s="415" t="s">
        <v>326</v>
      </c>
      <c r="SPH36" s="415" t="s">
        <v>125</v>
      </c>
      <c r="SPI36" s="415" t="s">
        <v>146</v>
      </c>
      <c r="SPJ36" s="446"/>
      <c r="SPK36" s="451"/>
      <c r="SPL36" s="448">
        <v>89702</v>
      </c>
      <c r="SPM36" s="447" t="s">
        <v>327</v>
      </c>
      <c r="SPN36" s="450" t="s">
        <v>124</v>
      </c>
      <c r="SPO36" s="415" t="s">
        <v>326</v>
      </c>
      <c r="SPP36" s="415" t="s">
        <v>125</v>
      </c>
      <c r="SPQ36" s="415" t="s">
        <v>146</v>
      </c>
      <c r="SPR36" s="446"/>
      <c r="SPS36" s="451"/>
      <c r="SPT36" s="448">
        <v>89702</v>
      </c>
      <c r="SPU36" s="447" t="s">
        <v>327</v>
      </c>
      <c r="SPV36" s="450" t="s">
        <v>124</v>
      </c>
      <c r="SPW36" s="415" t="s">
        <v>326</v>
      </c>
      <c r="SPX36" s="415" t="s">
        <v>125</v>
      </c>
      <c r="SPY36" s="415" t="s">
        <v>146</v>
      </c>
      <c r="SPZ36" s="446"/>
      <c r="SQA36" s="451"/>
      <c r="SQB36" s="448">
        <v>89702</v>
      </c>
      <c r="SQC36" s="447" t="s">
        <v>327</v>
      </c>
      <c r="SQD36" s="450" t="s">
        <v>124</v>
      </c>
      <c r="SQE36" s="415" t="s">
        <v>326</v>
      </c>
      <c r="SQF36" s="415" t="s">
        <v>125</v>
      </c>
      <c r="SQG36" s="415" t="s">
        <v>146</v>
      </c>
      <c r="SQH36" s="446"/>
      <c r="SQI36" s="451"/>
      <c r="SQJ36" s="448">
        <v>89702</v>
      </c>
      <c r="SQK36" s="447" t="s">
        <v>327</v>
      </c>
      <c r="SQL36" s="450" t="s">
        <v>124</v>
      </c>
      <c r="SQM36" s="415" t="s">
        <v>326</v>
      </c>
      <c r="SQN36" s="415" t="s">
        <v>125</v>
      </c>
      <c r="SQO36" s="415" t="s">
        <v>146</v>
      </c>
      <c r="SQP36" s="446"/>
      <c r="SQQ36" s="451"/>
      <c r="SQR36" s="448">
        <v>89702</v>
      </c>
      <c r="SQS36" s="447" t="s">
        <v>327</v>
      </c>
      <c r="SQT36" s="450" t="s">
        <v>124</v>
      </c>
      <c r="SQU36" s="415" t="s">
        <v>326</v>
      </c>
      <c r="SQV36" s="415" t="s">
        <v>125</v>
      </c>
      <c r="SQW36" s="415" t="s">
        <v>146</v>
      </c>
      <c r="SQX36" s="446"/>
      <c r="SQY36" s="451"/>
      <c r="SQZ36" s="448">
        <v>89702</v>
      </c>
      <c r="SRA36" s="447" t="s">
        <v>327</v>
      </c>
      <c r="SRB36" s="450" t="s">
        <v>124</v>
      </c>
      <c r="SRC36" s="415" t="s">
        <v>326</v>
      </c>
      <c r="SRD36" s="415" t="s">
        <v>125</v>
      </c>
      <c r="SRE36" s="415" t="s">
        <v>146</v>
      </c>
      <c r="SRF36" s="446"/>
      <c r="SRG36" s="451"/>
      <c r="SRH36" s="448">
        <v>89702</v>
      </c>
      <c r="SRI36" s="447" t="s">
        <v>327</v>
      </c>
      <c r="SRJ36" s="450" t="s">
        <v>124</v>
      </c>
      <c r="SRK36" s="415" t="s">
        <v>326</v>
      </c>
      <c r="SRL36" s="415" t="s">
        <v>125</v>
      </c>
      <c r="SRM36" s="415" t="s">
        <v>146</v>
      </c>
      <c r="SRN36" s="446"/>
      <c r="SRO36" s="451"/>
      <c r="SRP36" s="448">
        <v>89702</v>
      </c>
      <c r="SRQ36" s="447" t="s">
        <v>327</v>
      </c>
      <c r="SRR36" s="450" t="s">
        <v>124</v>
      </c>
      <c r="SRS36" s="415" t="s">
        <v>326</v>
      </c>
      <c r="SRT36" s="415" t="s">
        <v>125</v>
      </c>
      <c r="SRU36" s="415" t="s">
        <v>146</v>
      </c>
      <c r="SRV36" s="446"/>
      <c r="SRW36" s="451"/>
      <c r="SRX36" s="448">
        <v>89702</v>
      </c>
      <c r="SRY36" s="447" t="s">
        <v>327</v>
      </c>
      <c r="SRZ36" s="450" t="s">
        <v>124</v>
      </c>
      <c r="SSA36" s="415" t="s">
        <v>326</v>
      </c>
      <c r="SSB36" s="415" t="s">
        <v>125</v>
      </c>
      <c r="SSC36" s="415" t="s">
        <v>146</v>
      </c>
      <c r="SSD36" s="446"/>
      <c r="SSE36" s="451"/>
      <c r="SSF36" s="448">
        <v>89702</v>
      </c>
      <c r="SSG36" s="447" t="s">
        <v>327</v>
      </c>
      <c r="SSH36" s="450" t="s">
        <v>124</v>
      </c>
      <c r="SSI36" s="415" t="s">
        <v>326</v>
      </c>
      <c r="SSJ36" s="415" t="s">
        <v>125</v>
      </c>
      <c r="SSK36" s="415" t="s">
        <v>146</v>
      </c>
      <c r="SSL36" s="446"/>
      <c r="SSM36" s="451"/>
      <c r="SSN36" s="448">
        <v>89702</v>
      </c>
      <c r="SSO36" s="447" t="s">
        <v>327</v>
      </c>
      <c r="SSP36" s="450" t="s">
        <v>124</v>
      </c>
      <c r="SSQ36" s="415" t="s">
        <v>326</v>
      </c>
      <c r="SSR36" s="415" t="s">
        <v>125</v>
      </c>
      <c r="SSS36" s="415" t="s">
        <v>146</v>
      </c>
      <c r="SST36" s="446"/>
      <c r="SSU36" s="451"/>
      <c r="SSV36" s="448">
        <v>89702</v>
      </c>
      <c r="SSW36" s="447" t="s">
        <v>327</v>
      </c>
      <c r="SSX36" s="450" t="s">
        <v>124</v>
      </c>
      <c r="SSY36" s="415" t="s">
        <v>326</v>
      </c>
      <c r="SSZ36" s="415" t="s">
        <v>125</v>
      </c>
      <c r="STA36" s="415" t="s">
        <v>146</v>
      </c>
      <c r="STB36" s="446"/>
      <c r="STC36" s="451"/>
      <c r="STD36" s="448">
        <v>89702</v>
      </c>
      <c r="STE36" s="447" t="s">
        <v>327</v>
      </c>
      <c r="STF36" s="450" t="s">
        <v>124</v>
      </c>
      <c r="STG36" s="415" t="s">
        <v>326</v>
      </c>
      <c r="STH36" s="415" t="s">
        <v>125</v>
      </c>
      <c r="STI36" s="415" t="s">
        <v>146</v>
      </c>
      <c r="STJ36" s="446"/>
      <c r="STK36" s="451"/>
      <c r="STL36" s="448">
        <v>89702</v>
      </c>
      <c r="STM36" s="447" t="s">
        <v>327</v>
      </c>
      <c r="STN36" s="450" t="s">
        <v>124</v>
      </c>
      <c r="STO36" s="415" t="s">
        <v>326</v>
      </c>
      <c r="STP36" s="415" t="s">
        <v>125</v>
      </c>
      <c r="STQ36" s="415" t="s">
        <v>146</v>
      </c>
      <c r="STR36" s="446"/>
      <c r="STS36" s="451"/>
      <c r="STT36" s="448">
        <v>89702</v>
      </c>
      <c r="STU36" s="447" t="s">
        <v>327</v>
      </c>
      <c r="STV36" s="450" t="s">
        <v>124</v>
      </c>
      <c r="STW36" s="415" t="s">
        <v>326</v>
      </c>
      <c r="STX36" s="415" t="s">
        <v>125</v>
      </c>
      <c r="STY36" s="415" t="s">
        <v>146</v>
      </c>
      <c r="STZ36" s="446"/>
      <c r="SUA36" s="451"/>
      <c r="SUB36" s="448">
        <v>89702</v>
      </c>
      <c r="SUC36" s="447" t="s">
        <v>327</v>
      </c>
      <c r="SUD36" s="450" t="s">
        <v>124</v>
      </c>
      <c r="SUE36" s="415" t="s">
        <v>326</v>
      </c>
      <c r="SUF36" s="415" t="s">
        <v>125</v>
      </c>
      <c r="SUG36" s="415" t="s">
        <v>146</v>
      </c>
      <c r="SUH36" s="446"/>
      <c r="SUI36" s="451"/>
      <c r="SUJ36" s="448">
        <v>89702</v>
      </c>
      <c r="SUK36" s="447" t="s">
        <v>327</v>
      </c>
      <c r="SUL36" s="450" t="s">
        <v>124</v>
      </c>
      <c r="SUM36" s="415" t="s">
        <v>326</v>
      </c>
      <c r="SUN36" s="415" t="s">
        <v>125</v>
      </c>
      <c r="SUO36" s="415" t="s">
        <v>146</v>
      </c>
      <c r="SUP36" s="446"/>
      <c r="SUQ36" s="451"/>
      <c r="SUR36" s="448">
        <v>89702</v>
      </c>
      <c r="SUS36" s="447" t="s">
        <v>327</v>
      </c>
      <c r="SUT36" s="450" t="s">
        <v>124</v>
      </c>
      <c r="SUU36" s="415" t="s">
        <v>326</v>
      </c>
      <c r="SUV36" s="415" t="s">
        <v>125</v>
      </c>
      <c r="SUW36" s="415" t="s">
        <v>146</v>
      </c>
      <c r="SUX36" s="446"/>
      <c r="SUY36" s="451"/>
      <c r="SUZ36" s="448">
        <v>89702</v>
      </c>
      <c r="SVA36" s="447" t="s">
        <v>327</v>
      </c>
      <c r="SVB36" s="450" t="s">
        <v>124</v>
      </c>
      <c r="SVC36" s="415" t="s">
        <v>326</v>
      </c>
      <c r="SVD36" s="415" t="s">
        <v>125</v>
      </c>
      <c r="SVE36" s="415" t="s">
        <v>146</v>
      </c>
      <c r="SVF36" s="446"/>
      <c r="SVG36" s="451"/>
      <c r="SVH36" s="448">
        <v>89702</v>
      </c>
      <c r="SVI36" s="447" t="s">
        <v>327</v>
      </c>
      <c r="SVJ36" s="450" t="s">
        <v>124</v>
      </c>
      <c r="SVK36" s="415" t="s">
        <v>326</v>
      </c>
      <c r="SVL36" s="415" t="s">
        <v>125</v>
      </c>
      <c r="SVM36" s="415" t="s">
        <v>146</v>
      </c>
      <c r="SVN36" s="446"/>
      <c r="SVO36" s="451"/>
      <c r="SVP36" s="448">
        <v>89702</v>
      </c>
      <c r="SVQ36" s="447" t="s">
        <v>327</v>
      </c>
      <c r="SVR36" s="450" t="s">
        <v>124</v>
      </c>
      <c r="SVS36" s="415" t="s">
        <v>326</v>
      </c>
      <c r="SVT36" s="415" t="s">
        <v>125</v>
      </c>
      <c r="SVU36" s="415" t="s">
        <v>146</v>
      </c>
      <c r="SVV36" s="446"/>
      <c r="SVW36" s="451"/>
      <c r="SVX36" s="448">
        <v>89702</v>
      </c>
      <c r="SVY36" s="447" t="s">
        <v>327</v>
      </c>
      <c r="SVZ36" s="450" t="s">
        <v>124</v>
      </c>
      <c r="SWA36" s="415" t="s">
        <v>326</v>
      </c>
      <c r="SWB36" s="415" t="s">
        <v>125</v>
      </c>
      <c r="SWC36" s="415" t="s">
        <v>146</v>
      </c>
      <c r="SWD36" s="446"/>
      <c r="SWE36" s="451"/>
      <c r="SWF36" s="448">
        <v>89702</v>
      </c>
      <c r="SWG36" s="447" t="s">
        <v>327</v>
      </c>
      <c r="SWH36" s="450" t="s">
        <v>124</v>
      </c>
      <c r="SWI36" s="415" t="s">
        <v>326</v>
      </c>
      <c r="SWJ36" s="415" t="s">
        <v>125</v>
      </c>
      <c r="SWK36" s="415" t="s">
        <v>146</v>
      </c>
      <c r="SWL36" s="446"/>
      <c r="SWM36" s="451"/>
      <c r="SWN36" s="448">
        <v>89702</v>
      </c>
      <c r="SWO36" s="447" t="s">
        <v>327</v>
      </c>
      <c r="SWP36" s="450" t="s">
        <v>124</v>
      </c>
      <c r="SWQ36" s="415" t="s">
        <v>326</v>
      </c>
      <c r="SWR36" s="415" t="s">
        <v>125</v>
      </c>
      <c r="SWS36" s="415" t="s">
        <v>146</v>
      </c>
      <c r="SWT36" s="446"/>
      <c r="SWU36" s="451"/>
      <c r="SWV36" s="448">
        <v>89702</v>
      </c>
      <c r="SWW36" s="447" t="s">
        <v>327</v>
      </c>
      <c r="SWX36" s="450" t="s">
        <v>124</v>
      </c>
      <c r="SWY36" s="415" t="s">
        <v>326</v>
      </c>
      <c r="SWZ36" s="415" t="s">
        <v>125</v>
      </c>
      <c r="SXA36" s="415" t="s">
        <v>146</v>
      </c>
      <c r="SXB36" s="446"/>
      <c r="SXC36" s="451"/>
      <c r="SXD36" s="448">
        <v>89702</v>
      </c>
      <c r="SXE36" s="447" t="s">
        <v>327</v>
      </c>
      <c r="SXF36" s="450" t="s">
        <v>124</v>
      </c>
      <c r="SXG36" s="415" t="s">
        <v>326</v>
      </c>
      <c r="SXH36" s="415" t="s">
        <v>125</v>
      </c>
      <c r="SXI36" s="415" t="s">
        <v>146</v>
      </c>
      <c r="SXJ36" s="446"/>
      <c r="SXK36" s="451"/>
      <c r="SXL36" s="448">
        <v>89702</v>
      </c>
      <c r="SXM36" s="447" t="s">
        <v>327</v>
      </c>
      <c r="SXN36" s="450" t="s">
        <v>124</v>
      </c>
      <c r="SXO36" s="415" t="s">
        <v>326</v>
      </c>
      <c r="SXP36" s="415" t="s">
        <v>125</v>
      </c>
      <c r="SXQ36" s="415" t="s">
        <v>146</v>
      </c>
      <c r="SXR36" s="446"/>
      <c r="SXS36" s="451"/>
      <c r="SXT36" s="448">
        <v>89702</v>
      </c>
      <c r="SXU36" s="447" t="s">
        <v>327</v>
      </c>
      <c r="SXV36" s="450" t="s">
        <v>124</v>
      </c>
      <c r="SXW36" s="415" t="s">
        <v>326</v>
      </c>
      <c r="SXX36" s="415" t="s">
        <v>125</v>
      </c>
      <c r="SXY36" s="415" t="s">
        <v>146</v>
      </c>
      <c r="SXZ36" s="446"/>
      <c r="SYA36" s="451"/>
      <c r="SYB36" s="448">
        <v>89702</v>
      </c>
      <c r="SYC36" s="447" t="s">
        <v>327</v>
      </c>
      <c r="SYD36" s="450" t="s">
        <v>124</v>
      </c>
      <c r="SYE36" s="415" t="s">
        <v>326</v>
      </c>
      <c r="SYF36" s="415" t="s">
        <v>125</v>
      </c>
      <c r="SYG36" s="415" t="s">
        <v>146</v>
      </c>
      <c r="SYH36" s="446"/>
      <c r="SYI36" s="451"/>
      <c r="SYJ36" s="448">
        <v>89702</v>
      </c>
      <c r="SYK36" s="447" t="s">
        <v>327</v>
      </c>
      <c r="SYL36" s="450" t="s">
        <v>124</v>
      </c>
      <c r="SYM36" s="415" t="s">
        <v>326</v>
      </c>
      <c r="SYN36" s="415" t="s">
        <v>125</v>
      </c>
      <c r="SYO36" s="415" t="s">
        <v>146</v>
      </c>
      <c r="SYP36" s="446"/>
      <c r="SYQ36" s="451"/>
      <c r="SYR36" s="448">
        <v>89702</v>
      </c>
      <c r="SYS36" s="447" t="s">
        <v>327</v>
      </c>
      <c r="SYT36" s="450" t="s">
        <v>124</v>
      </c>
      <c r="SYU36" s="415" t="s">
        <v>326</v>
      </c>
      <c r="SYV36" s="415" t="s">
        <v>125</v>
      </c>
      <c r="SYW36" s="415" t="s">
        <v>146</v>
      </c>
      <c r="SYX36" s="446"/>
      <c r="SYY36" s="451"/>
      <c r="SYZ36" s="448">
        <v>89702</v>
      </c>
      <c r="SZA36" s="447" t="s">
        <v>327</v>
      </c>
      <c r="SZB36" s="450" t="s">
        <v>124</v>
      </c>
      <c r="SZC36" s="415" t="s">
        <v>326</v>
      </c>
      <c r="SZD36" s="415" t="s">
        <v>125</v>
      </c>
      <c r="SZE36" s="415" t="s">
        <v>146</v>
      </c>
      <c r="SZF36" s="446"/>
      <c r="SZG36" s="451"/>
      <c r="SZH36" s="448">
        <v>89702</v>
      </c>
      <c r="SZI36" s="447" t="s">
        <v>327</v>
      </c>
      <c r="SZJ36" s="450" t="s">
        <v>124</v>
      </c>
      <c r="SZK36" s="415" t="s">
        <v>326</v>
      </c>
      <c r="SZL36" s="415" t="s">
        <v>125</v>
      </c>
      <c r="SZM36" s="415" t="s">
        <v>146</v>
      </c>
      <c r="SZN36" s="446"/>
      <c r="SZO36" s="451"/>
      <c r="SZP36" s="448">
        <v>89702</v>
      </c>
      <c r="SZQ36" s="447" t="s">
        <v>327</v>
      </c>
      <c r="SZR36" s="450" t="s">
        <v>124</v>
      </c>
      <c r="SZS36" s="415" t="s">
        <v>326</v>
      </c>
      <c r="SZT36" s="415" t="s">
        <v>125</v>
      </c>
      <c r="SZU36" s="415" t="s">
        <v>146</v>
      </c>
      <c r="SZV36" s="446"/>
      <c r="SZW36" s="451"/>
      <c r="SZX36" s="448">
        <v>89702</v>
      </c>
      <c r="SZY36" s="447" t="s">
        <v>327</v>
      </c>
      <c r="SZZ36" s="450" t="s">
        <v>124</v>
      </c>
      <c r="TAA36" s="415" t="s">
        <v>326</v>
      </c>
      <c r="TAB36" s="415" t="s">
        <v>125</v>
      </c>
      <c r="TAC36" s="415" t="s">
        <v>146</v>
      </c>
      <c r="TAD36" s="446"/>
      <c r="TAE36" s="451"/>
      <c r="TAF36" s="448">
        <v>89702</v>
      </c>
      <c r="TAG36" s="447" t="s">
        <v>327</v>
      </c>
      <c r="TAH36" s="450" t="s">
        <v>124</v>
      </c>
      <c r="TAI36" s="415" t="s">
        <v>326</v>
      </c>
      <c r="TAJ36" s="415" t="s">
        <v>125</v>
      </c>
      <c r="TAK36" s="415" t="s">
        <v>146</v>
      </c>
      <c r="TAL36" s="446"/>
      <c r="TAM36" s="451"/>
      <c r="TAN36" s="448">
        <v>89702</v>
      </c>
      <c r="TAO36" s="447" t="s">
        <v>327</v>
      </c>
      <c r="TAP36" s="450" t="s">
        <v>124</v>
      </c>
      <c r="TAQ36" s="415" t="s">
        <v>326</v>
      </c>
      <c r="TAR36" s="415" t="s">
        <v>125</v>
      </c>
      <c r="TAS36" s="415" t="s">
        <v>146</v>
      </c>
      <c r="TAT36" s="446"/>
      <c r="TAU36" s="451"/>
      <c r="TAV36" s="448">
        <v>89702</v>
      </c>
      <c r="TAW36" s="447" t="s">
        <v>327</v>
      </c>
      <c r="TAX36" s="450" t="s">
        <v>124</v>
      </c>
      <c r="TAY36" s="415" t="s">
        <v>326</v>
      </c>
      <c r="TAZ36" s="415" t="s">
        <v>125</v>
      </c>
      <c r="TBA36" s="415" t="s">
        <v>146</v>
      </c>
      <c r="TBB36" s="446"/>
      <c r="TBC36" s="451"/>
      <c r="TBD36" s="448">
        <v>89702</v>
      </c>
      <c r="TBE36" s="447" t="s">
        <v>327</v>
      </c>
      <c r="TBF36" s="450" t="s">
        <v>124</v>
      </c>
      <c r="TBG36" s="415" t="s">
        <v>326</v>
      </c>
      <c r="TBH36" s="415" t="s">
        <v>125</v>
      </c>
      <c r="TBI36" s="415" t="s">
        <v>146</v>
      </c>
      <c r="TBJ36" s="446"/>
      <c r="TBK36" s="451"/>
      <c r="TBL36" s="448">
        <v>89702</v>
      </c>
      <c r="TBM36" s="447" t="s">
        <v>327</v>
      </c>
      <c r="TBN36" s="450" t="s">
        <v>124</v>
      </c>
      <c r="TBO36" s="415" t="s">
        <v>326</v>
      </c>
      <c r="TBP36" s="415" t="s">
        <v>125</v>
      </c>
      <c r="TBQ36" s="415" t="s">
        <v>146</v>
      </c>
      <c r="TBR36" s="446"/>
      <c r="TBS36" s="451"/>
      <c r="TBT36" s="448">
        <v>89702</v>
      </c>
      <c r="TBU36" s="447" t="s">
        <v>327</v>
      </c>
      <c r="TBV36" s="450" t="s">
        <v>124</v>
      </c>
      <c r="TBW36" s="415" t="s">
        <v>326</v>
      </c>
      <c r="TBX36" s="415" t="s">
        <v>125</v>
      </c>
      <c r="TBY36" s="415" t="s">
        <v>146</v>
      </c>
      <c r="TBZ36" s="446"/>
      <c r="TCA36" s="451"/>
      <c r="TCB36" s="448">
        <v>89702</v>
      </c>
      <c r="TCC36" s="447" t="s">
        <v>327</v>
      </c>
      <c r="TCD36" s="450" t="s">
        <v>124</v>
      </c>
      <c r="TCE36" s="415" t="s">
        <v>326</v>
      </c>
      <c r="TCF36" s="415" t="s">
        <v>125</v>
      </c>
      <c r="TCG36" s="415" t="s">
        <v>146</v>
      </c>
      <c r="TCH36" s="446"/>
      <c r="TCI36" s="451"/>
      <c r="TCJ36" s="448">
        <v>89702</v>
      </c>
      <c r="TCK36" s="447" t="s">
        <v>327</v>
      </c>
      <c r="TCL36" s="450" t="s">
        <v>124</v>
      </c>
      <c r="TCM36" s="415" t="s">
        <v>326</v>
      </c>
      <c r="TCN36" s="415" t="s">
        <v>125</v>
      </c>
      <c r="TCO36" s="415" t="s">
        <v>146</v>
      </c>
      <c r="TCP36" s="446"/>
      <c r="TCQ36" s="451"/>
      <c r="TCR36" s="448">
        <v>89702</v>
      </c>
      <c r="TCS36" s="447" t="s">
        <v>327</v>
      </c>
      <c r="TCT36" s="450" t="s">
        <v>124</v>
      </c>
      <c r="TCU36" s="415" t="s">
        <v>326</v>
      </c>
      <c r="TCV36" s="415" t="s">
        <v>125</v>
      </c>
      <c r="TCW36" s="415" t="s">
        <v>146</v>
      </c>
      <c r="TCX36" s="446"/>
      <c r="TCY36" s="451"/>
      <c r="TCZ36" s="448">
        <v>89702</v>
      </c>
      <c r="TDA36" s="447" t="s">
        <v>327</v>
      </c>
      <c r="TDB36" s="450" t="s">
        <v>124</v>
      </c>
      <c r="TDC36" s="415" t="s">
        <v>326</v>
      </c>
      <c r="TDD36" s="415" t="s">
        <v>125</v>
      </c>
      <c r="TDE36" s="415" t="s">
        <v>146</v>
      </c>
      <c r="TDF36" s="446"/>
      <c r="TDG36" s="451"/>
      <c r="TDH36" s="448">
        <v>89702</v>
      </c>
      <c r="TDI36" s="447" t="s">
        <v>327</v>
      </c>
      <c r="TDJ36" s="450" t="s">
        <v>124</v>
      </c>
      <c r="TDK36" s="415" t="s">
        <v>326</v>
      </c>
      <c r="TDL36" s="415" t="s">
        <v>125</v>
      </c>
      <c r="TDM36" s="415" t="s">
        <v>146</v>
      </c>
      <c r="TDN36" s="446"/>
      <c r="TDO36" s="451"/>
      <c r="TDP36" s="448">
        <v>89702</v>
      </c>
      <c r="TDQ36" s="447" t="s">
        <v>327</v>
      </c>
      <c r="TDR36" s="450" t="s">
        <v>124</v>
      </c>
      <c r="TDS36" s="415" t="s">
        <v>326</v>
      </c>
      <c r="TDT36" s="415" t="s">
        <v>125</v>
      </c>
      <c r="TDU36" s="415" t="s">
        <v>146</v>
      </c>
      <c r="TDV36" s="446"/>
      <c r="TDW36" s="451"/>
      <c r="TDX36" s="448">
        <v>89702</v>
      </c>
      <c r="TDY36" s="447" t="s">
        <v>327</v>
      </c>
      <c r="TDZ36" s="450" t="s">
        <v>124</v>
      </c>
      <c r="TEA36" s="415" t="s">
        <v>326</v>
      </c>
      <c r="TEB36" s="415" t="s">
        <v>125</v>
      </c>
      <c r="TEC36" s="415" t="s">
        <v>146</v>
      </c>
      <c r="TED36" s="446"/>
      <c r="TEE36" s="451"/>
      <c r="TEF36" s="448">
        <v>89702</v>
      </c>
      <c r="TEG36" s="447" t="s">
        <v>327</v>
      </c>
      <c r="TEH36" s="450" t="s">
        <v>124</v>
      </c>
      <c r="TEI36" s="415" t="s">
        <v>326</v>
      </c>
      <c r="TEJ36" s="415" t="s">
        <v>125</v>
      </c>
      <c r="TEK36" s="415" t="s">
        <v>146</v>
      </c>
      <c r="TEL36" s="446"/>
      <c r="TEM36" s="451"/>
      <c r="TEN36" s="448">
        <v>89702</v>
      </c>
      <c r="TEO36" s="447" t="s">
        <v>327</v>
      </c>
      <c r="TEP36" s="450" t="s">
        <v>124</v>
      </c>
      <c r="TEQ36" s="415" t="s">
        <v>326</v>
      </c>
      <c r="TER36" s="415" t="s">
        <v>125</v>
      </c>
      <c r="TES36" s="415" t="s">
        <v>146</v>
      </c>
      <c r="TET36" s="446"/>
      <c r="TEU36" s="451"/>
      <c r="TEV36" s="448">
        <v>89702</v>
      </c>
      <c r="TEW36" s="447" t="s">
        <v>327</v>
      </c>
      <c r="TEX36" s="450" t="s">
        <v>124</v>
      </c>
      <c r="TEY36" s="415" t="s">
        <v>326</v>
      </c>
      <c r="TEZ36" s="415" t="s">
        <v>125</v>
      </c>
      <c r="TFA36" s="415" t="s">
        <v>146</v>
      </c>
      <c r="TFB36" s="446"/>
      <c r="TFC36" s="451"/>
      <c r="TFD36" s="448">
        <v>89702</v>
      </c>
      <c r="TFE36" s="447" t="s">
        <v>327</v>
      </c>
      <c r="TFF36" s="450" t="s">
        <v>124</v>
      </c>
      <c r="TFG36" s="415" t="s">
        <v>326</v>
      </c>
      <c r="TFH36" s="415" t="s">
        <v>125</v>
      </c>
      <c r="TFI36" s="415" t="s">
        <v>146</v>
      </c>
      <c r="TFJ36" s="446"/>
      <c r="TFK36" s="451"/>
      <c r="TFL36" s="448">
        <v>89702</v>
      </c>
      <c r="TFM36" s="447" t="s">
        <v>327</v>
      </c>
      <c r="TFN36" s="450" t="s">
        <v>124</v>
      </c>
      <c r="TFO36" s="415" t="s">
        <v>326</v>
      </c>
      <c r="TFP36" s="415" t="s">
        <v>125</v>
      </c>
      <c r="TFQ36" s="415" t="s">
        <v>146</v>
      </c>
      <c r="TFR36" s="446"/>
      <c r="TFS36" s="451"/>
      <c r="TFT36" s="448">
        <v>89702</v>
      </c>
      <c r="TFU36" s="447" t="s">
        <v>327</v>
      </c>
      <c r="TFV36" s="450" t="s">
        <v>124</v>
      </c>
      <c r="TFW36" s="415" t="s">
        <v>326</v>
      </c>
      <c r="TFX36" s="415" t="s">
        <v>125</v>
      </c>
      <c r="TFY36" s="415" t="s">
        <v>146</v>
      </c>
      <c r="TFZ36" s="446"/>
      <c r="TGA36" s="451"/>
      <c r="TGB36" s="448">
        <v>89702</v>
      </c>
      <c r="TGC36" s="447" t="s">
        <v>327</v>
      </c>
      <c r="TGD36" s="450" t="s">
        <v>124</v>
      </c>
      <c r="TGE36" s="415" t="s">
        <v>326</v>
      </c>
      <c r="TGF36" s="415" t="s">
        <v>125</v>
      </c>
      <c r="TGG36" s="415" t="s">
        <v>146</v>
      </c>
      <c r="TGH36" s="446"/>
      <c r="TGI36" s="451"/>
      <c r="TGJ36" s="448">
        <v>89702</v>
      </c>
      <c r="TGK36" s="447" t="s">
        <v>327</v>
      </c>
      <c r="TGL36" s="450" t="s">
        <v>124</v>
      </c>
      <c r="TGM36" s="415" t="s">
        <v>326</v>
      </c>
      <c r="TGN36" s="415" t="s">
        <v>125</v>
      </c>
      <c r="TGO36" s="415" t="s">
        <v>146</v>
      </c>
      <c r="TGP36" s="446"/>
      <c r="TGQ36" s="451"/>
      <c r="TGR36" s="448">
        <v>89702</v>
      </c>
      <c r="TGS36" s="447" t="s">
        <v>327</v>
      </c>
      <c r="TGT36" s="450" t="s">
        <v>124</v>
      </c>
      <c r="TGU36" s="415" t="s">
        <v>326</v>
      </c>
      <c r="TGV36" s="415" t="s">
        <v>125</v>
      </c>
      <c r="TGW36" s="415" t="s">
        <v>146</v>
      </c>
      <c r="TGX36" s="446"/>
      <c r="TGY36" s="451"/>
      <c r="TGZ36" s="448">
        <v>89702</v>
      </c>
      <c r="THA36" s="447" t="s">
        <v>327</v>
      </c>
      <c r="THB36" s="450" t="s">
        <v>124</v>
      </c>
      <c r="THC36" s="415" t="s">
        <v>326</v>
      </c>
      <c r="THD36" s="415" t="s">
        <v>125</v>
      </c>
      <c r="THE36" s="415" t="s">
        <v>146</v>
      </c>
      <c r="THF36" s="446"/>
      <c r="THG36" s="451"/>
      <c r="THH36" s="448">
        <v>89702</v>
      </c>
      <c r="THI36" s="447" t="s">
        <v>327</v>
      </c>
      <c r="THJ36" s="450" t="s">
        <v>124</v>
      </c>
      <c r="THK36" s="415" t="s">
        <v>326</v>
      </c>
      <c r="THL36" s="415" t="s">
        <v>125</v>
      </c>
      <c r="THM36" s="415" t="s">
        <v>146</v>
      </c>
      <c r="THN36" s="446"/>
      <c r="THO36" s="451"/>
      <c r="THP36" s="448">
        <v>89702</v>
      </c>
      <c r="THQ36" s="447" t="s">
        <v>327</v>
      </c>
      <c r="THR36" s="450" t="s">
        <v>124</v>
      </c>
      <c r="THS36" s="415" t="s">
        <v>326</v>
      </c>
      <c r="THT36" s="415" t="s">
        <v>125</v>
      </c>
      <c r="THU36" s="415" t="s">
        <v>146</v>
      </c>
      <c r="THV36" s="446"/>
      <c r="THW36" s="451"/>
      <c r="THX36" s="448">
        <v>89702</v>
      </c>
      <c r="THY36" s="447" t="s">
        <v>327</v>
      </c>
      <c r="THZ36" s="450" t="s">
        <v>124</v>
      </c>
      <c r="TIA36" s="415" t="s">
        <v>326</v>
      </c>
      <c r="TIB36" s="415" t="s">
        <v>125</v>
      </c>
      <c r="TIC36" s="415" t="s">
        <v>146</v>
      </c>
      <c r="TID36" s="446"/>
      <c r="TIE36" s="451"/>
      <c r="TIF36" s="448">
        <v>89702</v>
      </c>
      <c r="TIG36" s="447" t="s">
        <v>327</v>
      </c>
      <c r="TIH36" s="450" t="s">
        <v>124</v>
      </c>
      <c r="TII36" s="415" t="s">
        <v>326</v>
      </c>
      <c r="TIJ36" s="415" t="s">
        <v>125</v>
      </c>
      <c r="TIK36" s="415" t="s">
        <v>146</v>
      </c>
      <c r="TIL36" s="446"/>
      <c r="TIM36" s="451"/>
      <c r="TIN36" s="448">
        <v>89702</v>
      </c>
      <c r="TIO36" s="447" t="s">
        <v>327</v>
      </c>
      <c r="TIP36" s="450" t="s">
        <v>124</v>
      </c>
      <c r="TIQ36" s="415" t="s">
        <v>326</v>
      </c>
      <c r="TIR36" s="415" t="s">
        <v>125</v>
      </c>
      <c r="TIS36" s="415" t="s">
        <v>146</v>
      </c>
      <c r="TIT36" s="446"/>
      <c r="TIU36" s="451"/>
      <c r="TIV36" s="448">
        <v>89702</v>
      </c>
      <c r="TIW36" s="447" t="s">
        <v>327</v>
      </c>
      <c r="TIX36" s="450" t="s">
        <v>124</v>
      </c>
      <c r="TIY36" s="415" t="s">
        <v>326</v>
      </c>
      <c r="TIZ36" s="415" t="s">
        <v>125</v>
      </c>
      <c r="TJA36" s="415" t="s">
        <v>146</v>
      </c>
      <c r="TJB36" s="446"/>
      <c r="TJC36" s="451"/>
      <c r="TJD36" s="448">
        <v>89702</v>
      </c>
      <c r="TJE36" s="447" t="s">
        <v>327</v>
      </c>
      <c r="TJF36" s="450" t="s">
        <v>124</v>
      </c>
      <c r="TJG36" s="415" t="s">
        <v>326</v>
      </c>
      <c r="TJH36" s="415" t="s">
        <v>125</v>
      </c>
      <c r="TJI36" s="415" t="s">
        <v>146</v>
      </c>
      <c r="TJJ36" s="446"/>
      <c r="TJK36" s="451"/>
      <c r="TJL36" s="448">
        <v>89702</v>
      </c>
      <c r="TJM36" s="447" t="s">
        <v>327</v>
      </c>
      <c r="TJN36" s="450" t="s">
        <v>124</v>
      </c>
      <c r="TJO36" s="415" t="s">
        <v>326</v>
      </c>
      <c r="TJP36" s="415" t="s">
        <v>125</v>
      </c>
      <c r="TJQ36" s="415" t="s">
        <v>146</v>
      </c>
      <c r="TJR36" s="446"/>
      <c r="TJS36" s="451"/>
      <c r="TJT36" s="448">
        <v>89702</v>
      </c>
      <c r="TJU36" s="447" t="s">
        <v>327</v>
      </c>
      <c r="TJV36" s="450" t="s">
        <v>124</v>
      </c>
      <c r="TJW36" s="415" t="s">
        <v>326</v>
      </c>
      <c r="TJX36" s="415" t="s">
        <v>125</v>
      </c>
      <c r="TJY36" s="415" t="s">
        <v>146</v>
      </c>
      <c r="TJZ36" s="446"/>
      <c r="TKA36" s="451"/>
      <c r="TKB36" s="448">
        <v>89702</v>
      </c>
      <c r="TKC36" s="447" t="s">
        <v>327</v>
      </c>
      <c r="TKD36" s="450" t="s">
        <v>124</v>
      </c>
      <c r="TKE36" s="415" t="s">
        <v>326</v>
      </c>
      <c r="TKF36" s="415" t="s">
        <v>125</v>
      </c>
      <c r="TKG36" s="415" t="s">
        <v>146</v>
      </c>
      <c r="TKH36" s="446"/>
      <c r="TKI36" s="451"/>
      <c r="TKJ36" s="448">
        <v>89702</v>
      </c>
      <c r="TKK36" s="447" t="s">
        <v>327</v>
      </c>
      <c r="TKL36" s="450" t="s">
        <v>124</v>
      </c>
      <c r="TKM36" s="415" t="s">
        <v>326</v>
      </c>
      <c r="TKN36" s="415" t="s">
        <v>125</v>
      </c>
      <c r="TKO36" s="415" t="s">
        <v>146</v>
      </c>
      <c r="TKP36" s="446"/>
      <c r="TKQ36" s="451"/>
      <c r="TKR36" s="448">
        <v>89702</v>
      </c>
      <c r="TKS36" s="447" t="s">
        <v>327</v>
      </c>
      <c r="TKT36" s="450" t="s">
        <v>124</v>
      </c>
      <c r="TKU36" s="415" t="s">
        <v>326</v>
      </c>
      <c r="TKV36" s="415" t="s">
        <v>125</v>
      </c>
      <c r="TKW36" s="415" t="s">
        <v>146</v>
      </c>
      <c r="TKX36" s="446"/>
      <c r="TKY36" s="451"/>
      <c r="TKZ36" s="448">
        <v>89702</v>
      </c>
      <c r="TLA36" s="447" t="s">
        <v>327</v>
      </c>
      <c r="TLB36" s="450" t="s">
        <v>124</v>
      </c>
      <c r="TLC36" s="415" t="s">
        <v>326</v>
      </c>
      <c r="TLD36" s="415" t="s">
        <v>125</v>
      </c>
      <c r="TLE36" s="415" t="s">
        <v>146</v>
      </c>
      <c r="TLF36" s="446"/>
      <c r="TLG36" s="451"/>
      <c r="TLH36" s="448">
        <v>89702</v>
      </c>
      <c r="TLI36" s="447" t="s">
        <v>327</v>
      </c>
      <c r="TLJ36" s="450" t="s">
        <v>124</v>
      </c>
      <c r="TLK36" s="415" t="s">
        <v>326</v>
      </c>
      <c r="TLL36" s="415" t="s">
        <v>125</v>
      </c>
      <c r="TLM36" s="415" t="s">
        <v>146</v>
      </c>
      <c r="TLN36" s="446"/>
      <c r="TLO36" s="451"/>
      <c r="TLP36" s="448">
        <v>89702</v>
      </c>
      <c r="TLQ36" s="447" t="s">
        <v>327</v>
      </c>
      <c r="TLR36" s="450" t="s">
        <v>124</v>
      </c>
      <c r="TLS36" s="415" t="s">
        <v>326</v>
      </c>
      <c r="TLT36" s="415" t="s">
        <v>125</v>
      </c>
      <c r="TLU36" s="415" t="s">
        <v>146</v>
      </c>
      <c r="TLV36" s="446"/>
      <c r="TLW36" s="451"/>
      <c r="TLX36" s="448">
        <v>89702</v>
      </c>
      <c r="TLY36" s="447" t="s">
        <v>327</v>
      </c>
      <c r="TLZ36" s="450" t="s">
        <v>124</v>
      </c>
      <c r="TMA36" s="415" t="s">
        <v>326</v>
      </c>
      <c r="TMB36" s="415" t="s">
        <v>125</v>
      </c>
      <c r="TMC36" s="415" t="s">
        <v>146</v>
      </c>
      <c r="TMD36" s="446"/>
      <c r="TME36" s="451"/>
      <c r="TMF36" s="448">
        <v>89702</v>
      </c>
      <c r="TMG36" s="447" t="s">
        <v>327</v>
      </c>
      <c r="TMH36" s="450" t="s">
        <v>124</v>
      </c>
      <c r="TMI36" s="415" t="s">
        <v>326</v>
      </c>
      <c r="TMJ36" s="415" t="s">
        <v>125</v>
      </c>
      <c r="TMK36" s="415" t="s">
        <v>146</v>
      </c>
      <c r="TML36" s="446"/>
      <c r="TMM36" s="451"/>
      <c r="TMN36" s="448">
        <v>89702</v>
      </c>
      <c r="TMO36" s="447" t="s">
        <v>327</v>
      </c>
      <c r="TMP36" s="450" t="s">
        <v>124</v>
      </c>
      <c r="TMQ36" s="415" t="s">
        <v>326</v>
      </c>
      <c r="TMR36" s="415" t="s">
        <v>125</v>
      </c>
      <c r="TMS36" s="415" t="s">
        <v>146</v>
      </c>
      <c r="TMT36" s="446"/>
      <c r="TMU36" s="451"/>
      <c r="TMV36" s="448">
        <v>89702</v>
      </c>
      <c r="TMW36" s="447" t="s">
        <v>327</v>
      </c>
      <c r="TMX36" s="450" t="s">
        <v>124</v>
      </c>
      <c r="TMY36" s="415" t="s">
        <v>326</v>
      </c>
      <c r="TMZ36" s="415" t="s">
        <v>125</v>
      </c>
      <c r="TNA36" s="415" t="s">
        <v>146</v>
      </c>
      <c r="TNB36" s="446"/>
      <c r="TNC36" s="451"/>
      <c r="TND36" s="448">
        <v>89702</v>
      </c>
      <c r="TNE36" s="447" t="s">
        <v>327</v>
      </c>
      <c r="TNF36" s="450" t="s">
        <v>124</v>
      </c>
      <c r="TNG36" s="415" t="s">
        <v>326</v>
      </c>
      <c r="TNH36" s="415" t="s">
        <v>125</v>
      </c>
      <c r="TNI36" s="415" t="s">
        <v>146</v>
      </c>
      <c r="TNJ36" s="446"/>
      <c r="TNK36" s="451"/>
      <c r="TNL36" s="448">
        <v>89702</v>
      </c>
      <c r="TNM36" s="447" t="s">
        <v>327</v>
      </c>
      <c r="TNN36" s="450" t="s">
        <v>124</v>
      </c>
      <c r="TNO36" s="415" t="s">
        <v>326</v>
      </c>
      <c r="TNP36" s="415" t="s">
        <v>125</v>
      </c>
      <c r="TNQ36" s="415" t="s">
        <v>146</v>
      </c>
      <c r="TNR36" s="446"/>
      <c r="TNS36" s="451"/>
      <c r="TNT36" s="448">
        <v>89702</v>
      </c>
      <c r="TNU36" s="447" t="s">
        <v>327</v>
      </c>
      <c r="TNV36" s="450" t="s">
        <v>124</v>
      </c>
      <c r="TNW36" s="415" t="s">
        <v>326</v>
      </c>
      <c r="TNX36" s="415" t="s">
        <v>125</v>
      </c>
      <c r="TNY36" s="415" t="s">
        <v>146</v>
      </c>
      <c r="TNZ36" s="446"/>
      <c r="TOA36" s="451"/>
      <c r="TOB36" s="448">
        <v>89702</v>
      </c>
      <c r="TOC36" s="447" t="s">
        <v>327</v>
      </c>
      <c r="TOD36" s="450" t="s">
        <v>124</v>
      </c>
      <c r="TOE36" s="415" t="s">
        <v>326</v>
      </c>
      <c r="TOF36" s="415" t="s">
        <v>125</v>
      </c>
      <c r="TOG36" s="415" t="s">
        <v>146</v>
      </c>
      <c r="TOH36" s="446"/>
      <c r="TOI36" s="451"/>
      <c r="TOJ36" s="448">
        <v>89702</v>
      </c>
      <c r="TOK36" s="447" t="s">
        <v>327</v>
      </c>
      <c r="TOL36" s="450" t="s">
        <v>124</v>
      </c>
      <c r="TOM36" s="415" t="s">
        <v>326</v>
      </c>
      <c r="TON36" s="415" t="s">
        <v>125</v>
      </c>
      <c r="TOO36" s="415" t="s">
        <v>146</v>
      </c>
      <c r="TOP36" s="446"/>
      <c r="TOQ36" s="451"/>
      <c r="TOR36" s="448">
        <v>89702</v>
      </c>
      <c r="TOS36" s="447" t="s">
        <v>327</v>
      </c>
      <c r="TOT36" s="450" t="s">
        <v>124</v>
      </c>
      <c r="TOU36" s="415" t="s">
        <v>326</v>
      </c>
      <c r="TOV36" s="415" t="s">
        <v>125</v>
      </c>
      <c r="TOW36" s="415" t="s">
        <v>146</v>
      </c>
      <c r="TOX36" s="446"/>
      <c r="TOY36" s="451"/>
      <c r="TOZ36" s="448">
        <v>89702</v>
      </c>
      <c r="TPA36" s="447" t="s">
        <v>327</v>
      </c>
      <c r="TPB36" s="450" t="s">
        <v>124</v>
      </c>
      <c r="TPC36" s="415" t="s">
        <v>326</v>
      </c>
      <c r="TPD36" s="415" t="s">
        <v>125</v>
      </c>
      <c r="TPE36" s="415" t="s">
        <v>146</v>
      </c>
      <c r="TPF36" s="446"/>
      <c r="TPG36" s="451"/>
      <c r="TPH36" s="448">
        <v>89702</v>
      </c>
      <c r="TPI36" s="447" t="s">
        <v>327</v>
      </c>
      <c r="TPJ36" s="450" t="s">
        <v>124</v>
      </c>
      <c r="TPK36" s="415" t="s">
        <v>326</v>
      </c>
      <c r="TPL36" s="415" t="s">
        <v>125</v>
      </c>
      <c r="TPM36" s="415" t="s">
        <v>146</v>
      </c>
      <c r="TPN36" s="446"/>
      <c r="TPO36" s="451"/>
      <c r="TPP36" s="448">
        <v>89702</v>
      </c>
      <c r="TPQ36" s="447" t="s">
        <v>327</v>
      </c>
      <c r="TPR36" s="450" t="s">
        <v>124</v>
      </c>
      <c r="TPS36" s="415" t="s">
        <v>326</v>
      </c>
      <c r="TPT36" s="415" t="s">
        <v>125</v>
      </c>
      <c r="TPU36" s="415" t="s">
        <v>146</v>
      </c>
      <c r="TPV36" s="446"/>
      <c r="TPW36" s="451"/>
      <c r="TPX36" s="448">
        <v>89702</v>
      </c>
      <c r="TPY36" s="447" t="s">
        <v>327</v>
      </c>
      <c r="TPZ36" s="450" t="s">
        <v>124</v>
      </c>
      <c r="TQA36" s="415" t="s">
        <v>326</v>
      </c>
      <c r="TQB36" s="415" t="s">
        <v>125</v>
      </c>
      <c r="TQC36" s="415" t="s">
        <v>146</v>
      </c>
      <c r="TQD36" s="446"/>
      <c r="TQE36" s="451"/>
      <c r="TQF36" s="448">
        <v>89702</v>
      </c>
      <c r="TQG36" s="447" t="s">
        <v>327</v>
      </c>
      <c r="TQH36" s="450" t="s">
        <v>124</v>
      </c>
      <c r="TQI36" s="415" t="s">
        <v>326</v>
      </c>
      <c r="TQJ36" s="415" t="s">
        <v>125</v>
      </c>
      <c r="TQK36" s="415" t="s">
        <v>146</v>
      </c>
      <c r="TQL36" s="446"/>
      <c r="TQM36" s="451"/>
      <c r="TQN36" s="448">
        <v>89702</v>
      </c>
      <c r="TQO36" s="447" t="s">
        <v>327</v>
      </c>
      <c r="TQP36" s="450" t="s">
        <v>124</v>
      </c>
      <c r="TQQ36" s="415" t="s">
        <v>326</v>
      </c>
      <c r="TQR36" s="415" t="s">
        <v>125</v>
      </c>
      <c r="TQS36" s="415" t="s">
        <v>146</v>
      </c>
      <c r="TQT36" s="446"/>
      <c r="TQU36" s="451"/>
      <c r="TQV36" s="448">
        <v>89702</v>
      </c>
      <c r="TQW36" s="447" t="s">
        <v>327</v>
      </c>
      <c r="TQX36" s="450" t="s">
        <v>124</v>
      </c>
      <c r="TQY36" s="415" t="s">
        <v>326</v>
      </c>
      <c r="TQZ36" s="415" t="s">
        <v>125</v>
      </c>
      <c r="TRA36" s="415" t="s">
        <v>146</v>
      </c>
      <c r="TRB36" s="446"/>
      <c r="TRC36" s="451"/>
      <c r="TRD36" s="448">
        <v>89702</v>
      </c>
      <c r="TRE36" s="447" t="s">
        <v>327</v>
      </c>
      <c r="TRF36" s="450" t="s">
        <v>124</v>
      </c>
      <c r="TRG36" s="415" t="s">
        <v>326</v>
      </c>
      <c r="TRH36" s="415" t="s">
        <v>125</v>
      </c>
      <c r="TRI36" s="415" t="s">
        <v>146</v>
      </c>
      <c r="TRJ36" s="446"/>
      <c r="TRK36" s="451"/>
      <c r="TRL36" s="448">
        <v>89702</v>
      </c>
      <c r="TRM36" s="447" t="s">
        <v>327</v>
      </c>
      <c r="TRN36" s="450" t="s">
        <v>124</v>
      </c>
      <c r="TRO36" s="415" t="s">
        <v>326</v>
      </c>
      <c r="TRP36" s="415" t="s">
        <v>125</v>
      </c>
      <c r="TRQ36" s="415" t="s">
        <v>146</v>
      </c>
      <c r="TRR36" s="446"/>
      <c r="TRS36" s="451"/>
      <c r="TRT36" s="448">
        <v>89702</v>
      </c>
      <c r="TRU36" s="447" t="s">
        <v>327</v>
      </c>
      <c r="TRV36" s="450" t="s">
        <v>124</v>
      </c>
      <c r="TRW36" s="415" t="s">
        <v>326</v>
      </c>
      <c r="TRX36" s="415" t="s">
        <v>125</v>
      </c>
      <c r="TRY36" s="415" t="s">
        <v>146</v>
      </c>
      <c r="TRZ36" s="446"/>
      <c r="TSA36" s="451"/>
      <c r="TSB36" s="448">
        <v>89702</v>
      </c>
      <c r="TSC36" s="447" t="s">
        <v>327</v>
      </c>
      <c r="TSD36" s="450" t="s">
        <v>124</v>
      </c>
      <c r="TSE36" s="415" t="s">
        <v>326</v>
      </c>
      <c r="TSF36" s="415" t="s">
        <v>125</v>
      </c>
      <c r="TSG36" s="415" t="s">
        <v>146</v>
      </c>
      <c r="TSH36" s="446"/>
      <c r="TSI36" s="451"/>
      <c r="TSJ36" s="448">
        <v>89702</v>
      </c>
      <c r="TSK36" s="447" t="s">
        <v>327</v>
      </c>
      <c r="TSL36" s="450" t="s">
        <v>124</v>
      </c>
      <c r="TSM36" s="415" t="s">
        <v>326</v>
      </c>
      <c r="TSN36" s="415" t="s">
        <v>125</v>
      </c>
      <c r="TSO36" s="415" t="s">
        <v>146</v>
      </c>
      <c r="TSP36" s="446"/>
      <c r="TSQ36" s="451"/>
      <c r="TSR36" s="448">
        <v>89702</v>
      </c>
      <c r="TSS36" s="447" t="s">
        <v>327</v>
      </c>
      <c r="TST36" s="450" t="s">
        <v>124</v>
      </c>
      <c r="TSU36" s="415" t="s">
        <v>326</v>
      </c>
      <c r="TSV36" s="415" t="s">
        <v>125</v>
      </c>
      <c r="TSW36" s="415" t="s">
        <v>146</v>
      </c>
      <c r="TSX36" s="446"/>
      <c r="TSY36" s="451"/>
      <c r="TSZ36" s="448">
        <v>89702</v>
      </c>
      <c r="TTA36" s="447" t="s">
        <v>327</v>
      </c>
      <c r="TTB36" s="450" t="s">
        <v>124</v>
      </c>
      <c r="TTC36" s="415" t="s">
        <v>326</v>
      </c>
      <c r="TTD36" s="415" t="s">
        <v>125</v>
      </c>
      <c r="TTE36" s="415" t="s">
        <v>146</v>
      </c>
      <c r="TTF36" s="446"/>
      <c r="TTG36" s="451"/>
      <c r="TTH36" s="448">
        <v>89702</v>
      </c>
      <c r="TTI36" s="447" t="s">
        <v>327</v>
      </c>
      <c r="TTJ36" s="450" t="s">
        <v>124</v>
      </c>
      <c r="TTK36" s="415" t="s">
        <v>326</v>
      </c>
      <c r="TTL36" s="415" t="s">
        <v>125</v>
      </c>
      <c r="TTM36" s="415" t="s">
        <v>146</v>
      </c>
      <c r="TTN36" s="446"/>
      <c r="TTO36" s="451"/>
      <c r="TTP36" s="448">
        <v>89702</v>
      </c>
      <c r="TTQ36" s="447" t="s">
        <v>327</v>
      </c>
      <c r="TTR36" s="450" t="s">
        <v>124</v>
      </c>
      <c r="TTS36" s="415" t="s">
        <v>326</v>
      </c>
      <c r="TTT36" s="415" t="s">
        <v>125</v>
      </c>
      <c r="TTU36" s="415" t="s">
        <v>146</v>
      </c>
      <c r="TTV36" s="446"/>
      <c r="TTW36" s="451"/>
      <c r="TTX36" s="448">
        <v>89702</v>
      </c>
      <c r="TTY36" s="447" t="s">
        <v>327</v>
      </c>
      <c r="TTZ36" s="450" t="s">
        <v>124</v>
      </c>
      <c r="TUA36" s="415" t="s">
        <v>326</v>
      </c>
      <c r="TUB36" s="415" t="s">
        <v>125</v>
      </c>
      <c r="TUC36" s="415" t="s">
        <v>146</v>
      </c>
      <c r="TUD36" s="446"/>
      <c r="TUE36" s="451"/>
      <c r="TUF36" s="448">
        <v>89702</v>
      </c>
      <c r="TUG36" s="447" t="s">
        <v>327</v>
      </c>
      <c r="TUH36" s="450" t="s">
        <v>124</v>
      </c>
      <c r="TUI36" s="415" t="s">
        <v>326</v>
      </c>
      <c r="TUJ36" s="415" t="s">
        <v>125</v>
      </c>
      <c r="TUK36" s="415" t="s">
        <v>146</v>
      </c>
      <c r="TUL36" s="446"/>
      <c r="TUM36" s="451"/>
      <c r="TUN36" s="448">
        <v>89702</v>
      </c>
      <c r="TUO36" s="447" t="s">
        <v>327</v>
      </c>
      <c r="TUP36" s="450" t="s">
        <v>124</v>
      </c>
      <c r="TUQ36" s="415" t="s">
        <v>326</v>
      </c>
      <c r="TUR36" s="415" t="s">
        <v>125</v>
      </c>
      <c r="TUS36" s="415" t="s">
        <v>146</v>
      </c>
      <c r="TUT36" s="446"/>
      <c r="TUU36" s="451"/>
      <c r="TUV36" s="448">
        <v>89702</v>
      </c>
      <c r="TUW36" s="447" t="s">
        <v>327</v>
      </c>
      <c r="TUX36" s="450" t="s">
        <v>124</v>
      </c>
      <c r="TUY36" s="415" t="s">
        <v>326</v>
      </c>
      <c r="TUZ36" s="415" t="s">
        <v>125</v>
      </c>
      <c r="TVA36" s="415" t="s">
        <v>146</v>
      </c>
      <c r="TVB36" s="446"/>
      <c r="TVC36" s="451"/>
      <c r="TVD36" s="448">
        <v>89702</v>
      </c>
      <c r="TVE36" s="447" t="s">
        <v>327</v>
      </c>
      <c r="TVF36" s="450" t="s">
        <v>124</v>
      </c>
      <c r="TVG36" s="415" t="s">
        <v>326</v>
      </c>
      <c r="TVH36" s="415" t="s">
        <v>125</v>
      </c>
      <c r="TVI36" s="415" t="s">
        <v>146</v>
      </c>
      <c r="TVJ36" s="446"/>
      <c r="TVK36" s="451"/>
      <c r="TVL36" s="448">
        <v>89702</v>
      </c>
      <c r="TVM36" s="447" t="s">
        <v>327</v>
      </c>
      <c r="TVN36" s="450" t="s">
        <v>124</v>
      </c>
      <c r="TVO36" s="415" t="s">
        <v>326</v>
      </c>
      <c r="TVP36" s="415" t="s">
        <v>125</v>
      </c>
      <c r="TVQ36" s="415" t="s">
        <v>146</v>
      </c>
      <c r="TVR36" s="446"/>
      <c r="TVS36" s="451"/>
      <c r="TVT36" s="448">
        <v>89702</v>
      </c>
      <c r="TVU36" s="447" t="s">
        <v>327</v>
      </c>
      <c r="TVV36" s="450" t="s">
        <v>124</v>
      </c>
      <c r="TVW36" s="415" t="s">
        <v>326</v>
      </c>
      <c r="TVX36" s="415" t="s">
        <v>125</v>
      </c>
      <c r="TVY36" s="415" t="s">
        <v>146</v>
      </c>
      <c r="TVZ36" s="446"/>
      <c r="TWA36" s="451"/>
      <c r="TWB36" s="448">
        <v>89702</v>
      </c>
      <c r="TWC36" s="447" t="s">
        <v>327</v>
      </c>
      <c r="TWD36" s="450" t="s">
        <v>124</v>
      </c>
      <c r="TWE36" s="415" t="s">
        <v>326</v>
      </c>
      <c r="TWF36" s="415" t="s">
        <v>125</v>
      </c>
      <c r="TWG36" s="415" t="s">
        <v>146</v>
      </c>
      <c r="TWH36" s="446"/>
      <c r="TWI36" s="451"/>
      <c r="TWJ36" s="448">
        <v>89702</v>
      </c>
      <c r="TWK36" s="447" t="s">
        <v>327</v>
      </c>
      <c r="TWL36" s="450" t="s">
        <v>124</v>
      </c>
      <c r="TWM36" s="415" t="s">
        <v>326</v>
      </c>
      <c r="TWN36" s="415" t="s">
        <v>125</v>
      </c>
      <c r="TWO36" s="415" t="s">
        <v>146</v>
      </c>
      <c r="TWP36" s="446"/>
      <c r="TWQ36" s="451"/>
      <c r="TWR36" s="448">
        <v>89702</v>
      </c>
      <c r="TWS36" s="447" t="s">
        <v>327</v>
      </c>
      <c r="TWT36" s="450" t="s">
        <v>124</v>
      </c>
      <c r="TWU36" s="415" t="s">
        <v>326</v>
      </c>
      <c r="TWV36" s="415" t="s">
        <v>125</v>
      </c>
      <c r="TWW36" s="415" t="s">
        <v>146</v>
      </c>
      <c r="TWX36" s="446"/>
      <c r="TWY36" s="451"/>
      <c r="TWZ36" s="448">
        <v>89702</v>
      </c>
      <c r="TXA36" s="447" t="s">
        <v>327</v>
      </c>
      <c r="TXB36" s="450" t="s">
        <v>124</v>
      </c>
      <c r="TXC36" s="415" t="s">
        <v>326</v>
      </c>
      <c r="TXD36" s="415" t="s">
        <v>125</v>
      </c>
      <c r="TXE36" s="415" t="s">
        <v>146</v>
      </c>
      <c r="TXF36" s="446"/>
      <c r="TXG36" s="451"/>
      <c r="TXH36" s="448">
        <v>89702</v>
      </c>
      <c r="TXI36" s="447" t="s">
        <v>327</v>
      </c>
      <c r="TXJ36" s="450" t="s">
        <v>124</v>
      </c>
      <c r="TXK36" s="415" t="s">
        <v>326</v>
      </c>
      <c r="TXL36" s="415" t="s">
        <v>125</v>
      </c>
      <c r="TXM36" s="415" t="s">
        <v>146</v>
      </c>
      <c r="TXN36" s="446"/>
      <c r="TXO36" s="451"/>
      <c r="TXP36" s="448">
        <v>89702</v>
      </c>
      <c r="TXQ36" s="447" t="s">
        <v>327</v>
      </c>
      <c r="TXR36" s="450" t="s">
        <v>124</v>
      </c>
      <c r="TXS36" s="415" t="s">
        <v>326</v>
      </c>
      <c r="TXT36" s="415" t="s">
        <v>125</v>
      </c>
      <c r="TXU36" s="415" t="s">
        <v>146</v>
      </c>
      <c r="TXV36" s="446"/>
      <c r="TXW36" s="451"/>
      <c r="TXX36" s="448">
        <v>89702</v>
      </c>
      <c r="TXY36" s="447" t="s">
        <v>327</v>
      </c>
      <c r="TXZ36" s="450" t="s">
        <v>124</v>
      </c>
      <c r="TYA36" s="415" t="s">
        <v>326</v>
      </c>
      <c r="TYB36" s="415" t="s">
        <v>125</v>
      </c>
      <c r="TYC36" s="415" t="s">
        <v>146</v>
      </c>
      <c r="TYD36" s="446"/>
      <c r="TYE36" s="451"/>
      <c r="TYF36" s="448">
        <v>89702</v>
      </c>
      <c r="TYG36" s="447" t="s">
        <v>327</v>
      </c>
      <c r="TYH36" s="450" t="s">
        <v>124</v>
      </c>
      <c r="TYI36" s="415" t="s">
        <v>326</v>
      </c>
      <c r="TYJ36" s="415" t="s">
        <v>125</v>
      </c>
      <c r="TYK36" s="415" t="s">
        <v>146</v>
      </c>
      <c r="TYL36" s="446"/>
      <c r="TYM36" s="451"/>
      <c r="TYN36" s="448">
        <v>89702</v>
      </c>
      <c r="TYO36" s="447" t="s">
        <v>327</v>
      </c>
      <c r="TYP36" s="450" t="s">
        <v>124</v>
      </c>
      <c r="TYQ36" s="415" t="s">
        <v>326</v>
      </c>
      <c r="TYR36" s="415" t="s">
        <v>125</v>
      </c>
      <c r="TYS36" s="415" t="s">
        <v>146</v>
      </c>
      <c r="TYT36" s="446"/>
      <c r="TYU36" s="451"/>
      <c r="TYV36" s="448">
        <v>89702</v>
      </c>
      <c r="TYW36" s="447" t="s">
        <v>327</v>
      </c>
      <c r="TYX36" s="450" t="s">
        <v>124</v>
      </c>
      <c r="TYY36" s="415" t="s">
        <v>326</v>
      </c>
      <c r="TYZ36" s="415" t="s">
        <v>125</v>
      </c>
      <c r="TZA36" s="415" t="s">
        <v>146</v>
      </c>
      <c r="TZB36" s="446"/>
      <c r="TZC36" s="451"/>
      <c r="TZD36" s="448">
        <v>89702</v>
      </c>
      <c r="TZE36" s="447" t="s">
        <v>327</v>
      </c>
      <c r="TZF36" s="450" t="s">
        <v>124</v>
      </c>
      <c r="TZG36" s="415" t="s">
        <v>326</v>
      </c>
      <c r="TZH36" s="415" t="s">
        <v>125</v>
      </c>
      <c r="TZI36" s="415" t="s">
        <v>146</v>
      </c>
      <c r="TZJ36" s="446"/>
      <c r="TZK36" s="451"/>
      <c r="TZL36" s="448">
        <v>89702</v>
      </c>
      <c r="TZM36" s="447" t="s">
        <v>327</v>
      </c>
      <c r="TZN36" s="450" t="s">
        <v>124</v>
      </c>
      <c r="TZO36" s="415" t="s">
        <v>326</v>
      </c>
      <c r="TZP36" s="415" t="s">
        <v>125</v>
      </c>
      <c r="TZQ36" s="415" t="s">
        <v>146</v>
      </c>
      <c r="TZR36" s="446"/>
      <c r="TZS36" s="451"/>
      <c r="TZT36" s="448">
        <v>89702</v>
      </c>
      <c r="TZU36" s="447" t="s">
        <v>327</v>
      </c>
      <c r="TZV36" s="450" t="s">
        <v>124</v>
      </c>
      <c r="TZW36" s="415" t="s">
        <v>326</v>
      </c>
      <c r="TZX36" s="415" t="s">
        <v>125</v>
      </c>
      <c r="TZY36" s="415" t="s">
        <v>146</v>
      </c>
      <c r="TZZ36" s="446"/>
      <c r="UAA36" s="451"/>
      <c r="UAB36" s="448">
        <v>89702</v>
      </c>
      <c r="UAC36" s="447" t="s">
        <v>327</v>
      </c>
      <c r="UAD36" s="450" t="s">
        <v>124</v>
      </c>
      <c r="UAE36" s="415" t="s">
        <v>326</v>
      </c>
      <c r="UAF36" s="415" t="s">
        <v>125</v>
      </c>
      <c r="UAG36" s="415" t="s">
        <v>146</v>
      </c>
      <c r="UAH36" s="446"/>
      <c r="UAI36" s="451"/>
      <c r="UAJ36" s="448">
        <v>89702</v>
      </c>
      <c r="UAK36" s="447" t="s">
        <v>327</v>
      </c>
      <c r="UAL36" s="450" t="s">
        <v>124</v>
      </c>
      <c r="UAM36" s="415" t="s">
        <v>326</v>
      </c>
      <c r="UAN36" s="415" t="s">
        <v>125</v>
      </c>
      <c r="UAO36" s="415" t="s">
        <v>146</v>
      </c>
      <c r="UAP36" s="446"/>
      <c r="UAQ36" s="451"/>
      <c r="UAR36" s="448">
        <v>89702</v>
      </c>
      <c r="UAS36" s="447" t="s">
        <v>327</v>
      </c>
      <c r="UAT36" s="450" t="s">
        <v>124</v>
      </c>
      <c r="UAU36" s="415" t="s">
        <v>326</v>
      </c>
      <c r="UAV36" s="415" t="s">
        <v>125</v>
      </c>
      <c r="UAW36" s="415" t="s">
        <v>146</v>
      </c>
      <c r="UAX36" s="446"/>
      <c r="UAY36" s="451"/>
      <c r="UAZ36" s="448">
        <v>89702</v>
      </c>
      <c r="UBA36" s="447" t="s">
        <v>327</v>
      </c>
      <c r="UBB36" s="450" t="s">
        <v>124</v>
      </c>
      <c r="UBC36" s="415" t="s">
        <v>326</v>
      </c>
      <c r="UBD36" s="415" t="s">
        <v>125</v>
      </c>
      <c r="UBE36" s="415" t="s">
        <v>146</v>
      </c>
      <c r="UBF36" s="446"/>
      <c r="UBG36" s="451"/>
      <c r="UBH36" s="448">
        <v>89702</v>
      </c>
      <c r="UBI36" s="447" t="s">
        <v>327</v>
      </c>
      <c r="UBJ36" s="450" t="s">
        <v>124</v>
      </c>
      <c r="UBK36" s="415" t="s">
        <v>326</v>
      </c>
      <c r="UBL36" s="415" t="s">
        <v>125</v>
      </c>
      <c r="UBM36" s="415" t="s">
        <v>146</v>
      </c>
      <c r="UBN36" s="446"/>
      <c r="UBO36" s="451"/>
      <c r="UBP36" s="448">
        <v>89702</v>
      </c>
      <c r="UBQ36" s="447" t="s">
        <v>327</v>
      </c>
      <c r="UBR36" s="450" t="s">
        <v>124</v>
      </c>
      <c r="UBS36" s="415" t="s">
        <v>326</v>
      </c>
      <c r="UBT36" s="415" t="s">
        <v>125</v>
      </c>
      <c r="UBU36" s="415" t="s">
        <v>146</v>
      </c>
      <c r="UBV36" s="446"/>
      <c r="UBW36" s="451"/>
      <c r="UBX36" s="448">
        <v>89702</v>
      </c>
      <c r="UBY36" s="447" t="s">
        <v>327</v>
      </c>
      <c r="UBZ36" s="450" t="s">
        <v>124</v>
      </c>
      <c r="UCA36" s="415" t="s">
        <v>326</v>
      </c>
      <c r="UCB36" s="415" t="s">
        <v>125</v>
      </c>
      <c r="UCC36" s="415" t="s">
        <v>146</v>
      </c>
      <c r="UCD36" s="446"/>
      <c r="UCE36" s="451"/>
      <c r="UCF36" s="448">
        <v>89702</v>
      </c>
      <c r="UCG36" s="447" t="s">
        <v>327</v>
      </c>
      <c r="UCH36" s="450" t="s">
        <v>124</v>
      </c>
      <c r="UCI36" s="415" t="s">
        <v>326</v>
      </c>
      <c r="UCJ36" s="415" t="s">
        <v>125</v>
      </c>
      <c r="UCK36" s="415" t="s">
        <v>146</v>
      </c>
      <c r="UCL36" s="446"/>
      <c r="UCM36" s="451"/>
      <c r="UCN36" s="448">
        <v>89702</v>
      </c>
      <c r="UCO36" s="447" t="s">
        <v>327</v>
      </c>
      <c r="UCP36" s="450" t="s">
        <v>124</v>
      </c>
      <c r="UCQ36" s="415" t="s">
        <v>326</v>
      </c>
      <c r="UCR36" s="415" t="s">
        <v>125</v>
      </c>
      <c r="UCS36" s="415" t="s">
        <v>146</v>
      </c>
      <c r="UCT36" s="446"/>
      <c r="UCU36" s="451"/>
      <c r="UCV36" s="448">
        <v>89702</v>
      </c>
      <c r="UCW36" s="447" t="s">
        <v>327</v>
      </c>
      <c r="UCX36" s="450" t="s">
        <v>124</v>
      </c>
      <c r="UCY36" s="415" t="s">
        <v>326</v>
      </c>
      <c r="UCZ36" s="415" t="s">
        <v>125</v>
      </c>
      <c r="UDA36" s="415" t="s">
        <v>146</v>
      </c>
      <c r="UDB36" s="446"/>
      <c r="UDC36" s="451"/>
      <c r="UDD36" s="448">
        <v>89702</v>
      </c>
      <c r="UDE36" s="447" t="s">
        <v>327</v>
      </c>
      <c r="UDF36" s="450" t="s">
        <v>124</v>
      </c>
      <c r="UDG36" s="415" t="s">
        <v>326</v>
      </c>
      <c r="UDH36" s="415" t="s">
        <v>125</v>
      </c>
      <c r="UDI36" s="415" t="s">
        <v>146</v>
      </c>
      <c r="UDJ36" s="446"/>
      <c r="UDK36" s="451"/>
      <c r="UDL36" s="448">
        <v>89702</v>
      </c>
      <c r="UDM36" s="447" t="s">
        <v>327</v>
      </c>
      <c r="UDN36" s="450" t="s">
        <v>124</v>
      </c>
      <c r="UDO36" s="415" t="s">
        <v>326</v>
      </c>
      <c r="UDP36" s="415" t="s">
        <v>125</v>
      </c>
      <c r="UDQ36" s="415" t="s">
        <v>146</v>
      </c>
      <c r="UDR36" s="446"/>
      <c r="UDS36" s="451"/>
      <c r="UDT36" s="448">
        <v>89702</v>
      </c>
      <c r="UDU36" s="447" t="s">
        <v>327</v>
      </c>
      <c r="UDV36" s="450" t="s">
        <v>124</v>
      </c>
      <c r="UDW36" s="415" t="s">
        <v>326</v>
      </c>
      <c r="UDX36" s="415" t="s">
        <v>125</v>
      </c>
      <c r="UDY36" s="415" t="s">
        <v>146</v>
      </c>
      <c r="UDZ36" s="446"/>
      <c r="UEA36" s="451"/>
      <c r="UEB36" s="448">
        <v>89702</v>
      </c>
      <c r="UEC36" s="447" t="s">
        <v>327</v>
      </c>
      <c r="UED36" s="450" t="s">
        <v>124</v>
      </c>
      <c r="UEE36" s="415" t="s">
        <v>326</v>
      </c>
      <c r="UEF36" s="415" t="s">
        <v>125</v>
      </c>
      <c r="UEG36" s="415" t="s">
        <v>146</v>
      </c>
      <c r="UEH36" s="446"/>
      <c r="UEI36" s="451"/>
      <c r="UEJ36" s="448">
        <v>89702</v>
      </c>
      <c r="UEK36" s="447" t="s">
        <v>327</v>
      </c>
      <c r="UEL36" s="450" t="s">
        <v>124</v>
      </c>
      <c r="UEM36" s="415" t="s">
        <v>326</v>
      </c>
      <c r="UEN36" s="415" t="s">
        <v>125</v>
      </c>
      <c r="UEO36" s="415" t="s">
        <v>146</v>
      </c>
      <c r="UEP36" s="446"/>
      <c r="UEQ36" s="451"/>
      <c r="UER36" s="448">
        <v>89702</v>
      </c>
      <c r="UES36" s="447" t="s">
        <v>327</v>
      </c>
      <c r="UET36" s="450" t="s">
        <v>124</v>
      </c>
      <c r="UEU36" s="415" t="s">
        <v>326</v>
      </c>
      <c r="UEV36" s="415" t="s">
        <v>125</v>
      </c>
      <c r="UEW36" s="415" t="s">
        <v>146</v>
      </c>
      <c r="UEX36" s="446"/>
      <c r="UEY36" s="451"/>
      <c r="UEZ36" s="448">
        <v>89702</v>
      </c>
      <c r="UFA36" s="447" t="s">
        <v>327</v>
      </c>
      <c r="UFB36" s="450" t="s">
        <v>124</v>
      </c>
      <c r="UFC36" s="415" t="s">
        <v>326</v>
      </c>
      <c r="UFD36" s="415" t="s">
        <v>125</v>
      </c>
      <c r="UFE36" s="415" t="s">
        <v>146</v>
      </c>
      <c r="UFF36" s="446"/>
      <c r="UFG36" s="451"/>
      <c r="UFH36" s="448">
        <v>89702</v>
      </c>
      <c r="UFI36" s="447" t="s">
        <v>327</v>
      </c>
      <c r="UFJ36" s="450" t="s">
        <v>124</v>
      </c>
      <c r="UFK36" s="415" t="s">
        <v>326</v>
      </c>
      <c r="UFL36" s="415" t="s">
        <v>125</v>
      </c>
      <c r="UFM36" s="415" t="s">
        <v>146</v>
      </c>
      <c r="UFN36" s="446"/>
      <c r="UFO36" s="451"/>
      <c r="UFP36" s="448">
        <v>89702</v>
      </c>
      <c r="UFQ36" s="447" t="s">
        <v>327</v>
      </c>
      <c r="UFR36" s="450" t="s">
        <v>124</v>
      </c>
      <c r="UFS36" s="415" t="s">
        <v>326</v>
      </c>
      <c r="UFT36" s="415" t="s">
        <v>125</v>
      </c>
      <c r="UFU36" s="415" t="s">
        <v>146</v>
      </c>
      <c r="UFV36" s="446"/>
      <c r="UFW36" s="451"/>
      <c r="UFX36" s="448">
        <v>89702</v>
      </c>
      <c r="UFY36" s="447" t="s">
        <v>327</v>
      </c>
      <c r="UFZ36" s="450" t="s">
        <v>124</v>
      </c>
      <c r="UGA36" s="415" t="s">
        <v>326</v>
      </c>
      <c r="UGB36" s="415" t="s">
        <v>125</v>
      </c>
      <c r="UGC36" s="415" t="s">
        <v>146</v>
      </c>
      <c r="UGD36" s="446"/>
      <c r="UGE36" s="451"/>
      <c r="UGF36" s="448">
        <v>89702</v>
      </c>
      <c r="UGG36" s="447" t="s">
        <v>327</v>
      </c>
      <c r="UGH36" s="450" t="s">
        <v>124</v>
      </c>
      <c r="UGI36" s="415" t="s">
        <v>326</v>
      </c>
      <c r="UGJ36" s="415" t="s">
        <v>125</v>
      </c>
      <c r="UGK36" s="415" t="s">
        <v>146</v>
      </c>
      <c r="UGL36" s="446"/>
      <c r="UGM36" s="451"/>
      <c r="UGN36" s="448">
        <v>89702</v>
      </c>
      <c r="UGO36" s="447" t="s">
        <v>327</v>
      </c>
      <c r="UGP36" s="450" t="s">
        <v>124</v>
      </c>
      <c r="UGQ36" s="415" t="s">
        <v>326</v>
      </c>
      <c r="UGR36" s="415" t="s">
        <v>125</v>
      </c>
      <c r="UGS36" s="415" t="s">
        <v>146</v>
      </c>
      <c r="UGT36" s="446"/>
      <c r="UGU36" s="451"/>
      <c r="UGV36" s="448">
        <v>89702</v>
      </c>
      <c r="UGW36" s="447" t="s">
        <v>327</v>
      </c>
      <c r="UGX36" s="450" t="s">
        <v>124</v>
      </c>
      <c r="UGY36" s="415" t="s">
        <v>326</v>
      </c>
      <c r="UGZ36" s="415" t="s">
        <v>125</v>
      </c>
      <c r="UHA36" s="415" t="s">
        <v>146</v>
      </c>
      <c r="UHB36" s="446"/>
      <c r="UHC36" s="451"/>
      <c r="UHD36" s="448">
        <v>89702</v>
      </c>
      <c r="UHE36" s="447" t="s">
        <v>327</v>
      </c>
      <c r="UHF36" s="450" t="s">
        <v>124</v>
      </c>
      <c r="UHG36" s="415" t="s">
        <v>326</v>
      </c>
      <c r="UHH36" s="415" t="s">
        <v>125</v>
      </c>
      <c r="UHI36" s="415" t="s">
        <v>146</v>
      </c>
      <c r="UHJ36" s="446"/>
      <c r="UHK36" s="451"/>
      <c r="UHL36" s="448">
        <v>89702</v>
      </c>
      <c r="UHM36" s="447" t="s">
        <v>327</v>
      </c>
      <c r="UHN36" s="450" t="s">
        <v>124</v>
      </c>
      <c r="UHO36" s="415" t="s">
        <v>326</v>
      </c>
      <c r="UHP36" s="415" t="s">
        <v>125</v>
      </c>
      <c r="UHQ36" s="415" t="s">
        <v>146</v>
      </c>
      <c r="UHR36" s="446"/>
      <c r="UHS36" s="451"/>
      <c r="UHT36" s="448">
        <v>89702</v>
      </c>
      <c r="UHU36" s="447" t="s">
        <v>327</v>
      </c>
      <c r="UHV36" s="450" t="s">
        <v>124</v>
      </c>
      <c r="UHW36" s="415" t="s">
        <v>326</v>
      </c>
      <c r="UHX36" s="415" t="s">
        <v>125</v>
      </c>
      <c r="UHY36" s="415" t="s">
        <v>146</v>
      </c>
      <c r="UHZ36" s="446"/>
      <c r="UIA36" s="451"/>
      <c r="UIB36" s="448">
        <v>89702</v>
      </c>
      <c r="UIC36" s="447" t="s">
        <v>327</v>
      </c>
      <c r="UID36" s="450" t="s">
        <v>124</v>
      </c>
      <c r="UIE36" s="415" t="s">
        <v>326</v>
      </c>
      <c r="UIF36" s="415" t="s">
        <v>125</v>
      </c>
      <c r="UIG36" s="415" t="s">
        <v>146</v>
      </c>
      <c r="UIH36" s="446"/>
      <c r="UII36" s="451"/>
      <c r="UIJ36" s="448">
        <v>89702</v>
      </c>
      <c r="UIK36" s="447" t="s">
        <v>327</v>
      </c>
      <c r="UIL36" s="450" t="s">
        <v>124</v>
      </c>
      <c r="UIM36" s="415" t="s">
        <v>326</v>
      </c>
      <c r="UIN36" s="415" t="s">
        <v>125</v>
      </c>
      <c r="UIO36" s="415" t="s">
        <v>146</v>
      </c>
      <c r="UIP36" s="446"/>
      <c r="UIQ36" s="451"/>
      <c r="UIR36" s="448">
        <v>89702</v>
      </c>
      <c r="UIS36" s="447" t="s">
        <v>327</v>
      </c>
      <c r="UIT36" s="450" t="s">
        <v>124</v>
      </c>
      <c r="UIU36" s="415" t="s">
        <v>326</v>
      </c>
      <c r="UIV36" s="415" t="s">
        <v>125</v>
      </c>
      <c r="UIW36" s="415" t="s">
        <v>146</v>
      </c>
      <c r="UIX36" s="446"/>
      <c r="UIY36" s="451"/>
      <c r="UIZ36" s="448">
        <v>89702</v>
      </c>
      <c r="UJA36" s="447" t="s">
        <v>327</v>
      </c>
      <c r="UJB36" s="450" t="s">
        <v>124</v>
      </c>
      <c r="UJC36" s="415" t="s">
        <v>326</v>
      </c>
      <c r="UJD36" s="415" t="s">
        <v>125</v>
      </c>
      <c r="UJE36" s="415" t="s">
        <v>146</v>
      </c>
      <c r="UJF36" s="446"/>
      <c r="UJG36" s="451"/>
      <c r="UJH36" s="448">
        <v>89702</v>
      </c>
      <c r="UJI36" s="447" t="s">
        <v>327</v>
      </c>
      <c r="UJJ36" s="450" t="s">
        <v>124</v>
      </c>
      <c r="UJK36" s="415" t="s">
        <v>326</v>
      </c>
      <c r="UJL36" s="415" t="s">
        <v>125</v>
      </c>
      <c r="UJM36" s="415" t="s">
        <v>146</v>
      </c>
      <c r="UJN36" s="446"/>
      <c r="UJO36" s="451"/>
      <c r="UJP36" s="448">
        <v>89702</v>
      </c>
      <c r="UJQ36" s="447" t="s">
        <v>327</v>
      </c>
      <c r="UJR36" s="450" t="s">
        <v>124</v>
      </c>
      <c r="UJS36" s="415" t="s">
        <v>326</v>
      </c>
      <c r="UJT36" s="415" t="s">
        <v>125</v>
      </c>
      <c r="UJU36" s="415" t="s">
        <v>146</v>
      </c>
      <c r="UJV36" s="446"/>
      <c r="UJW36" s="451"/>
      <c r="UJX36" s="448">
        <v>89702</v>
      </c>
      <c r="UJY36" s="447" t="s">
        <v>327</v>
      </c>
      <c r="UJZ36" s="450" t="s">
        <v>124</v>
      </c>
      <c r="UKA36" s="415" t="s">
        <v>326</v>
      </c>
      <c r="UKB36" s="415" t="s">
        <v>125</v>
      </c>
      <c r="UKC36" s="415" t="s">
        <v>146</v>
      </c>
      <c r="UKD36" s="446"/>
      <c r="UKE36" s="451"/>
      <c r="UKF36" s="448">
        <v>89702</v>
      </c>
      <c r="UKG36" s="447" t="s">
        <v>327</v>
      </c>
      <c r="UKH36" s="450" t="s">
        <v>124</v>
      </c>
      <c r="UKI36" s="415" t="s">
        <v>326</v>
      </c>
      <c r="UKJ36" s="415" t="s">
        <v>125</v>
      </c>
      <c r="UKK36" s="415" t="s">
        <v>146</v>
      </c>
      <c r="UKL36" s="446"/>
      <c r="UKM36" s="451"/>
      <c r="UKN36" s="448">
        <v>89702</v>
      </c>
      <c r="UKO36" s="447" t="s">
        <v>327</v>
      </c>
      <c r="UKP36" s="450" t="s">
        <v>124</v>
      </c>
      <c r="UKQ36" s="415" t="s">
        <v>326</v>
      </c>
      <c r="UKR36" s="415" t="s">
        <v>125</v>
      </c>
      <c r="UKS36" s="415" t="s">
        <v>146</v>
      </c>
      <c r="UKT36" s="446"/>
      <c r="UKU36" s="451"/>
      <c r="UKV36" s="448">
        <v>89702</v>
      </c>
      <c r="UKW36" s="447" t="s">
        <v>327</v>
      </c>
      <c r="UKX36" s="450" t="s">
        <v>124</v>
      </c>
      <c r="UKY36" s="415" t="s">
        <v>326</v>
      </c>
      <c r="UKZ36" s="415" t="s">
        <v>125</v>
      </c>
      <c r="ULA36" s="415" t="s">
        <v>146</v>
      </c>
      <c r="ULB36" s="446"/>
      <c r="ULC36" s="451"/>
      <c r="ULD36" s="448">
        <v>89702</v>
      </c>
      <c r="ULE36" s="447" t="s">
        <v>327</v>
      </c>
      <c r="ULF36" s="450" t="s">
        <v>124</v>
      </c>
      <c r="ULG36" s="415" t="s">
        <v>326</v>
      </c>
      <c r="ULH36" s="415" t="s">
        <v>125</v>
      </c>
      <c r="ULI36" s="415" t="s">
        <v>146</v>
      </c>
      <c r="ULJ36" s="446"/>
      <c r="ULK36" s="451"/>
      <c r="ULL36" s="448">
        <v>89702</v>
      </c>
      <c r="ULM36" s="447" t="s">
        <v>327</v>
      </c>
      <c r="ULN36" s="450" t="s">
        <v>124</v>
      </c>
      <c r="ULO36" s="415" t="s">
        <v>326</v>
      </c>
      <c r="ULP36" s="415" t="s">
        <v>125</v>
      </c>
      <c r="ULQ36" s="415" t="s">
        <v>146</v>
      </c>
      <c r="ULR36" s="446"/>
      <c r="ULS36" s="451"/>
      <c r="ULT36" s="448">
        <v>89702</v>
      </c>
      <c r="ULU36" s="447" t="s">
        <v>327</v>
      </c>
      <c r="ULV36" s="450" t="s">
        <v>124</v>
      </c>
      <c r="ULW36" s="415" t="s">
        <v>326</v>
      </c>
      <c r="ULX36" s="415" t="s">
        <v>125</v>
      </c>
      <c r="ULY36" s="415" t="s">
        <v>146</v>
      </c>
      <c r="ULZ36" s="446"/>
      <c r="UMA36" s="451"/>
      <c r="UMB36" s="448">
        <v>89702</v>
      </c>
      <c r="UMC36" s="447" t="s">
        <v>327</v>
      </c>
      <c r="UMD36" s="450" t="s">
        <v>124</v>
      </c>
      <c r="UME36" s="415" t="s">
        <v>326</v>
      </c>
      <c r="UMF36" s="415" t="s">
        <v>125</v>
      </c>
      <c r="UMG36" s="415" t="s">
        <v>146</v>
      </c>
      <c r="UMH36" s="446"/>
      <c r="UMI36" s="451"/>
      <c r="UMJ36" s="448">
        <v>89702</v>
      </c>
      <c r="UMK36" s="447" t="s">
        <v>327</v>
      </c>
      <c r="UML36" s="450" t="s">
        <v>124</v>
      </c>
      <c r="UMM36" s="415" t="s">
        <v>326</v>
      </c>
      <c r="UMN36" s="415" t="s">
        <v>125</v>
      </c>
      <c r="UMO36" s="415" t="s">
        <v>146</v>
      </c>
      <c r="UMP36" s="446"/>
      <c r="UMQ36" s="451"/>
      <c r="UMR36" s="448">
        <v>89702</v>
      </c>
      <c r="UMS36" s="447" t="s">
        <v>327</v>
      </c>
      <c r="UMT36" s="450" t="s">
        <v>124</v>
      </c>
      <c r="UMU36" s="415" t="s">
        <v>326</v>
      </c>
      <c r="UMV36" s="415" t="s">
        <v>125</v>
      </c>
      <c r="UMW36" s="415" t="s">
        <v>146</v>
      </c>
      <c r="UMX36" s="446"/>
      <c r="UMY36" s="451"/>
      <c r="UMZ36" s="448">
        <v>89702</v>
      </c>
      <c r="UNA36" s="447" t="s">
        <v>327</v>
      </c>
      <c r="UNB36" s="450" t="s">
        <v>124</v>
      </c>
      <c r="UNC36" s="415" t="s">
        <v>326</v>
      </c>
      <c r="UND36" s="415" t="s">
        <v>125</v>
      </c>
      <c r="UNE36" s="415" t="s">
        <v>146</v>
      </c>
      <c r="UNF36" s="446"/>
      <c r="UNG36" s="451"/>
      <c r="UNH36" s="448">
        <v>89702</v>
      </c>
      <c r="UNI36" s="447" t="s">
        <v>327</v>
      </c>
      <c r="UNJ36" s="450" t="s">
        <v>124</v>
      </c>
      <c r="UNK36" s="415" t="s">
        <v>326</v>
      </c>
      <c r="UNL36" s="415" t="s">
        <v>125</v>
      </c>
      <c r="UNM36" s="415" t="s">
        <v>146</v>
      </c>
      <c r="UNN36" s="446"/>
      <c r="UNO36" s="451"/>
      <c r="UNP36" s="448">
        <v>89702</v>
      </c>
      <c r="UNQ36" s="447" t="s">
        <v>327</v>
      </c>
      <c r="UNR36" s="450" t="s">
        <v>124</v>
      </c>
      <c r="UNS36" s="415" t="s">
        <v>326</v>
      </c>
      <c r="UNT36" s="415" t="s">
        <v>125</v>
      </c>
      <c r="UNU36" s="415" t="s">
        <v>146</v>
      </c>
      <c r="UNV36" s="446"/>
      <c r="UNW36" s="451"/>
      <c r="UNX36" s="448">
        <v>89702</v>
      </c>
      <c r="UNY36" s="447" t="s">
        <v>327</v>
      </c>
      <c r="UNZ36" s="450" t="s">
        <v>124</v>
      </c>
      <c r="UOA36" s="415" t="s">
        <v>326</v>
      </c>
      <c r="UOB36" s="415" t="s">
        <v>125</v>
      </c>
      <c r="UOC36" s="415" t="s">
        <v>146</v>
      </c>
      <c r="UOD36" s="446"/>
      <c r="UOE36" s="451"/>
      <c r="UOF36" s="448">
        <v>89702</v>
      </c>
      <c r="UOG36" s="447" t="s">
        <v>327</v>
      </c>
      <c r="UOH36" s="450" t="s">
        <v>124</v>
      </c>
      <c r="UOI36" s="415" t="s">
        <v>326</v>
      </c>
      <c r="UOJ36" s="415" t="s">
        <v>125</v>
      </c>
      <c r="UOK36" s="415" t="s">
        <v>146</v>
      </c>
      <c r="UOL36" s="446"/>
      <c r="UOM36" s="451"/>
      <c r="UON36" s="448">
        <v>89702</v>
      </c>
      <c r="UOO36" s="447" t="s">
        <v>327</v>
      </c>
      <c r="UOP36" s="450" t="s">
        <v>124</v>
      </c>
      <c r="UOQ36" s="415" t="s">
        <v>326</v>
      </c>
      <c r="UOR36" s="415" t="s">
        <v>125</v>
      </c>
      <c r="UOS36" s="415" t="s">
        <v>146</v>
      </c>
      <c r="UOT36" s="446"/>
      <c r="UOU36" s="451"/>
      <c r="UOV36" s="448">
        <v>89702</v>
      </c>
      <c r="UOW36" s="447" t="s">
        <v>327</v>
      </c>
      <c r="UOX36" s="450" t="s">
        <v>124</v>
      </c>
      <c r="UOY36" s="415" t="s">
        <v>326</v>
      </c>
      <c r="UOZ36" s="415" t="s">
        <v>125</v>
      </c>
      <c r="UPA36" s="415" t="s">
        <v>146</v>
      </c>
      <c r="UPB36" s="446"/>
      <c r="UPC36" s="451"/>
      <c r="UPD36" s="448">
        <v>89702</v>
      </c>
      <c r="UPE36" s="447" t="s">
        <v>327</v>
      </c>
      <c r="UPF36" s="450" t="s">
        <v>124</v>
      </c>
      <c r="UPG36" s="415" t="s">
        <v>326</v>
      </c>
      <c r="UPH36" s="415" t="s">
        <v>125</v>
      </c>
      <c r="UPI36" s="415" t="s">
        <v>146</v>
      </c>
      <c r="UPJ36" s="446"/>
      <c r="UPK36" s="451"/>
      <c r="UPL36" s="448">
        <v>89702</v>
      </c>
      <c r="UPM36" s="447" t="s">
        <v>327</v>
      </c>
      <c r="UPN36" s="450" t="s">
        <v>124</v>
      </c>
      <c r="UPO36" s="415" t="s">
        <v>326</v>
      </c>
      <c r="UPP36" s="415" t="s">
        <v>125</v>
      </c>
      <c r="UPQ36" s="415" t="s">
        <v>146</v>
      </c>
      <c r="UPR36" s="446"/>
      <c r="UPS36" s="451"/>
      <c r="UPT36" s="448">
        <v>89702</v>
      </c>
      <c r="UPU36" s="447" t="s">
        <v>327</v>
      </c>
      <c r="UPV36" s="450" t="s">
        <v>124</v>
      </c>
      <c r="UPW36" s="415" t="s">
        <v>326</v>
      </c>
      <c r="UPX36" s="415" t="s">
        <v>125</v>
      </c>
      <c r="UPY36" s="415" t="s">
        <v>146</v>
      </c>
      <c r="UPZ36" s="446"/>
      <c r="UQA36" s="451"/>
      <c r="UQB36" s="448">
        <v>89702</v>
      </c>
      <c r="UQC36" s="447" t="s">
        <v>327</v>
      </c>
      <c r="UQD36" s="450" t="s">
        <v>124</v>
      </c>
      <c r="UQE36" s="415" t="s">
        <v>326</v>
      </c>
      <c r="UQF36" s="415" t="s">
        <v>125</v>
      </c>
      <c r="UQG36" s="415" t="s">
        <v>146</v>
      </c>
      <c r="UQH36" s="446"/>
      <c r="UQI36" s="451"/>
      <c r="UQJ36" s="448">
        <v>89702</v>
      </c>
      <c r="UQK36" s="447" t="s">
        <v>327</v>
      </c>
      <c r="UQL36" s="450" t="s">
        <v>124</v>
      </c>
      <c r="UQM36" s="415" t="s">
        <v>326</v>
      </c>
      <c r="UQN36" s="415" t="s">
        <v>125</v>
      </c>
      <c r="UQO36" s="415" t="s">
        <v>146</v>
      </c>
      <c r="UQP36" s="446"/>
      <c r="UQQ36" s="451"/>
      <c r="UQR36" s="448">
        <v>89702</v>
      </c>
      <c r="UQS36" s="447" t="s">
        <v>327</v>
      </c>
      <c r="UQT36" s="450" t="s">
        <v>124</v>
      </c>
      <c r="UQU36" s="415" t="s">
        <v>326</v>
      </c>
      <c r="UQV36" s="415" t="s">
        <v>125</v>
      </c>
      <c r="UQW36" s="415" t="s">
        <v>146</v>
      </c>
      <c r="UQX36" s="446"/>
      <c r="UQY36" s="451"/>
      <c r="UQZ36" s="448">
        <v>89702</v>
      </c>
      <c r="URA36" s="447" t="s">
        <v>327</v>
      </c>
      <c r="URB36" s="450" t="s">
        <v>124</v>
      </c>
      <c r="URC36" s="415" t="s">
        <v>326</v>
      </c>
      <c r="URD36" s="415" t="s">
        <v>125</v>
      </c>
      <c r="URE36" s="415" t="s">
        <v>146</v>
      </c>
      <c r="URF36" s="446"/>
      <c r="URG36" s="451"/>
      <c r="URH36" s="448">
        <v>89702</v>
      </c>
      <c r="URI36" s="447" t="s">
        <v>327</v>
      </c>
      <c r="URJ36" s="450" t="s">
        <v>124</v>
      </c>
      <c r="URK36" s="415" t="s">
        <v>326</v>
      </c>
      <c r="URL36" s="415" t="s">
        <v>125</v>
      </c>
      <c r="URM36" s="415" t="s">
        <v>146</v>
      </c>
      <c r="URN36" s="446"/>
      <c r="URO36" s="451"/>
      <c r="URP36" s="448">
        <v>89702</v>
      </c>
      <c r="URQ36" s="447" t="s">
        <v>327</v>
      </c>
      <c r="URR36" s="450" t="s">
        <v>124</v>
      </c>
      <c r="URS36" s="415" t="s">
        <v>326</v>
      </c>
      <c r="URT36" s="415" t="s">
        <v>125</v>
      </c>
      <c r="URU36" s="415" t="s">
        <v>146</v>
      </c>
      <c r="URV36" s="446"/>
      <c r="URW36" s="451"/>
      <c r="URX36" s="448">
        <v>89702</v>
      </c>
      <c r="URY36" s="447" t="s">
        <v>327</v>
      </c>
      <c r="URZ36" s="450" t="s">
        <v>124</v>
      </c>
      <c r="USA36" s="415" t="s">
        <v>326</v>
      </c>
      <c r="USB36" s="415" t="s">
        <v>125</v>
      </c>
      <c r="USC36" s="415" t="s">
        <v>146</v>
      </c>
      <c r="USD36" s="446"/>
      <c r="USE36" s="451"/>
      <c r="USF36" s="448">
        <v>89702</v>
      </c>
      <c r="USG36" s="447" t="s">
        <v>327</v>
      </c>
      <c r="USH36" s="450" t="s">
        <v>124</v>
      </c>
      <c r="USI36" s="415" t="s">
        <v>326</v>
      </c>
      <c r="USJ36" s="415" t="s">
        <v>125</v>
      </c>
      <c r="USK36" s="415" t="s">
        <v>146</v>
      </c>
      <c r="USL36" s="446"/>
      <c r="USM36" s="451"/>
      <c r="USN36" s="448">
        <v>89702</v>
      </c>
      <c r="USO36" s="447" t="s">
        <v>327</v>
      </c>
      <c r="USP36" s="450" t="s">
        <v>124</v>
      </c>
      <c r="USQ36" s="415" t="s">
        <v>326</v>
      </c>
      <c r="USR36" s="415" t="s">
        <v>125</v>
      </c>
      <c r="USS36" s="415" t="s">
        <v>146</v>
      </c>
      <c r="UST36" s="446"/>
      <c r="USU36" s="451"/>
      <c r="USV36" s="448">
        <v>89702</v>
      </c>
      <c r="USW36" s="447" t="s">
        <v>327</v>
      </c>
      <c r="USX36" s="450" t="s">
        <v>124</v>
      </c>
      <c r="USY36" s="415" t="s">
        <v>326</v>
      </c>
      <c r="USZ36" s="415" t="s">
        <v>125</v>
      </c>
      <c r="UTA36" s="415" t="s">
        <v>146</v>
      </c>
      <c r="UTB36" s="446"/>
      <c r="UTC36" s="451"/>
      <c r="UTD36" s="448">
        <v>89702</v>
      </c>
      <c r="UTE36" s="447" t="s">
        <v>327</v>
      </c>
      <c r="UTF36" s="450" t="s">
        <v>124</v>
      </c>
      <c r="UTG36" s="415" t="s">
        <v>326</v>
      </c>
      <c r="UTH36" s="415" t="s">
        <v>125</v>
      </c>
      <c r="UTI36" s="415" t="s">
        <v>146</v>
      </c>
      <c r="UTJ36" s="446"/>
      <c r="UTK36" s="451"/>
      <c r="UTL36" s="448">
        <v>89702</v>
      </c>
      <c r="UTM36" s="447" t="s">
        <v>327</v>
      </c>
      <c r="UTN36" s="450" t="s">
        <v>124</v>
      </c>
      <c r="UTO36" s="415" t="s">
        <v>326</v>
      </c>
      <c r="UTP36" s="415" t="s">
        <v>125</v>
      </c>
      <c r="UTQ36" s="415" t="s">
        <v>146</v>
      </c>
      <c r="UTR36" s="446"/>
      <c r="UTS36" s="451"/>
      <c r="UTT36" s="448">
        <v>89702</v>
      </c>
      <c r="UTU36" s="447" t="s">
        <v>327</v>
      </c>
      <c r="UTV36" s="450" t="s">
        <v>124</v>
      </c>
      <c r="UTW36" s="415" t="s">
        <v>326</v>
      </c>
      <c r="UTX36" s="415" t="s">
        <v>125</v>
      </c>
      <c r="UTY36" s="415" t="s">
        <v>146</v>
      </c>
      <c r="UTZ36" s="446"/>
      <c r="UUA36" s="451"/>
      <c r="UUB36" s="448">
        <v>89702</v>
      </c>
      <c r="UUC36" s="447" t="s">
        <v>327</v>
      </c>
      <c r="UUD36" s="450" t="s">
        <v>124</v>
      </c>
      <c r="UUE36" s="415" t="s">
        <v>326</v>
      </c>
      <c r="UUF36" s="415" t="s">
        <v>125</v>
      </c>
      <c r="UUG36" s="415" t="s">
        <v>146</v>
      </c>
      <c r="UUH36" s="446"/>
      <c r="UUI36" s="451"/>
      <c r="UUJ36" s="448">
        <v>89702</v>
      </c>
      <c r="UUK36" s="447" t="s">
        <v>327</v>
      </c>
      <c r="UUL36" s="450" t="s">
        <v>124</v>
      </c>
      <c r="UUM36" s="415" t="s">
        <v>326</v>
      </c>
      <c r="UUN36" s="415" t="s">
        <v>125</v>
      </c>
      <c r="UUO36" s="415" t="s">
        <v>146</v>
      </c>
      <c r="UUP36" s="446"/>
      <c r="UUQ36" s="451"/>
      <c r="UUR36" s="448">
        <v>89702</v>
      </c>
      <c r="UUS36" s="447" t="s">
        <v>327</v>
      </c>
      <c r="UUT36" s="450" t="s">
        <v>124</v>
      </c>
      <c r="UUU36" s="415" t="s">
        <v>326</v>
      </c>
      <c r="UUV36" s="415" t="s">
        <v>125</v>
      </c>
      <c r="UUW36" s="415" t="s">
        <v>146</v>
      </c>
      <c r="UUX36" s="446"/>
      <c r="UUY36" s="451"/>
      <c r="UUZ36" s="448">
        <v>89702</v>
      </c>
      <c r="UVA36" s="447" t="s">
        <v>327</v>
      </c>
      <c r="UVB36" s="450" t="s">
        <v>124</v>
      </c>
      <c r="UVC36" s="415" t="s">
        <v>326</v>
      </c>
      <c r="UVD36" s="415" t="s">
        <v>125</v>
      </c>
      <c r="UVE36" s="415" t="s">
        <v>146</v>
      </c>
      <c r="UVF36" s="446"/>
      <c r="UVG36" s="451"/>
      <c r="UVH36" s="448">
        <v>89702</v>
      </c>
      <c r="UVI36" s="447" t="s">
        <v>327</v>
      </c>
      <c r="UVJ36" s="450" t="s">
        <v>124</v>
      </c>
      <c r="UVK36" s="415" t="s">
        <v>326</v>
      </c>
      <c r="UVL36" s="415" t="s">
        <v>125</v>
      </c>
      <c r="UVM36" s="415" t="s">
        <v>146</v>
      </c>
      <c r="UVN36" s="446"/>
      <c r="UVO36" s="451"/>
      <c r="UVP36" s="448">
        <v>89702</v>
      </c>
      <c r="UVQ36" s="447" t="s">
        <v>327</v>
      </c>
      <c r="UVR36" s="450" t="s">
        <v>124</v>
      </c>
      <c r="UVS36" s="415" t="s">
        <v>326</v>
      </c>
      <c r="UVT36" s="415" t="s">
        <v>125</v>
      </c>
      <c r="UVU36" s="415" t="s">
        <v>146</v>
      </c>
      <c r="UVV36" s="446"/>
      <c r="UVW36" s="451"/>
      <c r="UVX36" s="448">
        <v>89702</v>
      </c>
      <c r="UVY36" s="447" t="s">
        <v>327</v>
      </c>
      <c r="UVZ36" s="450" t="s">
        <v>124</v>
      </c>
      <c r="UWA36" s="415" t="s">
        <v>326</v>
      </c>
      <c r="UWB36" s="415" t="s">
        <v>125</v>
      </c>
      <c r="UWC36" s="415" t="s">
        <v>146</v>
      </c>
      <c r="UWD36" s="446"/>
      <c r="UWE36" s="451"/>
      <c r="UWF36" s="448">
        <v>89702</v>
      </c>
      <c r="UWG36" s="447" t="s">
        <v>327</v>
      </c>
      <c r="UWH36" s="450" t="s">
        <v>124</v>
      </c>
      <c r="UWI36" s="415" t="s">
        <v>326</v>
      </c>
      <c r="UWJ36" s="415" t="s">
        <v>125</v>
      </c>
      <c r="UWK36" s="415" t="s">
        <v>146</v>
      </c>
      <c r="UWL36" s="446"/>
      <c r="UWM36" s="451"/>
      <c r="UWN36" s="448">
        <v>89702</v>
      </c>
      <c r="UWO36" s="447" t="s">
        <v>327</v>
      </c>
      <c r="UWP36" s="450" t="s">
        <v>124</v>
      </c>
      <c r="UWQ36" s="415" t="s">
        <v>326</v>
      </c>
      <c r="UWR36" s="415" t="s">
        <v>125</v>
      </c>
      <c r="UWS36" s="415" t="s">
        <v>146</v>
      </c>
      <c r="UWT36" s="446"/>
      <c r="UWU36" s="451"/>
      <c r="UWV36" s="448">
        <v>89702</v>
      </c>
      <c r="UWW36" s="447" t="s">
        <v>327</v>
      </c>
      <c r="UWX36" s="450" t="s">
        <v>124</v>
      </c>
      <c r="UWY36" s="415" t="s">
        <v>326</v>
      </c>
      <c r="UWZ36" s="415" t="s">
        <v>125</v>
      </c>
      <c r="UXA36" s="415" t="s">
        <v>146</v>
      </c>
      <c r="UXB36" s="446"/>
      <c r="UXC36" s="451"/>
      <c r="UXD36" s="448">
        <v>89702</v>
      </c>
      <c r="UXE36" s="447" t="s">
        <v>327</v>
      </c>
      <c r="UXF36" s="450" t="s">
        <v>124</v>
      </c>
      <c r="UXG36" s="415" t="s">
        <v>326</v>
      </c>
      <c r="UXH36" s="415" t="s">
        <v>125</v>
      </c>
      <c r="UXI36" s="415" t="s">
        <v>146</v>
      </c>
      <c r="UXJ36" s="446"/>
      <c r="UXK36" s="451"/>
      <c r="UXL36" s="448">
        <v>89702</v>
      </c>
      <c r="UXM36" s="447" t="s">
        <v>327</v>
      </c>
      <c r="UXN36" s="450" t="s">
        <v>124</v>
      </c>
      <c r="UXO36" s="415" t="s">
        <v>326</v>
      </c>
      <c r="UXP36" s="415" t="s">
        <v>125</v>
      </c>
      <c r="UXQ36" s="415" t="s">
        <v>146</v>
      </c>
      <c r="UXR36" s="446"/>
      <c r="UXS36" s="451"/>
      <c r="UXT36" s="448">
        <v>89702</v>
      </c>
      <c r="UXU36" s="447" t="s">
        <v>327</v>
      </c>
      <c r="UXV36" s="450" t="s">
        <v>124</v>
      </c>
      <c r="UXW36" s="415" t="s">
        <v>326</v>
      </c>
      <c r="UXX36" s="415" t="s">
        <v>125</v>
      </c>
      <c r="UXY36" s="415" t="s">
        <v>146</v>
      </c>
      <c r="UXZ36" s="446"/>
      <c r="UYA36" s="451"/>
      <c r="UYB36" s="448">
        <v>89702</v>
      </c>
      <c r="UYC36" s="447" t="s">
        <v>327</v>
      </c>
      <c r="UYD36" s="450" t="s">
        <v>124</v>
      </c>
      <c r="UYE36" s="415" t="s">
        <v>326</v>
      </c>
      <c r="UYF36" s="415" t="s">
        <v>125</v>
      </c>
      <c r="UYG36" s="415" t="s">
        <v>146</v>
      </c>
      <c r="UYH36" s="446"/>
      <c r="UYI36" s="451"/>
      <c r="UYJ36" s="448">
        <v>89702</v>
      </c>
      <c r="UYK36" s="447" t="s">
        <v>327</v>
      </c>
      <c r="UYL36" s="450" t="s">
        <v>124</v>
      </c>
      <c r="UYM36" s="415" t="s">
        <v>326</v>
      </c>
      <c r="UYN36" s="415" t="s">
        <v>125</v>
      </c>
      <c r="UYO36" s="415" t="s">
        <v>146</v>
      </c>
      <c r="UYP36" s="446"/>
      <c r="UYQ36" s="451"/>
      <c r="UYR36" s="448">
        <v>89702</v>
      </c>
      <c r="UYS36" s="447" t="s">
        <v>327</v>
      </c>
      <c r="UYT36" s="450" t="s">
        <v>124</v>
      </c>
      <c r="UYU36" s="415" t="s">
        <v>326</v>
      </c>
      <c r="UYV36" s="415" t="s">
        <v>125</v>
      </c>
      <c r="UYW36" s="415" t="s">
        <v>146</v>
      </c>
      <c r="UYX36" s="446"/>
      <c r="UYY36" s="451"/>
      <c r="UYZ36" s="448">
        <v>89702</v>
      </c>
      <c r="UZA36" s="447" t="s">
        <v>327</v>
      </c>
      <c r="UZB36" s="450" t="s">
        <v>124</v>
      </c>
      <c r="UZC36" s="415" t="s">
        <v>326</v>
      </c>
      <c r="UZD36" s="415" t="s">
        <v>125</v>
      </c>
      <c r="UZE36" s="415" t="s">
        <v>146</v>
      </c>
      <c r="UZF36" s="446"/>
      <c r="UZG36" s="451"/>
      <c r="UZH36" s="448">
        <v>89702</v>
      </c>
      <c r="UZI36" s="447" t="s">
        <v>327</v>
      </c>
      <c r="UZJ36" s="450" t="s">
        <v>124</v>
      </c>
      <c r="UZK36" s="415" t="s">
        <v>326</v>
      </c>
      <c r="UZL36" s="415" t="s">
        <v>125</v>
      </c>
      <c r="UZM36" s="415" t="s">
        <v>146</v>
      </c>
      <c r="UZN36" s="446"/>
      <c r="UZO36" s="451"/>
      <c r="UZP36" s="448">
        <v>89702</v>
      </c>
      <c r="UZQ36" s="447" t="s">
        <v>327</v>
      </c>
      <c r="UZR36" s="450" t="s">
        <v>124</v>
      </c>
      <c r="UZS36" s="415" t="s">
        <v>326</v>
      </c>
      <c r="UZT36" s="415" t="s">
        <v>125</v>
      </c>
      <c r="UZU36" s="415" t="s">
        <v>146</v>
      </c>
      <c r="UZV36" s="446"/>
      <c r="UZW36" s="451"/>
      <c r="UZX36" s="448">
        <v>89702</v>
      </c>
      <c r="UZY36" s="447" t="s">
        <v>327</v>
      </c>
      <c r="UZZ36" s="450" t="s">
        <v>124</v>
      </c>
      <c r="VAA36" s="415" t="s">
        <v>326</v>
      </c>
      <c r="VAB36" s="415" t="s">
        <v>125</v>
      </c>
      <c r="VAC36" s="415" t="s">
        <v>146</v>
      </c>
      <c r="VAD36" s="446"/>
      <c r="VAE36" s="451"/>
      <c r="VAF36" s="448">
        <v>89702</v>
      </c>
      <c r="VAG36" s="447" t="s">
        <v>327</v>
      </c>
      <c r="VAH36" s="450" t="s">
        <v>124</v>
      </c>
      <c r="VAI36" s="415" t="s">
        <v>326</v>
      </c>
      <c r="VAJ36" s="415" t="s">
        <v>125</v>
      </c>
      <c r="VAK36" s="415" t="s">
        <v>146</v>
      </c>
      <c r="VAL36" s="446"/>
      <c r="VAM36" s="451"/>
      <c r="VAN36" s="448">
        <v>89702</v>
      </c>
      <c r="VAO36" s="447" t="s">
        <v>327</v>
      </c>
      <c r="VAP36" s="450" t="s">
        <v>124</v>
      </c>
      <c r="VAQ36" s="415" t="s">
        <v>326</v>
      </c>
      <c r="VAR36" s="415" t="s">
        <v>125</v>
      </c>
      <c r="VAS36" s="415" t="s">
        <v>146</v>
      </c>
      <c r="VAT36" s="446"/>
      <c r="VAU36" s="451"/>
      <c r="VAV36" s="448">
        <v>89702</v>
      </c>
      <c r="VAW36" s="447" t="s">
        <v>327</v>
      </c>
      <c r="VAX36" s="450" t="s">
        <v>124</v>
      </c>
      <c r="VAY36" s="415" t="s">
        <v>326</v>
      </c>
      <c r="VAZ36" s="415" t="s">
        <v>125</v>
      </c>
      <c r="VBA36" s="415" t="s">
        <v>146</v>
      </c>
      <c r="VBB36" s="446"/>
      <c r="VBC36" s="451"/>
      <c r="VBD36" s="448">
        <v>89702</v>
      </c>
      <c r="VBE36" s="447" t="s">
        <v>327</v>
      </c>
      <c r="VBF36" s="450" t="s">
        <v>124</v>
      </c>
      <c r="VBG36" s="415" t="s">
        <v>326</v>
      </c>
      <c r="VBH36" s="415" t="s">
        <v>125</v>
      </c>
      <c r="VBI36" s="415" t="s">
        <v>146</v>
      </c>
      <c r="VBJ36" s="446"/>
      <c r="VBK36" s="451"/>
      <c r="VBL36" s="448">
        <v>89702</v>
      </c>
      <c r="VBM36" s="447" t="s">
        <v>327</v>
      </c>
      <c r="VBN36" s="450" t="s">
        <v>124</v>
      </c>
      <c r="VBO36" s="415" t="s">
        <v>326</v>
      </c>
      <c r="VBP36" s="415" t="s">
        <v>125</v>
      </c>
      <c r="VBQ36" s="415" t="s">
        <v>146</v>
      </c>
      <c r="VBR36" s="446"/>
      <c r="VBS36" s="451"/>
      <c r="VBT36" s="448">
        <v>89702</v>
      </c>
      <c r="VBU36" s="447" t="s">
        <v>327</v>
      </c>
      <c r="VBV36" s="450" t="s">
        <v>124</v>
      </c>
      <c r="VBW36" s="415" t="s">
        <v>326</v>
      </c>
      <c r="VBX36" s="415" t="s">
        <v>125</v>
      </c>
      <c r="VBY36" s="415" t="s">
        <v>146</v>
      </c>
      <c r="VBZ36" s="446"/>
      <c r="VCA36" s="451"/>
      <c r="VCB36" s="448">
        <v>89702</v>
      </c>
      <c r="VCC36" s="447" t="s">
        <v>327</v>
      </c>
      <c r="VCD36" s="450" t="s">
        <v>124</v>
      </c>
      <c r="VCE36" s="415" t="s">
        <v>326</v>
      </c>
      <c r="VCF36" s="415" t="s">
        <v>125</v>
      </c>
      <c r="VCG36" s="415" t="s">
        <v>146</v>
      </c>
      <c r="VCH36" s="446"/>
      <c r="VCI36" s="451"/>
      <c r="VCJ36" s="448">
        <v>89702</v>
      </c>
      <c r="VCK36" s="447" t="s">
        <v>327</v>
      </c>
      <c r="VCL36" s="450" t="s">
        <v>124</v>
      </c>
      <c r="VCM36" s="415" t="s">
        <v>326</v>
      </c>
      <c r="VCN36" s="415" t="s">
        <v>125</v>
      </c>
      <c r="VCO36" s="415" t="s">
        <v>146</v>
      </c>
      <c r="VCP36" s="446"/>
      <c r="VCQ36" s="451"/>
      <c r="VCR36" s="448">
        <v>89702</v>
      </c>
      <c r="VCS36" s="447" t="s">
        <v>327</v>
      </c>
      <c r="VCT36" s="450" t="s">
        <v>124</v>
      </c>
      <c r="VCU36" s="415" t="s">
        <v>326</v>
      </c>
      <c r="VCV36" s="415" t="s">
        <v>125</v>
      </c>
      <c r="VCW36" s="415" t="s">
        <v>146</v>
      </c>
      <c r="VCX36" s="446"/>
      <c r="VCY36" s="451"/>
      <c r="VCZ36" s="448">
        <v>89702</v>
      </c>
      <c r="VDA36" s="447" t="s">
        <v>327</v>
      </c>
      <c r="VDB36" s="450" t="s">
        <v>124</v>
      </c>
      <c r="VDC36" s="415" t="s">
        <v>326</v>
      </c>
      <c r="VDD36" s="415" t="s">
        <v>125</v>
      </c>
      <c r="VDE36" s="415" t="s">
        <v>146</v>
      </c>
      <c r="VDF36" s="446"/>
      <c r="VDG36" s="451"/>
      <c r="VDH36" s="448">
        <v>89702</v>
      </c>
      <c r="VDI36" s="447" t="s">
        <v>327</v>
      </c>
      <c r="VDJ36" s="450" t="s">
        <v>124</v>
      </c>
      <c r="VDK36" s="415" t="s">
        <v>326</v>
      </c>
      <c r="VDL36" s="415" t="s">
        <v>125</v>
      </c>
      <c r="VDM36" s="415" t="s">
        <v>146</v>
      </c>
      <c r="VDN36" s="446"/>
      <c r="VDO36" s="451"/>
      <c r="VDP36" s="448">
        <v>89702</v>
      </c>
      <c r="VDQ36" s="447" t="s">
        <v>327</v>
      </c>
      <c r="VDR36" s="450" t="s">
        <v>124</v>
      </c>
      <c r="VDS36" s="415" t="s">
        <v>326</v>
      </c>
      <c r="VDT36" s="415" t="s">
        <v>125</v>
      </c>
      <c r="VDU36" s="415" t="s">
        <v>146</v>
      </c>
      <c r="VDV36" s="446"/>
      <c r="VDW36" s="451"/>
      <c r="VDX36" s="448">
        <v>89702</v>
      </c>
      <c r="VDY36" s="447" t="s">
        <v>327</v>
      </c>
      <c r="VDZ36" s="450" t="s">
        <v>124</v>
      </c>
      <c r="VEA36" s="415" t="s">
        <v>326</v>
      </c>
      <c r="VEB36" s="415" t="s">
        <v>125</v>
      </c>
      <c r="VEC36" s="415" t="s">
        <v>146</v>
      </c>
      <c r="VED36" s="446"/>
      <c r="VEE36" s="451"/>
      <c r="VEF36" s="448">
        <v>89702</v>
      </c>
      <c r="VEG36" s="447" t="s">
        <v>327</v>
      </c>
      <c r="VEH36" s="450" t="s">
        <v>124</v>
      </c>
      <c r="VEI36" s="415" t="s">
        <v>326</v>
      </c>
      <c r="VEJ36" s="415" t="s">
        <v>125</v>
      </c>
      <c r="VEK36" s="415" t="s">
        <v>146</v>
      </c>
      <c r="VEL36" s="446"/>
      <c r="VEM36" s="451"/>
      <c r="VEN36" s="448">
        <v>89702</v>
      </c>
      <c r="VEO36" s="447" t="s">
        <v>327</v>
      </c>
      <c r="VEP36" s="450" t="s">
        <v>124</v>
      </c>
      <c r="VEQ36" s="415" t="s">
        <v>326</v>
      </c>
      <c r="VER36" s="415" t="s">
        <v>125</v>
      </c>
      <c r="VES36" s="415" t="s">
        <v>146</v>
      </c>
      <c r="VET36" s="446"/>
      <c r="VEU36" s="451"/>
      <c r="VEV36" s="448">
        <v>89702</v>
      </c>
      <c r="VEW36" s="447" t="s">
        <v>327</v>
      </c>
      <c r="VEX36" s="450" t="s">
        <v>124</v>
      </c>
      <c r="VEY36" s="415" t="s">
        <v>326</v>
      </c>
      <c r="VEZ36" s="415" t="s">
        <v>125</v>
      </c>
      <c r="VFA36" s="415" t="s">
        <v>146</v>
      </c>
      <c r="VFB36" s="446"/>
      <c r="VFC36" s="451"/>
      <c r="VFD36" s="448">
        <v>89702</v>
      </c>
      <c r="VFE36" s="447" t="s">
        <v>327</v>
      </c>
      <c r="VFF36" s="450" t="s">
        <v>124</v>
      </c>
      <c r="VFG36" s="415" t="s">
        <v>326</v>
      </c>
      <c r="VFH36" s="415" t="s">
        <v>125</v>
      </c>
      <c r="VFI36" s="415" t="s">
        <v>146</v>
      </c>
      <c r="VFJ36" s="446"/>
      <c r="VFK36" s="451"/>
      <c r="VFL36" s="448">
        <v>89702</v>
      </c>
      <c r="VFM36" s="447" t="s">
        <v>327</v>
      </c>
      <c r="VFN36" s="450" t="s">
        <v>124</v>
      </c>
      <c r="VFO36" s="415" t="s">
        <v>326</v>
      </c>
      <c r="VFP36" s="415" t="s">
        <v>125</v>
      </c>
      <c r="VFQ36" s="415" t="s">
        <v>146</v>
      </c>
      <c r="VFR36" s="446"/>
      <c r="VFS36" s="451"/>
      <c r="VFT36" s="448">
        <v>89702</v>
      </c>
      <c r="VFU36" s="447" t="s">
        <v>327</v>
      </c>
      <c r="VFV36" s="450" t="s">
        <v>124</v>
      </c>
      <c r="VFW36" s="415" t="s">
        <v>326</v>
      </c>
      <c r="VFX36" s="415" t="s">
        <v>125</v>
      </c>
      <c r="VFY36" s="415" t="s">
        <v>146</v>
      </c>
      <c r="VFZ36" s="446"/>
      <c r="VGA36" s="451"/>
      <c r="VGB36" s="448">
        <v>89702</v>
      </c>
      <c r="VGC36" s="447" t="s">
        <v>327</v>
      </c>
      <c r="VGD36" s="450" t="s">
        <v>124</v>
      </c>
      <c r="VGE36" s="415" t="s">
        <v>326</v>
      </c>
      <c r="VGF36" s="415" t="s">
        <v>125</v>
      </c>
      <c r="VGG36" s="415" t="s">
        <v>146</v>
      </c>
      <c r="VGH36" s="446"/>
      <c r="VGI36" s="451"/>
      <c r="VGJ36" s="448">
        <v>89702</v>
      </c>
      <c r="VGK36" s="447" t="s">
        <v>327</v>
      </c>
      <c r="VGL36" s="450" t="s">
        <v>124</v>
      </c>
      <c r="VGM36" s="415" t="s">
        <v>326</v>
      </c>
      <c r="VGN36" s="415" t="s">
        <v>125</v>
      </c>
      <c r="VGO36" s="415" t="s">
        <v>146</v>
      </c>
      <c r="VGP36" s="446"/>
      <c r="VGQ36" s="451"/>
      <c r="VGR36" s="448">
        <v>89702</v>
      </c>
      <c r="VGS36" s="447" t="s">
        <v>327</v>
      </c>
      <c r="VGT36" s="450" t="s">
        <v>124</v>
      </c>
      <c r="VGU36" s="415" t="s">
        <v>326</v>
      </c>
      <c r="VGV36" s="415" t="s">
        <v>125</v>
      </c>
      <c r="VGW36" s="415" t="s">
        <v>146</v>
      </c>
      <c r="VGX36" s="446"/>
      <c r="VGY36" s="451"/>
      <c r="VGZ36" s="448">
        <v>89702</v>
      </c>
      <c r="VHA36" s="447" t="s">
        <v>327</v>
      </c>
      <c r="VHB36" s="450" t="s">
        <v>124</v>
      </c>
      <c r="VHC36" s="415" t="s">
        <v>326</v>
      </c>
      <c r="VHD36" s="415" t="s">
        <v>125</v>
      </c>
      <c r="VHE36" s="415" t="s">
        <v>146</v>
      </c>
      <c r="VHF36" s="446"/>
      <c r="VHG36" s="451"/>
      <c r="VHH36" s="448">
        <v>89702</v>
      </c>
      <c r="VHI36" s="447" t="s">
        <v>327</v>
      </c>
      <c r="VHJ36" s="450" t="s">
        <v>124</v>
      </c>
      <c r="VHK36" s="415" t="s">
        <v>326</v>
      </c>
      <c r="VHL36" s="415" t="s">
        <v>125</v>
      </c>
      <c r="VHM36" s="415" t="s">
        <v>146</v>
      </c>
      <c r="VHN36" s="446"/>
      <c r="VHO36" s="451"/>
      <c r="VHP36" s="448">
        <v>89702</v>
      </c>
      <c r="VHQ36" s="447" t="s">
        <v>327</v>
      </c>
      <c r="VHR36" s="450" t="s">
        <v>124</v>
      </c>
      <c r="VHS36" s="415" t="s">
        <v>326</v>
      </c>
      <c r="VHT36" s="415" t="s">
        <v>125</v>
      </c>
      <c r="VHU36" s="415" t="s">
        <v>146</v>
      </c>
      <c r="VHV36" s="446"/>
      <c r="VHW36" s="451"/>
      <c r="VHX36" s="448">
        <v>89702</v>
      </c>
      <c r="VHY36" s="447" t="s">
        <v>327</v>
      </c>
      <c r="VHZ36" s="450" t="s">
        <v>124</v>
      </c>
      <c r="VIA36" s="415" t="s">
        <v>326</v>
      </c>
      <c r="VIB36" s="415" t="s">
        <v>125</v>
      </c>
      <c r="VIC36" s="415" t="s">
        <v>146</v>
      </c>
      <c r="VID36" s="446"/>
      <c r="VIE36" s="451"/>
      <c r="VIF36" s="448">
        <v>89702</v>
      </c>
      <c r="VIG36" s="447" t="s">
        <v>327</v>
      </c>
      <c r="VIH36" s="450" t="s">
        <v>124</v>
      </c>
      <c r="VII36" s="415" t="s">
        <v>326</v>
      </c>
      <c r="VIJ36" s="415" t="s">
        <v>125</v>
      </c>
      <c r="VIK36" s="415" t="s">
        <v>146</v>
      </c>
      <c r="VIL36" s="446"/>
      <c r="VIM36" s="451"/>
      <c r="VIN36" s="448">
        <v>89702</v>
      </c>
      <c r="VIO36" s="447" t="s">
        <v>327</v>
      </c>
      <c r="VIP36" s="450" t="s">
        <v>124</v>
      </c>
      <c r="VIQ36" s="415" t="s">
        <v>326</v>
      </c>
      <c r="VIR36" s="415" t="s">
        <v>125</v>
      </c>
      <c r="VIS36" s="415" t="s">
        <v>146</v>
      </c>
      <c r="VIT36" s="446"/>
      <c r="VIU36" s="451"/>
      <c r="VIV36" s="448">
        <v>89702</v>
      </c>
      <c r="VIW36" s="447" t="s">
        <v>327</v>
      </c>
      <c r="VIX36" s="450" t="s">
        <v>124</v>
      </c>
      <c r="VIY36" s="415" t="s">
        <v>326</v>
      </c>
      <c r="VIZ36" s="415" t="s">
        <v>125</v>
      </c>
      <c r="VJA36" s="415" t="s">
        <v>146</v>
      </c>
      <c r="VJB36" s="446"/>
      <c r="VJC36" s="451"/>
      <c r="VJD36" s="448">
        <v>89702</v>
      </c>
      <c r="VJE36" s="447" t="s">
        <v>327</v>
      </c>
      <c r="VJF36" s="450" t="s">
        <v>124</v>
      </c>
      <c r="VJG36" s="415" t="s">
        <v>326</v>
      </c>
      <c r="VJH36" s="415" t="s">
        <v>125</v>
      </c>
      <c r="VJI36" s="415" t="s">
        <v>146</v>
      </c>
      <c r="VJJ36" s="446"/>
      <c r="VJK36" s="451"/>
      <c r="VJL36" s="448">
        <v>89702</v>
      </c>
      <c r="VJM36" s="447" t="s">
        <v>327</v>
      </c>
      <c r="VJN36" s="450" t="s">
        <v>124</v>
      </c>
      <c r="VJO36" s="415" t="s">
        <v>326</v>
      </c>
      <c r="VJP36" s="415" t="s">
        <v>125</v>
      </c>
      <c r="VJQ36" s="415" t="s">
        <v>146</v>
      </c>
      <c r="VJR36" s="446"/>
      <c r="VJS36" s="451"/>
      <c r="VJT36" s="448">
        <v>89702</v>
      </c>
      <c r="VJU36" s="447" t="s">
        <v>327</v>
      </c>
      <c r="VJV36" s="450" t="s">
        <v>124</v>
      </c>
      <c r="VJW36" s="415" t="s">
        <v>326</v>
      </c>
      <c r="VJX36" s="415" t="s">
        <v>125</v>
      </c>
      <c r="VJY36" s="415" t="s">
        <v>146</v>
      </c>
      <c r="VJZ36" s="446"/>
      <c r="VKA36" s="451"/>
      <c r="VKB36" s="448">
        <v>89702</v>
      </c>
      <c r="VKC36" s="447" t="s">
        <v>327</v>
      </c>
      <c r="VKD36" s="450" t="s">
        <v>124</v>
      </c>
      <c r="VKE36" s="415" t="s">
        <v>326</v>
      </c>
      <c r="VKF36" s="415" t="s">
        <v>125</v>
      </c>
      <c r="VKG36" s="415" t="s">
        <v>146</v>
      </c>
      <c r="VKH36" s="446"/>
      <c r="VKI36" s="451"/>
      <c r="VKJ36" s="448">
        <v>89702</v>
      </c>
      <c r="VKK36" s="447" t="s">
        <v>327</v>
      </c>
      <c r="VKL36" s="450" t="s">
        <v>124</v>
      </c>
      <c r="VKM36" s="415" t="s">
        <v>326</v>
      </c>
      <c r="VKN36" s="415" t="s">
        <v>125</v>
      </c>
      <c r="VKO36" s="415" t="s">
        <v>146</v>
      </c>
      <c r="VKP36" s="446"/>
      <c r="VKQ36" s="451"/>
      <c r="VKR36" s="448">
        <v>89702</v>
      </c>
      <c r="VKS36" s="447" t="s">
        <v>327</v>
      </c>
      <c r="VKT36" s="450" t="s">
        <v>124</v>
      </c>
      <c r="VKU36" s="415" t="s">
        <v>326</v>
      </c>
      <c r="VKV36" s="415" t="s">
        <v>125</v>
      </c>
      <c r="VKW36" s="415" t="s">
        <v>146</v>
      </c>
      <c r="VKX36" s="446"/>
      <c r="VKY36" s="451"/>
      <c r="VKZ36" s="448">
        <v>89702</v>
      </c>
      <c r="VLA36" s="447" t="s">
        <v>327</v>
      </c>
      <c r="VLB36" s="450" t="s">
        <v>124</v>
      </c>
      <c r="VLC36" s="415" t="s">
        <v>326</v>
      </c>
      <c r="VLD36" s="415" t="s">
        <v>125</v>
      </c>
      <c r="VLE36" s="415" t="s">
        <v>146</v>
      </c>
      <c r="VLF36" s="446"/>
      <c r="VLG36" s="451"/>
      <c r="VLH36" s="448">
        <v>89702</v>
      </c>
      <c r="VLI36" s="447" t="s">
        <v>327</v>
      </c>
      <c r="VLJ36" s="450" t="s">
        <v>124</v>
      </c>
      <c r="VLK36" s="415" t="s">
        <v>326</v>
      </c>
      <c r="VLL36" s="415" t="s">
        <v>125</v>
      </c>
      <c r="VLM36" s="415" t="s">
        <v>146</v>
      </c>
      <c r="VLN36" s="446"/>
      <c r="VLO36" s="451"/>
      <c r="VLP36" s="448">
        <v>89702</v>
      </c>
      <c r="VLQ36" s="447" t="s">
        <v>327</v>
      </c>
      <c r="VLR36" s="450" t="s">
        <v>124</v>
      </c>
      <c r="VLS36" s="415" t="s">
        <v>326</v>
      </c>
      <c r="VLT36" s="415" t="s">
        <v>125</v>
      </c>
      <c r="VLU36" s="415" t="s">
        <v>146</v>
      </c>
      <c r="VLV36" s="446"/>
      <c r="VLW36" s="451"/>
      <c r="VLX36" s="448">
        <v>89702</v>
      </c>
      <c r="VLY36" s="447" t="s">
        <v>327</v>
      </c>
      <c r="VLZ36" s="450" t="s">
        <v>124</v>
      </c>
      <c r="VMA36" s="415" t="s">
        <v>326</v>
      </c>
      <c r="VMB36" s="415" t="s">
        <v>125</v>
      </c>
      <c r="VMC36" s="415" t="s">
        <v>146</v>
      </c>
      <c r="VMD36" s="446"/>
      <c r="VME36" s="451"/>
      <c r="VMF36" s="448">
        <v>89702</v>
      </c>
      <c r="VMG36" s="447" t="s">
        <v>327</v>
      </c>
      <c r="VMH36" s="450" t="s">
        <v>124</v>
      </c>
      <c r="VMI36" s="415" t="s">
        <v>326</v>
      </c>
      <c r="VMJ36" s="415" t="s">
        <v>125</v>
      </c>
      <c r="VMK36" s="415" t="s">
        <v>146</v>
      </c>
      <c r="VML36" s="446"/>
      <c r="VMM36" s="451"/>
      <c r="VMN36" s="448">
        <v>89702</v>
      </c>
      <c r="VMO36" s="447" t="s">
        <v>327</v>
      </c>
      <c r="VMP36" s="450" t="s">
        <v>124</v>
      </c>
      <c r="VMQ36" s="415" t="s">
        <v>326</v>
      </c>
      <c r="VMR36" s="415" t="s">
        <v>125</v>
      </c>
      <c r="VMS36" s="415" t="s">
        <v>146</v>
      </c>
      <c r="VMT36" s="446"/>
      <c r="VMU36" s="451"/>
      <c r="VMV36" s="448">
        <v>89702</v>
      </c>
      <c r="VMW36" s="447" t="s">
        <v>327</v>
      </c>
      <c r="VMX36" s="450" t="s">
        <v>124</v>
      </c>
      <c r="VMY36" s="415" t="s">
        <v>326</v>
      </c>
      <c r="VMZ36" s="415" t="s">
        <v>125</v>
      </c>
      <c r="VNA36" s="415" t="s">
        <v>146</v>
      </c>
      <c r="VNB36" s="446"/>
      <c r="VNC36" s="451"/>
      <c r="VND36" s="448">
        <v>89702</v>
      </c>
      <c r="VNE36" s="447" t="s">
        <v>327</v>
      </c>
      <c r="VNF36" s="450" t="s">
        <v>124</v>
      </c>
      <c r="VNG36" s="415" t="s">
        <v>326</v>
      </c>
      <c r="VNH36" s="415" t="s">
        <v>125</v>
      </c>
      <c r="VNI36" s="415" t="s">
        <v>146</v>
      </c>
      <c r="VNJ36" s="446"/>
      <c r="VNK36" s="451"/>
      <c r="VNL36" s="448">
        <v>89702</v>
      </c>
      <c r="VNM36" s="447" t="s">
        <v>327</v>
      </c>
      <c r="VNN36" s="450" t="s">
        <v>124</v>
      </c>
      <c r="VNO36" s="415" t="s">
        <v>326</v>
      </c>
      <c r="VNP36" s="415" t="s">
        <v>125</v>
      </c>
      <c r="VNQ36" s="415" t="s">
        <v>146</v>
      </c>
      <c r="VNR36" s="446"/>
      <c r="VNS36" s="451"/>
      <c r="VNT36" s="448">
        <v>89702</v>
      </c>
      <c r="VNU36" s="447" t="s">
        <v>327</v>
      </c>
      <c r="VNV36" s="450" t="s">
        <v>124</v>
      </c>
      <c r="VNW36" s="415" t="s">
        <v>326</v>
      </c>
      <c r="VNX36" s="415" t="s">
        <v>125</v>
      </c>
      <c r="VNY36" s="415" t="s">
        <v>146</v>
      </c>
      <c r="VNZ36" s="446"/>
      <c r="VOA36" s="451"/>
      <c r="VOB36" s="448">
        <v>89702</v>
      </c>
      <c r="VOC36" s="447" t="s">
        <v>327</v>
      </c>
      <c r="VOD36" s="450" t="s">
        <v>124</v>
      </c>
      <c r="VOE36" s="415" t="s">
        <v>326</v>
      </c>
      <c r="VOF36" s="415" t="s">
        <v>125</v>
      </c>
      <c r="VOG36" s="415" t="s">
        <v>146</v>
      </c>
      <c r="VOH36" s="446"/>
      <c r="VOI36" s="451"/>
      <c r="VOJ36" s="448">
        <v>89702</v>
      </c>
      <c r="VOK36" s="447" t="s">
        <v>327</v>
      </c>
      <c r="VOL36" s="450" t="s">
        <v>124</v>
      </c>
      <c r="VOM36" s="415" t="s">
        <v>326</v>
      </c>
      <c r="VON36" s="415" t="s">
        <v>125</v>
      </c>
      <c r="VOO36" s="415" t="s">
        <v>146</v>
      </c>
      <c r="VOP36" s="446"/>
      <c r="VOQ36" s="451"/>
      <c r="VOR36" s="448">
        <v>89702</v>
      </c>
      <c r="VOS36" s="447" t="s">
        <v>327</v>
      </c>
      <c r="VOT36" s="450" t="s">
        <v>124</v>
      </c>
      <c r="VOU36" s="415" t="s">
        <v>326</v>
      </c>
      <c r="VOV36" s="415" t="s">
        <v>125</v>
      </c>
      <c r="VOW36" s="415" t="s">
        <v>146</v>
      </c>
      <c r="VOX36" s="446"/>
      <c r="VOY36" s="451"/>
      <c r="VOZ36" s="448">
        <v>89702</v>
      </c>
      <c r="VPA36" s="447" t="s">
        <v>327</v>
      </c>
      <c r="VPB36" s="450" t="s">
        <v>124</v>
      </c>
      <c r="VPC36" s="415" t="s">
        <v>326</v>
      </c>
      <c r="VPD36" s="415" t="s">
        <v>125</v>
      </c>
      <c r="VPE36" s="415" t="s">
        <v>146</v>
      </c>
      <c r="VPF36" s="446"/>
      <c r="VPG36" s="451"/>
      <c r="VPH36" s="448">
        <v>89702</v>
      </c>
      <c r="VPI36" s="447" t="s">
        <v>327</v>
      </c>
      <c r="VPJ36" s="450" t="s">
        <v>124</v>
      </c>
      <c r="VPK36" s="415" t="s">
        <v>326</v>
      </c>
      <c r="VPL36" s="415" t="s">
        <v>125</v>
      </c>
      <c r="VPM36" s="415" t="s">
        <v>146</v>
      </c>
      <c r="VPN36" s="446"/>
      <c r="VPO36" s="451"/>
      <c r="VPP36" s="448">
        <v>89702</v>
      </c>
      <c r="VPQ36" s="447" t="s">
        <v>327</v>
      </c>
      <c r="VPR36" s="450" t="s">
        <v>124</v>
      </c>
      <c r="VPS36" s="415" t="s">
        <v>326</v>
      </c>
      <c r="VPT36" s="415" t="s">
        <v>125</v>
      </c>
      <c r="VPU36" s="415" t="s">
        <v>146</v>
      </c>
      <c r="VPV36" s="446"/>
      <c r="VPW36" s="451"/>
      <c r="VPX36" s="448">
        <v>89702</v>
      </c>
      <c r="VPY36" s="447" t="s">
        <v>327</v>
      </c>
      <c r="VPZ36" s="450" t="s">
        <v>124</v>
      </c>
      <c r="VQA36" s="415" t="s">
        <v>326</v>
      </c>
      <c r="VQB36" s="415" t="s">
        <v>125</v>
      </c>
      <c r="VQC36" s="415" t="s">
        <v>146</v>
      </c>
      <c r="VQD36" s="446"/>
      <c r="VQE36" s="451"/>
      <c r="VQF36" s="448">
        <v>89702</v>
      </c>
      <c r="VQG36" s="447" t="s">
        <v>327</v>
      </c>
      <c r="VQH36" s="450" t="s">
        <v>124</v>
      </c>
      <c r="VQI36" s="415" t="s">
        <v>326</v>
      </c>
      <c r="VQJ36" s="415" t="s">
        <v>125</v>
      </c>
      <c r="VQK36" s="415" t="s">
        <v>146</v>
      </c>
      <c r="VQL36" s="446"/>
      <c r="VQM36" s="451"/>
      <c r="VQN36" s="448">
        <v>89702</v>
      </c>
      <c r="VQO36" s="447" t="s">
        <v>327</v>
      </c>
      <c r="VQP36" s="450" t="s">
        <v>124</v>
      </c>
      <c r="VQQ36" s="415" t="s">
        <v>326</v>
      </c>
      <c r="VQR36" s="415" t="s">
        <v>125</v>
      </c>
      <c r="VQS36" s="415" t="s">
        <v>146</v>
      </c>
      <c r="VQT36" s="446"/>
      <c r="VQU36" s="451"/>
      <c r="VQV36" s="448">
        <v>89702</v>
      </c>
      <c r="VQW36" s="447" t="s">
        <v>327</v>
      </c>
      <c r="VQX36" s="450" t="s">
        <v>124</v>
      </c>
      <c r="VQY36" s="415" t="s">
        <v>326</v>
      </c>
      <c r="VQZ36" s="415" t="s">
        <v>125</v>
      </c>
      <c r="VRA36" s="415" t="s">
        <v>146</v>
      </c>
      <c r="VRB36" s="446"/>
      <c r="VRC36" s="451"/>
      <c r="VRD36" s="448">
        <v>89702</v>
      </c>
      <c r="VRE36" s="447" t="s">
        <v>327</v>
      </c>
      <c r="VRF36" s="450" t="s">
        <v>124</v>
      </c>
      <c r="VRG36" s="415" t="s">
        <v>326</v>
      </c>
      <c r="VRH36" s="415" t="s">
        <v>125</v>
      </c>
      <c r="VRI36" s="415" t="s">
        <v>146</v>
      </c>
      <c r="VRJ36" s="446"/>
      <c r="VRK36" s="451"/>
      <c r="VRL36" s="448">
        <v>89702</v>
      </c>
      <c r="VRM36" s="447" t="s">
        <v>327</v>
      </c>
      <c r="VRN36" s="450" t="s">
        <v>124</v>
      </c>
      <c r="VRO36" s="415" t="s">
        <v>326</v>
      </c>
      <c r="VRP36" s="415" t="s">
        <v>125</v>
      </c>
      <c r="VRQ36" s="415" t="s">
        <v>146</v>
      </c>
      <c r="VRR36" s="446"/>
      <c r="VRS36" s="451"/>
      <c r="VRT36" s="448">
        <v>89702</v>
      </c>
      <c r="VRU36" s="447" t="s">
        <v>327</v>
      </c>
      <c r="VRV36" s="450" t="s">
        <v>124</v>
      </c>
      <c r="VRW36" s="415" t="s">
        <v>326</v>
      </c>
      <c r="VRX36" s="415" t="s">
        <v>125</v>
      </c>
      <c r="VRY36" s="415" t="s">
        <v>146</v>
      </c>
      <c r="VRZ36" s="446"/>
      <c r="VSA36" s="451"/>
      <c r="VSB36" s="448">
        <v>89702</v>
      </c>
      <c r="VSC36" s="447" t="s">
        <v>327</v>
      </c>
      <c r="VSD36" s="450" t="s">
        <v>124</v>
      </c>
      <c r="VSE36" s="415" t="s">
        <v>326</v>
      </c>
      <c r="VSF36" s="415" t="s">
        <v>125</v>
      </c>
      <c r="VSG36" s="415" t="s">
        <v>146</v>
      </c>
      <c r="VSH36" s="446"/>
      <c r="VSI36" s="451"/>
      <c r="VSJ36" s="448">
        <v>89702</v>
      </c>
      <c r="VSK36" s="447" t="s">
        <v>327</v>
      </c>
      <c r="VSL36" s="450" t="s">
        <v>124</v>
      </c>
      <c r="VSM36" s="415" t="s">
        <v>326</v>
      </c>
      <c r="VSN36" s="415" t="s">
        <v>125</v>
      </c>
      <c r="VSO36" s="415" t="s">
        <v>146</v>
      </c>
      <c r="VSP36" s="446"/>
      <c r="VSQ36" s="451"/>
      <c r="VSR36" s="448">
        <v>89702</v>
      </c>
      <c r="VSS36" s="447" t="s">
        <v>327</v>
      </c>
      <c r="VST36" s="450" t="s">
        <v>124</v>
      </c>
      <c r="VSU36" s="415" t="s">
        <v>326</v>
      </c>
      <c r="VSV36" s="415" t="s">
        <v>125</v>
      </c>
      <c r="VSW36" s="415" t="s">
        <v>146</v>
      </c>
      <c r="VSX36" s="446"/>
      <c r="VSY36" s="451"/>
      <c r="VSZ36" s="448">
        <v>89702</v>
      </c>
      <c r="VTA36" s="447" t="s">
        <v>327</v>
      </c>
      <c r="VTB36" s="450" t="s">
        <v>124</v>
      </c>
      <c r="VTC36" s="415" t="s">
        <v>326</v>
      </c>
      <c r="VTD36" s="415" t="s">
        <v>125</v>
      </c>
      <c r="VTE36" s="415" t="s">
        <v>146</v>
      </c>
      <c r="VTF36" s="446"/>
      <c r="VTG36" s="451"/>
      <c r="VTH36" s="448">
        <v>89702</v>
      </c>
      <c r="VTI36" s="447" t="s">
        <v>327</v>
      </c>
      <c r="VTJ36" s="450" t="s">
        <v>124</v>
      </c>
      <c r="VTK36" s="415" t="s">
        <v>326</v>
      </c>
      <c r="VTL36" s="415" t="s">
        <v>125</v>
      </c>
      <c r="VTM36" s="415" t="s">
        <v>146</v>
      </c>
      <c r="VTN36" s="446"/>
      <c r="VTO36" s="451"/>
      <c r="VTP36" s="448">
        <v>89702</v>
      </c>
      <c r="VTQ36" s="447" t="s">
        <v>327</v>
      </c>
      <c r="VTR36" s="450" t="s">
        <v>124</v>
      </c>
      <c r="VTS36" s="415" t="s">
        <v>326</v>
      </c>
      <c r="VTT36" s="415" t="s">
        <v>125</v>
      </c>
      <c r="VTU36" s="415" t="s">
        <v>146</v>
      </c>
      <c r="VTV36" s="446"/>
      <c r="VTW36" s="451"/>
      <c r="VTX36" s="448">
        <v>89702</v>
      </c>
      <c r="VTY36" s="447" t="s">
        <v>327</v>
      </c>
      <c r="VTZ36" s="450" t="s">
        <v>124</v>
      </c>
      <c r="VUA36" s="415" t="s">
        <v>326</v>
      </c>
      <c r="VUB36" s="415" t="s">
        <v>125</v>
      </c>
      <c r="VUC36" s="415" t="s">
        <v>146</v>
      </c>
      <c r="VUD36" s="446"/>
      <c r="VUE36" s="451"/>
      <c r="VUF36" s="448">
        <v>89702</v>
      </c>
      <c r="VUG36" s="447" t="s">
        <v>327</v>
      </c>
      <c r="VUH36" s="450" t="s">
        <v>124</v>
      </c>
      <c r="VUI36" s="415" t="s">
        <v>326</v>
      </c>
      <c r="VUJ36" s="415" t="s">
        <v>125</v>
      </c>
      <c r="VUK36" s="415" t="s">
        <v>146</v>
      </c>
      <c r="VUL36" s="446"/>
      <c r="VUM36" s="451"/>
      <c r="VUN36" s="448">
        <v>89702</v>
      </c>
      <c r="VUO36" s="447" t="s">
        <v>327</v>
      </c>
      <c r="VUP36" s="450" t="s">
        <v>124</v>
      </c>
      <c r="VUQ36" s="415" t="s">
        <v>326</v>
      </c>
      <c r="VUR36" s="415" t="s">
        <v>125</v>
      </c>
      <c r="VUS36" s="415" t="s">
        <v>146</v>
      </c>
      <c r="VUT36" s="446"/>
      <c r="VUU36" s="451"/>
      <c r="VUV36" s="448">
        <v>89702</v>
      </c>
      <c r="VUW36" s="447" t="s">
        <v>327</v>
      </c>
      <c r="VUX36" s="450" t="s">
        <v>124</v>
      </c>
      <c r="VUY36" s="415" t="s">
        <v>326</v>
      </c>
      <c r="VUZ36" s="415" t="s">
        <v>125</v>
      </c>
      <c r="VVA36" s="415" t="s">
        <v>146</v>
      </c>
      <c r="VVB36" s="446"/>
      <c r="VVC36" s="451"/>
      <c r="VVD36" s="448">
        <v>89702</v>
      </c>
      <c r="VVE36" s="447" t="s">
        <v>327</v>
      </c>
      <c r="VVF36" s="450" t="s">
        <v>124</v>
      </c>
      <c r="VVG36" s="415" t="s">
        <v>326</v>
      </c>
      <c r="VVH36" s="415" t="s">
        <v>125</v>
      </c>
      <c r="VVI36" s="415" t="s">
        <v>146</v>
      </c>
      <c r="VVJ36" s="446"/>
      <c r="VVK36" s="451"/>
      <c r="VVL36" s="448">
        <v>89702</v>
      </c>
      <c r="VVM36" s="447" t="s">
        <v>327</v>
      </c>
      <c r="VVN36" s="450" t="s">
        <v>124</v>
      </c>
      <c r="VVO36" s="415" t="s">
        <v>326</v>
      </c>
      <c r="VVP36" s="415" t="s">
        <v>125</v>
      </c>
      <c r="VVQ36" s="415" t="s">
        <v>146</v>
      </c>
      <c r="VVR36" s="446"/>
      <c r="VVS36" s="451"/>
      <c r="VVT36" s="448">
        <v>89702</v>
      </c>
      <c r="VVU36" s="447" t="s">
        <v>327</v>
      </c>
      <c r="VVV36" s="450" t="s">
        <v>124</v>
      </c>
      <c r="VVW36" s="415" t="s">
        <v>326</v>
      </c>
      <c r="VVX36" s="415" t="s">
        <v>125</v>
      </c>
      <c r="VVY36" s="415" t="s">
        <v>146</v>
      </c>
      <c r="VVZ36" s="446"/>
      <c r="VWA36" s="451"/>
      <c r="VWB36" s="448">
        <v>89702</v>
      </c>
      <c r="VWC36" s="447" t="s">
        <v>327</v>
      </c>
      <c r="VWD36" s="450" t="s">
        <v>124</v>
      </c>
      <c r="VWE36" s="415" t="s">
        <v>326</v>
      </c>
      <c r="VWF36" s="415" t="s">
        <v>125</v>
      </c>
      <c r="VWG36" s="415" t="s">
        <v>146</v>
      </c>
      <c r="VWH36" s="446"/>
      <c r="VWI36" s="451"/>
      <c r="VWJ36" s="448">
        <v>89702</v>
      </c>
      <c r="VWK36" s="447" t="s">
        <v>327</v>
      </c>
      <c r="VWL36" s="450" t="s">
        <v>124</v>
      </c>
      <c r="VWM36" s="415" t="s">
        <v>326</v>
      </c>
      <c r="VWN36" s="415" t="s">
        <v>125</v>
      </c>
      <c r="VWO36" s="415" t="s">
        <v>146</v>
      </c>
      <c r="VWP36" s="446"/>
      <c r="VWQ36" s="451"/>
      <c r="VWR36" s="448">
        <v>89702</v>
      </c>
      <c r="VWS36" s="447" t="s">
        <v>327</v>
      </c>
      <c r="VWT36" s="450" t="s">
        <v>124</v>
      </c>
      <c r="VWU36" s="415" t="s">
        <v>326</v>
      </c>
      <c r="VWV36" s="415" t="s">
        <v>125</v>
      </c>
      <c r="VWW36" s="415" t="s">
        <v>146</v>
      </c>
      <c r="VWX36" s="446"/>
      <c r="VWY36" s="451"/>
      <c r="VWZ36" s="448">
        <v>89702</v>
      </c>
      <c r="VXA36" s="447" t="s">
        <v>327</v>
      </c>
      <c r="VXB36" s="450" t="s">
        <v>124</v>
      </c>
      <c r="VXC36" s="415" t="s">
        <v>326</v>
      </c>
      <c r="VXD36" s="415" t="s">
        <v>125</v>
      </c>
      <c r="VXE36" s="415" t="s">
        <v>146</v>
      </c>
      <c r="VXF36" s="446"/>
      <c r="VXG36" s="451"/>
      <c r="VXH36" s="448">
        <v>89702</v>
      </c>
      <c r="VXI36" s="447" t="s">
        <v>327</v>
      </c>
      <c r="VXJ36" s="450" t="s">
        <v>124</v>
      </c>
      <c r="VXK36" s="415" t="s">
        <v>326</v>
      </c>
      <c r="VXL36" s="415" t="s">
        <v>125</v>
      </c>
      <c r="VXM36" s="415" t="s">
        <v>146</v>
      </c>
      <c r="VXN36" s="446"/>
      <c r="VXO36" s="451"/>
      <c r="VXP36" s="448">
        <v>89702</v>
      </c>
      <c r="VXQ36" s="447" t="s">
        <v>327</v>
      </c>
      <c r="VXR36" s="450" t="s">
        <v>124</v>
      </c>
      <c r="VXS36" s="415" t="s">
        <v>326</v>
      </c>
      <c r="VXT36" s="415" t="s">
        <v>125</v>
      </c>
      <c r="VXU36" s="415" t="s">
        <v>146</v>
      </c>
      <c r="VXV36" s="446"/>
      <c r="VXW36" s="451"/>
      <c r="VXX36" s="448">
        <v>89702</v>
      </c>
      <c r="VXY36" s="447" t="s">
        <v>327</v>
      </c>
      <c r="VXZ36" s="450" t="s">
        <v>124</v>
      </c>
      <c r="VYA36" s="415" t="s">
        <v>326</v>
      </c>
      <c r="VYB36" s="415" t="s">
        <v>125</v>
      </c>
      <c r="VYC36" s="415" t="s">
        <v>146</v>
      </c>
      <c r="VYD36" s="446"/>
      <c r="VYE36" s="451"/>
      <c r="VYF36" s="448">
        <v>89702</v>
      </c>
      <c r="VYG36" s="447" t="s">
        <v>327</v>
      </c>
      <c r="VYH36" s="450" t="s">
        <v>124</v>
      </c>
      <c r="VYI36" s="415" t="s">
        <v>326</v>
      </c>
      <c r="VYJ36" s="415" t="s">
        <v>125</v>
      </c>
      <c r="VYK36" s="415" t="s">
        <v>146</v>
      </c>
      <c r="VYL36" s="446"/>
      <c r="VYM36" s="451"/>
      <c r="VYN36" s="448">
        <v>89702</v>
      </c>
      <c r="VYO36" s="447" t="s">
        <v>327</v>
      </c>
      <c r="VYP36" s="450" t="s">
        <v>124</v>
      </c>
      <c r="VYQ36" s="415" t="s">
        <v>326</v>
      </c>
      <c r="VYR36" s="415" t="s">
        <v>125</v>
      </c>
      <c r="VYS36" s="415" t="s">
        <v>146</v>
      </c>
      <c r="VYT36" s="446"/>
      <c r="VYU36" s="451"/>
      <c r="VYV36" s="448">
        <v>89702</v>
      </c>
      <c r="VYW36" s="447" t="s">
        <v>327</v>
      </c>
      <c r="VYX36" s="450" t="s">
        <v>124</v>
      </c>
      <c r="VYY36" s="415" t="s">
        <v>326</v>
      </c>
      <c r="VYZ36" s="415" t="s">
        <v>125</v>
      </c>
      <c r="VZA36" s="415" t="s">
        <v>146</v>
      </c>
      <c r="VZB36" s="446"/>
      <c r="VZC36" s="451"/>
      <c r="VZD36" s="448">
        <v>89702</v>
      </c>
      <c r="VZE36" s="447" t="s">
        <v>327</v>
      </c>
      <c r="VZF36" s="450" t="s">
        <v>124</v>
      </c>
      <c r="VZG36" s="415" t="s">
        <v>326</v>
      </c>
      <c r="VZH36" s="415" t="s">
        <v>125</v>
      </c>
      <c r="VZI36" s="415" t="s">
        <v>146</v>
      </c>
      <c r="VZJ36" s="446"/>
      <c r="VZK36" s="451"/>
      <c r="VZL36" s="448">
        <v>89702</v>
      </c>
      <c r="VZM36" s="447" t="s">
        <v>327</v>
      </c>
      <c r="VZN36" s="450" t="s">
        <v>124</v>
      </c>
      <c r="VZO36" s="415" t="s">
        <v>326</v>
      </c>
      <c r="VZP36" s="415" t="s">
        <v>125</v>
      </c>
      <c r="VZQ36" s="415" t="s">
        <v>146</v>
      </c>
      <c r="VZR36" s="446"/>
      <c r="VZS36" s="451"/>
      <c r="VZT36" s="448">
        <v>89702</v>
      </c>
      <c r="VZU36" s="447" t="s">
        <v>327</v>
      </c>
      <c r="VZV36" s="450" t="s">
        <v>124</v>
      </c>
      <c r="VZW36" s="415" t="s">
        <v>326</v>
      </c>
      <c r="VZX36" s="415" t="s">
        <v>125</v>
      </c>
      <c r="VZY36" s="415" t="s">
        <v>146</v>
      </c>
      <c r="VZZ36" s="446"/>
      <c r="WAA36" s="451"/>
      <c r="WAB36" s="448">
        <v>89702</v>
      </c>
      <c r="WAC36" s="447" t="s">
        <v>327</v>
      </c>
      <c r="WAD36" s="450" t="s">
        <v>124</v>
      </c>
      <c r="WAE36" s="415" t="s">
        <v>326</v>
      </c>
      <c r="WAF36" s="415" t="s">
        <v>125</v>
      </c>
      <c r="WAG36" s="415" t="s">
        <v>146</v>
      </c>
      <c r="WAH36" s="446"/>
      <c r="WAI36" s="451"/>
      <c r="WAJ36" s="448">
        <v>89702</v>
      </c>
      <c r="WAK36" s="447" t="s">
        <v>327</v>
      </c>
      <c r="WAL36" s="450" t="s">
        <v>124</v>
      </c>
      <c r="WAM36" s="415" t="s">
        <v>326</v>
      </c>
      <c r="WAN36" s="415" t="s">
        <v>125</v>
      </c>
      <c r="WAO36" s="415" t="s">
        <v>146</v>
      </c>
      <c r="WAP36" s="446"/>
      <c r="WAQ36" s="451"/>
      <c r="WAR36" s="448">
        <v>89702</v>
      </c>
      <c r="WAS36" s="447" t="s">
        <v>327</v>
      </c>
      <c r="WAT36" s="450" t="s">
        <v>124</v>
      </c>
      <c r="WAU36" s="415" t="s">
        <v>326</v>
      </c>
      <c r="WAV36" s="415" t="s">
        <v>125</v>
      </c>
      <c r="WAW36" s="415" t="s">
        <v>146</v>
      </c>
      <c r="WAX36" s="446"/>
      <c r="WAY36" s="451"/>
      <c r="WAZ36" s="448">
        <v>89702</v>
      </c>
      <c r="WBA36" s="447" t="s">
        <v>327</v>
      </c>
      <c r="WBB36" s="450" t="s">
        <v>124</v>
      </c>
      <c r="WBC36" s="415" t="s">
        <v>326</v>
      </c>
      <c r="WBD36" s="415" t="s">
        <v>125</v>
      </c>
      <c r="WBE36" s="415" t="s">
        <v>146</v>
      </c>
      <c r="WBF36" s="446"/>
      <c r="WBG36" s="451"/>
      <c r="WBH36" s="448">
        <v>89702</v>
      </c>
      <c r="WBI36" s="447" t="s">
        <v>327</v>
      </c>
      <c r="WBJ36" s="450" t="s">
        <v>124</v>
      </c>
      <c r="WBK36" s="415" t="s">
        <v>326</v>
      </c>
      <c r="WBL36" s="415" t="s">
        <v>125</v>
      </c>
      <c r="WBM36" s="415" t="s">
        <v>146</v>
      </c>
      <c r="WBN36" s="446"/>
      <c r="WBO36" s="451"/>
      <c r="WBP36" s="448">
        <v>89702</v>
      </c>
      <c r="WBQ36" s="447" t="s">
        <v>327</v>
      </c>
      <c r="WBR36" s="450" t="s">
        <v>124</v>
      </c>
      <c r="WBS36" s="415" t="s">
        <v>326</v>
      </c>
      <c r="WBT36" s="415" t="s">
        <v>125</v>
      </c>
      <c r="WBU36" s="415" t="s">
        <v>146</v>
      </c>
      <c r="WBV36" s="446"/>
      <c r="WBW36" s="451"/>
      <c r="WBX36" s="448">
        <v>89702</v>
      </c>
      <c r="WBY36" s="447" t="s">
        <v>327</v>
      </c>
      <c r="WBZ36" s="450" t="s">
        <v>124</v>
      </c>
      <c r="WCA36" s="415" t="s">
        <v>326</v>
      </c>
      <c r="WCB36" s="415" t="s">
        <v>125</v>
      </c>
      <c r="WCC36" s="415" t="s">
        <v>146</v>
      </c>
      <c r="WCD36" s="446"/>
      <c r="WCE36" s="451"/>
      <c r="WCF36" s="448">
        <v>89702</v>
      </c>
      <c r="WCG36" s="447" t="s">
        <v>327</v>
      </c>
      <c r="WCH36" s="450" t="s">
        <v>124</v>
      </c>
      <c r="WCI36" s="415" t="s">
        <v>326</v>
      </c>
      <c r="WCJ36" s="415" t="s">
        <v>125</v>
      </c>
      <c r="WCK36" s="415" t="s">
        <v>146</v>
      </c>
      <c r="WCL36" s="446"/>
      <c r="WCM36" s="451"/>
      <c r="WCN36" s="448">
        <v>89702</v>
      </c>
      <c r="WCO36" s="447" t="s">
        <v>327</v>
      </c>
      <c r="WCP36" s="450" t="s">
        <v>124</v>
      </c>
      <c r="WCQ36" s="415" t="s">
        <v>326</v>
      </c>
      <c r="WCR36" s="415" t="s">
        <v>125</v>
      </c>
      <c r="WCS36" s="415" t="s">
        <v>146</v>
      </c>
      <c r="WCT36" s="446"/>
      <c r="WCU36" s="451"/>
      <c r="WCV36" s="448">
        <v>89702</v>
      </c>
      <c r="WCW36" s="447" t="s">
        <v>327</v>
      </c>
      <c r="WCX36" s="450" t="s">
        <v>124</v>
      </c>
      <c r="WCY36" s="415" t="s">
        <v>326</v>
      </c>
      <c r="WCZ36" s="415" t="s">
        <v>125</v>
      </c>
      <c r="WDA36" s="415" t="s">
        <v>146</v>
      </c>
      <c r="WDB36" s="446"/>
      <c r="WDC36" s="451"/>
      <c r="WDD36" s="448">
        <v>89702</v>
      </c>
      <c r="WDE36" s="447" t="s">
        <v>327</v>
      </c>
      <c r="WDF36" s="450" t="s">
        <v>124</v>
      </c>
      <c r="WDG36" s="415" t="s">
        <v>326</v>
      </c>
      <c r="WDH36" s="415" t="s">
        <v>125</v>
      </c>
      <c r="WDI36" s="415" t="s">
        <v>146</v>
      </c>
      <c r="WDJ36" s="446"/>
      <c r="WDK36" s="451"/>
      <c r="WDL36" s="448">
        <v>89702</v>
      </c>
      <c r="WDM36" s="447" t="s">
        <v>327</v>
      </c>
      <c r="WDN36" s="450" t="s">
        <v>124</v>
      </c>
      <c r="WDO36" s="415" t="s">
        <v>326</v>
      </c>
      <c r="WDP36" s="415" t="s">
        <v>125</v>
      </c>
      <c r="WDQ36" s="415" t="s">
        <v>146</v>
      </c>
      <c r="WDR36" s="446"/>
      <c r="WDS36" s="451"/>
      <c r="WDT36" s="448">
        <v>89702</v>
      </c>
      <c r="WDU36" s="447" t="s">
        <v>327</v>
      </c>
      <c r="WDV36" s="450" t="s">
        <v>124</v>
      </c>
      <c r="WDW36" s="415" t="s">
        <v>326</v>
      </c>
      <c r="WDX36" s="415" t="s">
        <v>125</v>
      </c>
      <c r="WDY36" s="415" t="s">
        <v>146</v>
      </c>
      <c r="WDZ36" s="446"/>
      <c r="WEA36" s="451"/>
      <c r="WEB36" s="448">
        <v>89702</v>
      </c>
      <c r="WEC36" s="447" t="s">
        <v>327</v>
      </c>
      <c r="WED36" s="450" t="s">
        <v>124</v>
      </c>
      <c r="WEE36" s="415" t="s">
        <v>326</v>
      </c>
      <c r="WEF36" s="415" t="s">
        <v>125</v>
      </c>
      <c r="WEG36" s="415" t="s">
        <v>146</v>
      </c>
      <c r="WEH36" s="446"/>
      <c r="WEI36" s="451"/>
      <c r="WEJ36" s="448">
        <v>89702</v>
      </c>
      <c r="WEK36" s="447" t="s">
        <v>327</v>
      </c>
      <c r="WEL36" s="450" t="s">
        <v>124</v>
      </c>
      <c r="WEM36" s="415" t="s">
        <v>326</v>
      </c>
      <c r="WEN36" s="415" t="s">
        <v>125</v>
      </c>
      <c r="WEO36" s="415" t="s">
        <v>146</v>
      </c>
      <c r="WEP36" s="446"/>
      <c r="WEQ36" s="451"/>
      <c r="WER36" s="448">
        <v>89702</v>
      </c>
      <c r="WES36" s="447" t="s">
        <v>327</v>
      </c>
      <c r="WET36" s="450" t="s">
        <v>124</v>
      </c>
      <c r="WEU36" s="415" t="s">
        <v>326</v>
      </c>
      <c r="WEV36" s="415" t="s">
        <v>125</v>
      </c>
      <c r="WEW36" s="415" t="s">
        <v>146</v>
      </c>
      <c r="WEX36" s="446"/>
      <c r="WEY36" s="451"/>
      <c r="WEZ36" s="448">
        <v>89702</v>
      </c>
      <c r="WFA36" s="447" t="s">
        <v>327</v>
      </c>
      <c r="WFB36" s="450" t="s">
        <v>124</v>
      </c>
      <c r="WFC36" s="415" t="s">
        <v>326</v>
      </c>
      <c r="WFD36" s="415" t="s">
        <v>125</v>
      </c>
      <c r="WFE36" s="415" t="s">
        <v>146</v>
      </c>
      <c r="WFF36" s="446"/>
      <c r="WFG36" s="451"/>
      <c r="WFH36" s="448">
        <v>89702</v>
      </c>
      <c r="WFI36" s="447" t="s">
        <v>327</v>
      </c>
      <c r="WFJ36" s="450" t="s">
        <v>124</v>
      </c>
      <c r="WFK36" s="415" t="s">
        <v>326</v>
      </c>
      <c r="WFL36" s="415" t="s">
        <v>125</v>
      </c>
      <c r="WFM36" s="415" t="s">
        <v>146</v>
      </c>
      <c r="WFN36" s="446"/>
      <c r="WFO36" s="451"/>
      <c r="WFP36" s="448">
        <v>89702</v>
      </c>
      <c r="WFQ36" s="447" t="s">
        <v>327</v>
      </c>
      <c r="WFR36" s="450" t="s">
        <v>124</v>
      </c>
      <c r="WFS36" s="415" t="s">
        <v>326</v>
      </c>
      <c r="WFT36" s="415" t="s">
        <v>125</v>
      </c>
      <c r="WFU36" s="415" t="s">
        <v>146</v>
      </c>
      <c r="WFV36" s="446"/>
      <c r="WFW36" s="451"/>
      <c r="WFX36" s="448">
        <v>89702</v>
      </c>
      <c r="WFY36" s="447" t="s">
        <v>327</v>
      </c>
      <c r="WFZ36" s="450" t="s">
        <v>124</v>
      </c>
      <c r="WGA36" s="415" t="s">
        <v>326</v>
      </c>
      <c r="WGB36" s="415" t="s">
        <v>125</v>
      </c>
      <c r="WGC36" s="415" t="s">
        <v>146</v>
      </c>
      <c r="WGD36" s="446"/>
      <c r="WGE36" s="451"/>
      <c r="WGF36" s="448">
        <v>89702</v>
      </c>
      <c r="WGG36" s="447" t="s">
        <v>327</v>
      </c>
      <c r="WGH36" s="450" t="s">
        <v>124</v>
      </c>
      <c r="WGI36" s="415" t="s">
        <v>326</v>
      </c>
      <c r="WGJ36" s="415" t="s">
        <v>125</v>
      </c>
      <c r="WGK36" s="415" t="s">
        <v>146</v>
      </c>
      <c r="WGL36" s="446"/>
      <c r="WGM36" s="451"/>
      <c r="WGN36" s="448">
        <v>89702</v>
      </c>
      <c r="WGO36" s="447" t="s">
        <v>327</v>
      </c>
      <c r="WGP36" s="450" t="s">
        <v>124</v>
      </c>
      <c r="WGQ36" s="415" t="s">
        <v>326</v>
      </c>
      <c r="WGR36" s="415" t="s">
        <v>125</v>
      </c>
      <c r="WGS36" s="415" t="s">
        <v>146</v>
      </c>
      <c r="WGT36" s="446"/>
      <c r="WGU36" s="451"/>
      <c r="WGV36" s="448">
        <v>89702</v>
      </c>
      <c r="WGW36" s="447" t="s">
        <v>327</v>
      </c>
      <c r="WGX36" s="450" t="s">
        <v>124</v>
      </c>
      <c r="WGY36" s="415" t="s">
        <v>326</v>
      </c>
      <c r="WGZ36" s="415" t="s">
        <v>125</v>
      </c>
      <c r="WHA36" s="415" t="s">
        <v>146</v>
      </c>
      <c r="WHB36" s="446"/>
      <c r="WHC36" s="451"/>
      <c r="WHD36" s="448">
        <v>89702</v>
      </c>
      <c r="WHE36" s="447" t="s">
        <v>327</v>
      </c>
      <c r="WHF36" s="450" t="s">
        <v>124</v>
      </c>
      <c r="WHG36" s="415" t="s">
        <v>326</v>
      </c>
      <c r="WHH36" s="415" t="s">
        <v>125</v>
      </c>
      <c r="WHI36" s="415" t="s">
        <v>146</v>
      </c>
      <c r="WHJ36" s="446"/>
      <c r="WHK36" s="451"/>
      <c r="WHL36" s="448">
        <v>89702</v>
      </c>
      <c r="WHM36" s="447" t="s">
        <v>327</v>
      </c>
      <c r="WHN36" s="450" t="s">
        <v>124</v>
      </c>
      <c r="WHO36" s="415" t="s">
        <v>326</v>
      </c>
      <c r="WHP36" s="415" t="s">
        <v>125</v>
      </c>
      <c r="WHQ36" s="415" t="s">
        <v>146</v>
      </c>
      <c r="WHR36" s="446"/>
      <c r="WHS36" s="451"/>
      <c r="WHT36" s="448">
        <v>89702</v>
      </c>
      <c r="WHU36" s="447" t="s">
        <v>327</v>
      </c>
      <c r="WHV36" s="450" t="s">
        <v>124</v>
      </c>
      <c r="WHW36" s="415" t="s">
        <v>326</v>
      </c>
      <c r="WHX36" s="415" t="s">
        <v>125</v>
      </c>
      <c r="WHY36" s="415" t="s">
        <v>146</v>
      </c>
      <c r="WHZ36" s="446"/>
      <c r="WIA36" s="451"/>
      <c r="WIB36" s="448">
        <v>89702</v>
      </c>
      <c r="WIC36" s="447" t="s">
        <v>327</v>
      </c>
      <c r="WID36" s="450" t="s">
        <v>124</v>
      </c>
      <c r="WIE36" s="415" t="s">
        <v>326</v>
      </c>
      <c r="WIF36" s="415" t="s">
        <v>125</v>
      </c>
      <c r="WIG36" s="415" t="s">
        <v>146</v>
      </c>
      <c r="WIH36" s="446"/>
      <c r="WII36" s="451"/>
      <c r="WIJ36" s="448">
        <v>89702</v>
      </c>
      <c r="WIK36" s="447" t="s">
        <v>327</v>
      </c>
      <c r="WIL36" s="450" t="s">
        <v>124</v>
      </c>
      <c r="WIM36" s="415" t="s">
        <v>326</v>
      </c>
      <c r="WIN36" s="415" t="s">
        <v>125</v>
      </c>
      <c r="WIO36" s="415" t="s">
        <v>146</v>
      </c>
      <c r="WIP36" s="446"/>
      <c r="WIQ36" s="451"/>
      <c r="WIR36" s="448">
        <v>89702</v>
      </c>
      <c r="WIS36" s="447" t="s">
        <v>327</v>
      </c>
      <c r="WIT36" s="450" t="s">
        <v>124</v>
      </c>
      <c r="WIU36" s="415" t="s">
        <v>326</v>
      </c>
      <c r="WIV36" s="415" t="s">
        <v>125</v>
      </c>
      <c r="WIW36" s="415" t="s">
        <v>146</v>
      </c>
      <c r="WIX36" s="446"/>
      <c r="WIY36" s="451"/>
      <c r="WIZ36" s="448">
        <v>89702</v>
      </c>
      <c r="WJA36" s="447" t="s">
        <v>327</v>
      </c>
      <c r="WJB36" s="450" t="s">
        <v>124</v>
      </c>
      <c r="WJC36" s="415" t="s">
        <v>326</v>
      </c>
      <c r="WJD36" s="415" t="s">
        <v>125</v>
      </c>
      <c r="WJE36" s="415" t="s">
        <v>146</v>
      </c>
      <c r="WJF36" s="446"/>
      <c r="WJG36" s="451"/>
      <c r="WJH36" s="448">
        <v>89702</v>
      </c>
      <c r="WJI36" s="447" t="s">
        <v>327</v>
      </c>
      <c r="WJJ36" s="450" t="s">
        <v>124</v>
      </c>
      <c r="WJK36" s="415" t="s">
        <v>326</v>
      </c>
      <c r="WJL36" s="415" t="s">
        <v>125</v>
      </c>
      <c r="WJM36" s="415" t="s">
        <v>146</v>
      </c>
      <c r="WJN36" s="446"/>
      <c r="WJO36" s="451"/>
      <c r="WJP36" s="448">
        <v>89702</v>
      </c>
      <c r="WJQ36" s="447" t="s">
        <v>327</v>
      </c>
      <c r="WJR36" s="450" t="s">
        <v>124</v>
      </c>
      <c r="WJS36" s="415" t="s">
        <v>326</v>
      </c>
      <c r="WJT36" s="415" t="s">
        <v>125</v>
      </c>
      <c r="WJU36" s="415" t="s">
        <v>146</v>
      </c>
      <c r="WJV36" s="446"/>
      <c r="WJW36" s="451"/>
      <c r="WJX36" s="448">
        <v>89702</v>
      </c>
      <c r="WJY36" s="447" t="s">
        <v>327</v>
      </c>
      <c r="WJZ36" s="450" t="s">
        <v>124</v>
      </c>
      <c r="WKA36" s="415" t="s">
        <v>326</v>
      </c>
      <c r="WKB36" s="415" t="s">
        <v>125</v>
      </c>
      <c r="WKC36" s="415" t="s">
        <v>146</v>
      </c>
      <c r="WKD36" s="446"/>
      <c r="WKE36" s="451"/>
      <c r="WKF36" s="448">
        <v>89702</v>
      </c>
      <c r="WKG36" s="447" t="s">
        <v>327</v>
      </c>
      <c r="WKH36" s="450" t="s">
        <v>124</v>
      </c>
      <c r="WKI36" s="415" t="s">
        <v>326</v>
      </c>
      <c r="WKJ36" s="415" t="s">
        <v>125</v>
      </c>
      <c r="WKK36" s="415" t="s">
        <v>146</v>
      </c>
      <c r="WKL36" s="446"/>
      <c r="WKM36" s="451"/>
      <c r="WKN36" s="448">
        <v>89702</v>
      </c>
      <c r="WKO36" s="447" t="s">
        <v>327</v>
      </c>
      <c r="WKP36" s="450" t="s">
        <v>124</v>
      </c>
      <c r="WKQ36" s="415" t="s">
        <v>326</v>
      </c>
      <c r="WKR36" s="415" t="s">
        <v>125</v>
      </c>
      <c r="WKS36" s="415" t="s">
        <v>146</v>
      </c>
      <c r="WKT36" s="446"/>
      <c r="WKU36" s="451"/>
      <c r="WKV36" s="448">
        <v>89702</v>
      </c>
      <c r="WKW36" s="447" t="s">
        <v>327</v>
      </c>
      <c r="WKX36" s="450" t="s">
        <v>124</v>
      </c>
      <c r="WKY36" s="415" t="s">
        <v>326</v>
      </c>
      <c r="WKZ36" s="415" t="s">
        <v>125</v>
      </c>
      <c r="WLA36" s="415" t="s">
        <v>146</v>
      </c>
      <c r="WLB36" s="446"/>
      <c r="WLC36" s="451"/>
      <c r="WLD36" s="448">
        <v>89702</v>
      </c>
      <c r="WLE36" s="447" t="s">
        <v>327</v>
      </c>
      <c r="WLF36" s="450" t="s">
        <v>124</v>
      </c>
      <c r="WLG36" s="415" t="s">
        <v>326</v>
      </c>
      <c r="WLH36" s="415" t="s">
        <v>125</v>
      </c>
      <c r="WLI36" s="415" t="s">
        <v>146</v>
      </c>
      <c r="WLJ36" s="446"/>
      <c r="WLK36" s="451"/>
      <c r="WLL36" s="448">
        <v>89702</v>
      </c>
      <c r="WLM36" s="447" t="s">
        <v>327</v>
      </c>
      <c r="WLN36" s="450" t="s">
        <v>124</v>
      </c>
      <c r="WLO36" s="415" t="s">
        <v>326</v>
      </c>
      <c r="WLP36" s="415" t="s">
        <v>125</v>
      </c>
      <c r="WLQ36" s="415" t="s">
        <v>146</v>
      </c>
      <c r="WLR36" s="446"/>
      <c r="WLS36" s="451"/>
      <c r="WLT36" s="448">
        <v>89702</v>
      </c>
      <c r="WLU36" s="447" t="s">
        <v>327</v>
      </c>
      <c r="WLV36" s="450" t="s">
        <v>124</v>
      </c>
      <c r="WLW36" s="415" t="s">
        <v>326</v>
      </c>
      <c r="WLX36" s="415" t="s">
        <v>125</v>
      </c>
      <c r="WLY36" s="415" t="s">
        <v>146</v>
      </c>
      <c r="WLZ36" s="446"/>
      <c r="WMA36" s="451"/>
      <c r="WMB36" s="448">
        <v>89702</v>
      </c>
      <c r="WMC36" s="447" t="s">
        <v>327</v>
      </c>
      <c r="WMD36" s="450" t="s">
        <v>124</v>
      </c>
      <c r="WME36" s="415" t="s">
        <v>326</v>
      </c>
      <c r="WMF36" s="415" t="s">
        <v>125</v>
      </c>
      <c r="WMG36" s="415" t="s">
        <v>146</v>
      </c>
      <c r="WMH36" s="446"/>
      <c r="WMI36" s="451"/>
      <c r="WMJ36" s="448">
        <v>89702</v>
      </c>
      <c r="WMK36" s="447" t="s">
        <v>327</v>
      </c>
      <c r="WML36" s="450" t="s">
        <v>124</v>
      </c>
      <c r="WMM36" s="415" t="s">
        <v>326</v>
      </c>
      <c r="WMN36" s="415" t="s">
        <v>125</v>
      </c>
      <c r="WMO36" s="415" t="s">
        <v>146</v>
      </c>
      <c r="WMP36" s="446"/>
      <c r="WMQ36" s="451"/>
      <c r="WMR36" s="448">
        <v>89702</v>
      </c>
      <c r="WMS36" s="447" t="s">
        <v>327</v>
      </c>
      <c r="WMT36" s="450" t="s">
        <v>124</v>
      </c>
      <c r="WMU36" s="415" t="s">
        <v>326</v>
      </c>
      <c r="WMV36" s="415" t="s">
        <v>125</v>
      </c>
      <c r="WMW36" s="415" t="s">
        <v>146</v>
      </c>
      <c r="WMX36" s="446"/>
      <c r="WMY36" s="451"/>
      <c r="WMZ36" s="448">
        <v>89702</v>
      </c>
      <c r="WNA36" s="447" t="s">
        <v>327</v>
      </c>
      <c r="WNB36" s="450" t="s">
        <v>124</v>
      </c>
      <c r="WNC36" s="415" t="s">
        <v>326</v>
      </c>
      <c r="WND36" s="415" t="s">
        <v>125</v>
      </c>
      <c r="WNE36" s="415" t="s">
        <v>146</v>
      </c>
      <c r="WNF36" s="446"/>
      <c r="WNG36" s="451"/>
      <c r="WNH36" s="448">
        <v>89702</v>
      </c>
      <c r="WNI36" s="447" t="s">
        <v>327</v>
      </c>
      <c r="WNJ36" s="450" t="s">
        <v>124</v>
      </c>
      <c r="WNK36" s="415" t="s">
        <v>326</v>
      </c>
      <c r="WNL36" s="415" t="s">
        <v>125</v>
      </c>
      <c r="WNM36" s="415" t="s">
        <v>146</v>
      </c>
      <c r="WNN36" s="446"/>
      <c r="WNO36" s="451"/>
      <c r="WNP36" s="448">
        <v>89702</v>
      </c>
      <c r="WNQ36" s="447" t="s">
        <v>327</v>
      </c>
      <c r="WNR36" s="450" t="s">
        <v>124</v>
      </c>
      <c r="WNS36" s="415" t="s">
        <v>326</v>
      </c>
      <c r="WNT36" s="415" t="s">
        <v>125</v>
      </c>
      <c r="WNU36" s="415" t="s">
        <v>146</v>
      </c>
      <c r="WNV36" s="446"/>
      <c r="WNW36" s="451"/>
      <c r="WNX36" s="448">
        <v>89702</v>
      </c>
      <c r="WNY36" s="447" t="s">
        <v>327</v>
      </c>
      <c r="WNZ36" s="450" t="s">
        <v>124</v>
      </c>
      <c r="WOA36" s="415" t="s">
        <v>326</v>
      </c>
      <c r="WOB36" s="415" t="s">
        <v>125</v>
      </c>
      <c r="WOC36" s="415" t="s">
        <v>146</v>
      </c>
      <c r="WOD36" s="446"/>
      <c r="WOE36" s="451"/>
      <c r="WOF36" s="448">
        <v>89702</v>
      </c>
      <c r="WOG36" s="447" t="s">
        <v>327</v>
      </c>
      <c r="WOH36" s="450" t="s">
        <v>124</v>
      </c>
      <c r="WOI36" s="415" t="s">
        <v>326</v>
      </c>
      <c r="WOJ36" s="415" t="s">
        <v>125</v>
      </c>
      <c r="WOK36" s="415" t="s">
        <v>146</v>
      </c>
      <c r="WOL36" s="446"/>
      <c r="WOM36" s="451"/>
      <c r="WON36" s="448">
        <v>89702</v>
      </c>
      <c r="WOO36" s="447" t="s">
        <v>327</v>
      </c>
      <c r="WOP36" s="450" t="s">
        <v>124</v>
      </c>
      <c r="WOQ36" s="415" t="s">
        <v>326</v>
      </c>
      <c r="WOR36" s="415" t="s">
        <v>125</v>
      </c>
      <c r="WOS36" s="415" t="s">
        <v>146</v>
      </c>
      <c r="WOT36" s="446"/>
      <c r="WOU36" s="451"/>
      <c r="WOV36" s="448">
        <v>89702</v>
      </c>
      <c r="WOW36" s="447" t="s">
        <v>327</v>
      </c>
      <c r="WOX36" s="450" t="s">
        <v>124</v>
      </c>
      <c r="WOY36" s="415" t="s">
        <v>326</v>
      </c>
      <c r="WOZ36" s="415" t="s">
        <v>125</v>
      </c>
      <c r="WPA36" s="415" t="s">
        <v>146</v>
      </c>
      <c r="WPB36" s="446"/>
      <c r="WPC36" s="451"/>
      <c r="WPD36" s="448">
        <v>89702</v>
      </c>
      <c r="WPE36" s="447" t="s">
        <v>327</v>
      </c>
      <c r="WPF36" s="450" t="s">
        <v>124</v>
      </c>
      <c r="WPG36" s="415" t="s">
        <v>326</v>
      </c>
      <c r="WPH36" s="415" t="s">
        <v>125</v>
      </c>
      <c r="WPI36" s="415" t="s">
        <v>146</v>
      </c>
      <c r="WPJ36" s="446"/>
      <c r="WPK36" s="451"/>
      <c r="WPL36" s="448">
        <v>89702</v>
      </c>
      <c r="WPM36" s="447" t="s">
        <v>327</v>
      </c>
      <c r="WPN36" s="450" t="s">
        <v>124</v>
      </c>
      <c r="WPO36" s="415" t="s">
        <v>326</v>
      </c>
      <c r="WPP36" s="415" t="s">
        <v>125</v>
      </c>
      <c r="WPQ36" s="415" t="s">
        <v>146</v>
      </c>
      <c r="WPR36" s="446"/>
      <c r="WPS36" s="451"/>
      <c r="WPT36" s="448">
        <v>89702</v>
      </c>
      <c r="WPU36" s="447" t="s">
        <v>327</v>
      </c>
      <c r="WPV36" s="450" t="s">
        <v>124</v>
      </c>
      <c r="WPW36" s="415" t="s">
        <v>326</v>
      </c>
      <c r="WPX36" s="415" t="s">
        <v>125</v>
      </c>
      <c r="WPY36" s="415" t="s">
        <v>146</v>
      </c>
      <c r="WPZ36" s="446"/>
      <c r="WQA36" s="451"/>
      <c r="WQB36" s="448">
        <v>89702</v>
      </c>
      <c r="WQC36" s="447" t="s">
        <v>327</v>
      </c>
      <c r="WQD36" s="450" t="s">
        <v>124</v>
      </c>
      <c r="WQE36" s="415" t="s">
        <v>326</v>
      </c>
      <c r="WQF36" s="415" t="s">
        <v>125</v>
      </c>
      <c r="WQG36" s="415" t="s">
        <v>146</v>
      </c>
      <c r="WQH36" s="446"/>
      <c r="WQI36" s="451"/>
      <c r="WQJ36" s="448">
        <v>89702</v>
      </c>
      <c r="WQK36" s="447" t="s">
        <v>327</v>
      </c>
      <c r="WQL36" s="450" t="s">
        <v>124</v>
      </c>
      <c r="WQM36" s="415" t="s">
        <v>326</v>
      </c>
      <c r="WQN36" s="415" t="s">
        <v>125</v>
      </c>
      <c r="WQO36" s="415" t="s">
        <v>146</v>
      </c>
      <c r="WQP36" s="446"/>
      <c r="WQQ36" s="451"/>
      <c r="WQR36" s="448">
        <v>89702</v>
      </c>
      <c r="WQS36" s="447" t="s">
        <v>327</v>
      </c>
      <c r="WQT36" s="450" t="s">
        <v>124</v>
      </c>
      <c r="WQU36" s="415" t="s">
        <v>326</v>
      </c>
      <c r="WQV36" s="415" t="s">
        <v>125</v>
      </c>
      <c r="WQW36" s="415" t="s">
        <v>146</v>
      </c>
      <c r="WQX36" s="446"/>
      <c r="WQY36" s="451"/>
      <c r="WQZ36" s="448">
        <v>89702</v>
      </c>
      <c r="WRA36" s="447" t="s">
        <v>327</v>
      </c>
      <c r="WRB36" s="450" t="s">
        <v>124</v>
      </c>
      <c r="WRC36" s="415" t="s">
        <v>326</v>
      </c>
      <c r="WRD36" s="415" t="s">
        <v>125</v>
      </c>
      <c r="WRE36" s="415" t="s">
        <v>146</v>
      </c>
      <c r="WRF36" s="446"/>
      <c r="WRG36" s="451"/>
      <c r="WRH36" s="448">
        <v>89702</v>
      </c>
      <c r="WRI36" s="447" t="s">
        <v>327</v>
      </c>
      <c r="WRJ36" s="450" t="s">
        <v>124</v>
      </c>
      <c r="WRK36" s="415" t="s">
        <v>326</v>
      </c>
      <c r="WRL36" s="415" t="s">
        <v>125</v>
      </c>
      <c r="WRM36" s="415" t="s">
        <v>146</v>
      </c>
      <c r="WRN36" s="446"/>
      <c r="WRO36" s="451"/>
      <c r="WRP36" s="448">
        <v>89702</v>
      </c>
      <c r="WRQ36" s="447" t="s">
        <v>327</v>
      </c>
      <c r="WRR36" s="450" t="s">
        <v>124</v>
      </c>
      <c r="WRS36" s="415" t="s">
        <v>326</v>
      </c>
      <c r="WRT36" s="415" t="s">
        <v>125</v>
      </c>
      <c r="WRU36" s="415" t="s">
        <v>146</v>
      </c>
      <c r="WRV36" s="446"/>
      <c r="WRW36" s="451"/>
      <c r="WRX36" s="448">
        <v>89702</v>
      </c>
      <c r="WRY36" s="447" t="s">
        <v>327</v>
      </c>
      <c r="WRZ36" s="450" t="s">
        <v>124</v>
      </c>
      <c r="WSA36" s="415" t="s">
        <v>326</v>
      </c>
      <c r="WSB36" s="415" t="s">
        <v>125</v>
      </c>
      <c r="WSC36" s="415" t="s">
        <v>146</v>
      </c>
      <c r="WSD36" s="446"/>
      <c r="WSE36" s="451"/>
      <c r="WSF36" s="448">
        <v>89702</v>
      </c>
      <c r="WSG36" s="447" t="s">
        <v>327</v>
      </c>
      <c r="WSH36" s="450" t="s">
        <v>124</v>
      </c>
      <c r="WSI36" s="415" t="s">
        <v>326</v>
      </c>
      <c r="WSJ36" s="415" t="s">
        <v>125</v>
      </c>
      <c r="WSK36" s="415" t="s">
        <v>146</v>
      </c>
      <c r="WSL36" s="446"/>
      <c r="WSM36" s="451"/>
      <c r="WSN36" s="448">
        <v>89702</v>
      </c>
      <c r="WSO36" s="447" t="s">
        <v>327</v>
      </c>
      <c r="WSP36" s="450" t="s">
        <v>124</v>
      </c>
      <c r="WSQ36" s="415" t="s">
        <v>326</v>
      </c>
      <c r="WSR36" s="415" t="s">
        <v>125</v>
      </c>
      <c r="WSS36" s="415" t="s">
        <v>146</v>
      </c>
      <c r="WST36" s="446"/>
      <c r="WSU36" s="451"/>
      <c r="WSV36" s="448">
        <v>89702</v>
      </c>
      <c r="WSW36" s="447" t="s">
        <v>327</v>
      </c>
      <c r="WSX36" s="450" t="s">
        <v>124</v>
      </c>
      <c r="WSY36" s="415" t="s">
        <v>326</v>
      </c>
      <c r="WSZ36" s="415" t="s">
        <v>125</v>
      </c>
      <c r="WTA36" s="415" t="s">
        <v>146</v>
      </c>
      <c r="WTB36" s="446"/>
      <c r="WTC36" s="451"/>
      <c r="WTD36" s="448">
        <v>89702</v>
      </c>
      <c r="WTE36" s="447" t="s">
        <v>327</v>
      </c>
      <c r="WTF36" s="450" t="s">
        <v>124</v>
      </c>
      <c r="WTG36" s="415" t="s">
        <v>326</v>
      </c>
      <c r="WTH36" s="415" t="s">
        <v>125</v>
      </c>
      <c r="WTI36" s="415" t="s">
        <v>146</v>
      </c>
      <c r="WTJ36" s="446"/>
      <c r="WTK36" s="451"/>
      <c r="WTL36" s="448">
        <v>89702</v>
      </c>
      <c r="WTM36" s="447" t="s">
        <v>327</v>
      </c>
      <c r="WTN36" s="450" t="s">
        <v>124</v>
      </c>
      <c r="WTO36" s="415" t="s">
        <v>326</v>
      </c>
      <c r="WTP36" s="415" t="s">
        <v>125</v>
      </c>
      <c r="WTQ36" s="415" t="s">
        <v>146</v>
      </c>
      <c r="WTR36" s="446"/>
      <c r="WTS36" s="451"/>
      <c r="WTT36" s="448">
        <v>89702</v>
      </c>
      <c r="WTU36" s="447" t="s">
        <v>327</v>
      </c>
      <c r="WTV36" s="450" t="s">
        <v>124</v>
      </c>
      <c r="WTW36" s="415" t="s">
        <v>326</v>
      </c>
      <c r="WTX36" s="415" t="s">
        <v>125</v>
      </c>
      <c r="WTY36" s="415" t="s">
        <v>146</v>
      </c>
      <c r="WTZ36" s="446"/>
      <c r="WUA36" s="451"/>
      <c r="WUB36" s="448">
        <v>89702</v>
      </c>
      <c r="WUC36" s="447" t="s">
        <v>327</v>
      </c>
      <c r="WUD36" s="450" t="s">
        <v>124</v>
      </c>
      <c r="WUE36" s="415" t="s">
        <v>326</v>
      </c>
      <c r="WUF36" s="415" t="s">
        <v>125</v>
      </c>
      <c r="WUG36" s="415" t="s">
        <v>146</v>
      </c>
      <c r="WUH36" s="446"/>
      <c r="WUI36" s="451"/>
      <c r="WUJ36" s="448">
        <v>89702</v>
      </c>
      <c r="WUK36" s="447" t="s">
        <v>327</v>
      </c>
      <c r="WUL36" s="450" t="s">
        <v>124</v>
      </c>
      <c r="WUM36" s="415" t="s">
        <v>326</v>
      </c>
      <c r="WUN36" s="415" t="s">
        <v>125</v>
      </c>
      <c r="WUO36" s="415" t="s">
        <v>146</v>
      </c>
      <c r="WUP36" s="446"/>
      <c r="WUQ36" s="451"/>
      <c r="WUR36" s="448">
        <v>89702</v>
      </c>
      <c r="WUS36" s="447" t="s">
        <v>327</v>
      </c>
      <c r="WUT36" s="450" t="s">
        <v>124</v>
      </c>
      <c r="WUU36" s="415" t="s">
        <v>326</v>
      </c>
      <c r="WUV36" s="415" t="s">
        <v>125</v>
      </c>
      <c r="WUW36" s="415" t="s">
        <v>146</v>
      </c>
      <c r="WUX36" s="446"/>
      <c r="WUY36" s="451"/>
      <c r="WUZ36" s="448">
        <v>89702</v>
      </c>
      <c r="WVA36" s="447" t="s">
        <v>327</v>
      </c>
      <c r="WVB36" s="450" t="s">
        <v>124</v>
      </c>
      <c r="WVC36" s="415" t="s">
        <v>326</v>
      </c>
      <c r="WVD36" s="415" t="s">
        <v>125</v>
      </c>
      <c r="WVE36" s="415" t="s">
        <v>146</v>
      </c>
      <c r="WVF36" s="446"/>
      <c r="WVG36" s="451"/>
      <c r="WVH36" s="448">
        <v>89702</v>
      </c>
      <c r="WVI36" s="447" t="s">
        <v>327</v>
      </c>
      <c r="WVJ36" s="450" t="s">
        <v>124</v>
      </c>
      <c r="WVK36" s="415" t="s">
        <v>326</v>
      </c>
      <c r="WVL36" s="415" t="s">
        <v>125</v>
      </c>
      <c r="WVM36" s="415" t="s">
        <v>146</v>
      </c>
      <c r="WVN36" s="446"/>
      <c r="WVO36" s="451"/>
      <c r="WVP36" s="448">
        <v>89702</v>
      </c>
      <c r="WVQ36" s="447" t="s">
        <v>327</v>
      </c>
      <c r="WVR36" s="450" t="s">
        <v>124</v>
      </c>
      <c r="WVS36" s="415" t="s">
        <v>326</v>
      </c>
      <c r="WVT36" s="415" t="s">
        <v>125</v>
      </c>
      <c r="WVU36" s="415" t="s">
        <v>146</v>
      </c>
      <c r="WVV36" s="446"/>
      <c r="WVW36" s="451"/>
      <c r="WVX36" s="448">
        <v>89702</v>
      </c>
      <c r="WVY36" s="447" t="s">
        <v>327</v>
      </c>
      <c r="WVZ36" s="450" t="s">
        <v>124</v>
      </c>
      <c r="WWA36" s="415" t="s">
        <v>326</v>
      </c>
      <c r="WWB36" s="415" t="s">
        <v>125</v>
      </c>
      <c r="WWC36" s="415" t="s">
        <v>146</v>
      </c>
      <c r="WWD36" s="446"/>
      <c r="WWE36" s="451"/>
      <c r="WWF36" s="448">
        <v>89702</v>
      </c>
      <c r="WWG36" s="447" t="s">
        <v>327</v>
      </c>
      <c r="WWH36" s="450" t="s">
        <v>124</v>
      </c>
      <c r="WWI36" s="415" t="s">
        <v>326</v>
      </c>
      <c r="WWJ36" s="415" t="s">
        <v>125</v>
      </c>
      <c r="WWK36" s="415" t="s">
        <v>146</v>
      </c>
      <c r="WWL36" s="446"/>
      <c r="WWM36" s="451"/>
      <c r="WWN36" s="448">
        <v>89702</v>
      </c>
      <c r="WWO36" s="447" t="s">
        <v>327</v>
      </c>
      <c r="WWP36" s="450" t="s">
        <v>124</v>
      </c>
      <c r="WWQ36" s="415" t="s">
        <v>326</v>
      </c>
      <c r="WWR36" s="415" t="s">
        <v>125</v>
      </c>
      <c r="WWS36" s="415" t="s">
        <v>146</v>
      </c>
      <c r="WWT36" s="446"/>
      <c r="WWU36" s="451"/>
      <c r="WWV36" s="448">
        <v>89702</v>
      </c>
      <c r="WWW36" s="447" t="s">
        <v>327</v>
      </c>
      <c r="WWX36" s="450" t="s">
        <v>124</v>
      </c>
      <c r="WWY36" s="415" t="s">
        <v>326</v>
      </c>
      <c r="WWZ36" s="415" t="s">
        <v>125</v>
      </c>
      <c r="WXA36" s="415" t="s">
        <v>146</v>
      </c>
      <c r="WXB36" s="446"/>
      <c r="WXC36" s="451"/>
      <c r="WXD36" s="448">
        <v>89702</v>
      </c>
      <c r="WXE36" s="447" t="s">
        <v>327</v>
      </c>
      <c r="WXF36" s="450" t="s">
        <v>124</v>
      </c>
      <c r="WXG36" s="415" t="s">
        <v>326</v>
      </c>
      <c r="WXH36" s="415" t="s">
        <v>125</v>
      </c>
      <c r="WXI36" s="415" t="s">
        <v>146</v>
      </c>
      <c r="WXJ36" s="446"/>
      <c r="WXK36" s="451"/>
      <c r="WXL36" s="448">
        <v>89702</v>
      </c>
      <c r="WXM36" s="447" t="s">
        <v>327</v>
      </c>
      <c r="WXN36" s="450" t="s">
        <v>124</v>
      </c>
      <c r="WXO36" s="415" t="s">
        <v>326</v>
      </c>
      <c r="WXP36" s="415" t="s">
        <v>125</v>
      </c>
      <c r="WXQ36" s="415" t="s">
        <v>146</v>
      </c>
      <c r="WXR36" s="446"/>
      <c r="WXS36" s="451"/>
      <c r="WXT36" s="448">
        <v>89702</v>
      </c>
      <c r="WXU36" s="447" t="s">
        <v>327</v>
      </c>
      <c r="WXV36" s="450" t="s">
        <v>124</v>
      </c>
      <c r="WXW36" s="415" t="s">
        <v>326</v>
      </c>
      <c r="WXX36" s="415" t="s">
        <v>125</v>
      </c>
      <c r="WXY36" s="415" t="s">
        <v>146</v>
      </c>
      <c r="WXZ36" s="446"/>
      <c r="WYA36" s="451"/>
      <c r="WYB36" s="448">
        <v>89702</v>
      </c>
      <c r="WYC36" s="447" t="s">
        <v>327</v>
      </c>
      <c r="WYD36" s="450" t="s">
        <v>124</v>
      </c>
      <c r="WYE36" s="415" t="s">
        <v>326</v>
      </c>
      <c r="WYF36" s="415" t="s">
        <v>125</v>
      </c>
      <c r="WYG36" s="415" t="s">
        <v>146</v>
      </c>
      <c r="WYH36" s="446"/>
      <c r="WYI36" s="451"/>
      <c r="WYJ36" s="448">
        <v>89702</v>
      </c>
      <c r="WYK36" s="447" t="s">
        <v>327</v>
      </c>
      <c r="WYL36" s="450" t="s">
        <v>124</v>
      </c>
      <c r="WYM36" s="415" t="s">
        <v>326</v>
      </c>
      <c r="WYN36" s="415" t="s">
        <v>125</v>
      </c>
      <c r="WYO36" s="415" t="s">
        <v>146</v>
      </c>
      <c r="WYP36" s="446"/>
      <c r="WYQ36" s="451"/>
      <c r="WYR36" s="448">
        <v>89702</v>
      </c>
      <c r="WYS36" s="447" t="s">
        <v>327</v>
      </c>
      <c r="WYT36" s="450" t="s">
        <v>124</v>
      </c>
      <c r="WYU36" s="415" t="s">
        <v>326</v>
      </c>
      <c r="WYV36" s="415" t="s">
        <v>125</v>
      </c>
      <c r="WYW36" s="415" t="s">
        <v>146</v>
      </c>
      <c r="WYX36" s="446"/>
      <c r="WYY36" s="451"/>
      <c r="WYZ36" s="448">
        <v>89702</v>
      </c>
      <c r="WZA36" s="447" t="s">
        <v>327</v>
      </c>
      <c r="WZB36" s="450" t="s">
        <v>124</v>
      </c>
      <c r="WZC36" s="415" t="s">
        <v>326</v>
      </c>
      <c r="WZD36" s="415" t="s">
        <v>125</v>
      </c>
      <c r="WZE36" s="415" t="s">
        <v>146</v>
      </c>
      <c r="WZF36" s="446"/>
      <c r="WZG36" s="451"/>
      <c r="WZH36" s="448">
        <v>89702</v>
      </c>
      <c r="WZI36" s="447" t="s">
        <v>327</v>
      </c>
      <c r="WZJ36" s="450" t="s">
        <v>124</v>
      </c>
      <c r="WZK36" s="415" t="s">
        <v>326</v>
      </c>
      <c r="WZL36" s="415" t="s">
        <v>125</v>
      </c>
      <c r="WZM36" s="415" t="s">
        <v>146</v>
      </c>
      <c r="WZN36" s="446"/>
      <c r="WZO36" s="451"/>
      <c r="WZP36" s="448">
        <v>89702</v>
      </c>
      <c r="WZQ36" s="447" t="s">
        <v>327</v>
      </c>
      <c r="WZR36" s="450" t="s">
        <v>124</v>
      </c>
      <c r="WZS36" s="415" t="s">
        <v>326</v>
      </c>
      <c r="WZT36" s="415" t="s">
        <v>125</v>
      </c>
      <c r="WZU36" s="415" t="s">
        <v>146</v>
      </c>
      <c r="WZV36" s="446"/>
      <c r="WZW36" s="451"/>
      <c r="WZX36" s="448">
        <v>89702</v>
      </c>
      <c r="WZY36" s="447" t="s">
        <v>327</v>
      </c>
      <c r="WZZ36" s="450" t="s">
        <v>124</v>
      </c>
      <c r="XAA36" s="415" t="s">
        <v>326</v>
      </c>
      <c r="XAB36" s="415" t="s">
        <v>125</v>
      </c>
      <c r="XAC36" s="415" t="s">
        <v>146</v>
      </c>
      <c r="XAD36" s="446"/>
      <c r="XAE36" s="451"/>
      <c r="XAF36" s="448">
        <v>89702</v>
      </c>
      <c r="XAG36" s="447" t="s">
        <v>327</v>
      </c>
      <c r="XAH36" s="450" t="s">
        <v>124</v>
      </c>
      <c r="XAI36" s="415" t="s">
        <v>326</v>
      </c>
      <c r="XAJ36" s="415" t="s">
        <v>125</v>
      </c>
      <c r="XAK36" s="415" t="s">
        <v>146</v>
      </c>
      <c r="XAL36" s="446"/>
      <c r="XAM36" s="451"/>
      <c r="XAN36" s="448">
        <v>89702</v>
      </c>
      <c r="XAO36" s="447" t="s">
        <v>327</v>
      </c>
      <c r="XAP36" s="450" t="s">
        <v>124</v>
      </c>
      <c r="XAQ36" s="415" t="s">
        <v>326</v>
      </c>
      <c r="XAR36" s="415" t="s">
        <v>125</v>
      </c>
      <c r="XAS36" s="415" t="s">
        <v>146</v>
      </c>
      <c r="XAT36" s="446"/>
      <c r="XAU36" s="451"/>
      <c r="XAV36" s="448">
        <v>89702</v>
      </c>
      <c r="XAW36" s="447" t="s">
        <v>327</v>
      </c>
      <c r="XAX36" s="450" t="s">
        <v>124</v>
      </c>
      <c r="XAY36" s="415" t="s">
        <v>326</v>
      </c>
      <c r="XAZ36" s="415" t="s">
        <v>125</v>
      </c>
      <c r="XBA36" s="415" t="s">
        <v>146</v>
      </c>
      <c r="XBB36" s="446"/>
      <c r="XBC36" s="451"/>
      <c r="XBD36" s="448">
        <v>89702</v>
      </c>
      <c r="XBE36" s="447" t="s">
        <v>327</v>
      </c>
      <c r="XBF36" s="450" t="s">
        <v>124</v>
      </c>
      <c r="XBG36" s="415" t="s">
        <v>326</v>
      </c>
      <c r="XBH36" s="415" t="s">
        <v>125</v>
      </c>
      <c r="XBI36" s="415" t="s">
        <v>146</v>
      </c>
      <c r="XBJ36" s="446"/>
      <c r="XBK36" s="451"/>
      <c r="XBL36" s="448">
        <v>89702</v>
      </c>
      <c r="XBM36" s="447" t="s">
        <v>327</v>
      </c>
      <c r="XBN36" s="450" t="s">
        <v>124</v>
      </c>
      <c r="XBO36" s="415" t="s">
        <v>326</v>
      </c>
      <c r="XBP36" s="415" t="s">
        <v>125</v>
      </c>
      <c r="XBQ36" s="415" t="s">
        <v>146</v>
      </c>
      <c r="XBR36" s="446"/>
      <c r="XBS36" s="451"/>
      <c r="XBT36" s="448">
        <v>89702</v>
      </c>
      <c r="XBU36" s="447" t="s">
        <v>327</v>
      </c>
      <c r="XBV36" s="450" t="s">
        <v>124</v>
      </c>
      <c r="XBW36" s="415" t="s">
        <v>326</v>
      </c>
      <c r="XBX36" s="415" t="s">
        <v>125</v>
      </c>
      <c r="XBY36" s="415" t="s">
        <v>146</v>
      </c>
      <c r="XBZ36" s="446"/>
      <c r="XCA36" s="451"/>
      <c r="XCB36" s="448">
        <v>89702</v>
      </c>
      <c r="XCC36" s="447" t="s">
        <v>327</v>
      </c>
      <c r="XCD36" s="450" t="s">
        <v>124</v>
      </c>
      <c r="XCE36" s="415" t="s">
        <v>326</v>
      </c>
      <c r="XCF36" s="415" t="s">
        <v>125</v>
      </c>
      <c r="XCG36" s="415" t="s">
        <v>146</v>
      </c>
      <c r="XCH36" s="446"/>
      <c r="XCI36" s="451"/>
      <c r="XCJ36" s="448">
        <v>89702</v>
      </c>
      <c r="XCK36" s="447" t="s">
        <v>327</v>
      </c>
      <c r="XCL36" s="450" t="s">
        <v>124</v>
      </c>
      <c r="XCM36" s="415" t="s">
        <v>326</v>
      </c>
      <c r="XCN36" s="415" t="s">
        <v>125</v>
      </c>
      <c r="XCO36" s="415" t="s">
        <v>146</v>
      </c>
      <c r="XCP36" s="446"/>
      <c r="XCQ36" s="451"/>
      <c r="XCR36" s="448">
        <v>89702</v>
      </c>
      <c r="XCS36" s="447" t="s">
        <v>327</v>
      </c>
      <c r="XCT36" s="450" t="s">
        <v>124</v>
      </c>
      <c r="XCU36" s="415" t="s">
        <v>326</v>
      </c>
      <c r="XCV36" s="415" t="s">
        <v>125</v>
      </c>
      <c r="XCW36" s="415" t="s">
        <v>146</v>
      </c>
      <c r="XCX36" s="446"/>
      <c r="XCY36" s="451"/>
      <c r="XCZ36" s="448">
        <v>89702</v>
      </c>
      <c r="XDA36" s="447" t="s">
        <v>327</v>
      </c>
      <c r="XDB36" s="450" t="s">
        <v>124</v>
      </c>
      <c r="XDC36" s="415" t="s">
        <v>326</v>
      </c>
      <c r="XDD36" s="415" t="s">
        <v>125</v>
      </c>
      <c r="XDE36" s="415" t="s">
        <v>146</v>
      </c>
      <c r="XDF36" s="446"/>
      <c r="XDG36" s="451"/>
      <c r="XDH36" s="448">
        <v>89702</v>
      </c>
      <c r="XDI36" s="447" t="s">
        <v>327</v>
      </c>
      <c r="XDJ36" s="450" t="s">
        <v>124</v>
      </c>
      <c r="XDK36" s="415" t="s">
        <v>326</v>
      </c>
      <c r="XDL36" s="415" t="s">
        <v>125</v>
      </c>
      <c r="XDM36" s="415" t="s">
        <v>146</v>
      </c>
      <c r="XDN36" s="446"/>
      <c r="XDO36" s="451"/>
      <c r="XDP36" s="448">
        <v>89702</v>
      </c>
      <c r="XDQ36" s="447" t="s">
        <v>327</v>
      </c>
      <c r="XDR36" s="450" t="s">
        <v>124</v>
      </c>
      <c r="XDS36" s="415" t="s">
        <v>326</v>
      </c>
      <c r="XDT36" s="415" t="s">
        <v>125</v>
      </c>
      <c r="XDU36" s="415" t="s">
        <v>146</v>
      </c>
      <c r="XDV36" s="446"/>
      <c r="XDW36" s="451"/>
      <c r="XDX36" s="448">
        <v>89702</v>
      </c>
      <c r="XDY36" s="447" t="s">
        <v>327</v>
      </c>
      <c r="XDZ36" s="450" t="s">
        <v>124</v>
      </c>
      <c r="XEA36" s="415" t="s">
        <v>326</v>
      </c>
      <c r="XEB36" s="415" t="s">
        <v>125</v>
      </c>
      <c r="XEC36" s="415" t="s">
        <v>146</v>
      </c>
      <c r="XED36" s="446"/>
      <c r="XEE36" s="451"/>
      <c r="XEF36" s="448">
        <v>89702</v>
      </c>
      <c r="XEG36" s="447" t="s">
        <v>327</v>
      </c>
      <c r="XEH36" s="450" t="s">
        <v>124</v>
      </c>
      <c r="XEI36" s="415" t="s">
        <v>326</v>
      </c>
      <c r="XEJ36" s="415" t="s">
        <v>125</v>
      </c>
      <c r="XEK36" s="415" t="s">
        <v>146</v>
      </c>
      <c r="XEL36" s="446"/>
      <c r="XEM36" s="451"/>
      <c r="XEN36" s="448">
        <v>89702</v>
      </c>
      <c r="XEO36" s="447" t="s">
        <v>327</v>
      </c>
      <c r="XEP36" s="450" t="s">
        <v>124</v>
      </c>
      <c r="XEQ36" s="415" t="s">
        <v>326</v>
      </c>
      <c r="XER36" s="415" t="s">
        <v>125</v>
      </c>
      <c r="XES36" s="415" t="s">
        <v>146</v>
      </c>
      <c r="XET36" s="446"/>
      <c r="XEU36" s="451"/>
      <c r="XEV36" s="448">
        <v>89702</v>
      </c>
      <c r="XEW36" s="447" t="s">
        <v>327</v>
      </c>
      <c r="XEX36" s="450" t="s">
        <v>124</v>
      </c>
      <c r="XEY36" s="415" t="s">
        <v>326</v>
      </c>
      <c r="XEZ36" s="415" t="s">
        <v>125</v>
      </c>
      <c r="XFA36" s="415" t="s">
        <v>146</v>
      </c>
      <c r="XFB36" s="446"/>
      <c r="XFC36" s="451"/>
      <c r="XFD36" s="448">
        <v>89702</v>
      </c>
    </row>
    <row r="37" spans="1:16384">
      <c r="A37" s="253" t="s">
        <v>327</v>
      </c>
      <c r="B37" s="254" t="s">
        <v>150</v>
      </c>
      <c r="C37" s="255" t="s">
        <v>151</v>
      </c>
      <c r="D37" s="255" t="s">
        <v>138</v>
      </c>
      <c r="E37" s="255" t="s">
        <v>139</v>
      </c>
      <c r="F37" s="255">
        <v>0.3</v>
      </c>
      <c r="G37" s="256">
        <f>+VLOOKUP(B37,[111]Insumos!$A$2:$F$2700,5,FALSE)</f>
        <v>32545</v>
      </c>
      <c r="H37" s="257">
        <f>+ROUND(F37*G37,0)</f>
        <v>9764</v>
      </c>
      <c r="I37" s="450"/>
      <c r="J37" s="450"/>
      <c r="K37" s="446"/>
      <c r="L37" s="446"/>
      <c r="M37" s="446"/>
      <c r="N37" s="446"/>
      <c r="O37" s="451"/>
      <c r="P37" s="451"/>
      <c r="Q37" s="450"/>
      <c r="R37" s="450"/>
      <c r="S37" s="446"/>
      <c r="T37" s="446"/>
      <c r="U37" s="446"/>
      <c r="V37" s="446"/>
      <c r="W37" s="451"/>
      <c r="X37" s="451"/>
      <c r="Y37" s="450"/>
      <c r="Z37" s="450"/>
      <c r="AA37" s="446"/>
      <c r="AB37" s="446"/>
      <c r="AC37" s="446"/>
      <c r="AD37" s="446"/>
      <c r="AE37" s="451"/>
      <c r="AF37" s="451"/>
      <c r="AG37" s="450"/>
      <c r="AH37" s="450"/>
      <c r="AI37" s="446"/>
      <c r="AJ37" s="446"/>
      <c r="AK37" s="446"/>
      <c r="AL37" s="446"/>
      <c r="AM37" s="451"/>
      <c r="AN37" s="451"/>
      <c r="AO37" s="450"/>
      <c r="AP37" s="450"/>
      <c r="AQ37" s="446"/>
      <c r="AR37" s="446"/>
      <c r="AS37" s="446"/>
      <c r="AT37" s="446"/>
      <c r="AU37" s="451"/>
      <c r="AV37" s="451"/>
      <c r="AW37" s="450"/>
      <c r="AX37" s="450"/>
      <c r="AY37" s="446"/>
      <c r="AZ37" s="446"/>
      <c r="BA37" s="446"/>
      <c r="BB37" s="446"/>
      <c r="BC37" s="451"/>
      <c r="BD37" s="451"/>
      <c r="BE37" s="450"/>
      <c r="BF37" s="450"/>
      <c r="BG37" s="446"/>
      <c r="BH37" s="446"/>
      <c r="BI37" s="446"/>
      <c r="BJ37" s="446"/>
      <c r="BK37" s="451"/>
      <c r="BL37" s="451"/>
      <c r="BM37" s="450"/>
      <c r="BN37" s="450"/>
      <c r="BO37" s="446"/>
      <c r="BP37" s="446"/>
      <c r="BQ37" s="446"/>
      <c r="BR37" s="446"/>
      <c r="BS37" s="451"/>
      <c r="BT37" s="451"/>
      <c r="BU37" s="450"/>
      <c r="BV37" s="450"/>
      <c r="BW37" s="446"/>
      <c r="BX37" s="446"/>
      <c r="BY37" s="446"/>
      <c r="BZ37" s="446"/>
      <c r="CA37" s="451"/>
      <c r="CB37" s="451"/>
      <c r="CC37" s="450"/>
      <c r="CD37" s="450"/>
      <c r="CE37" s="446"/>
      <c r="CF37" s="446"/>
      <c r="CG37" s="446"/>
      <c r="CH37" s="446"/>
      <c r="CI37" s="451"/>
      <c r="CJ37" s="451"/>
      <c r="CK37" s="450"/>
      <c r="CL37" s="450"/>
      <c r="CM37" s="446"/>
      <c r="CN37" s="446"/>
      <c r="CO37" s="446"/>
      <c r="CP37" s="446"/>
      <c r="CQ37" s="451"/>
      <c r="CR37" s="451"/>
      <c r="CS37" s="450"/>
      <c r="CT37" s="450"/>
      <c r="CU37" s="446"/>
      <c r="CV37" s="446"/>
      <c r="CW37" s="446"/>
      <c r="CX37" s="446"/>
      <c r="CY37" s="451"/>
      <c r="CZ37" s="451"/>
      <c r="DA37" s="450"/>
      <c r="DB37" s="450"/>
      <c r="DC37" s="446"/>
      <c r="DD37" s="446"/>
      <c r="DE37" s="446"/>
      <c r="DF37" s="446"/>
      <c r="DG37" s="451"/>
      <c r="DH37" s="451"/>
      <c r="DI37" s="450"/>
      <c r="DJ37" s="450"/>
      <c r="DK37" s="446"/>
      <c r="DL37" s="446"/>
      <c r="DM37" s="446"/>
      <c r="DN37" s="446"/>
      <c r="DO37" s="451"/>
      <c r="DP37" s="451"/>
      <c r="DQ37" s="450"/>
      <c r="DR37" s="450"/>
      <c r="DS37" s="446"/>
      <c r="DT37" s="446"/>
      <c r="DU37" s="446"/>
      <c r="DV37" s="446"/>
      <c r="DW37" s="451"/>
      <c r="DX37" s="451"/>
      <c r="DY37" s="450"/>
      <c r="DZ37" s="450"/>
      <c r="EA37" s="446"/>
      <c r="EB37" s="446"/>
      <c r="EC37" s="446"/>
      <c r="ED37" s="446"/>
      <c r="EE37" s="451"/>
      <c r="EF37" s="451"/>
      <c r="EG37" s="450"/>
      <c r="EH37" s="450"/>
      <c r="EI37" s="446"/>
      <c r="EJ37" s="446"/>
      <c r="EK37" s="446"/>
      <c r="EL37" s="446"/>
      <c r="EM37" s="451"/>
      <c r="EN37" s="451"/>
      <c r="EO37" s="450"/>
      <c r="EP37" s="450"/>
      <c r="EQ37" s="446"/>
      <c r="ER37" s="446"/>
      <c r="ES37" s="446"/>
      <c r="ET37" s="446"/>
      <c r="EU37" s="451"/>
      <c r="EV37" s="451"/>
      <c r="EW37" s="450"/>
      <c r="EX37" s="450"/>
      <c r="EY37" s="446"/>
      <c r="EZ37" s="446"/>
      <c r="FA37" s="446"/>
      <c r="FB37" s="446"/>
      <c r="FC37" s="451"/>
      <c r="FD37" s="451"/>
      <c r="FE37" s="450"/>
      <c r="FF37" s="450"/>
      <c r="FG37" s="446"/>
      <c r="FH37" s="446"/>
      <c r="FI37" s="446"/>
      <c r="FJ37" s="446"/>
      <c r="FK37" s="451"/>
      <c r="FL37" s="451"/>
      <c r="FM37" s="450"/>
      <c r="FN37" s="450"/>
      <c r="FO37" s="446"/>
      <c r="FP37" s="446"/>
      <c r="FQ37" s="446"/>
      <c r="FR37" s="446"/>
      <c r="FS37" s="451"/>
      <c r="FT37" s="451"/>
      <c r="FU37" s="450"/>
      <c r="FV37" s="450"/>
      <c r="FW37" s="446"/>
      <c r="FX37" s="446"/>
      <c r="FY37" s="446"/>
      <c r="FZ37" s="446"/>
      <c r="GA37" s="451"/>
      <c r="GB37" s="451"/>
      <c r="GC37" s="450"/>
      <c r="GD37" s="450"/>
      <c r="GE37" s="446"/>
      <c r="GF37" s="446"/>
      <c r="GG37" s="446"/>
      <c r="GH37" s="446"/>
      <c r="GI37" s="451"/>
      <c r="GJ37" s="451"/>
      <c r="GK37" s="450"/>
      <c r="GL37" s="450"/>
      <c r="GM37" s="446"/>
      <c r="GN37" s="446"/>
      <c r="GO37" s="446"/>
      <c r="GP37" s="446"/>
      <c r="GQ37" s="451"/>
      <c r="GR37" s="451"/>
      <c r="GS37" s="450"/>
      <c r="GT37" s="450"/>
      <c r="GU37" s="446"/>
      <c r="GV37" s="446"/>
      <c r="GW37" s="446"/>
      <c r="GX37" s="446"/>
      <c r="GY37" s="451"/>
      <c r="GZ37" s="451"/>
      <c r="HA37" s="450"/>
      <c r="HB37" s="450"/>
      <c r="HC37" s="446"/>
      <c r="HD37" s="446"/>
      <c r="HE37" s="446"/>
      <c r="HF37" s="446"/>
      <c r="HG37" s="451"/>
      <c r="HH37" s="451"/>
      <c r="HI37" s="450"/>
      <c r="HJ37" s="450"/>
      <c r="HK37" s="446"/>
      <c r="HL37" s="446"/>
      <c r="HM37" s="446"/>
      <c r="HN37" s="446"/>
      <c r="HO37" s="451"/>
      <c r="HP37" s="451"/>
      <c r="HQ37" s="450"/>
      <c r="HR37" s="450"/>
      <c r="HS37" s="446"/>
      <c r="HT37" s="446"/>
      <c r="HU37" s="446"/>
      <c r="HV37" s="446"/>
      <c r="HW37" s="451"/>
      <c r="HX37" s="451"/>
      <c r="HY37" s="450"/>
      <c r="HZ37" s="450"/>
      <c r="IA37" s="446"/>
      <c r="IB37" s="446"/>
      <c r="IC37" s="446"/>
      <c r="ID37" s="446"/>
      <c r="IE37" s="451"/>
      <c r="IF37" s="451"/>
      <c r="IG37" s="450"/>
      <c r="IH37" s="450"/>
      <c r="II37" s="446"/>
      <c r="IJ37" s="446"/>
      <c r="IK37" s="446"/>
      <c r="IL37" s="446"/>
      <c r="IM37" s="451"/>
      <c r="IN37" s="451"/>
      <c r="IO37" s="450"/>
      <c r="IP37" s="450"/>
      <c r="IQ37" s="446"/>
      <c r="IR37" s="446"/>
      <c r="IS37" s="446"/>
      <c r="IT37" s="446"/>
      <c r="IU37" s="451"/>
      <c r="IV37" s="451"/>
      <c r="IW37" s="450"/>
      <c r="IX37" s="450"/>
      <c r="IY37" s="446"/>
      <c r="IZ37" s="446"/>
      <c r="JA37" s="446"/>
      <c r="JB37" s="446"/>
      <c r="JC37" s="451"/>
      <c r="JD37" s="451"/>
      <c r="JE37" s="450"/>
      <c r="JF37" s="450"/>
      <c r="JG37" s="446"/>
      <c r="JH37" s="446"/>
      <c r="JI37" s="446"/>
      <c r="JJ37" s="446"/>
      <c r="JK37" s="451"/>
      <c r="JL37" s="451"/>
      <c r="JM37" s="450"/>
      <c r="JN37" s="450"/>
      <c r="JO37" s="446"/>
      <c r="JP37" s="446"/>
      <c r="JQ37" s="446"/>
      <c r="JR37" s="446"/>
      <c r="JS37" s="451"/>
      <c r="JT37" s="451"/>
      <c r="JU37" s="450"/>
      <c r="JV37" s="450"/>
      <c r="JW37" s="446"/>
      <c r="JX37" s="446"/>
      <c r="JY37" s="446"/>
      <c r="JZ37" s="446"/>
      <c r="KA37" s="451"/>
      <c r="KB37" s="451"/>
      <c r="KC37" s="450"/>
      <c r="KD37" s="450"/>
      <c r="KE37" s="446"/>
      <c r="KF37" s="446"/>
      <c r="KG37" s="446"/>
      <c r="KH37" s="446"/>
      <c r="KI37" s="451"/>
      <c r="KJ37" s="451"/>
      <c r="KK37" s="450"/>
      <c r="KL37" s="450"/>
      <c r="KM37" s="446"/>
      <c r="KN37" s="446"/>
      <c r="KO37" s="446"/>
      <c r="KP37" s="446"/>
      <c r="KQ37" s="451"/>
      <c r="KR37" s="451"/>
      <c r="KS37" s="450"/>
      <c r="KT37" s="450"/>
      <c r="KU37" s="446"/>
      <c r="KV37" s="446"/>
      <c r="KW37" s="446"/>
      <c r="KX37" s="446"/>
      <c r="KY37" s="451"/>
      <c r="KZ37" s="451"/>
      <c r="LA37" s="450"/>
      <c r="LB37" s="450"/>
      <c r="LC37" s="446"/>
      <c r="LD37" s="446"/>
      <c r="LE37" s="446"/>
      <c r="LF37" s="446"/>
      <c r="LG37" s="451"/>
      <c r="LH37" s="451"/>
      <c r="LI37" s="450"/>
      <c r="LJ37" s="450"/>
      <c r="LK37" s="446"/>
      <c r="LL37" s="446"/>
      <c r="LM37" s="446"/>
      <c r="LN37" s="446"/>
      <c r="LO37" s="451"/>
      <c r="LP37" s="451"/>
      <c r="LQ37" s="450"/>
      <c r="LR37" s="450"/>
      <c r="LS37" s="446"/>
      <c r="LT37" s="446"/>
      <c r="LU37" s="446"/>
      <c r="LV37" s="446"/>
      <c r="LW37" s="451"/>
      <c r="LX37" s="451"/>
      <c r="LY37" s="450"/>
      <c r="LZ37" s="450"/>
      <c r="MA37" s="446"/>
      <c r="MB37" s="446"/>
      <c r="MC37" s="446"/>
      <c r="MD37" s="446"/>
      <c r="ME37" s="451"/>
      <c r="MF37" s="451"/>
      <c r="MG37" s="450"/>
      <c r="MH37" s="450"/>
      <c r="MI37" s="446"/>
      <c r="MJ37" s="446"/>
      <c r="MK37" s="446"/>
      <c r="ML37" s="446"/>
      <c r="MM37" s="451"/>
      <c r="MN37" s="451"/>
      <c r="MO37" s="450"/>
      <c r="MP37" s="450"/>
      <c r="MQ37" s="446"/>
      <c r="MR37" s="446"/>
      <c r="MS37" s="446"/>
      <c r="MT37" s="446"/>
      <c r="MU37" s="451"/>
      <c r="MV37" s="451"/>
      <c r="MW37" s="450"/>
      <c r="MX37" s="450"/>
      <c r="MY37" s="446"/>
      <c r="MZ37" s="446"/>
      <c r="NA37" s="446"/>
      <c r="NB37" s="446"/>
      <c r="NC37" s="451"/>
      <c r="ND37" s="451"/>
      <c r="NE37" s="450"/>
      <c r="NF37" s="450"/>
      <c r="NG37" s="446"/>
      <c r="NH37" s="446"/>
      <c r="NI37" s="446"/>
      <c r="NJ37" s="446"/>
      <c r="NK37" s="451"/>
      <c r="NL37" s="451"/>
      <c r="NM37" s="450"/>
      <c r="NN37" s="450"/>
      <c r="NO37" s="446"/>
      <c r="NP37" s="446"/>
      <c r="NQ37" s="446"/>
      <c r="NR37" s="446"/>
      <c r="NS37" s="451"/>
      <c r="NT37" s="451"/>
      <c r="NU37" s="450"/>
      <c r="NV37" s="450"/>
      <c r="NW37" s="446"/>
      <c r="NX37" s="446"/>
      <c r="NY37" s="446"/>
      <c r="NZ37" s="446"/>
      <c r="OA37" s="451"/>
      <c r="OB37" s="451"/>
      <c r="OC37" s="450"/>
      <c r="OD37" s="450"/>
      <c r="OE37" s="446"/>
      <c r="OF37" s="446"/>
      <c r="OG37" s="446"/>
      <c r="OH37" s="446"/>
      <c r="OI37" s="451"/>
      <c r="OJ37" s="451"/>
      <c r="OK37" s="450"/>
      <c r="OL37" s="450"/>
      <c r="OM37" s="446"/>
      <c r="ON37" s="446"/>
      <c r="OO37" s="446"/>
      <c r="OP37" s="446"/>
      <c r="OQ37" s="451"/>
      <c r="OR37" s="451"/>
      <c r="OS37" s="450"/>
      <c r="OT37" s="450"/>
      <c r="OU37" s="446"/>
      <c r="OV37" s="446"/>
      <c r="OW37" s="446"/>
      <c r="OX37" s="446"/>
      <c r="OY37" s="451"/>
      <c r="OZ37" s="451"/>
      <c r="PA37" s="450"/>
      <c r="PB37" s="450"/>
      <c r="PC37" s="446"/>
      <c r="PD37" s="446"/>
      <c r="PE37" s="446"/>
      <c r="PF37" s="446"/>
      <c r="PG37" s="451"/>
      <c r="PH37" s="451"/>
      <c r="PI37" s="450"/>
      <c r="PJ37" s="450"/>
      <c r="PK37" s="446"/>
      <c r="PL37" s="446"/>
      <c r="PM37" s="446"/>
      <c r="PN37" s="446"/>
      <c r="PO37" s="451"/>
      <c r="PP37" s="451"/>
      <c r="PQ37" s="450"/>
      <c r="PR37" s="450"/>
      <c r="PS37" s="446"/>
      <c r="PT37" s="446"/>
      <c r="PU37" s="446"/>
      <c r="PV37" s="446"/>
      <c r="PW37" s="451"/>
      <c r="PX37" s="451"/>
      <c r="PY37" s="450"/>
      <c r="PZ37" s="450"/>
      <c r="QA37" s="446"/>
      <c r="QB37" s="446"/>
      <c r="QC37" s="446"/>
      <c r="QD37" s="446"/>
      <c r="QE37" s="451"/>
      <c r="QF37" s="451"/>
      <c r="QG37" s="450"/>
      <c r="QH37" s="450"/>
      <c r="QI37" s="446"/>
      <c r="QJ37" s="446"/>
      <c r="QK37" s="446"/>
      <c r="QL37" s="446"/>
      <c r="QM37" s="451"/>
      <c r="QN37" s="451"/>
      <c r="QO37" s="450"/>
      <c r="QP37" s="450"/>
      <c r="QQ37" s="446"/>
      <c r="QR37" s="446"/>
      <c r="QS37" s="446"/>
      <c r="QT37" s="446"/>
      <c r="QU37" s="451"/>
      <c r="QV37" s="451"/>
      <c r="QW37" s="450"/>
      <c r="QX37" s="450"/>
      <c r="QY37" s="446"/>
      <c r="QZ37" s="446"/>
      <c r="RA37" s="446"/>
      <c r="RB37" s="446"/>
      <c r="RC37" s="451"/>
      <c r="RD37" s="451"/>
      <c r="RE37" s="450"/>
      <c r="RF37" s="450"/>
      <c r="RG37" s="446"/>
      <c r="RH37" s="446"/>
      <c r="RI37" s="446"/>
      <c r="RJ37" s="446"/>
      <c r="RK37" s="451"/>
      <c r="RL37" s="451"/>
      <c r="RM37" s="450"/>
      <c r="RN37" s="450"/>
      <c r="RO37" s="446"/>
      <c r="RP37" s="446"/>
      <c r="RQ37" s="446"/>
      <c r="RR37" s="446"/>
      <c r="RS37" s="451"/>
      <c r="RT37" s="451"/>
      <c r="RU37" s="450"/>
      <c r="RV37" s="450"/>
      <c r="RW37" s="446"/>
      <c r="RX37" s="446"/>
      <c r="RY37" s="446"/>
      <c r="RZ37" s="446"/>
      <c r="SA37" s="451"/>
      <c r="SB37" s="451"/>
      <c r="SC37" s="450"/>
      <c r="SD37" s="450"/>
      <c r="SE37" s="446"/>
      <c r="SF37" s="446"/>
      <c r="SG37" s="446"/>
      <c r="SH37" s="446"/>
      <c r="SI37" s="451"/>
      <c r="SJ37" s="451"/>
      <c r="SK37" s="450"/>
      <c r="SL37" s="450"/>
      <c r="SM37" s="446"/>
      <c r="SN37" s="446"/>
      <c r="SO37" s="446"/>
      <c r="SP37" s="446"/>
      <c r="SQ37" s="451"/>
      <c r="SR37" s="451"/>
      <c r="SS37" s="450"/>
      <c r="ST37" s="450"/>
      <c r="SU37" s="446"/>
      <c r="SV37" s="446"/>
      <c r="SW37" s="446"/>
      <c r="SX37" s="446"/>
      <c r="SY37" s="451"/>
      <c r="SZ37" s="451"/>
      <c r="TA37" s="450"/>
      <c r="TB37" s="450"/>
      <c r="TC37" s="446"/>
      <c r="TD37" s="446"/>
      <c r="TE37" s="446"/>
      <c r="TF37" s="446"/>
      <c r="TG37" s="451"/>
      <c r="TH37" s="451"/>
      <c r="TI37" s="450"/>
      <c r="TJ37" s="450"/>
      <c r="TK37" s="446"/>
      <c r="TL37" s="446"/>
      <c r="TM37" s="446"/>
      <c r="TN37" s="446"/>
      <c r="TO37" s="451"/>
      <c r="TP37" s="451"/>
      <c r="TQ37" s="450"/>
      <c r="TR37" s="450"/>
      <c r="TS37" s="446"/>
      <c r="TT37" s="446"/>
      <c r="TU37" s="446"/>
      <c r="TV37" s="446"/>
      <c r="TW37" s="451"/>
      <c r="TX37" s="451"/>
      <c r="TY37" s="450"/>
      <c r="TZ37" s="450"/>
      <c r="UA37" s="446"/>
      <c r="UB37" s="446"/>
      <c r="UC37" s="446"/>
      <c r="UD37" s="446"/>
      <c r="UE37" s="451"/>
      <c r="UF37" s="451"/>
      <c r="UG37" s="450"/>
      <c r="UH37" s="450"/>
      <c r="UI37" s="446"/>
      <c r="UJ37" s="446"/>
      <c r="UK37" s="446"/>
      <c r="UL37" s="446"/>
      <c r="UM37" s="451"/>
      <c r="UN37" s="451"/>
      <c r="UO37" s="450"/>
      <c r="UP37" s="450"/>
      <c r="UQ37" s="446"/>
      <c r="UR37" s="446"/>
      <c r="US37" s="446"/>
      <c r="UT37" s="446"/>
      <c r="UU37" s="451"/>
      <c r="UV37" s="451"/>
      <c r="UW37" s="450"/>
      <c r="UX37" s="450"/>
      <c r="UY37" s="446"/>
      <c r="UZ37" s="446"/>
      <c r="VA37" s="446"/>
      <c r="VB37" s="446"/>
      <c r="VC37" s="451"/>
      <c r="VD37" s="451"/>
      <c r="VE37" s="450"/>
      <c r="VF37" s="450"/>
      <c r="VG37" s="446"/>
      <c r="VH37" s="446"/>
      <c r="VI37" s="446"/>
      <c r="VJ37" s="446"/>
      <c r="VK37" s="451"/>
      <c r="VL37" s="451"/>
      <c r="VM37" s="450"/>
      <c r="VN37" s="450"/>
      <c r="VO37" s="446"/>
      <c r="VP37" s="446"/>
      <c r="VQ37" s="446"/>
      <c r="VR37" s="446"/>
      <c r="VS37" s="451"/>
      <c r="VT37" s="451"/>
      <c r="VU37" s="450"/>
      <c r="VV37" s="450"/>
      <c r="VW37" s="446"/>
      <c r="VX37" s="446"/>
      <c r="VY37" s="446"/>
      <c r="VZ37" s="446"/>
      <c r="WA37" s="451"/>
      <c r="WB37" s="451"/>
      <c r="WC37" s="450"/>
      <c r="WD37" s="450"/>
      <c r="WE37" s="446"/>
      <c r="WF37" s="446"/>
      <c r="WG37" s="446"/>
      <c r="WH37" s="446"/>
      <c r="WI37" s="451"/>
      <c r="WJ37" s="451"/>
      <c r="WK37" s="450"/>
      <c r="WL37" s="450"/>
      <c r="WM37" s="446"/>
      <c r="WN37" s="446"/>
      <c r="WO37" s="446"/>
      <c r="WP37" s="446"/>
      <c r="WQ37" s="451"/>
      <c r="WR37" s="451"/>
      <c r="WS37" s="450"/>
      <c r="WT37" s="450"/>
      <c r="WU37" s="446"/>
      <c r="WV37" s="446"/>
      <c r="WW37" s="446"/>
      <c r="WX37" s="446"/>
      <c r="WY37" s="451"/>
      <c r="WZ37" s="451"/>
      <c r="XA37" s="450"/>
      <c r="XB37" s="450"/>
      <c r="XC37" s="446"/>
      <c r="XD37" s="446"/>
      <c r="XE37" s="446"/>
      <c r="XF37" s="446"/>
      <c r="XG37" s="451"/>
      <c r="XH37" s="451"/>
      <c r="XI37" s="450"/>
      <c r="XJ37" s="450"/>
      <c r="XK37" s="446"/>
      <c r="XL37" s="446"/>
      <c r="XM37" s="446"/>
      <c r="XN37" s="446"/>
      <c r="XO37" s="451"/>
      <c r="XP37" s="451"/>
      <c r="XQ37" s="450"/>
      <c r="XR37" s="450"/>
      <c r="XS37" s="446"/>
      <c r="XT37" s="446"/>
      <c r="XU37" s="446"/>
      <c r="XV37" s="446"/>
      <c r="XW37" s="451"/>
      <c r="XX37" s="451"/>
      <c r="XY37" s="450"/>
      <c r="XZ37" s="450"/>
      <c r="YA37" s="446"/>
      <c r="YB37" s="446"/>
      <c r="YC37" s="446"/>
      <c r="YD37" s="446"/>
      <c r="YE37" s="451"/>
      <c r="YF37" s="451"/>
      <c r="YG37" s="450"/>
      <c r="YH37" s="450"/>
      <c r="YI37" s="446"/>
      <c r="YJ37" s="446"/>
      <c r="YK37" s="446"/>
      <c r="YL37" s="446"/>
      <c r="YM37" s="451"/>
      <c r="YN37" s="451"/>
      <c r="YO37" s="450"/>
      <c r="YP37" s="450"/>
      <c r="YQ37" s="446"/>
      <c r="YR37" s="446"/>
      <c r="YS37" s="446"/>
      <c r="YT37" s="446"/>
      <c r="YU37" s="451"/>
      <c r="YV37" s="451"/>
      <c r="YW37" s="450"/>
      <c r="YX37" s="450"/>
      <c r="YY37" s="446"/>
      <c r="YZ37" s="446"/>
      <c r="ZA37" s="446"/>
      <c r="ZB37" s="446"/>
      <c r="ZC37" s="451"/>
      <c r="ZD37" s="451"/>
      <c r="ZE37" s="450"/>
      <c r="ZF37" s="450"/>
      <c r="ZG37" s="446"/>
      <c r="ZH37" s="446"/>
      <c r="ZI37" s="446"/>
      <c r="ZJ37" s="446"/>
      <c r="ZK37" s="451"/>
      <c r="ZL37" s="451"/>
      <c r="ZM37" s="450"/>
      <c r="ZN37" s="450"/>
      <c r="ZO37" s="446"/>
      <c r="ZP37" s="446"/>
      <c r="ZQ37" s="446"/>
      <c r="ZR37" s="446"/>
      <c r="ZS37" s="451"/>
      <c r="ZT37" s="451"/>
      <c r="ZU37" s="450"/>
      <c r="ZV37" s="450"/>
      <c r="ZW37" s="446"/>
      <c r="ZX37" s="446"/>
      <c r="ZY37" s="446"/>
      <c r="ZZ37" s="446"/>
      <c r="AAA37" s="451"/>
      <c r="AAB37" s="451"/>
      <c r="AAC37" s="450"/>
      <c r="AAD37" s="450"/>
      <c r="AAE37" s="446"/>
      <c r="AAF37" s="446"/>
      <c r="AAG37" s="446"/>
      <c r="AAH37" s="446"/>
      <c r="AAI37" s="451"/>
      <c r="AAJ37" s="451"/>
      <c r="AAK37" s="450"/>
      <c r="AAL37" s="450"/>
      <c r="AAM37" s="446"/>
      <c r="AAN37" s="446"/>
      <c r="AAO37" s="446"/>
      <c r="AAP37" s="446"/>
      <c r="AAQ37" s="451"/>
      <c r="AAR37" s="451"/>
      <c r="AAS37" s="450"/>
      <c r="AAT37" s="450"/>
      <c r="AAU37" s="446"/>
      <c r="AAV37" s="446"/>
      <c r="AAW37" s="446"/>
      <c r="AAX37" s="446"/>
      <c r="AAY37" s="451"/>
      <c r="AAZ37" s="451"/>
      <c r="ABA37" s="450"/>
      <c r="ABB37" s="450"/>
      <c r="ABC37" s="446"/>
      <c r="ABD37" s="446"/>
      <c r="ABE37" s="446"/>
      <c r="ABF37" s="446"/>
      <c r="ABG37" s="451"/>
      <c r="ABH37" s="451"/>
      <c r="ABI37" s="450"/>
      <c r="ABJ37" s="450"/>
      <c r="ABK37" s="446"/>
      <c r="ABL37" s="446"/>
      <c r="ABM37" s="446"/>
      <c r="ABN37" s="446"/>
      <c r="ABO37" s="451"/>
      <c r="ABP37" s="451"/>
      <c r="ABQ37" s="450"/>
      <c r="ABR37" s="450"/>
      <c r="ABS37" s="446"/>
      <c r="ABT37" s="446"/>
      <c r="ABU37" s="446"/>
      <c r="ABV37" s="446"/>
      <c r="ABW37" s="451"/>
      <c r="ABX37" s="451"/>
      <c r="ABY37" s="450"/>
      <c r="ABZ37" s="450"/>
      <c r="ACA37" s="446"/>
      <c r="ACB37" s="446"/>
      <c r="ACC37" s="446"/>
      <c r="ACD37" s="446"/>
      <c r="ACE37" s="451"/>
      <c r="ACF37" s="451"/>
      <c r="ACG37" s="450"/>
      <c r="ACH37" s="450"/>
      <c r="ACI37" s="446"/>
      <c r="ACJ37" s="446"/>
      <c r="ACK37" s="446"/>
      <c r="ACL37" s="446"/>
      <c r="ACM37" s="451"/>
      <c r="ACN37" s="451"/>
      <c r="ACO37" s="450"/>
      <c r="ACP37" s="450"/>
      <c r="ACQ37" s="446"/>
      <c r="ACR37" s="446"/>
      <c r="ACS37" s="446"/>
      <c r="ACT37" s="446"/>
      <c r="ACU37" s="451"/>
      <c r="ACV37" s="451"/>
      <c r="ACW37" s="450"/>
      <c r="ACX37" s="450"/>
      <c r="ACY37" s="446"/>
      <c r="ACZ37" s="446"/>
      <c r="ADA37" s="446"/>
      <c r="ADB37" s="446"/>
      <c r="ADC37" s="451"/>
      <c r="ADD37" s="451"/>
      <c r="ADE37" s="450"/>
      <c r="ADF37" s="450"/>
      <c r="ADG37" s="446"/>
      <c r="ADH37" s="446"/>
      <c r="ADI37" s="446"/>
      <c r="ADJ37" s="446"/>
      <c r="ADK37" s="451"/>
      <c r="ADL37" s="451"/>
      <c r="ADM37" s="450"/>
      <c r="ADN37" s="450"/>
      <c r="ADO37" s="446"/>
      <c r="ADP37" s="446"/>
      <c r="ADQ37" s="446"/>
      <c r="ADR37" s="446"/>
      <c r="ADS37" s="451"/>
      <c r="ADT37" s="451"/>
      <c r="ADU37" s="450"/>
      <c r="ADV37" s="450"/>
      <c r="ADW37" s="446"/>
      <c r="ADX37" s="446"/>
      <c r="ADY37" s="446"/>
      <c r="ADZ37" s="446"/>
      <c r="AEA37" s="451"/>
      <c r="AEB37" s="451"/>
      <c r="AEC37" s="450"/>
      <c r="AED37" s="450"/>
      <c r="AEE37" s="446"/>
      <c r="AEF37" s="446"/>
      <c r="AEG37" s="446"/>
      <c r="AEH37" s="446"/>
      <c r="AEI37" s="451"/>
      <c r="AEJ37" s="451"/>
      <c r="AEK37" s="450"/>
      <c r="AEL37" s="450"/>
      <c r="AEM37" s="446"/>
      <c r="AEN37" s="446"/>
      <c r="AEO37" s="446"/>
      <c r="AEP37" s="446"/>
      <c r="AEQ37" s="451"/>
      <c r="AER37" s="451"/>
      <c r="AES37" s="450"/>
      <c r="AET37" s="450"/>
      <c r="AEU37" s="446"/>
      <c r="AEV37" s="446"/>
      <c r="AEW37" s="446"/>
      <c r="AEX37" s="446"/>
      <c r="AEY37" s="451"/>
      <c r="AEZ37" s="451"/>
      <c r="AFA37" s="450"/>
      <c r="AFB37" s="450"/>
      <c r="AFC37" s="446"/>
      <c r="AFD37" s="446"/>
      <c r="AFE37" s="446"/>
      <c r="AFF37" s="446"/>
      <c r="AFG37" s="451"/>
      <c r="AFH37" s="451"/>
      <c r="AFI37" s="450"/>
      <c r="AFJ37" s="450"/>
      <c r="AFK37" s="446"/>
      <c r="AFL37" s="446"/>
      <c r="AFM37" s="446"/>
      <c r="AFN37" s="446"/>
      <c r="AFO37" s="451"/>
      <c r="AFP37" s="451"/>
      <c r="AFQ37" s="450"/>
      <c r="AFR37" s="450"/>
      <c r="AFS37" s="446"/>
      <c r="AFT37" s="446"/>
      <c r="AFU37" s="446"/>
      <c r="AFV37" s="446"/>
      <c r="AFW37" s="451"/>
      <c r="AFX37" s="451"/>
      <c r="AFY37" s="450"/>
      <c r="AFZ37" s="450"/>
      <c r="AGA37" s="446"/>
      <c r="AGB37" s="446"/>
      <c r="AGC37" s="446"/>
      <c r="AGD37" s="446"/>
      <c r="AGE37" s="451"/>
      <c r="AGF37" s="451"/>
      <c r="AGG37" s="450"/>
      <c r="AGH37" s="450"/>
      <c r="AGI37" s="446"/>
      <c r="AGJ37" s="446"/>
      <c r="AGK37" s="446"/>
      <c r="AGL37" s="446"/>
      <c r="AGM37" s="451"/>
      <c r="AGN37" s="451"/>
      <c r="AGO37" s="450"/>
      <c r="AGP37" s="450"/>
      <c r="AGQ37" s="446"/>
      <c r="AGR37" s="446"/>
      <c r="AGS37" s="446"/>
      <c r="AGT37" s="446"/>
      <c r="AGU37" s="451"/>
      <c r="AGV37" s="451"/>
      <c r="AGW37" s="450"/>
      <c r="AGX37" s="450"/>
      <c r="AGY37" s="446"/>
      <c r="AGZ37" s="446"/>
      <c r="AHA37" s="446"/>
      <c r="AHB37" s="446"/>
      <c r="AHC37" s="451"/>
      <c r="AHD37" s="451"/>
      <c r="AHE37" s="450"/>
      <c r="AHF37" s="450"/>
      <c r="AHG37" s="446"/>
      <c r="AHH37" s="446"/>
      <c r="AHI37" s="446"/>
      <c r="AHJ37" s="446"/>
      <c r="AHK37" s="451"/>
      <c r="AHL37" s="451"/>
      <c r="AHM37" s="450"/>
      <c r="AHN37" s="450"/>
      <c r="AHO37" s="446"/>
      <c r="AHP37" s="446"/>
      <c r="AHQ37" s="446"/>
      <c r="AHR37" s="446"/>
      <c r="AHS37" s="451"/>
      <c r="AHT37" s="451"/>
      <c r="AHU37" s="450"/>
      <c r="AHV37" s="450"/>
      <c r="AHW37" s="446"/>
      <c r="AHX37" s="446"/>
      <c r="AHY37" s="446"/>
      <c r="AHZ37" s="446"/>
      <c r="AIA37" s="451"/>
      <c r="AIB37" s="451"/>
      <c r="AIC37" s="450"/>
      <c r="AID37" s="450"/>
      <c r="AIE37" s="446"/>
      <c r="AIF37" s="446"/>
      <c r="AIG37" s="446"/>
      <c r="AIH37" s="446"/>
      <c r="AII37" s="451"/>
      <c r="AIJ37" s="451"/>
      <c r="AIK37" s="450"/>
      <c r="AIL37" s="450"/>
      <c r="AIM37" s="446"/>
      <c r="AIN37" s="446"/>
      <c r="AIO37" s="446"/>
      <c r="AIP37" s="446"/>
      <c r="AIQ37" s="451"/>
      <c r="AIR37" s="451"/>
      <c r="AIS37" s="450"/>
      <c r="AIT37" s="450"/>
      <c r="AIU37" s="446"/>
      <c r="AIV37" s="446"/>
      <c r="AIW37" s="446"/>
      <c r="AIX37" s="446"/>
      <c r="AIY37" s="451"/>
      <c r="AIZ37" s="451"/>
      <c r="AJA37" s="450"/>
      <c r="AJB37" s="450"/>
      <c r="AJC37" s="446"/>
      <c r="AJD37" s="446"/>
      <c r="AJE37" s="446"/>
      <c r="AJF37" s="446"/>
      <c r="AJG37" s="451"/>
      <c r="AJH37" s="451"/>
      <c r="AJI37" s="450"/>
      <c r="AJJ37" s="450"/>
      <c r="AJK37" s="446"/>
      <c r="AJL37" s="446"/>
      <c r="AJM37" s="446"/>
      <c r="AJN37" s="446"/>
      <c r="AJO37" s="451"/>
      <c r="AJP37" s="451"/>
      <c r="AJQ37" s="450"/>
      <c r="AJR37" s="450"/>
      <c r="AJS37" s="446"/>
      <c r="AJT37" s="446"/>
      <c r="AJU37" s="446"/>
      <c r="AJV37" s="446"/>
      <c r="AJW37" s="451"/>
      <c r="AJX37" s="451"/>
      <c r="AJY37" s="450"/>
      <c r="AJZ37" s="450"/>
      <c r="AKA37" s="446"/>
      <c r="AKB37" s="446"/>
      <c r="AKC37" s="446"/>
      <c r="AKD37" s="446"/>
      <c r="AKE37" s="451"/>
      <c r="AKF37" s="451"/>
      <c r="AKG37" s="450"/>
      <c r="AKH37" s="450"/>
      <c r="AKI37" s="446"/>
      <c r="AKJ37" s="446"/>
      <c r="AKK37" s="446"/>
      <c r="AKL37" s="446"/>
      <c r="AKM37" s="451"/>
      <c r="AKN37" s="451"/>
      <c r="AKO37" s="450"/>
      <c r="AKP37" s="450"/>
      <c r="AKQ37" s="446"/>
      <c r="AKR37" s="446"/>
      <c r="AKS37" s="446"/>
      <c r="AKT37" s="446"/>
      <c r="AKU37" s="451"/>
      <c r="AKV37" s="451"/>
      <c r="AKW37" s="450"/>
      <c r="AKX37" s="450"/>
      <c r="AKY37" s="446"/>
      <c r="AKZ37" s="446"/>
      <c r="ALA37" s="446"/>
      <c r="ALB37" s="446"/>
      <c r="ALC37" s="451"/>
      <c r="ALD37" s="451"/>
      <c r="ALE37" s="450"/>
      <c r="ALF37" s="450"/>
      <c r="ALG37" s="446"/>
      <c r="ALH37" s="446"/>
      <c r="ALI37" s="446"/>
      <c r="ALJ37" s="446"/>
      <c r="ALK37" s="451"/>
      <c r="ALL37" s="451"/>
      <c r="ALM37" s="450"/>
      <c r="ALN37" s="450"/>
      <c r="ALO37" s="446"/>
      <c r="ALP37" s="446"/>
      <c r="ALQ37" s="446"/>
      <c r="ALR37" s="446"/>
      <c r="ALS37" s="451"/>
      <c r="ALT37" s="451"/>
      <c r="ALU37" s="450"/>
      <c r="ALV37" s="450"/>
      <c r="ALW37" s="446"/>
      <c r="ALX37" s="446"/>
      <c r="ALY37" s="446"/>
      <c r="ALZ37" s="446"/>
      <c r="AMA37" s="451"/>
      <c r="AMB37" s="451"/>
      <c r="AMC37" s="450"/>
      <c r="AMD37" s="450"/>
      <c r="AME37" s="446"/>
      <c r="AMF37" s="446"/>
      <c r="AMG37" s="446"/>
      <c r="AMH37" s="446"/>
      <c r="AMI37" s="451"/>
      <c r="AMJ37" s="451"/>
      <c r="AMK37" s="450"/>
      <c r="AML37" s="450"/>
      <c r="AMM37" s="446"/>
      <c r="AMN37" s="446"/>
      <c r="AMO37" s="446"/>
      <c r="AMP37" s="446"/>
      <c r="AMQ37" s="451"/>
      <c r="AMR37" s="451"/>
      <c r="AMS37" s="450"/>
      <c r="AMT37" s="450"/>
      <c r="AMU37" s="446"/>
      <c r="AMV37" s="446"/>
      <c r="AMW37" s="446"/>
      <c r="AMX37" s="446"/>
      <c r="AMY37" s="451"/>
      <c r="AMZ37" s="451"/>
      <c r="ANA37" s="450"/>
      <c r="ANB37" s="450"/>
      <c r="ANC37" s="446"/>
      <c r="AND37" s="446"/>
      <c r="ANE37" s="446"/>
      <c r="ANF37" s="446"/>
      <c r="ANG37" s="451"/>
      <c r="ANH37" s="451"/>
      <c r="ANI37" s="450"/>
      <c r="ANJ37" s="450"/>
      <c r="ANK37" s="446"/>
      <c r="ANL37" s="446"/>
      <c r="ANM37" s="446"/>
      <c r="ANN37" s="446"/>
      <c r="ANO37" s="451"/>
      <c r="ANP37" s="451"/>
      <c r="ANQ37" s="450"/>
      <c r="ANR37" s="450"/>
      <c r="ANS37" s="446"/>
      <c r="ANT37" s="446"/>
      <c r="ANU37" s="446"/>
      <c r="ANV37" s="446"/>
      <c r="ANW37" s="451"/>
      <c r="ANX37" s="451"/>
      <c r="ANY37" s="450"/>
      <c r="ANZ37" s="450"/>
      <c r="AOA37" s="446"/>
      <c r="AOB37" s="446"/>
      <c r="AOC37" s="446"/>
      <c r="AOD37" s="446"/>
      <c r="AOE37" s="451"/>
      <c r="AOF37" s="451"/>
      <c r="AOG37" s="450"/>
      <c r="AOH37" s="450"/>
      <c r="AOI37" s="446"/>
      <c r="AOJ37" s="446"/>
      <c r="AOK37" s="446"/>
      <c r="AOL37" s="446"/>
      <c r="AOM37" s="451"/>
      <c r="AON37" s="451"/>
      <c r="AOO37" s="450"/>
      <c r="AOP37" s="450"/>
      <c r="AOQ37" s="446"/>
      <c r="AOR37" s="446"/>
      <c r="AOS37" s="446"/>
      <c r="AOT37" s="446"/>
      <c r="AOU37" s="451"/>
      <c r="AOV37" s="451"/>
      <c r="AOW37" s="450"/>
      <c r="AOX37" s="450"/>
      <c r="AOY37" s="446"/>
      <c r="AOZ37" s="446"/>
      <c r="APA37" s="446"/>
      <c r="APB37" s="446"/>
      <c r="APC37" s="451"/>
      <c r="APD37" s="451"/>
      <c r="APE37" s="450"/>
      <c r="APF37" s="450"/>
      <c r="APG37" s="446"/>
      <c r="APH37" s="446"/>
      <c r="API37" s="446"/>
      <c r="APJ37" s="446"/>
      <c r="APK37" s="451"/>
      <c r="APL37" s="451"/>
      <c r="APM37" s="450"/>
      <c r="APN37" s="450"/>
      <c r="APO37" s="446"/>
      <c r="APP37" s="446"/>
      <c r="APQ37" s="446"/>
      <c r="APR37" s="446"/>
      <c r="APS37" s="451"/>
      <c r="APT37" s="451"/>
      <c r="APU37" s="450"/>
      <c r="APV37" s="450"/>
      <c r="APW37" s="446"/>
      <c r="APX37" s="446"/>
      <c r="APY37" s="446"/>
      <c r="APZ37" s="446"/>
      <c r="AQA37" s="451"/>
      <c r="AQB37" s="451"/>
      <c r="AQC37" s="450"/>
      <c r="AQD37" s="450"/>
      <c r="AQE37" s="446"/>
      <c r="AQF37" s="446"/>
      <c r="AQG37" s="446"/>
      <c r="AQH37" s="446"/>
      <c r="AQI37" s="451"/>
      <c r="AQJ37" s="451"/>
      <c r="AQK37" s="450"/>
      <c r="AQL37" s="450"/>
      <c r="AQM37" s="446"/>
      <c r="AQN37" s="446"/>
      <c r="AQO37" s="446"/>
      <c r="AQP37" s="446"/>
      <c r="AQQ37" s="451"/>
      <c r="AQR37" s="451"/>
      <c r="AQS37" s="450"/>
      <c r="AQT37" s="450"/>
      <c r="AQU37" s="446"/>
      <c r="AQV37" s="446"/>
      <c r="AQW37" s="446"/>
      <c r="AQX37" s="446"/>
      <c r="AQY37" s="451"/>
      <c r="AQZ37" s="451"/>
      <c r="ARA37" s="450"/>
      <c r="ARB37" s="450"/>
      <c r="ARC37" s="446"/>
      <c r="ARD37" s="446"/>
      <c r="ARE37" s="446"/>
      <c r="ARF37" s="446"/>
      <c r="ARG37" s="451"/>
      <c r="ARH37" s="451"/>
      <c r="ARI37" s="450"/>
      <c r="ARJ37" s="450"/>
      <c r="ARK37" s="446"/>
      <c r="ARL37" s="446"/>
      <c r="ARM37" s="446"/>
      <c r="ARN37" s="446"/>
      <c r="ARO37" s="451"/>
      <c r="ARP37" s="451"/>
      <c r="ARQ37" s="450"/>
      <c r="ARR37" s="450"/>
      <c r="ARS37" s="446"/>
      <c r="ART37" s="446"/>
      <c r="ARU37" s="446"/>
      <c r="ARV37" s="446"/>
      <c r="ARW37" s="451"/>
      <c r="ARX37" s="451"/>
      <c r="ARY37" s="450"/>
      <c r="ARZ37" s="450"/>
      <c r="ASA37" s="446"/>
      <c r="ASB37" s="446"/>
      <c r="ASC37" s="446"/>
      <c r="ASD37" s="446"/>
      <c r="ASE37" s="451"/>
      <c r="ASF37" s="451"/>
      <c r="ASG37" s="450"/>
      <c r="ASH37" s="450"/>
      <c r="ASI37" s="446"/>
      <c r="ASJ37" s="446"/>
      <c r="ASK37" s="446"/>
      <c r="ASL37" s="446"/>
      <c r="ASM37" s="451"/>
      <c r="ASN37" s="451"/>
      <c r="ASO37" s="450"/>
      <c r="ASP37" s="450"/>
      <c r="ASQ37" s="446"/>
      <c r="ASR37" s="446"/>
      <c r="ASS37" s="446"/>
      <c r="AST37" s="446"/>
      <c r="ASU37" s="451"/>
      <c r="ASV37" s="451"/>
      <c r="ASW37" s="450"/>
      <c r="ASX37" s="450"/>
      <c r="ASY37" s="446"/>
      <c r="ASZ37" s="446"/>
      <c r="ATA37" s="446"/>
      <c r="ATB37" s="446"/>
      <c r="ATC37" s="451"/>
      <c r="ATD37" s="451"/>
      <c r="ATE37" s="450"/>
      <c r="ATF37" s="450"/>
      <c r="ATG37" s="446"/>
      <c r="ATH37" s="446"/>
      <c r="ATI37" s="446"/>
      <c r="ATJ37" s="446"/>
      <c r="ATK37" s="451"/>
      <c r="ATL37" s="451"/>
      <c r="ATM37" s="450"/>
      <c r="ATN37" s="450"/>
      <c r="ATO37" s="446"/>
      <c r="ATP37" s="446"/>
      <c r="ATQ37" s="446"/>
      <c r="ATR37" s="446"/>
      <c r="ATS37" s="451"/>
      <c r="ATT37" s="451"/>
      <c r="ATU37" s="450"/>
      <c r="ATV37" s="450"/>
      <c r="ATW37" s="446"/>
      <c r="ATX37" s="446"/>
      <c r="ATY37" s="446"/>
      <c r="ATZ37" s="446"/>
      <c r="AUA37" s="451"/>
      <c r="AUB37" s="451"/>
      <c r="AUC37" s="450"/>
      <c r="AUD37" s="450"/>
      <c r="AUE37" s="446"/>
      <c r="AUF37" s="446"/>
      <c r="AUG37" s="446"/>
      <c r="AUH37" s="446"/>
      <c r="AUI37" s="451"/>
      <c r="AUJ37" s="451"/>
      <c r="AUK37" s="450"/>
      <c r="AUL37" s="450"/>
      <c r="AUM37" s="446"/>
      <c r="AUN37" s="446"/>
      <c r="AUO37" s="446"/>
      <c r="AUP37" s="446"/>
      <c r="AUQ37" s="451"/>
      <c r="AUR37" s="451"/>
      <c r="AUS37" s="450"/>
      <c r="AUT37" s="450"/>
      <c r="AUU37" s="446"/>
      <c r="AUV37" s="446"/>
      <c r="AUW37" s="446"/>
      <c r="AUX37" s="446"/>
      <c r="AUY37" s="451"/>
      <c r="AUZ37" s="451"/>
      <c r="AVA37" s="450"/>
      <c r="AVB37" s="450"/>
      <c r="AVC37" s="446"/>
      <c r="AVD37" s="446"/>
      <c r="AVE37" s="446"/>
      <c r="AVF37" s="446"/>
      <c r="AVG37" s="451"/>
      <c r="AVH37" s="451"/>
      <c r="AVI37" s="450"/>
      <c r="AVJ37" s="450"/>
      <c r="AVK37" s="446"/>
      <c r="AVL37" s="446"/>
      <c r="AVM37" s="446"/>
      <c r="AVN37" s="446"/>
      <c r="AVO37" s="451"/>
      <c r="AVP37" s="451"/>
      <c r="AVQ37" s="450"/>
      <c r="AVR37" s="450"/>
      <c r="AVS37" s="446"/>
      <c r="AVT37" s="446"/>
      <c r="AVU37" s="446"/>
      <c r="AVV37" s="446"/>
      <c r="AVW37" s="451"/>
      <c r="AVX37" s="451"/>
      <c r="AVY37" s="450"/>
      <c r="AVZ37" s="450"/>
      <c r="AWA37" s="446"/>
      <c r="AWB37" s="446"/>
      <c r="AWC37" s="446"/>
      <c r="AWD37" s="446"/>
      <c r="AWE37" s="451"/>
      <c r="AWF37" s="451"/>
      <c r="AWG37" s="450"/>
      <c r="AWH37" s="450"/>
      <c r="AWI37" s="446"/>
      <c r="AWJ37" s="446"/>
      <c r="AWK37" s="446"/>
      <c r="AWL37" s="446"/>
      <c r="AWM37" s="451"/>
      <c r="AWN37" s="451"/>
      <c r="AWO37" s="450"/>
      <c r="AWP37" s="450"/>
      <c r="AWQ37" s="446"/>
      <c r="AWR37" s="446"/>
      <c r="AWS37" s="446"/>
      <c r="AWT37" s="446"/>
      <c r="AWU37" s="451"/>
      <c r="AWV37" s="451"/>
      <c r="AWW37" s="450"/>
      <c r="AWX37" s="450"/>
      <c r="AWY37" s="446"/>
      <c r="AWZ37" s="446"/>
      <c r="AXA37" s="446"/>
      <c r="AXB37" s="446"/>
      <c r="AXC37" s="451"/>
      <c r="AXD37" s="451"/>
      <c r="AXE37" s="450"/>
      <c r="AXF37" s="450"/>
      <c r="AXG37" s="446"/>
      <c r="AXH37" s="446"/>
      <c r="AXI37" s="446"/>
      <c r="AXJ37" s="446"/>
      <c r="AXK37" s="451"/>
      <c r="AXL37" s="451"/>
      <c r="AXM37" s="450"/>
      <c r="AXN37" s="450"/>
      <c r="AXO37" s="446"/>
      <c r="AXP37" s="446"/>
      <c r="AXQ37" s="446"/>
      <c r="AXR37" s="446"/>
      <c r="AXS37" s="451"/>
      <c r="AXT37" s="451"/>
      <c r="AXU37" s="450"/>
      <c r="AXV37" s="450"/>
      <c r="AXW37" s="446"/>
      <c r="AXX37" s="446"/>
      <c r="AXY37" s="446"/>
      <c r="AXZ37" s="446"/>
      <c r="AYA37" s="451"/>
      <c r="AYB37" s="451"/>
      <c r="AYC37" s="450"/>
      <c r="AYD37" s="450"/>
      <c r="AYE37" s="446"/>
      <c r="AYF37" s="446"/>
      <c r="AYG37" s="446"/>
      <c r="AYH37" s="446"/>
      <c r="AYI37" s="451"/>
      <c r="AYJ37" s="451"/>
      <c r="AYK37" s="450"/>
      <c r="AYL37" s="450"/>
      <c r="AYM37" s="446"/>
      <c r="AYN37" s="446"/>
      <c r="AYO37" s="446"/>
      <c r="AYP37" s="446"/>
      <c r="AYQ37" s="451"/>
      <c r="AYR37" s="451"/>
      <c r="AYS37" s="450"/>
      <c r="AYT37" s="450"/>
      <c r="AYU37" s="446"/>
      <c r="AYV37" s="446"/>
      <c r="AYW37" s="446"/>
      <c r="AYX37" s="446"/>
      <c r="AYY37" s="451"/>
      <c r="AYZ37" s="451"/>
      <c r="AZA37" s="450"/>
      <c r="AZB37" s="450"/>
      <c r="AZC37" s="446"/>
      <c r="AZD37" s="446"/>
      <c r="AZE37" s="446"/>
      <c r="AZF37" s="446"/>
      <c r="AZG37" s="451"/>
      <c r="AZH37" s="451"/>
      <c r="AZI37" s="450"/>
      <c r="AZJ37" s="450"/>
      <c r="AZK37" s="446"/>
      <c r="AZL37" s="446"/>
      <c r="AZM37" s="446"/>
      <c r="AZN37" s="446"/>
      <c r="AZO37" s="451"/>
      <c r="AZP37" s="451"/>
      <c r="AZQ37" s="450"/>
      <c r="AZR37" s="450"/>
      <c r="AZS37" s="446"/>
      <c r="AZT37" s="446"/>
      <c r="AZU37" s="446"/>
      <c r="AZV37" s="446"/>
      <c r="AZW37" s="451"/>
      <c r="AZX37" s="451"/>
      <c r="AZY37" s="450"/>
      <c r="AZZ37" s="450"/>
      <c r="BAA37" s="446"/>
      <c r="BAB37" s="446"/>
      <c r="BAC37" s="446"/>
      <c r="BAD37" s="446"/>
      <c r="BAE37" s="451"/>
      <c r="BAF37" s="451"/>
      <c r="BAG37" s="450"/>
      <c r="BAH37" s="450"/>
      <c r="BAI37" s="446"/>
      <c r="BAJ37" s="446"/>
      <c r="BAK37" s="446"/>
      <c r="BAL37" s="446"/>
      <c r="BAM37" s="451"/>
      <c r="BAN37" s="451"/>
      <c r="BAO37" s="450"/>
      <c r="BAP37" s="450"/>
      <c r="BAQ37" s="446"/>
      <c r="BAR37" s="446"/>
      <c r="BAS37" s="446"/>
      <c r="BAT37" s="446"/>
      <c r="BAU37" s="451"/>
      <c r="BAV37" s="451"/>
      <c r="BAW37" s="450"/>
      <c r="BAX37" s="450"/>
      <c r="BAY37" s="446"/>
      <c r="BAZ37" s="446"/>
      <c r="BBA37" s="446"/>
      <c r="BBB37" s="446"/>
      <c r="BBC37" s="451"/>
      <c r="BBD37" s="451"/>
      <c r="BBE37" s="450"/>
      <c r="BBF37" s="450"/>
      <c r="BBG37" s="446"/>
      <c r="BBH37" s="446"/>
      <c r="BBI37" s="446"/>
      <c r="BBJ37" s="446"/>
      <c r="BBK37" s="451"/>
      <c r="BBL37" s="451"/>
      <c r="BBM37" s="450"/>
      <c r="BBN37" s="450"/>
      <c r="BBO37" s="446"/>
      <c r="BBP37" s="446"/>
      <c r="BBQ37" s="446"/>
      <c r="BBR37" s="446"/>
      <c r="BBS37" s="451"/>
      <c r="BBT37" s="451"/>
      <c r="BBU37" s="450"/>
      <c r="BBV37" s="450"/>
      <c r="BBW37" s="446"/>
      <c r="BBX37" s="446"/>
      <c r="BBY37" s="446"/>
      <c r="BBZ37" s="446"/>
      <c r="BCA37" s="451"/>
      <c r="BCB37" s="451"/>
      <c r="BCC37" s="450"/>
      <c r="BCD37" s="450"/>
      <c r="BCE37" s="446"/>
      <c r="BCF37" s="446"/>
      <c r="BCG37" s="446"/>
      <c r="BCH37" s="446"/>
      <c r="BCI37" s="451"/>
      <c r="BCJ37" s="451"/>
      <c r="BCK37" s="450"/>
      <c r="BCL37" s="450"/>
      <c r="BCM37" s="446"/>
      <c r="BCN37" s="446"/>
      <c r="BCO37" s="446"/>
      <c r="BCP37" s="446"/>
      <c r="BCQ37" s="451"/>
      <c r="BCR37" s="451"/>
      <c r="BCS37" s="450"/>
      <c r="BCT37" s="450"/>
      <c r="BCU37" s="446"/>
      <c r="BCV37" s="446"/>
      <c r="BCW37" s="446"/>
      <c r="BCX37" s="446"/>
      <c r="BCY37" s="451"/>
      <c r="BCZ37" s="451"/>
      <c r="BDA37" s="450"/>
      <c r="BDB37" s="450"/>
      <c r="BDC37" s="446"/>
      <c r="BDD37" s="446"/>
      <c r="BDE37" s="446"/>
      <c r="BDF37" s="446"/>
      <c r="BDG37" s="451"/>
      <c r="BDH37" s="451"/>
      <c r="BDI37" s="450"/>
      <c r="BDJ37" s="450"/>
      <c r="BDK37" s="446"/>
      <c r="BDL37" s="446"/>
      <c r="BDM37" s="446"/>
      <c r="BDN37" s="446"/>
      <c r="BDO37" s="451"/>
      <c r="BDP37" s="451"/>
      <c r="BDQ37" s="450"/>
      <c r="BDR37" s="450"/>
      <c r="BDS37" s="446"/>
      <c r="BDT37" s="446"/>
      <c r="BDU37" s="446"/>
      <c r="BDV37" s="446"/>
      <c r="BDW37" s="451"/>
      <c r="BDX37" s="451"/>
      <c r="BDY37" s="450"/>
      <c r="BDZ37" s="450"/>
      <c r="BEA37" s="446"/>
      <c r="BEB37" s="446"/>
      <c r="BEC37" s="446"/>
      <c r="BED37" s="446"/>
      <c r="BEE37" s="451"/>
      <c r="BEF37" s="451"/>
      <c r="BEG37" s="450"/>
      <c r="BEH37" s="450"/>
      <c r="BEI37" s="446"/>
      <c r="BEJ37" s="446"/>
      <c r="BEK37" s="446"/>
      <c r="BEL37" s="446"/>
      <c r="BEM37" s="451"/>
      <c r="BEN37" s="451"/>
      <c r="BEO37" s="450"/>
      <c r="BEP37" s="450"/>
      <c r="BEQ37" s="446"/>
      <c r="BER37" s="446"/>
      <c r="BES37" s="446"/>
      <c r="BET37" s="446"/>
      <c r="BEU37" s="451"/>
      <c r="BEV37" s="451"/>
      <c r="BEW37" s="450"/>
      <c r="BEX37" s="450"/>
      <c r="BEY37" s="446"/>
      <c r="BEZ37" s="446"/>
      <c r="BFA37" s="446"/>
      <c r="BFB37" s="446"/>
      <c r="BFC37" s="451"/>
      <c r="BFD37" s="451"/>
      <c r="BFE37" s="450"/>
      <c r="BFF37" s="450"/>
      <c r="BFG37" s="446"/>
      <c r="BFH37" s="446"/>
      <c r="BFI37" s="446"/>
      <c r="BFJ37" s="446"/>
      <c r="BFK37" s="451"/>
      <c r="BFL37" s="451"/>
      <c r="BFM37" s="450"/>
      <c r="BFN37" s="450"/>
      <c r="BFO37" s="446"/>
      <c r="BFP37" s="446"/>
      <c r="BFQ37" s="446"/>
      <c r="BFR37" s="446"/>
      <c r="BFS37" s="451"/>
      <c r="BFT37" s="451"/>
      <c r="BFU37" s="450"/>
      <c r="BFV37" s="450"/>
      <c r="BFW37" s="446"/>
      <c r="BFX37" s="446"/>
      <c r="BFY37" s="446"/>
      <c r="BFZ37" s="446"/>
      <c r="BGA37" s="451"/>
      <c r="BGB37" s="451"/>
      <c r="BGC37" s="450"/>
      <c r="BGD37" s="450"/>
      <c r="BGE37" s="446"/>
      <c r="BGF37" s="446"/>
      <c r="BGG37" s="446"/>
      <c r="BGH37" s="446"/>
      <c r="BGI37" s="451"/>
      <c r="BGJ37" s="451"/>
      <c r="BGK37" s="450"/>
      <c r="BGL37" s="450"/>
      <c r="BGM37" s="446"/>
      <c r="BGN37" s="446"/>
      <c r="BGO37" s="446"/>
      <c r="BGP37" s="446"/>
      <c r="BGQ37" s="451"/>
      <c r="BGR37" s="451"/>
      <c r="BGS37" s="450"/>
      <c r="BGT37" s="450"/>
      <c r="BGU37" s="446"/>
      <c r="BGV37" s="446"/>
      <c r="BGW37" s="446"/>
      <c r="BGX37" s="446"/>
      <c r="BGY37" s="451"/>
      <c r="BGZ37" s="451"/>
      <c r="BHA37" s="450"/>
      <c r="BHB37" s="450"/>
      <c r="BHC37" s="446"/>
      <c r="BHD37" s="446"/>
      <c r="BHE37" s="446"/>
      <c r="BHF37" s="446"/>
      <c r="BHG37" s="451"/>
      <c r="BHH37" s="451"/>
      <c r="BHI37" s="450"/>
      <c r="BHJ37" s="450"/>
      <c r="BHK37" s="446"/>
      <c r="BHL37" s="446"/>
      <c r="BHM37" s="446"/>
      <c r="BHN37" s="446"/>
      <c r="BHO37" s="451"/>
      <c r="BHP37" s="451"/>
      <c r="BHQ37" s="450"/>
      <c r="BHR37" s="450"/>
      <c r="BHS37" s="446"/>
      <c r="BHT37" s="446"/>
      <c r="BHU37" s="446"/>
      <c r="BHV37" s="446"/>
      <c r="BHW37" s="451"/>
      <c r="BHX37" s="451"/>
      <c r="BHY37" s="450"/>
      <c r="BHZ37" s="450"/>
      <c r="BIA37" s="446"/>
      <c r="BIB37" s="446"/>
      <c r="BIC37" s="446"/>
      <c r="BID37" s="446"/>
      <c r="BIE37" s="451"/>
      <c r="BIF37" s="451"/>
      <c r="BIG37" s="450"/>
      <c r="BIH37" s="450"/>
      <c r="BII37" s="446"/>
      <c r="BIJ37" s="446"/>
      <c r="BIK37" s="446"/>
      <c r="BIL37" s="446"/>
      <c r="BIM37" s="451"/>
      <c r="BIN37" s="451"/>
      <c r="BIO37" s="450"/>
      <c r="BIP37" s="450"/>
      <c r="BIQ37" s="446"/>
      <c r="BIR37" s="446"/>
      <c r="BIS37" s="446"/>
      <c r="BIT37" s="446"/>
      <c r="BIU37" s="451"/>
      <c r="BIV37" s="451"/>
      <c r="BIW37" s="450"/>
      <c r="BIX37" s="450"/>
      <c r="BIY37" s="446"/>
      <c r="BIZ37" s="446"/>
      <c r="BJA37" s="446"/>
      <c r="BJB37" s="446"/>
      <c r="BJC37" s="451"/>
      <c r="BJD37" s="451"/>
      <c r="BJE37" s="450"/>
      <c r="BJF37" s="450"/>
      <c r="BJG37" s="446"/>
      <c r="BJH37" s="446"/>
      <c r="BJI37" s="446"/>
      <c r="BJJ37" s="446"/>
      <c r="BJK37" s="451"/>
      <c r="BJL37" s="451"/>
      <c r="BJM37" s="450"/>
      <c r="BJN37" s="450"/>
      <c r="BJO37" s="446"/>
      <c r="BJP37" s="446"/>
      <c r="BJQ37" s="446"/>
      <c r="BJR37" s="446"/>
      <c r="BJS37" s="451"/>
      <c r="BJT37" s="451"/>
      <c r="BJU37" s="450"/>
      <c r="BJV37" s="450"/>
      <c r="BJW37" s="446"/>
      <c r="BJX37" s="446"/>
      <c r="BJY37" s="446"/>
      <c r="BJZ37" s="446"/>
      <c r="BKA37" s="451"/>
      <c r="BKB37" s="451"/>
      <c r="BKC37" s="450"/>
      <c r="BKD37" s="450"/>
      <c r="BKE37" s="446"/>
      <c r="BKF37" s="446"/>
      <c r="BKG37" s="446"/>
      <c r="BKH37" s="446"/>
      <c r="BKI37" s="451"/>
      <c r="BKJ37" s="451"/>
      <c r="BKK37" s="450"/>
      <c r="BKL37" s="450"/>
      <c r="BKM37" s="446"/>
      <c r="BKN37" s="446"/>
      <c r="BKO37" s="446"/>
      <c r="BKP37" s="446"/>
      <c r="BKQ37" s="451"/>
      <c r="BKR37" s="451"/>
      <c r="BKS37" s="450"/>
      <c r="BKT37" s="450"/>
      <c r="BKU37" s="446"/>
      <c r="BKV37" s="446"/>
      <c r="BKW37" s="446"/>
      <c r="BKX37" s="446"/>
      <c r="BKY37" s="451"/>
      <c r="BKZ37" s="451"/>
      <c r="BLA37" s="450"/>
      <c r="BLB37" s="450"/>
      <c r="BLC37" s="446"/>
      <c r="BLD37" s="446"/>
      <c r="BLE37" s="446"/>
      <c r="BLF37" s="446"/>
      <c r="BLG37" s="451"/>
      <c r="BLH37" s="451"/>
      <c r="BLI37" s="450"/>
      <c r="BLJ37" s="450"/>
      <c r="BLK37" s="446"/>
      <c r="BLL37" s="446"/>
      <c r="BLM37" s="446"/>
      <c r="BLN37" s="446"/>
      <c r="BLO37" s="451"/>
      <c r="BLP37" s="451"/>
      <c r="BLQ37" s="450"/>
      <c r="BLR37" s="450"/>
      <c r="BLS37" s="446"/>
      <c r="BLT37" s="446"/>
      <c r="BLU37" s="446"/>
      <c r="BLV37" s="446"/>
      <c r="BLW37" s="451"/>
      <c r="BLX37" s="451"/>
      <c r="BLY37" s="450"/>
      <c r="BLZ37" s="450"/>
      <c r="BMA37" s="446"/>
      <c r="BMB37" s="446"/>
      <c r="BMC37" s="446"/>
      <c r="BMD37" s="446"/>
      <c r="BME37" s="451"/>
      <c r="BMF37" s="451"/>
      <c r="BMG37" s="450"/>
      <c r="BMH37" s="450"/>
      <c r="BMI37" s="446"/>
      <c r="BMJ37" s="446"/>
      <c r="BMK37" s="446"/>
      <c r="BML37" s="446"/>
      <c r="BMM37" s="451"/>
      <c r="BMN37" s="451"/>
      <c r="BMO37" s="450"/>
      <c r="BMP37" s="450"/>
      <c r="BMQ37" s="446"/>
      <c r="BMR37" s="446"/>
      <c r="BMS37" s="446"/>
      <c r="BMT37" s="446"/>
      <c r="BMU37" s="451"/>
      <c r="BMV37" s="451"/>
      <c r="BMW37" s="450"/>
      <c r="BMX37" s="450"/>
      <c r="BMY37" s="446"/>
      <c r="BMZ37" s="446"/>
      <c r="BNA37" s="446"/>
      <c r="BNB37" s="446"/>
      <c r="BNC37" s="451"/>
      <c r="BND37" s="451"/>
      <c r="BNE37" s="450"/>
      <c r="BNF37" s="450"/>
      <c r="BNG37" s="446"/>
      <c r="BNH37" s="446"/>
      <c r="BNI37" s="446"/>
      <c r="BNJ37" s="446"/>
      <c r="BNK37" s="451"/>
      <c r="BNL37" s="451"/>
      <c r="BNM37" s="450"/>
      <c r="BNN37" s="450"/>
      <c r="BNO37" s="446"/>
      <c r="BNP37" s="446"/>
      <c r="BNQ37" s="446"/>
      <c r="BNR37" s="446"/>
      <c r="BNS37" s="451"/>
      <c r="BNT37" s="451"/>
      <c r="BNU37" s="450"/>
      <c r="BNV37" s="450"/>
      <c r="BNW37" s="446"/>
      <c r="BNX37" s="446"/>
      <c r="BNY37" s="446"/>
      <c r="BNZ37" s="446"/>
      <c r="BOA37" s="451"/>
      <c r="BOB37" s="451"/>
      <c r="BOC37" s="450"/>
      <c r="BOD37" s="450"/>
      <c r="BOE37" s="446"/>
      <c r="BOF37" s="446"/>
      <c r="BOG37" s="446"/>
      <c r="BOH37" s="446"/>
      <c r="BOI37" s="451"/>
      <c r="BOJ37" s="451"/>
      <c r="BOK37" s="450"/>
      <c r="BOL37" s="450"/>
      <c r="BOM37" s="446"/>
      <c r="BON37" s="446"/>
      <c r="BOO37" s="446"/>
      <c r="BOP37" s="446"/>
      <c r="BOQ37" s="451"/>
      <c r="BOR37" s="451"/>
      <c r="BOS37" s="450"/>
      <c r="BOT37" s="450"/>
      <c r="BOU37" s="446"/>
      <c r="BOV37" s="446"/>
      <c r="BOW37" s="446"/>
      <c r="BOX37" s="446"/>
      <c r="BOY37" s="451"/>
      <c r="BOZ37" s="451"/>
      <c r="BPA37" s="450"/>
      <c r="BPB37" s="450"/>
      <c r="BPC37" s="446"/>
      <c r="BPD37" s="446"/>
      <c r="BPE37" s="446"/>
      <c r="BPF37" s="446"/>
      <c r="BPG37" s="451"/>
      <c r="BPH37" s="451"/>
      <c r="BPI37" s="450"/>
      <c r="BPJ37" s="450"/>
      <c r="BPK37" s="446"/>
      <c r="BPL37" s="446"/>
      <c r="BPM37" s="446"/>
      <c r="BPN37" s="446"/>
      <c r="BPO37" s="451"/>
      <c r="BPP37" s="451"/>
      <c r="BPQ37" s="450"/>
      <c r="BPR37" s="450"/>
      <c r="BPS37" s="446"/>
      <c r="BPT37" s="446"/>
      <c r="BPU37" s="446"/>
      <c r="BPV37" s="446"/>
      <c r="BPW37" s="451"/>
      <c r="BPX37" s="451"/>
      <c r="BPY37" s="450"/>
      <c r="BPZ37" s="450"/>
      <c r="BQA37" s="446"/>
      <c r="BQB37" s="446"/>
      <c r="BQC37" s="446"/>
      <c r="BQD37" s="446"/>
      <c r="BQE37" s="451"/>
      <c r="BQF37" s="451"/>
      <c r="BQG37" s="450"/>
      <c r="BQH37" s="450"/>
      <c r="BQI37" s="446"/>
      <c r="BQJ37" s="446"/>
      <c r="BQK37" s="446"/>
      <c r="BQL37" s="446"/>
      <c r="BQM37" s="451"/>
      <c r="BQN37" s="451"/>
      <c r="BQO37" s="450"/>
      <c r="BQP37" s="450"/>
      <c r="BQQ37" s="446"/>
      <c r="BQR37" s="446"/>
      <c r="BQS37" s="446"/>
      <c r="BQT37" s="446"/>
      <c r="BQU37" s="451"/>
      <c r="BQV37" s="451"/>
      <c r="BQW37" s="450"/>
      <c r="BQX37" s="450"/>
      <c r="BQY37" s="446"/>
      <c r="BQZ37" s="446"/>
      <c r="BRA37" s="446"/>
      <c r="BRB37" s="446"/>
      <c r="BRC37" s="451"/>
      <c r="BRD37" s="451"/>
      <c r="BRE37" s="450"/>
      <c r="BRF37" s="450"/>
      <c r="BRG37" s="446"/>
      <c r="BRH37" s="446"/>
      <c r="BRI37" s="446"/>
      <c r="BRJ37" s="446"/>
      <c r="BRK37" s="451"/>
      <c r="BRL37" s="451"/>
      <c r="BRM37" s="450"/>
      <c r="BRN37" s="450"/>
      <c r="BRO37" s="446"/>
      <c r="BRP37" s="446"/>
      <c r="BRQ37" s="446"/>
      <c r="BRR37" s="446"/>
      <c r="BRS37" s="451"/>
      <c r="BRT37" s="451"/>
      <c r="BRU37" s="450"/>
      <c r="BRV37" s="450"/>
      <c r="BRW37" s="446"/>
      <c r="BRX37" s="446"/>
      <c r="BRY37" s="446"/>
      <c r="BRZ37" s="446"/>
      <c r="BSA37" s="451"/>
      <c r="BSB37" s="451"/>
      <c r="BSC37" s="450"/>
      <c r="BSD37" s="450"/>
      <c r="BSE37" s="446"/>
      <c r="BSF37" s="446"/>
      <c r="BSG37" s="446"/>
      <c r="BSH37" s="446"/>
      <c r="BSI37" s="451"/>
      <c r="BSJ37" s="451"/>
      <c r="BSK37" s="450"/>
      <c r="BSL37" s="450"/>
      <c r="BSM37" s="446"/>
      <c r="BSN37" s="446"/>
      <c r="BSO37" s="446"/>
      <c r="BSP37" s="446"/>
      <c r="BSQ37" s="451"/>
      <c r="BSR37" s="451"/>
      <c r="BSS37" s="450"/>
      <c r="BST37" s="450"/>
      <c r="BSU37" s="446"/>
      <c r="BSV37" s="446"/>
      <c r="BSW37" s="446"/>
      <c r="BSX37" s="446"/>
      <c r="BSY37" s="451"/>
      <c r="BSZ37" s="451"/>
      <c r="BTA37" s="450"/>
      <c r="BTB37" s="450"/>
      <c r="BTC37" s="446"/>
      <c r="BTD37" s="446"/>
      <c r="BTE37" s="446"/>
      <c r="BTF37" s="446"/>
      <c r="BTG37" s="451"/>
      <c r="BTH37" s="451"/>
      <c r="BTI37" s="450"/>
      <c r="BTJ37" s="450"/>
      <c r="BTK37" s="446"/>
      <c r="BTL37" s="446"/>
      <c r="BTM37" s="446"/>
      <c r="BTN37" s="446"/>
      <c r="BTO37" s="451"/>
      <c r="BTP37" s="451"/>
      <c r="BTQ37" s="450"/>
      <c r="BTR37" s="450"/>
      <c r="BTS37" s="446"/>
      <c r="BTT37" s="446"/>
      <c r="BTU37" s="446"/>
      <c r="BTV37" s="446"/>
      <c r="BTW37" s="451"/>
      <c r="BTX37" s="451"/>
      <c r="BTY37" s="450"/>
      <c r="BTZ37" s="450"/>
      <c r="BUA37" s="446"/>
      <c r="BUB37" s="446"/>
      <c r="BUC37" s="446"/>
      <c r="BUD37" s="446"/>
      <c r="BUE37" s="451"/>
      <c r="BUF37" s="451"/>
      <c r="BUG37" s="450"/>
      <c r="BUH37" s="450"/>
      <c r="BUI37" s="446"/>
      <c r="BUJ37" s="446"/>
      <c r="BUK37" s="446"/>
      <c r="BUL37" s="446"/>
      <c r="BUM37" s="451"/>
      <c r="BUN37" s="451"/>
      <c r="BUO37" s="450"/>
      <c r="BUP37" s="450"/>
      <c r="BUQ37" s="446"/>
      <c r="BUR37" s="446"/>
      <c r="BUS37" s="446"/>
      <c r="BUT37" s="446"/>
      <c r="BUU37" s="451"/>
      <c r="BUV37" s="451"/>
      <c r="BUW37" s="450"/>
      <c r="BUX37" s="450"/>
      <c r="BUY37" s="446"/>
      <c r="BUZ37" s="446"/>
      <c r="BVA37" s="446"/>
      <c r="BVB37" s="446"/>
      <c r="BVC37" s="451"/>
      <c r="BVD37" s="451"/>
      <c r="BVE37" s="450"/>
      <c r="BVF37" s="450"/>
      <c r="BVG37" s="446"/>
      <c r="BVH37" s="446"/>
      <c r="BVI37" s="446"/>
      <c r="BVJ37" s="446"/>
      <c r="BVK37" s="451"/>
      <c r="BVL37" s="451"/>
      <c r="BVM37" s="450"/>
      <c r="BVN37" s="450"/>
      <c r="BVO37" s="446"/>
      <c r="BVP37" s="446"/>
      <c r="BVQ37" s="446"/>
      <c r="BVR37" s="446"/>
      <c r="BVS37" s="451"/>
      <c r="BVT37" s="451"/>
      <c r="BVU37" s="450"/>
      <c r="BVV37" s="450"/>
      <c r="BVW37" s="446"/>
      <c r="BVX37" s="446"/>
      <c r="BVY37" s="446"/>
      <c r="BVZ37" s="446"/>
      <c r="BWA37" s="451"/>
      <c r="BWB37" s="451"/>
      <c r="BWC37" s="450"/>
      <c r="BWD37" s="450"/>
      <c r="BWE37" s="446"/>
      <c r="BWF37" s="446"/>
      <c r="BWG37" s="446"/>
      <c r="BWH37" s="446"/>
      <c r="BWI37" s="451"/>
      <c r="BWJ37" s="451"/>
      <c r="BWK37" s="450"/>
      <c r="BWL37" s="450"/>
      <c r="BWM37" s="446"/>
      <c r="BWN37" s="446"/>
      <c r="BWO37" s="446"/>
      <c r="BWP37" s="446"/>
      <c r="BWQ37" s="451"/>
      <c r="BWR37" s="451"/>
      <c r="BWS37" s="450"/>
      <c r="BWT37" s="450"/>
      <c r="BWU37" s="446"/>
      <c r="BWV37" s="446"/>
      <c r="BWW37" s="446"/>
      <c r="BWX37" s="446"/>
      <c r="BWY37" s="451"/>
      <c r="BWZ37" s="451"/>
      <c r="BXA37" s="450"/>
      <c r="BXB37" s="450"/>
      <c r="BXC37" s="446"/>
      <c r="BXD37" s="446"/>
      <c r="BXE37" s="446"/>
      <c r="BXF37" s="446"/>
      <c r="BXG37" s="451"/>
      <c r="BXH37" s="451"/>
      <c r="BXI37" s="450"/>
      <c r="BXJ37" s="450"/>
      <c r="BXK37" s="446"/>
      <c r="BXL37" s="446"/>
      <c r="BXM37" s="446"/>
      <c r="BXN37" s="446"/>
      <c r="BXO37" s="451"/>
      <c r="BXP37" s="451"/>
      <c r="BXQ37" s="450"/>
      <c r="BXR37" s="450"/>
      <c r="BXS37" s="446"/>
      <c r="BXT37" s="446"/>
      <c r="BXU37" s="446"/>
      <c r="BXV37" s="446"/>
      <c r="BXW37" s="451"/>
      <c r="BXX37" s="451"/>
      <c r="BXY37" s="450"/>
      <c r="BXZ37" s="450"/>
      <c r="BYA37" s="446"/>
      <c r="BYB37" s="446"/>
      <c r="BYC37" s="446"/>
      <c r="BYD37" s="446"/>
      <c r="BYE37" s="451"/>
      <c r="BYF37" s="451"/>
      <c r="BYG37" s="450"/>
      <c r="BYH37" s="450"/>
      <c r="BYI37" s="446"/>
      <c r="BYJ37" s="446"/>
      <c r="BYK37" s="446"/>
      <c r="BYL37" s="446"/>
      <c r="BYM37" s="451"/>
      <c r="BYN37" s="451"/>
      <c r="BYO37" s="450"/>
      <c r="BYP37" s="450"/>
      <c r="BYQ37" s="446"/>
      <c r="BYR37" s="446"/>
      <c r="BYS37" s="446"/>
      <c r="BYT37" s="446"/>
      <c r="BYU37" s="451"/>
      <c r="BYV37" s="451"/>
      <c r="BYW37" s="450"/>
      <c r="BYX37" s="450"/>
      <c r="BYY37" s="446"/>
      <c r="BYZ37" s="446"/>
      <c r="BZA37" s="446"/>
      <c r="BZB37" s="446"/>
      <c r="BZC37" s="451"/>
      <c r="BZD37" s="451"/>
      <c r="BZE37" s="450"/>
      <c r="BZF37" s="450"/>
      <c r="BZG37" s="446"/>
      <c r="BZH37" s="446"/>
      <c r="BZI37" s="446"/>
      <c r="BZJ37" s="446"/>
      <c r="BZK37" s="451"/>
      <c r="BZL37" s="451"/>
      <c r="BZM37" s="450"/>
      <c r="BZN37" s="450"/>
      <c r="BZO37" s="446"/>
      <c r="BZP37" s="446"/>
      <c r="BZQ37" s="446"/>
      <c r="BZR37" s="446"/>
      <c r="BZS37" s="451"/>
      <c r="BZT37" s="451"/>
      <c r="BZU37" s="450"/>
      <c r="BZV37" s="450"/>
      <c r="BZW37" s="446"/>
      <c r="BZX37" s="446"/>
      <c r="BZY37" s="446"/>
      <c r="BZZ37" s="446"/>
      <c r="CAA37" s="451"/>
      <c r="CAB37" s="451"/>
      <c r="CAC37" s="450"/>
      <c r="CAD37" s="450"/>
      <c r="CAE37" s="446"/>
      <c r="CAF37" s="446"/>
      <c r="CAG37" s="446"/>
      <c r="CAH37" s="446"/>
      <c r="CAI37" s="451"/>
      <c r="CAJ37" s="451"/>
      <c r="CAK37" s="450"/>
      <c r="CAL37" s="450"/>
      <c r="CAM37" s="446"/>
      <c r="CAN37" s="446"/>
      <c r="CAO37" s="446"/>
      <c r="CAP37" s="446"/>
      <c r="CAQ37" s="451"/>
      <c r="CAR37" s="451"/>
      <c r="CAS37" s="450"/>
      <c r="CAT37" s="450"/>
      <c r="CAU37" s="446"/>
      <c r="CAV37" s="446"/>
      <c r="CAW37" s="446"/>
      <c r="CAX37" s="446"/>
      <c r="CAY37" s="451"/>
      <c r="CAZ37" s="451"/>
      <c r="CBA37" s="450"/>
      <c r="CBB37" s="450"/>
      <c r="CBC37" s="446"/>
      <c r="CBD37" s="446"/>
      <c r="CBE37" s="446"/>
      <c r="CBF37" s="446"/>
      <c r="CBG37" s="451"/>
      <c r="CBH37" s="451"/>
      <c r="CBI37" s="450"/>
      <c r="CBJ37" s="450"/>
      <c r="CBK37" s="446"/>
      <c r="CBL37" s="446"/>
      <c r="CBM37" s="446"/>
      <c r="CBN37" s="446"/>
      <c r="CBO37" s="451"/>
      <c r="CBP37" s="451"/>
      <c r="CBQ37" s="450"/>
      <c r="CBR37" s="450"/>
      <c r="CBS37" s="446"/>
      <c r="CBT37" s="446"/>
      <c r="CBU37" s="446"/>
      <c r="CBV37" s="446"/>
      <c r="CBW37" s="451"/>
      <c r="CBX37" s="451"/>
      <c r="CBY37" s="450"/>
      <c r="CBZ37" s="450"/>
      <c r="CCA37" s="446"/>
      <c r="CCB37" s="446"/>
      <c r="CCC37" s="446"/>
      <c r="CCD37" s="446"/>
      <c r="CCE37" s="451"/>
      <c r="CCF37" s="451"/>
      <c r="CCG37" s="450"/>
      <c r="CCH37" s="450"/>
      <c r="CCI37" s="446"/>
      <c r="CCJ37" s="446"/>
      <c r="CCK37" s="446"/>
      <c r="CCL37" s="446"/>
      <c r="CCM37" s="451"/>
      <c r="CCN37" s="451"/>
      <c r="CCO37" s="450"/>
      <c r="CCP37" s="450"/>
      <c r="CCQ37" s="446"/>
      <c r="CCR37" s="446"/>
      <c r="CCS37" s="446"/>
      <c r="CCT37" s="446"/>
      <c r="CCU37" s="451"/>
      <c r="CCV37" s="451"/>
      <c r="CCW37" s="450"/>
      <c r="CCX37" s="450"/>
      <c r="CCY37" s="446"/>
      <c r="CCZ37" s="446"/>
      <c r="CDA37" s="446"/>
      <c r="CDB37" s="446"/>
      <c r="CDC37" s="451"/>
      <c r="CDD37" s="451"/>
      <c r="CDE37" s="450"/>
      <c r="CDF37" s="450"/>
      <c r="CDG37" s="446"/>
      <c r="CDH37" s="446"/>
      <c r="CDI37" s="446"/>
      <c r="CDJ37" s="446"/>
      <c r="CDK37" s="451"/>
      <c r="CDL37" s="451"/>
      <c r="CDM37" s="450"/>
      <c r="CDN37" s="450"/>
      <c r="CDO37" s="446"/>
      <c r="CDP37" s="446"/>
      <c r="CDQ37" s="446"/>
      <c r="CDR37" s="446"/>
      <c r="CDS37" s="451"/>
      <c r="CDT37" s="451"/>
      <c r="CDU37" s="450"/>
      <c r="CDV37" s="450"/>
      <c r="CDW37" s="446"/>
      <c r="CDX37" s="446"/>
      <c r="CDY37" s="446"/>
      <c r="CDZ37" s="446"/>
      <c r="CEA37" s="451"/>
      <c r="CEB37" s="451"/>
      <c r="CEC37" s="450"/>
      <c r="CED37" s="450"/>
      <c r="CEE37" s="446"/>
      <c r="CEF37" s="446"/>
      <c r="CEG37" s="446"/>
      <c r="CEH37" s="446"/>
      <c r="CEI37" s="451"/>
      <c r="CEJ37" s="451"/>
      <c r="CEK37" s="450"/>
      <c r="CEL37" s="450"/>
      <c r="CEM37" s="446"/>
      <c r="CEN37" s="446"/>
      <c r="CEO37" s="446"/>
      <c r="CEP37" s="446"/>
      <c r="CEQ37" s="451"/>
      <c r="CER37" s="451"/>
      <c r="CES37" s="450"/>
      <c r="CET37" s="450"/>
      <c r="CEU37" s="446"/>
      <c r="CEV37" s="446"/>
      <c r="CEW37" s="446"/>
      <c r="CEX37" s="446"/>
      <c r="CEY37" s="451"/>
      <c r="CEZ37" s="451"/>
      <c r="CFA37" s="450"/>
      <c r="CFB37" s="450"/>
      <c r="CFC37" s="446"/>
      <c r="CFD37" s="446"/>
      <c r="CFE37" s="446"/>
      <c r="CFF37" s="446"/>
      <c r="CFG37" s="451"/>
      <c r="CFH37" s="451"/>
      <c r="CFI37" s="450"/>
      <c r="CFJ37" s="450"/>
      <c r="CFK37" s="446"/>
      <c r="CFL37" s="446"/>
      <c r="CFM37" s="446"/>
      <c r="CFN37" s="446"/>
      <c r="CFO37" s="451"/>
      <c r="CFP37" s="451"/>
      <c r="CFQ37" s="450"/>
      <c r="CFR37" s="450"/>
      <c r="CFS37" s="446"/>
      <c r="CFT37" s="446"/>
      <c r="CFU37" s="446"/>
      <c r="CFV37" s="446"/>
      <c r="CFW37" s="451"/>
      <c r="CFX37" s="451"/>
      <c r="CFY37" s="450"/>
      <c r="CFZ37" s="450"/>
      <c r="CGA37" s="446"/>
      <c r="CGB37" s="446"/>
      <c r="CGC37" s="446"/>
      <c r="CGD37" s="446"/>
      <c r="CGE37" s="451"/>
      <c r="CGF37" s="451"/>
      <c r="CGG37" s="450"/>
      <c r="CGH37" s="450"/>
      <c r="CGI37" s="446"/>
      <c r="CGJ37" s="446"/>
      <c r="CGK37" s="446"/>
      <c r="CGL37" s="446"/>
      <c r="CGM37" s="451"/>
      <c r="CGN37" s="451"/>
      <c r="CGO37" s="450"/>
      <c r="CGP37" s="450"/>
      <c r="CGQ37" s="446"/>
      <c r="CGR37" s="446"/>
      <c r="CGS37" s="446"/>
      <c r="CGT37" s="446"/>
      <c r="CGU37" s="451"/>
      <c r="CGV37" s="451"/>
      <c r="CGW37" s="450"/>
      <c r="CGX37" s="450"/>
      <c r="CGY37" s="446"/>
      <c r="CGZ37" s="446"/>
      <c r="CHA37" s="446"/>
      <c r="CHB37" s="446"/>
      <c r="CHC37" s="451"/>
      <c r="CHD37" s="451"/>
      <c r="CHE37" s="450"/>
      <c r="CHF37" s="450"/>
      <c r="CHG37" s="446"/>
      <c r="CHH37" s="446"/>
      <c r="CHI37" s="446"/>
      <c r="CHJ37" s="446"/>
      <c r="CHK37" s="451"/>
      <c r="CHL37" s="451"/>
      <c r="CHM37" s="450"/>
      <c r="CHN37" s="450"/>
      <c r="CHO37" s="446"/>
      <c r="CHP37" s="446"/>
      <c r="CHQ37" s="446"/>
      <c r="CHR37" s="446"/>
      <c r="CHS37" s="451"/>
      <c r="CHT37" s="451"/>
      <c r="CHU37" s="450"/>
      <c r="CHV37" s="450"/>
      <c r="CHW37" s="446"/>
      <c r="CHX37" s="446"/>
      <c r="CHY37" s="446"/>
      <c r="CHZ37" s="446"/>
      <c r="CIA37" s="451"/>
      <c r="CIB37" s="451"/>
      <c r="CIC37" s="450"/>
      <c r="CID37" s="450"/>
      <c r="CIE37" s="446"/>
      <c r="CIF37" s="446"/>
      <c r="CIG37" s="446"/>
      <c r="CIH37" s="446"/>
      <c r="CII37" s="451"/>
      <c r="CIJ37" s="451"/>
      <c r="CIK37" s="450"/>
      <c r="CIL37" s="450"/>
      <c r="CIM37" s="446"/>
      <c r="CIN37" s="446"/>
      <c r="CIO37" s="446"/>
      <c r="CIP37" s="446"/>
      <c r="CIQ37" s="451"/>
      <c r="CIR37" s="451"/>
      <c r="CIS37" s="450"/>
      <c r="CIT37" s="450"/>
      <c r="CIU37" s="446"/>
      <c r="CIV37" s="446"/>
      <c r="CIW37" s="446"/>
      <c r="CIX37" s="446"/>
      <c r="CIY37" s="451"/>
      <c r="CIZ37" s="451"/>
      <c r="CJA37" s="450"/>
      <c r="CJB37" s="450"/>
      <c r="CJC37" s="446"/>
      <c r="CJD37" s="446"/>
      <c r="CJE37" s="446"/>
      <c r="CJF37" s="446"/>
      <c r="CJG37" s="451"/>
      <c r="CJH37" s="451"/>
      <c r="CJI37" s="450"/>
      <c r="CJJ37" s="450"/>
      <c r="CJK37" s="446"/>
      <c r="CJL37" s="446"/>
      <c r="CJM37" s="446"/>
      <c r="CJN37" s="446"/>
      <c r="CJO37" s="451"/>
      <c r="CJP37" s="451"/>
      <c r="CJQ37" s="450"/>
      <c r="CJR37" s="450"/>
      <c r="CJS37" s="446"/>
      <c r="CJT37" s="446"/>
      <c r="CJU37" s="446"/>
      <c r="CJV37" s="446"/>
      <c r="CJW37" s="451"/>
      <c r="CJX37" s="451"/>
      <c r="CJY37" s="450"/>
      <c r="CJZ37" s="450"/>
      <c r="CKA37" s="446"/>
      <c r="CKB37" s="446"/>
      <c r="CKC37" s="446"/>
      <c r="CKD37" s="446"/>
      <c r="CKE37" s="451"/>
      <c r="CKF37" s="451"/>
      <c r="CKG37" s="450"/>
      <c r="CKH37" s="450"/>
      <c r="CKI37" s="446"/>
      <c r="CKJ37" s="446"/>
      <c r="CKK37" s="446"/>
      <c r="CKL37" s="446"/>
      <c r="CKM37" s="451"/>
      <c r="CKN37" s="451"/>
      <c r="CKO37" s="450"/>
      <c r="CKP37" s="450"/>
      <c r="CKQ37" s="446"/>
      <c r="CKR37" s="446"/>
      <c r="CKS37" s="446"/>
      <c r="CKT37" s="446"/>
      <c r="CKU37" s="451"/>
      <c r="CKV37" s="451"/>
      <c r="CKW37" s="450"/>
      <c r="CKX37" s="450"/>
      <c r="CKY37" s="446"/>
      <c r="CKZ37" s="446"/>
      <c r="CLA37" s="446"/>
      <c r="CLB37" s="446"/>
      <c r="CLC37" s="451"/>
      <c r="CLD37" s="451"/>
      <c r="CLE37" s="450"/>
      <c r="CLF37" s="450"/>
      <c r="CLG37" s="446"/>
      <c r="CLH37" s="446"/>
      <c r="CLI37" s="446"/>
      <c r="CLJ37" s="446"/>
      <c r="CLK37" s="451"/>
      <c r="CLL37" s="451"/>
      <c r="CLM37" s="450"/>
      <c r="CLN37" s="450"/>
      <c r="CLO37" s="446"/>
      <c r="CLP37" s="446"/>
      <c r="CLQ37" s="446"/>
      <c r="CLR37" s="446"/>
      <c r="CLS37" s="451"/>
      <c r="CLT37" s="451"/>
      <c r="CLU37" s="450"/>
      <c r="CLV37" s="450"/>
      <c r="CLW37" s="446"/>
      <c r="CLX37" s="446"/>
      <c r="CLY37" s="446"/>
      <c r="CLZ37" s="446"/>
      <c r="CMA37" s="451"/>
      <c r="CMB37" s="451"/>
      <c r="CMC37" s="450"/>
      <c r="CMD37" s="450"/>
      <c r="CME37" s="446"/>
      <c r="CMF37" s="446"/>
      <c r="CMG37" s="446"/>
      <c r="CMH37" s="446"/>
      <c r="CMI37" s="451"/>
      <c r="CMJ37" s="451"/>
      <c r="CMK37" s="450"/>
      <c r="CML37" s="450"/>
      <c r="CMM37" s="446"/>
      <c r="CMN37" s="446"/>
      <c r="CMO37" s="446"/>
      <c r="CMP37" s="446"/>
      <c r="CMQ37" s="451"/>
      <c r="CMR37" s="451"/>
      <c r="CMS37" s="450"/>
      <c r="CMT37" s="450"/>
      <c r="CMU37" s="446"/>
      <c r="CMV37" s="446"/>
      <c r="CMW37" s="446"/>
      <c r="CMX37" s="446"/>
      <c r="CMY37" s="451"/>
      <c r="CMZ37" s="451"/>
      <c r="CNA37" s="450"/>
      <c r="CNB37" s="450"/>
      <c r="CNC37" s="446"/>
      <c r="CND37" s="446"/>
      <c r="CNE37" s="446"/>
      <c r="CNF37" s="446"/>
      <c r="CNG37" s="451"/>
      <c r="CNH37" s="451"/>
      <c r="CNI37" s="450"/>
      <c r="CNJ37" s="450"/>
      <c r="CNK37" s="446"/>
      <c r="CNL37" s="446"/>
      <c r="CNM37" s="446"/>
      <c r="CNN37" s="446"/>
      <c r="CNO37" s="451"/>
      <c r="CNP37" s="451"/>
      <c r="CNQ37" s="450"/>
      <c r="CNR37" s="450"/>
      <c r="CNS37" s="446"/>
      <c r="CNT37" s="446"/>
      <c r="CNU37" s="446"/>
      <c r="CNV37" s="446"/>
      <c r="CNW37" s="451"/>
      <c r="CNX37" s="451"/>
      <c r="CNY37" s="450"/>
      <c r="CNZ37" s="450"/>
      <c r="COA37" s="446"/>
      <c r="COB37" s="446"/>
      <c r="COC37" s="446"/>
      <c r="COD37" s="446"/>
      <c r="COE37" s="451"/>
      <c r="COF37" s="451"/>
      <c r="COG37" s="450"/>
      <c r="COH37" s="450"/>
      <c r="COI37" s="446"/>
      <c r="COJ37" s="446"/>
      <c r="COK37" s="446"/>
      <c r="COL37" s="446"/>
      <c r="COM37" s="451"/>
      <c r="CON37" s="451"/>
      <c r="COO37" s="450"/>
      <c r="COP37" s="450"/>
      <c r="COQ37" s="446"/>
      <c r="COR37" s="446"/>
      <c r="COS37" s="446"/>
      <c r="COT37" s="446"/>
      <c r="COU37" s="451"/>
      <c r="COV37" s="451"/>
      <c r="COW37" s="450"/>
      <c r="COX37" s="450"/>
      <c r="COY37" s="446"/>
      <c r="COZ37" s="446"/>
      <c r="CPA37" s="446"/>
      <c r="CPB37" s="446"/>
      <c r="CPC37" s="451"/>
      <c r="CPD37" s="451"/>
      <c r="CPE37" s="450"/>
      <c r="CPF37" s="450"/>
      <c r="CPG37" s="446"/>
      <c r="CPH37" s="446"/>
      <c r="CPI37" s="446"/>
      <c r="CPJ37" s="446"/>
      <c r="CPK37" s="451"/>
      <c r="CPL37" s="451"/>
      <c r="CPM37" s="450"/>
      <c r="CPN37" s="450"/>
      <c r="CPO37" s="446"/>
      <c r="CPP37" s="446"/>
      <c r="CPQ37" s="446"/>
      <c r="CPR37" s="446"/>
      <c r="CPS37" s="451"/>
      <c r="CPT37" s="451"/>
      <c r="CPU37" s="450"/>
      <c r="CPV37" s="450"/>
      <c r="CPW37" s="446"/>
      <c r="CPX37" s="446"/>
      <c r="CPY37" s="446"/>
      <c r="CPZ37" s="446"/>
      <c r="CQA37" s="451"/>
      <c r="CQB37" s="451"/>
      <c r="CQC37" s="450"/>
      <c r="CQD37" s="450"/>
      <c r="CQE37" s="446"/>
      <c r="CQF37" s="446"/>
      <c r="CQG37" s="446"/>
      <c r="CQH37" s="446"/>
      <c r="CQI37" s="451"/>
      <c r="CQJ37" s="451"/>
      <c r="CQK37" s="450"/>
      <c r="CQL37" s="450"/>
      <c r="CQM37" s="446"/>
      <c r="CQN37" s="446"/>
      <c r="CQO37" s="446"/>
      <c r="CQP37" s="446"/>
      <c r="CQQ37" s="451"/>
      <c r="CQR37" s="451"/>
      <c r="CQS37" s="450"/>
      <c r="CQT37" s="450"/>
      <c r="CQU37" s="446"/>
      <c r="CQV37" s="446"/>
      <c r="CQW37" s="446"/>
      <c r="CQX37" s="446"/>
      <c r="CQY37" s="451"/>
      <c r="CQZ37" s="451"/>
      <c r="CRA37" s="450"/>
      <c r="CRB37" s="450"/>
      <c r="CRC37" s="446"/>
      <c r="CRD37" s="446"/>
      <c r="CRE37" s="446"/>
      <c r="CRF37" s="446"/>
      <c r="CRG37" s="451"/>
      <c r="CRH37" s="451"/>
      <c r="CRI37" s="450"/>
      <c r="CRJ37" s="450"/>
      <c r="CRK37" s="446"/>
      <c r="CRL37" s="446"/>
      <c r="CRM37" s="446"/>
      <c r="CRN37" s="446"/>
      <c r="CRO37" s="451"/>
      <c r="CRP37" s="451"/>
      <c r="CRQ37" s="450"/>
      <c r="CRR37" s="450"/>
      <c r="CRS37" s="446"/>
      <c r="CRT37" s="446"/>
      <c r="CRU37" s="446"/>
      <c r="CRV37" s="446"/>
      <c r="CRW37" s="451"/>
      <c r="CRX37" s="451"/>
      <c r="CRY37" s="450"/>
      <c r="CRZ37" s="450"/>
      <c r="CSA37" s="446"/>
      <c r="CSB37" s="446"/>
      <c r="CSC37" s="446"/>
      <c r="CSD37" s="446"/>
      <c r="CSE37" s="451"/>
      <c r="CSF37" s="451"/>
      <c r="CSG37" s="450"/>
      <c r="CSH37" s="450"/>
      <c r="CSI37" s="446"/>
      <c r="CSJ37" s="446"/>
      <c r="CSK37" s="446"/>
      <c r="CSL37" s="446"/>
      <c r="CSM37" s="451"/>
      <c r="CSN37" s="451"/>
      <c r="CSO37" s="450"/>
      <c r="CSP37" s="450"/>
      <c r="CSQ37" s="446"/>
      <c r="CSR37" s="446"/>
      <c r="CSS37" s="446"/>
      <c r="CST37" s="446"/>
      <c r="CSU37" s="451"/>
      <c r="CSV37" s="451"/>
      <c r="CSW37" s="450"/>
      <c r="CSX37" s="450"/>
      <c r="CSY37" s="446"/>
      <c r="CSZ37" s="446"/>
      <c r="CTA37" s="446"/>
      <c r="CTB37" s="446"/>
      <c r="CTC37" s="451"/>
      <c r="CTD37" s="451"/>
      <c r="CTE37" s="450"/>
      <c r="CTF37" s="450"/>
      <c r="CTG37" s="446"/>
      <c r="CTH37" s="446"/>
      <c r="CTI37" s="446"/>
      <c r="CTJ37" s="446"/>
      <c r="CTK37" s="451"/>
      <c r="CTL37" s="451"/>
      <c r="CTM37" s="450"/>
      <c r="CTN37" s="450"/>
      <c r="CTO37" s="446"/>
      <c r="CTP37" s="446"/>
      <c r="CTQ37" s="446"/>
      <c r="CTR37" s="446"/>
      <c r="CTS37" s="451"/>
      <c r="CTT37" s="451"/>
      <c r="CTU37" s="450"/>
      <c r="CTV37" s="450"/>
      <c r="CTW37" s="446"/>
      <c r="CTX37" s="446"/>
      <c r="CTY37" s="446"/>
      <c r="CTZ37" s="446"/>
      <c r="CUA37" s="451"/>
      <c r="CUB37" s="451"/>
      <c r="CUC37" s="450"/>
      <c r="CUD37" s="450"/>
      <c r="CUE37" s="446"/>
      <c r="CUF37" s="446"/>
      <c r="CUG37" s="446"/>
      <c r="CUH37" s="446"/>
      <c r="CUI37" s="451"/>
      <c r="CUJ37" s="451"/>
      <c r="CUK37" s="450"/>
      <c r="CUL37" s="450"/>
      <c r="CUM37" s="446"/>
      <c r="CUN37" s="446"/>
      <c r="CUO37" s="446"/>
      <c r="CUP37" s="446"/>
      <c r="CUQ37" s="451"/>
      <c r="CUR37" s="451"/>
      <c r="CUS37" s="450"/>
      <c r="CUT37" s="450"/>
      <c r="CUU37" s="446"/>
      <c r="CUV37" s="446"/>
      <c r="CUW37" s="446"/>
      <c r="CUX37" s="446"/>
      <c r="CUY37" s="451"/>
      <c r="CUZ37" s="451"/>
      <c r="CVA37" s="450"/>
      <c r="CVB37" s="450"/>
      <c r="CVC37" s="446"/>
      <c r="CVD37" s="446"/>
      <c r="CVE37" s="446"/>
      <c r="CVF37" s="446"/>
      <c r="CVG37" s="451"/>
      <c r="CVH37" s="451"/>
      <c r="CVI37" s="450"/>
      <c r="CVJ37" s="450"/>
      <c r="CVK37" s="446"/>
      <c r="CVL37" s="446"/>
      <c r="CVM37" s="446"/>
      <c r="CVN37" s="446"/>
      <c r="CVO37" s="451"/>
      <c r="CVP37" s="451"/>
      <c r="CVQ37" s="450"/>
      <c r="CVR37" s="450"/>
      <c r="CVS37" s="446"/>
      <c r="CVT37" s="446"/>
      <c r="CVU37" s="446"/>
      <c r="CVV37" s="446"/>
      <c r="CVW37" s="451"/>
      <c r="CVX37" s="451"/>
      <c r="CVY37" s="450"/>
      <c r="CVZ37" s="450"/>
      <c r="CWA37" s="446"/>
      <c r="CWB37" s="446"/>
      <c r="CWC37" s="446"/>
      <c r="CWD37" s="446"/>
      <c r="CWE37" s="451"/>
      <c r="CWF37" s="451"/>
      <c r="CWG37" s="450"/>
      <c r="CWH37" s="450"/>
      <c r="CWI37" s="446"/>
      <c r="CWJ37" s="446"/>
      <c r="CWK37" s="446"/>
      <c r="CWL37" s="446"/>
      <c r="CWM37" s="451"/>
      <c r="CWN37" s="451"/>
      <c r="CWO37" s="450"/>
      <c r="CWP37" s="450"/>
      <c r="CWQ37" s="446"/>
      <c r="CWR37" s="446"/>
      <c r="CWS37" s="446"/>
      <c r="CWT37" s="446"/>
      <c r="CWU37" s="451"/>
      <c r="CWV37" s="451"/>
      <c r="CWW37" s="450"/>
      <c r="CWX37" s="450"/>
      <c r="CWY37" s="446"/>
      <c r="CWZ37" s="446"/>
      <c r="CXA37" s="446"/>
      <c r="CXB37" s="446"/>
      <c r="CXC37" s="451"/>
      <c r="CXD37" s="451"/>
      <c r="CXE37" s="450"/>
      <c r="CXF37" s="450"/>
      <c r="CXG37" s="446"/>
      <c r="CXH37" s="446"/>
      <c r="CXI37" s="446"/>
      <c r="CXJ37" s="446"/>
      <c r="CXK37" s="451"/>
      <c r="CXL37" s="451"/>
      <c r="CXM37" s="450"/>
      <c r="CXN37" s="450"/>
      <c r="CXO37" s="446"/>
      <c r="CXP37" s="446"/>
      <c r="CXQ37" s="446"/>
      <c r="CXR37" s="446"/>
      <c r="CXS37" s="451"/>
      <c r="CXT37" s="451"/>
      <c r="CXU37" s="450"/>
      <c r="CXV37" s="450"/>
      <c r="CXW37" s="446"/>
      <c r="CXX37" s="446"/>
      <c r="CXY37" s="446"/>
      <c r="CXZ37" s="446"/>
      <c r="CYA37" s="451"/>
      <c r="CYB37" s="451"/>
      <c r="CYC37" s="450"/>
      <c r="CYD37" s="450"/>
      <c r="CYE37" s="446"/>
      <c r="CYF37" s="446"/>
      <c r="CYG37" s="446"/>
      <c r="CYH37" s="446"/>
      <c r="CYI37" s="451"/>
      <c r="CYJ37" s="451"/>
      <c r="CYK37" s="450"/>
      <c r="CYL37" s="450"/>
      <c r="CYM37" s="446"/>
      <c r="CYN37" s="446"/>
      <c r="CYO37" s="446"/>
      <c r="CYP37" s="446"/>
      <c r="CYQ37" s="451"/>
      <c r="CYR37" s="451"/>
      <c r="CYS37" s="450"/>
      <c r="CYT37" s="450"/>
      <c r="CYU37" s="446"/>
      <c r="CYV37" s="446"/>
      <c r="CYW37" s="446"/>
      <c r="CYX37" s="446"/>
      <c r="CYY37" s="451"/>
      <c r="CYZ37" s="451"/>
      <c r="CZA37" s="450"/>
      <c r="CZB37" s="450"/>
      <c r="CZC37" s="446"/>
      <c r="CZD37" s="446"/>
      <c r="CZE37" s="446"/>
      <c r="CZF37" s="446"/>
      <c r="CZG37" s="451"/>
      <c r="CZH37" s="451"/>
      <c r="CZI37" s="450"/>
      <c r="CZJ37" s="450"/>
      <c r="CZK37" s="446"/>
      <c r="CZL37" s="446"/>
      <c r="CZM37" s="446"/>
      <c r="CZN37" s="446"/>
      <c r="CZO37" s="451"/>
      <c r="CZP37" s="451"/>
      <c r="CZQ37" s="450"/>
      <c r="CZR37" s="450"/>
      <c r="CZS37" s="446"/>
      <c r="CZT37" s="446"/>
      <c r="CZU37" s="446"/>
      <c r="CZV37" s="446"/>
      <c r="CZW37" s="451"/>
      <c r="CZX37" s="451"/>
      <c r="CZY37" s="450"/>
      <c r="CZZ37" s="450"/>
      <c r="DAA37" s="446"/>
      <c r="DAB37" s="446"/>
      <c r="DAC37" s="446"/>
      <c r="DAD37" s="446"/>
      <c r="DAE37" s="451"/>
      <c r="DAF37" s="451"/>
      <c r="DAG37" s="450"/>
      <c r="DAH37" s="450"/>
      <c r="DAI37" s="446"/>
      <c r="DAJ37" s="446"/>
      <c r="DAK37" s="446"/>
      <c r="DAL37" s="446"/>
      <c r="DAM37" s="451"/>
      <c r="DAN37" s="451"/>
      <c r="DAO37" s="450"/>
      <c r="DAP37" s="450"/>
      <c r="DAQ37" s="446"/>
      <c r="DAR37" s="446"/>
      <c r="DAS37" s="446"/>
      <c r="DAT37" s="446"/>
      <c r="DAU37" s="451"/>
      <c r="DAV37" s="451"/>
      <c r="DAW37" s="450"/>
      <c r="DAX37" s="450"/>
      <c r="DAY37" s="446"/>
      <c r="DAZ37" s="446"/>
      <c r="DBA37" s="446"/>
      <c r="DBB37" s="446"/>
      <c r="DBC37" s="451"/>
      <c r="DBD37" s="451"/>
      <c r="DBE37" s="450"/>
      <c r="DBF37" s="450"/>
      <c r="DBG37" s="446"/>
      <c r="DBH37" s="446"/>
      <c r="DBI37" s="446"/>
      <c r="DBJ37" s="446"/>
      <c r="DBK37" s="451"/>
      <c r="DBL37" s="451"/>
      <c r="DBM37" s="450"/>
      <c r="DBN37" s="450"/>
      <c r="DBO37" s="446"/>
      <c r="DBP37" s="446"/>
      <c r="DBQ37" s="446"/>
      <c r="DBR37" s="446"/>
      <c r="DBS37" s="451"/>
      <c r="DBT37" s="451"/>
      <c r="DBU37" s="450"/>
      <c r="DBV37" s="450"/>
      <c r="DBW37" s="446"/>
      <c r="DBX37" s="446"/>
      <c r="DBY37" s="446"/>
      <c r="DBZ37" s="446"/>
      <c r="DCA37" s="451"/>
      <c r="DCB37" s="451"/>
      <c r="DCC37" s="450"/>
      <c r="DCD37" s="450"/>
      <c r="DCE37" s="446"/>
      <c r="DCF37" s="446"/>
      <c r="DCG37" s="446"/>
      <c r="DCH37" s="446"/>
      <c r="DCI37" s="451"/>
      <c r="DCJ37" s="451"/>
      <c r="DCK37" s="450"/>
      <c r="DCL37" s="450"/>
      <c r="DCM37" s="446"/>
      <c r="DCN37" s="446"/>
      <c r="DCO37" s="446"/>
      <c r="DCP37" s="446"/>
      <c r="DCQ37" s="451"/>
      <c r="DCR37" s="451"/>
      <c r="DCS37" s="450"/>
      <c r="DCT37" s="450"/>
      <c r="DCU37" s="446"/>
      <c r="DCV37" s="446"/>
      <c r="DCW37" s="446"/>
      <c r="DCX37" s="446"/>
      <c r="DCY37" s="451"/>
      <c r="DCZ37" s="451"/>
      <c r="DDA37" s="450"/>
      <c r="DDB37" s="450"/>
      <c r="DDC37" s="446"/>
      <c r="DDD37" s="446"/>
      <c r="DDE37" s="446"/>
      <c r="DDF37" s="446"/>
      <c r="DDG37" s="451"/>
      <c r="DDH37" s="451"/>
      <c r="DDI37" s="450"/>
      <c r="DDJ37" s="450"/>
      <c r="DDK37" s="446"/>
      <c r="DDL37" s="446"/>
      <c r="DDM37" s="446"/>
      <c r="DDN37" s="446"/>
      <c r="DDO37" s="451"/>
      <c r="DDP37" s="451"/>
      <c r="DDQ37" s="450"/>
      <c r="DDR37" s="450"/>
      <c r="DDS37" s="446"/>
      <c r="DDT37" s="446"/>
      <c r="DDU37" s="446"/>
      <c r="DDV37" s="446"/>
      <c r="DDW37" s="451"/>
      <c r="DDX37" s="451"/>
      <c r="DDY37" s="450"/>
      <c r="DDZ37" s="450"/>
      <c r="DEA37" s="446"/>
      <c r="DEB37" s="446"/>
      <c r="DEC37" s="446"/>
      <c r="DED37" s="446"/>
      <c r="DEE37" s="451"/>
      <c r="DEF37" s="451"/>
      <c r="DEG37" s="450"/>
      <c r="DEH37" s="450"/>
      <c r="DEI37" s="446"/>
      <c r="DEJ37" s="446"/>
      <c r="DEK37" s="446"/>
      <c r="DEL37" s="446"/>
      <c r="DEM37" s="451"/>
      <c r="DEN37" s="451"/>
      <c r="DEO37" s="450"/>
      <c r="DEP37" s="450"/>
      <c r="DEQ37" s="446"/>
      <c r="DER37" s="446"/>
      <c r="DES37" s="446"/>
      <c r="DET37" s="446"/>
      <c r="DEU37" s="451"/>
      <c r="DEV37" s="451"/>
      <c r="DEW37" s="450"/>
      <c r="DEX37" s="450"/>
      <c r="DEY37" s="446"/>
      <c r="DEZ37" s="446"/>
      <c r="DFA37" s="446"/>
      <c r="DFB37" s="446"/>
      <c r="DFC37" s="451"/>
      <c r="DFD37" s="451"/>
      <c r="DFE37" s="450"/>
      <c r="DFF37" s="450"/>
      <c r="DFG37" s="446"/>
      <c r="DFH37" s="446"/>
      <c r="DFI37" s="446"/>
      <c r="DFJ37" s="446"/>
      <c r="DFK37" s="451"/>
      <c r="DFL37" s="451"/>
      <c r="DFM37" s="450"/>
      <c r="DFN37" s="450"/>
      <c r="DFO37" s="446"/>
      <c r="DFP37" s="446"/>
      <c r="DFQ37" s="446"/>
      <c r="DFR37" s="446"/>
      <c r="DFS37" s="451"/>
      <c r="DFT37" s="451"/>
      <c r="DFU37" s="450"/>
      <c r="DFV37" s="450"/>
      <c r="DFW37" s="446"/>
      <c r="DFX37" s="446"/>
      <c r="DFY37" s="446"/>
      <c r="DFZ37" s="446"/>
      <c r="DGA37" s="451"/>
      <c r="DGB37" s="451"/>
      <c r="DGC37" s="450"/>
      <c r="DGD37" s="450"/>
      <c r="DGE37" s="446"/>
      <c r="DGF37" s="446"/>
      <c r="DGG37" s="446"/>
      <c r="DGH37" s="446"/>
      <c r="DGI37" s="451"/>
      <c r="DGJ37" s="451"/>
      <c r="DGK37" s="450"/>
      <c r="DGL37" s="450"/>
      <c r="DGM37" s="446"/>
      <c r="DGN37" s="446"/>
      <c r="DGO37" s="446"/>
      <c r="DGP37" s="446"/>
      <c r="DGQ37" s="451"/>
      <c r="DGR37" s="451"/>
      <c r="DGS37" s="450"/>
      <c r="DGT37" s="450"/>
      <c r="DGU37" s="446"/>
      <c r="DGV37" s="446"/>
      <c r="DGW37" s="446"/>
      <c r="DGX37" s="446"/>
      <c r="DGY37" s="451"/>
      <c r="DGZ37" s="451"/>
      <c r="DHA37" s="450"/>
      <c r="DHB37" s="450"/>
      <c r="DHC37" s="446"/>
      <c r="DHD37" s="446"/>
      <c r="DHE37" s="446"/>
      <c r="DHF37" s="446"/>
      <c r="DHG37" s="451"/>
      <c r="DHH37" s="451"/>
      <c r="DHI37" s="450"/>
      <c r="DHJ37" s="450"/>
      <c r="DHK37" s="446"/>
      <c r="DHL37" s="446"/>
      <c r="DHM37" s="446"/>
      <c r="DHN37" s="446"/>
      <c r="DHO37" s="451"/>
      <c r="DHP37" s="451"/>
      <c r="DHQ37" s="450"/>
      <c r="DHR37" s="450"/>
      <c r="DHS37" s="446"/>
      <c r="DHT37" s="446"/>
      <c r="DHU37" s="446"/>
      <c r="DHV37" s="446"/>
      <c r="DHW37" s="451"/>
      <c r="DHX37" s="451"/>
      <c r="DHY37" s="450"/>
      <c r="DHZ37" s="450"/>
      <c r="DIA37" s="446"/>
      <c r="DIB37" s="446"/>
      <c r="DIC37" s="446"/>
      <c r="DID37" s="446"/>
      <c r="DIE37" s="451"/>
      <c r="DIF37" s="451"/>
      <c r="DIG37" s="450"/>
      <c r="DIH37" s="450"/>
      <c r="DII37" s="446"/>
      <c r="DIJ37" s="446"/>
      <c r="DIK37" s="446"/>
      <c r="DIL37" s="446"/>
      <c r="DIM37" s="451"/>
      <c r="DIN37" s="451"/>
      <c r="DIO37" s="450"/>
      <c r="DIP37" s="450"/>
      <c r="DIQ37" s="446"/>
      <c r="DIR37" s="446"/>
      <c r="DIS37" s="446"/>
      <c r="DIT37" s="446"/>
      <c r="DIU37" s="451"/>
      <c r="DIV37" s="451"/>
      <c r="DIW37" s="450"/>
      <c r="DIX37" s="450"/>
      <c r="DIY37" s="446"/>
      <c r="DIZ37" s="446"/>
      <c r="DJA37" s="446"/>
      <c r="DJB37" s="446"/>
      <c r="DJC37" s="451"/>
      <c r="DJD37" s="451"/>
      <c r="DJE37" s="450"/>
      <c r="DJF37" s="450"/>
      <c r="DJG37" s="446"/>
      <c r="DJH37" s="446"/>
      <c r="DJI37" s="446"/>
      <c r="DJJ37" s="446"/>
      <c r="DJK37" s="451"/>
      <c r="DJL37" s="451"/>
      <c r="DJM37" s="450"/>
      <c r="DJN37" s="450"/>
      <c r="DJO37" s="446"/>
      <c r="DJP37" s="446"/>
      <c r="DJQ37" s="446"/>
      <c r="DJR37" s="446"/>
      <c r="DJS37" s="451"/>
      <c r="DJT37" s="451"/>
      <c r="DJU37" s="450"/>
      <c r="DJV37" s="450"/>
      <c r="DJW37" s="446"/>
      <c r="DJX37" s="446"/>
      <c r="DJY37" s="446"/>
      <c r="DJZ37" s="446"/>
      <c r="DKA37" s="451"/>
      <c r="DKB37" s="451"/>
      <c r="DKC37" s="450"/>
      <c r="DKD37" s="450"/>
      <c r="DKE37" s="446"/>
      <c r="DKF37" s="446"/>
      <c r="DKG37" s="446"/>
      <c r="DKH37" s="446"/>
      <c r="DKI37" s="451"/>
      <c r="DKJ37" s="451"/>
      <c r="DKK37" s="450"/>
      <c r="DKL37" s="450"/>
      <c r="DKM37" s="446"/>
      <c r="DKN37" s="446"/>
      <c r="DKO37" s="446"/>
      <c r="DKP37" s="446"/>
      <c r="DKQ37" s="451"/>
      <c r="DKR37" s="451"/>
      <c r="DKS37" s="450"/>
      <c r="DKT37" s="450"/>
      <c r="DKU37" s="446"/>
      <c r="DKV37" s="446"/>
      <c r="DKW37" s="446"/>
      <c r="DKX37" s="446"/>
      <c r="DKY37" s="451"/>
      <c r="DKZ37" s="451"/>
      <c r="DLA37" s="450"/>
      <c r="DLB37" s="450"/>
      <c r="DLC37" s="446"/>
      <c r="DLD37" s="446"/>
      <c r="DLE37" s="446"/>
      <c r="DLF37" s="446"/>
      <c r="DLG37" s="451"/>
      <c r="DLH37" s="451"/>
      <c r="DLI37" s="450"/>
      <c r="DLJ37" s="450"/>
      <c r="DLK37" s="446"/>
      <c r="DLL37" s="446"/>
      <c r="DLM37" s="446"/>
      <c r="DLN37" s="446"/>
      <c r="DLO37" s="451"/>
      <c r="DLP37" s="451"/>
      <c r="DLQ37" s="450"/>
      <c r="DLR37" s="450"/>
      <c r="DLS37" s="446"/>
      <c r="DLT37" s="446"/>
      <c r="DLU37" s="446"/>
      <c r="DLV37" s="446"/>
      <c r="DLW37" s="451"/>
      <c r="DLX37" s="451"/>
      <c r="DLY37" s="450"/>
      <c r="DLZ37" s="450"/>
      <c r="DMA37" s="446"/>
      <c r="DMB37" s="446"/>
      <c r="DMC37" s="446"/>
      <c r="DMD37" s="446"/>
      <c r="DME37" s="451"/>
      <c r="DMF37" s="451"/>
      <c r="DMG37" s="450"/>
      <c r="DMH37" s="450"/>
      <c r="DMI37" s="446"/>
      <c r="DMJ37" s="446"/>
      <c r="DMK37" s="446"/>
      <c r="DML37" s="446"/>
      <c r="DMM37" s="451"/>
      <c r="DMN37" s="451"/>
      <c r="DMO37" s="450"/>
      <c r="DMP37" s="450"/>
      <c r="DMQ37" s="446"/>
      <c r="DMR37" s="446"/>
      <c r="DMS37" s="446"/>
      <c r="DMT37" s="446"/>
      <c r="DMU37" s="451"/>
      <c r="DMV37" s="451"/>
      <c r="DMW37" s="450"/>
      <c r="DMX37" s="450"/>
      <c r="DMY37" s="446"/>
      <c r="DMZ37" s="446"/>
      <c r="DNA37" s="446"/>
      <c r="DNB37" s="446"/>
      <c r="DNC37" s="451"/>
      <c r="DND37" s="451"/>
      <c r="DNE37" s="450"/>
      <c r="DNF37" s="450"/>
      <c r="DNG37" s="446"/>
      <c r="DNH37" s="446"/>
      <c r="DNI37" s="446"/>
      <c r="DNJ37" s="446"/>
      <c r="DNK37" s="451"/>
      <c r="DNL37" s="451"/>
      <c r="DNM37" s="450"/>
      <c r="DNN37" s="450"/>
      <c r="DNO37" s="446"/>
      <c r="DNP37" s="446"/>
      <c r="DNQ37" s="446"/>
      <c r="DNR37" s="446"/>
      <c r="DNS37" s="451"/>
      <c r="DNT37" s="451"/>
      <c r="DNU37" s="450"/>
      <c r="DNV37" s="450"/>
      <c r="DNW37" s="446"/>
      <c r="DNX37" s="446"/>
      <c r="DNY37" s="446"/>
      <c r="DNZ37" s="446"/>
      <c r="DOA37" s="451"/>
      <c r="DOB37" s="451"/>
      <c r="DOC37" s="450"/>
      <c r="DOD37" s="450"/>
      <c r="DOE37" s="446"/>
      <c r="DOF37" s="446"/>
      <c r="DOG37" s="446"/>
      <c r="DOH37" s="446"/>
      <c r="DOI37" s="451"/>
      <c r="DOJ37" s="451"/>
      <c r="DOK37" s="450"/>
      <c r="DOL37" s="450"/>
      <c r="DOM37" s="446"/>
      <c r="DON37" s="446"/>
      <c r="DOO37" s="446"/>
      <c r="DOP37" s="446"/>
      <c r="DOQ37" s="451"/>
      <c r="DOR37" s="451"/>
      <c r="DOS37" s="450"/>
      <c r="DOT37" s="450"/>
      <c r="DOU37" s="446"/>
      <c r="DOV37" s="446"/>
      <c r="DOW37" s="446"/>
      <c r="DOX37" s="446"/>
      <c r="DOY37" s="451"/>
      <c r="DOZ37" s="451"/>
      <c r="DPA37" s="450"/>
      <c r="DPB37" s="450"/>
      <c r="DPC37" s="446"/>
      <c r="DPD37" s="446"/>
      <c r="DPE37" s="446"/>
      <c r="DPF37" s="446"/>
      <c r="DPG37" s="451"/>
      <c r="DPH37" s="451"/>
      <c r="DPI37" s="450"/>
      <c r="DPJ37" s="450"/>
      <c r="DPK37" s="446"/>
      <c r="DPL37" s="446"/>
      <c r="DPM37" s="446"/>
      <c r="DPN37" s="446"/>
      <c r="DPO37" s="451"/>
      <c r="DPP37" s="451"/>
      <c r="DPQ37" s="450"/>
      <c r="DPR37" s="450"/>
      <c r="DPS37" s="446"/>
      <c r="DPT37" s="446"/>
      <c r="DPU37" s="446"/>
      <c r="DPV37" s="446"/>
      <c r="DPW37" s="451"/>
      <c r="DPX37" s="451"/>
      <c r="DPY37" s="450"/>
      <c r="DPZ37" s="450"/>
      <c r="DQA37" s="446"/>
      <c r="DQB37" s="446"/>
      <c r="DQC37" s="446"/>
      <c r="DQD37" s="446"/>
      <c r="DQE37" s="451"/>
      <c r="DQF37" s="451"/>
      <c r="DQG37" s="450"/>
      <c r="DQH37" s="450"/>
      <c r="DQI37" s="446"/>
      <c r="DQJ37" s="446"/>
      <c r="DQK37" s="446"/>
      <c r="DQL37" s="446"/>
      <c r="DQM37" s="451"/>
      <c r="DQN37" s="451"/>
      <c r="DQO37" s="450"/>
      <c r="DQP37" s="450"/>
      <c r="DQQ37" s="446"/>
      <c r="DQR37" s="446"/>
      <c r="DQS37" s="446"/>
      <c r="DQT37" s="446"/>
      <c r="DQU37" s="451"/>
      <c r="DQV37" s="451"/>
      <c r="DQW37" s="450"/>
      <c r="DQX37" s="450"/>
      <c r="DQY37" s="446"/>
      <c r="DQZ37" s="446"/>
      <c r="DRA37" s="446"/>
      <c r="DRB37" s="446"/>
      <c r="DRC37" s="451"/>
      <c r="DRD37" s="451"/>
      <c r="DRE37" s="450"/>
      <c r="DRF37" s="450"/>
      <c r="DRG37" s="446"/>
      <c r="DRH37" s="446"/>
      <c r="DRI37" s="446"/>
      <c r="DRJ37" s="446"/>
      <c r="DRK37" s="451"/>
      <c r="DRL37" s="451"/>
      <c r="DRM37" s="450"/>
      <c r="DRN37" s="450"/>
      <c r="DRO37" s="446"/>
      <c r="DRP37" s="446"/>
      <c r="DRQ37" s="446"/>
      <c r="DRR37" s="446"/>
      <c r="DRS37" s="451"/>
      <c r="DRT37" s="451"/>
      <c r="DRU37" s="450"/>
      <c r="DRV37" s="450"/>
      <c r="DRW37" s="446"/>
      <c r="DRX37" s="446"/>
      <c r="DRY37" s="446"/>
      <c r="DRZ37" s="446"/>
      <c r="DSA37" s="451"/>
      <c r="DSB37" s="451"/>
      <c r="DSC37" s="450"/>
      <c r="DSD37" s="450"/>
      <c r="DSE37" s="446"/>
      <c r="DSF37" s="446"/>
      <c r="DSG37" s="446"/>
      <c r="DSH37" s="446"/>
      <c r="DSI37" s="451"/>
      <c r="DSJ37" s="451"/>
      <c r="DSK37" s="450"/>
      <c r="DSL37" s="450"/>
      <c r="DSM37" s="446"/>
      <c r="DSN37" s="446"/>
      <c r="DSO37" s="446"/>
      <c r="DSP37" s="446"/>
      <c r="DSQ37" s="451"/>
      <c r="DSR37" s="451"/>
      <c r="DSS37" s="450"/>
      <c r="DST37" s="450"/>
      <c r="DSU37" s="446"/>
      <c r="DSV37" s="446"/>
      <c r="DSW37" s="446"/>
      <c r="DSX37" s="446"/>
      <c r="DSY37" s="451"/>
      <c r="DSZ37" s="451"/>
      <c r="DTA37" s="450"/>
      <c r="DTB37" s="450"/>
      <c r="DTC37" s="446"/>
      <c r="DTD37" s="446"/>
      <c r="DTE37" s="446"/>
      <c r="DTF37" s="446"/>
      <c r="DTG37" s="451"/>
      <c r="DTH37" s="451"/>
      <c r="DTI37" s="450"/>
      <c r="DTJ37" s="450"/>
      <c r="DTK37" s="446"/>
      <c r="DTL37" s="446"/>
      <c r="DTM37" s="446"/>
      <c r="DTN37" s="446"/>
      <c r="DTO37" s="451"/>
      <c r="DTP37" s="451"/>
      <c r="DTQ37" s="450"/>
      <c r="DTR37" s="450"/>
      <c r="DTS37" s="446"/>
      <c r="DTT37" s="446"/>
      <c r="DTU37" s="446"/>
      <c r="DTV37" s="446"/>
      <c r="DTW37" s="451"/>
      <c r="DTX37" s="451"/>
      <c r="DTY37" s="450"/>
      <c r="DTZ37" s="450"/>
      <c r="DUA37" s="446"/>
      <c r="DUB37" s="446"/>
      <c r="DUC37" s="446"/>
      <c r="DUD37" s="446"/>
      <c r="DUE37" s="451"/>
      <c r="DUF37" s="451"/>
      <c r="DUG37" s="450"/>
      <c r="DUH37" s="450"/>
      <c r="DUI37" s="446"/>
      <c r="DUJ37" s="446"/>
      <c r="DUK37" s="446"/>
      <c r="DUL37" s="446"/>
      <c r="DUM37" s="451"/>
      <c r="DUN37" s="451"/>
      <c r="DUO37" s="450"/>
      <c r="DUP37" s="450"/>
      <c r="DUQ37" s="446"/>
      <c r="DUR37" s="446"/>
      <c r="DUS37" s="446"/>
      <c r="DUT37" s="446"/>
      <c r="DUU37" s="451"/>
      <c r="DUV37" s="451"/>
      <c r="DUW37" s="450"/>
      <c r="DUX37" s="450"/>
      <c r="DUY37" s="446"/>
      <c r="DUZ37" s="446"/>
      <c r="DVA37" s="446"/>
      <c r="DVB37" s="446"/>
      <c r="DVC37" s="451"/>
      <c r="DVD37" s="451"/>
      <c r="DVE37" s="450"/>
      <c r="DVF37" s="450"/>
      <c r="DVG37" s="446"/>
      <c r="DVH37" s="446"/>
      <c r="DVI37" s="446"/>
      <c r="DVJ37" s="446"/>
      <c r="DVK37" s="451"/>
      <c r="DVL37" s="451"/>
      <c r="DVM37" s="450"/>
      <c r="DVN37" s="450"/>
      <c r="DVO37" s="446"/>
      <c r="DVP37" s="446"/>
      <c r="DVQ37" s="446"/>
      <c r="DVR37" s="446"/>
      <c r="DVS37" s="451"/>
      <c r="DVT37" s="451"/>
      <c r="DVU37" s="450"/>
      <c r="DVV37" s="450"/>
      <c r="DVW37" s="446"/>
      <c r="DVX37" s="446"/>
      <c r="DVY37" s="446"/>
      <c r="DVZ37" s="446"/>
      <c r="DWA37" s="451"/>
      <c r="DWB37" s="451"/>
      <c r="DWC37" s="450"/>
      <c r="DWD37" s="450"/>
      <c r="DWE37" s="446"/>
      <c r="DWF37" s="446"/>
      <c r="DWG37" s="446"/>
      <c r="DWH37" s="446"/>
      <c r="DWI37" s="451"/>
      <c r="DWJ37" s="451"/>
      <c r="DWK37" s="450"/>
      <c r="DWL37" s="450"/>
      <c r="DWM37" s="446"/>
      <c r="DWN37" s="446"/>
      <c r="DWO37" s="446"/>
      <c r="DWP37" s="446"/>
      <c r="DWQ37" s="451"/>
      <c r="DWR37" s="451"/>
      <c r="DWS37" s="450"/>
      <c r="DWT37" s="450"/>
      <c r="DWU37" s="446"/>
      <c r="DWV37" s="446"/>
      <c r="DWW37" s="446"/>
      <c r="DWX37" s="446"/>
      <c r="DWY37" s="451"/>
      <c r="DWZ37" s="451"/>
      <c r="DXA37" s="450"/>
      <c r="DXB37" s="450"/>
      <c r="DXC37" s="446"/>
      <c r="DXD37" s="446"/>
      <c r="DXE37" s="446"/>
      <c r="DXF37" s="446"/>
      <c r="DXG37" s="451"/>
      <c r="DXH37" s="451"/>
      <c r="DXI37" s="450"/>
      <c r="DXJ37" s="450"/>
      <c r="DXK37" s="446"/>
      <c r="DXL37" s="446"/>
      <c r="DXM37" s="446"/>
      <c r="DXN37" s="446"/>
      <c r="DXO37" s="451"/>
      <c r="DXP37" s="451"/>
      <c r="DXQ37" s="450"/>
      <c r="DXR37" s="450"/>
      <c r="DXS37" s="446"/>
      <c r="DXT37" s="446"/>
      <c r="DXU37" s="446"/>
      <c r="DXV37" s="446"/>
      <c r="DXW37" s="451"/>
      <c r="DXX37" s="451"/>
      <c r="DXY37" s="450"/>
      <c r="DXZ37" s="450"/>
      <c r="DYA37" s="446"/>
      <c r="DYB37" s="446"/>
      <c r="DYC37" s="446"/>
      <c r="DYD37" s="446"/>
      <c r="DYE37" s="451"/>
      <c r="DYF37" s="451"/>
      <c r="DYG37" s="450"/>
      <c r="DYH37" s="450"/>
      <c r="DYI37" s="446"/>
      <c r="DYJ37" s="446"/>
      <c r="DYK37" s="446"/>
      <c r="DYL37" s="446"/>
      <c r="DYM37" s="451"/>
      <c r="DYN37" s="451"/>
      <c r="DYO37" s="450"/>
      <c r="DYP37" s="450"/>
      <c r="DYQ37" s="446"/>
      <c r="DYR37" s="446"/>
      <c r="DYS37" s="446"/>
      <c r="DYT37" s="446"/>
      <c r="DYU37" s="451"/>
      <c r="DYV37" s="451"/>
      <c r="DYW37" s="450"/>
      <c r="DYX37" s="450"/>
      <c r="DYY37" s="446"/>
      <c r="DYZ37" s="446"/>
      <c r="DZA37" s="446"/>
      <c r="DZB37" s="446"/>
      <c r="DZC37" s="451"/>
      <c r="DZD37" s="451"/>
      <c r="DZE37" s="450"/>
      <c r="DZF37" s="450"/>
      <c r="DZG37" s="446"/>
      <c r="DZH37" s="446"/>
      <c r="DZI37" s="446"/>
      <c r="DZJ37" s="446"/>
      <c r="DZK37" s="451"/>
      <c r="DZL37" s="451"/>
      <c r="DZM37" s="450"/>
      <c r="DZN37" s="450"/>
      <c r="DZO37" s="446"/>
      <c r="DZP37" s="446"/>
      <c r="DZQ37" s="446"/>
      <c r="DZR37" s="446"/>
      <c r="DZS37" s="451"/>
      <c r="DZT37" s="451"/>
      <c r="DZU37" s="450"/>
      <c r="DZV37" s="450"/>
      <c r="DZW37" s="446"/>
      <c r="DZX37" s="446"/>
      <c r="DZY37" s="446"/>
      <c r="DZZ37" s="446"/>
      <c r="EAA37" s="451"/>
      <c r="EAB37" s="451"/>
      <c r="EAC37" s="450"/>
      <c r="EAD37" s="450"/>
      <c r="EAE37" s="446"/>
      <c r="EAF37" s="446"/>
      <c r="EAG37" s="446"/>
      <c r="EAH37" s="446"/>
      <c r="EAI37" s="451"/>
      <c r="EAJ37" s="451"/>
      <c r="EAK37" s="450"/>
      <c r="EAL37" s="450"/>
      <c r="EAM37" s="446"/>
      <c r="EAN37" s="446"/>
      <c r="EAO37" s="446"/>
      <c r="EAP37" s="446"/>
      <c r="EAQ37" s="451"/>
      <c r="EAR37" s="451"/>
      <c r="EAS37" s="450"/>
      <c r="EAT37" s="450"/>
      <c r="EAU37" s="446"/>
      <c r="EAV37" s="446"/>
      <c r="EAW37" s="446"/>
      <c r="EAX37" s="446"/>
      <c r="EAY37" s="451"/>
      <c r="EAZ37" s="451"/>
      <c r="EBA37" s="450"/>
      <c r="EBB37" s="450"/>
      <c r="EBC37" s="446"/>
      <c r="EBD37" s="446"/>
      <c r="EBE37" s="446"/>
      <c r="EBF37" s="446"/>
      <c r="EBG37" s="451"/>
      <c r="EBH37" s="451"/>
      <c r="EBI37" s="450"/>
      <c r="EBJ37" s="450"/>
      <c r="EBK37" s="446"/>
      <c r="EBL37" s="446"/>
      <c r="EBM37" s="446"/>
      <c r="EBN37" s="446"/>
      <c r="EBO37" s="451"/>
      <c r="EBP37" s="451"/>
      <c r="EBQ37" s="450"/>
      <c r="EBR37" s="450"/>
      <c r="EBS37" s="446"/>
      <c r="EBT37" s="446"/>
      <c r="EBU37" s="446"/>
      <c r="EBV37" s="446"/>
      <c r="EBW37" s="451"/>
      <c r="EBX37" s="451"/>
      <c r="EBY37" s="450"/>
      <c r="EBZ37" s="450"/>
      <c r="ECA37" s="446"/>
      <c r="ECB37" s="446"/>
      <c r="ECC37" s="446"/>
      <c r="ECD37" s="446"/>
      <c r="ECE37" s="451"/>
      <c r="ECF37" s="451"/>
      <c r="ECG37" s="450"/>
      <c r="ECH37" s="450"/>
      <c r="ECI37" s="446"/>
      <c r="ECJ37" s="446"/>
      <c r="ECK37" s="446"/>
      <c r="ECL37" s="446"/>
      <c r="ECM37" s="451"/>
      <c r="ECN37" s="451"/>
      <c r="ECO37" s="450"/>
      <c r="ECP37" s="450"/>
      <c r="ECQ37" s="446"/>
      <c r="ECR37" s="446"/>
      <c r="ECS37" s="446"/>
      <c r="ECT37" s="446"/>
      <c r="ECU37" s="451"/>
      <c r="ECV37" s="451"/>
      <c r="ECW37" s="450"/>
      <c r="ECX37" s="450"/>
      <c r="ECY37" s="446"/>
      <c r="ECZ37" s="446"/>
      <c r="EDA37" s="446"/>
      <c r="EDB37" s="446"/>
      <c r="EDC37" s="451"/>
      <c r="EDD37" s="451"/>
      <c r="EDE37" s="450"/>
      <c r="EDF37" s="450"/>
      <c r="EDG37" s="446"/>
      <c r="EDH37" s="446"/>
      <c r="EDI37" s="446"/>
      <c r="EDJ37" s="446"/>
      <c r="EDK37" s="451"/>
      <c r="EDL37" s="451"/>
      <c r="EDM37" s="450"/>
      <c r="EDN37" s="450"/>
      <c r="EDO37" s="446"/>
      <c r="EDP37" s="446"/>
      <c r="EDQ37" s="446"/>
      <c r="EDR37" s="446"/>
      <c r="EDS37" s="451"/>
      <c r="EDT37" s="451"/>
      <c r="EDU37" s="450"/>
      <c r="EDV37" s="450"/>
      <c r="EDW37" s="446"/>
      <c r="EDX37" s="446"/>
      <c r="EDY37" s="446"/>
      <c r="EDZ37" s="446"/>
      <c r="EEA37" s="451"/>
      <c r="EEB37" s="451"/>
      <c r="EEC37" s="450"/>
      <c r="EED37" s="450"/>
      <c r="EEE37" s="446"/>
      <c r="EEF37" s="446"/>
      <c r="EEG37" s="446"/>
      <c r="EEH37" s="446"/>
      <c r="EEI37" s="451"/>
      <c r="EEJ37" s="451"/>
      <c r="EEK37" s="450"/>
      <c r="EEL37" s="450"/>
      <c r="EEM37" s="446"/>
      <c r="EEN37" s="446"/>
      <c r="EEO37" s="446"/>
      <c r="EEP37" s="446"/>
      <c r="EEQ37" s="451"/>
      <c r="EER37" s="451"/>
      <c r="EES37" s="450"/>
      <c r="EET37" s="450"/>
      <c r="EEU37" s="446"/>
      <c r="EEV37" s="446"/>
      <c r="EEW37" s="446"/>
      <c r="EEX37" s="446"/>
      <c r="EEY37" s="451"/>
      <c r="EEZ37" s="451"/>
      <c r="EFA37" s="450"/>
      <c r="EFB37" s="450"/>
      <c r="EFC37" s="446"/>
      <c r="EFD37" s="446"/>
      <c r="EFE37" s="446"/>
      <c r="EFF37" s="446"/>
      <c r="EFG37" s="451"/>
      <c r="EFH37" s="451"/>
      <c r="EFI37" s="450"/>
      <c r="EFJ37" s="450"/>
      <c r="EFK37" s="446"/>
      <c r="EFL37" s="446"/>
      <c r="EFM37" s="446"/>
      <c r="EFN37" s="446"/>
      <c r="EFO37" s="451"/>
      <c r="EFP37" s="451"/>
      <c r="EFQ37" s="450"/>
      <c r="EFR37" s="450"/>
      <c r="EFS37" s="446"/>
      <c r="EFT37" s="446"/>
      <c r="EFU37" s="446"/>
      <c r="EFV37" s="446"/>
      <c r="EFW37" s="451"/>
      <c r="EFX37" s="451"/>
      <c r="EFY37" s="450"/>
      <c r="EFZ37" s="450"/>
      <c r="EGA37" s="446"/>
      <c r="EGB37" s="446"/>
      <c r="EGC37" s="446"/>
      <c r="EGD37" s="446"/>
      <c r="EGE37" s="451"/>
      <c r="EGF37" s="451"/>
      <c r="EGG37" s="450"/>
      <c r="EGH37" s="450"/>
      <c r="EGI37" s="446"/>
      <c r="EGJ37" s="446"/>
      <c r="EGK37" s="446"/>
      <c r="EGL37" s="446"/>
      <c r="EGM37" s="451"/>
      <c r="EGN37" s="451"/>
      <c r="EGO37" s="450"/>
      <c r="EGP37" s="450"/>
      <c r="EGQ37" s="446"/>
      <c r="EGR37" s="446"/>
      <c r="EGS37" s="446"/>
      <c r="EGT37" s="446"/>
      <c r="EGU37" s="451"/>
      <c r="EGV37" s="451"/>
      <c r="EGW37" s="450"/>
      <c r="EGX37" s="450"/>
      <c r="EGY37" s="446"/>
      <c r="EGZ37" s="446"/>
      <c r="EHA37" s="446"/>
      <c r="EHB37" s="446"/>
      <c r="EHC37" s="451"/>
      <c r="EHD37" s="451"/>
      <c r="EHE37" s="450"/>
      <c r="EHF37" s="450"/>
      <c r="EHG37" s="446"/>
      <c r="EHH37" s="446"/>
      <c r="EHI37" s="446"/>
      <c r="EHJ37" s="446"/>
      <c r="EHK37" s="451"/>
      <c r="EHL37" s="451"/>
      <c r="EHM37" s="450"/>
      <c r="EHN37" s="450"/>
      <c r="EHO37" s="446"/>
      <c r="EHP37" s="446"/>
      <c r="EHQ37" s="446"/>
      <c r="EHR37" s="446"/>
      <c r="EHS37" s="451"/>
      <c r="EHT37" s="451"/>
      <c r="EHU37" s="450"/>
      <c r="EHV37" s="450"/>
      <c r="EHW37" s="446"/>
      <c r="EHX37" s="446"/>
      <c r="EHY37" s="446"/>
      <c r="EHZ37" s="446"/>
      <c r="EIA37" s="451"/>
      <c r="EIB37" s="451"/>
      <c r="EIC37" s="450"/>
      <c r="EID37" s="450"/>
      <c r="EIE37" s="446"/>
      <c r="EIF37" s="446"/>
      <c r="EIG37" s="446"/>
      <c r="EIH37" s="446"/>
      <c r="EII37" s="451"/>
      <c r="EIJ37" s="451"/>
      <c r="EIK37" s="450"/>
      <c r="EIL37" s="450"/>
      <c r="EIM37" s="446"/>
      <c r="EIN37" s="446"/>
      <c r="EIO37" s="446"/>
      <c r="EIP37" s="446"/>
      <c r="EIQ37" s="451"/>
      <c r="EIR37" s="451"/>
      <c r="EIS37" s="450"/>
      <c r="EIT37" s="450"/>
      <c r="EIU37" s="446"/>
      <c r="EIV37" s="446"/>
      <c r="EIW37" s="446"/>
      <c r="EIX37" s="446"/>
      <c r="EIY37" s="451"/>
      <c r="EIZ37" s="451"/>
      <c r="EJA37" s="450"/>
      <c r="EJB37" s="450"/>
      <c r="EJC37" s="446"/>
      <c r="EJD37" s="446"/>
      <c r="EJE37" s="446"/>
      <c r="EJF37" s="446"/>
      <c r="EJG37" s="451"/>
      <c r="EJH37" s="451"/>
      <c r="EJI37" s="450"/>
      <c r="EJJ37" s="450"/>
      <c r="EJK37" s="446"/>
      <c r="EJL37" s="446"/>
      <c r="EJM37" s="446"/>
      <c r="EJN37" s="446"/>
      <c r="EJO37" s="451"/>
      <c r="EJP37" s="451"/>
      <c r="EJQ37" s="450"/>
      <c r="EJR37" s="450"/>
      <c r="EJS37" s="446"/>
      <c r="EJT37" s="446"/>
      <c r="EJU37" s="446"/>
      <c r="EJV37" s="446"/>
      <c r="EJW37" s="451"/>
      <c r="EJX37" s="451"/>
      <c r="EJY37" s="450"/>
      <c r="EJZ37" s="450"/>
      <c r="EKA37" s="446"/>
      <c r="EKB37" s="446"/>
      <c r="EKC37" s="446"/>
      <c r="EKD37" s="446"/>
      <c r="EKE37" s="451"/>
      <c r="EKF37" s="451"/>
      <c r="EKG37" s="450"/>
      <c r="EKH37" s="450"/>
      <c r="EKI37" s="446"/>
      <c r="EKJ37" s="446"/>
      <c r="EKK37" s="446"/>
      <c r="EKL37" s="446"/>
      <c r="EKM37" s="451"/>
      <c r="EKN37" s="451"/>
      <c r="EKO37" s="450"/>
      <c r="EKP37" s="450"/>
      <c r="EKQ37" s="446"/>
      <c r="EKR37" s="446"/>
      <c r="EKS37" s="446"/>
      <c r="EKT37" s="446"/>
      <c r="EKU37" s="451"/>
      <c r="EKV37" s="451"/>
      <c r="EKW37" s="450"/>
      <c r="EKX37" s="450"/>
      <c r="EKY37" s="446"/>
      <c r="EKZ37" s="446"/>
      <c r="ELA37" s="446"/>
      <c r="ELB37" s="446"/>
      <c r="ELC37" s="451"/>
      <c r="ELD37" s="451"/>
      <c r="ELE37" s="450"/>
      <c r="ELF37" s="450"/>
      <c r="ELG37" s="446"/>
      <c r="ELH37" s="446"/>
      <c r="ELI37" s="446"/>
      <c r="ELJ37" s="446"/>
      <c r="ELK37" s="451"/>
      <c r="ELL37" s="451"/>
      <c r="ELM37" s="450"/>
      <c r="ELN37" s="450"/>
      <c r="ELO37" s="446"/>
      <c r="ELP37" s="446"/>
      <c r="ELQ37" s="446"/>
      <c r="ELR37" s="446"/>
      <c r="ELS37" s="451"/>
      <c r="ELT37" s="451"/>
      <c r="ELU37" s="450"/>
      <c r="ELV37" s="450"/>
      <c r="ELW37" s="446"/>
      <c r="ELX37" s="446"/>
      <c r="ELY37" s="446"/>
      <c r="ELZ37" s="446"/>
      <c r="EMA37" s="451"/>
      <c r="EMB37" s="451"/>
      <c r="EMC37" s="450"/>
      <c r="EMD37" s="450"/>
      <c r="EME37" s="446"/>
      <c r="EMF37" s="446"/>
      <c r="EMG37" s="446"/>
      <c r="EMH37" s="446"/>
      <c r="EMI37" s="451"/>
      <c r="EMJ37" s="451"/>
      <c r="EMK37" s="450"/>
      <c r="EML37" s="450"/>
      <c r="EMM37" s="446"/>
      <c r="EMN37" s="446"/>
      <c r="EMO37" s="446"/>
      <c r="EMP37" s="446"/>
      <c r="EMQ37" s="451"/>
      <c r="EMR37" s="451"/>
      <c r="EMS37" s="450"/>
      <c r="EMT37" s="450"/>
      <c r="EMU37" s="446"/>
      <c r="EMV37" s="446"/>
      <c r="EMW37" s="446"/>
      <c r="EMX37" s="446"/>
      <c r="EMY37" s="451"/>
      <c r="EMZ37" s="451"/>
      <c r="ENA37" s="450"/>
      <c r="ENB37" s="450"/>
      <c r="ENC37" s="446"/>
      <c r="END37" s="446"/>
      <c r="ENE37" s="446"/>
      <c r="ENF37" s="446"/>
      <c r="ENG37" s="451"/>
      <c r="ENH37" s="451"/>
      <c r="ENI37" s="450"/>
      <c r="ENJ37" s="450"/>
      <c r="ENK37" s="446"/>
      <c r="ENL37" s="446"/>
      <c r="ENM37" s="446"/>
      <c r="ENN37" s="446"/>
      <c r="ENO37" s="451"/>
      <c r="ENP37" s="451"/>
      <c r="ENQ37" s="450"/>
      <c r="ENR37" s="450"/>
      <c r="ENS37" s="446"/>
      <c r="ENT37" s="446"/>
      <c r="ENU37" s="446"/>
      <c r="ENV37" s="446"/>
      <c r="ENW37" s="451"/>
      <c r="ENX37" s="451"/>
      <c r="ENY37" s="450"/>
      <c r="ENZ37" s="450"/>
      <c r="EOA37" s="446"/>
      <c r="EOB37" s="446"/>
      <c r="EOC37" s="446"/>
      <c r="EOD37" s="446"/>
      <c r="EOE37" s="451"/>
      <c r="EOF37" s="451"/>
      <c r="EOG37" s="450"/>
      <c r="EOH37" s="450"/>
      <c r="EOI37" s="446"/>
      <c r="EOJ37" s="446"/>
      <c r="EOK37" s="446"/>
      <c r="EOL37" s="446"/>
      <c r="EOM37" s="451"/>
      <c r="EON37" s="451"/>
      <c r="EOO37" s="450"/>
      <c r="EOP37" s="450"/>
      <c r="EOQ37" s="446"/>
      <c r="EOR37" s="446"/>
      <c r="EOS37" s="446"/>
      <c r="EOT37" s="446"/>
      <c r="EOU37" s="451"/>
      <c r="EOV37" s="451"/>
      <c r="EOW37" s="450"/>
      <c r="EOX37" s="450"/>
      <c r="EOY37" s="446"/>
      <c r="EOZ37" s="446"/>
      <c r="EPA37" s="446"/>
      <c r="EPB37" s="446"/>
      <c r="EPC37" s="451"/>
      <c r="EPD37" s="451"/>
      <c r="EPE37" s="450"/>
      <c r="EPF37" s="450"/>
      <c r="EPG37" s="446"/>
      <c r="EPH37" s="446"/>
      <c r="EPI37" s="446"/>
      <c r="EPJ37" s="446"/>
      <c r="EPK37" s="451"/>
      <c r="EPL37" s="451"/>
      <c r="EPM37" s="450"/>
      <c r="EPN37" s="450"/>
      <c r="EPO37" s="446"/>
      <c r="EPP37" s="446"/>
      <c r="EPQ37" s="446"/>
      <c r="EPR37" s="446"/>
      <c r="EPS37" s="451"/>
      <c r="EPT37" s="451"/>
      <c r="EPU37" s="450"/>
      <c r="EPV37" s="450"/>
      <c r="EPW37" s="446"/>
      <c r="EPX37" s="446"/>
      <c r="EPY37" s="446"/>
      <c r="EPZ37" s="446"/>
      <c r="EQA37" s="451"/>
      <c r="EQB37" s="451"/>
      <c r="EQC37" s="450"/>
      <c r="EQD37" s="450"/>
      <c r="EQE37" s="446"/>
      <c r="EQF37" s="446"/>
      <c r="EQG37" s="446"/>
      <c r="EQH37" s="446"/>
      <c r="EQI37" s="451"/>
      <c r="EQJ37" s="451"/>
      <c r="EQK37" s="450"/>
      <c r="EQL37" s="450"/>
      <c r="EQM37" s="446"/>
      <c r="EQN37" s="446"/>
      <c r="EQO37" s="446"/>
      <c r="EQP37" s="446"/>
      <c r="EQQ37" s="451"/>
      <c r="EQR37" s="451"/>
      <c r="EQS37" s="450"/>
      <c r="EQT37" s="450"/>
      <c r="EQU37" s="446"/>
      <c r="EQV37" s="446"/>
      <c r="EQW37" s="446"/>
      <c r="EQX37" s="446"/>
      <c r="EQY37" s="451"/>
      <c r="EQZ37" s="451"/>
      <c r="ERA37" s="450"/>
      <c r="ERB37" s="450"/>
      <c r="ERC37" s="446"/>
      <c r="ERD37" s="446"/>
      <c r="ERE37" s="446"/>
      <c r="ERF37" s="446"/>
      <c r="ERG37" s="451"/>
      <c r="ERH37" s="451"/>
      <c r="ERI37" s="450"/>
      <c r="ERJ37" s="450"/>
      <c r="ERK37" s="446"/>
      <c r="ERL37" s="446"/>
      <c r="ERM37" s="446"/>
      <c r="ERN37" s="446"/>
      <c r="ERO37" s="451"/>
      <c r="ERP37" s="451"/>
      <c r="ERQ37" s="450"/>
      <c r="ERR37" s="450"/>
      <c r="ERS37" s="446"/>
      <c r="ERT37" s="446"/>
      <c r="ERU37" s="446"/>
      <c r="ERV37" s="446"/>
      <c r="ERW37" s="451"/>
      <c r="ERX37" s="451"/>
      <c r="ERY37" s="450"/>
      <c r="ERZ37" s="450"/>
      <c r="ESA37" s="446"/>
      <c r="ESB37" s="446"/>
      <c r="ESC37" s="446"/>
      <c r="ESD37" s="446"/>
      <c r="ESE37" s="451"/>
      <c r="ESF37" s="451"/>
      <c r="ESG37" s="450"/>
      <c r="ESH37" s="450"/>
      <c r="ESI37" s="446"/>
      <c r="ESJ37" s="446"/>
      <c r="ESK37" s="446"/>
      <c r="ESL37" s="446"/>
      <c r="ESM37" s="451"/>
      <c r="ESN37" s="451"/>
      <c r="ESO37" s="450"/>
      <c r="ESP37" s="450"/>
      <c r="ESQ37" s="446"/>
      <c r="ESR37" s="446"/>
      <c r="ESS37" s="446"/>
      <c r="EST37" s="446"/>
      <c r="ESU37" s="451"/>
      <c r="ESV37" s="451"/>
      <c r="ESW37" s="450"/>
      <c r="ESX37" s="450"/>
      <c r="ESY37" s="446"/>
      <c r="ESZ37" s="446"/>
      <c r="ETA37" s="446"/>
      <c r="ETB37" s="446"/>
      <c r="ETC37" s="451"/>
      <c r="ETD37" s="451"/>
      <c r="ETE37" s="450"/>
      <c r="ETF37" s="450"/>
      <c r="ETG37" s="446"/>
      <c r="ETH37" s="446"/>
      <c r="ETI37" s="446"/>
      <c r="ETJ37" s="446"/>
      <c r="ETK37" s="451"/>
      <c r="ETL37" s="451"/>
      <c r="ETM37" s="450"/>
      <c r="ETN37" s="450"/>
      <c r="ETO37" s="446"/>
      <c r="ETP37" s="446"/>
      <c r="ETQ37" s="446"/>
      <c r="ETR37" s="446"/>
      <c r="ETS37" s="451"/>
      <c r="ETT37" s="451"/>
      <c r="ETU37" s="450"/>
      <c r="ETV37" s="450"/>
      <c r="ETW37" s="446"/>
      <c r="ETX37" s="446"/>
      <c r="ETY37" s="446"/>
      <c r="ETZ37" s="446"/>
      <c r="EUA37" s="451"/>
      <c r="EUB37" s="451"/>
      <c r="EUC37" s="450"/>
      <c r="EUD37" s="450"/>
      <c r="EUE37" s="446"/>
      <c r="EUF37" s="446"/>
      <c r="EUG37" s="446"/>
      <c r="EUH37" s="446"/>
      <c r="EUI37" s="451"/>
      <c r="EUJ37" s="451"/>
      <c r="EUK37" s="450"/>
      <c r="EUL37" s="450"/>
      <c r="EUM37" s="446"/>
      <c r="EUN37" s="446"/>
      <c r="EUO37" s="446"/>
      <c r="EUP37" s="446"/>
      <c r="EUQ37" s="451"/>
      <c r="EUR37" s="451"/>
      <c r="EUS37" s="450"/>
      <c r="EUT37" s="450"/>
      <c r="EUU37" s="446"/>
      <c r="EUV37" s="446"/>
      <c r="EUW37" s="446"/>
      <c r="EUX37" s="446"/>
      <c r="EUY37" s="451"/>
      <c r="EUZ37" s="451"/>
      <c r="EVA37" s="450"/>
      <c r="EVB37" s="450"/>
      <c r="EVC37" s="446"/>
      <c r="EVD37" s="446"/>
      <c r="EVE37" s="446"/>
      <c r="EVF37" s="446"/>
      <c r="EVG37" s="451"/>
      <c r="EVH37" s="451"/>
      <c r="EVI37" s="450"/>
      <c r="EVJ37" s="450"/>
      <c r="EVK37" s="446"/>
      <c r="EVL37" s="446"/>
      <c r="EVM37" s="446"/>
      <c r="EVN37" s="446"/>
      <c r="EVO37" s="451"/>
      <c r="EVP37" s="451"/>
      <c r="EVQ37" s="450"/>
      <c r="EVR37" s="450"/>
      <c r="EVS37" s="446"/>
      <c r="EVT37" s="446"/>
      <c r="EVU37" s="446"/>
      <c r="EVV37" s="446"/>
      <c r="EVW37" s="451"/>
      <c r="EVX37" s="451"/>
      <c r="EVY37" s="450"/>
      <c r="EVZ37" s="450"/>
      <c r="EWA37" s="446"/>
      <c r="EWB37" s="446"/>
      <c r="EWC37" s="446"/>
      <c r="EWD37" s="446"/>
      <c r="EWE37" s="451"/>
      <c r="EWF37" s="451"/>
      <c r="EWG37" s="450"/>
      <c r="EWH37" s="450"/>
      <c r="EWI37" s="446"/>
      <c r="EWJ37" s="446"/>
      <c r="EWK37" s="446"/>
      <c r="EWL37" s="446"/>
      <c r="EWM37" s="451"/>
      <c r="EWN37" s="451"/>
      <c r="EWO37" s="450"/>
      <c r="EWP37" s="450"/>
      <c r="EWQ37" s="446"/>
      <c r="EWR37" s="446"/>
      <c r="EWS37" s="446"/>
      <c r="EWT37" s="446"/>
      <c r="EWU37" s="451"/>
      <c r="EWV37" s="451"/>
      <c r="EWW37" s="450"/>
      <c r="EWX37" s="450"/>
      <c r="EWY37" s="446"/>
      <c r="EWZ37" s="446"/>
      <c r="EXA37" s="446"/>
      <c r="EXB37" s="446"/>
      <c r="EXC37" s="451"/>
      <c r="EXD37" s="451"/>
      <c r="EXE37" s="450"/>
      <c r="EXF37" s="450"/>
      <c r="EXG37" s="446"/>
      <c r="EXH37" s="446"/>
      <c r="EXI37" s="446"/>
      <c r="EXJ37" s="446"/>
      <c r="EXK37" s="451"/>
      <c r="EXL37" s="451"/>
      <c r="EXM37" s="450"/>
      <c r="EXN37" s="450"/>
      <c r="EXO37" s="446"/>
      <c r="EXP37" s="446"/>
      <c r="EXQ37" s="446"/>
      <c r="EXR37" s="446"/>
      <c r="EXS37" s="451"/>
      <c r="EXT37" s="451"/>
      <c r="EXU37" s="450"/>
      <c r="EXV37" s="450"/>
      <c r="EXW37" s="446"/>
      <c r="EXX37" s="446"/>
      <c r="EXY37" s="446"/>
      <c r="EXZ37" s="446"/>
      <c r="EYA37" s="451"/>
      <c r="EYB37" s="451"/>
      <c r="EYC37" s="450"/>
      <c r="EYD37" s="450"/>
      <c r="EYE37" s="446"/>
      <c r="EYF37" s="446"/>
      <c r="EYG37" s="446"/>
      <c r="EYH37" s="446"/>
      <c r="EYI37" s="451"/>
      <c r="EYJ37" s="451"/>
      <c r="EYK37" s="450"/>
      <c r="EYL37" s="450"/>
      <c r="EYM37" s="446"/>
      <c r="EYN37" s="446"/>
      <c r="EYO37" s="446"/>
      <c r="EYP37" s="446"/>
      <c r="EYQ37" s="451"/>
      <c r="EYR37" s="451"/>
      <c r="EYS37" s="450"/>
      <c r="EYT37" s="450"/>
      <c r="EYU37" s="446"/>
      <c r="EYV37" s="446"/>
      <c r="EYW37" s="446"/>
      <c r="EYX37" s="446"/>
      <c r="EYY37" s="451"/>
      <c r="EYZ37" s="451"/>
      <c r="EZA37" s="450"/>
      <c r="EZB37" s="450"/>
      <c r="EZC37" s="446"/>
      <c r="EZD37" s="446"/>
      <c r="EZE37" s="446"/>
      <c r="EZF37" s="446"/>
      <c r="EZG37" s="451"/>
      <c r="EZH37" s="451"/>
      <c r="EZI37" s="450"/>
      <c r="EZJ37" s="450"/>
      <c r="EZK37" s="446"/>
      <c r="EZL37" s="446"/>
      <c r="EZM37" s="446"/>
      <c r="EZN37" s="446"/>
      <c r="EZO37" s="451"/>
      <c r="EZP37" s="451"/>
      <c r="EZQ37" s="450"/>
      <c r="EZR37" s="450"/>
      <c r="EZS37" s="446"/>
      <c r="EZT37" s="446"/>
      <c r="EZU37" s="446"/>
      <c r="EZV37" s="446"/>
      <c r="EZW37" s="451"/>
      <c r="EZX37" s="451"/>
      <c r="EZY37" s="450"/>
      <c r="EZZ37" s="450"/>
      <c r="FAA37" s="446"/>
      <c r="FAB37" s="446"/>
      <c r="FAC37" s="446"/>
      <c r="FAD37" s="446"/>
      <c r="FAE37" s="451"/>
      <c r="FAF37" s="451"/>
      <c r="FAG37" s="450"/>
      <c r="FAH37" s="450"/>
      <c r="FAI37" s="446"/>
      <c r="FAJ37" s="446"/>
      <c r="FAK37" s="446"/>
      <c r="FAL37" s="446"/>
      <c r="FAM37" s="451"/>
      <c r="FAN37" s="451"/>
      <c r="FAO37" s="450"/>
      <c r="FAP37" s="450"/>
      <c r="FAQ37" s="446"/>
      <c r="FAR37" s="446"/>
      <c r="FAS37" s="446"/>
      <c r="FAT37" s="446"/>
      <c r="FAU37" s="451"/>
      <c r="FAV37" s="451"/>
      <c r="FAW37" s="450"/>
      <c r="FAX37" s="450"/>
      <c r="FAY37" s="446"/>
      <c r="FAZ37" s="446"/>
      <c r="FBA37" s="446"/>
      <c r="FBB37" s="446"/>
      <c r="FBC37" s="451"/>
      <c r="FBD37" s="451"/>
      <c r="FBE37" s="450"/>
      <c r="FBF37" s="450"/>
      <c r="FBG37" s="446"/>
      <c r="FBH37" s="446"/>
      <c r="FBI37" s="446"/>
      <c r="FBJ37" s="446"/>
      <c r="FBK37" s="451"/>
      <c r="FBL37" s="451"/>
      <c r="FBM37" s="450"/>
      <c r="FBN37" s="450"/>
      <c r="FBO37" s="446"/>
      <c r="FBP37" s="446"/>
      <c r="FBQ37" s="446"/>
      <c r="FBR37" s="446"/>
      <c r="FBS37" s="451"/>
      <c r="FBT37" s="451"/>
      <c r="FBU37" s="450"/>
      <c r="FBV37" s="450"/>
      <c r="FBW37" s="446"/>
      <c r="FBX37" s="446"/>
      <c r="FBY37" s="446"/>
      <c r="FBZ37" s="446"/>
      <c r="FCA37" s="451"/>
      <c r="FCB37" s="451"/>
      <c r="FCC37" s="450"/>
      <c r="FCD37" s="450"/>
      <c r="FCE37" s="446"/>
      <c r="FCF37" s="446"/>
      <c r="FCG37" s="446"/>
      <c r="FCH37" s="446"/>
      <c r="FCI37" s="451"/>
      <c r="FCJ37" s="451"/>
      <c r="FCK37" s="450"/>
      <c r="FCL37" s="450"/>
      <c r="FCM37" s="446"/>
      <c r="FCN37" s="446"/>
      <c r="FCO37" s="446"/>
      <c r="FCP37" s="446"/>
      <c r="FCQ37" s="451"/>
      <c r="FCR37" s="451"/>
      <c r="FCS37" s="450"/>
      <c r="FCT37" s="450"/>
      <c r="FCU37" s="446"/>
      <c r="FCV37" s="446"/>
      <c r="FCW37" s="446"/>
      <c r="FCX37" s="446"/>
      <c r="FCY37" s="451"/>
      <c r="FCZ37" s="451"/>
      <c r="FDA37" s="450"/>
      <c r="FDB37" s="450"/>
      <c r="FDC37" s="446"/>
      <c r="FDD37" s="446"/>
      <c r="FDE37" s="446"/>
      <c r="FDF37" s="446"/>
      <c r="FDG37" s="451"/>
      <c r="FDH37" s="451"/>
      <c r="FDI37" s="450"/>
      <c r="FDJ37" s="450"/>
      <c r="FDK37" s="446"/>
      <c r="FDL37" s="446"/>
      <c r="FDM37" s="446"/>
      <c r="FDN37" s="446"/>
      <c r="FDO37" s="451"/>
      <c r="FDP37" s="451"/>
      <c r="FDQ37" s="450"/>
      <c r="FDR37" s="450"/>
      <c r="FDS37" s="446"/>
      <c r="FDT37" s="446"/>
      <c r="FDU37" s="446"/>
      <c r="FDV37" s="446"/>
      <c r="FDW37" s="451"/>
      <c r="FDX37" s="451"/>
      <c r="FDY37" s="450"/>
      <c r="FDZ37" s="450"/>
      <c r="FEA37" s="446"/>
      <c r="FEB37" s="446"/>
      <c r="FEC37" s="446"/>
      <c r="FED37" s="446"/>
      <c r="FEE37" s="451"/>
      <c r="FEF37" s="451"/>
      <c r="FEG37" s="450"/>
      <c r="FEH37" s="450"/>
      <c r="FEI37" s="446"/>
      <c r="FEJ37" s="446"/>
      <c r="FEK37" s="446"/>
      <c r="FEL37" s="446"/>
      <c r="FEM37" s="451"/>
      <c r="FEN37" s="451"/>
      <c r="FEO37" s="450"/>
      <c r="FEP37" s="450"/>
      <c r="FEQ37" s="446"/>
      <c r="FER37" s="446"/>
      <c r="FES37" s="446"/>
      <c r="FET37" s="446"/>
      <c r="FEU37" s="451"/>
      <c r="FEV37" s="451"/>
      <c r="FEW37" s="450"/>
      <c r="FEX37" s="450"/>
      <c r="FEY37" s="446"/>
      <c r="FEZ37" s="446"/>
      <c r="FFA37" s="446"/>
      <c r="FFB37" s="446"/>
      <c r="FFC37" s="451"/>
      <c r="FFD37" s="451"/>
      <c r="FFE37" s="450"/>
      <c r="FFF37" s="450"/>
      <c r="FFG37" s="446"/>
      <c r="FFH37" s="446"/>
      <c r="FFI37" s="446"/>
      <c r="FFJ37" s="446"/>
      <c r="FFK37" s="451"/>
      <c r="FFL37" s="451"/>
      <c r="FFM37" s="450"/>
      <c r="FFN37" s="450"/>
      <c r="FFO37" s="446"/>
      <c r="FFP37" s="446"/>
      <c r="FFQ37" s="446"/>
      <c r="FFR37" s="446"/>
      <c r="FFS37" s="451"/>
      <c r="FFT37" s="451"/>
      <c r="FFU37" s="450"/>
      <c r="FFV37" s="450"/>
      <c r="FFW37" s="446"/>
      <c r="FFX37" s="446"/>
      <c r="FFY37" s="446"/>
      <c r="FFZ37" s="446"/>
      <c r="FGA37" s="451"/>
      <c r="FGB37" s="451"/>
      <c r="FGC37" s="450"/>
      <c r="FGD37" s="450"/>
      <c r="FGE37" s="446"/>
      <c r="FGF37" s="446"/>
      <c r="FGG37" s="446"/>
      <c r="FGH37" s="446"/>
      <c r="FGI37" s="451"/>
      <c r="FGJ37" s="451"/>
      <c r="FGK37" s="450"/>
      <c r="FGL37" s="450"/>
      <c r="FGM37" s="446"/>
      <c r="FGN37" s="446"/>
      <c r="FGO37" s="446"/>
      <c r="FGP37" s="446"/>
      <c r="FGQ37" s="451"/>
      <c r="FGR37" s="451"/>
      <c r="FGS37" s="450"/>
      <c r="FGT37" s="450"/>
      <c r="FGU37" s="446"/>
      <c r="FGV37" s="446"/>
      <c r="FGW37" s="446"/>
      <c r="FGX37" s="446"/>
      <c r="FGY37" s="451"/>
      <c r="FGZ37" s="451"/>
      <c r="FHA37" s="450"/>
      <c r="FHB37" s="450"/>
      <c r="FHC37" s="446"/>
      <c r="FHD37" s="446"/>
      <c r="FHE37" s="446"/>
      <c r="FHF37" s="446"/>
      <c r="FHG37" s="451"/>
      <c r="FHH37" s="451"/>
      <c r="FHI37" s="450"/>
      <c r="FHJ37" s="450"/>
      <c r="FHK37" s="446"/>
      <c r="FHL37" s="446"/>
      <c r="FHM37" s="446"/>
      <c r="FHN37" s="446"/>
      <c r="FHO37" s="451"/>
      <c r="FHP37" s="451"/>
      <c r="FHQ37" s="450"/>
      <c r="FHR37" s="450"/>
      <c r="FHS37" s="446"/>
      <c r="FHT37" s="446"/>
      <c r="FHU37" s="446"/>
      <c r="FHV37" s="446"/>
      <c r="FHW37" s="451"/>
      <c r="FHX37" s="451"/>
      <c r="FHY37" s="450"/>
      <c r="FHZ37" s="450"/>
      <c r="FIA37" s="446"/>
      <c r="FIB37" s="446"/>
      <c r="FIC37" s="446"/>
      <c r="FID37" s="446"/>
      <c r="FIE37" s="451"/>
      <c r="FIF37" s="451"/>
      <c r="FIG37" s="450"/>
      <c r="FIH37" s="450"/>
      <c r="FII37" s="446"/>
      <c r="FIJ37" s="446"/>
      <c r="FIK37" s="446"/>
      <c r="FIL37" s="446"/>
      <c r="FIM37" s="451"/>
      <c r="FIN37" s="451"/>
      <c r="FIO37" s="450"/>
      <c r="FIP37" s="450"/>
      <c r="FIQ37" s="446"/>
      <c r="FIR37" s="446"/>
      <c r="FIS37" s="446"/>
      <c r="FIT37" s="446"/>
      <c r="FIU37" s="451"/>
      <c r="FIV37" s="451"/>
      <c r="FIW37" s="450"/>
      <c r="FIX37" s="450"/>
      <c r="FIY37" s="446"/>
      <c r="FIZ37" s="446"/>
      <c r="FJA37" s="446"/>
      <c r="FJB37" s="446"/>
      <c r="FJC37" s="451"/>
      <c r="FJD37" s="451"/>
      <c r="FJE37" s="450"/>
      <c r="FJF37" s="450"/>
      <c r="FJG37" s="446"/>
      <c r="FJH37" s="446"/>
      <c r="FJI37" s="446"/>
      <c r="FJJ37" s="446"/>
      <c r="FJK37" s="451"/>
      <c r="FJL37" s="451"/>
      <c r="FJM37" s="450"/>
      <c r="FJN37" s="450"/>
      <c r="FJO37" s="446"/>
      <c r="FJP37" s="446"/>
      <c r="FJQ37" s="446"/>
      <c r="FJR37" s="446"/>
      <c r="FJS37" s="451"/>
      <c r="FJT37" s="451"/>
      <c r="FJU37" s="450"/>
      <c r="FJV37" s="450"/>
      <c r="FJW37" s="446"/>
      <c r="FJX37" s="446"/>
      <c r="FJY37" s="446"/>
      <c r="FJZ37" s="446"/>
      <c r="FKA37" s="451"/>
      <c r="FKB37" s="451"/>
      <c r="FKC37" s="450"/>
      <c r="FKD37" s="450"/>
      <c r="FKE37" s="446"/>
      <c r="FKF37" s="446"/>
      <c r="FKG37" s="446"/>
      <c r="FKH37" s="446"/>
      <c r="FKI37" s="451"/>
      <c r="FKJ37" s="451"/>
      <c r="FKK37" s="450"/>
      <c r="FKL37" s="450"/>
      <c r="FKM37" s="446"/>
      <c r="FKN37" s="446"/>
      <c r="FKO37" s="446"/>
      <c r="FKP37" s="446"/>
      <c r="FKQ37" s="451"/>
      <c r="FKR37" s="451"/>
      <c r="FKS37" s="450"/>
      <c r="FKT37" s="450"/>
      <c r="FKU37" s="446"/>
      <c r="FKV37" s="446"/>
      <c r="FKW37" s="446"/>
      <c r="FKX37" s="446"/>
      <c r="FKY37" s="451"/>
      <c r="FKZ37" s="451"/>
      <c r="FLA37" s="450"/>
      <c r="FLB37" s="450"/>
      <c r="FLC37" s="446"/>
      <c r="FLD37" s="446"/>
      <c r="FLE37" s="446"/>
      <c r="FLF37" s="446"/>
      <c r="FLG37" s="451"/>
      <c r="FLH37" s="451"/>
      <c r="FLI37" s="450"/>
      <c r="FLJ37" s="450"/>
      <c r="FLK37" s="446"/>
      <c r="FLL37" s="446"/>
      <c r="FLM37" s="446"/>
      <c r="FLN37" s="446"/>
      <c r="FLO37" s="451"/>
      <c r="FLP37" s="451"/>
      <c r="FLQ37" s="450"/>
      <c r="FLR37" s="450"/>
      <c r="FLS37" s="446"/>
      <c r="FLT37" s="446"/>
      <c r="FLU37" s="446"/>
      <c r="FLV37" s="446"/>
      <c r="FLW37" s="451"/>
      <c r="FLX37" s="451"/>
      <c r="FLY37" s="450"/>
      <c r="FLZ37" s="450"/>
      <c r="FMA37" s="446"/>
      <c r="FMB37" s="446"/>
      <c r="FMC37" s="446"/>
      <c r="FMD37" s="446"/>
      <c r="FME37" s="451"/>
      <c r="FMF37" s="451"/>
      <c r="FMG37" s="450"/>
      <c r="FMH37" s="450"/>
      <c r="FMI37" s="446"/>
      <c r="FMJ37" s="446"/>
      <c r="FMK37" s="446"/>
      <c r="FML37" s="446"/>
      <c r="FMM37" s="451"/>
      <c r="FMN37" s="451"/>
      <c r="FMO37" s="450"/>
      <c r="FMP37" s="450"/>
      <c r="FMQ37" s="446"/>
      <c r="FMR37" s="446"/>
      <c r="FMS37" s="446"/>
      <c r="FMT37" s="446"/>
      <c r="FMU37" s="451"/>
      <c r="FMV37" s="451"/>
      <c r="FMW37" s="450"/>
      <c r="FMX37" s="450"/>
      <c r="FMY37" s="446"/>
      <c r="FMZ37" s="446"/>
      <c r="FNA37" s="446"/>
      <c r="FNB37" s="446"/>
      <c r="FNC37" s="451"/>
      <c r="FND37" s="451"/>
      <c r="FNE37" s="450"/>
      <c r="FNF37" s="450"/>
      <c r="FNG37" s="446"/>
      <c r="FNH37" s="446"/>
      <c r="FNI37" s="446"/>
      <c r="FNJ37" s="446"/>
      <c r="FNK37" s="451"/>
      <c r="FNL37" s="451"/>
      <c r="FNM37" s="450"/>
      <c r="FNN37" s="450"/>
      <c r="FNO37" s="446"/>
      <c r="FNP37" s="446"/>
      <c r="FNQ37" s="446"/>
      <c r="FNR37" s="446"/>
      <c r="FNS37" s="451"/>
      <c r="FNT37" s="451"/>
      <c r="FNU37" s="450"/>
      <c r="FNV37" s="450"/>
      <c r="FNW37" s="446"/>
      <c r="FNX37" s="446"/>
      <c r="FNY37" s="446"/>
      <c r="FNZ37" s="446"/>
      <c r="FOA37" s="451"/>
      <c r="FOB37" s="451"/>
      <c r="FOC37" s="450"/>
      <c r="FOD37" s="450"/>
      <c r="FOE37" s="446"/>
      <c r="FOF37" s="446"/>
      <c r="FOG37" s="446"/>
      <c r="FOH37" s="446"/>
      <c r="FOI37" s="451"/>
      <c r="FOJ37" s="451"/>
      <c r="FOK37" s="450"/>
      <c r="FOL37" s="450"/>
      <c r="FOM37" s="446"/>
      <c r="FON37" s="446"/>
      <c r="FOO37" s="446"/>
      <c r="FOP37" s="446"/>
      <c r="FOQ37" s="451"/>
      <c r="FOR37" s="451"/>
      <c r="FOS37" s="450"/>
      <c r="FOT37" s="450"/>
      <c r="FOU37" s="446"/>
      <c r="FOV37" s="446"/>
      <c r="FOW37" s="446"/>
      <c r="FOX37" s="446"/>
      <c r="FOY37" s="451"/>
      <c r="FOZ37" s="451"/>
      <c r="FPA37" s="450"/>
      <c r="FPB37" s="450"/>
      <c r="FPC37" s="446"/>
      <c r="FPD37" s="446"/>
      <c r="FPE37" s="446"/>
      <c r="FPF37" s="446"/>
      <c r="FPG37" s="451"/>
      <c r="FPH37" s="451"/>
      <c r="FPI37" s="450"/>
      <c r="FPJ37" s="450"/>
      <c r="FPK37" s="446"/>
      <c r="FPL37" s="446"/>
      <c r="FPM37" s="446"/>
      <c r="FPN37" s="446"/>
      <c r="FPO37" s="451"/>
      <c r="FPP37" s="451"/>
      <c r="FPQ37" s="450"/>
      <c r="FPR37" s="450"/>
      <c r="FPS37" s="446"/>
      <c r="FPT37" s="446"/>
      <c r="FPU37" s="446"/>
      <c r="FPV37" s="446"/>
      <c r="FPW37" s="451"/>
      <c r="FPX37" s="451"/>
      <c r="FPY37" s="450"/>
      <c r="FPZ37" s="450"/>
      <c r="FQA37" s="446"/>
      <c r="FQB37" s="446"/>
      <c r="FQC37" s="446"/>
      <c r="FQD37" s="446"/>
      <c r="FQE37" s="451"/>
      <c r="FQF37" s="451"/>
      <c r="FQG37" s="450"/>
      <c r="FQH37" s="450"/>
      <c r="FQI37" s="446"/>
      <c r="FQJ37" s="446"/>
      <c r="FQK37" s="446"/>
      <c r="FQL37" s="446"/>
      <c r="FQM37" s="451"/>
      <c r="FQN37" s="451"/>
      <c r="FQO37" s="450"/>
      <c r="FQP37" s="450"/>
      <c r="FQQ37" s="446"/>
      <c r="FQR37" s="446"/>
      <c r="FQS37" s="446"/>
      <c r="FQT37" s="446"/>
      <c r="FQU37" s="451"/>
      <c r="FQV37" s="451"/>
      <c r="FQW37" s="450"/>
      <c r="FQX37" s="450"/>
      <c r="FQY37" s="446"/>
      <c r="FQZ37" s="446"/>
      <c r="FRA37" s="446"/>
      <c r="FRB37" s="446"/>
      <c r="FRC37" s="451"/>
      <c r="FRD37" s="451"/>
      <c r="FRE37" s="450"/>
      <c r="FRF37" s="450"/>
      <c r="FRG37" s="446"/>
      <c r="FRH37" s="446"/>
      <c r="FRI37" s="446"/>
      <c r="FRJ37" s="446"/>
      <c r="FRK37" s="451"/>
      <c r="FRL37" s="451"/>
      <c r="FRM37" s="450"/>
      <c r="FRN37" s="450"/>
      <c r="FRO37" s="446"/>
      <c r="FRP37" s="446"/>
      <c r="FRQ37" s="446"/>
      <c r="FRR37" s="446"/>
      <c r="FRS37" s="451"/>
      <c r="FRT37" s="451"/>
      <c r="FRU37" s="450"/>
      <c r="FRV37" s="450"/>
      <c r="FRW37" s="446"/>
      <c r="FRX37" s="446"/>
      <c r="FRY37" s="446"/>
      <c r="FRZ37" s="446"/>
      <c r="FSA37" s="451"/>
      <c r="FSB37" s="451"/>
      <c r="FSC37" s="450"/>
      <c r="FSD37" s="450"/>
      <c r="FSE37" s="446"/>
      <c r="FSF37" s="446"/>
      <c r="FSG37" s="446"/>
      <c r="FSH37" s="446"/>
      <c r="FSI37" s="451"/>
      <c r="FSJ37" s="451"/>
      <c r="FSK37" s="450"/>
      <c r="FSL37" s="450"/>
      <c r="FSM37" s="446"/>
      <c r="FSN37" s="446"/>
      <c r="FSO37" s="446"/>
      <c r="FSP37" s="446"/>
      <c r="FSQ37" s="451"/>
      <c r="FSR37" s="451"/>
      <c r="FSS37" s="450"/>
      <c r="FST37" s="450"/>
      <c r="FSU37" s="446"/>
      <c r="FSV37" s="446"/>
      <c r="FSW37" s="446"/>
      <c r="FSX37" s="446"/>
      <c r="FSY37" s="451"/>
      <c r="FSZ37" s="451"/>
      <c r="FTA37" s="450"/>
      <c r="FTB37" s="450"/>
      <c r="FTC37" s="446"/>
      <c r="FTD37" s="446"/>
      <c r="FTE37" s="446"/>
      <c r="FTF37" s="446"/>
      <c r="FTG37" s="451"/>
      <c r="FTH37" s="451"/>
      <c r="FTI37" s="450"/>
      <c r="FTJ37" s="450"/>
      <c r="FTK37" s="446"/>
      <c r="FTL37" s="446"/>
      <c r="FTM37" s="446"/>
      <c r="FTN37" s="446"/>
      <c r="FTO37" s="451"/>
      <c r="FTP37" s="451"/>
      <c r="FTQ37" s="450"/>
      <c r="FTR37" s="450"/>
      <c r="FTS37" s="446"/>
      <c r="FTT37" s="446"/>
      <c r="FTU37" s="446"/>
      <c r="FTV37" s="446"/>
      <c r="FTW37" s="451"/>
      <c r="FTX37" s="451"/>
      <c r="FTY37" s="450"/>
      <c r="FTZ37" s="450"/>
      <c r="FUA37" s="446"/>
      <c r="FUB37" s="446"/>
      <c r="FUC37" s="446"/>
      <c r="FUD37" s="446"/>
      <c r="FUE37" s="451"/>
      <c r="FUF37" s="451"/>
      <c r="FUG37" s="450"/>
      <c r="FUH37" s="450"/>
      <c r="FUI37" s="446"/>
      <c r="FUJ37" s="446"/>
      <c r="FUK37" s="446"/>
      <c r="FUL37" s="446"/>
      <c r="FUM37" s="451"/>
      <c r="FUN37" s="451"/>
      <c r="FUO37" s="450"/>
      <c r="FUP37" s="450"/>
      <c r="FUQ37" s="446"/>
      <c r="FUR37" s="446"/>
      <c r="FUS37" s="446"/>
      <c r="FUT37" s="446"/>
      <c r="FUU37" s="451"/>
      <c r="FUV37" s="451"/>
      <c r="FUW37" s="450"/>
      <c r="FUX37" s="450"/>
      <c r="FUY37" s="446"/>
      <c r="FUZ37" s="446"/>
      <c r="FVA37" s="446"/>
      <c r="FVB37" s="446"/>
      <c r="FVC37" s="451"/>
      <c r="FVD37" s="451"/>
      <c r="FVE37" s="450"/>
      <c r="FVF37" s="450"/>
      <c r="FVG37" s="446"/>
      <c r="FVH37" s="446"/>
      <c r="FVI37" s="446"/>
      <c r="FVJ37" s="446"/>
      <c r="FVK37" s="451"/>
      <c r="FVL37" s="451"/>
      <c r="FVM37" s="450"/>
      <c r="FVN37" s="450"/>
      <c r="FVO37" s="446"/>
      <c r="FVP37" s="446"/>
      <c r="FVQ37" s="446"/>
      <c r="FVR37" s="446"/>
      <c r="FVS37" s="451"/>
      <c r="FVT37" s="451"/>
      <c r="FVU37" s="450"/>
      <c r="FVV37" s="450"/>
      <c r="FVW37" s="446"/>
      <c r="FVX37" s="446"/>
      <c r="FVY37" s="446"/>
      <c r="FVZ37" s="446"/>
      <c r="FWA37" s="451"/>
      <c r="FWB37" s="451"/>
      <c r="FWC37" s="450"/>
      <c r="FWD37" s="450"/>
      <c r="FWE37" s="446"/>
      <c r="FWF37" s="446"/>
      <c r="FWG37" s="446"/>
      <c r="FWH37" s="446"/>
      <c r="FWI37" s="451"/>
      <c r="FWJ37" s="451"/>
      <c r="FWK37" s="450"/>
      <c r="FWL37" s="450"/>
      <c r="FWM37" s="446"/>
      <c r="FWN37" s="446"/>
      <c r="FWO37" s="446"/>
      <c r="FWP37" s="446"/>
      <c r="FWQ37" s="451"/>
      <c r="FWR37" s="451"/>
      <c r="FWS37" s="450"/>
      <c r="FWT37" s="450"/>
      <c r="FWU37" s="446"/>
      <c r="FWV37" s="446"/>
      <c r="FWW37" s="446"/>
      <c r="FWX37" s="446"/>
      <c r="FWY37" s="451"/>
      <c r="FWZ37" s="451"/>
      <c r="FXA37" s="450"/>
      <c r="FXB37" s="450"/>
      <c r="FXC37" s="446"/>
      <c r="FXD37" s="446"/>
      <c r="FXE37" s="446"/>
      <c r="FXF37" s="446"/>
      <c r="FXG37" s="451"/>
      <c r="FXH37" s="451"/>
      <c r="FXI37" s="450"/>
      <c r="FXJ37" s="450"/>
      <c r="FXK37" s="446"/>
      <c r="FXL37" s="446"/>
      <c r="FXM37" s="446"/>
      <c r="FXN37" s="446"/>
      <c r="FXO37" s="451"/>
      <c r="FXP37" s="451"/>
      <c r="FXQ37" s="450"/>
      <c r="FXR37" s="450"/>
      <c r="FXS37" s="446"/>
      <c r="FXT37" s="446"/>
      <c r="FXU37" s="446"/>
      <c r="FXV37" s="446"/>
      <c r="FXW37" s="451"/>
      <c r="FXX37" s="451"/>
      <c r="FXY37" s="450"/>
      <c r="FXZ37" s="450"/>
      <c r="FYA37" s="446"/>
      <c r="FYB37" s="446"/>
      <c r="FYC37" s="446"/>
      <c r="FYD37" s="446"/>
      <c r="FYE37" s="451"/>
      <c r="FYF37" s="451"/>
      <c r="FYG37" s="450"/>
      <c r="FYH37" s="450"/>
      <c r="FYI37" s="446"/>
      <c r="FYJ37" s="446"/>
      <c r="FYK37" s="446"/>
      <c r="FYL37" s="446"/>
      <c r="FYM37" s="451"/>
      <c r="FYN37" s="451"/>
      <c r="FYO37" s="450"/>
      <c r="FYP37" s="450"/>
      <c r="FYQ37" s="446"/>
      <c r="FYR37" s="446"/>
      <c r="FYS37" s="446"/>
      <c r="FYT37" s="446"/>
      <c r="FYU37" s="451"/>
      <c r="FYV37" s="451"/>
      <c r="FYW37" s="450"/>
      <c r="FYX37" s="450"/>
      <c r="FYY37" s="446"/>
      <c r="FYZ37" s="446"/>
      <c r="FZA37" s="446"/>
      <c r="FZB37" s="446"/>
      <c r="FZC37" s="451"/>
      <c r="FZD37" s="451"/>
      <c r="FZE37" s="450"/>
      <c r="FZF37" s="450"/>
      <c r="FZG37" s="446"/>
      <c r="FZH37" s="446"/>
      <c r="FZI37" s="446"/>
      <c r="FZJ37" s="446"/>
      <c r="FZK37" s="451"/>
      <c r="FZL37" s="451"/>
      <c r="FZM37" s="450"/>
      <c r="FZN37" s="450"/>
      <c r="FZO37" s="446"/>
      <c r="FZP37" s="446"/>
      <c r="FZQ37" s="446"/>
      <c r="FZR37" s="446"/>
      <c r="FZS37" s="451"/>
      <c r="FZT37" s="451"/>
      <c r="FZU37" s="450"/>
      <c r="FZV37" s="450"/>
      <c r="FZW37" s="446"/>
      <c r="FZX37" s="446"/>
      <c r="FZY37" s="446"/>
      <c r="FZZ37" s="446"/>
      <c r="GAA37" s="451"/>
      <c r="GAB37" s="451"/>
      <c r="GAC37" s="450"/>
      <c r="GAD37" s="450"/>
      <c r="GAE37" s="446"/>
      <c r="GAF37" s="446"/>
      <c r="GAG37" s="446"/>
      <c r="GAH37" s="446"/>
      <c r="GAI37" s="451"/>
      <c r="GAJ37" s="451"/>
      <c r="GAK37" s="450"/>
      <c r="GAL37" s="450"/>
      <c r="GAM37" s="446"/>
      <c r="GAN37" s="446"/>
      <c r="GAO37" s="446"/>
      <c r="GAP37" s="446"/>
      <c r="GAQ37" s="451"/>
      <c r="GAR37" s="451"/>
      <c r="GAS37" s="450"/>
      <c r="GAT37" s="450"/>
      <c r="GAU37" s="446"/>
      <c r="GAV37" s="446"/>
      <c r="GAW37" s="446"/>
      <c r="GAX37" s="446"/>
      <c r="GAY37" s="451"/>
      <c r="GAZ37" s="451"/>
      <c r="GBA37" s="450"/>
      <c r="GBB37" s="450"/>
      <c r="GBC37" s="446"/>
      <c r="GBD37" s="446"/>
      <c r="GBE37" s="446"/>
      <c r="GBF37" s="446"/>
      <c r="GBG37" s="451"/>
      <c r="GBH37" s="451"/>
      <c r="GBI37" s="450"/>
      <c r="GBJ37" s="450"/>
      <c r="GBK37" s="446"/>
      <c r="GBL37" s="446"/>
      <c r="GBM37" s="446"/>
      <c r="GBN37" s="446"/>
      <c r="GBO37" s="451"/>
      <c r="GBP37" s="451"/>
      <c r="GBQ37" s="450"/>
      <c r="GBR37" s="450"/>
      <c r="GBS37" s="446"/>
      <c r="GBT37" s="446"/>
      <c r="GBU37" s="446"/>
      <c r="GBV37" s="446"/>
      <c r="GBW37" s="451"/>
      <c r="GBX37" s="451"/>
      <c r="GBY37" s="450"/>
      <c r="GBZ37" s="450"/>
      <c r="GCA37" s="446"/>
      <c r="GCB37" s="446"/>
      <c r="GCC37" s="446"/>
      <c r="GCD37" s="446"/>
      <c r="GCE37" s="451"/>
      <c r="GCF37" s="451"/>
      <c r="GCG37" s="450"/>
      <c r="GCH37" s="450"/>
      <c r="GCI37" s="446"/>
      <c r="GCJ37" s="446"/>
      <c r="GCK37" s="446"/>
      <c r="GCL37" s="446"/>
      <c r="GCM37" s="451"/>
      <c r="GCN37" s="451"/>
      <c r="GCO37" s="450"/>
      <c r="GCP37" s="450"/>
      <c r="GCQ37" s="446"/>
      <c r="GCR37" s="446"/>
      <c r="GCS37" s="446"/>
      <c r="GCT37" s="446"/>
      <c r="GCU37" s="451"/>
      <c r="GCV37" s="451"/>
      <c r="GCW37" s="450"/>
      <c r="GCX37" s="450"/>
      <c r="GCY37" s="446"/>
      <c r="GCZ37" s="446"/>
      <c r="GDA37" s="446"/>
      <c r="GDB37" s="446"/>
      <c r="GDC37" s="451"/>
      <c r="GDD37" s="451"/>
      <c r="GDE37" s="450"/>
      <c r="GDF37" s="450"/>
      <c r="GDG37" s="446"/>
      <c r="GDH37" s="446"/>
      <c r="GDI37" s="446"/>
      <c r="GDJ37" s="446"/>
      <c r="GDK37" s="451"/>
      <c r="GDL37" s="451"/>
      <c r="GDM37" s="450"/>
      <c r="GDN37" s="450"/>
      <c r="GDO37" s="446"/>
      <c r="GDP37" s="446"/>
      <c r="GDQ37" s="446"/>
      <c r="GDR37" s="446"/>
      <c r="GDS37" s="451"/>
      <c r="GDT37" s="451"/>
      <c r="GDU37" s="450"/>
      <c r="GDV37" s="450"/>
      <c r="GDW37" s="446"/>
      <c r="GDX37" s="446"/>
      <c r="GDY37" s="446"/>
      <c r="GDZ37" s="446"/>
      <c r="GEA37" s="451"/>
      <c r="GEB37" s="451"/>
      <c r="GEC37" s="450"/>
      <c r="GED37" s="450"/>
      <c r="GEE37" s="446"/>
      <c r="GEF37" s="446"/>
      <c r="GEG37" s="446"/>
      <c r="GEH37" s="446"/>
      <c r="GEI37" s="451"/>
      <c r="GEJ37" s="451"/>
      <c r="GEK37" s="450"/>
      <c r="GEL37" s="450"/>
      <c r="GEM37" s="446"/>
      <c r="GEN37" s="446"/>
      <c r="GEO37" s="446"/>
      <c r="GEP37" s="446"/>
      <c r="GEQ37" s="451"/>
      <c r="GER37" s="451"/>
      <c r="GES37" s="450"/>
      <c r="GET37" s="450"/>
      <c r="GEU37" s="446"/>
      <c r="GEV37" s="446"/>
      <c r="GEW37" s="446"/>
      <c r="GEX37" s="446"/>
      <c r="GEY37" s="451"/>
      <c r="GEZ37" s="451"/>
      <c r="GFA37" s="450"/>
      <c r="GFB37" s="450"/>
      <c r="GFC37" s="446"/>
      <c r="GFD37" s="446"/>
      <c r="GFE37" s="446"/>
      <c r="GFF37" s="446"/>
      <c r="GFG37" s="451"/>
      <c r="GFH37" s="451"/>
      <c r="GFI37" s="450"/>
      <c r="GFJ37" s="450"/>
      <c r="GFK37" s="446"/>
      <c r="GFL37" s="446"/>
      <c r="GFM37" s="446"/>
      <c r="GFN37" s="446"/>
      <c r="GFO37" s="451"/>
      <c r="GFP37" s="451"/>
      <c r="GFQ37" s="450"/>
      <c r="GFR37" s="450"/>
      <c r="GFS37" s="446"/>
      <c r="GFT37" s="446"/>
      <c r="GFU37" s="446"/>
      <c r="GFV37" s="446"/>
      <c r="GFW37" s="451"/>
      <c r="GFX37" s="451"/>
      <c r="GFY37" s="450"/>
      <c r="GFZ37" s="450"/>
      <c r="GGA37" s="446"/>
      <c r="GGB37" s="446"/>
      <c r="GGC37" s="446"/>
      <c r="GGD37" s="446"/>
      <c r="GGE37" s="451"/>
      <c r="GGF37" s="451"/>
      <c r="GGG37" s="450"/>
      <c r="GGH37" s="450"/>
      <c r="GGI37" s="446"/>
      <c r="GGJ37" s="446"/>
      <c r="GGK37" s="446"/>
      <c r="GGL37" s="446"/>
      <c r="GGM37" s="451"/>
      <c r="GGN37" s="451"/>
      <c r="GGO37" s="450"/>
      <c r="GGP37" s="450"/>
      <c r="GGQ37" s="446"/>
      <c r="GGR37" s="446"/>
      <c r="GGS37" s="446"/>
      <c r="GGT37" s="446"/>
      <c r="GGU37" s="451"/>
      <c r="GGV37" s="451"/>
      <c r="GGW37" s="450"/>
      <c r="GGX37" s="450"/>
      <c r="GGY37" s="446"/>
      <c r="GGZ37" s="446"/>
      <c r="GHA37" s="446"/>
      <c r="GHB37" s="446"/>
      <c r="GHC37" s="451"/>
      <c r="GHD37" s="451"/>
      <c r="GHE37" s="450"/>
      <c r="GHF37" s="450"/>
      <c r="GHG37" s="446"/>
      <c r="GHH37" s="446"/>
      <c r="GHI37" s="446"/>
      <c r="GHJ37" s="446"/>
      <c r="GHK37" s="451"/>
      <c r="GHL37" s="451"/>
      <c r="GHM37" s="450"/>
      <c r="GHN37" s="450"/>
      <c r="GHO37" s="446"/>
      <c r="GHP37" s="446"/>
      <c r="GHQ37" s="446"/>
      <c r="GHR37" s="446"/>
      <c r="GHS37" s="451"/>
      <c r="GHT37" s="451"/>
      <c r="GHU37" s="450"/>
      <c r="GHV37" s="450"/>
      <c r="GHW37" s="446"/>
      <c r="GHX37" s="446"/>
      <c r="GHY37" s="446"/>
      <c r="GHZ37" s="446"/>
      <c r="GIA37" s="451"/>
      <c r="GIB37" s="451"/>
      <c r="GIC37" s="450"/>
      <c r="GID37" s="450"/>
      <c r="GIE37" s="446"/>
      <c r="GIF37" s="446"/>
      <c r="GIG37" s="446"/>
      <c r="GIH37" s="446"/>
      <c r="GII37" s="451"/>
      <c r="GIJ37" s="451"/>
      <c r="GIK37" s="450"/>
      <c r="GIL37" s="450"/>
      <c r="GIM37" s="446"/>
      <c r="GIN37" s="446"/>
      <c r="GIO37" s="446"/>
      <c r="GIP37" s="446"/>
      <c r="GIQ37" s="451"/>
      <c r="GIR37" s="451"/>
      <c r="GIS37" s="450"/>
      <c r="GIT37" s="450"/>
      <c r="GIU37" s="446"/>
      <c r="GIV37" s="446"/>
      <c r="GIW37" s="446"/>
      <c r="GIX37" s="446"/>
      <c r="GIY37" s="451"/>
      <c r="GIZ37" s="451"/>
      <c r="GJA37" s="450"/>
      <c r="GJB37" s="450"/>
      <c r="GJC37" s="446"/>
      <c r="GJD37" s="446"/>
      <c r="GJE37" s="446"/>
      <c r="GJF37" s="446"/>
      <c r="GJG37" s="451"/>
      <c r="GJH37" s="451"/>
      <c r="GJI37" s="450"/>
      <c r="GJJ37" s="450"/>
      <c r="GJK37" s="446"/>
      <c r="GJL37" s="446"/>
      <c r="GJM37" s="446"/>
      <c r="GJN37" s="446"/>
      <c r="GJO37" s="451"/>
      <c r="GJP37" s="451"/>
      <c r="GJQ37" s="450"/>
      <c r="GJR37" s="450"/>
      <c r="GJS37" s="446"/>
      <c r="GJT37" s="446"/>
      <c r="GJU37" s="446"/>
      <c r="GJV37" s="446"/>
      <c r="GJW37" s="451"/>
      <c r="GJX37" s="451"/>
      <c r="GJY37" s="450"/>
      <c r="GJZ37" s="450"/>
      <c r="GKA37" s="446"/>
      <c r="GKB37" s="446"/>
      <c r="GKC37" s="446"/>
      <c r="GKD37" s="446"/>
      <c r="GKE37" s="451"/>
      <c r="GKF37" s="451"/>
      <c r="GKG37" s="450"/>
      <c r="GKH37" s="450"/>
      <c r="GKI37" s="446"/>
      <c r="GKJ37" s="446"/>
      <c r="GKK37" s="446"/>
      <c r="GKL37" s="446"/>
      <c r="GKM37" s="451"/>
      <c r="GKN37" s="451"/>
      <c r="GKO37" s="450"/>
      <c r="GKP37" s="450"/>
      <c r="GKQ37" s="446"/>
      <c r="GKR37" s="446"/>
      <c r="GKS37" s="446"/>
      <c r="GKT37" s="446"/>
      <c r="GKU37" s="451"/>
      <c r="GKV37" s="451"/>
      <c r="GKW37" s="450"/>
      <c r="GKX37" s="450"/>
      <c r="GKY37" s="446"/>
      <c r="GKZ37" s="446"/>
      <c r="GLA37" s="446"/>
      <c r="GLB37" s="446"/>
      <c r="GLC37" s="451"/>
      <c r="GLD37" s="451"/>
      <c r="GLE37" s="450"/>
      <c r="GLF37" s="450"/>
      <c r="GLG37" s="446"/>
      <c r="GLH37" s="446"/>
      <c r="GLI37" s="446"/>
      <c r="GLJ37" s="446"/>
      <c r="GLK37" s="451"/>
      <c r="GLL37" s="451"/>
      <c r="GLM37" s="450"/>
      <c r="GLN37" s="450"/>
      <c r="GLO37" s="446"/>
      <c r="GLP37" s="446"/>
      <c r="GLQ37" s="446"/>
      <c r="GLR37" s="446"/>
      <c r="GLS37" s="451"/>
      <c r="GLT37" s="451"/>
      <c r="GLU37" s="450"/>
      <c r="GLV37" s="450"/>
      <c r="GLW37" s="446"/>
      <c r="GLX37" s="446"/>
      <c r="GLY37" s="446"/>
      <c r="GLZ37" s="446"/>
      <c r="GMA37" s="451"/>
      <c r="GMB37" s="451"/>
      <c r="GMC37" s="450"/>
      <c r="GMD37" s="450"/>
      <c r="GME37" s="446"/>
      <c r="GMF37" s="446"/>
      <c r="GMG37" s="446"/>
      <c r="GMH37" s="446"/>
      <c r="GMI37" s="451"/>
      <c r="GMJ37" s="451"/>
      <c r="GMK37" s="450"/>
      <c r="GML37" s="450"/>
      <c r="GMM37" s="446"/>
      <c r="GMN37" s="446"/>
      <c r="GMO37" s="446"/>
      <c r="GMP37" s="446"/>
      <c r="GMQ37" s="451"/>
      <c r="GMR37" s="451"/>
      <c r="GMS37" s="450"/>
      <c r="GMT37" s="450"/>
      <c r="GMU37" s="446"/>
      <c r="GMV37" s="446"/>
      <c r="GMW37" s="446"/>
      <c r="GMX37" s="446"/>
      <c r="GMY37" s="451"/>
      <c r="GMZ37" s="451"/>
      <c r="GNA37" s="450"/>
      <c r="GNB37" s="450"/>
      <c r="GNC37" s="446"/>
      <c r="GND37" s="446"/>
      <c r="GNE37" s="446"/>
      <c r="GNF37" s="446"/>
      <c r="GNG37" s="451"/>
      <c r="GNH37" s="451"/>
      <c r="GNI37" s="450"/>
      <c r="GNJ37" s="450"/>
      <c r="GNK37" s="446"/>
      <c r="GNL37" s="446"/>
      <c r="GNM37" s="446"/>
      <c r="GNN37" s="446"/>
      <c r="GNO37" s="451"/>
      <c r="GNP37" s="451"/>
      <c r="GNQ37" s="450"/>
      <c r="GNR37" s="450"/>
      <c r="GNS37" s="446"/>
      <c r="GNT37" s="446"/>
      <c r="GNU37" s="446"/>
      <c r="GNV37" s="446"/>
      <c r="GNW37" s="451"/>
      <c r="GNX37" s="451"/>
      <c r="GNY37" s="450"/>
      <c r="GNZ37" s="450"/>
      <c r="GOA37" s="446"/>
      <c r="GOB37" s="446"/>
      <c r="GOC37" s="446"/>
      <c r="GOD37" s="446"/>
      <c r="GOE37" s="451"/>
      <c r="GOF37" s="451"/>
      <c r="GOG37" s="450"/>
      <c r="GOH37" s="450"/>
      <c r="GOI37" s="446"/>
      <c r="GOJ37" s="446"/>
      <c r="GOK37" s="446"/>
      <c r="GOL37" s="446"/>
      <c r="GOM37" s="451"/>
      <c r="GON37" s="451"/>
      <c r="GOO37" s="450"/>
      <c r="GOP37" s="450"/>
      <c r="GOQ37" s="446"/>
      <c r="GOR37" s="446"/>
      <c r="GOS37" s="446"/>
      <c r="GOT37" s="446"/>
      <c r="GOU37" s="451"/>
      <c r="GOV37" s="451"/>
      <c r="GOW37" s="450"/>
      <c r="GOX37" s="450"/>
      <c r="GOY37" s="446"/>
      <c r="GOZ37" s="446"/>
      <c r="GPA37" s="446"/>
      <c r="GPB37" s="446"/>
      <c r="GPC37" s="451"/>
      <c r="GPD37" s="451"/>
      <c r="GPE37" s="450"/>
      <c r="GPF37" s="450"/>
      <c r="GPG37" s="446"/>
      <c r="GPH37" s="446"/>
      <c r="GPI37" s="446"/>
      <c r="GPJ37" s="446"/>
      <c r="GPK37" s="451"/>
      <c r="GPL37" s="451"/>
      <c r="GPM37" s="450"/>
      <c r="GPN37" s="450"/>
      <c r="GPO37" s="446"/>
      <c r="GPP37" s="446"/>
      <c r="GPQ37" s="446"/>
      <c r="GPR37" s="446"/>
      <c r="GPS37" s="451"/>
      <c r="GPT37" s="451"/>
      <c r="GPU37" s="450"/>
      <c r="GPV37" s="450"/>
      <c r="GPW37" s="446"/>
      <c r="GPX37" s="446"/>
      <c r="GPY37" s="446"/>
      <c r="GPZ37" s="446"/>
      <c r="GQA37" s="451"/>
      <c r="GQB37" s="451"/>
      <c r="GQC37" s="450"/>
      <c r="GQD37" s="450"/>
      <c r="GQE37" s="446"/>
      <c r="GQF37" s="446"/>
      <c r="GQG37" s="446"/>
      <c r="GQH37" s="446"/>
      <c r="GQI37" s="451"/>
      <c r="GQJ37" s="451"/>
      <c r="GQK37" s="450"/>
      <c r="GQL37" s="450"/>
      <c r="GQM37" s="446"/>
      <c r="GQN37" s="446"/>
      <c r="GQO37" s="446"/>
      <c r="GQP37" s="446"/>
      <c r="GQQ37" s="451"/>
      <c r="GQR37" s="451"/>
      <c r="GQS37" s="450"/>
      <c r="GQT37" s="450"/>
      <c r="GQU37" s="446"/>
      <c r="GQV37" s="446"/>
      <c r="GQW37" s="446"/>
      <c r="GQX37" s="446"/>
      <c r="GQY37" s="451"/>
      <c r="GQZ37" s="451"/>
      <c r="GRA37" s="450"/>
      <c r="GRB37" s="450"/>
      <c r="GRC37" s="446"/>
      <c r="GRD37" s="446"/>
      <c r="GRE37" s="446"/>
      <c r="GRF37" s="446"/>
      <c r="GRG37" s="451"/>
      <c r="GRH37" s="451"/>
      <c r="GRI37" s="450"/>
      <c r="GRJ37" s="450"/>
      <c r="GRK37" s="446"/>
      <c r="GRL37" s="446"/>
      <c r="GRM37" s="446"/>
      <c r="GRN37" s="446"/>
      <c r="GRO37" s="451"/>
      <c r="GRP37" s="451"/>
      <c r="GRQ37" s="450"/>
      <c r="GRR37" s="450"/>
      <c r="GRS37" s="446"/>
      <c r="GRT37" s="446"/>
      <c r="GRU37" s="446"/>
      <c r="GRV37" s="446"/>
      <c r="GRW37" s="451"/>
      <c r="GRX37" s="451"/>
      <c r="GRY37" s="450"/>
      <c r="GRZ37" s="450"/>
      <c r="GSA37" s="446"/>
      <c r="GSB37" s="446"/>
      <c r="GSC37" s="446"/>
      <c r="GSD37" s="446"/>
      <c r="GSE37" s="451"/>
      <c r="GSF37" s="451"/>
      <c r="GSG37" s="450"/>
      <c r="GSH37" s="450"/>
      <c r="GSI37" s="446"/>
      <c r="GSJ37" s="446"/>
      <c r="GSK37" s="446"/>
      <c r="GSL37" s="446"/>
      <c r="GSM37" s="451"/>
      <c r="GSN37" s="451"/>
      <c r="GSO37" s="450"/>
      <c r="GSP37" s="450"/>
      <c r="GSQ37" s="446"/>
      <c r="GSR37" s="446"/>
      <c r="GSS37" s="446"/>
      <c r="GST37" s="446"/>
      <c r="GSU37" s="451"/>
      <c r="GSV37" s="451"/>
      <c r="GSW37" s="450"/>
      <c r="GSX37" s="450"/>
      <c r="GSY37" s="446"/>
      <c r="GSZ37" s="446"/>
      <c r="GTA37" s="446"/>
      <c r="GTB37" s="446"/>
      <c r="GTC37" s="451"/>
      <c r="GTD37" s="451"/>
      <c r="GTE37" s="450"/>
      <c r="GTF37" s="450"/>
      <c r="GTG37" s="446"/>
      <c r="GTH37" s="446"/>
      <c r="GTI37" s="446"/>
      <c r="GTJ37" s="446"/>
      <c r="GTK37" s="451"/>
      <c r="GTL37" s="451"/>
      <c r="GTM37" s="450"/>
      <c r="GTN37" s="450"/>
      <c r="GTO37" s="446"/>
      <c r="GTP37" s="446"/>
      <c r="GTQ37" s="446"/>
      <c r="GTR37" s="446"/>
      <c r="GTS37" s="451"/>
      <c r="GTT37" s="451"/>
      <c r="GTU37" s="450"/>
      <c r="GTV37" s="450"/>
      <c r="GTW37" s="446"/>
      <c r="GTX37" s="446"/>
      <c r="GTY37" s="446"/>
      <c r="GTZ37" s="446"/>
      <c r="GUA37" s="451"/>
      <c r="GUB37" s="451"/>
      <c r="GUC37" s="450"/>
      <c r="GUD37" s="450"/>
      <c r="GUE37" s="446"/>
      <c r="GUF37" s="446"/>
      <c r="GUG37" s="446"/>
      <c r="GUH37" s="446"/>
      <c r="GUI37" s="451"/>
      <c r="GUJ37" s="451"/>
      <c r="GUK37" s="450"/>
      <c r="GUL37" s="450"/>
      <c r="GUM37" s="446"/>
      <c r="GUN37" s="446"/>
      <c r="GUO37" s="446"/>
      <c r="GUP37" s="446"/>
      <c r="GUQ37" s="451"/>
      <c r="GUR37" s="451"/>
      <c r="GUS37" s="450"/>
      <c r="GUT37" s="450"/>
      <c r="GUU37" s="446"/>
      <c r="GUV37" s="446"/>
      <c r="GUW37" s="446"/>
      <c r="GUX37" s="446"/>
      <c r="GUY37" s="451"/>
      <c r="GUZ37" s="451"/>
      <c r="GVA37" s="450"/>
      <c r="GVB37" s="450"/>
      <c r="GVC37" s="446"/>
      <c r="GVD37" s="446"/>
      <c r="GVE37" s="446"/>
      <c r="GVF37" s="446"/>
      <c r="GVG37" s="451"/>
      <c r="GVH37" s="451"/>
      <c r="GVI37" s="450"/>
      <c r="GVJ37" s="450"/>
      <c r="GVK37" s="446"/>
      <c r="GVL37" s="446"/>
      <c r="GVM37" s="446"/>
      <c r="GVN37" s="446"/>
      <c r="GVO37" s="451"/>
      <c r="GVP37" s="451"/>
      <c r="GVQ37" s="450"/>
      <c r="GVR37" s="450"/>
      <c r="GVS37" s="446"/>
      <c r="GVT37" s="446"/>
      <c r="GVU37" s="446"/>
      <c r="GVV37" s="446"/>
      <c r="GVW37" s="451"/>
      <c r="GVX37" s="451"/>
      <c r="GVY37" s="450"/>
      <c r="GVZ37" s="450"/>
      <c r="GWA37" s="446"/>
      <c r="GWB37" s="446"/>
      <c r="GWC37" s="446"/>
      <c r="GWD37" s="446"/>
      <c r="GWE37" s="451"/>
      <c r="GWF37" s="451"/>
      <c r="GWG37" s="450"/>
      <c r="GWH37" s="450"/>
      <c r="GWI37" s="446"/>
      <c r="GWJ37" s="446"/>
      <c r="GWK37" s="446"/>
      <c r="GWL37" s="446"/>
      <c r="GWM37" s="451"/>
      <c r="GWN37" s="451"/>
      <c r="GWO37" s="450"/>
      <c r="GWP37" s="450"/>
      <c r="GWQ37" s="446"/>
      <c r="GWR37" s="446"/>
      <c r="GWS37" s="446"/>
      <c r="GWT37" s="446"/>
      <c r="GWU37" s="451"/>
      <c r="GWV37" s="451"/>
      <c r="GWW37" s="450"/>
      <c r="GWX37" s="450"/>
      <c r="GWY37" s="446"/>
      <c r="GWZ37" s="446"/>
      <c r="GXA37" s="446"/>
      <c r="GXB37" s="446"/>
      <c r="GXC37" s="451"/>
      <c r="GXD37" s="451"/>
      <c r="GXE37" s="450"/>
      <c r="GXF37" s="450"/>
      <c r="GXG37" s="446"/>
      <c r="GXH37" s="446"/>
      <c r="GXI37" s="446"/>
      <c r="GXJ37" s="446"/>
      <c r="GXK37" s="451"/>
      <c r="GXL37" s="451"/>
      <c r="GXM37" s="450"/>
      <c r="GXN37" s="450"/>
      <c r="GXO37" s="446"/>
      <c r="GXP37" s="446"/>
      <c r="GXQ37" s="446"/>
      <c r="GXR37" s="446"/>
      <c r="GXS37" s="451"/>
      <c r="GXT37" s="451"/>
      <c r="GXU37" s="450"/>
      <c r="GXV37" s="450"/>
      <c r="GXW37" s="446"/>
      <c r="GXX37" s="446"/>
      <c r="GXY37" s="446"/>
      <c r="GXZ37" s="446"/>
      <c r="GYA37" s="451"/>
      <c r="GYB37" s="451"/>
      <c r="GYC37" s="450"/>
      <c r="GYD37" s="450"/>
      <c r="GYE37" s="446"/>
      <c r="GYF37" s="446"/>
      <c r="GYG37" s="446"/>
      <c r="GYH37" s="446"/>
      <c r="GYI37" s="451"/>
      <c r="GYJ37" s="451"/>
      <c r="GYK37" s="450"/>
      <c r="GYL37" s="450"/>
      <c r="GYM37" s="446"/>
      <c r="GYN37" s="446"/>
      <c r="GYO37" s="446"/>
      <c r="GYP37" s="446"/>
      <c r="GYQ37" s="451"/>
      <c r="GYR37" s="451"/>
      <c r="GYS37" s="450"/>
      <c r="GYT37" s="450"/>
      <c r="GYU37" s="446"/>
      <c r="GYV37" s="446"/>
      <c r="GYW37" s="446"/>
      <c r="GYX37" s="446"/>
      <c r="GYY37" s="451"/>
      <c r="GYZ37" s="451"/>
      <c r="GZA37" s="450"/>
      <c r="GZB37" s="450"/>
      <c r="GZC37" s="446"/>
      <c r="GZD37" s="446"/>
      <c r="GZE37" s="446"/>
      <c r="GZF37" s="446"/>
      <c r="GZG37" s="451"/>
      <c r="GZH37" s="451"/>
      <c r="GZI37" s="450"/>
      <c r="GZJ37" s="450"/>
      <c r="GZK37" s="446"/>
      <c r="GZL37" s="446"/>
      <c r="GZM37" s="446"/>
      <c r="GZN37" s="446"/>
      <c r="GZO37" s="451"/>
      <c r="GZP37" s="451"/>
      <c r="GZQ37" s="450"/>
      <c r="GZR37" s="450"/>
      <c r="GZS37" s="446"/>
      <c r="GZT37" s="446"/>
      <c r="GZU37" s="446"/>
      <c r="GZV37" s="446"/>
      <c r="GZW37" s="451"/>
      <c r="GZX37" s="451"/>
      <c r="GZY37" s="450"/>
      <c r="GZZ37" s="450"/>
      <c r="HAA37" s="446"/>
      <c r="HAB37" s="446"/>
      <c r="HAC37" s="446"/>
      <c r="HAD37" s="446"/>
      <c r="HAE37" s="451"/>
      <c r="HAF37" s="451"/>
      <c r="HAG37" s="450"/>
      <c r="HAH37" s="450"/>
      <c r="HAI37" s="446"/>
      <c r="HAJ37" s="446"/>
      <c r="HAK37" s="446"/>
      <c r="HAL37" s="446"/>
      <c r="HAM37" s="451"/>
      <c r="HAN37" s="451"/>
      <c r="HAO37" s="450"/>
      <c r="HAP37" s="450"/>
      <c r="HAQ37" s="446"/>
      <c r="HAR37" s="446"/>
      <c r="HAS37" s="446"/>
      <c r="HAT37" s="446"/>
      <c r="HAU37" s="451"/>
      <c r="HAV37" s="451"/>
      <c r="HAW37" s="450"/>
      <c r="HAX37" s="450"/>
      <c r="HAY37" s="446"/>
      <c r="HAZ37" s="446"/>
      <c r="HBA37" s="446"/>
      <c r="HBB37" s="446"/>
      <c r="HBC37" s="451"/>
      <c r="HBD37" s="451"/>
      <c r="HBE37" s="450"/>
      <c r="HBF37" s="450"/>
      <c r="HBG37" s="446"/>
      <c r="HBH37" s="446"/>
      <c r="HBI37" s="446"/>
      <c r="HBJ37" s="446"/>
      <c r="HBK37" s="451"/>
      <c r="HBL37" s="451"/>
      <c r="HBM37" s="450"/>
      <c r="HBN37" s="450"/>
      <c r="HBO37" s="446"/>
      <c r="HBP37" s="446"/>
      <c r="HBQ37" s="446"/>
      <c r="HBR37" s="446"/>
      <c r="HBS37" s="451"/>
      <c r="HBT37" s="451"/>
      <c r="HBU37" s="450"/>
      <c r="HBV37" s="450"/>
      <c r="HBW37" s="446"/>
      <c r="HBX37" s="446"/>
      <c r="HBY37" s="446"/>
      <c r="HBZ37" s="446"/>
      <c r="HCA37" s="451"/>
      <c r="HCB37" s="451"/>
      <c r="HCC37" s="450"/>
      <c r="HCD37" s="450"/>
      <c r="HCE37" s="446"/>
      <c r="HCF37" s="446"/>
      <c r="HCG37" s="446"/>
      <c r="HCH37" s="446"/>
      <c r="HCI37" s="451"/>
      <c r="HCJ37" s="451"/>
      <c r="HCK37" s="450"/>
      <c r="HCL37" s="450"/>
      <c r="HCM37" s="446"/>
      <c r="HCN37" s="446"/>
      <c r="HCO37" s="446"/>
      <c r="HCP37" s="446"/>
      <c r="HCQ37" s="451"/>
      <c r="HCR37" s="451"/>
      <c r="HCS37" s="450"/>
      <c r="HCT37" s="450"/>
      <c r="HCU37" s="446"/>
      <c r="HCV37" s="446"/>
      <c r="HCW37" s="446"/>
      <c r="HCX37" s="446"/>
      <c r="HCY37" s="451"/>
      <c r="HCZ37" s="451"/>
      <c r="HDA37" s="450"/>
      <c r="HDB37" s="450"/>
      <c r="HDC37" s="446"/>
      <c r="HDD37" s="446"/>
      <c r="HDE37" s="446"/>
      <c r="HDF37" s="446"/>
      <c r="HDG37" s="451"/>
      <c r="HDH37" s="451"/>
      <c r="HDI37" s="450"/>
      <c r="HDJ37" s="450"/>
      <c r="HDK37" s="446"/>
      <c r="HDL37" s="446"/>
      <c r="HDM37" s="446"/>
      <c r="HDN37" s="446"/>
      <c r="HDO37" s="451"/>
      <c r="HDP37" s="451"/>
      <c r="HDQ37" s="450"/>
      <c r="HDR37" s="450"/>
      <c r="HDS37" s="446"/>
      <c r="HDT37" s="446"/>
      <c r="HDU37" s="446"/>
      <c r="HDV37" s="446"/>
      <c r="HDW37" s="451"/>
      <c r="HDX37" s="451"/>
      <c r="HDY37" s="450"/>
      <c r="HDZ37" s="450"/>
      <c r="HEA37" s="446"/>
      <c r="HEB37" s="446"/>
      <c r="HEC37" s="446"/>
      <c r="HED37" s="446"/>
      <c r="HEE37" s="451"/>
      <c r="HEF37" s="451"/>
      <c r="HEG37" s="450"/>
      <c r="HEH37" s="450"/>
      <c r="HEI37" s="446"/>
      <c r="HEJ37" s="446"/>
      <c r="HEK37" s="446"/>
      <c r="HEL37" s="446"/>
      <c r="HEM37" s="451"/>
      <c r="HEN37" s="451"/>
      <c r="HEO37" s="450"/>
      <c r="HEP37" s="450"/>
      <c r="HEQ37" s="446"/>
      <c r="HER37" s="446"/>
      <c r="HES37" s="446"/>
      <c r="HET37" s="446"/>
      <c r="HEU37" s="451"/>
      <c r="HEV37" s="451"/>
      <c r="HEW37" s="450"/>
      <c r="HEX37" s="450"/>
      <c r="HEY37" s="446"/>
      <c r="HEZ37" s="446"/>
      <c r="HFA37" s="446"/>
      <c r="HFB37" s="446"/>
      <c r="HFC37" s="451"/>
      <c r="HFD37" s="451"/>
      <c r="HFE37" s="450"/>
      <c r="HFF37" s="450"/>
      <c r="HFG37" s="446"/>
      <c r="HFH37" s="446"/>
      <c r="HFI37" s="446"/>
      <c r="HFJ37" s="446"/>
      <c r="HFK37" s="451"/>
      <c r="HFL37" s="451"/>
      <c r="HFM37" s="450"/>
      <c r="HFN37" s="450"/>
      <c r="HFO37" s="446"/>
      <c r="HFP37" s="446"/>
      <c r="HFQ37" s="446"/>
      <c r="HFR37" s="446"/>
      <c r="HFS37" s="451"/>
      <c r="HFT37" s="451"/>
      <c r="HFU37" s="450"/>
      <c r="HFV37" s="450"/>
      <c r="HFW37" s="446"/>
      <c r="HFX37" s="446"/>
      <c r="HFY37" s="446"/>
      <c r="HFZ37" s="446"/>
      <c r="HGA37" s="451"/>
      <c r="HGB37" s="451"/>
      <c r="HGC37" s="450"/>
      <c r="HGD37" s="450"/>
      <c r="HGE37" s="446"/>
      <c r="HGF37" s="446"/>
      <c r="HGG37" s="446"/>
      <c r="HGH37" s="446"/>
      <c r="HGI37" s="451"/>
      <c r="HGJ37" s="451"/>
      <c r="HGK37" s="450"/>
      <c r="HGL37" s="450"/>
      <c r="HGM37" s="446"/>
      <c r="HGN37" s="446"/>
      <c r="HGO37" s="446"/>
      <c r="HGP37" s="446"/>
      <c r="HGQ37" s="451"/>
      <c r="HGR37" s="451"/>
      <c r="HGS37" s="450"/>
      <c r="HGT37" s="450"/>
      <c r="HGU37" s="446"/>
      <c r="HGV37" s="446"/>
      <c r="HGW37" s="446"/>
      <c r="HGX37" s="446"/>
      <c r="HGY37" s="451"/>
      <c r="HGZ37" s="451"/>
      <c r="HHA37" s="450"/>
      <c r="HHB37" s="450"/>
      <c r="HHC37" s="446"/>
      <c r="HHD37" s="446"/>
      <c r="HHE37" s="446"/>
      <c r="HHF37" s="446"/>
      <c r="HHG37" s="451"/>
      <c r="HHH37" s="451"/>
      <c r="HHI37" s="450"/>
      <c r="HHJ37" s="450"/>
      <c r="HHK37" s="446"/>
      <c r="HHL37" s="446"/>
      <c r="HHM37" s="446"/>
      <c r="HHN37" s="446"/>
      <c r="HHO37" s="451"/>
      <c r="HHP37" s="451"/>
      <c r="HHQ37" s="450"/>
      <c r="HHR37" s="450"/>
      <c r="HHS37" s="446"/>
      <c r="HHT37" s="446"/>
      <c r="HHU37" s="446"/>
      <c r="HHV37" s="446"/>
      <c r="HHW37" s="451"/>
      <c r="HHX37" s="451"/>
      <c r="HHY37" s="450"/>
      <c r="HHZ37" s="450"/>
      <c r="HIA37" s="446"/>
      <c r="HIB37" s="446"/>
      <c r="HIC37" s="446"/>
      <c r="HID37" s="446"/>
      <c r="HIE37" s="451"/>
      <c r="HIF37" s="451"/>
      <c r="HIG37" s="450"/>
      <c r="HIH37" s="450"/>
      <c r="HII37" s="446"/>
      <c r="HIJ37" s="446"/>
      <c r="HIK37" s="446"/>
      <c r="HIL37" s="446"/>
      <c r="HIM37" s="451"/>
      <c r="HIN37" s="451"/>
      <c r="HIO37" s="450"/>
      <c r="HIP37" s="450"/>
      <c r="HIQ37" s="446"/>
      <c r="HIR37" s="446"/>
      <c r="HIS37" s="446"/>
      <c r="HIT37" s="446"/>
      <c r="HIU37" s="451"/>
      <c r="HIV37" s="451"/>
      <c r="HIW37" s="450"/>
      <c r="HIX37" s="450"/>
      <c r="HIY37" s="446"/>
      <c r="HIZ37" s="446"/>
      <c r="HJA37" s="446"/>
      <c r="HJB37" s="446"/>
      <c r="HJC37" s="451"/>
      <c r="HJD37" s="451"/>
      <c r="HJE37" s="450"/>
      <c r="HJF37" s="450"/>
      <c r="HJG37" s="446"/>
      <c r="HJH37" s="446"/>
      <c r="HJI37" s="446"/>
      <c r="HJJ37" s="446"/>
      <c r="HJK37" s="451"/>
      <c r="HJL37" s="451"/>
      <c r="HJM37" s="450"/>
      <c r="HJN37" s="450"/>
      <c r="HJO37" s="446"/>
      <c r="HJP37" s="446"/>
      <c r="HJQ37" s="446"/>
      <c r="HJR37" s="446"/>
      <c r="HJS37" s="451"/>
      <c r="HJT37" s="451"/>
      <c r="HJU37" s="450"/>
      <c r="HJV37" s="450"/>
      <c r="HJW37" s="446"/>
      <c r="HJX37" s="446"/>
      <c r="HJY37" s="446"/>
      <c r="HJZ37" s="446"/>
      <c r="HKA37" s="451"/>
      <c r="HKB37" s="451"/>
      <c r="HKC37" s="450"/>
      <c r="HKD37" s="450"/>
      <c r="HKE37" s="446"/>
      <c r="HKF37" s="446"/>
      <c r="HKG37" s="446"/>
      <c r="HKH37" s="446"/>
      <c r="HKI37" s="451"/>
      <c r="HKJ37" s="451"/>
      <c r="HKK37" s="450"/>
      <c r="HKL37" s="450"/>
      <c r="HKM37" s="446"/>
      <c r="HKN37" s="446"/>
      <c r="HKO37" s="446"/>
      <c r="HKP37" s="446"/>
      <c r="HKQ37" s="451"/>
      <c r="HKR37" s="451"/>
      <c r="HKS37" s="450"/>
      <c r="HKT37" s="450"/>
      <c r="HKU37" s="446"/>
      <c r="HKV37" s="446"/>
      <c r="HKW37" s="446"/>
      <c r="HKX37" s="446"/>
      <c r="HKY37" s="451"/>
      <c r="HKZ37" s="451"/>
      <c r="HLA37" s="450"/>
      <c r="HLB37" s="450"/>
      <c r="HLC37" s="446"/>
      <c r="HLD37" s="446"/>
      <c r="HLE37" s="446"/>
      <c r="HLF37" s="446"/>
      <c r="HLG37" s="451"/>
      <c r="HLH37" s="451"/>
      <c r="HLI37" s="450"/>
      <c r="HLJ37" s="450"/>
      <c r="HLK37" s="446"/>
      <c r="HLL37" s="446"/>
      <c r="HLM37" s="446"/>
      <c r="HLN37" s="446"/>
      <c r="HLO37" s="451"/>
      <c r="HLP37" s="451"/>
      <c r="HLQ37" s="450"/>
      <c r="HLR37" s="450"/>
      <c r="HLS37" s="446"/>
      <c r="HLT37" s="446"/>
      <c r="HLU37" s="446"/>
      <c r="HLV37" s="446"/>
      <c r="HLW37" s="451"/>
      <c r="HLX37" s="451"/>
      <c r="HLY37" s="450"/>
      <c r="HLZ37" s="450"/>
      <c r="HMA37" s="446"/>
      <c r="HMB37" s="446"/>
      <c r="HMC37" s="446"/>
      <c r="HMD37" s="446"/>
      <c r="HME37" s="451"/>
      <c r="HMF37" s="451"/>
      <c r="HMG37" s="450"/>
      <c r="HMH37" s="450"/>
      <c r="HMI37" s="446"/>
      <c r="HMJ37" s="446"/>
      <c r="HMK37" s="446"/>
      <c r="HML37" s="446"/>
      <c r="HMM37" s="451"/>
      <c r="HMN37" s="451"/>
      <c r="HMO37" s="450"/>
      <c r="HMP37" s="450"/>
      <c r="HMQ37" s="446"/>
      <c r="HMR37" s="446"/>
      <c r="HMS37" s="446"/>
      <c r="HMT37" s="446"/>
      <c r="HMU37" s="451"/>
      <c r="HMV37" s="451"/>
      <c r="HMW37" s="450"/>
      <c r="HMX37" s="450"/>
      <c r="HMY37" s="446"/>
      <c r="HMZ37" s="446"/>
      <c r="HNA37" s="446"/>
      <c r="HNB37" s="446"/>
      <c r="HNC37" s="451"/>
      <c r="HND37" s="451"/>
      <c r="HNE37" s="450"/>
      <c r="HNF37" s="450"/>
      <c r="HNG37" s="446"/>
      <c r="HNH37" s="446"/>
      <c r="HNI37" s="446"/>
      <c r="HNJ37" s="446"/>
      <c r="HNK37" s="451"/>
      <c r="HNL37" s="451"/>
      <c r="HNM37" s="450"/>
      <c r="HNN37" s="450"/>
      <c r="HNO37" s="446"/>
      <c r="HNP37" s="446"/>
      <c r="HNQ37" s="446"/>
      <c r="HNR37" s="446"/>
      <c r="HNS37" s="451"/>
      <c r="HNT37" s="451"/>
      <c r="HNU37" s="450"/>
      <c r="HNV37" s="450"/>
      <c r="HNW37" s="446"/>
      <c r="HNX37" s="446"/>
      <c r="HNY37" s="446"/>
      <c r="HNZ37" s="446"/>
      <c r="HOA37" s="451"/>
      <c r="HOB37" s="451"/>
      <c r="HOC37" s="450"/>
      <c r="HOD37" s="450"/>
      <c r="HOE37" s="446"/>
      <c r="HOF37" s="446"/>
      <c r="HOG37" s="446"/>
      <c r="HOH37" s="446"/>
      <c r="HOI37" s="451"/>
      <c r="HOJ37" s="451"/>
      <c r="HOK37" s="450"/>
      <c r="HOL37" s="450"/>
      <c r="HOM37" s="446"/>
      <c r="HON37" s="446"/>
      <c r="HOO37" s="446"/>
      <c r="HOP37" s="446"/>
      <c r="HOQ37" s="451"/>
      <c r="HOR37" s="451"/>
      <c r="HOS37" s="450"/>
      <c r="HOT37" s="450"/>
      <c r="HOU37" s="446"/>
      <c r="HOV37" s="446"/>
      <c r="HOW37" s="446"/>
      <c r="HOX37" s="446"/>
      <c r="HOY37" s="451"/>
      <c r="HOZ37" s="451"/>
      <c r="HPA37" s="450"/>
      <c r="HPB37" s="450"/>
      <c r="HPC37" s="446"/>
      <c r="HPD37" s="446"/>
      <c r="HPE37" s="446"/>
      <c r="HPF37" s="446"/>
      <c r="HPG37" s="451"/>
      <c r="HPH37" s="451"/>
      <c r="HPI37" s="450"/>
      <c r="HPJ37" s="450"/>
      <c r="HPK37" s="446"/>
      <c r="HPL37" s="446"/>
      <c r="HPM37" s="446"/>
      <c r="HPN37" s="446"/>
      <c r="HPO37" s="451"/>
      <c r="HPP37" s="451"/>
      <c r="HPQ37" s="450"/>
      <c r="HPR37" s="450"/>
      <c r="HPS37" s="446"/>
      <c r="HPT37" s="446"/>
      <c r="HPU37" s="446"/>
      <c r="HPV37" s="446"/>
      <c r="HPW37" s="451"/>
      <c r="HPX37" s="451"/>
      <c r="HPY37" s="450"/>
      <c r="HPZ37" s="450"/>
      <c r="HQA37" s="446"/>
      <c r="HQB37" s="446"/>
      <c r="HQC37" s="446"/>
      <c r="HQD37" s="446"/>
      <c r="HQE37" s="451"/>
      <c r="HQF37" s="451"/>
      <c r="HQG37" s="450"/>
      <c r="HQH37" s="450"/>
      <c r="HQI37" s="446"/>
      <c r="HQJ37" s="446"/>
      <c r="HQK37" s="446"/>
      <c r="HQL37" s="446"/>
      <c r="HQM37" s="451"/>
      <c r="HQN37" s="451"/>
      <c r="HQO37" s="450"/>
      <c r="HQP37" s="450"/>
      <c r="HQQ37" s="446"/>
      <c r="HQR37" s="446"/>
      <c r="HQS37" s="446"/>
      <c r="HQT37" s="446"/>
      <c r="HQU37" s="451"/>
      <c r="HQV37" s="451"/>
      <c r="HQW37" s="450"/>
      <c r="HQX37" s="450"/>
      <c r="HQY37" s="446"/>
      <c r="HQZ37" s="446"/>
      <c r="HRA37" s="446"/>
      <c r="HRB37" s="446"/>
      <c r="HRC37" s="451"/>
      <c r="HRD37" s="451"/>
      <c r="HRE37" s="450"/>
      <c r="HRF37" s="450"/>
      <c r="HRG37" s="446"/>
      <c r="HRH37" s="446"/>
      <c r="HRI37" s="446"/>
      <c r="HRJ37" s="446"/>
      <c r="HRK37" s="451"/>
      <c r="HRL37" s="451"/>
      <c r="HRM37" s="450"/>
      <c r="HRN37" s="450"/>
      <c r="HRO37" s="446"/>
      <c r="HRP37" s="446"/>
      <c r="HRQ37" s="446"/>
      <c r="HRR37" s="446"/>
      <c r="HRS37" s="451"/>
      <c r="HRT37" s="451"/>
      <c r="HRU37" s="450"/>
      <c r="HRV37" s="450"/>
      <c r="HRW37" s="446"/>
      <c r="HRX37" s="446"/>
      <c r="HRY37" s="446"/>
      <c r="HRZ37" s="446"/>
      <c r="HSA37" s="451"/>
      <c r="HSB37" s="451"/>
      <c r="HSC37" s="450"/>
      <c r="HSD37" s="450"/>
      <c r="HSE37" s="446"/>
      <c r="HSF37" s="446"/>
      <c r="HSG37" s="446"/>
      <c r="HSH37" s="446"/>
      <c r="HSI37" s="451"/>
      <c r="HSJ37" s="451"/>
      <c r="HSK37" s="450"/>
      <c r="HSL37" s="450"/>
      <c r="HSM37" s="446"/>
      <c r="HSN37" s="446"/>
      <c r="HSO37" s="446"/>
      <c r="HSP37" s="446"/>
      <c r="HSQ37" s="451"/>
      <c r="HSR37" s="451"/>
      <c r="HSS37" s="450"/>
      <c r="HST37" s="450"/>
      <c r="HSU37" s="446"/>
      <c r="HSV37" s="446"/>
      <c r="HSW37" s="446"/>
      <c r="HSX37" s="446"/>
      <c r="HSY37" s="451"/>
      <c r="HSZ37" s="451"/>
      <c r="HTA37" s="450"/>
      <c r="HTB37" s="450"/>
      <c r="HTC37" s="446"/>
      <c r="HTD37" s="446"/>
      <c r="HTE37" s="446"/>
      <c r="HTF37" s="446"/>
      <c r="HTG37" s="451"/>
      <c r="HTH37" s="451"/>
      <c r="HTI37" s="450"/>
      <c r="HTJ37" s="450"/>
      <c r="HTK37" s="446"/>
      <c r="HTL37" s="446"/>
      <c r="HTM37" s="446"/>
      <c r="HTN37" s="446"/>
      <c r="HTO37" s="451"/>
      <c r="HTP37" s="451"/>
      <c r="HTQ37" s="450"/>
      <c r="HTR37" s="450"/>
      <c r="HTS37" s="446"/>
      <c r="HTT37" s="446"/>
      <c r="HTU37" s="446"/>
      <c r="HTV37" s="446"/>
      <c r="HTW37" s="451"/>
      <c r="HTX37" s="451"/>
      <c r="HTY37" s="450"/>
      <c r="HTZ37" s="450"/>
      <c r="HUA37" s="446"/>
      <c r="HUB37" s="446"/>
      <c r="HUC37" s="446"/>
      <c r="HUD37" s="446"/>
      <c r="HUE37" s="451"/>
      <c r="HUF37" s="451"/>
      <c r="HUG37" s="450"/>
      <c r="HUH37" s="450"/>
      <c r="HUI37" s="446"/>
      <c r="HUJ37" s="446"/>
      <c r="HUK37" s="446"/>
      <c r="HUL37" s="446"/>
      <c r="HUM37" s="451"/>
      <c r="HUN37" s="451"/>
      <c r="HUO37" s="450"/>
      <c r="HUP37" s="450"/>
      <c r="HUQ37" s="446"/>
      <c r="HUR37" s="446"/>
      <c r="HUS37" s="446"/>
      <c r="HUT37" s="446"/>
      <c r="HUU37" s="451"/>
      <c r="HUV37" s="451"/>
      <c r="HUW37" s="450"/>
      <c r="HUX37" s="450"/>
      <c r="HUY37" s="446"/>
      <c r="HUZ37" s="446"/>
      <c r="HVA37" s="446"/>
      <c r="HVB37" s="446"/>
      <c r="HVC37" s="451"/>
      <c r="HVD37" s="451"/>
      <c r="HVE37" s="450"/>
      <c r="HVF37" s="450"/>
      <c r="HVG37" s="446"/>
      <c r="HVH37" s="446"/>
      <c r="HVI37" s="446"/>
      <c r="HVJ37" s="446"/>
      <c r="HVK37" s="451"/>
      <c r="HVL37" s="451"/>
      <c r="HVM37" s="450"/>
      <c r="HVN37" s="450"/>
      <c r="HVO37" s="446"/>
      <c r="HVP37" s="446"/>
      <c r="HVQ37" s="446"/>
      <c r="HVR37" s="446"/>
      <c r="HVS37" s="451"/>
      <c r="HVT37" s="451"/>
      <c r="HVU37" s="450"/>
      <c r="HVV37" s="450"/>
      <c r="HVW37" s="446"/>
      <c r="HVX37" s="446"/>
      <c r="HVY37" s="446"/>
      <c r="HVZ37" s="446"/>
      <c r="HWA37" s="451"/>
      <c r="HWB37" s="451"/>
      <c r="HWC37" s="450"/>
      <c r="HWD37" s="450"/>
      <c r="HWE37" s="446"/>
      <c r="HWF37" s="446"/>
      <c r="HWG37" s="446"/>
      <c r="HWH37" s="446"/>
      <c r="HWI37" s="451"/>
      <c r="HWJ37" s="451"/>
      <c r="HWK37" s="450"/>
      <c r="HWL37" s="450"/>
      <c r="HWM37" s="446"/>
      <c r="HWN37" s="446"/>
      <c r="HWO37" s="446"/>
      <c r="HWP37" s="446"/>
      <c r="HWQ37" s="451"/>
      <c r="HWR37" s="451"/>
      <c r="HWS37" s="450"/>
      <c r="HWT37" s="450"/>
      <c r="HWU37" s="446"/>
      <c r="HWV37" s="446"/>
      <c r="HWW37" s="446"/>
      <c r="HWX37" s="446"/>
      <c r="HWY37" s="451"/>
      <c r="HWZ37" s="451"/>
      <c r="HXA37" s="450"/>
      <c r="HXB37" s="450"/>
      <c r="HXC37" s="446"/>
      <c r="HXD37" s="446"/>
      <c r="HXE37" s="446"/>
      <c r="HXF37" s="446"/>
      <c r="HXG37" s="451"/>
      <c r="HXH37" s="451"/>
      <c r="HXI37" s="450"/>
      <c r="HXJ37" s="450"/>
      <c r="HXK37" s="446"/>
      <c r="HXL37" s="446"/>
      <c r="HXM37" s="446"/>
      <c r="HXN37" s="446"/>
      <c r="HXO37" s="451"/>
      <c r="HXP37" s="451"/>
      <c r="HXQ37" s="450"/>
      <c r="HXR37" s="450"/>
      <c r="HXS37" s="446"/>
      <c r="HXT37" s="446"/>
      <c r="HXU37" s="446"/>
      <c r="HXV37" s="446"/>
      <c r="HXW37" s="451"/>
      <c r="HXX37" s="451"/>
      <c r="HXY37" s="450"/>
      <c r="HXZ37" s="450"/>
      <c r="HYA37" s="446"/>
      <c r="HYB37" s="446"/>
      <c r="HYC37" s="446"/>
      <c r="HYD37" s="446"/>
      <c r="HYE37" s="451"/>
      <c r="HYF37" s="451"/>
      <c r="HYG37" s="450"/>
      <c r="HYH37" s="450"/>
      <c r="HYI37" s="446"/>
      <c r="HYJ37" s="446"/>
      <c r="HYK37" s="446"/>
      <c r="HYL37" s="446"/>
      <c r="HYM37" s="451"/>
      <c r="HYN37" s="451"/>
      <c r="HYO37" s="450"/>
      <c r="HYP37" s="450"/>
      <c r="HYQ37" s="446"/>
      <c r="HYR37" s="446"/>
      <c r="HYS37" s="446"/>
      <c r="HYT37" s="446"/>
      <c r="HYU37" s="451"/>
      <c r="HYV37" s="451"/>
      <c r="HYW37" s="450"/>
      <c r="HYX37" s="450"/>
      <c r="HYY37" s="446"/>
      <c r="HYZ37" s="446"/>
      <c r="HZA37" s="446"/>
      <c r="HZB37" s="446"/>
      <c r="HZC37" s="451"/>
      <c r="HZD37" s="451"/>
      <c r="HZE37" s="450"/>
      <c r="HZF37" s="450"/>
      <c r="HZG37" s="446"/>
      <c r="HZH37" s="446"/>
      <c r="HZI37" s="446"/>
      <c r="HZJ37" s="446"/>
      <c r="HZK37" s="451"/>
      <c r="HZL37" s="451"/>
      <c r="HZM37" s="450"/>
      <c r="HZN37" s="450"/>
      <c r="HZO37" s="446"/>
      <c r="HZP37" s="446"/>
      <c r="HZQ37" s="446"/>
      <c r="HZR37" s="446"/>
      <c r="HZS37" s="451"/>
      <c r="HZT37" s="451"/>
      <c r="HZU37" s="450"/>
      <c r="HZV37" s="450"/>
      <c r="HZW37" s="446"/>
      <c r="HZX37" s="446"/>
      <c r="HZY37" s="446"/>
      <c r="HZZ37" s="446"/>
      <c r="IAA37" s="451"/>
      <c r="IAB37" s="451"/>
      <c r="IAC37" s="450"/>
      <c r="IAD37" s="450"/>
      <c r="IAE37" s="446"/>
      <c r="IAF37" s="446"/>
      <c r="IAG37" s="446"/>
      <c r="IAH37" s="446"/>
      <c r="IAI37" s="451"/>
      <c r="IAJ37" s="451"/>
      <c r="IAK37" s="450"/>
      <c r="IAL37" s="450"/>
      <c r="IAM37" s="446"/>
      <c r="IAN37" s="446"/>
      <c r="IAO37" s="446"/>
      <c r="IAP37" s="446"/>
      <c r="IAQ37" s="451"/>
      <c r="IAR37" s="451"/>
      <c r="IAS37" s="450"/>
      <c r="IAT37" s="450"/>
      <c r="IAU37" s="446"/>
      <c r="IAV37" s="446"/>
      <c r="IAW37" s="446"/>
      <c r="IAX37" s="446"/>
      <c r="IAY37" s="451"/>
      <c r="IAZ37" s="451"/>
      <c r="IBA37" s="450"/>
      <c r="IBB37" s="450"/>
      <c r="IBC37" s="446"/>
      <c r="IBD37" s="446"/>
      <c r="IBE37" s="446"/>
      <c r="IBF37" s="446"/>
      <c r="IBG37" s="451"/>
      <c r="IBH37" s="451"/>
      <c r="IBI37" s="450"/>
      <c r="IBJ37" s="450"/>
      <c r="IBK37" s="446"/>
      <c r="IBL37" s="446"/>
      <c r="IBM37" s="446"/>
      <c r="IBN37" s="446"/>
      <c r="IBO37" s="451"/>
      <c r="IBP37" s="451"/>
      <c r="IBQ37" s="450"/>
      <c r="IBR37" s="450"/>
      <c r="IBS37" s="446"/>
      <c r="IBT37" s="446"/>
      <c r="IBU37" s="446"/>
      <c r="IBV37" s="446"/>
      <c r="IBW37" s="451"/>
      <c r="IBX37" s="451"/>
      <c r="IBY37" s="450"/>
      <c r="IBZ37" s="450"/>
      <c r="ICA37" s="446"/>
      <c r="ICB37" s="446"/>
      <c r="ICC37" s="446"/>
      <c r="ICD37" s="446"/>
      <c r="ICE37" s="451"/>
      <c r="ICF37" s="451"/>
      <c r="ICG37" s="450"/>
      <c r="ICH37" s="450"/>
      <c r="ICI37" s="446"/>
      <c r="ICJ37" s="446"/>
      <c r="ICK37" s="446"/>
      <c r="ICL37" s="446"/>
      <c r="ICM37" s="451"/>
      <c r="ICN37" s="451"/>
      <c r="ICO37" s="450"/>
      <c r="ICP37" s="450"/>
      <c r="ICQ37" s="446"/>
      <c r="ICR37" s="446"/>
      <c r="ICS37" s="446"/>
      <c r="ICT37" s="446"/>
      <c r="ICU37" s="451"/>
      <c r="ICV37" s="451"/>
      <c r="ICW37" s="450"/>
      <c r="ICX37" s="450"/>
      <c r="ICY37" s="446"/>
      <c r="ICZ37" s="446"/>
      <c r="IDA37" s="446"/>
      <c r="IDB37" s="446"/>
      <c r="IDC37" s="451"/>
      <c r="IDD37" s="451"/>
      <c r="IDE37" s="450"/>
      <c r="IDF37" s="450"/>
      <c r="IDG37" s="446"/>
      <c r="IDH37" s="446"/>
      <c r="IDI37" s="446"/>
      <c r="IDJ37" s="446"/>
      <c r="IDK37" s="451"/>
      <c r="IDL37" s="451"/>
      <c r="IDM37" s="450"/>
      <c r="IDN37" s="450"/>
      <c r="IDO37" s="446"/>
      <c r="IDP37" s="446"/>
      <c r="IDQ37" s="446"/>
      <c r="IDR37" s="446"/>
      <c r="IDS37" s="451"/>
      <c r="IDT37" s="451"/>
      <c r="IDU37" s="450"/>
      <c r="IDV37" s="450"/>
      <c r="IDW37" s="446"/>
      <c r="IDX37" s="446"/>
      <c r="IDY37" s="446"/>
      <c r="IDZ37" s="446"/>
      <c r="IEA37" s="451"/>
      <c r="IEB37" s="451"/>
      <c r="IEC37" s="450"/>
      <c r="IED37" s="450"/>
      <c r="IEE37" s="446"/>
      <c r="IEF37" s="446"/>
      <c r="IEG37" s="446"/>
      <c r="IEH37" s="446"/>
      <c r="IEI37" s="451"/>
      <c r="IEJ37" s="451"/>
      <c r="IEK37" s="450"/>
      <c r="IEL37" s="450"/>
      <c r="IEM37" s="446"/>
      <c r="IEN37" s="446"/>
      <c r="IEO37" s="446"/>
      <c r="IEP37" s="446"/>
      <c r="IEQ37" s="451"/>
      <c r="IER37" s="451"/>
      <c r="IES37" s="450"/>
      <c r="IET37" s="450"/>
      <c r="IEU37" s="446"/>
      <c r="IEV37" s="446"/>
      <c r="IEW37" s="446"/>
      <c r="IEX37" s="446"/>
      <c r="IEY37" s="451"/>
      <c r="IEZ37" s="451"/>
      <c r="IFA37" s="450"/>
      <c r="IFB37" s="450"/>
      <c r="IFC37" s="446"/>
      <c r="IFD37" s="446"/>
      <c r="IFE37" s="446"/>
      <c r="IFF37" s="446"/>
      <c r="IFG37" s="451"/>
      <c r="IFH37" s="451"/>
      <c r="IFI37" s="450"/>
      <c r="IFJ37" s="450"/>
      <c r="IFK37" s="446"/>
      <c r="IFL37" s="446"/>
      <c r="IFM37" s="446"/>
      <c r="IFN37" s="446"/>
      <c r="IFO37" s="451"/>
      <c r="IFP37" s="451"/>
      <c r="IFQ37" s="450"/>
      <c r="IFR37" s="450"/>
      <c r="IFS37" s="446"/>
      <c r="IFT37" s="446"/>
      <c r="IFU37" s="446"/>
      <c r="IFV37" s="446"/>
      <c r="IFW37" s="451"/>
      <c r="IFX37" s="451"/>
      <c r="IFY37" s="450"/>
      <c r="IFZ37" s="450"/>
      <c r="IGA37" s="446"/>
      <c r="IGB37" s="446"/>
      <c r="IGC37" s="446"/>
      <c r="IGD37" s="446"/>
      <c r="IGE37" s="451"/>
      <c r="IGF37" s="451"/>
      <c r="IGG37" s="450"/>
      <c r="IGH37" s="450"/>
      <c r="IGI37" s="446"/>
      <c r="IGJ37" s="446"/>
      <c r="IGK37" s="446"/>
      <c r="IGL37" s="446"/>
      <c r="IGM37" s="451"/>
      <c r="IGN37" s="451"/>
      <c r="IGO37" s="450"/>
      <c r="IGP37" s="450"/>
      <c r="IGQ37" s="446"/>
      <c r="IGR37" s="446"/>
      <c r="IGS37" s="446"/>
      <c r="IGT37" s="446"/>
      <c r="IGU37" s="451"/>
      <c r="IGV37" s="451"/>
      <c r="IGW37" s="450"/>
      <c r="IGX37" s="450"/>
      <c r="IGY37" s="446"/>
      <c r="IGZ37" s="446"/>
      <c r="IHA37" s="446"/>
      <c r="IHB37" s="446"/>
      <c r="IHC37" s="451"/>
      <c r="IHD37" s="451"/>
      <c r="IHE37" s="450"/>
      <c r="IHF37" s="450"/>
      <c r="IHG37" s="446"/>
      <c r="IHH37" s="446"/>
      <c r="IHI37" s="446"/>
      <c r="IHJ37" s="446"/>
      <c r="IHK37" s="451"/>
      <c r="IHL37" s="451"/>
      <c r="IHM37" s="450"/>
      <c r="IHN37" s="450"/>
      <c r="IHO37" s="446"/>
      <c r="IHP37" s="446"/>
      <c r="IHQ37" s="446"/>
      <c r="IHR37" s="446"/>
      <c r="IHS37" s="451"/>
      <c r="IHT37" s="451"/>
      <c r="IHU37" s="450"/>
      <c r="IHV37" s="450"/>
      <c r="IHW37" s="446"/>
      <c r="IHX37" s="446"/>
      <c r="IHY37" s="446"/>
      <c r="IHZ37" s="446"/>
      <c r="IIA37" s="451"/>
      <c r="IIB37" s="451"/>
      <c r="IIC37" s="450"/>
      <c r="IID37" s="450"/>
      <c r="IIE37" s="446"/>
      <c r="IIF37" s="446"/>
      <c r="IIG37" s="446"/>
      <c r="IIH37" s="446"/>
      <c r="III37" s="451"/>
      <c r="IIJ37" s="451"/>
      <c r="IIK37" s="450"/>
      <c r="IIL37" s="450"/>
      <c r="IIM37" s="446"/>
      <c r="IIN37" s="446"/>
      <c r="IIO37" s="446"/>
      <c r="IIP37" s="446"/>
      <c r="IIQ37" s="451"/>
      <c r="IIR37" s="451"/>
      <c r="IIS37" s="450"/>
      <c r="IIT37" s="450"/>
      <c r="IIU37" s="446"/>
      <c r="IIV37" s="446"/>
      <c r="IIW37" s="446"/>
      <c r="IIX37" s="446"/>
      <c r="IIY37" s="451"/>
      <c r="IIZ37" s="451"/>
      <c r="IJA37" s="450"/>
      <c r="IJB37" s="450"/>
      <c r="IJC37" s="446"/>
      <c r="IJD37" s="446"/>
      <c r="IJE37" s="446"/>
      <c r="IJF37" s="446"/>
      <c r="IJG37" s="451"/>
      <c r="IJH37" s="451"/>
      <c r="IJI37" s="450"/>
      <c r="IJJ37" s="450"/>
      <c r="IJK37" s="446"/>
      <c r="IJL37" s="446"/>
      <c r="IJM37" s="446"/>
      <c r="IJN37" s="446"/>
      <c r="IJO37" s="451"/>
      <c r="IJP37" s="451"/>
      <c r="IJQ37" s="450"/>
      <c r="IJR37" s="450"/>
      <c r="IJS37" s="446"/>
      <c r="IJT37" s="446"/>
      <c r="IJU37" s="446"/>
      <c r="IJV37" s="446"/>
      <c r="IJW37" s="451"/>
      <c r="IJX37" s="451"/>
      <c r="IJY37" s="450"/>
      <c r="IJZ37" s="450"/>
      <c r="IKA37" s="446"/>
      <c r="IKB37" s="446"/>
      <c r="IKC37" s="446"/>
      <c r="IKD37" s="446"/>
      <c r="IKE37" s="451"/>
      <c r="IKF37" s="451"/>
      <c r="IKG37" s="450"/>
      <c r="IKH37" s="450"/>
      <c r="IKI37" s="446"/>
      <c r="IKJ37" s="446"/>
      <c r="IKK37" s="446"/>
      <c r="IKL37" s="446"/>
      <c r="IKM37" s="451"/>
      <c r="IKN37" s="451"/>
      <c r="IKO37" s="450"/>
      <c r="IKP37" s="450"/>
      <c r="IKQ37" s="446"/>
      <c r="IKR37" s="446"/>
      <c r="IKS37" s="446"/>
      <c r="IKT37" s="446"/>
      <c r="IKU37" s="451"/>
      <c r="IKV37" s="451"/>
      <c r="IKW37" s="450"/>
      <c r="IKX37" s="450"/>
      <c r="IKY37" s="446"/>
      <c r="IKZ37" s="446"/>
      <c r="ILA37" s="446"/>
      <c r="ILB37" s="446"/>
      <c r="ILC37" s="451"/>
      <c r="ILD37" s="451"/>
      <c r="ILE37" s="450"/>
      <c r="ILF37" s="450"/>
      <c r="ILG37" s="446"/>
      <c r="ILH37" s="446"/>
      <c r="ILI37" s="446"/>
      <c r="ILJ37" s="446"/>
      <c r="ILK37" s="451"/>
      <c r="ILL37" s="451"/>
      <c r="ILM37" s="450"/>
      <c r="ILN37" s="450"/>
      <c r="ILO37" s="446"/>
      <c r="ILP37" s="446"/>
      <c r="ILQ37" s="446"/>
      <c r="ILR37" s="446"/>
      <c r="ILS37" s="451"/>
      <c r="ILT37" s="451"/>
      <c r="ILU37" s="450"/>
      <c r="ILV37" s="450"/>
      <c r="ILW37" s="446"/>
      <c r="ILX37" s="446"/>
      <c r="ILY37" s="446"/>
      <c r="ILZ37" s="446"/>
      <c r="IMA37" s="451"/>
      <c r="IMB37" s="451"/>
      <c r="IMC37" s="450"/>
      <c r="IMD37" s="450"/>
      <c r="IME37" s="446"/>
      <c r="IMF37" s="446"/>
      <c r="IMG37" s="446"/>
      <c r="IMH37" s="446"/>
      <c r="IMI37" s="451"/>
      <c r="IMJ37" s="451"/>
      <c r="IMK37" s="450"/>
      <c r="IML37" s="450"/>
      <c r="IMM37" s="446"/>
      <c r="IMN37" s="446"/>
      <c r="IMO37" s="446"/>
      <c r="IMP37" s="446"/>
      <c r="IMQ37" s="451"/>
      <c r="IMR37" s="451"/>
      <c r="IMS37" s="450"/>
      <c r="IMT37" s="450"/>
      <c r="IMU37" s="446"/>
      <c r="IMV37" s="446"/>
      <c r="IMW37" s="446"/>
      <c r="IMX37" s="446"/>
      <c r="IMY37" s="451"/>
      <c r="IMZ37" s="451"/>
      <c r="INA37" s="450"/>
      <c r="INB37" s="450"/>
      <c r="INC37" s="446"/>
      <c r="IND37" s="446"/>
      <c r="INE37" s="446"/>
      <c r="INF37" s="446"/>
      <c r="ING37" s="451"/>
      <c r="INH37" s="451"/>
      <c r="INI37" s="450"/>
      <c r="INJ37" s="450"/>
      <c r="INK37" s="446"/>
      <c r="INL37" s="446"/>
      <c r="INM37" s="446"/>
      <c r="INN37" s="446"/>
      <c r="INO37" s="451"/>
      <c r="INP37" s="451"/>
      <c r="INQ37" s="450"/>
      <c r="INR37" s="450"/>
      <c r="INS37" s="446"/>
      <c r="INT37" s="446"/>
      <c r="INU37" s="446"/>
      <c r="INV37" s="446"/>
      <c r="INW37" s="451"/>
      <c r="INX37" s="451"/>
      <c r="INY37" s="450"/>
      <c r="INZ37" s="450"/>
      <c r="IOA37" s="446"/>
      <c r="IOB37" s="446"/>
      <c r="IOC37" s="446"/>
      <c r="IOD37" s="446"/>
      <c r="IOE37" s="451"/>
      <c r="IOF37" s="451"/>
      <c r="IOG37" s="450"/>
      <c r="IOH37" s="450"/>
      <c r="IOI37" s="446"/>
      <c r="IOJ37" s="446"/>
      <c r="IOK37" s="446"/>
      <c r="IOL37" s="446"/>
      <c r="IOM37" s="451"/>
      <c r="ION37" s="451"/>
      <c r="IOO37" s="450"/>
      <c r="IOP37" s="450"/>
      <c r="IOQ37" s="446"/>
      <c r="IOR37" s="446"/>
      <c r="IOS37" s="446"/>
      <c r="IOT37" s="446"/>
      <c r="IOU37" s="451"/>
      <c r="IOV37" s="451"/>
      <c r="IOW37" s="450"/>
      <c r="IOX37" s="450"/>
      <c r="IOY37" s="446"/>
      <c r="IOZ37" s="446"/>
      <c r="IPA37" s="446"/>
      <c r="IPB37" s="446"/>
      <c r="IPC37" s="451"/>
      <c r="IPD37" s="451"/>
      <c r="IPE37" s="450"/>
      <c r="IPF37" s="450"/>
      <c r="IPG37" s="446"/>
      <c r="IPH37" s="446"/>
      <c r="IPI37" s="446"/>
      <c r="IPJ37" s="446"/>
      <c r="IPK37" s="451"/>
      <c r="IPL37" s="451"/>
      <c r="IPM37" s="450"/>
      <c r="IPN37" s="450"/>
      <c r="IPO37" s="446"/>
      <c r="IPP37" s="446"/>
      <c r="IPQ37" s="446"/>
      <c r="IPR37" s="446"/>
      <c r="IPS37" s="451"/>
      <c r="IPT37" s="451"/>
      <c r="IPU37" s="450"/>
      <c r="IPV37" s="450"/>
      <c r="IPW37" s="446"/>
      <c r="IPX37" s="446"/>
      <c r="IPY37" s="446"/>
      <c r="IPZ37" s="446"/>
      <c r="IQA37" s="451"/>
      <c r="IQB37" s="451"/>
      <c r="IQC37" s="450"/>
      <c r="IQD37" s="450"/>
      <c r="IQE37" s="446"/>
      <c r="IQF37" s="446"/>
      <c r="IQG37" s="446"/>
      <c r="IQH37" s="446"/>
      <c r="IQI37" s="451"/>
      <c r="IQJ37" s="451"/>
      <c r="IQK37" s="450"/>
      <c r="IQL37" s="450"/>
      <c r="IQM37" s="446"/>
      <c r="IQN37" s="446"/>
      <c r="IQO37" s="446"/>
      <c r="IQP37" s="446"/>
      <c r="IQQ37" s="451"/>
      <c r="IQR37" s="451"/>
      <c r="IQS37" s="450"/>
      <c r="IQT37" s="450"/>
      <c r="IQU37" s="446"/>
      <c r="IQV37" s="446"/>
      <c r="IQW37" s="446"/>
      <c r="IQX37" s="446"/>
      <c r="IQY37" s="451"/>
      <c r="IQZ37" s="451"/>
      <c r="IRA37" s="450"/>
      <c r="IRB37" s="450"/>
      <c r="IRC37" s="446"/>
      <c r="IRD37" s="446"/>
      <c r="IRE37" s="446"/>
      <c r="IRF37" s="446"/>
      <c r="IRG37" s="451"/>
      <c r="IRH37" s="451"/>
      <c r="IRI37" s="450"/>
      <c r="IRJ37" s="450"/>
      <c r="IRK37" s="446"/>
      <c r="IRL37" s="446"/>
      <c r="IRM37" s="446"/>
      <c r="IRN37" s="446"/>
      <c r="IRO37" s="451"/>
      <c r="IRP37" s="451"/>
      <c r="IRQ37" s="450"/>
      <c r="IRR37" s="450"/>
      <c r="IRS37" s="446"/>
      <c r="IRT37" s="446"/>
      <c r="IRU37" s="446"/>
      <c r="IRV37" s="446"/>
      <c r="IRW37" s="451"/>
      <c r="IRX37" s="451"/>
      <c r="IRY37" s="450"/>
      <c r="IRZ37" s="450"/>
      <c r="ISA37" s="446"/>
      <c r="ISB37" s="446"/>
      <c r="ISC37" s="446"/>
      <c r="ISD37" s="446"/>
      <c r="ISE37" s="451"/>
      <c r="ISF37" s="451"/>
      <c r="ISG37" s="450"/>
      <c r="ISH37" s="450"/>
      <c r="ISI37" s="446"/>
      <c r="ISJ37" s="446"/>
      <c r="ISK37" s="446"/>
      <c r="ISL37" s="446"/>
      <c r="ISM37" s="451"/>
      <c r="ISN37" s="451"/>
      <c r="ISO37" s="450"/>
      <c r="ISP37" s="450"/>
      <c r="ISQ37" s="446"/>
      <c r="ISR37" s="446"/>
      <c r="ISS37" s="446"/>
      <c r="IST37" s="446"/>
      <c r="ISU37" s="451"/>
      <c r="ISV37" s="451"/>
      <c r="ISW37" s="450"/>
      <c r="ISX37" s="450"/>
      <c r="ISY37" s="446"/>
      <c r="ISZ37" s="446"/>
      <c r="ITA37" s="446"/>
      <c r="ITB37" s="446"/>
      <c r="ITC37" s="451"/>
      <c r="ITD37" s="451"/>
      <c r="ITE37" s="450"/>
      <c r="ITF37" s="450"/>
      <c r="ITG37" s="446"/>
      <c r="ITH37" s="446"/>
      <c r="ITI37" s="446"/>
      <c r="ITJ37" s="446"/>
      <c r="ITK37" s="451"/>
      <c r="ITL37" s="451"/>
      <c r="ITM37" s="450"/>
      <c r="ITN37" s="450"/>
      <c r="ITO37" s="446"/>
      <c r="ITP37" s="446"/>
      <c r="ITQ37" s="446"/>
      <c r="ITR37" s="446"/>
      <c r="ITS37" s="451"/>
      <c r="ITT37" s="451"/>
      <c r="ITU37" s="450"/>
      <c r="ITV37" s="450"/>
      <c r="ITW37" s="446"/>
      <c r="ITX37" s="446"/>
      <c r="ITY37" s="446"/>
      <c r="ITZ37" s="446"/>
      <c r="IUA37" s="451"/>
      <c r="IUB37" s="451"/>
      <c r="IUC37" s="450"/>
      <c r="IUD37" s="450"/>
      <c r="IUE37" s="446"/>
      <c r="IUF37" s="446"/>
      <c r="IUG37" s="446"/>
      <c r="IUH37" s="446"/>
      <c r="IUI37" s="451"/>
      <c r="IUJ37" s="451"/>
      <c r="IUK37" s="450"/>
      <c r="IUL37" s="450"/>
      <c r="IUM37" s="446"/>
      <c r="IUN37" s="446"/>
      <c r="IUO37" s="446"/>
      <c r="IUP37" s="446"/>
      <c r="IUQ37" s="451"/>
      <c r="IUR37" s="451"/>
      <c r="IUS37" s="450"/>
      <c r="IUT37" s="450"/>
      <c r="IUU37" s="446"/>
      <c r="IUV37" s="446"/>
      <c r="IUW37" s="446"/>
      <c r="IUX37" s="446"/>
      <c r="IUY37" s="451"/>
      <c r="IUZ37" s="451"/>
      <c r="IVA37" s="450"/>
      <c r="IVB37" s="450"/>
      <c r="IVC37" s="446"/>
      <c r="IVD37" s="446"/>
      <c r="IVE37" s="446"/>
      <c r="IVF37" s="446"/>
      <c r="IVG37" s="451"/>
      <c r="IVH37" s="451"/>
      <c r="IVI37" s="450"/>
      <c r="IVJ37" s="450"/>
      <c r="IVK37" s="446"/>
      <c r="IVL37" s="446"/>
      <c r="IVM37" s="446"/>
      <c r="IVN37" s="446"/>
      <c r="IVO37" s="451"/>
      <c r="IVP37" s="451"/>
      <c r="IVQ37" s="450"/>
      <c r="IVR37" s="450"/>
      <c r="IVS37" s="446"/>
      <c r="IVT37" s="446"/>
      <c r="IVU37" s="446"/>
      <c r="IVV37" s="446"/>
      <c r="IVW37" s="451"/>
      <c r="IVX37" s="451"/>
      <c r="IVY37" s="450"/>
      <c r="IVZ37" s="450"/>
      <c r="IWA37" s="446"/>
      <c r="IWB37" s="446"/>
      <c r="IWC37" s="446"/>
      <c r="IWD37" s="446"/>
      <c r="IWE37" s="451"/>
      <c r="IWF37" s="451"/>
      <c r="IWG37" s="450"/>
      <c r="IWH37" s="450"/>
      <c r="IWI37" s="446"/>
      <c r="IWJ37" s="446"/>
      <c r="IWK37" s="446"/>
      <c r="IWL37" s="446"/>
      <c r="IWM37" s="451"/>
      <c r="IWN37" s="451"/>
      <c r="IWO37" s="450"/>
      <c r="IWP37" s="450"/>
      <c r="IWQ37" s="446"/>
      <c r="IWR37" s="446"/>
      <c r="IWS37" s="446"/>
      <c r="IWT37" s="446"/>
      <c r="IWU37" s="451"/>
      <c r="IWV37" s="451"/>
      <c r="IWW37" s="450"/>
      <c r="IWX37" s="450"/>
      <c r="IWY37" s="446"/>
      <c r="IWZ37" s="446"/>
      <c r="IXA37" s="446"/>
      <c r="IXB37" s="446"/>
      <c r="IXC37" s="451"/>
      <c r="IXD37" s="451"/>
      <c r="IXE37" s="450"/>
      <c r="IXF37" s="450"/>
      <c r="IXG37" s="446"/>
      <c r="IXH37" s="446"/>
      <c r="IXI37" s="446"/>
      <c r="IXJ37" s="446"/>
      <c r="IXK37" s="451"/>
      <c r="IXL37" s="451"/>
      <c r="IXM37" s="450"/>
      <c r="IXN37" s="450"/>
      <c r="IXO37" s="446"/>
      <c r="IXP37" s="446"/>
      <c r="IXQ37" s="446"/>
      <c r="IXR37" s="446"/>
      <c r="IXS37" s="451"/>
      <c r="IXT37" s="451"/>
      <c r="IXU37" s="450"/>
      <c r="IXV37" s="450"/>
      <c r="IXW37" s="446"/>
      <c r="IXX37" s="446"/>
      <c r="IXY37" s="446"/>
      <c r="IXZ37" s="446"/>
      <c r="IYA37" s="451"/>
      <c r="IYB37" s="451"/>
      <c r="IYC37" s="450"/>
      <c r="IYD37" s="450"/>
      <c r="IYE37" s="446"/>
      <c r="IYF37" s="446"/>
      <c r="IYG37" s="446"/>
      <c r="IYH37" s="446"/>
      <c r="IYI37" s="451"/>
      <c r="IYJ37" s="451"/>
      <c r="IYK37" s="450"/>
      <c r="IYL37" s="450"/>
      <c r="IYM37" s="446"/>
      <c r="IYN37" s="446"/>
      <c r="IYO37" s="446"/>
      <c r="IYP37" s="446"/>
      <c r="IYQ37" s="451"/>
      <c r="IYR37" s="451"/>
      <c r="IYS37" s="450"/>
      <c r="IYT37" s="450"/>
      <c r="IYU37" s="446"/>
      <c r="IYV37" s="446"/>
      <c r="IYW37" s="446"/>
      <c r="IYX37" s="446"/>
      <c r="IYY37" s="451"/>
      <c r="IYZ37" s="451"/>
      <c r="IZA37" s="450"/>
      <c r="IZB37" s="450"/>
      <c r="IZC37" s="446"/>
      <c r="IZD37" s="446"/>
      <c r="IZE37" s="446"/>
      <c r="IZF37" s="446"/>
      <c r="IZG37" s="451"/>
      <c r="IZH37" s="451"/>
      <c r="IZI37" s="450"/>
      <c r="IZJ37" s="450"/>
      <c r="IZK37" s="446"/>
      <c r="IZL37" s="446"/>
      <c r="IZM37" s="446"/>
      <c r="IZN37" s="446"/>
      <c r="IZO37" s="451"/>
      <c r="IZP37" s="451"/>
      <c r="IZQ37" s="450"/>
      <c r="IZR37" s="450"/>
      <c r="IZS37" s="446"/>
      <c r="IZT37" s="446"/>
      <c r="IZU37" s="446"/>
      <c r="IZV37" s="446"/>
      <c r="IZW37" s="451"/>
      <c r="IZX37" s="451"/>
      <c r="IZY37" s="450"/>
      <c r="IZZ37" s="450"/>
      <c r="JAA37" s="446"/>
      <c r="JAB37" s="446"/>
      <c r="JAC37" s="446"/>
      <c r="JAD37" s="446"/>
      <c r="JAE37" s="451"/>
      <c r="JAF37" s="451"/>
      <c r="JAG37" s="450"/>
      <c r="JAH37" s="450"/>
      <c r="JAI37" s="446"/>
      <c r="JAJ37" s="446"/>
      <c r="JAK37" s="446"/>
      <c r="JAL37" s="446"/>
      <c r="JAM37" s="451"/>
      <c r="JAN37" s="451"/>
      <c r="JAO37" s="450"/>
      <c r="JAP37" s="450"/>
      <c r="JAQ37" s="446"/>
      <c r="JAR37" s="446"/>
      <c r="JAS37" s="446"/>
      <c r="JAT37" s="446"/>
      <c r="JAU37" s="451"/>
      <c r="JAV37" s="451"/>
      <c r="JAW37" s="450"/>
      <c r="JAX37" s="450"/>
      <c r="JAY37" s="446"/>
      <c r="JAZ37" s="446"/>
      <c r="JBA37" s="446"/>
      <c r="JBB37" s="446"/>
      <c r="JBC37" s="451"/>
      <c r="JBD37" s="451"/>
      <c r="JBE37" s="450"/>
      <c r="JBF37" s="450"/>
      <c r="JBG37" s="446"/>
      <c r="JBH37" s="446"/>
      <c r="JBI37" s="446"/>
      <c r="JBJ37" s="446"/>
      <c r="JBK37" s="451"/>
      <c r="JBL37" s="451"/>
      <c r="JBM37" s="450"/>
      <c r="JBN37" s="450"/>
      <c r="JBO37" s="446"/>
      <c r="JBP37" s="446"/>
      <c r="JBQ37" s="446"/>
      <c r="JBR37" s="446"/>
      <c r="JBS37" s="451"/>
      <c r="JBT37" s="451"/>
      <c r="JBU37" s="450"/>
      <c r="JBV37" s="450"/>
      <c r="JBW37" s="446"/>
      <c r="JBX37" s="446"/>
      <c r="JBY37" s="446"/>
      <c r="JBZ37" s="446"/>
      <c r="JCA37" s="451"/>
      <c r="JCB37" s="451"/>
      <c r="JCC37" s="450"/>
      <c r="JCD37" s="450"/>
      <c r="JCE37" s="446"/>
      <c r="JCF37" s="446"/>
      <c r="JCG37" s="446"/>
      <c r="JCH37" s="446"/>
      <c r="JCI37" s="451"/>
      <c r="JCJ37" s="451"/>
      <c r="JCK37" s="450"/>
      <c r="JCL37" s="450"/>
      <c r="JCM37" s="446"/>
      <c r="JCN37" s="446"/>
      <c r="JCO37" s="446"/>
      <c r="JCP37" s="446"/>
      <c r="JCQ37" s="451"/>
      <c r="JCR37" s="451"/>
      <c r="JCS37" s="450"/>
      <c r="JCT37" s="450"/>
      <c r="JCU37" s="446"/>
      <c r="JCV37" s="446"/>
      <c r="JCW37" s="446"/>
      <c r="JCX37" s="446"/>
      <c r="JCY37" s="451"/>
      <c r="JCZ37" s="451"/>
      <c r="JDA37" s="450"/>
      <c r="JDB37" s="450"/>
      <c r="JDC37" s="446"/>
      <c r="JDD37" s="446"/>
      <c r="JDE37" s="446"/>
      <c r="JDF37" s="446"/>
      <c r="JDG37" s="451"/>
      <c r="JDH37" s="451"/>
      <c r="JDI37" s="450"/>
      <c r="JDJ37" s="450"/>
      <c r="JDK37" s="446"/>
      <c r="JDL37" s="446"/>
      <c r="JDM37" s="446"/>
      <c r="JDN37" s="446"/>
      <c r="JDO37" s="451"/>
      <c r="JDP37" s="451"/>
      <c r="JDQ37" s="450"/>
      <c r="JDR37" s="450"/>
      <c r="JDS37" s="446"/>
      <c r="JDT37" s="446"/>
      <c r="JDU37" s="446"/>
      <c r="JDV37" s="446"/>
      <c r="JDW37" s="451"/>
      <c r="JDX37" s="451"/>
      <c r="JDY37" s="450"/>
      <c r="JDZ37" s="450"/>
      <c r="JEA37" s="446"/>
      <c r="JEB37" s="446"/>
      <c r="JEC37" s="446"/>
      <c r="JED37" s="446"/>
      <c r="JEE37" s="451"/>
      <c r="JEF37" s="451"/>
      <c r="JEG37" s="450"/>
      <c r="JEH37" s="450"/>
      <c r="JEI37" s="446"/>
      <c r="JEJ37" s="446"/>
      <c r="JEK37" s="446"/>
      <c r="JEL37" s="446"/>
      <c r="JEM37" s="451"/>
      <c r="JEN37" s="451"/>
      <c r="JEO37" s="450"/>
      <c r="JEP37" s="450"/>
      <c r="JEQ37" s="446"/>
      <c r="JER37" s="446"/>
      <c r="JES37" s="446"/>
      <c r="JET37" s="446"/>
      <c r="JEU37" s="451"/>
      <c r="JEV37" s="451"/>
      <c r="JEW37" s="450"/>
      <c r="JEX37" s="450"/>
      <c r="JEY37" s="446"/>
      <c r="JEZ37" s="446"/>
      <c r="JFA37" s="446"/>
      <c r="JFB37" s="446"/>
      <c r="JFC37" s="451"/>
      <c r="JFD37" s="451"/>
      <c r="JFE37" s="450"/>
      <c r="JFF37" s="450"/>
      <c r="JFG37" s="446"/>
      <c r="JFH37" s="446"/>
      <c r="JFI37" s="446"/>
      <c r="JFJ37" s="446"/>
      <c r="JFK37" s="451"/>
      <c r="JFL37" s="451"/>
      <c r="JFM37" s="450"/>
      <c r="JFN37" s="450"/>
      <c r="JFO37" s="446"/>
      <c r="JFP37" s="446"/>
      <c r="JFQ37" s="446"/>
      <c r="JFR37" s="446"/>
      <c r="JFS37" s="451"/>
      <c r="JFT37" s="451"/>
      <c r="JFU37" s="450"/>
      <c r="JFV37" s="450"/>
      <c r="JFW37" s="446"/>
      <c r="JFX37" s="446"/>
      <c r="JFY37" s="446"/>
      <c r="JFZ37" s="446"/>
      <c r="JGA37" s="451"/>
      <c r="JGB37" s="451"/>
      <c r="JGC37" s="450"/>
      <c r="JGD37" s="450"/>
      <c r="JGE37" s="446"/>
      <c r="JGF37" s="446"/>
      <c r="JGG37" s="446"/>
      <c r="JGH37" s="446"/>
      <c r="JGI37" s="451"/>
      <c r="JGJ37" s="451">
        <f>+ROUND(JGH37*JGI37,0)</f>
        <v>0</v>
      </c>
      <c r="JGK37" s="450" t="s">
        <v>327</v>
      </c>
      <c r="JGL37" s="450" t="s">
        <v>150</v>
      </c>
      <c r="JGM37" s="446" t="s">
        <v>151</v>
      </c>
      <c r="JGN37" s="446" t="s">
        <v>138</v>
      </c>
      <c r="JGO37" s="446" t="s">
        <v>139</v>
      </c>
      <c r="JGP37" s="446">
        <v>0.3</v>
      </c>
      <c r="JGQ37" s="451">
        <f>+VLOOKUP(JGL37,[111]Insumos!$A$2:$F$2700,5,FALSE)</f>
        <v>32545</v>
      </c>
      <c r="JGR37" s="451">
        <f>+ROUND(JGP37*JGQ37,0)</f>
        <v>9764</v>
      </c>
      <c r="JGS37" s="450" t="s">
        <v>327</v>
      </c>
      <c r="JGT37" s="450" t="s">
        <v>150</v>
      </c>
      <c r="JGU37" s="446" t="s">
        <v>151</v>
      </c>
      <c r="JGV37" s="446" t="s">
        <v>138</v>
      </c>
      <c r="JGW37" s="446" t="s">
        <v>139</v>
      </c>
      <c r="JGX37" s="446">
        <v>0.3</v>
      </c>
      <c r="JGY37" s="451">
        <f>+VLOOKUP(JGT37,[111]Insumos!$A$2:$F$2700,5,FALSE)</f>
        <v>32545</v>
      </c>
      <c r="JGZ37" s="451">
        <f>+ROUND(JGX37*JGY37,0)</f>
        <v>9764</v>
      </c>
      <c r="JHA37" s="450" t="s">
        <v>327</v>
      </c>
      <c r="JHB37" s="450" t="s">
        <v>150</v>
      </c>
      <c r="JHC37" s="446" t="s">
        <v>151</v>
      </c>
      <c r="JHD37" s="446" t="s">
        <v>138</v>
      </c>
      <c r="JHE37" s="446" t="s">
        <v>139</v>
      </c>
      <c r="JHF37" s="446">
        <v>0.3</v>
      </c>
      <c r="JHG37" s="451">
        <f>+VLOOKUP(JHB37,[111]Insumos!$A$2:$F$2700,5,FALSE)</f>
        <v>32545</v>
      </c>
      <c r="JHH37" s="451">
        <f>+ROUND(JHF37*JHG37,0)</f>
        <v>9764</v>
      </c>
      <c r="JHI37" s="450" t="s">
        <v>327</v>
      </c>
      <c r="JHJ37" s="450" t="s">
        <v>150</v>
      </c>
      <c r="JHK37" s="446" t="s">
        <v>151</v>
      </c>
      <c r="JHL37" s="446" t="s">
        <v>138</v>
      </c>
      <c r="JHM37" s="446" t="s">
        <v>139</v>
      </c>
      <c r="JHN37" s="446">
        <v>0.3</v>
      </c>
      <c r="JHO37" s="451">
        <f>+VLOOKUP(JHJ37,[111]Insumos!$A$2:$F$2700,5,FALSE)</f>
        <v>32545</v>
      </c>
      <c r="JHP37" s="451">
        <f>+ROUND(JHN37*JHO37,0)</f>
        <v>9764</v>
      </c>
      <c r="JHQ37" s="450" t="s">
        <v>327</v>
      </c>
      <c r="JHR37" s="450" t="s">
        <v>150</v>
      </c>
      <c r="JHS37" s="446" t="s">
        <v>151</v>
      </c>
      <c r="JHT37" s="446" t="s">
        <v>138</v>
      </c>
      <c r="JHU37" s="446" t="s">
        <v>139</v>
      </c>
      <c r="JHV37" s="446">
        <v>0.3</v>
      </c>
      <c r="JHW37" s="451">
        <f>+VLOOKUP(JHR37,[111]Insumos!$A$2:$F$2700,5,FALSE)</f>
        <v>32545</v>
      </c>
      <c r="JHX37" s="451">
        <f>+ROUND(JHV37*JHW37,0)</f>
        <v>9764</v>
      </c>
      <c r="JHY37" s="450" t="s">
        <v>327</v>
      </c>
      <c r="JHZ37" s="450" t="s">
        <v>150</v>
      </c>
      <c r="JIA37" s="446" t="s">
        <v>151</v>
      </c>
      <c r="JIB37" s="446" t="s">
        <v>138</v>
      </c>
      <c r="JIC37" s="446" t="s">
        <v>139</v>
      </c>
      <c r="JID37" s="446">
        <v>0.3</v>
      </c>
      <c r="JIE37" s="451">
        <f>+VLOOKUP(JHZ37,[111]Insumos!$A$2:$F$2700,5,FALSE)</f>
        <v>32545</v>
      </c>
      <c r="JIF37" s="451">
        <f>+ROUND(JID37*JIE37,0)</f>
        <v>9764</v>
      </c>
      <c r="JIG37" s="450" t="s">
        <v>327</v>
      </c>
      <c r="JIH37" s="450" t="s">
        <v>150</v>
      </c>
      <c r="JII37" s="446" t="s">
        <v>151</v>
      </c>
      <c r="JIJ37" s="446" t="s">
        <v>138</v>
      </c>
      <c r="JIK37" s="446" t="s">
        <v>139</v>
      </c>
      <c r="JIL37" s="446">
        <v>0.3</v>
      </c>
      <c r="JIM37" s="451">
        <f>+VLOOKUP(JIH37,[111]Insumos!$A$2:$F$2700,5,FALSE)</f>
        <v>32545</v>
      </c>
      <c r="JIN37" s="451">
        <f>+ROUND(JIL37*JIM37,0)</f>
        <v>9764</v>
      </c>
      <c r="JIO37" s="450" t="s">
        <v>327</v>
      </c>
      <c r="JIP37" s="450" t="s">
        <v>150</v>
      </c>
      <c r="JIQ37" s="446" t="s">
        <v>151</v>
      </c>
      <c r="JIR37" s="446" t="s">
        <v>138</v>
      </c>
      <c r="JIS37" s="446" t="s">
        <v>139</v>
      </c>
      <c r="JIT37" s="446">
        <v>0.3</v>
      </c>
      <c r="JIU37" s="451">
        <f>+VLOOKUP(JIP37,[111]Insumos!$A$2:$F$2700,5,FALSE)</f>
        <v>32545</v>
      </c>
      <c r="JIV37" s="451">
        <f>+ROUND(JIT37*JIU37,0)</f>
        <v>9764</v>
      </c>
      <c r="JIW37" s="450" t="s">
        <v>327</v>
      </c>
      <c r="JIX37" s="450" t="s">
        <v>150</v>
      </c>
      <c r="JIY37" s="446" t="s">
        <v>151</v>
      </c>
      <c r="JIZ37" s="446" t="s">
        <v>138</v>
      </c>
      <c r="JJA37" s="446" t="s">
        <v>139</v>
      </c>
      <c r="JJB37" s="446">
        <v>0.3</v>
      </c>
      <c r="JJC37" s="451">
        <f>+VLOOKUP(JIX37,[111]Insumos!$A$2:$F$2700,5,FALSE)</f>
        <v>32545</v>
      </c>
      <c r="JJD37" s="451">
        <f>+ROUND(JJB37*JJC37,0)</f>
        <v>9764</v>
      </c>
      <c r="JJE37" s="450" t="s">
        <v>327</v>
      </c>
      <c r="JJF37" s="450" t="s">
        <v>150</v>
      </c>
      <c r="JJG37" s="446" t="s">
        <v>151</v>
      </c>
      <c r="JJH37" s="446" t="s">
        <v>138</v>
      </c>
      <c r="JJI37" s="446" t="s">
        <v>139</v>
      </c>
      <c r="JJJ37" s="446">
        <v>0.3</v>
      </c>
      <c r="JJK37" s="451">
        <f>+VLOOKUP(JJF37,[111]Insumos!$A$2:$F$2700,5,FALSE)</f>
        <v>32545</v>
      </c>
      <c r="JJL37" s="451">
        <f>+ROUND(JJJ37*JJK37,0)</f>
        <v>9764</v>
      </c>
      <c r="JJM37" s="450" t="s">
        <v>327</v>
      </c>
      <c r="JJN37" s="450" t="s">
        <v>150</v>
      </c>
      <c r="JJO37" s="446" t="s">
        <v>151</v>
      </c>
      <c r="JJP37" s="446" t="s">
        <v>138</v>
      </c>
      <c r="JJQ37" s="446" t="s">
        <v>139</v>
      </c>
      <c r="JJR37" s="446">
        <v>0.3</v>
      </c>
      <c r="JJS37" s="451">
        <f>+VLOOKUP(JJN37,[111]Insumos!$A$2:$F$2700,5,FALSE)</f>
        <v>32545</v>
      </c>
      <c r="JJT37" s="451">
        <f>+ROUND(JJR37*JJS37,0)</f>
        <v>9764</v>
      </c>
      <c r="JJU37" s="450" t="s">
        <v>327</v>
      </c>
      <c r="JJV37" s="450" t="s">
        <v>150</v>
      </c>
      <c r="JJW37" s="446" t="s">
        <v>151</v>
      </c>
      <c r="JJX37" s="446" t="s">
        <v>138</v>
      </c>
      <c r="JJY37" s="446" t="s">
        <v>139</v>
      </c>
      <c r="JJZ37" s="446">
        <v>0.3</v>
      </c>
      <c r="JKA37" s="451">
        <f>+VLOOKUP(JJV37,[111]Insumos!$A$2:$F$2700,5,FALSE)</f>
        <v>32545</v>
      </c>
      <c r="JKB37" s="451">
        <f>+ROUND(JJZ37*JKA37,0)</f>
        <v>9764</v>
      </c>
      <c r="JKC37" s="450" t="s">
        <v>327</v>
      </c>
      <c r="JKD37" s="450" t="s">
        <v>150</v>
      </c>
      <c r="JKE37" s="446" t="s">
        <v>151</v>
      </c>
      <c r="JKF37" s="446" t="s">
        <v>138</v>
      </c>
      <c r="JKG37" s="446" t="s">
        <v>139</v>
      </c>
      <c r="JKH37" s="446">
        <v>0.3</v>
      </c>
      <c r="JKI37" s="451">
        <f>+VLOOKUP(JKD37,[111]Insumos!$A$2:$F$2700,5,FALSE)</f>
        <v>32545</v>
      </c>
      <c r="JKJ37" s="451">
        <f>+ROUND(JKH37*JKI37,0)</f>
        <v>9764</v>
      </c>
      <c r="JKK37" s="450" t="s">
        <v>327</v>
      </c>
      <c r="JKL37" s="450" t="s">
        <v>150</v>
      </c>
      <c r="JKM37" s="446" t="s">
        <v>151</v>
      </c>
      <c r="JKN37" s="446" t="s">
        <v>138</v>
      </c>
      <c r="JKO37" s="446" t="s">
        <v>139</v>
      </c>
      <c r="JKP37" s="446">
        <v>0.3</v>
      </c>
      <c r="JKQ37" s="451">
        <f>+VLOOKUP(JKL37,[111]Insumos!$A$2:$F$2700,5,FALSE)</f>
        <v>32545</v>
      </c>
      <c r="JKR37" s="451">
        <f>+ROUND(JKP37*JKQ37,0)</f>
        <v>9764</v>
      </c>
      <c r="JKS37" s="450" t="s">
        <v>327</v>
      </c>
      <c r="JKT37" s="450" t="s">
        <v>150</v>
      </c>
      <c r="JKU37" s="446" t="s">
        <v>151</v>
      </c>
      <c r="JKV37" s="446" t="s">
        <v>138</v>
      </c>
      <c r="JKW37" s="446" t="s">
        <v>139</v>
      </c>
      <c r="JKX37" s="446">
        <v>0.3</v>
      </c>
      <c r="JKY37" s="451">
        <f>+VLOOKUP(JKT37,[111]Insumos!$A$2:$F$2700,5,FALSE)</f>
        <v>32545</v>
      </c>
      <c r="JKZ37" s="451">
        <f>+ROUND(JKX37*JKY37,0)</f>
        <v>9764</v>
      </c>
      <c r="JLA37" s="450" t="s">
        <v>327</v>
      </c>
      <c r="JLB37" s="450" t="s">
        <v>150</v>
      </c>
      <c r="JLC37" s="446" t="s">
        <v>151</v>
      </c>
      <c r="JLD37" s="446" t="s">
        <v>138</v>
      </c>
      <c r="JLE37" s="446" t="s">
        <v>139</v>
      </c>
      <c r="JLF37" s="446">
        <v>0.3</v>
      </c>
      <c r="JLG37" s="451">
        <f>+VLOOKUP(JLB37,[111]Insumos!$A$2:$F$2700,5,FALSE)</f>
        <v>32545</v>
      </c>
      <c r="JLH37" s="451">
        <f>+ROUND(JLF37*JLG37,0)</f>
        <v>9764</v>
      </c>
      <c r="JLI37" s="450" t="s">
        <v>327</v>
      </c>
      <c r="JLJ37" s="450" t="s">
        <v>150</v>
      </c>
      <c r="JLK37" s="446" t="s">
        <v>151</v>
      </c>
      <c r="JLL37" s="446" t="s">
        <v>138</v>
      </c>
      <c r="JLM37" s="446" t="s">
        <v>139</v>
      </c>
      <c r="JLN37" s="446">
        <v>0.3</v>
      </c>
      <c r="JLO37" s="451">
        <f>+VLOOKUP(JLJ37,[111]Insumos!$A$2:$F$2700,5,FALSE)</f>
        <v>32545</v>
      </c>
      <c r="JLP37" s="451">
        <f>+ROUND(JLN37*JLO37,0)</f>
        <v>9764</v>
      </c>
      <c r="JLQ37" s="450" t="s">
        <v>327</v>
      </c>
      <c r="JLR37" s="450" t="s">
        <v>150</v>
      </c>
      <c r="JLS37" s="446" t="s">
        <v>151</v>
      </c>
      <c r="JLT37" s="446" t="s">
        <v>138</v>
      </c>
      <c r="JLU37" s="446" t="s">
        <v>139</v>
      </c>
      <c r="JLV37" s="446">
        <v>0.3</v>
      </c>
      <c r="JLW37" s="451">
        <f>+VLOOKUP(JLR37,[111]Insumos!$A$2:$F$2700,5,FALSE)</f>
        <v>32545</v>
      </c>
      <c r="JLX37" s="451">
        <f>+ROUND(JLV37*JLW37,0)</f>
        <v>9764</v>
      </c>
      <c r="JLY37" s="450" t="s">
        <v>327</v>
      </c>
      <c r="JLZ37" s="450" t="s">
        <v>150</v>
      </c>
      <c r="JMA37" s="446" t="s">
        <v>151</v>
      </c>
      <c r="JMB37" s="446" t="s">
        <v>138</v>
      </c>
      <c r="JMC37" s="446" t="s">
        <v>139</v>
      </c>
      <c r="JMD37" s="446">
        <v>0.3</v>
      </c>
      <c r="JME37" s="451">
        <f>+VLOOKUP(JLZ37,[111]Insumos!$A$2:$F$2700,5,FALSE)</f>
        <v>32545</v>
      </c>
      <c r="JMF37" s="451">
        <f>+ROUND(JMD37*JME37,0)</f>
        <v>9764</v>
      </c>
      <c r="JMG37" s="450" t="s">
        <v>327</v>
      </c>
      <c r="JMH37" s="450" t="s">
        <v>150</v>
      </c>
      <c r="JMI37" s="446" t="s">
        <v>151</v>
      </c>
      <c r="JMJ37" s="446" t="s">
        <v>138</v>
      </c>
      <c r="JMK37" s="446" t="s">
        <v>139</v>
      </c>
      <c r="JML37" s="446">
        <v>0.3</v>
      </c>
      <c r="JMM37" s="451">
        <f>+VLOOKUP(JMH37,[111]Insumos!$A$2:$F$2700,5,FALSE)</f>
        <v>32545</v>
      </c>
      <c r="JMN37" s="451">
        <f>+ROUND(JML37*JMM37,0)</f>
        <v>9764</v>
      </c>
      <c r="JMO37" s="450" t="s">
        <v>327</v>
      </c>
      <c r="JMP37" s="450" t="s">
        <v>150</v>
      </c>
      <c r="JMQ37" s="446" t="s">
        <v>151</v>
      </c>
      <c r="JMR37" s="446" t="s">
        <v>138</v>
      </c>
      <c r="JMS37" s="446" t="s">
        <v>139</v>
      </c>
      <c r="JMT37" s="446">
        <v>0.3</v>
      </c>
      <c r="JMU37" s="451">
        <f>+VLOOKUP(JMP37,[111]Insumos!$A$2:$F$2700,5,FALSE)</f>
        <v>32545</v>
      </c>
      <c r="JMV37" s="451">
        <f>+ROUND(JMT37*JMU37,0)</f>
        <v>9764</v>
      </c>
      <c r="JMW37" s="450" t="s">
        <v>327</v>
      </c>
      <c r="JMX37" s="450" t="s">
        <v>150</v>
      </c>
      <c r="JMY37" s="446" t="s">
        <v>151</v>
      </c>
      <c r="JMZ37" s="446" t="s">
        <v>138</v>
      </c>
      <c r="JNA37" s="446" t="s">
        <v>139</v>
      </c>
      <c r="JNB37" s="446">
        <v>0.3</v>
      </c>
      <c r="JNC37" s="451">
        <f>+VLOOKUP(JMX37,[111]Insumos!$A$2:$F$2700,5,FALSE)</f>
        <v>32545</v>
      </c>
      <c r="JND37" s="451">
        <f>+ROUND(JNB37*JNC37,0)</f>
        <v>9764</v>
      </c>
      <c r="JNE37" s="450" t="s">
        <v>327</v>
      </c>
      <c r="JNF37" s="450" t="s">
        <v>150</v>
      </c>
      <c r="JNG37" s="446" t="s">
        <v>151</v>
      </c>
      <c r="JNH37" s="446" t="s">
        <v>138</v>
      </c>
      <c r="JNI37" s="446" t="s">
        <v>139</v>
      </c>
      <c r="JNJ37" s="446">
        <v>0.3</v>
      </c>
      <c r="JNK37" s="451">
        <f>+VLOOKUP(JNF37,[111]Insumos!$A$2:$F$2700,5,FALSE)</f>
        <v>32545</v>
      </c>
      <c r="JNL37" s="451">
        <f>+ROUND(JNJ37*JNK37,0)</f>
        <v>9764</v>
      </c>
      <c r="JNM37" s="450" t="s">
        <v>327</v>
      </c>
      <c r="JNN37" s="450" t="s">
        <v>150</v>
      </c>
      <c r="JNO37" s="446" t="s">
        <v>151</v>
      </c>
      <c r="JNP37" s="446" t="s">
        <v>138</v>
      </c>
      <c r="JNQ37" s="446" t="s">
        <v>139</v>
      </c>
      <c r="JNR37" s="446">
        <v>0.3</v>
      </c>
      <c r="JNS37" s="451">
        <f>+VLOOKUP(JNN37,[111]Insumos!$A$2:$F$2700,5,FALSE)</f>
        <v>32545</v>
      </c>
      <c r="JNT37" s="451">
        <f>+ROUND(JNR37*JNS37,0)</f>
        <v>9764</v>
      </c>
      <c r="JNU37" s="450" t="s">
        <v>327</v>
      </c>
      <c r="JNV37" s="450" t="s">
        <v>150</v>
      </c>
      <c r="JNW37" s="446" t="s">
        <v>151</v>
      </c>
      <c r="JNX37" s="446" t="s">
        <v>138</v>
      </c>
      <c r="JNY37" s="446" t="s">
        <v>139</v>
      </c>
      <c r="JNZ37" s="446">
        <v>0.3</v>
      </c>
      <c r="JOA37" s="451">
        <f>+VLOOKUP(JNV37,[111]Insumos!$A$2:$F$2700,5,FALSE)</f>
        <v>32545</v>
      </c>
      <c r="JOB37" s="451">
        <f>+ROUND(JNZ37*JOA37,0)</f>
        <v>9764</v>
      </c>
      <c r="JOC37" s="450" t="s">
        <v>327</v>
      </c>
      <c r="JOD37" s="450" t="s">
        <v>150</v>
      </c>
      <c r="JOE37" s="446" t="s">
        <v>151</v>
      </c>
      <c r="JOF37" s="446" t="s">
        <v>138</v>
      </c>
      <c r="JOG37" s="446" t="s">
        <v>139</v>
      </c>
      <c r="JOH37" s="446">
        <v>0.3</v>
      </c>
      <c r="JOI37" s="451">
        <f>+VLOOKUP(JOD37,[111]Insumos!$A$2:$F$2700,5,FALSE)</f>
        <v>32545</v>
      </c>
      <c r="JOJ37" s="451">
        <f>+ROUND(JOH37*JOI37,0)</f>
        <v>9764</v>
      </c>
      <c r="JOK37" s="450" t="s">
        <v>327</v>
      </c>
      <c r="JOL37" s="450" t="s">
        <v>150</v>
      </c>
      <c r="JOM37" s="446" t="s">
        <v>151</v>
      </c>
      <c r="JON37" s="446" t="s">
        <v>138</v>
      </c>
      <c r="JOO37" s="446" t="s">
        <v>139</v>
      </c>
      <c r="JOP37" s="446">
        <v>0.3</v>
      </c>
      <c r="JOQ37" s="451">
        <f>+VLOOKUP(JOL37,[111]Insumos!$A$2:$F$2700,5,FALSE)</f>
        <v>32545</v>
      </c>
      <c r="JOR37" s="451">
        <f>+ROUND(JOP37*JOQ37,0)</f>
        <v>9764</v>
      </c>
      <c r="JOS37" s="450" t="s">
        <v>327</v>
      </c>
      <c r="JOT37" s="450" t="s">
        <v>150</v>
      </c>
      <c r="JOU37" s="446" t="s">
        <v>151</v>
      </c>
      <c r="JOV37" s="446" t="s">
        <v>138</v>
      </c>
      <c r="JOW37" s="446" t="s">
        <v>139</v>
      </c>
      <c r="JOX37" s="446">
        <v>0.3</v>
      </c>
      <c r="JOY37" s="451">
        <f>+VLOOKUP(JOT37,[111]Insumos!$A$2:$F$2700,5,FALSE)</f>
        <v>32545</v>
      </c>
      <c r="JOZ37" s="451">
        <f>+ROUND(JOX37*JOY37,0)</f>
        <v>9764</v>
      </c>
      <c r="JPA37" s="450" t="s">
        <v>327</v>
      </c>
      <c r="JPB37" s="450" t="s">
        <v>150</v>
      </c>
      <c r="JPC37" s="446" t="s">
        <v>151</v>
      </c>
      <c r="JPD37" s="446" t="s">
        <v>138</v>
      </c>
      <c r="JPE37" s="446" t="s">
        <v>139</v>
      </c>
      <c r="JPF37" s="446">
        <v>0.3</v>
      </c>
      <c r="JPG37" s="451">
        <f>+VLOOKUP(JPB37,[111]Insumos!$A$2:$F$2700,5,FALSE)</f>
        <v>32545</v>
      </c>
      <c r="JPH37" s="451">
        <f>+ROUND(JPF37*JPG37,0)</f>
        <v>9764</v>
      </c>
      <c r="JPI37" s="450" t="s">
        <v>327</v>
      </c>
      <c r="JPJ37" s="450" t="s">
        <v>150</v>
      </c>
      <c r="JPK37" s="446" t="s">
        <v>151</v>
      </c>
      <c r="JPL37" s="446" t="s">
        <v>138</v>
      </c>
      <c r="JPM37" s="446" t="s">
        <v>139</v>
      </c>
      <c r="JPN37" s="446">
        <v>0.3</v>
      </c>
      <c r="JPO37" s="451">
        <f>+VLOOKUP(JPJ37,[111]Insumos!$A$2:$F$2700,5,FALSE)</f>
        <v>32545</v>
      </c>
      <c r="JPP37" s="451">
        <f>+ROUND(JPN37*JPO37,0)</f>
        <v>9764</v>
      </c>
      <c r="JPQ37" s="450" t="s">
        <v>327</v>
      </c>
      <c r="JPR37" s="450" t="s">
        <v>150</v>
      </c>
      <c r="JPS37" s="446" t="s">
        <v>151</v>
      </c>
      <c r="JPT37" s="446" t="s">
        <v>138</v>
      </c>
      <c r="JPU37" s="446" t="s">
        <v>139</v>
      </c>
      <c r="JPV37" s="446">
        <v>0.3</v>
      </c>
      <c r="JPW37" s="451">
        <f>+VLOOKUP(JPR37,[111]Insumos!$A$2:$F$2700,5,FALSE)</f>
        <v>32545</v>
      </c>
      <c r="JPX37" s="451">
        <f>+ROUND(JPV37*JPW37,0)</f>
        <v>9764</v>
      </c>
      <c r="JPY37" s="450" t="s">
        <v>327</v>
      </c>
      <c r="JPZ37" s="450" t="s">
        <v>150</v>
      </c>
      <c r="JQA37" s="446" t="s">
        <v>151</v>
      </c>
      <c r="JQB37" s="446" t="s">
        <v>138</v>
      </c>
      <c r="JQC37" s="446" t="s">
        <v>139</v>
      </c>
      <c r="JQD37" s="446">
        <v>0.3</v>
      </c>
      <c r="JQE37" s="451">
        <f>+VLOOKUP(JPZ37,[111]Insumos!$A$2:$F$2700,5,FALSE)</f>
        <v>32545</v>
      </c>
      <c r="JQF37" s="451">
        <f>+ROUND(JQD37*JQE37,0)</f>
        <v>9764</v>
      </c>
      <c r="JQG37" s="450" t="s">
        <v>327</v>
      </c>
      <c r="JQH37" s="450" t="s">
        <v>150</v>
      </c>
      <c r="JQI37" s="446" t="s">
        <v>151</v>
      </c>
      <c r="JQJ37" s="446" t="s">
        <v>138</v>
      </c>
      <c r="JQK37" s="446" t="s">
        <v>139</v>
      </c>
      <c r="JQL37" s="446">
        <v>0.3</v>
      </c>
      <c r="JQM37" s="451">
        <f>+VLOOKUP(JQH37,[111]Insumos!$A$2:$F$2700,5,FALSE)</f>
        <v>32545</v>
      </c>
      <c r="JQN37" s="451">
        <f>+ROUND(JQL37*JQM37,0)</f>
        <v>9764</v>
      </c>
      <c r="JQO37" s="450" t="s">
        <v>327</v>
      </c>
      <c r="JQP37" s="450" t="s">
        <v>150</v>
      </c>
      <c r="JQQ37" s="446" t="s">
        <v>151</v>
      </c>
      <c r="JQR37" s="446" t="s">
        <v>138</v>
      </c>
      <c r="JQS37" s="446" t="s">
        <v>139</v>
      </c>
      <c r="JQT37" s="446">
        <v>0.3</v>
      </c>
      <c r="JQU37" s="451">
        <f>+VLOOKUP(JQP37,[111]Insumos!$A$2:$F$2700,5,FALSE)</f>
        <v>32545</v>
      </c>
      <c r="JQV37" s="451">
        <f>+ROUND(JQT37*JQU37,0)</f>
        <v>9764</v>
      </c>
      <c r="JQW37" s="450" t="s">
        <v>327</v>
      </c>
      <c r="JQX37" s="450" t="s">
        <v>150</v>
      </c>
      <c r="JQY37" s="446" t="s">
        <v>151</v>
      </c>
      <c r="JQZ37" s="446" t="s">
        <v>138</v>
      </c>
      <c r="JRA37" s="446" t="s">
        <v>139</v>
      </c>
      <c r="JRB37" s="446">
        <v>0.3</v>
      </c>
      <c r="JRC37" s="451">
        <f>+VLOOKUP(JQX37,[111]Insumos!$A$2:$F$2700,5,FALSE)</f>
        <v>32545</v>
      </c>
      <c r="JRD37" s="451">
        <f>+ROUND(JRB37*JRC37,0)</f>
        <v>9764</v>
      </c>
      <c r="JRE37" s="450" t="s">
        <v>327</v>
      </c>
      <c r="JRF37" s="450" t="s">
        <v>150</v>
      </c>
      <c r="JRG37" s="446" t="s">
        <v>151</v>
      </c>
      <c r="JRH37" s="446" t="s">
        <v>138</v>
      </c>
      <c r="JRI37" s="446" t="s">
        <v>139</v>
      </c>
      <c r="JRJ37" s="446">
        <v>0.3</v>
      </c>
      <c r="JRK37" s="451">
        <f>+VLOOKUP(JRF37,[111]Insumos!$A$2:$F$2700,5,FALSE)</f>
        <v>32545</v>
      </c>
      <c r="JRL37" s="451">
        <f>+ROUND(JRJ37*JRK37,0)</f>
        <v>9764</v>
      </c>
      <c r="JRM37" s="450" t="s">
        <v>327</v>
      </c>
      <c r="JRN37" s="450" t="s">
        <v>150</v>
      </c>
      <c r="JRO37" s="446" t="s">
        <v>151</v>
      </c>
      <c r="JRP37" s="446" t="s">
        <v>138</v>
      </c>
      <c r="JRQ37" s="446" t="s">
        <v>139</v>
      </c>
      <c r="JRR37" s="446">
        <v>0.3</v>
      </c>
      <c r="JRS37" s="451">
        <f>+VLOOKUP(JRN37,[111]Insumos!$A$2:$F$2700,5,FALSE)</f>
        <v>32545</v>
      </c>
      <c r="JRT37" s="451">
        <f>+ROUND(JRR37*JRS37,0)</f>
        <v>9764</v>
      </c>
      <c r="JRU37" s="450" t="s">
        <v>327</v>
      </c>
      <c r="JRV37" s="450" t="s">
        <v>150</v>
      </c>
      <c r="JRW37" s="446" t="s">
        <v>151</v>
      </c>
      <c r="JRX37" s="446" t="s">
        <v>138</v>
      </c>
      <c r="JRY37" s="446" t="s">
        <v>139</v>
      </c>
      <c r="JRZ37" s="446">
        <v>0.3</v>
      </c>
      <c r="JSA37" s="451">
        <f>+VLOOKUP(JRV37,[111]Insumos!$A$2:$F$2700,5,FALSE)</f>
        <v>32545</v>
      </c>
      <c r="JSB37" s="451">
        <f>+ROUND(JRZ37*JSA37,0)</f>
        <v>9764</v>
      </c>
      <c r="JSC37" s="450" t="s">
        <v>327</v>
      </c>
      <c r="JSD37" s="450" t="s">
        <v>150</v>
      </c>
      <c r="JSE37" s="446" t="s">
        <v>151</v>
      </c>
      <c r="JSF37" s="446" t="s">
        <v>138</v>
      </c>
      <c r="JSG37" s="446" t="s">
        <v>139</v>
      </c>
      <c r="JSH37" s="446">
        <v>0.3</v>
      </c>
      <c r="JSI37" s="451">
        <f>+VLOOKUP(JSD37,[111]Insumos!$A$2:$F$2700,5,FALSE)</f>
        <v>32545</v>
      </c>
      <c r="JSJ37" s="451">
        <f>+ROUND(JSH37*JSI37,0)</f>
        <v>9764</v>
      </c>
      <c r="JSK37" s="450" t="s">
        <v>327</v>
      </c>
      <c r="JSL37" s="450" t="s">
        <v>150</v>
      </c>
      <c r="JSM37" s="446" t="s">
        <v>151</v>
      </c>
      <c r="JSN37" s="446" t="s">
        <v>138</v>
      </c>
      <c r="JSO37" s="446" t="s">
        <v>139</v>
      </c>
      <c r="JSP37" s="446">
        <v>0.3</v>
      </c>
      <c r="JSQ37" s="451">
        <f>+VLOOKUP(JSL37,[111]Insumos!$A$2:$F$2700,5,FALSE)</f>
        <v>32545</v>
      </c>
      <c r="JSR37" s="451">
        <f>+ROUND(JSP37*JSQ37,0)</f>
        <v>9764</v>
      </c>
      <c r="JSS37" s="450" t="s">
        <v>327</v>
      </c>
      <c r="JST37" s="450" t="s">
        <v>150</v>
      </c>
      <c r="JSU37" s="446" t="s">
        <v>151</v>
      </c>
      <c r="JSV37" s="446" t="s">
        <v>138</v>
      </c>
      <c r="JSW37" s="446" t="s">
        <v>139</v>
      </c>
      <c r="JSX37" s="446">
        <v>0.3</v>
      </c>
      <c r="JSY37" s="451">
        <f>+VLOOKUP(JST37,[111]Insumos!$A$2:$F$2700,5,FALSE)</f>
        <v>32545</v>
      </c>
      <c r="JSZ37" s="451">
        <f>+ROUND(JSX37*JSY37,0)</f>
        <v>9764</v>
      </c>
      <c r="JTA37" s="450" t="s">
        <v>327</v>
      </c>
      <c r="JTB37" s="450" t="s">
        <v>150</v>
      </c>
      <c r="JTC37" s="446" t="s">
        <v>151</v>
      </c>
      <c r="JTD37" s="446" t="s">
        <v>138</v>
      </c>
      <c r="JTE37" s="446" t="s">
        <v>139</v>
      </c>
      <c r="JTF37" s="446">
        <v>0.3</v>
      </c>
      <c r="JTG37" s="451">
        <f>+VLOOKUP(JTB37,[111]Insumos!$A$2:$F$2700,5,FALSE)</f>
        <v>32545</v>
      </c>
      <c r="JTH37" s="451">
        <f>+ROUND(JTF37*JTG37,0)</f>
        <v>9764</v>
      </c>
      <c r="JTI37" s="450" t="s">
        <v>327</v>
      </c>
      <c r="JTJ37" s="450" t="s">
        <v>150</v>
      </c>
      <c r="JTK37" s="446" t="s">
        <v>151</v>
      </c>
      <c r="JTL37" s="446" t="s">
        <v>138</v>
      </c>
      <c r="JTM37" s="446" t="s">
        <v>139</v>
      </c>
      <c r="JTN37" s="446">
        <v>0.3</v>
      </c>
      <c r="JTO37" s="451">
        <f>+VLOOKUP(JTJ37,[111]Insumos!$A$2:$F$2700,5,FALSE)</f>
        <v>32545</v>
      </c>
      <c r="JTP37" s="451">
        <f>+ROUND(JTN37*JTO37,0)</f>
        <v>9764</v>
      </c>
      <c r="JTQ37" s="450" t="s">
        <v>327</v>
      </c>
      <c r="JTR37" s="450" t="s">
        <v>150</v>
      </c>
      <c r="JTS37" s="446" t="s">
        <v>151</v>
      </c>
      <c r="JTT37" s="446" t="s">
        <v>138</v>
      </c>
      <c r="JTU37" s="446" t="s">
        <v>139</v>
      </c>
      <c r="JTV37" s="446">
        <v>0.3</v>
      </c>
      <c r="JTW37" s="451">
        <f>+VLOOKUP(JTR37,[111]Insumos!$A$2:$F$2700,5,FALSE)</f>
        <v>32545</v>
      </c>
      <c r="JTX37" s="451">
        <f>+ROUND(JTV37*JTW37,0)</f>
        <v>9764</v>
      </c>
      <c r="JTY37" s="450" t="s">
        <v>327</v>
      </c>
      <c r="JTZ37" s="450" t="s">
        <v>150</v>
      </c>
      <c r="JUA37" s="446" t="s">
        <v>151</v>
      </c>
      <c r="JUB37" s="446" t="s">
        <v>138</v>
      </c>
      <c r="JUC37" s="446" t="s">
        <v>139</v>
      </c>
      <c r="JUD37" s="446">
        <v>0.3</v>
      </c>
      <c r="JUE37" s="451">
        <f>+VLOOKUP(JTZ37,[111]Insumos!$A$2:$F$2700,5,FALSE)</f>
        <v>32545</v>
      </c>
      <c r="JUF37" s="451">
        <f>+ROUND(JUD37*JUE37,0)</f>
        <v>9764</v>
      </c>
      <c r="JUG37" s="450" t="s">
        <v>327</v>
      </c>
      <c r="JUH37" s="450" t="s">
        <v>150</v>
      </c>
      <c r="JUI37" s="446" t="s">
        <v>151</v>
      </c>
      <c r="JUJ37" s="446" t="s">
        <v>138</v>
      </c>
      <c r="JUK37" s="446" t="s">
        <v>139</v>
      </c>
      <c r="JUL37" s="446">
        <v>0.3</v>
      </c>
      <c r="JUM37" s="451">
        <f>+VLOOKUP(JUH37,[111]Insumos!$A$2:$F$2700,5,FALSE)</f>
        <v>32545</v>
      </c>
      <c r="JUN37" s="451">
        <f>+ROUND(JUL37*JUM37,0)</f>
        <v>9764</v>
      </c>
      <c r="JUO37" s="450" t="s">
        <v>327</v>
      </c>
      <c r="JUP37" s="450" t="s">
        <v>150</v>
      </c>
      <c r="JUQ37" s="446" t="s">
        <v>151</v>
      </c>
      <c r="JUR37" s="446" t="s">
        <v>138</v>
      </c>
      <c r="JUS37" s="446" t="s">
        <v>139</v>
      </c>
      <c r="JUT37" s="446">
        <v>0.3</v>
      </c>
      <c r="JUU37" s="451">
        <f>+VLOOKUP(JUP37,[111]Insumos!$A$2:$F$2700,5,FALSE)</f>
        <v>32545</v>
      </c>
      <c r="JUV37" s="451">
        <f>+ROUND(JUT37*JUU37,0)</f>
        <v>9764</v>
      </c>
      <c r="JUW37" s="450" t="s">
        <v>327</v>
      </c>
      <c r="JUX37" s="450" t="s">
        <v>150</v>
      </c>
      <c r="JUY37" s="446" t="s">
        <v>151</v>
      </c>
      <c r="JUZ37" s="446" t="s">
        <v>138</v>
      </c>
      <c r="JVA37" s="446" t="s">
        <v>139</v>
      </c>
      <c r="JVB37" s="446">
        <v>0.3</v>
      </c>
      <c r="JVC37" s="451">
        <f>+VLOOKUP(JUX37,[111]Insumos!$A$2:$F$2700,5,FALSE)</f>
        <v>32545</v>
      </c>
      <c r="JVD37" s="451">
        <f>+ROUND(JVB37*JVC37,0)</f>
        <v>9764</v>
      </c>
      <c r="JVE37" s="450" t="s">
        <v>327</v>
      </c>
      <c r="JVF37" s="450" t="s">
        <v>150</v>
      </c>
      <c r="JVG37" s="446" t="s">
        <v>151</v>
      </c>
      <c r="JVH37" s="446" t="s">
        <v>138</v>
      </c>
      <c r="JVI37" s="446" t="s">
        <v>139</v>
      </c>
      <c r="JVJ37" s="446">
        <v>0.3</v>
      </c>
      <c r="JVK37" s="451">
        <f>+VLOOKUP(JVF37,[111]Insumos!$A$2:$F$2700,5,FALSE)</f>
        <v>32545</v>
      </c>
      <c r="JVL37" s="451">
        <f>+ROUND(JVJ37*JVK37,0)</f>
        <v>9764</v>
      </c>
      <c r="JVM37" s="450" t="s">
        <v>327</v>
      </c>
      <c r="JVN37" s="450" t="s">
        <v>150</v>
      </c>
      <c r="JVO37" s="446" t="s">
        <v>151</v>
      </c>
      <c r="JVP37" s="446" t="s">
        <v>138</v>
      </c>
      <c r="JVQ37" s="446" t="s">
        <v>139</v>
      </c>
      <c r="JVR37" s="446">
        <v>0.3</v>
      </c>
      <c r="JVS37" s="451">
        <f>+VLOOKUP(JVN37,[111]Insumos!$A$2:$F$2700,5,FALSE)</f>
        <v>32545</v>
      </c>
      <c r="JVT37" s="451">
        <f>+ROUND(JVR37*JVS37,0)</f>
        <v>9764</v>
      </c>
      <c r="JVU37" s="450" t="s">
        <v>327</v>
      </c>
      <c r="JVV37" s="450" t="s">
        <v>150</v>
      </c>
      <c r="JVW37" s="446" t="s">
        <v>151</v>
      </c>
      <c r="JVX37" s="446" t="s">
        <v>138</v>
      </c>
      <c r="JVY37" s="446" t="s">
        <v>139</v>
      </c>
      <c r="JVZ37" s="446">
        <v>0.3</v>
      </c>
      <c r="JWA37" s="451">
        <f>+VLOOKUP(JVV37,[111]Insumos!$A$2:$F$2700,5,FALSE)</f>
        <v>32545</v>
      </c>
      <c r="JWB37" s="451">
        <f>+ROUND(JVZ37*JWA37,0)</f>
        <v>9764</v>
      </c>
      <c r="JWC37" s="450" t="s">
        <v>327</v>
      </c>
      <c r="JWD37" s="450" t="s">
        <v>150</v>
      </c>
      <c r="JWE37" s="446" t="s">
        <v>151</v>
      </c>
      <c r="JWF37" s="446" t="s">
        <v>138</v>
      </c>
      <c r="JWG37" s="446" t="s">
        <v>139</v>
      </c>
      <c r="JWH37" s="446">
        <v>0.3</v>
      </c>
      <c r="JWI37" s="451">
        <f>+VLOOKUP(JWD37,[111]Insumos!$A$2:$F$2700,5,FALSE)</f>
        <v>32545</v>
      </c>
      <c r="JWJ37" s="451">
        <f>+ROUND(JWH37*JWI37,0)</f>
        <v>9764</v>
      </c>
      <c r="JWK37" s="450" t="s">
        <v>327</v>
      </c>
      <c r="JWL37" s="450" t="s">
        <v>150</v>
      </c>
      <c r="JWM37" s="446" t="s">
        <v>151</v>
      </c>
      <c r="JWN37" s="446" t="s">
        <v>138</v>
      </c>
      <c r="JWO37" s="446" t="s">
        <v>139</v>
      </c>
      <c r="JWP37" s="446">
        <v>0.3</v>
      </c>
      <c r="JWQ37" s="451">
        <f>+VLOOKUP(JWL37,[111]Insumos!$A$2:$F$2700,5,FALSE)</f>
        <v>32545</v>
      </c>
      <c r="JWR37" s="451">
        <f>+ROUND(JWP37*JWQ37,0)</f>
        <v>9764</v>
      </c>
      <c r="JWS37" s="450" t="s">
        <v>327</v>
      </c>
      <c r="JWT37" s="450" t="s">
        <v>150</v>
      </c>
      <c r="JWU37" s="446" t="s">
        <v>151</v>
      </c>
      <c r="JWV37" s="446" t="s">
        <v>138</v>
      </c>
      <c r="JWW37" s="446" t="s">
        <v>139</v>
      </c>
      <c r="JWX37" s="446">
        <v>0.3</v>
      </c>
      <c r="JWY37" s="451">
        <f>+VLOOKUP(JWT37,[111]Insumos!$A$2:$F$2700,5,FALSE)</f>
        <v>32545</v>
      </c>
      <c r="JWZ37" s="451">
        <f>+ROUND(JWX37*JWY37,0)</f>
        <v>9764</v>
      </c>
      <c r="JXA37" s="450" t="s">
        <v>327</v>
      </c>
      <c r="JXB37" s="450" t="s">
        <v>150</v>
      </c>
      <c r="JXC37" s="446" t="s">
        <v>151</v>
      </c>
      <c r="JXD37" s="446" t="s">
        <v>138</v>
      </c>
      <c r="JXE37" s="446" t="s">
        <v>139</v>
      </c>
      <c r="JXF37" s="446">
        <v>0.3</v>
      </c>
      <c r="JXG37" s="451">
        <f>+VLOOKUP(JXB37,[111]Insumos!$A$2:$F$2700,5,FALSE)</f>
        <v>32545</v>
      </c>
      <c r="JXH37" s="451">
        <f>+ROUND(JXF37*JXG37,0)</f>
        <v>9764</v>
      </c>
      <c r="JXI37" s="450" t="s">
        <v>327</v>
      </c>
      <c r="JXJ37" s="450" t="s">
        <v>150</v>
      </c>
      <c r="JXK37" s="446" t="s">
        <v>151</v>
      </c>
      <c r="JXL37" s="446" t="s">
        <v>138</v>
      </c>
      <c r="JXM37" s="446" t="s">
        <v>139</v>
      </c>
      <c r="JXN37" s="446">
        <v>0.3</v>
      </c>
      <c r="JXO37" s="451">
        <f>+VLOOKUP(JXJ37,[111]Insumos!$A$2:$F$2700,5,FALSE)</f>
        <v>32545</v>
      </c>
      <c r="JXP37" s="451">
        <f>+ROUND(JXN37*JXO37,0)</f>
        <v>9764</v>
      </c>
      <c r="JXQ37" s="450" t="s">
        <v>327</v>
      </c>
      <c r="JXR37" s="450" t="s">
        <v>150</v>
      </c>
      <c r="JXS37" s="446" t="s">
        <v>151</v>
      </c>
      <c r="JXT37" s="446" t="s">
        <v>138</v>
      </c>
      <c r="JXU37" s="446" t="s">
        <v>139</v>
      </c>
      <c r="JXV37" s="446">
        <v>0.3</v>
      </c>
      <c r="JXW37" s="451">
        <f>+VLOOKUP(JXR37,[111]Insumos!$A$2:$F$2700,5,FALSE)</f>
        <v>32545</v>
      </c>
      <c r="JXX37" s="451">
        <f>+ROUND(JXV37*JXW37,0)</f>
        <v>9764</v>
      </c>
      <c r="JXY37" s="450" t="s">
        <v>327</v>
      </c>
      <c r="JXZ37" s="450" t="s">
        <v>150</v>
      </c>
      <c r="JYA37" s="446" t="s">
        <v>151</v>
      </c>
      <c r="JYB37" s="446" t="s">
        <v>138</v>
      </c>
      <c r="JYC37" s="446" t="s">
        <v>139</v>
      </c>
      <c r="JYD37" s="446">
        <v>0.3</v>
      </c>
      <c r="JYE37" s="451">
        <f>+VLOOKUP(JXZ37,[111]Insumos!$A$2:$F$2700,5,FALSE)</f>
        <v>32545</v>
      </c>
      <c r="JYF37" s="451">
        <f>+ROUND(JYD37*JYE37,0)</f>
        <v>9764</v>
      </c>
      <c r="JYG37" s="450" t="s">
        <v>327</v>
      </c>
      <c r="JYH37" s="450" t="s">
        <v>150</v>
      </c>
      <c r="JYI37" s="446" t="s">
        <v>151</v>
      </c>
      <c r="JYJ37" s="446" t="s">
        <v>138</v>
      </c>
      <c r="JYK37" s="446" t="s">
        <v>139</v>
      </c>
      <c r="JYL37" s="446">
        <v>0.3</v>
      </c>
      <c r="JYM37" s="451">
        <f>+VLOOKUP(JYH37,[111]Insumos!$A$2:$F$2700,5,FALSE)</f>
        <v>32545</v>
      </c>
      <c r="JYN37" s="451">
        <f>+ROUND(JYL37*JYM37,0)</f>
        <v>9764</v>
      </c>
      <c r="JYO37" s="450" t="s">
        <v>327</v>
      </c>
      <c r="JYP37" s="450" t="s">
        <v>150</v>
      </c>
      <c r="JYQ37" s="446" t="s">
        <v>151</v>
      </c>
      <c r="JYR37" s="446" t="s">
        <v>138</v>
      </c>
      <c r="JYS37" s="446" t="s">
        <v>139</v>
      </c>
      <c r="JYT37" s="446">
        <v>0.3</v>
      </c>
      <c r="JYU37" s="451">
        <f>+VLOOKUP(JYP37,[111]Insumos!$A$2:$F$2700,5,FALSE)</f>
        <v>32545</v>
      </c>
      <c r="JYV37" s="451">
        <f>+ROUND(JYT37*JYU37,0)</f>
        <v>9764</v>
      </c>
      <c r="JYW37" s="450" t="s">
        <v>327</v>
      </c>
      <c r="JYX37" s="450" t="s">
        <v>150</v>
      </c>
      <c r="JYY37" s="446" t="s">
        <v>151</v>
      </c>
      <c r="JYZ37" s="446" t="s">
        <v>138</v>
      </c>
      <c r="JZA37" s="446" t="s">
        <v>139</v>
      </c>
      <c r="JZB37" s="446">
        <v>0.3</v>
      </c>
      <c r="JZC37" s="451">
        <f>+VLOOKUP(JYX37,[111]Insumos!$A$2:$F$2700,5,FALSE)</f>
        <v>32545</v>
      </c>
      <c r="JZD37" s="451">
        <f>+ROUND(JZB37*JZC37,0)</f>
        <v>9764</v>
      </c>
      <c r="JZE37" s="450" t="s">
        <v>327</v>
      </c>
      <c r="JZF37" s="450" t="s">
        <v>150</v>
      </c>
      <c r="JZG37" s="446" t="s">
        <v>151</v>
      </c>
      <c r="JZH37" s="446" t="s">
        <v>138</v>
      </c>
      <c r="JZI37" s="446" t="s">
        <v>139</v>
      </c>
      <c r="JZJ37" s="446">
        <v>0.3</v>
      </c>
      <c r="JZK37" s="451">
        <f>+VLOOKUP(JZF37,[111]Insumos!$A$2:$F$2700,5,FALSE)</f>
        <v>32545</v>
      </c>
      <c r="JZL37" s="451">
        <f>+ROUND(JZJ37*JZK37,0)</f>
        <v>9764</v>
      </c>
      <c r="JZM37" s="450" t="s">
        <v>327</v>
      </c>
      <c r="JZN37" s="450" t="s">
        <v>150</v>
      </c>
      <c r="JZO37" s="446" t="s">
        <v>151</v>
      </c>
      <c r="JZP37" s="446" t="s">
        <v>138</v>
      </c>
      <c r="JZQ37" s="446" t="s">
        <v>139</v>
      </c>
      <c r="JZR37" s="446">
        <v>0.3</v>
      </c>
      <c r="JZS37" s="451">
        <f>+VLOOKUP(JZN37,[111]Insumos!$A$2:$F$2700,5,FALSE)</f>
        <v>32545</v>
      </c>
      <c r="JZT37" s="451">
        <f>+ROUND(JZR37*JZS37,0)</f>
        <v>9764</v>
      </c>
      <c r="JZU37" s="450" t="s">
        <v>327</v>
      </c>
      <c r="JZV37" s="450" t="s">
        <v>150</v>
      </c>
      <c r="JZW37" s="446" t="s">
        <v>151</v>
      </c>
      <c r="JZX37" s="446" t="s">
        <v>138</v>
      </c>
      <c r="JZY37" s="446" t="s">
        <v>139</v>
      </c>
      <c r="JZZ37" s="446">
        <v>0.3</v>
      </c>
      <c r="KAA37" s="451">
        <f>+VLOOKUP(JZV37,[111]Insumos!$A$2:$F$2700,5,FALSE)</f>
        <v>32545</v>
      </c>
      <c r="KAB37" s="451">
        <f>+ROUND(JZZ37*KAA37,0)</f>
        <v>9764</v>
      </c>
      <c r="KAC37" s="450" t="s">
        <v>327</v>
      </c>
      <c r="KAD37" s="450" t="s">
        <v>150</v>
      </c>
      <c r="KAE37" s="446" t="s">
        <v>151</v>
      </c>
      <c r="KAF37" s="446" t="s">
        <v>138</v>
      </c>
      <c r="KAG37" s="446" t="s">
        <v>139</v>
      </c>
      <c r="KAH37" s="446">
        <v>0.3</v>
      </c>
      <c r="KAI37" s="451">
        <f>+VLOOKUP(KAD37,[111]Insumos!$A$2:$F$2700,5,FALSE)</f>
        <v>32545</v>
      </c>
      <c r="KAJ37" s="451">
        <f>+ROUND(KAH37*KAI37,0)</f>
        <v>9764</v>
      </c>
      <c r="KAK37" s="450" t="s">
        <v>327</v>
      </c>
      <c r="KAL37" s="450" t="s">
        <v>150</v>
      </c>
      <c r="KAM37" s="446" t="s">
        <v>151</v>
      </c>
      <c r="KAN37" s="446" t="s">
        <v>138</v>
      </c>
      <c r="KAO37" s="446" t="s">
        <v>139</v>
      </c>
      <c r="KAP37" s="446">
        <v>0.3</v>
      </c>
      <c r="KAQ37" s="451">
        <f>+VLOOKUP(KAL37,[111]Insumos!$A$2:$F$2700,5,FALSE)</f>
        <v>32545</v>
      </c>
      <c r="KAR37" s="451">
        <f>+ROUND(KAP37*KAQ37,0)</f>
        <v>9764</v>
      </c>
      <c r="KAS37" s="450" t="s">
        <v>327</v>
      </c>
      <c r="KAT37" s="450" t="s">
        <v>150</v>
      </c>
      <c r="KAU37" s="446" t="s">
        <v>151</v>
      </c>
      <c r="KAV37" s="446" t="s">
        <v>138</v>
      </c>
      <c r="KAW37" s="446" t="s">
        <v>139</v>
      </c>
      <c r="KAX37" s="446">
        <v>0.3</v>
      </c>
      <c r="KAY37" s="451">
        <f>+VLOOKUP(KAT37,[111]Insumos!$A$2:$F$2700,5,FALSE)</f>
        <v>32545</v>
      </c>
      <c r="KAZ37" s="451">
        <f>+ROUND(KAX37*KAY37,0)</f>
        <v>9764</v>
      </c>
      <c r="KBA37" s="450" t="s">
        <v>327</v>
      </c>
      <c r="KBB37" s="450" t="s">
        <v>150</v>
      </c>
      <c r="KBC37" s="446" t="s">
        <v>151</v>
      </c>
      <c r="KBD37" s="446" t="s">
        <v>138</v>
      </c>
      <c r="KBE37" s="446" t="s">
        <v>139</v>
      </c>
      <c r="KBF37" s="446">
        <v>0.3</v>
      </c>
      <c r="KBG37" s="451">
        <f>+VLOOKUP(KBB37,[111]Insumos!$A$2:$F$2700,5,FALSE)</f>
        <v>32545</v>
      </c>
      <c r="KBH37" s="451">
        <f>+ROUND(KBF37*KBG37,0)</f>
        <v>9764</v>
      </c>
      <c r="KBI37" s="450" t="s">
        <v>327</v>
      </c>
      <c r="KBJ37" s="450" t="s">
        <v>150</v>
      </c>
      <c r="KBK37" s="446" t="s">
        <v>151</v>
      </c>
      <c r="KBL37" s="446" t="s">
        <v>138</v>
      </c>
      <c r="KBM37" s="446" t="s">
        <v>139</v>
      </c>
      <c r="KBN37" s="446">
        <v>0.3</v>
      </c>
      <c r="KBO37" s="451">
        <f>+VLOOKUP(KBJ37,[111]Insumos!$A$2:$F$2700,5,FALSE)</f>
        <v>32545</v>
      </c>
      <c r="KBP37" s="451">
        <f>+ROUND(KBN37*KBO37,0)</f>
        <v>9764</v>
      </c>
      <c r="KBQ37" s="450" t="s">
        <v>327</v>
      </c>
      <c r="KBR37" s="450" t="s">
        <v>150</v>
      </c>
      <c r="KBS37" s="446" t="s">
        <v>151</v>
      </c>
      <c r="KBT37" s="446" t="s">
        <v>138</v>
      </c>
      <c r="KBU37" s="446" t="s">
        <v>139</v>
      </c>
      <c r="KBV37" s="446">
        <v>0.3</v>
      </c>
      <c r="KBW37" s="451">
        <f>+VLOOKUP(KBR37,[111]Insumos!$A$2:$F$2700,5,FALSE)</f>
        <v>32545</v>
      </c>
      <c r="KBX37" s="451">
        <f>+ROUND(KBV37*KBW37,0)</f>
        <v>9764</v>
      </c>
      <c r="KBY37" s="450" t="s">
        <v>327</v>
      </c>
      <c r="KBZ37" s="450" t="s">
        <v>150</v>
      </c>
      <c r="KCA37" s="446" t="s">
        <v>151</v>
      </c>
      <c r="KCB37" s="446" t="s">
        <v>138</v>
      </c>
      <c r="KCC37" s="446" t="s">
        <v>139</v>
      </c>
      <c r="KCD37" s="446">
        <v>0.3</v>
      </c>
      <c r="KCE37" s="451">
        <f>+VLOOKUP(KBZ37,[111]Insumos!$A$2:$F$2700,5,FALSE)</f>
        <v>32545</v>
      </c>
      <c r="KCF37" s="451">
        <f>+ROUND(KCD37*KCE37,0)</f>
        <v>9764</v>
      </c>
      <c r="KCG37" s="450" t="s">
        <v>327</v>
      </c>
      <c r="KCH37" s="450" t="s">
        <v>150</v>
      </c>
      <c r="KCI37" s="446" t="s">
        <v>151</v>
      </c>
      <c r="KCJ37" s="446" t="s">
        <v>138</v>
      </c>
      <c r="KCK37" s="446" t="s">
        <v>139</v>
      </c>
      <c r="KCL37" s="446">
        <v>0.3</v>
      </c>
      <c r="KCM37" s="451">
        <f>+VLOOKUP(KCH37,[111]Insumos!$A$2:$F$2700,5,FALSE)</f>
        <v>32545</v>
      </c>
      <c r="KCN37" s="451">
        <f>+ROUND(KCL37*KCM37,0)</f>
        <v>9764</v>
      </c>
      <c r="KCO37" s="450" t="s">
        <v>327</v>
      </c>
      <c r="KCP37" s="450" t="s">
        <v>150</v>
      </c>
      <c r="KCQ37" s="446" t="s">
        <v>151</v>
      </c>
      <c r="KCR37" s="446" t="s">
        <v>138</v>
      </c>
      <c r="KCS37" s="446" t="s">
        <v>139</v>
      </c>
      <c r="KCT37" s="446">
        <v>0.3</v>
      </c>
      <c r="KCU37" s="451">
        <f>+VLOOKUP(KCP37,[111]Insumos!$A$2:$F$2700,5,FALSE)</f>
        <v>32545</v>
      </c>
      <c r="KCV37" s="451">
        <f>+ROUND(KCT37*KCU37,0)</f>
        <v>9764</v>
      </c>
      <c r="KCW37" s="450" t="s">
        <v>327</v>
      </c>
      <c r="KCX37" s="450" t="s">
        <v>150</v>
      </c>
      <c r="KCY37" s="446" t="s">
        <v>151</v>
      </c>
      <c r="KCZ37" s="446" t="s">
        <v>138</v>
      </c>
      <c r="KDA37" s="446" t="s">
        <v>139</v>
      </c>
      <c r="KDB37" s="446">
        <v>0.3</v>
      </c>
      <c r="KDC37" s="451">
        <f>+VLOOKUP(KCX37,[111]Insumos!$A$2:$F$2700,5,FALSE)</f>
        <v>32545</v>
      </c>
      <c r="KDD37" s="451">
        <f>+ROUND(KDB37*KDC37,0)</f>
        <v>9764</v>
      </c>
      <c r="KDE37" s="450" t="s">
        <v>327</v>
      </c>
      <c r="KDF37" s="450" t="s">
        <v>150</v>
      </c>
      <c r="KDG37" s="446" t="s">
        <v>151</v>
      </c>
      <c r="KDH37" s="446" t="s">
        <v>138</v>
      </c>
      <c r="KDI37" s="446" t="s">
        <v>139</v>
      </c>
      <c r="KDJ37" s="446">
        <v>0.3</v>
      </c>
      <c r="KDK37" s="451">
        <f>+VLOOKUP(KDF37,[111]Insumos!$A$2:$F$2700,5,FALSE)</f>
        <v>32545</v>
      </c>
      <c r="KDL37" s="451">
        <f>+ROUND(KDJ37*KDK37,0)</f>
        <v>9764</v>
      </c>
      <c r="KDM37" s="450" t="s">
        <v>327</v>
      </c>
      <c r="KDN37" s="450" t="s">
        <v>150</v>
      </c>
      <c r="KDO37" s="446" t="s">
        <v>151</v>
      </c>
      <c r="KDP37" s="446" t="s">
        <v>138</v>
      </c>
      <c r="KDQ37" s="446" t="s">
        <v>139</v>
      </c>
      <c r="KDR37" s="446">
        <v>0.3</v>
      </c>
      <c r="KDS37" s="451">
        <f>+VLOOKUP(KDN37,[111]Insumos!$A$2:$F$2700,5,FALSE)</f>
        <v>32545</v>
      </c>
      <c r="KDT37" s="451">
        <f>+ROUND(KDR37*KDS37,0)</f>
        <v>9764</v>
      </c>
      <c r="KDU37" s="450" t="s">
        <v>327</v>
      </c>
      <c r="KDV37" s="450" t="s">
        <v>150</v>
      </c>
      <c r="KDW37" s="446" t="s">
        <v>151</v>
      </c>
      <c r="KDX37" s="446" t="s">
        <v>138</v>
      </c>
      <c r="KDY37" s="446" t="s">
        <v>139</v>
      </c>
      <c r="KDZ37" s="446">
        <v>0.3</v>
      </c>
      <c r="KEA37" s="451">
        <f>+VLOOKUP(KDV37,[111]Insumos!$A$2:$F$2700,5,FALSE)</f>
        <v>32545</v>
      </c>
      <c r="KEB37" s="451">
        <f>+ROUND(KDZ37*KEA37,0)</f>
        <v>9764</v>
      </c>
      <c r="KEC37" s="450" t="s">
        <v>327</v>
      </c>
      <c r="KED37" s="450" t="s">
        <v>150</v>
      </c>
      <c r="KEE37" s="446" t="s">
        <v>151</v>
      </c>
      <c r="KEF37" s="446" t="s">
        <v>138</v>
      </c>
      <c r="KEG37" s="446" t="s">
        <v>139</v>
      </c>
      <c r="KEH37" s="446">
        <v>0.3</v>
      </c>
      <c r="KEI37" s="451">
        <f>+VLOOKUP(KED37,[111]Insumos!$A$2:$F$2700,5,FALSE)</f>
        <v>32545</v>
      </c>
      <c r="KEJ37" s="451">
        <f>+ROUND(KEH37*KEI37,0)</f>
        <v>9764</v>
      </c>
      <c r="KEK37" s="450" t="s">
        <v>327</v>
      </c>
      <c r="KEL37" s="450" t="s">
        <v>150</v>
      </c>
      <c r="KEM37" s="446" t="s">
        <v>151</v>
      </c>
      <c r="KEN37" s="446" t="s">
        <v>138</v>
      </c>
      <c r="KEO37" s="446" t="s">
        <v>139</v>
      </c>
      <c r="KEP37" s="446">
        <v>0.3</v>
      </c>
      <c r="KEQ37" s="451">
        <f>+VLOOKUP(KEL37,[111]Insumos!$A$2:$F$2700,5,FALSE)</f>
        <v>32545</v>
      </c>
      <c r="KER37" s="451">
        <f>+ROUND(KEP37*KEQ37,0)</f>
        <v>9764</v>
      </c>
      <c r="KES37" s="450" t="s">
        <v>327</v>
      </c>
      <c r="KET37" s="450" t="s">
        <v>150</v>
      </c>
      <c r="KEU37" s="446" t="s">
        <v>151</v>
      </c>
      <c r="KEV37" s="446" t="s">
        <v>138</v>
      </c>
      <c r="KEW37" s="446" t="s">
        <v>139</v>
      </c>
      <c r="KEX37" s="446">
        <v>0.3</v>
      </c>
      <c r="KEY37" s="451">
        <f>+VLOOKUP(KET37,[111]Insumos!$A$2:$F$2700,5,FALSE)</f>
        <v>32545</v>
      </c>
      <c r="KEZ37" s="451">
        <f>+ROUND(KEX37*KEY37,0)</f>
        <v>9764</v>
      </c>
      <c r="KFA37" s="450" t="s">
        <v>327</v>
      </c>
      <c r="KFB37" s="450" t="s">
        <v>150</v>
      </c>
      <c r="KFC37" s="446" t="s">
        <v>151</v>
      </c>
      <c r="KFD37" s="446" t="s">
        <v>138</v>
      </c>
      <c r="KFE37" s="446" t="s">
        <v>139</v>
      </c>
      <c r="KFF37" s="446">
        <v>0.3</v>
      </c>
      <c r="KFG37" s="451">
        <f>+VLOOKUP(KFB37,[111]Insumos!$A$2:$F$2700,5,FALSE)</f>
        <v>32545</v>
      </c>
      <c r="KFH37" s="451">
        <f>+ROUND(KFF37*KFG37,0)</f>
        <v>9764</v>
      </c>
      <c r="KFI37" s="450" t="s">
        <v>327</v>
      </c>
      <c r="KFJ37" s="450" t="s">
        <v>150</v>
      </c>
      <c r="KFK37" s="446" t="s">
        <v>151</v>
      </c>
      <c r="KFL37" s="446" t="s">
        <v>138</v>
      </c>
      <c r="KFM37" s="446" t="s">
        <v>139</v>
      </c>
      <c r="KFN37" s="446">
        <v>0.3</v>
      </c>
      <c r="KFO37" s="451">
        <f>+VLOOKUP(KFJ37,[111]Insumos!$A$2:$F$2700,5,FALSE)</f>
        <v>32545</v>
      </c>
      <c r="KFP37" s="451">
        <f>+ROUND(KFN37*KFO37,0)</f>
        <v>9764</v>
      </c>
      <c r="KFQ37" s="450" t="s">
        <v>327</v>
      </c>
      <c r="KFR37" s="450" t="s">
        <v>150</v>
      </c>
      <c r="KFS37" s="446" t="s">
        <v>151</v>
      </c>
      <c r="KFT37" s="446" t="s">
        <v>138</v>
      </c>
      <c r="KFU37" s="446" t="s">
        <v>139</v>
      </c>
      <c r="KFV37" s="446">
        <v>0.3</v>
      </c>
      <c r="KFW37" s="451">
        <f>+VLOOKUP(KFR37,[111]Insumos!$A$2:$F$2700,5,FALSE)</f>
        <v>32545</v>
      </c>
      <c r="KFX37" s="451">
        <f>+ROUND(KFV37*KFW37,0)</f>
        <v>9764</v>
      </c>
      <c r="KFY37" s="450" t="s">
        <v>327</v>
      </c>
      <c r="KFZ37" s="450" t="s">
        <v>150</v>
      </c>
      <c r="KGA37" s="446" t="s">
        <v>151</v>
      </c>
      <c r="KGB37" s="446" t="s">
        <v>138</v>
      </c>
      <c r="KGC37" s="446" t="s">
        <v>139</v>
      </c>
      <c r="KGD37" s="446">
        <v>0.3</v>
      </c>
      <c r="KGE37" s="451">
        <f>+VLOOKUP(KFZ37,[111]Insumos!$A$2:$F$2700,5,FALSE)</f>
        <v>32545</v>
      </c>
      <c r="KGF37" s="451">
        <f>+ROUND(KGD37*KGE37,0)</f>
        <v>9764</v>
      </c>
      <c r="KGG37" s="450" t="s">
        <v>327</v>
      </c>
      <c r="KGH37" s="450" t="s">
        <v>150</v>
      </c>
      <c r="KGI37" s="446" t="s">
        <v>151</v>
      </c>
      <c r="KGJ37" s="446" t="s">
        <v>138</v>
      </c>
      <c r="KGK37" s="446" t="s">
        <v>139</v>
      </c>
      <c r="KGL37" s="446">
        <v>0.3</v>
      </c>
      <c r="KGM37" s="451">
        <f>+VLOOKUP(KGH37,[111]Insumos!$A$2:$F$2700,5,FALSE)</f>
        <v>32545</v>
      </c>
      <c r="KGN37" s="451">
        <f>+ROUND(KGL37*KGM37,0)</f>
        <v>9764</v>
      </c>
      <c r="KGO37" s="450" t="s">
        <v>327</v>
      </c>
      <c r="KGP37" s="450" t="s">
        <v>150</v>
      </c>
      <c r="KGQ37" s="446" t="s">
        <v>151</v>
      </c>
      <c r="KGR37" s="446" t="s">
        <v>138</v>
      </c>
      <c r="KGS37" s="446" t="s">
        <v>139</v>
      </c>
      <c r="KGT37" s="446">
        <v>0.3</v>
      </c>
      <c r="KGU37" s="451">
        <f>+VLOOKUP(KGP37,[111]Insumos!$A$2:$F$2700,5,FALSE)</f>
        <v>32545</v>
      </c>
      <c r="KGV37" s="451">
        <f>+ROUND(KGT37*KGU37,0)</f>
        <v>9764</v>
      </c>
      <c r="KGW37" s="450" t="s">
        <v>327</v>
      </c>
      <c r="KGX37" s="450" t="s">
        <v>150</v>
      </c>
      <c r="KGY37" s="446" t="s">
        <v>151</v>
      </c>
      <c r="KGZ37" s="446" t="s">
        <v>138</v>
      </c>
      <c r="KHA37" s="446" t="s">
        <v>139</v>
      </c>
      <c r="KHB37" s="446">
        <v>0.3</v>
      </c>
      <c r="KHC37" s="451">
        <f>+VLOOKUP(KGX37,[111]Insumos!$A$2:$F$2700,5,FALSE)</f>
        <v>32545</v>
      </c>
      <c r="KHD37" s="451">
        <f>+ROUND(KHB37*KHC37,0)</f>
        <v>9764</v>
      </c>
      <c r="KHE37" s="450" t="s">
        <v>327</v>
      </c>
      <c r="KHF37" s="450" t="s">
        <v>150</v>
      </c>
      <c r="KHG37" s="446" t="s">
        <v>151</v>
      </c>
      <c r="KHH37" s="446" t="s">
        <v>138</v>
      </c>
      <c r="KHI37" s="446" t="s">
        <v>139</v>
      </c>
      <c r="KHJ37" s="446">
        <v>0.3</v>
      </c>
      <c r="KHK37" s="451">
        <f>+VLOOKUP(KHF37,[111]Insumos!$A$2:$F$2700,5,FALSE)</f>
        <v>32545</v>
      </c>
      <c r="KHL37" s="451">
        <f>+ROUND(KHJ37*KHK37,0)</f>
        <v>9764</v>
      </c>
      <c r="KHM37" s="450" t="s">
        <v>327</v>
      </c>
      <c r="KHN37" s="450" t="s">
        <v>150</v>
      </c>
      <c r="KHO37" s="446" t="s">
        <v>151</v>
      </c>
      <c r="KHP37" s="446" t="s">
        <v>138</v>
      </c>
      <c r="KHQ37" s="446" t="s">
        <v>139</v>
      </c>
      <c r="KHR37" s="446">
        <v>0.3</v>
      </c>
      <c r="KHS37" s="451">
        <f>+VLOOKUP(KHN37,[111]Insumos!$A$2:$F$2700,5,FALSE)</f>
        <v>32545</v>
      </c>
      <c r="KHT37" s="451">
        <f>+ROUND(KHR37*KHS37,0)</f>
        <v>9764</v>
      </c>
      <c r="KHU37" s="450" t="s">
        <v>327</v>
      </c>
      <c r="KHV37" s="450" t="s">
        <v>150</v>
      </c>
      <c r="KHW37" s="446" t="s">
        <v>151</v>
      </c>
      <c r="KHX37" s="446" t="s">
        <v>138</v>
      </c>
      <c r="KHY37" s="446" t="s">
        <v>139</v>
      </c>
      <c r="KHZ37" s="446">
        <v>0.3</v>
      </c>
      <c r="KIA37" s="451">
        <f>+VLOOKUP(KHV37,[111]Insumos!$A$2:$F$2700,5,FALSE)</f>
        <v>32545</v>
      </c>
      <c r="KIB37" s="451">
        <f>+ROUND(KHZ37*KIA37,0)</f>
        <v>9764</v>
      </c>
      <c r="KIC37" s="450" t="s">
        <v>327</v>
      </c>
      <c r="KID37" s="450" t="s">
        <v>150</v>
      </c>
      <c r="KIE37" s="446" t="s">
        <v>151</v>
      </c>
      <c r="KIF37" s="446" t="s">
        <v>138</v>
      </c>
      <c r="KIG37" s="446" t="s">
        <v>139</v>
      </c>
      <c r="KIH37" s="446">
        <v>0.3</v>
      </c>
      <c r="KII37" s="451">
        <f>+VLOOKUP(KID37,[111]Insumos!$A$2:$F$2700,5,FALSE)</f>
        <v>32545</v>
      </c>
      <c r="KIJ37" s="451">
        <f>+ROUND(KIH37*KII37,0)</f>
        <v>9764</v>
      </c>
      <c r="KIK37" s="450" t="s">
        <v>327</v>
      </c>
      <c r="KIL37" s="450" t="s">
        <v>150</v>
      </c>
      <c r="KIM37" s="446" t="s">
        <v>151</v>
      </c>
      <c r="KIN37" s="446" t="s">
        <v>138</v>
      </c>
      <c r="KIO37" s="446" t="s">
        <v>139</v>
      </c>
      <c r="KIP37" s="446">
        <v>0.3</v>
      </c>
      <c r="KIQ37" s="451">
        <f>+VLOOKUP(KIL37,[111]Insumos!$A$2:$F$2700,5,FALSE)</f>
        <v>32545</v>
      </c>
      <c r="KIR37" s="451">
        <f>+ROUND(KIP37*KIQ37,0)</f>
        <v>9764</v>
      </c>
      <c r="KIS37" s="450" t="s">
        <v>327</v>
      </c>
      <c r="KIT37" s="450" t="s">
        <v>150</v>
      </c>
      <c r="KIU37" s="446" t="s">
        <v>151</v>
      </c>
      <c r="KIV37" s="446" t="s">
        <v>138</v>
      </c>
      <c r="KIW37" s="446" t="s">
        <v>139</v>
      </c>
      <c r="KIX37" s="446">
        <v>0.3</v>
      </c>
      <c r="KIY37" s="451">
        <f>+VLOOKUP(KIT37,[111]Insumos!$A$2:$F$2700,5,FALSE)</f>
        <v>32545</v>
      </c>
      <c r="KIZ37" s="451">
        <f>+ROUND(KIX37*KIY37,0)</f>
        <v>9764</v>
      </c>
      <c r="KJA37" s="450" t="s">
        <v>327</v>
      </c>
      <c r="KJB37" s="450" t="s">
        <v>150</v>
      </c>
      <c r="KJC37" s="446" t="s">
        <v>151</v>
      </c>
      <c r="KJD37" s="446" t="s">
        <v>138</v>
      </c>
      <c r="KJE37" s="446" t="s">
        <v>139</v>
      </c>
      <c r="KJF37" s="446">
        <v>0.3</v>
      </c>
      <c r="KJG37" s="451">
        <f>+VLOOKUP(KJB37,[111]Insumos!$A$2:$F$2700,5,FALSE)</f>
        <v>32545</v>
      </c>
      <c r="KJH37" s="451">
        <f>+ROUND(KJF37*KJG37,0)</f>
        <v>9764</v>
      </c>
      <c r="KJI37" s="450" t="s">
        <v>327</v>
      </c>
      <c r="KJJ37" s="450" t="s">
        <v>150</v>
      </c>
      <c r="KJK37" s="446" t="s">
        <v>151</v>
      </c>
      <c r="KJL37" s="446" t="s">
        <v>138</v>
      </c>
      <c r="KJM37" s="446" t="s">
        <v>139</v>
      </c>
      <c r="KJN37" s="446">
        <v>0.3</v>
      </c>
      <c r="KJO37" s="451">
        <f>+VLOOKUP(KJJ37,[111]Insumos!$A$2:$F$2700,5,FALSE)</f>
        <v>32545</v>
      </c>
      <c r="KJP37" s="451">
        <f>+ROUND(KJN37*KJO37,0)</f>
        <v>9764</v>
      </c>
      <c r="KJQ37" s="450" t="s">
        <v>327</v>
      </c>
      <c r="KJR37" s="450" t="s">
        <v>150</v>
      </c>
      <c r="KJS37" s="446" t="s">
        <v>151</v>
      </c>
      <c r="KJT37" s="446" t="s">
        <v>138</v>
      </c>
      <c r="KJU37" s="446" t="s">
        <v>139</v>
      </c>
      <c r="KJV37" s="446">
        <v>0.3</v>
      </c>
      <c r="KJW37" s="451">
        <f>+VLOOKUP(KJR37,[111]Insumos!$A$2:$F$2700,5,FALSE)</f>
        <v>32545</v>
      </c>
      <c r="KJX37" s="451">
        <f>+ROUND(KJV37*KJW37,0)</f>
        <v>9764</v>
      </c>
      <c r="KJY37" s="450" t="s">
        <v>327</v>
      </c>
      <c r="KJZ37" s="450" t="s">
        <v>150</v>
      </c>
      <c r="KKA37" s="446" t="s">
        <v>151</v>
      </c>
      <c r="KKB37" s="446" t="s">
        <v>138</v>
      </c>
      <c r="KKC37" s="446" t="s">
        <v>139</v>
      </c>
      <c r="KKD37" s="446">
        <v>0.3</v>
      </c>
      <c r="KKE37" s="451">
        <f>+VLOOKUP(KJZ37,[111]Insumos!$A$2:$F$2700,5,FALSE)</f>
        <v>32545</v>
      </c>
      <c r="KKF37" s="451">
        <f>+ROUND(KKD37*KKE37,0)</f>
        <v>9764</v>
      </c>
      <c r="KKG37" s="450" t="s">
        <v>327</v>
      </c>
      <c r="KKH37" s="450" t="s">
        <v>150</v>
      </c>
      <c r="KKI37" s="446" t="s">
        <v>151</v>
      </c>
      <c r="KKJ37" s="446" t="s">
        <v>138</v>
      </c>
      <c r="KKK37" s="446" t="s">
        <v>139</v>
      </c>
      <c r="KKL37" s="446">
        <v>0.3</v>
      </c>
      <c r="KKM37" s="451">
        <f>+VLOOKUP(KKH37,[111]Insumos!$A$2:$F$2700,5,FALSE)</f>
        <v>32545</v>
      </c>
      <c r="KKN37" s="451">
        <f>+ROUND(KKL37*KKM37,0)</f>
        <v>9764</v>
      </c>
      <c r="KKO37" s="450" t="s">
        <v>327</v>
      </c>
      <c r="KKP37" s="450" t="s">
        <v>150</v>
      </c>
      <c r="KKQ37" s="446" t="s">
        <v>151</v>
      </c>
      <c r="KKR37" s="446" t="s">
        <v>138</v>
      </c>
      <c r="KKS37" s="446" t="s">
        <v>139</v>
      </c>
      <c r="KKT37" s="446">
        <v>0.3</v>
      </c>
      <c r="KKU37" s="451">
        <f>+VLOOKUP(KKP37,[111]Insumos!$A$2:$F$2700,5,FALSE)</f>
        <v>32545</v>
      </c>
      <c r="KKV37" s="451">
        <f>+ROUND(KKT37*KKU37,0)</f>
        <v>9764</v>
      </c>
      <c r="KKW37" s="450" t="s">
        <v>327</v>
      </c>
      <c r="KKX37" s="450" t="s">
        <v>150</v>
      </c>
      <c r="KKY37" s="446" t="s">
        <v>151</v>
      </c>
      <c r="KKZ37" s="446" t="s">
        <v>138</v>
      </c>
      <c r="KLA37" s="446" t="s">
        <v>139</v>
      </c>
      <c r="KLB37" s="446">
        <v>0.3</v>
      </c>
      <c r="KLC37" s="451">
        <f>+VLOOKUP(KKX37,[111]Insumos!$A$2:$F$2700,5,FALSE)</f>
        <v>32545</v>
      </c>
      <c r="KLD37" s="451">
        <f>+ROUND(KLB37*KLC37,0)</f>
        <v>9764</v>
      </c>
      <c r="KLE37" s="450" t="s">
        <v>327</v>
      </c>
      <c r="KLF37" s="450" t="s">
        <v>150</v>
      </c>
      <c r="KLG37" s="446" t="s">
        <v>151</v>
      </c>
      <c r="KLH37" s="446" t="s">
        <v>138</v>
      </c>
      <c r="KLI37" s="446" t="s">
        <v>139</v>
      </c>
      <c r="KLJ37" s="446">
        <v>0.3</v>
      </c>
      <c r="KLK37" s="451">
        <f>+VLOOKUP(KLF37,[111]Insumos!$A$2:$F$2700,5,FALSE)</f>
        <v>32545</v>
      </c>
      <c r="KLL37" s="451">
        <f>+ROUND(KLJ37*KLK37,0)</f>
        <v>9764</v>
      </c>
      <c r="KLM37" s="450" t="s">
        <v>327</v>
      </c>
      <c r="KLN37" s="450" t="s">
        <v>150</v>
      </c>
      <c r="KLO37" s="446" t="s">
        <v>151</v>
      </c>
      <c r="KLP37" s="446" t="s">
        <v>138</v>
      </c>
      <c r="KLQ37" s="446" t="s">
        <v>139</v>
      </c>
      <c r="KLR37" s="446">
        <v>0.3</v>
      </c>
      <c r="KLS37" s="451">
        <f>+VLOOKUP(KLN37,[111]Insumos!$A$2:$F$2700,5,FALSE)</f>
        <v>32545</v>
      </c>
      <c r="KLT37" s="451">
        <f>+ROUND(KLR37*KLS37,0)</f>
        <v>9764</v>
      </c>
      <c r="KLU37" s="450" t="s">
        <v>327</v>
      </c>
      <c r="KLV37" s="450" t="s">
        <v>150</v>
      </c>
      <c r="KLW37" s="446" t="s">
        <v>151</v>
      </c>
      <c r="KLX37" s="446" t="s">
        <v>138</v>
      </c>
      <c r="KLY37" s="446" t="s">
        <v>139</v>
      </c>
      <c r="KLZ37" s="446">
        <v>0.3</v>
      </c>
      <c r="KMA37" s="451">
        <f>+VLOOKUP(KLV37,[111]Insumos!$A$2:$F$2700,5,FALSE)</f>
        <v>32545</v>
      </c>
      <c r="KMB37" s="451">
        <f>+ROUND(KLZ37*KMA37,0)</f>
        <v>9764</v>
      </c>
      <c r="KMC37" s="450" t="s">
        <v>327</v>
      </c>
      <c r="KMD37" s="450" t="s">
        <v>150</v>
      </c>
      <c r="KME37" s="446" t="s">
        <v>151</v>
      </c>
      <c r="KMF37" s="446" t="s">
        <v>138</v>
      </c>
      <c r="KMG37" s="446" t="s">
        <v>139</v>
      </c>
      <c r="KMH37" s="446">
        <v>0.3</v>
      </c>
      <c r="KMI37" s="451">
        <f>+VLOOKUP(KMD37,[111]Insumos!$A$2:$F$2700,5,FALSE)</f>
        <v>32545</v>
      </c>
      <c r="KMJ37" s="451">
        <f>+ROUND(KMH37*KMI37,0)</f>
        <v>9764</v>
      </c>
      <c r="KMK37" s="450" t="s">
        <v>327</v>
      </c>
      <c r="KML37" s="450" t="s">
        <v>150</v>
      </c>
      <c r="KMM37" s="446" t="s">
        <v>151</v>
      </c>
      <c r="KMN37" s="446" t="s">
        <v>138</v>
      </c>
      <c r="KMO37" s="446" t="s">
        <v>139</v>
      </c>
      <c r="KMP37" s="446">
        <v>0.3</v>
      </c>
      <c r="KMQ37" s="451">
        <f>+VLOOKUP(KML37,[111]Insumos!$A$2:$F$2700,5,FALSE)</f>
        <v>32545</v>
      </c>
      <c r="KMR37" s="451">
        <f>+ROUND(KMP37*KMQ37,0)</f>
        <v>9764</v>
      </c>
      <c r="KMS37" s="450" t="s">
        <v>327</v>
      </c>
      <c r="KMT37" s="450" t="s">
        <v>150</v>
      </c>
      <c r="KMU37" s="446" t="s">
        <v>151</v>
      </c>
      <c r="KMV37" s="446" t="s">
        <v>138</v>
      </c>
      <c r="KMW37" s="446" t="s">
        <v>139</v>
      </c>
      <c r="KMX37" s="446">
        <v>0.3</v>
      </c>
      <c r="KMY37" s="451">
        <f>+VLOOKUP(KMT37,[111]Insumos!$A$2:$F$2700,5,FALSE)</f>
        <v>32545</v>
      </c>
      <c r="KMZ37" s="451">
        <f>+ROUND(KMX37*KMY37,0)</f>
        <v>9764</v>
      </c>
      <c r="KNA37" s="450" t="s">
        <v>327</v>
      </c>
      <c r="KNB37" s="450" t="s">
        <v>150</v>
      </c>
      <c r="KNC37" s="446" t="s">
        <v>151</v>
      </c>
      <c r="KND37" s="446" t="s">
        <v>138</v>
      </c>
      <c r="KNE37" s="446" t="s">
        <v>139</v>
      </c>
      <c r="KNF37" s="446">
        <v>0.3</v>
      </c>
      <c r="KNG37" s="451">
        <f>+VLOOKUP(KNB37,[111]Insumos!$A$2:$F$2700,5,FALSE)</f>
        <v>32545</v>
      </c>
      <c r="KNH37" s="451">
        <f>+ROUND(KNF37*KNG37,0)</f>
        <v>9764</v>
      </c>
      <c r="KNI37" s="450" t="s">
        <v>327</v>
      </c>
      <c r="KNJ37" s="450" t="s">
        <v>150</v>
      </c>
      <c r="KNK37" s="446" t="s">
        <v>151</v>
      </c>
      <c r="KNL37" s="446" t="s">
        <v>138</v>
      </c>
      <c r="KNM37" s="446" t="s">
        <v>139</v>
      </c>
      <c r="KNN37" s="446">
        <v>0.3</v>
      </c>
      <c r="KNO37" s="451">
        <f>+VLOOKUP(KNJ37,[111]Insumos!$A$2:$F$2700,5,FALSE)</f>
        <v>32545</v>
      </c>
      <c r="KNP37" s="451">
        <f>+ROUND(KNN37*KNO37,0)</f>
        <v>9764</v>
      </c>
      <c r="KNQ37" s="450" t="s">
        <v>327</v>
      </c>
      <c r="KNR37" s="450" t="s">
        <v>150</v>
      </c>
      <c r="KNS37" s="446" t="s">
        <v>151</v>
      </c>
      <c r="KNT37" s="446" t="s">
        <v>138</v>
      </c>
      <c r="KNU37" s="446" t="s">
        <v>139</v>
      </c>
      <c r="KNV37" s="446">
        <v>0.3</v>
      </c>
      <c r="KNW37" s="451">
        <f>+VLOOKUP(KNR37,[111]Insumos!$A$2:$F$2700,5,FALSE)</f>
        <v>32545</v>
      </c>
      <c r="KNX37" s="451">
        <f>+ROUND(KNV37*KNW37,0)</f>
        <v>9764</v>
      </c>
      <c r="KNY37" s="450" t="s">
        <v>327</v>
      </c>
      <c r="KNZ37" s="450" t="s">
        <v>150</v>
      </c>
      <c r="KOA37" s="446" t="s">
        <v>151</v>
      </c>
      <c r="KOB37" s="446" t="s">
        <v>138</v>
      </c>
      <c r="KOC37" s="446" t="s">
        <v>139</v>
      </c>
      <c r="KOD37" s="446">
        <v>0.3</v>
      </c>
      <c r="KOE37" s="451">
        <f>+VLOOKUP(KNZ37,[111]Insumos!$A$2:$F$2700,5,FALSE)</f>
        <v>32545</v>
      </c>
      <c r="KOF37" s="451">
        <f>+ROUND(KOD37*KOE37,0)</f>
        <v>9764</v>
      </c>
      <c r="KOG37" s="450" t="s">
        <v>327</v>
      </c>
      <c r="KOH37" s="450" t="s">
        <v>150</v>
      </c>
      <c r="KOI37" s="446" t="s">
        <v>151</v>
      </c>
      <c r="KOJ37" s="446" t="s">
        <v>138</v>
      </c>
      <c r="KOK37" s="446" t="s">
        <v>139</v>
      </c>
      <c r="KOL37" s="446">
        <v>0.3</v>
      </c>
      <c r="KOM37" s="451">
        <f>+VLOOKUP(KOH37,[111]Insumos!$A$2:$F$2700,5,FALSE)</f>
        <v>32545</v>
      </c>
      <c r="KON37" s="451">
        <f>+ROUND(KOL37*KOM37,0)</f>
        <v>9764</v>
      </c>
      <c r="KOO37" s="450" t="s">
        <v>327</v>
      </c>
      <c r="KOP37" s="450" t="s">
        <v>150</v>
      </c>
      <c r="KOQ37" s="446" t="s">
        <v>151</v>
      </c>
      <c r="KOR37" s="446" t="s">
        <v>138</v>
      </c>
      <c r="KOS37" s="446" t="s">
        <v>139</v>
      </c>
      <c r="KOT37" s="446">
        <v>0.3</v>
      </c>
      <c r="KOU37" s="451">
        <f>+VLOOKUP(KOP37,[111]Insumos!$A$2:$F$2700,5,FALSE)</f>
        <v>32545</v>
      </c>
      <c r="KOV37" s="451">
        <f>+ROUND(KOT37*KOU37,0)</f>
        <v>9764</v>
      </c>
      <c r="KOW37" s="450" t="s">
        <v>327</v>
      </c>
      <c r="KOX37" s="450" t="s">
        <v>150</v>
      </c>
      <c r="KOY37" s="446" t="s">
        <v>151</v>
      </c>
      <c r="KOZ37" s="446" t="s">
        <v>138</v>
      </c>
      <c r="KPA37" s="446" t="s">
        <v>139</v>
      </c>
      <c r="KPB37" s="446">
        <v>0.3</v>
      </c>
      <c r="KPC37" s="451">
        <f>+VLOOKUP(KOX37,[111]Insumos!$A$2:$F$2700,5,FALSE)</f>
        <v>32545</v>
      </c>
      <c r="KPD37" s="451">
        <f>+ROUND(KPB37*KPC37,0)</f>
        <v>9764</v>
      </c>
      <c r="KPE37" s="450" t="s">
        <v>327</v>
      </c>
      <c r="KPF37" s="450" t="s">
        <v>150</v>
      </c>
      <c r="KPG37" s="446" t="s">
        <v>151</v>
      </c>
      <c r="KPH37" s="446" t="s">
        <v>138</v>
      </c>
      <c r="KPI37" s="446" t="s">
        <v>139</v>
      </c>
      <c r="KPJ37" s="446">
        <v>0.3</v>
      </c>
      <c r="KPK37" s="451">
        <f>+VLOOKUP(KPF37,[111]Insumos!$A$2:$F$2700,5,FALSE)</f>
        <v>32545</v>
      </c>
      <c r="KPL37" s="451">
        <f>+ROUND(KPJ37*KPK37,0)</f>
        <v>9764</v>
      </c>
      <c r="KPM37" s="450" t="s">
        <v>327</v>
      </c>
      <c r="KPN37" s="450" t="s">
        <v>150</v>
      </c>
      <c r="KPO37" s="446" t="s">
        <v>151</v>
      </c>
      <c r="KPP37" s="446" t="s">
        <v>138</v>
      </c>
      <c r="KPQ37" s="446" t="s">
        <v>139</v>
      </c>
      <c r="KPR37" s="446">
        <v>0.3</v>
      </c>
      <c r="KPS37" s="451">
        <f>+VLOOKUP(KPN37,[111]Insumos!$A$2:$F$2700,5,FALSE)</f>
        <v>32545</v>
      </c>
      <c r="KPT37" s="451">
        <f>+ROUND(KPR37*KPS37,0)</f>
        <v>9764</v>
      </c>
      <c r="KPU37" s="450" t="s">
        <v>327</v>
      </c>
      <c r="KPV37" s="450" t="s">
        <v>150</v>
      </c>
      <c r="KPW37" s="446" t="s">
        <v>151</v>
      </c>
      <c r="KPX37" s="446" t="s">
        <v>138</v>
      </c>
      <c r="KPY37" s="446" t="s">
        <v>139</v>
      </c>
      <c r="KPZ37" s="446">
        <v>0.3</v>
      </c>
      <c r="KQA37" s="451">
        <f>+VLOOKUP(KPV37,[111]Insumos!$A$2:$F$2700,5,FALSE)</f>
        <v>32545</v>
      </c>
      <c r="KQB37" s="451">
        <f>+ROUND(KPZ37*KQA37,0)</f>
        <v>9764</v>
      </c>
      <c r="KQC37" s="450" t="s">
        <v>327</v>
      </c>
      <c r="KQD37" s="450" t="s">
        <v>150</v>
      </c>
      <c r="KQE37" s="446" t="s">
        <v>151</v>
      </c>
      <c r="KQF37" s="446" t="s">
        <v>138</v>
      </c>
      <c r="KQG37" s="446" t="s">
        <v>139</v>
      </c>
      <c r="KQH37" s="446">
        <v>0.3</v>
      </c>
      <c r="KQI37" s="451">
        <f>+VLOOKUP(KQD37,[111]Insumos!$A$2:$F$2700,5,FALSE)</f>
        <v>32545</v>
      </c>
      <c r="KQJ37" s="451">
        <f>+ROUND(KQH37*KQI37,0)</f>
        <v>9764</v>
      </c>
      <c r="KQK37" s="450" t="s">
        <v>327</v>
      </c>
      <c r="KQL37" s="450" t="s">
        <v>150</v>
      </c>
      <c r="KQM37" s="446" t="s">
        <v>151</v>
      </c>
      <c r="KQN37" s="446" t="s">
        <v>138</v>
      </c>
      <c r="KQO37" s="446" t="s">
        <v>139</v>
      </c>
      <c r="KQP37" s="446">
        <v>0.3</v>
      </c>
      <c r="KQQ37" s="451">
        <f>+VLOOKUP(KQL37,[111]Insumos!$A$2:$F$2700,5,FALSE)</f>
        <v>32545</v>
      </c>
      <c r="KQR37" s="451">
        <f>+ROUND(KQP37*KQQ37,0)</f>
        <v>9764</v>
      </c>
      <c r="KQS37" s="450" t="s">
        <v>327</v>
      </c>
      <c r="KQT37" s="450" t="s">
        <v>150</v>
      </c>
      <c r="KQU37" s="446" t="s">
        <v>151</v>
      </c>
      <c r="KQV37" s="446" t="s">
        <v>138</v>
      </c>
      <c r="KQW37" s="446" t="s">
        <v>139</v>
      </c>
      <c r="KQX37" s="446">
        <v>0.3</v>
      </c>
      <c r="KQY37" s="451">
        <f>+VLOOKUP(KQT37,[111]Insumos!$A$2:$F$2700,5,FALSE)</f>
        <v>32545</v>
      </c>
      <c r="KQZ37" s="451">
        <f>+ROUND(KQX37*KQY37,0)</f>
        <v>9764</v>
      </c>
      <c r="KRA37" s="450" t="s">
        <v>327</v>
      </c>
      <c r="KRB37" s="450" t="s">
        <v>150</v>
      </c>
      <c r="KRC37" s="446" t="s">
        <v>151</v>
      </c>
      <c r="KRD37" s="446" t="s">
        <v>138</v>
      </c>
      <c r="KRE37" s="446" t="s">
        <v>139</v>
      </c>
      <c r="KRF37" s="446">
        <v>0.3</v>
      </c>
      <c r="KRG37" s="451">
        <f>+VLOOKUP(KRB37,[111]Insumos!$A$2:$F$2700,5,FALSE)</f>
        <v>32545</v>
      </c>
      <c r="KRH37" s="451">
        <f>+ROUND(KRF37*KRG37,0)</f>
        <v>9764</v>
      </c>
      <c r="KRI37" s="450" t="s">
        <v>327</v>
      </c>
      <c r="KRJ37" s="450" t="s">
        <v>150</v>
      </c>
      <c r="KRK37" s="446" t="s">
        <v>151</v>
      </c>
      <c r="KRL37" s="446" t="s">
        <v>138</v>
      </c>
      <c r="KRM37" s="446" t="s">
        <v>139</v>
      </c>
      <c r="KRN37" s="446">
        <v>0.3</v>
      </c>
      <c r="KRO37" s="451">
        <f>+VLOOKUP(KRJ37,[111]Insumos!$A$2:$F$2700,5,FALSE)</f>
        <v>32545</v>
      </c>
      <c r="KRP37" s="451">
        <f>+ROUND(KRN37*KRO37,0)</f>
        <v>9764</v>
      </c>
      <c r="KRQ37" s="450" t="s">
        <v>327</v>
      </c>
      <c r="KRR37" s="450" t="s">
        <v>150</v>
      </c>
      <c r="KRS37" s="446" t="s">
        <v>151</v>
      </c>
      <c r="KRT37" s="446" t="s">
        <v>138</v>
      </c>
      <c r="KRU37" s="446" t="s">
        <v>139</v>
      </c>
      <c r="KRV37" s="446">
        <v>0.3</v>
      </c>
      <c r="KRW37" s="451">
        <f>+VLOOKUP(KRR37,[111]Insumos!$A$2:$F$2700,5,FALSE)</f>
        <v>32545</v>
      </c>
      <c r="KRX37" s="451">
        <f>+ROUND(KRV37*KRW37,0)</f>
        <v>9764</v>
      </c>
      <c r="KRY37" s="450" t="s">
        <v>327</v>
      </c>
      <c r="KRZ37" s="450" t="s">
        <v>150</v>
      </c>
      <c r="KSA37" s="446" t="s">
        <v>151</v>
      </c>
      <c r="KSB37" s="446" t="s">
        <v>138</v>
      </c>
      <c r="KSC37" s="446" t="s">
        <v>139</v>
      </c>
      <c r="KSD37" s="446">
        <v>0.3</v>
      </c>
      <c r="KSE37" s="451">
        <f>+VLOOKUP(KRZ37,[111]Insumos!$A$2:$F$2700,5,FALSE)</f>
        <v>32545</v>
      </c>
      <c r="KSF37" s="451">
        <f>+ROUND(KSD37*KSE37,0)</f>
        <v>9764</v>
      </c>
      <c r="KSG37" s="450" t="s">
        <v>327</v>
      </c>
      <c r="KSH37" s="450" t="s">
        <v>150</v>
      </c>
      <c r="KSI37" s="446" t="s">
        <v>151</v>
      </c>
      <c r="KSJ37" s="446" t="s">
        <v>138</v>
      </c>
      <c r="KSK37" s="446" t="s">
        <v>139</v>
      </c>
      <c r="KSL37" s="446">
        <v>0.3</v>
      </c>
      <c r="KSM37" s="451">
        <f>+VLOOKUP(KSH37,[111]Insumos!$A$2:$F$2700,5,FALSE)</f>
        <v>32545</v>
      </c>
      <c r="KSN37" s="451">
        <f>+ROUND(KSL37*KSM37,0)</f>
        <v>9764</v>
      </c>
      <c r="KSO37" s="450" t="s">
        <v>327</v>
      </c>
      <c r="KSP37" s="450" t="s">
        <v>150</v>
      </c>
      <c r="KSQ37" s="446" t="s">
        <v>151</v>
      </c>
      <c r="KSR37" s="446" t="s">
        <v>138</v>
      </c>
      <c r="KSS37" s="446" t="s">
        <v>139</v>
      </c>
      <c r="KST37" s="446">
        <v>0.3</v>
      </c>
      <c r="KSU37" s="451">
        <f>+VLOOKUP(KSP37,[111]Insumos!$A$2:$F$2700,5,FALSE)</f>
        <v>32545</v>
      </c>
      <c r="KSV37" s="451">
        <f>+ROUND(KST37*KSU37,0)</f>
        <v>9764</v>
      </c>
      <c r="KSW37" s="450" t="s">
        <v>327</v>
      </c>
      <c r="KSX37" s="450" t="s">
        <v>150</v>
      </c>
      <c r="KSY37" s="446" t="s">
        <v>151</v>
      </c>
      <c r="KSZ37" s="446" t="s">
        <v>138</v>
      </c>
      <c r="KTA37" s="446" t="s">
        <v>139</v>
      </c>
      <c r="KTB37" s="446">
        <v>0.3</v>
      </c>
      <c r="KTC37" s="451">
        <f>+VLOOKUP(KSX37,[111]Insumos!$A$2:$F$2700,5,FALSE)</f>
        <v>32545</v>
      </c>
      <c r="KTD37" s="451">
        <f>+ROUND(KTB37*KTC37,0)</f>
        <v>9764</v>
      </c>
      <c r="KTE37" s="450" t="s">
        <v>327</v>
      </c>
      <c r="KTF37" s="450" t="s">
        <v>150</v>
      </c>
      <c r="KTG37" s="446" t="s">
        <v>151</v>
      </c>
      <c r="KTH37" s="446" t="s">
        <v>138</v>
      </c>
      <c r="KTI37" s="446" t="s">
        <v>139</v>
      </c>
      <c r="KTJ37" s="446">
        <v>0.3</v>
      </c>
      <c r="KTK37" s="451">
        <f>+VLOOKUP(KTF37,[111]Insumos!$A$2:$F$2700,5,FALSE)</f>
        <v>32545</v>
      </c>
      <c r="KTL37" s="451">
        <f>+ROUND(KTJ37*KTK37,0)</f>
        <v>9764</v>
      </c>
      <c r="KTM37" s="450" t="s">
        <v>327</v>
      </c>
      <c r="KTN37" s="450" t="s">
        <v>150</v>
      </c>
      <c r="KTO37" s="446" t="s">
        <v>151</v>
      </c>
      <c r="KTP37" s="446" t="s">
        <v>138</v>
      </c>
      <c r="KTQ37" s="446" t="s">
        <v>139</v>
      </c>
      <c r="KTR37" s="446">
        <v>0.3</v>
      </c>
      <c r="KTS37" s="451">
        <f>+VLOOKUP(KTN37,[111]Insumos!$A$2:$F$2700,5,FALSE)</f>
        <v>32545</v>
      </c>
      <c r="KTT37" s="451">
        <f>+ROUND(KTR37*KTS37,0)</f>
        <v>9764</v>
      </c>
      <c r="KTU37" s="450" t="s">
        <v>327</v>
      </c>
      <c r="KTV37" s="450" t="s">
        <v>150</v>
      </c>
      <c r="KTW37" s="446" t="s">
        <v>151</v>
      </c>
      <c r="KTX37" s="446" t="s">
        <v>138</v>
      </c>
      <c r="KTY37" s="446" t="s">
        <v>139</v>
      </c>
      <c r="KTZ37" s="446">
        <v>0.3</v>
      </c>
      <c r="KUA37" s="451">
        <f>+VLOOKUP(KTV37,[111]Insumos!$A$2:$F$2700,5,FALSE)</f>
        <v>32545</v>
      </c>
      <c r="KUB37" s="451">
        <f>+ROUND(KTZ37*KUA37,0)</f>
        <v>9764</v>
      </c>
      <c r="KUC37" s="450" t="s">
        <v>327</v>
      </c>
      <c r="KUD37" s="450" t="s">
        <v>150</v>
      </c>
      <c r="KUE37" s="446" t="s">
        <v>151</v>
      </c>
      <c r="KUF37" s="446" t="s">
        <v>138</v>
      </c>
      <c r="KUG37" s="446" t="s">
        <v>139</v>
      </c>
      <c r="KUH37" s="446">
        <v>0.3</v>
      </c>
      <c r="KUI37" s="451">
        <f>+VLOOKUP(KUD37,[111]Insumos!$A$2:$F$2700,5,FALSE)</f>
        <v>32545</v>
      </c>
      <c r="KUJ37" s="451">
        <f>+ROUND(KUH37*KUI37,0)</f>
        <v>9764</v>
      </c>
      <c r="KUK37" s="450" t="s">
        <v>327</v>
      </c>
      <c r="KUL37" s="450" t="s">
        <v>150</v>
      </c>
      <c r="KUM37" s="446" t="s">
        <v>151</v>
      </c>
      <c r="KUN37" s="446" t="s">
        <v>138</v>
      </c>
      <c r="KUO37" s="446" t="s">
        <v>139</v>
      </c>
      <c r="KUP37" s="446">
        <v>0.3</v>
      </c>
      <c r="KUQ37" s="451">
        <f>+VLOOKUP(KUL37,[111]Insumos!$A$2:$F$2700,5,FALSE)</f>
        <v>32545</v>
      </c>
      <c r="KUR37" s="451">
        <f>+ROUND(KUP37*KUQ37,0)</f>
        <v>9764</v>
      </c>
      <c r="KUS37" s="450" t="s">
        <v>327</v>
      </c>
      <c r="KUT37" s="450" t="s">
        <v>150</v>
      </c>
      <c r="KUU37" s="446" t="s">
        <v>151</v>
      </c>
      <c r="KUV37" s="446" t="s">
        <v>138</v>
      </c>
      <c r="KUW37" s="446" t="s">
        <v>139</v>
      </c>
      <c r="KUX37" s="446">
        <v>0.3</v>
      </c>
      <c r="KUY37" s="451">
        <f>+VLOOKUP(KUT37,[111]Insumos!$A$2:$F$2700,5,FALSE)</f>
        <v>32545</v>
      </c>
      <c r="KUZ37" s="451">
        <f>+ROUND(KUX37*KUY37,0)</f>
        <v>9764</v>
      </c>
      <c r="KVA37" s="450" t="s">
        <v>327</v>
      </c>
      <c r="KVB37" s="450" t="s">
        <v>150</v>
      </c>
      <c r="KVC37" s="446" t="s">
        <v>151</v>
      </c>
      <c r="KVD37" s="446" t="s">
        <v>138</v>
      </c>
      <c r="KVE37" s="446" t="s">
        <v>139</v>
      </c>
      <c r="KVF37" s="446">
        <v>0.3</v>
      </c>
      <c r="KVG37" s="451">
        <f>+VLOOKUP(KVB37,[111]Insumos!$A$2:$F$2700,5,FALSE)</f>
        <v>32545</v>
      </c>
      <c r="KVH37" s="451">
        <f>+ROUND(KVF37*KVG37,0)</f>
        <v>9764</v>
      </c>
      <c r="KVI37" s="450" t="s">
        <v>327</v>
      </c>
      <c r="KVJ37" s="450" t="s">
        <v>150</v>
      </c>
      <c r="KVK37" s="446" t="s">
        <v>151</v>
      </c>
      <c r="KVL37" s="446" t="s">
        <v>138</v>
      </c>
      <c r="KVM37" s="446" t="s">
        <v>139</v>
      </c>
      <c r="KVN37" s="446">
        <v>0.3</v>
      </c>
      <c r="KVO37" s="451">
        <f>+VLOOKUP(KVJ37,[111]Insumos!$A$2:$F$2700,5,FALSE)</f>
        <v>32545</v>
      </c>
      <c r="KVP37" s="451">
        <f>+ROUND(KVN37*KVO37,0)</f>
        <v>9764</v>
      </c>
      <c r="KVQ37" s="450" t="s">
        <v>327</v>
      </c>
      <c r="KVR37" s="450" t="s">
        <v>150</v>
      </c>
      <c r="KVS37" s="446" t="s">
        <v>151</v>
      </c>
      <c r="KVT37" s="446" t="s">
        <v>138</v>
      </c>
      <c r="KVU37" s="446" t="s">
        <v>139</v>
      </c>
      <c r="KVV37" s="446">
        <v>0.3</v>
      </c>
      <c r="KVW37" s="451">
        <f>+VLOOKUP(KVR37,[111]Insumos!$A$2:$F$2700,5,FALSE)</f>
        <v>32545</v>
      </c>
      <c r="KVX37" s="451">
        <f>+ROUND(KVV37*KVW37,0)</f>
        <v>9764</v>
      </c>
      <c r="KVY37" s="450" t="s">
        <v>327</v>
      </c>
      <c r="KVZ37" s="450" t="s">
        <v>150</v>
      </c>
      <c r="KWA37" s="446" t="s">
        <v>151</v>
      </c>
      <c r="KWB37" s="446" t="s">
        <v>138</v>
      </c>
      <c r="KWC37" s="446" t="s">
        <v>139</v>
      </c>
      <c r="KWD37" s="446">
        <v>0.3</v>
      </c>
      <c r="KWE37" s="451">
        <f>+VLOOKUP(KVZ37,[111]Insumos!$A$2:$F$2700,5,FALSE)</f>
        <v>32545</v>
      </c>
      <c r="KWF37" s="451">
        <f>+ROUND(KWD37*KWE37,0)</f>
        <v>9764</v>
      </c>
      <c r="KWG37" s="450" t="s">
        <v>327</v>
      </c>
      <c r="KWH37" s="450" t="s">
        <v>150</v>
      </c>
      <c r="KWI37" s="446" t="s">
        <v>151</v>
      </c>
      <c r="KWJ37" s="446" t="s">
        <v>138</v>
      </c>
      <c r="KWK37" s="446" t="s">
        <v>139</v>
      </c>
      <c r="KWL37" s="446">
        <v>0.3</v>
      </c>
      <c r="KWM37" s="451">
        <f>+VLOOKUP(KWH37,[111]Insumos!$A$2:$F$2700,5,FALSE)</f>
        <v>32545</v>
      </c>
      <c r="KWN37" s="451">
        <f>+ROUND(KWL37*KWM37,0)</f>
        <v>9764</v>
      </c>
      <c r="KWO37" s="450" t="s">
        <v>327</v>
      </c>
      <c r="KWP37" s="450" t="s">
        <v>150</v>
      </c>
      <c r="KWQ37" s="446" t="s">
        <v>151</v>
      </c>
      <c r="KWR37" s="446" t="s">
        <v>138</v>
      </c>
      <c r="KWS37" s="446" t="s">
        <v>139</v>
      </c>
      <c r="KWT37" s="446">
        <v>0.3</v>
      </c>
      <c r="KWU37" s="451">
        <f>+VLOOKUP(KWP37,[111]Insumos!$A$2:$F$2700,5,FALSE)</f>
        <v>32545</v>
      </c>
      <c r="KWV37" s="451">
        <f>+ROUND(KWT37*KWU37,0)</f>
        <v>9764</v>
      </c>
      <c r="KWW37" s="450" t="s">
        <v>327</v>
      </c>
      <c r="KWX37" s="450" t="s">
        <v>150</v>
      </c>
      <c r="KWY37" s="446" t="s">
        <v>151</v>
      </c>
      <c r="KWZ37" s="446" t="s">
        <v>138</v>
      </c>
      <c r="KXA37" s="446" t="s">
        <v>139</v>
      </c>
      <c r="KXB37" s="446">
        <v>0.3</v>
      </c>
      <c r="KXC37" s="451">
        <f>+VLOOKUP(KWX37,[111]Insumos!$A$2:$F$2700,5,FALSE)</f>
        <v>32545</v>
      </c>
      <c r="KXD37" s="451">
        <f>+ROUND(KXB37*KXC37,0)</f>
        <v>9764</v>
      </c>
      <c r="KXE37" s="450" t="s">
        <v>327</v>
      </c>
      <c r="KXF37" s="450" t="s">
        <v>150</v>
      </c>
      <c r="KXG37" s="446" t="s">
        <v>151</v>
      </c>
      <c r="KXH37" s="446" t="s">
        <v>138</v>
      </c>
      <c r="KXI37" s="446" t="s">
        <v>139</v>
      </c>
      <c r="KXJ37" s="446">
        <v>0.3</v>
      </c>
      <c r="KXK37" s="451">
        <f>+VLOOKUP(KXF37,[111]Insumos!$A$2:$F$2700,5,FALSE)</f>
        <v>32545</v>
      </c>
      <c r="KXL37" s="451">
        <f>+ROUND(KXJ37*KXK37,0)</f>
        <v>9764</v>
      </c>
      <c r="KXM37" s="450" t="s">
        <v>327</v>
      </c>
      <c r="KXN37" s="450" t="s">
        <v>150</v>
      </c>
      <c r="KXO37" s="446" t="s">
        <v>151</v>
      </c>
      <c r="KXP37" s="446" t="s">
        <v>138</v>
      </c>
      <c r="KXQ37" s="446" t="s">
        <v>139</v>
      </c>
      <c r="KXR37" s="446">
        <v>0.3</v>
      </c>
      <c r="KXS37" s="451">
        <f>+VLOOKUP(KXN37,[111]Insumos!$A$2:$F$2700,5,FALSE)</f>
        <v>32545</v>
      </c>
      <c r="KXT37" s="451">
        <f>+ROUND(KXR37*KXS37,0)</f>
        <v>9764</v>
      </c>
      <c r="KXU37" s="450" t="s">
        <v>327</v>
      </c>
      <c r="KXV37" s="450" t="s">
        <v>150</v>
      </c>
      <c r="KXW37" s="446" t="s">
        <v>151</v>
      </c>
      <c r="KXX37" s="446" t="s">
        <v>138</v>
      </c>
      <c r="KXY37" s="446" t="s">
        <v>139</v>
      </c>
      <c r="KXZ37" s="446">
        <v>0.3</v>
      </c>
      <c r="KYA37" s="451">
        <f>+VLOOKUP(KXV37,[111]Insumos!$A$2:$F$2700,5,FALSE)</f>
        <v>32545</v>
      </c>
      <c r="KYB37" s="451">
        <f>+ROUND(KXZ37*KYA37,0)</f>
        <v>9764</v>
      </c>
      <c r="KYC37" s="450" t="s">
        <v>327</v>
      </c>
      <c r="KYD37" s="450" t="s">
        <v>150</v>
      </c>
      <c r="KYE37" s="446" t="s">
        <v>151</v>
      </c>
      <c r="KYF37" s="446" t="s">
        <v>138</v>
      </c>
      <c r="KYG37" s="446" t="s">
        <v>139</v>
      </c>
      <c r="KYH37" s="446">
        <v>0.3</v>
      </c>
      <c r="KYI37" s="451">
        <f>+VLOOKUP(KYD37,[111]Insumos!$A$2:$F$2700,5,FALSE)</f>
        <v>32545</v>
      </c>
      <c r="KYJ37" s="451">
        <f>+ROUND(KYH37*KYI37,0)</f>
        <v>9764</v>
      </c>
      <c r="KYK37" s="450" t="s">
        <v>327</v>
      </c>
      <c r="KYL37" s="450" t="s">
        <v>150</v>
      </c>
      <c r="KYM37" s="446" t="s">
        <v>151</v>
      </c>
      <c r="KYN37" s="446" t="s">
        <v>138</v>
      </c>
      <c r="KYO37" s="446" t="s">
        <v>139</v>
      </c>
      <c r="KYP37" s="446">
        <v>0.3</v>
      </c>
      <c r="KYQ37" s="451">
        <f>+VLOOKUP(KYL37,[111]Insumos!$A$2:$F$2700,5,FALSE)</f>
        <v>32545</v>
      </c>
      <c r="KYR37" s="451">
        <f>+ROUND(KYP37*KYQ37,0)</f>
        <v>9764</v>
      </c>
      <c r="KYS37" s="450" t="s">
        <v>327</v>
      </c>
      <c r="KYT37" s="450" t="s">
        <v>150</v>
      </c>
      <c r="KYU37" s="446" t="s">
        <v>151</v>
      </c>
      <c r="KYV37" s="446" t="s">
        <v>138</v>
      </c>
      <c r="KYW37" s="446" t="s">
        <v>139</v>
      </c>
      <c r="KYX37" s="446">
        <v>0.3</v>
      </c>
      <c r="KYY37" s="451">
        <f>+VLOOKUP(KYT37,[111]Insumos!$A$2:$F$2700,5,FALSE)</f>
        <v>32545</v>
      </c>
      <c r="KYZ37" s="451">
        <f>+ROUND(KYX37*KYY37,0)</f>
        <v>9764</v>
      </c>
      <c r="KZA37" s="450" t="s">
        <v>327</v>
      </c>
      <c r="KZB37" s="450" t="s">
        <v>150</v>
      </c>
      <c r="KZC37" s="446" t="s">
        <v>151</v>
      </c>
      <c r="KZD37" s="446" t="s">
        <v>138</v>
      </c>
      <c r="KZE37" s="446" t="s">
        <v>139</v>
      </c>
      <c r="KZF37" s="446">
        <v>0.3</v>
      </c>
      <c r="KZG37" s="451">
        <f>+VLOOKUP(KZB37,[111]Insumos!$A$2:$F$2700,5,FALSE)</f>
        <v>32545</v>
      </c>
      <c r="KZH37" s="451">
        <f>+ROUND(KZF37*KZG37,0)</f>
        <v>9764</v>
      </c>
      <c r="KZI37" s="450" t="s">
        <v>327</v>
      </c>
      <c r="KZJ37" s="450" t="s">
        <v>150</v>
      </c>
      <c r="KZK37" s="446" t="s">
        <v>151</v>
      </c>
      <c r="KZL37" s="446" t="s">
        <v>138</v>
      </c>
      <c r="KZM37" s="446" t="s">
        <v>139</v>
      </c>
      <c r="KZN37" s="446">
        <v>0.3</v>
      </c>
      <c r="KZO37" s="451">
        <f>+VLOOKUP(KZJ37,[111]Insumos!$A$2:$F$2700,5,FALSE)</f>
        <v>32545</v>
      </c>
      <c r="KZP37" s="451">
        <f>+ROUND(KZN37*KZO37,0)</f>
        <v>9764</v>
      </c>
      <c r="KZQ37" s="450" t="s">
        <v>327</v>
      </c>
      <c r="KZR37" s="450" t="s">
        <v>150</v>
      </c>
      <c r="KZS37" s="446" t="s">
        <v>151</v>
      </c>
      <c r="KZT37" s="446" t="s">
        <v>138</v>
      </c>
      <c r="KZU37" s="446" t="s">
        <v>139</v>
      </c>
      <c r="KZV37" s="446">
        <v>0.3</v>
      </c>
      <c r="KZW37" s="451">
        <f>+VLOOKUP(KZR37,[111]Insumos!$A$2:$F$2700,5,FALSE)</f>
        <v>32545</v>
      </c>
      <c r="KZX37" s="451">
        <f>+ROUND(KZV37*KZW37,0)</f>
        <v>9764</v>
      </c>
      <c r="KZY37" s="450" t="s">
        <v>327</v>
      </c>
      <c r="KZZ37" s="450" t="s">
        <v>150</v>
      </c>
      <c r="LAA37" s="446" t="s">
        <v>151</v>
      </c>
      <c r="LAB37" s="446" t="s">
        <v>138</v>
      </c>
      <c r="LAC37" s="446" t="s">
        <v>139</v>
      </c>
      <c r="LAD37" s="446">
        <v>0.3</v>
      </c>
      <c r="LAE37" s="451">
        <f>+VLOOKUP(KZZ37,[111]Insumos!$A$2:$F$2700,5,FALSE)</f>
        <v>32545</v>
      </c>
      <c r="LAF37" s="451">
        <f>+ROUND(LAD37*LAE37,0)</f>
        <v>9764</v>
      </c>
      <c r="LAG37" s="450" t="s">
        <v>327</v>
      </c>
      <c r="LAH37" s="450" t="s">
        <v>150</v>
      </c>
      <c r="LAI37" s="446" t="s">
        <v>151</v>
      </c>
      <c r="LAJ37" s="446" t="s">
        <v>138</v>
      </c>
      <c r="LAK37" s="446" t="s">
        <v>139</v>
      </c>
      <c r="LAL37" s="446">
        <v>0.3</v>
      </c>
      <c r="LAM37" s="451">
        <f>+VLOOKUP(LAH37,[111]Insumos!$A$2:$F$2700,5,FALSE)</f>
        <v>32545</v>
      </c>
      <c r="LAN37" s="451">
        <f>+ROUND(LAL37*LAM37,0)</f>
        <v>9764</v>
      </c>
      <c r="LAO37" s="450" t="s">
        <v>327</v>
      </c>
      <c r="LAP37" s="450" t="s">
        <v>150</v>
      </c>
      <c r="LAQ37" s="446" t="s">
        <v>151</v>
      </c>
      <c r="LAR37" s="446" t="s">
        <v>138</v>
      </c>
      <c r="LAS37" s="446" t="s">
        <v>139</v>
      </c>
      <c r="LAT37" s="446">
        <v>0.3</v>
      </c>
      <c r="LAU37" s="451">
        <f>+VLOOKUP(LAP37,[111]Insumos!$A$2:$F$2700,5,FALSE)</f>
        <v>32545</v>
      </c>
      <c r="LAV37" s="451">
        <f>+ROUND(LAT37*LAU37,0)</f>
        <v>9764</v>
      </c>
      <c r="LAW37" s="450" t="s">
        <v>327</v>
      </c>
      <c r="LAX37" s="450" t="s">
        <v>150</v>
      </c>
      <c r="LAY37" s="446" t="s">
        <v>151</v>
      </c>
      <c r="LAZ37" s="446" t="s">
        <v>138</v>
      </c>
      <c r="LBA37" s="446" t="s">
        <v>139</v>
      </c>
      <c r="LBB37" s="446">
        <v>0.3</v>
      </c>
      <c r="LBC37" s="451">
        <f>+VLOOKUP(LAX37,[111]Insumos!$A$2:$F$2700,5,FALSE)</f>
        <v>32545</v>
      </c>
      <c r="LBD37" s="451">
        <f>+ROUND(LBB37*LBC37,0)</f>
        <v>9764</v>
      </c>
      <c r="LBE37" s="450" t="s">
        <v>327</v>
      </c>
      <c r="LBF37" s="450" t="s">
        <v>150</v>
      </c>
      <c r="LBG37" s="446" t="s">
        <v>151</v>
      </c>
      <c r="LBH37" s="446" t="s">
        <v>138</v>
      </c>
      <c r="LBI37" s="446" t="s">
        <v>139</v>
      </c>
      <c r="LBJ37" s="446">
        <v>0.3</v>
      </c>
      <c r="LBK37" s="451">
        <f>+VLOOKUP(LBF37,[111]Insumos!$A$2:$F$2700,5,FALSE)</f>
        <v>32545</v>
      </c>
      <c r="LBL37" s="451">
        <f>+ROUND(LBJ37*LBK37,0)</f>
        <v>9764</v>
      </c>
      <c r="LBM37" s="450" t="s">
        <v>327</v>
      </c>
      <c r="LBN37" s="450" t="s">
        <v>150</v>
      </c>
      <c r="LBO37" s="446" t="s">
        <v>151</v>
      </c>
      <c r="LBP37" s="446" t="s">
        <v>138</v>
      </c>
      <c r="LBQ37" s="446" t="s">
        <v>139</v>
      </c>
      <c r="LBR37" s="446">
        <v>0.3</v>
      </c>
      <c r="LBS37" s="451">
        <f>+VLOOKUP(LBN37,[111]Insumos!$A$2:$F$2700,5,FALSE)</f>
        <v>32545</v>
      </c>
      <c r="LBT37" s="451">
        <f>+ROUND(LBR37*LBS37,0)</f>
        <v>9764</v>
      </c>
      <c r="LBU37" s="450" t="s">
        <v>327</v>
      </c>
      <c r="LBV37" s="450" t="s">
        <v>150</v>
      </c>
      <c r="LBW37" s="446" t="s">
        <v>151</v>
      </c>
      <c r="LBX37" s="446" t="s">
        <v>138</v>
      </c>
      <c r="LBY37" s="446" t="s">
        <v>139</v>
      </c>
      <c r="LBZ37" s="446">
        <v>0.3</v>
      </c>
      <c r="LCA37" s="451">
        <f>+VLOOKUP(LBV37,[111]Insumos!$A$2:$F$2700,5,FALSE)</f>
        <v>32545</v>
      </c>
      <c r="LCB37" s="451">
        <f>+ROUND(LBZ37*LCA37,0)</f>
        <v>9764</v>
      </c>
      <c r="LCC37" s="450" t="s">
        <v>327</v>
      </c>
      <c r="LCD37" s="450" t="s">
        <v>150</v>
      </c>
      <c r="LCE37" s="446" t="s">
        <v>151</v>
      </c>
      <c r="LCF37" s="446" t="s">
        <v>138</v>
      </c>
      <c r="LCG37" s="446" t="s">
        <v>139</v>
      </c>
      <c r="LCH37" s="446">
        <v>0.3</v>
      </c>
      <c r="LCI37" s="451">
        <f>+VLOOKUP(LCD37,[111]Insumos!$A$2:$F$2700,5,FALSE)</f>
        <v>32545</v>
      </c>
      <c r="LCJ37" s="451">
        <f>+ROUND(LCH37*LCI37,0)</f>
        <v>9764</v>
      </c>
      <c r="LCK37" s="450" t="s">
        <v>327</v>
      </c>
      <c r="LCL37" s="450" t="s">
        <v>150</v>
      </c>
      <c r="LCM37" s="446" t="s">
        <v>151</v>
      </c>
      <c r="LCN37" s="446" t="s">
        <v>138</v>
      </c>
      <c r="LCO37" s="446" t="s">
        <v>139</v>
      </c>
      <c r="LCP37" s="446">
        <v>0.3</v>
      </c>
      <c r="LCQ37" s="451">
        <f>+VLOOKUP(LCL37,[111]Insumos!$A$2:$F$2700,5,FALSE)</f>
        <v>32545</v>
      </c>
      <c r="LCR37" s="451">
        <f>+ROUND(LCP37*LCQ37,0)</f>
        <v>9764</v>
      </c>
      <c r="LCS37" s="450" t="s">
        <v>327</v>
      </c>
      <c r="LCT37" s="450" t="s">
        <v>150</v>
      </c>
      <c r="LCU37" s="446" t="s">
        <v>151</v>
      </c>
      <c r="LCV37" s="446" t="s">
        <v>138</v>
      </c>
      <c r="LCW37" s="446" t="s">
        <v>139</v>
      </c>
      <c r="LCX37" s="446">
        <v>0.3</v>
      </c>
      <c r="LCY37" s="451">
        <f>+VLOOKUP(LCT37,[111]Insumos!$A$2:$F$2700,5,FALSE)</f>
        <v>32545</v>
      </c>
      <c r="LCZ37" s="451">
        <f>+ROUND(LCX37*LCY37,0)</f>
        <v>9764</v>
      </c>
      <c r="LDA37" s="450" t="s">
        <v>327</v>
      </c>
      <c r="LDB37" s="450" t="s">
        <v>150</v>
      </c>
      <c r="LDC37" s="446" t="s">
        <v>151</v>
      </c>
      <c r="LDD37" s="446" t="s">
        <v>138</v>
      </c>
      <c r="LDE37" s="446" t="s">
        <v>139</v>
      </c>
      <c r="LDF37" s="446">
        <v>0.3</v>
      </c>
      <c r="LDG37" s="451">
        <f>+VLOOKUP(LDB37,[111]Insumos!$A$2:$F$2700,5,FALSE)</f>
        <v>32545</v>
      </c>
      <c r="LDH37" s="451">
        <f>+ROUND(LDF37*LDG37,0)</f>
        <v>9764</v>
      </c>
      <c r="LDI37" s="450" t="s">
        <v>327</v>
      </c>
      <c r="LDJ37" s="450" t="s">
        <v>150</v>
      </c>
      <c r="LDK37" s="446" t="s">
        <v>151</v>
      </c>
      <c r="LDL37" s="446" t="s">
        <v>138</v>
      </c>
      <c r="LDM37" s="446" t="s">
        <v>139</v>
      </c>
      <c r="LDN37" s="446">
        <v>0.3</v>
      </c>
      <c r="LDO37" s="451">
        <f>+VLOOKUP(LDJ37,[111]Insumos!$A$2:$F$2700,5,FALSE)</f>
        <v>32545</v>
      </c>
      <c r="LDP37" s="451">
        <f>+ROUND(LDN37*LDO37,0)</f>
        <v>9764</v>
      </c>
      <c r="LDQ37" s="450" t="s">
        <v>327</v>
      </c>
      <c r="LDR37" s="450" t="s">
        <v>150</v>
      </c>
      <c r="LDS37" s="446" t="s">
        <v>151</v>
      </c>
      <c r="LDT37" s="446" t="s">
        <v>138</v>
      </c>
      <c r="LDU37" s="446" t="s">
        <v>139</v>
      </c>
      <c r="LDV37" s="446">
        <v>0.3</v>
      </c>
      <c r="LDW37" s="451">
        <f>+VLOOKUP(LDR37,[111]Insumos!$A$2:$F$2700,5,FALSE)</f>
        <v>32545</v>
      </c>
      <c r="LDX37" s="451">
        <f>+ROUND(LDV37*LDW37,0)</f>
        <v>9764</v>
      </c>
      <c r="LDY37" s="450" t="s">
        <v>327</v>
      </c>
      <c r="LDZ37" s="450" t="s">
        <v>150</v>
      </c>
      <c r="LEA37" s="446" t="s">
        <v>151</v>
      </c>
      <c r="LEB37" s="446" t="s">
        <v>138</v>
      </c>
      <c r="LEC37" s="446" t="s">
        <v>139</v>
      </c>
      <c r="LED37" s="446">
        <v>0.3</v>
      </c>
      <c r="LEE37" s="451">
        <f>+VLOOKUP(LDZ37,[111]Insumos!$A$2:$F$2700,5,FALSE)</f>
        <v>32545</v>
      </c>
      <c r="LEF37" s="451">
        <f>+ROUND(LED37*LEE37,0)</f>
        <v>9764</v>
      </c>
      <c r="LEG37" s="450" t="s">
        <v>327</v>
      </c>
      <c r="LEH37" s="450" t="s">
        <v>150</v>
      </c>
      <c r="LEI37" s="446" t="s">
        <v>151</v>
      </c>
      <c r="LEJ37" s="446" t="s">
        <v>138</v>
      </c>
      <c r="LEK37" s="446" t="s">
        <v>139</v>
      </c>
      <c r="LEL37" s="446">
        <v>0.3</v>
      </c>
      <c r="LEM37" s="451">
        <f>+VLOOKUP(LEH37,[111]Insumos!$A$2:$F$2700,5,FALSE)</f>
        <v>32545</v>
      </c>
      <c r="LEN37" s="451">
        <f>+ROUND(LEL37*LEM37,0)</f>
        <v>9764</v>
      </c>
      <c r="LEO37" s="450" t="s">
        <v>327</v>
      </c>
      <c r="LEP37" s="450" t="s">
        <v>150</v>
      </c>
      <c r="LEQ37" s="446" t="s">
        <v>151</v>
      </c>
      <c r="LER37" s="446" t="s">
        <v>138</v>
      </c>
      <c r="LES37" s="446" t="s">
        <v>139</v>
      </c>
      <c r="LET37" s="446">
        <v>0.3</v>
      </c>
      <c r="LEU37" s="451">
        <f>+VLOOKUP(LEP37,[111]Insumos!$A$2:$F$2700,5,FALSE)</f>
        <v>32545</v>
      </c>
      <c r="LEV37" s="451">
        <f>+ROUND(LET37*LEU37,0)</f>
        <v>9764</v>
      </c>
      <c r="LEW37" s="450" t="s">
        <v>327</v>
      </c>
      <c r="LEX37" s="450" t="s">
        <v>150</v>
      </c>
      <c r="LEY37" s="446" t="s">
        <v>151</v>
      </c>
      <c r="LEZ37" s="446" t="s">
        <v>138</v>
      </c>
      <c r="LFA37" s="446" t="s">
        <v>139</v>
      </c>
      <c r="LFB37" s="446">
        <v>0.3</v>
      </c>
      <c r="LFC37" s="451">
        <f>+VLOOKUP(LEX37,[111]Insumos!$A$2:$F$2700,5,FALSE)</f>
        <v>32545</v>
      </c>
      <c r="LFD37" s="451">
        <f>+ROUND(LFB37*LFC37,0)</f>
        <v>9764</v>
      </c>
      <c r="LFE37" s="450" t="s">
        <v>327</v>
      </c>
      <c r="LFF37" s="450" t="s">
        <v>150</v>
      </c>
      <c r="LFG37" s="446" t="s">
        <v>151</v>
      </c>
      <c r="LFH37" s="446" t="s">
        <v>138</v>
      </c>
      <c r="LFI37" s="446" t="s">
        <v>139</v>
      </c>
      <c r="LFJ37" s="446">
        <v>0.3</v>
      </c>
      <c r="LFK37" s="451">
        <f>+VLOOKUP(LFF37,[111]Insumos!$A$2:$F$2700,5,FALSE)</f>
        <v>32545</v>
      </c>
      <c r="LFL37" s="451">
        <f>+ROUND(LFJ37*LFK37,0)</f>
        <v>9764</v>
      </c>
      <c r="LFM37" s="450" t="s">
        <v>327</v>
      </c>
      <c r="LFN37" s="450" t="s">
        <v>150</v>
      </c>
      <c r="LFO37" s="446" t="s">
        <v>151</v>
      </c>
      <c r="LFP37" s="446" t="s">
        <v>138</v>
      </c>
      <c r="LFQ37" s="446" t="s">
        <v>139</v>
      </c>
      <c r="LFR37" s="446">
        <v>0.3</v>
      </c>
      <c r="LFS37" s="451">
        <f>+VLOOKUP(LFN37,[111]Insumos!$A$2:$F$2700,5,FALSE)</f>
        <v>32545</v>
      </c>
      <c r="LFT37" s="451">
        <f>+ROUND(LFR37*LFS37,0)</f>
        <v>9764</v>
      </c>
      <c r="LFU37" s="450" t="s">
        <v>327</v>
      </c>
      <c r="LFV37" s="450" t="s">
        <v>150</v>
      </c>
      <c r="LFW37" s="446" t="s">
        <v>151</v>
      </c>
      <c r="LFX37" s="446" t="s">
        <v>138</v>
      </c>
      <c r="LFY37" s="446" t="s">
        <v>139</v>
      </c>
      <c r="LFZ37" s="446">
        <v>0.3</v>
      </c>
      <c r="LGA37" s="451">
        <f>+VLOOKUP(LFV37,[111]Insumos!$A$2:$F$2700,5,FALSE)</f>
        <v>32545</v>
      </c>
      <c r="LGB37" s="451">
        <f>+ROUND(LFZ37*LGA37,0)</f>
        <v>9764</v>
      </c>
      <c r="LGC37" s="450" t="s">
        <v>327</v>
      </c>
      <c r="LGD37" s="450" t="s">
        <v>150</v>
      </c>
      <c r="LGE37" s="446" t="s">
        <v>151</v>
      </c>
      <c r="LGF37" s="446" t="s">
        <v>138</v>
      </c>
      <c r="LGG37" s="446" t="s">
        <v>139</v>
      </c>
      <c r="LGH37" s="446">
        <v>0.3</v>
      </c>
      <c r="LGI37" s="451">
        <f>+VLOOKUP(LGD37,[111]Insumos!$A$2:$F$2700,5,FALSE)</f>
        <v>32545</v>
      </c>
      <c r="LGJ37" s="451">
        <f>+ROUND(LGH37*LGI37,0)</f>
        <v>9764</v>
      </c>
      <c r="LGK37" s="450" t="s">
        <v>327</v>
      </c>
      <c r="LGL37" s="450" t="s">
        <v>150</v>
      </c>
      <c r="LGM37" s="446" t="s">
        <v>151</v>
      </c>
      <c r="LGN37" s="446" t="s">
        <v>138</v>
      </c>
      <c r="LGO37" s="446" t="s">
        <v>139</v>
      </c>
      <c r="LGP37" s="446">
        <v>0.3</v>
      </c>
      <c r="LGQ37" s="451">
        <f>+VLOOKUP(LGL37,[111]Insumos!$A$2:$F$2700,5,FALSE)</f>
        <v>32545</v>
      </c>
      <c r="LGR37" s="451">
        <f>+ROUND(LGP37*LGQ37,0)</f>
        <v>9764</v>
      </c>
      <c r="LGS37" s="450" t="s">
        <v>327</v>
      </c>
      <c r="LGT37" s="450" t="s">
        <v>150</v>
      </c>
      <c r="LGU37" s="446" t="s">
        <v>151</v>
      </c>
      <c r="LGV37" s="446" t="s">
        <v>138</v>
      </c>
      <c r="LGW37" s="446" t="s">
        <v>139</v>
      </c>
      <c r="LGX37" s="446">
        <v>0.3</v>
      </c>
      <c r="LGY37" s="451">
        <f>+VLOOKUP(LGT37,[111]Insumos!$A$2:$F$2700,5,FALSE)</f>
        <v>32545</v>
      </c>
      <c r="LGZ37" s="451">
        <f>+ROUND(LGX37*LGY37,0)</f>
        <v>9764</v>
      </c>
      <c r="LHA37" s="450" t="s">
        <v>327</v>
      </c>
      <c r="LHB37" s="450" t="s">
        <v>150</v>
      </c>
      <c r="LHC37" s="446" t="s">
        <v>151</v>
      </c>
      <c r="LHD37" s="446" t="s">
        <v>138</v>
      </c>
      <c r="LHE37" s="446" t="s">
        <v>139</v>
      </c>
      <c r="LHF37" s="446">
        <v>0.3</v>
      </c>
      <c r="LHG37" s="451">
        <f>+VLOOKUP(LHB37,[111]Insumos!$A$2:$F$2700,5,FALSE)</f>
        <v>32545</v>
      </c>
      <c r="LHH37" s="451">
        <f>+ROUND(LHF37*LHG37,0)</f>
        <v>9764</v>
      </c>
      <c r="LHI37" s="450" t="s">
        <v>327</v>
      </c>
      <c r="LHJ37" s="450" t="s">
        <v>150</v>
      </c>
      <c r="LHK37" s="446" t="s">
        <v>151</v>
      </c>
      <c r="LHL37" s="446" t="s">
        <v>138</v>
      </c>
      <c r="LHM37" s="446" t="s">
        <v>139</v>
      </c>
      <c r="LHN37" s="446">
        <v>0.3</v>
      </c>
      <c r="LHO37" s="451">
        <f>+VLOOKUP(LHJ37,[111]Insumos!$A$2:$F$2700,5,FALSE)</f>
        <v>32545</v>
      </c>
      <c r="LHP37" s="451">
        <f>+ROUND(LHN37*LHO37,0)</f>
        <v>9764</v>
      </c>
      <c r="LHQ37" s="450" t="s">
        <v>327</v>
      </c>
      <c r="LHR37" s="450" t="s">
        <v>150</v>
      </c>
      <c r="LHS37" s="446" t="s">
        <v>151</v>
      </c>
      <c r="LHT37" s="446" t="s">
        <v>138</v>
      </c>
      <c r="LHU37" s="446" t="s">
        <v>139</v>
      </c>
      <c r="LHV37" s="446">
        <v>0.3</v>
      </c>
      <c r="LHW37" s="451">
        <f>+VLOOKUP(LHR37,[111]Insumos!$A$2:$F$2700,5,FALSE)</f>
        <v>32545</v>
      </c>
      <c r="LHX37" s="451">
        <f>+ROUND(LHV37*LHW37,0)</f>
        <v>9764</v>
      </c>
      <c r="LHY37" s="450" t="s">
        <v>327</v>
      </c>
      <c r="LHZ37" s="450" t="s">
        <v>150</v>
      </c>
      <c r="LIA37" s="446" t="s">
        <v>151</v>
      </c>
      <c r="LIB37" s="446" t="s">
        <v>138</v>
      </c>
      <c r="LIC37" s="446" t="s">
        <v>139</v>
      </c>
      <c r="LID37" s="446">
        <v>0.3</v>
      </c>
      <c r="LIE37" s="451">
        <f>+VLOOKUP(LHZ37,[111]Insumos!$A$2:$F$2700,5,FALSE)</f>
        <v>32545</v>
      </c>
      <c r="LIF37" s="451">
        <f>+ROUND(LID37*LIE37,0)</f>
        <v>9764</v>
      </c>
      <c r="LIG37" s="450" t="s">
        <v>327</v>
      </c>
      <c r="LIH37" s="450" t="s">
        <v>150</v>
      </c>
      <c r="LII37" s="446" t="s">
        <v>151</v>
      </c>
      <c r="LIJ37" s="446" t="s">
        <v>138</v>
      </c>
      <c r="LIK37" s="446" t="s">
        <v>139</v>
      </c>
      <c r="LIL37" s="446">
        <v>0.3</v>
      </c>
      <c r="LIM37" s="451">
        <f>+VLOOKUP(LIH37,[111]Insumos!$A$2:$F$2700,5,FALSE)</f>
        <v>32545</v>
      </c>
      <c r="LIN37" s="451">
        <f>+ROUND(LIL37*LIM37,0)</f>
        <v>9764</v>
      </c>
      <c r="LIO37" s="450" t="s">
        <v>327</v>
      </c>
      <c r="LIP37" s="450" t="s">
        <v>150</v>
      </c>
      <c r="LIQ37" s="446" t="s">
        <v>151</v>
      </c>
      <c r="LIR37" s="446" t="s">
        <v>138</v>
      </c>
      <c r="LIS37" s="446" t="s">
        <v>139</v>
      </c>
      <c r="LIT37" s="446">
        <v>0.3</v>
      </c>
      <c r="LIU37" s="451">
        <f>+VLOOKUP(LIP37,[111]Insumos!$A$2:$F$2700,5,FALSE)</f>
        <v>32545</v>
      </c>
      <c r="LIV37" s="451">
        <f>+ROUND(LIT37*LIU37,0)</f>
        <v>9764</v>
      </c>
      <c r="LIW37" s="450" t="s">
        <v>327</v>
      </c>
      <c r="LIX37" s="450" t="s">
        <v>150</v>
      </c>
      <c r="LIY37" s="446" t="s">
        <v>151</v>
      </c>
      <c r="LIZ37" s="446" t="s">
        <v>138</v>
      </c>
      <c r="LJA37" s="446" t="s">
        <v>139</v>
      </c>
      <c r="LJB37" s="446">
        <v>0.3</v>
      </c>
      <c r="LJC37" s="451">
        <f>+VLOOKUP(LIX37,[111]Insumos!$A$2:$F$2700,5,FALSE)</f>
        <v>32545</v>
      </c>
      <c r="LJD37" s="451">
        <f>+ROUND(LJB37*LJC37,0)</f>
        <v>9764</v>
      </c>
      <c r="LJE37" s="450" t="s">
        <v>327</v>
      </c>
      <c r="LJF37" s="450" t="s">
        <v>150</v>
      </c>
      <c r="LJG37" s="446" t="s">
        <v>151</v>
      </c>
      <c r="LJH37" s="446" t="s">
        <v>138</v>
      </c>
      <c r="LJI37" s="446" t="s">
        <v>139</v>
      </c>
      <c r="LJJ37" s="446">
        <v>0.3</v>
      </c>
      <c r="LJK37" s="451">
        <f>+VLOOKUP(LJF37,[111]Insumos!$A$2:$F$2700,5,FALSE)</f>
        <v>32545</v>
      </c>
      <c r="LJL37" s="451">
        <f>+ROUND(LJJ37*LJK37,0)</f>
        <v>9764</v>
      </c>
      <c r="LJM37" s="450" t="s">
        <v>327</v>
      </c>
      <c r="LJN37" s="450" t="s">
        <v>150</v>
      </c>
      <c r="LJO37" s="446" t="s">
        <v>151</v>
      </c>
      <c r="LJP37" s="446" t="s">
        <v>138</v>
      </c>
      <c r="LJQ37" s="446" t="s">
        <v>139</v>
      </c>
      <c r="LJR37" s="446">
        <v>0.3</v>
      </c>
      <c r="LJS37" s="451">
        <f>+VLOOKUP(LJN37,[111]Insumos!$A$2:$F$2700,5,FALSE)</f>
        <v>32545</v>
      </c>
      <c r="LJT37" s="451">
        <f>+ROUND(LJR37*LJS37,0)</f>
        <v>9764</v>
      </c>
      <c r="LJU37" s="450" t="s">
        <v>327</v>
      </c>
      <c r="LJV37" s="450" t="s">
        <v>150</v>
      </c>
      <c r="LJW37" s="446" t="s">
        <v>151</v>
      </c>
      <c r="LJX37" s="446" t="s">
        <v>138</v>
      </c>
      <c r="LJY37" s="446" t="s">
        <v>139</v>
      </c>
      <c r="LJZ37" s="446">
        <v>0.3</v>
      </c>
      <c r="LKA37" s="451">
        <f>+VLOOKUP(LJV37,[111]Insumos!$A$2:$F$2700,5,FALSE)</f>
        <v>32545</v>
      </c>
      <c r="LKB37" s="451">
        <f>+ROUND(LJZ37*LKA37,0)</f>
        <v>9764</v>
      </c>
      <c r="LKC37" s="450" t="s">
        <v>327</v>
      </c>
      <c r="LKD37" s="450" t="s">
        <v>150</v>
      </c>
      <c r="LKE37" s="446" t="s">
        <v>151</v>
      </c>
      <c r="LKF37" s="446" t="s">
        <v>138</v>
      </c>
      <c r="LKG37" s="446" t="s">
        <v>139</v>
      </c>
      <c r="LKH37" s="446">
        <v>0.3</v>
      </c>
      <c r="LKI37" s="451">
        <f>+VLOOKUP(LKD37,[111]Insumos!$A$2:$F$2700,5,FALSE)</f>
        <v>32545</v>
      </c>
      <c r="LKJ37" s="451">
        <f>+ROUND(LKH37*LKI37,0)</f>
        <v>9764</v>
      </c>
      <c r="LKK37" s="450" t="s">
        <v>327</v>
      </c>
      <c r="LKL37" s="450" t="s">
        <v>150</v>
      </c>
      <c r="LKM37" s="446" t="s">
        <v>151</v>
      </c>
      <c r="LKN37" s="446" t="s">
        <v>138</v>
      </c>
      <c r="LKO37" s="446" t="s">
        <v>139</v>
      </c>
      <c r="LKP37" s="446">
        <v>0.3</v>
      </c>
      <c r="LKQ37" s="451">
        <f>+VLOOKUP(LKL37,[111]Insumos!$A$2:$F$2700,5,FALSE)</f>
        <v>32545</v>
      </c>
      <c r="LKR37" s="451">
        <f>+ROUND(LKP37*LKQ37,0)</f>
        <v>9764</v>
      </c>
      <c r="LKS37" s="450" t="s">
        <v>327</v>
      </c>
      <c r="LKT37" s="450" t="s">
        <v>150</v>
      </c>
      <c r="LKU37" s="446" t="s">
        <v>151</v>
      </c>
      <c r="LKV37" s="446" t="s">
        <v>138</v>
      </c>
      <c r="LKW37" s="446" t="s">
        <v>139</v>
      </c>
      <c r="LKX37" s="446">
        <v>0.3</v>
      </c>
      <c r="LKY37" s="451">
        <f>+VLOOKUP(LKT37,[111]Insumos!$A$2:$F$2700,5,FALSE)</f>
        <v>32545</v>
      </c>
      <c r="LKZ37" s="451">
        <f>+ROUND(LKX37*LKY37,0)</f>
        <v>9764</v>
      </c>
      <c r="LLA37" s="450" t="s">
        <v>327</v>
      </c>
      <c r="LLB37" s="450" t="s">
        <v>150</v>
      </c>
      <c r="LLC37" s="446" t="s">
        <v>151</v>
      </c>
      <c r="LLD37" s="446" t="s">
        <v>138</v>
      </c>
      <c r="LLE37" s="446" t="s">
        <v>139</v>
      </c>
      <c r="LLF37" s="446">
        <v>0.3</v>
      </c>
      <c r="LLG37" s="451">
        <f>+VLOOKUP(LLB37,[111]Insumos!$A$2:$F$2700,5,FALSE)</f>
        <v>32545</v>
      </c>
      <c r="LLH37" s="451">
        <f>+ROUND(LLF37*LLG37,0)</f>
        <v>9764</v>
      </c>
      <c r="LLI37" s="450" t="s">
        <v>327</v>
      </c>
      <c r="LLJ37" s="450" t="s">
        <v>150</v>
      </c>
      <c r="LLK37" s="446" t="s">
        <v>151</v>
      </c>
      <c r="LLL37" s="446" t="s">
        <v>138</v>
      </c>
      <c r="LLM37" s="446" t="s">
        <v>139</v>
      </c>
      <c r="LLN37" s="446">
        <v>0.3</v>
      </c>
      <c r="LLO37" s="451">
        <f>+VLOOKUP(LLJ37,[111]Insumos!$A$2:$F$2700,5,FALSE)</f>
        <v>32545</v>
      </c>
      <c r="LLP37" s="451">
        <f>+ROUND(LLN37*LLO37,0)</f>
        <v>9764</v>
      </c>
      <c r="LLQ37" s="450" t="s">
        <v>327</v>
      </c>
      <c r="LLR37" s="450" t="s">
        <v>150</v>
      </c>
      <c r="LLS37" s="446" t="s">
        <v>151</v>
      </c>
      <c r="LLT37" s="446" t="s">
        <v>138</v>
      </c>
      <c r="LLU37" s="446" t="s">
        <v>139</v>
      </c>
      <c r="LLV37" s="446">
        <v>0.3</v>
      </c>
      <c r="LLW37" s="451">
        <f>+VLOOKUP(LLR37,[111]Insumos!$A$2:$F$2700,5,FALSE)</f>
        <v>32545</v>
      </c>
      <c r="LLX37" s="451">
        <f>+ROUND(LLV37*LLW37,0)</f>
        <v>9764</v>
      </c>
      <c r="LLY37" s="450" t="s">
        <v>327</v>
      </c>
      <c r="LLZ37" s="450" t="s">
        <v>150</v>
      </c>
      <c r="LMA37" s="446" t="s">
        <v>151</v>
      </c>
      <c r="LMB37" s="446" t="s">
        <v>138</v>
      </c>
      <c r="LMC37" s="446" t="s">
        <v>139</v>
      </c>
      <c r="LMD37" s="446">
        <v>0.3</v>
      </c>
      <c r="LME37" s="451">
        <f>+VLOOKUP(LLZ37,[111]Insumos!$A$2:$F$2700,5,FALSE)</f>
        <v>32545</v>
      </c>
      <c r="LMF37" s="451">
        <f>+ROUND(LMD37*LME37,0)</f>
        <v>9764</v>
      </c>
      <c r="LMG37" s="450" t="s">
        <v>327</v>
      </c>
      <c r="LMH37" s="450" t="s">
        <v>150</v>
      </c>
      <c r="LMI37" s="446" t="s">
        <v>151</v>
      </c>
      <c r="LMJ37" s="446" t="s">
        <v>138</v>
      </c>
      <c r="LMK37" s="446" t="s">
        <v>139</v>
      </c>
      <c r="LML37" s="446">
        <v>0.3</v>
      </c>
      <c r="LMM37" s="451">
        <f>+VLOOKUP(LMH37,[111]Insumos!$A$2:$F$2700,5,FALSE)</f>
        <v>32545</v>
      </c>
      <c r="LMN37" s="451">
        <f>+ROUND(LML37*LMM37,0)</f>
        <v>9764</v>
      </c>
      <c r="LMO37" s="450" t="s">
        <v>327</v>
      </c>
      <c r="LMP37" s="450" t="s">
        <v>150</v>
      </c>
      <c r="LMQ37" s="446" t="s">
        <v>151</v>
      </c>
      <c r="LMR37" s="446" t="s">
        <v>138</v>
      </c>
      <c r="LMS37" s="446" t="s">
        <v>139</v>
      </c>
      <c r="LMT37" s="446">
        <v>0.3</v>
      </c>
      <c r="LMU37" s="451">
        <f>+VLOOKUP(LMP37,[111]Insumos!$A$2:$F$2700,5,FALSE)</f>
        <v>32545</v>
      </c>
      <c r="LMV37" s="451">
        <f>+ROUND(LMT37*LMU37,0)</f>
        <v>9764</v>
      </c>
      <c r="LMW37" s="450" t="s">
        <v>327</v>
      </c>
      <c r="LMX37" s="450" t="s">
        <v>150</v>
      </c>
      <c r="LMY37" s="446" t="s">
        <v>151</v>
      </c>
      <c r="LMZ37" s="446" t="s">
        <v>138</v>
      </c>
      <c r="LNA37" s="446" t="s">
        <v>139</v>
      </c>
      <c r="LNB37" s="446">
        <v>0.3</v>
      </c>
      <c r="LNC37" s="451">
        <f>+VLOOKUP(LMX37,[111]Insumos!$A$2:$F$2700,5,FALSE)</f>
        <v>32545</v>
      </c>
      <c r="LND37" s="451">
        <f>+ROUND(LNB37*LNC37,0)</f>
        <v>9764</v>
      </c>
      <c r="LNE37" s="450" t="s">
        <v>327</v>
      </c>
      <c r="LNF37" s="450" t="s">
        <v>150</v>
      </c>
      <c r="LNG37" s="446" t="s">
        <v>151</v>
      </c>
      <c r="LNH37" s="446" t="s">
        <v>138</v>
      </c>
      <c r="LNI37" s="446" t="s">
        <v>139</v>
      </c>
      <c r="LNJ37" s="446">
        <v>0.3</v>
      </c>
      <c r="LNK37" s="451">
        <f>+VLOOKUP(LNF37,[111]Insumos!$A$2:$F$2700,5,FALSE)</f>
        <v>32545</v>
      </c>
      <c r="LNL37" s="451">
        <f>+ROUND(LNJ37*LNK37,0)</f>
        <v>9764</v>
      </c>
      <c r="LNM37" s="450" t="s">
        <v>327</v>
      </c>
      <c r="LNN37" s="450" t="s">
        <v>150</v>
      </c>
      <c r="LNO37" s="446" t="s">
        <v>151</v>
      </c>
      <c r="LNP37" s="446" t="s">
        <v>138</v>
      </c>
      <c r="LNQ37" s="446" t="s">
        <v>139</v>
      </c>
      <c r="LNR37" s="446">
        <v>0.3</v>
      </c>
      <c r="LNS37" s="451">
        <f>+VLOOKUP(LNN37,[111]Insumos!$A$2:$F$2700,5,FALSE)</f>
        <v>32545</v>
      </c>
      <c r="LNT37" s="451">
        <f>+ROUND(LNR37*LNS37,0)</f>
        <v>9764</v>
      </c>
      <c r="LNU37" s="450" t="s">
        <v>327</v>
      </c>
      <c r="LNV37" s="450" t="s">
        <v>150</v>
      </c>
      <c r="LNW37" s="446" t="s">
        <v>151</v>
      </c>
      <c r="LNX37" s="446" t="s">
        <v>138</v>
      </c>
      <c r="LNY37" s="446" t="s">
        <v>139</v>
      </c>
      <c r="LNZ37" s="446">
        <v>0.3</v>
      </c>
      <c r="LOA37" s="451">
        <f>+VLOOKUP(LNV37,[111]Insumos!$A$2:$F$2700,5,FALSE)</f>
        <v>32545</v>
      </c>
      <c r="LOB37" s="451">
        <f>+ROUND(LNZ37*LOA37,0)</f>
        <v>9764</v>
      </c>
      <c r="LOC37" s="450" t="s">
        <v>327</v>
      </c>
      <c r="LOD37" s="450" t="s">
        <v>150</v>
      </c>
      <c r="LOE37" s="446" t="s">
        <v>151</v>
      </c>
      <c r="LOF37" s="446" t="s">
        <v>138</v>
      </c>
      <c r="LOG37" s="446" t="s">
        <v>139</v>
      </c>
      <c r="LOH37" s="446">
        <v>0.3</v>
      </c>
      <c r="LOI37" s="451">
        <f>+VLOOKUP(LOD37,[111]Insumos!$A$2:$F$2700,5,FALSE)</f>
        <v>32545</v>
      </c>
      <c r="LOJ37" s="451">
        <f>+ROUND(LOH37*LOI37,0)</f>
        <v>9764</v>
      </c>
      <c r="LOK37" s="450" t="s">
        <v>327</v>
      </c>
      <c r="LOL37" s="450" t="s">
        <v>150</v>
      </c>
      <c r="LOM37" s="446" t="s">
        <v>151</v>
      </c>
      <c r="LON37" s="446" t="s">
        <v>138</v>
      </c>
      <c r="LOO37" s="446" t="s">
        <v>139</v>
      </c>
      <c r="LOP37" s="446">
        <v>0.3</v>
      </c>
      <c r="LOQ37" s="451">
        <f>+VLOOKUP(LOL37,[111]Insumos!$A$2:$F$2700,5,FALSE)</f>
        <v>32545</v>
      </c>
      <c r="LOR37" s="451">
        <f>+ROUND(LOP37*LOQ37,0)</f>
        <v>9764</v>
      </c>
      <c r="LOS37" s="450" t="s">
        <v>327</v>
      </c>
      <c r="LOT37" s="450" t="s">
        <v>150</v>
      </c>
      <c r="LOU37" s="446" t="s">
        <v>151</v>
      </c>
      <c r="LOV37" s="446" t="s">
        <v>138</v>
      </c>
      <c r="LOW37" s="446" t="s">
        <v>139</v>
      </c>
      <c r="LOX37" s="446">
        <v>0.3</v>
      </c>
      <c r="LOY37" s="451">
        <f>+VLOOKUP(LOT37,[111]Insumos!$A$2:$F$2700,5,FALSE)</f>
        <v>32545</v>
      </c>
      <c r="LOZ37" s="451">
        <f>+ROUND(LOX37*LOY37,0)</f>
        <v>9764</v>
      </c>
      <c r="LPA37" s="450" t="s">
        <v>327</v>
      </c>
      <c r="LPB37" s="450" t="s">
        <v>150</v>
      </c>
      <c r="LPC37" s="446" t="s">
        <v>151</v>
      </c>
      <c r="LPD37" s="446" t="s">
        <v>138</v>
      </c>
      <c r="LPE37" s="446" t="s">
        <v>139</v>
      </c>
      <c r="LPF37" s="446">
        <v>0.3</v>
      </c>
      <c r="LPG37" s="451">
        <f>+VLOOKUP(LPB37,[111]Insumos!$A$2:$F$2700,5,FALSE)</f>
        <v>32545</v>
      </c>
      <c r="LPH37" s="451">
        <f>+ROUND(LPF37*LPG37,0)</f>
        <v>9764</v>
      </c>
      <c r="LPI37" s="450" t="s">
        <v>327</v>
      </c>
      <c r="LPJ37" s="450" t="s">
        <v>150</v>
      </c>
      <c r="LPK37" s="446" t="s">
        <v>151</v>
      </c>
      <c r="LPL37" s="446" t="s">
        <v>138</v>
      </c>
      <c r="LPM37" s="446" t="s">
        <v>139</v>
      </c>
      <c r="LPN37" s="446">
        <v>0.3</v>
      </c>
      <c r="LPO37" s="451">
        <f>+VLOOKUP(LPJ37,[111]Insumos!$A$2:$F$2700,5,FALSE)</f>
        <v>32545</v>
      </c>
      <c r="LPP37" s="451">
        <f>+ROUND(LPN37*LPO37,0)</f>
        <v>9764</v>
      </c>
      <c r="LPQ37" s="450" t="s">
        <v>327</v>
      </c>
      <c r="LPR37" s="450" t="s">
        <v>150</v>
      </c>
      <c r="LPS37" s="446" t="s">
        <v>151</v>
      </c>
      <c r="LPT37" s="446" t="s">
        <v>138</v>
      </c>
      <c r="LPU37" s="446" t="s">
        <v>139</v>
      </c>
      <c r="LPV37" s="446">
        <v>0.3</v>
      </c>
      <c r="LPW37" s="451">
        <f>+VLOOKUP(LPR37,[111]Insumos!$A$2:$F$2700,5,FALSE)</f>
        <v>32545</v>
      </c>
      <c r="LPX37" s="451">
        <f>+ROUND(LPV37*LPW37,0)</f>
        <v>9764</v>
      </c>
      <c r="LPY37" s="450" t="s">
        <v>327</v>
      </c>
      <c r="LPZ37" s="450" t="s">
        <v>150</v>
      </c>
      <c r="LQA37" s="446" t="s">
        <v>151</v>
      </c>
      <c r="LQB37" s="446" t="s">
        <v>138</v>
      </c>
      <c r="LQC37" s="446" t="s">
        <v>139</v>
      </c>
      <c r="LQD37" s="446">
        <v>0.3</v>
      </c>
      <c r="LQE37" s="451">
        <f>+VLOOKUP(LPZ37,[111]Insumos!$A$2:$F$2700,5,FALSE)</f>
        <v>32545</v>
      </c>
      <c r="LQF37" s="451">
        <f>+ROUND(LQD37*LQE37,0)</f>
        <v>9764</v>
      </c>
      <c r="LQG37" s="450" t="s">
        <v>327</v>
      </c>
      <c r="LQH37" s="450" t="s">
        <v>150</v>
      </c>
      <c r="LQI37" s="446" t="s">
        <v>151</v>
      </c>
      <c r="LQJ37" s="446" t="s">
        <v>138</v>
      </c>
      <c r="LQK37" s="446" t="s">
        <v>139</v>
      </c>
      <c r="LQL37" s="446">
        <v>0.3</v>
      </c>
      <c r="LQM37" s="451">
        <f>+VLOOKUP(LQH37,[111]Insumos!$A$2:$F$2700,5,FALSE)</f>
        <v>32545</v>
      </c>
      <c r="LQN37" s="451">
        <f>+ROUND(LQL37*LQM37,0)</f>
        <v>9764</v>
      </c>
      <c r="LQO37" s="450" t="s">
        <v>327</v>
      </c>
      <c r="LQP37" s="450" t="s">
        <v>150</v>
      </c>
      <c r="LQQ37" s="446" t="s">
        <v>151</v>
      </c>
      <c r="LQR37" s="446" t="s">
        <v>138</v>
      </c>
      <c r="LQS37" s="446" t="s">
        <v>139</v>
      </c>
      <c r="LQT37" s="446">
        <v>0.3</v>
      </c>
      <c r="LQU37" s="451">
        <f>+VLOOKUP(LQP37,[111]Insumos!$A$2:$F$2700,5,FALSE)</f>
        <v>32545</v>
      </c>
      <c r="LQV37" s="451">
        <f>+ROUND(LQT37*LQU37,0)</f>
        <v>9764</v>
      </c>
      <c r="LQW37" s="450" t="s">
        <v>327</v>
      </c>
      <c r="LQX37" s="450" t="s">
        <v>150</v>
      </c>
      <c r="LQY37" s="446" t="s">
        <v>151</v>
      </c>
      <c r="LQZ37" s="446" t="s">
        <v>138</v>
      </c>
      <c r="LRA37" s="446" t="s">
        <v>139</v>
      </c>
      <c r="LRB37" s="446">
        <v>0.3</v>
      </c>
      <c r="LRC37" s="451">
        <f>+VLOOKUP(LQX37,[111]Insumos!$A$2:$F$2700,5,FALSE)</f>
        <v>32545</v>
      </c>
      <c r="LRD37" s="451">
        <f>+ROUND(LRB37*LRC37,0)</f>
        <v>9764</v>
      </c>
      <c r="LRE37" s="450" t="s">
        <v>327</v>
      </c>
      <c r="LRF37" s="450" t="s">
        <v>150</v>
      </c>
      <c r="LRG37" s="446" t="s">
        <v>151</v>
      </c>
      <c r="LRH37" s="446" t="s">
        <v>138</v>
      </c>
      <c r="LRI37" s="446" t="s">
        <v>139</v>
      </c>
      <c r="LRJ37" s="446">
        <v>0.3</v>
      </c>
      <c r="LRK37" s="451">
        <f>+VLOOKUP(LRF37,[111]Insumos!$A$2:$F$2700,5,FALSE)</f>
        <v>32545</v>
      </c>
      <c r="LRL37" s="451">
        <f>+ROUND(LRJ37*LRK37,0)</f>
        <v>9764</v>
      </c>
      <c r="LRM37" s="450" t="s">
        <v>327</v>
      </c>
      <c r="LRN37" s="450" t="s">
        <v>150</v>
      </c>
      <c r="LRO37" s="446" t="s">
        <v>151</v>
      </c>
      <c r="LRP37" s="446" t="s">
        <v>138</v>
      </c>
      <c r="LRQ37" s="446" t="s">
        <v>139</v>
      </c>
      <c r="LRR37" s="446">
        <v>0.3</v>
      </c>
      <c r="LRS37" s="451">
        <f>+VLOOKUP(LRN37,[111]Insumos!$A$2:$F$2700,5,FALSE)</f>
        <v>32545</v>
      </c>
      <c r="LRT37" s="451">
        <f>+ROUND(LRR37*LRS37,0)</f>
        <v>9764</v>
      </c>
      <c r="LRU37" s="450" t="s">
        <v>327</v>
      </c>
      <c r="LRV37" s="450" t="s">
        <v>150</v>
      </c>
      <c r="LRW37" s="446" t="s">
        <v>151</v>
      </c>
      <c r="LRX37" s="446" t="s">
        <v>138</v>
      </c>
      <c r="LRY37" s="446" t="s">
        <v>139</v>
      </c>
      <c r="LRZ37" s="446">
        <v>0.3</v>
      </c>
      <c r="LSA37" s="451">
        <f>+VLOOKUP(LRV37,[111]Insumos!$A$2:$F$2700,5,FALSE)</f>
        <v>32545</v>
      </c>
      <c r="LSB37" s="451">
        <f>+ROUND(LRZ37*LSA37,0)</f>
        <v>9764</v>
      </c>
      <c r="LSC37" s="450" t="s">
        <v>327</v>
      </c>
      <c r="LSD37" s="450" t="s">
        <v>150</v>
      </c>
      <c r="LSE37" s="446" t="s">
        <v>151</v>
      </c>
      <c r="LSF37" s="446" t="s">
        <v>138</v>
      </c>
      <c r="LSG37" s="446" t="s">
        <v>139</v>
      </c>
      <c r="LSH37" s="446">
        <v>0.3</v>
      </c>
      <c r="LSI37" s="451">
        <f>+VLOOKUP(LSD37,[111]Insumos!$A$2:$F$2700,5,FALSE)</f>
        <v>32545</v>
      </c>
      <c r="LSJ37" s="451">
        <f>+ROUND(LSH37*LSI37,0)</f>
        <v>9764</v>
      </c>
      <c r="LSK37" s="450" t="s">
        <v>327</v>
      </c>
      <c r="LSL37" s="450" t="s">
        <v>150</v>
      </c>
      <c r="LSM37" s="446" t="s">
        <v>151</v>
      </c>
      <c r="LSN37" s="446" t="s">
        <v>138</v>
      </c>
      <c r="LSO37" s="446" t="s">
        <v>139</v>
      </c>
      <c r="LSP37" s="446">
        <v>0.3</v>
      </c>
      <c r="LSQ37" s="451">
        <f>+VLOOKUP(LSL37,[111]Insumos!$A$2:$F$2700,5,FALSE)</f>
        <v>32545</v>
      </c>
      <c r="LSR37" s="451">
        <f>+ROUND(LSP37*LSQ37,0)</f>
        <v>9764</v>
      </c>
      <c r="LSS37" s="450" t="s">
        <v>327</v>
      </c>
      <c r="LST37" s="450" t="s">
        <v>150</v>
      </c>
      <c r="LSU37" s="446" t="s">
        <v>151</v>
      </c>
      <c r="LSV37" s="446" t="s">
        <v>138</v>
      </c>
      <c r="LSW37" s="446" t="s">
        <v>139</v>
      </c>
      <c r="LSX37" s="446">
        <v>0.3</v>
      </c>
      <c r="LSY37" s="451">
        <f>+VLOOKUP(LST37,[111]Insumos!$A$2:$F$2700,5,FALSE)</f>
        <v>32545</v>
      </c>
      <c r="LSZ37" s="451">
        <f>+ROUND(LSX37*LSY37,0)</f>
        <v>9764</v>
      </c>
      <c r="LTA37" s="450" t="s">
        <v>327</v>
      </c>
      <c r="LTB37" s="450" t="s">
        <v>150</v>
      </c>
      <c r="LTC37" s="446" t="s">
        <v>151</v>
      </c>
      <c r="LTD37" s="446" t="s">
        <v>138</v>
      </c>
      <c r="LTE37" s="446" t="s">
        <v>139</v>
      </c>
      <c r="LTF37" s="446">
        <v>0.3</v>
      </c>
      <c r="LTG37" s="451">
        <f>+VLOOKUP(LTB37,[111]Insumos!$A$2:$F$2700,5,FALSE)</f>
        <v>32545</v>
      </c>
      <c r="LTH37" s="451">
        <f>+ROUND(LTF37*LTG37,0)</f>
        <v>9764</v>
      </c>
      <c r="LTI37" s="450" t="s">
        <v>327</v>
      </c>
      <c r="LTJ37" s="450" t="s">
        <v>150</v>
      </c>
      <c r="LTK37" s="446" t="s">
        <v>151</v>
      </c>
      <c r="LTL37" s="446" t="s">
        <v>138</v>
      </c>
      <c r="LTM37" s="446" t="s">
        <v>139</v>
      </c>
      <c r="LTN37" s="446">
        <v>0.3</v>
      </c>
      <c r="LTO37" s="451">
        <f>+VLOOKUP(LTJ37,[111]Insumos!$A$2:$F$2700,5,FALSE)</f>
        <v>32545</v>
      </c>
      <c r="LTP37" s="451">
        <f>+ROUND(LTN37*LTO37,0)</f>
        <v>9764</v>
      </c>
      <c r="LTQ37" s="450" t="s">
        <v>327</v>
      </c>
      <c r="LTR37" s="450" t="s">
        <v>150</v>
      </c>
      <c r="LTS37" s="446" t="s">
        <v>151</v>
      </c>
      <c r="LTT37" s="446" t="s">
        <v>138</v>
      </c>
      <c r="LTU37" s="446" t="s">
        <v>139</v>
      </c>
      <c r="LTV37" s="446">
        <v>0.3</v>
      </c>
      <c r="LTW37" s="451">
        <f>+VLOOKUP(LTR37,[111]Insumos!$A$2:$F$2700,5,FALSE)</f>
        <v>32545</v>
      </c>
      <c r="LTX37" s="451">
        <f>+ROUND(LTV37*LTW37,0)</f>
        <v>9764</v>
      </c>
      <c r="LTY37" s="450" t="s">
        <v>327</v>
      </c>
      <c r="LTZ37" s="450" t="s">
        <v>150</v>
      </c>
      <c r="LUA37" s="446" t="s">
        <v>151</v>
      </c>
      <c r="LUB37" s="446" t="s">
        <v>138</v>
      </c>
      <c r="LUC37" s="446" t="s">
        <v>139</v>
      </c>
      <c r="LUD37" s="446">
        <v>0.3</v>
      </c>
      <c r="LUE37" s="451">
        <f>+VLOOKUP(LTZ37,[111]Insumos!$A$2:$F$2700,5,FALSE)</f>
        <v>32545</v>
      </c>
      <c r="LUF37" s="451">
        <f>+ROUND(LUD37*LUE37,0)</f>
        <v>9764</v>
      </c>
      <c r="LUG37" s="450" t="s">
        <v>327</v>
      </c>
      <c r="LUH37" s="450" t="s">
        <v>150</v>
      </c>
      <c r="LUI37" s="446" t="s">
        <v>151</v>
      </c>
      <c r="LUJ37" s="446" t="s">
        <v>138</v>
      </c>
      <c r="LUK37" s="446" t="s">
        <v>139</v>
      </c>
      <c r="LUL37" s="446">
        <v>0.3</v>
      </c>
      <c r="LUM37" s="451">
        <f>+VLOOKUP(LUH37,[111]Insumos!$A$2:$F$2700,5,FALSE)</f>
        <v>32545</v>
      </c>
      <c r="LUN37" s="451">
        <f>+ROUND(LUL37*LUM37,0)</f>
        <v>9764</v>
      </c>
      <c r="LUO37" s="450" t="s">
        <v>327</v>
      </c>
      <c r="LUP37" s="450" t="s">
        <v>150</v>
      </c>
      <c r="LUQ37" s="446" t="s">
        <v>151</v>
      </c>
      <c r="LUR37" s="446" t="s">
        <v>138</v>
      </c>
      <c r="LUS37" s="446" t="s">
        <v>139</v>
      </c>
      <c r="LUT37" s="446">
        <v>0.3</v>
      </c>
      <c r="LUU37" s="451">
        <f>+VLOOKUP(LUP37,[111]Insumos!$A$2:$F$2700,5,FALSE)</f>
        <v>32545</v>
      </c>
      <c r="LUV37" s="451">
        <f>+ROUND(LUT37*LUU37,0)</f>
        <v>9764</v>
      </c>
      <c r="LUW37" s="450" t="s">
        <v>327</v>
      </c>
      <c r="LUX37" s="450" t="s">
        <v>150</v>
      </c>
      <c r="LUY37" s="446" t="s">
        <v>151</v>
      </c>
      <c r="LUZ37" s="446" t="s">
        <v>138</v>
      </c>
      <c r="LVA37" s="446" t="s">
        <v>139</v>
      </c>
      <c r="LVB37" s="446">
        <v>0.3</v>
      </c>
      <c r="LVC37" s="451">
        <f>+VLOOKUP(LUX37,[111]Insumos!$A$2:$F$2700,5,FALSE)</f>
        <v>32545</v>
      </c>
      <c r="LVD37" s="451">
        <f>+ROUND(LVB37*LVC37,0)</f>
        <v>9764</v>
      </c>
      <c r="LVE37" s="450" t="s">
        <v>327</v>
      </c>
      <c r="LVF37" s="450" t="s">
        <v>150</v>
      </c>
      <c r="LVG37" s="446" t="s">
        <v>151</v>
      </c>
      <c r="LVH37" s="446" t="s">
        <v>138</v>
      </c>
      <c r="LVI37" s="446" t="s">
        <v>139</v>
      </c>
      <c r="LVJ37" s="446">
        <v>0.3</v>
      </c>
      <c r="LVK37" s="451">
        <f>+VLOOKUP(LVF37,[111]Insumos!$A$2:$F$2700,5,FALSE)</f>
        <v>32545</v>
      </c>
      <c r="LVL37" s="451">
        <f>+ROUND(LVJ37*LVK37,0)</f>
        <v>9764</v>
      </c>
      <c r="LVM37" s="450" t="s">
        <v>327</v>
      </c>
      <c r="LVN37" s="450" t="s">
        <v>150</v>
      </c>
      <c r="LVO37" s="446" t="s">
        <v>151</v>
      </c>
      <c r="LVP37" s="446" t="s">
        <v>138</v>
      </c>
      <c r="LVQ37" s="446" t="s">
        <v>139</v>
      </c>
      <c r="LVR37" s="446">
        <v>0.3</v>
      </c>
      <c r="LVS37" s="451">
        <f>+VLOOKUP(LVN37,[111]Insumos!$A$2:$F$2700,5,FALSE)</f>
        <v>32545</v>
      </c>
      <c r="LVT37" s="451">
        <f>+ROUND(LVR37*LVS37,0)</f>
        <v>9764</v>
      </c>
      <c r="LVU37" s="450" t="s">
        <v>327</v>
      </c>
      <c r="LVV37" s="450" t="s">
        <v>150</v>
      </c>
      <c r="LVW37" s="446" t="s">
        <v>151</v>
      </c>
      <c r="LVX37" s="446" t="s">
        <v>138</v>
      </c>
      <c r="LVY37" s="446" t="s">
        <v>139</v>
      </c>
      <c r="LVZ37" s="446">
        <v>0.3</v>
      </c>
      <c r="LWA37" s="451">
        <f>+VLOOKUP(LVV37,[111]Insumos!$A$2:$F$2700,5,FALSE)</f>
        <v>32545</v>
      </c>
      <c r="LWB37" s="451">
        <f>+ROUND(LVZ37*LWA37,0)</f>
        <v>9764</v>
      </c>
      <c r="LWC37" s="450" t="s">
        <v>327</v>
      </c>
      <c r="LWD37" s="450" t="s">
        <v>150</v>
      </c>
      <c r="LWE37" s="446" t="s">
        <v>151</v>
      </c>
      <c r="LWF37" s="446" t="s">
        <v>138</v>
      </c>
      <c r="LWG37" s="446" t="s">
        <v>139</v>
      </c>
      <c r="LWH37" s="446">
        <v>0.3</v>
      </c>
      <c r="LWI37" s="451">
        <f>+VLOOKUP(LWD37,[111]Insumos!$A$2:$F$2700,5,FALSE)</f>
        <v>32545</v>
      </c>
      <c r="LWJ37" s="451">
        <f>+ROUND(LWH37*LWI37,0)</f>
        <v>9764</v>
      </c>
      <c r="LWK37" s="450" t="s">
        <v>327</v>
      </c>
      <c r="LWL37" s="450" t="s">
        <v>150</v>
      </c>
      <c r="LWM37" s="446" t="s">
        <v>151</v>
      </c>
      <c r="LWN37" s="446" t="s">
        <v>138</v>
      </c>
      <c r="LWO37" s="446" t="s">
        <v>139</v>
      </c>
      <c r="LWP37" s="446">
        <v>0.3</v>
      </c>
      <c r="LWQ37" s="451">
        <f>+VLOOKUP(LWL37,[111]Insumos!$A$2:$F$2700,5,FALSE)</f>
        <v>32545</v>
      </c>
      <c r="LWR37" s="451">
        <f>+ROUND(LWP37*LWQ37,0)</f>
        <v>9764</v>
      </c>
      <c r="LWS37" s="450" t="s">
        <v>327</v>
      </c>
      <c r="LWT37" s="450" t="s">
        <v>150</v>
      </c>
      <c r="LWU37" s="446" t="s">
        <v>151</v>
      </c>
      <c r="LWV37" s="446" t="s">
        <v>138</v>
      </c>
      <c r="LWW37" s="446" t="s">
        <v>139</v>
      </c>
      <c r="LWX37" s="446">
        <v>0.3</v>
      </c>
      <c r="LWY37" s="451">
        <f>+VLOOKUP(LWT37,[111]Insumos!$A$2:$F$2700,5,FALSE)</f>
        <v>32545</v>
      </c>
      <c r="LWZ37" s="451">
        <f>+ROUND(LWX37*LWY37,0)</f>
        <v>9764</v>
      </c>
      <c r="LXA37" s="450" t="s">
        <v>327</v>
      </c>
      <c r="LXB37" s="450" t="s">
        <v>150</v>
      </c>
      <c r="LXC37" s="446" t="s">
        <v>151</v>
      </c>
      <c r="LXD37" s="446" t="s">
        <v>138</v>
      </c>
      <c r="LXE37" s="446" t="s">
        <v>139</v>
      </c>
      <c r="LXF37" s="446">
        <v>0.3</v>
      </c>
      <c r="LXG37" s="451">
        <f>+VLOOKUP(LXB37,[111]Insumos!$A$2:$F$2700,5,FALSE)</f>
        <v>32545</v>
      </c>
      <c r="LXH37" s="451">
        <f>+ROUND(LXF37*LXG37,0)</f>
        <v>9764</v>
      </c>
      <c r="LXI37" s="450" t="s">
        <v>327</v>
      </c>
      <c r="LXJ37" s="450" t="s">
        <v>150</v>
      </c>
      <c r="LXK37" s="446" t="s">
        <v>151</v>
      </c>
      <c r="LXL37" s="446" t="s">
        <v>138</v>
      </c>
      <c r="LXM37" s="446" t="s">
        <v>139</v>
      </c>
      <c r="LXN37" s="446">
        <v>0.3</v>
      </c>
      <c r="LXO37" s="451">
        <f>+VLOOKUP(LXJ37,[111]Insumos!$A$2:$F$2700,5,FALSE)</f>
        <v>32545</v>
      </c>
      <c r="LXP37" s="451">
        <f>+ROUND(LXN37*LXO37,0)</f>
        <v>9764</v>
      </c>
      <c r="LXQ37" s="450" t="s">
        <v>327</v>
      </c>
      <c r="LXR37" s="450" t="s">
        <v>150</v>
      </c>
      <c r="LXS37" s="446" t="s">
        <v>151</v>
      </c>
      <c r="LXT37" s="446" t="s">
        <v>138</v>
      </c>
      <c r="LXU37" s="446" t="s">
        <v>139</v>
      </c>
      <c r="LXV37" s="446">
        <v>0.3</v>
      </c>
      <c r="LXW37" s="451">
        <f>+VLOOKUP(LXR37,[111]Insumos!$A$2:$F$2700,5,FALSE)</f>
        <v>32545</v>
      </c>
      <c r="LXX37" s="451">
        <f>+ROUND(LXV37*LXW37,0)</f>
        <v>9764</v>
      </c>
      <c r="LXY37" s="450" t="s">
        <v>327</v>
      </c>
      <c r="LXZ37" s="450" t="s">
        <v>150</v>
      </c>
      <c r="LYA37" s="446" t="s">
        <v>151</v>
      </c>
      <c r="LYB37" s="446" t="s">
        <v>138</v>
      </c>
      <c r="LYC37" s="446" t="s">
        <v>139</v>
      </c>
      <c r="LYD37" s="446">
        <v>0.3</v>
      </c>
      <c r="LYE37" s="451">
        <f>+VLOOKUP(LXZ37,[111]Insumos!$A$2:$F$2700,5,FALSE)</f>
        <v>32545</v>
      </c>
      <c r="LYF37" s="451">
        <f>+ROUND(LYD37*LYE37,0)</f>
        <v>9764</v>
      </c>
      <c r="LYG37" s="450" t="s">
        <v>327</v>
      </c>
      <c r="LYH37" s="450" t="s">
        <v>150</v>
      </c>
      <c r="LYI37" s="446" t="s">
        <v>151</v>
      </c>
      <c r="LYJ37" s="446" t="s">
        <v>138</v>
      </c>
      <c r="LYK37" s="446" t="s">
        <v>139</v>
      </c>
      <c r="LYL37" s="446">
        <v>0.3</v>
      </c>
      <c r="LYM37" s="451">
        <f>+VLOOKUP(LYH37,[111]Insumos!$A$2:$F$2700,5,FALSE)</f>
        <v>32545</v>
      </c>
      <c r="LYN37" s="451">
        <f>+ROUND(LYL37*LYM37,0)</f>
        <v>9764</v>
      </c>
      <c r="LYO37" s="450" t="s">
        <v>327</v>
      </c>
      <c r="LYP37" s="450" t="s">
        <v>150</v>
      </c>
      <c r="LYQ37" s="446" t="s">
        <v>151</v>
      </c>
      <c r="LYR37" s="446" t="s">
        <v>138</v>
      </c>
      <c r="LYS37" s="446" t="s">
        <v>139</v>
      </c>
      <c r="LYT37" s="446">
        <v>0.3</v>
      </c>
      <c r="LYU37" s="451">
        <f>+VLOOKUP(LYP37,[111]Insumos!$A$2:$F$2700,5,FALSE)</f>
        <v>32545</v>
      </c>
      <c r="LYV37" s="451">
        <f>+ROUND(LYT37*LYU37,0)</f>
        <v>9764</v>
      </c>
      <c r="LYW37" s="450" t="s">
        <v>327</v>
      </c>
      <c r="LYX37" s="450" t="s">
        <v>150</v>
      </c>
      <c r="LYY37" s="446" t="s">
        <v>151</v>
      </c>
      <c r="LYZ37" s="446" t="s">
        <v>138</v>
      </c>
      <c r="LZA37" s="446" t="s">
        <v>139</v>
      </c>
      <c r="LZB37" s="446">
        <v>0.3</v>
      </c>
      <c r="LZC37" s="451">
        <f>+VLOOKUP(LYX37,[111]Insumos!$A$2:$F$2700,5,FALSE)</f>
        <v>32545</v>
      </c>
      <c r="LZD37" s="451">
        <f>+ROUND(LZB37*LZC37,0)</f>
        <v>9764</v>
      </c>
      <c r="LZE37" s="450" t="s">
        <v>327</v>
      </c>
      <c r="LZF37" s="450" t="s">
        <v>150</v>
      </c>
      <c r="LZG37" s="446" t="s">
        <v>151</v>
      </c>
      <c r="LZH37" s="446" t="s">
        <v>138</v>
      </c>
      <c r="LZI37" s="446" t="s">
        <v>139</v>
      </c>
      <c r="LZJ37" s="446">
        <v>0.3</v>
      </c>
      <c r="LZK37" s="451">
        <f>+VLOOKUP(LZF37,[111]Insumos!$A$2:$F$2700,5,FALSE)</f>
        <v>32545</v>
      </c>
      <c r="LZL37" s="451">
        <f>+ROUND(LZJ37*LZK37,0)</f>
        <v>9764</v>
      </c>
      <c r="LZM37" s="450" t="s">
        <v>327</v>
      </c>
      <c r="LZN37" s="450" t="s">
        <v>150</v>
      </c>
      <c r="LZO37" s="446" t="s">
        <v>151</v>
      </c>
      <c r="LZP37" s="446" t="s">
        <v>138</v>
      </c>
      <c r="LZQ37" s="446" t="s">
        <v>139</v>
      </c>
      <c r="LZR37" s="446">
        <v>0.3</v>
      </c>
      <c r="LZS37" s="451">
        <f>+VLOOKUP(LZN37,[111]Insumos!$A$2:$F$2700,5,FALSE)</f>
        <v>32545</v>
      </c>
      <c r="LZT37" s="451">
        <f>+ROUND(LZR37*LZS37,0)</f>
        <v>9764</v>
      </c>
      <c r="LZU37" s="450" t="s">
        <v>327</v>
      </c>
      <c r="LZV37" s="450" t="s">
        <v>150</v>
      </c>
      <c r="LZW37" s="446" t="s">
        <v>151</v>
      </c>
      <c r="LZX37" s="446" t="s">
        <v>138</v>
      </c>
      <c r="LZY37" s="446" t="s">
        <v>139</v>
      </c>
      <c r="LZZ37" s="446">
        <v>0.3</v>
      </c>
      <c r="MAA37" s="451">
        <f>+VLOOKUP(LZV37,[111]Insumos!$A$2:$F$2700,5,FALSE)</f>
        <v>32545</v>
      </c>
      <c r="MAB37" s="451">
        <f>+ROUND(LZZ37*MAA37,0)</f>
        <v>9764</v>
      </c>
      <c r="MAC37" s="450" t="s">
        <v>327</v>
      </c>
      <c r="MAD37" s="450" t="s">
        <v>150</v>
      </c>
      <c r="MAE37" s="446" t="s">
        <v>151</v>
      </c>
      <c r="MAF37" s="446" t="s">
        <v>138</v>
      </c>
      <c r="MAG37" s="446" t="s">
        <v>139</v>
      </c>
      <c r="MAH37" s="446">
        <v>0.3</v>
      </c>
      <c r="MAI37" s="451">
        <f>+VLOOKUP(MAD37,[111]Insumos!$A$2:$F$2700,5,FALSE)</f>
        <v>32545</v>
      </c>
      <c r="MAJ37" s="451">
        <f>+ROUND(MAH37*MAI37,0)</f>
        <v>9764</v>
      </c>
      <c r="MAK37" s="450" t="s">
        <v>327</v>
      </c>
      <c r="MAL37" s="450" t="s">
        <v>150</v>
      </c>
      <c r="MAM37" s="446" t="s">
        <v>151</v>
      </c>
      <c r="MAN37" s="446" t="s">
        <v>138</v>
      </c>
      <c r="MAO37" s="446" t="s">
        <v>139</v>
      </c>
      <c r="MAP37" s="446">
        <v>0.3</v>
      </c>
      <c r="MAQ37" s="451">
        <f>+VLOOKUP(MAL37,[111]Insumos!$A$2:$F$2700,5,FALSE)</f>
        <v>32545</v>
      </c>
      <c r="MAR37" s="451">
        <f>+ROUND(MAP37*MAQ37,0)</f>
        <v>9764</v>
      </c>
      <c r="MAS37" s="450" t="s">
        <v>327</v>
      </c>
      <c r="MAT37" s="450" t="s">
        <v>150</v>
      </c>
      <c r="MAU37" s="446" t="s">
        <v>151</v>
      </c>
      <c r="MAV37" s="446" t="s">
        <v>138</v>
      </c>
      <c r="MAW37" s="446" t="s">
        <v>139</v>
      </c>
      <c r="MAX37" s="446">
        <v>0.3</v>
      </c>
      <c r="MAY37" s="451">
        <f>+VLOOKUP(MAT37,[111]Insumos!$A$2:$F$2700,5,FALSE)</f>
        <v>32545</v>
      </c>
      <c r="MAZ37" s="451">
        <f>+ROUND(MAX37*MAY37,0)</f>
        <v>9764</v>
      </c>
      <c r="MBA37" s="450" t="s">
        <v>327</v>
      </c>
      <c r="MBB37" s="450" t="s">
        <v>150</v>
      </c>
      <c r="MBC37" s="446" t="s">
        <v>151</v>
      </c>
      <c r="MBD37" s="446" t="s">
        <v>138</v>
      </c>
      <c r="MBE37" s="446" t="s">
        <v>139</v>
      </c>
      <c r="MBF37" s="446">
        <v>0.3</v>
      </c>
      <c r="MBG37" s="451">
        <f>+VLOOKUP(MBB37,[111]Insumos!$A$2:$F$2700,5,FALSE)</f>
        <v>32545</v>
      </c>
      <c r="MBH37" s="451">
        <f>+ROUND(MBF37*MBG37,0)</f>
        <v>9764</v>
      </c>
      <c r="MBI37" s="450" t="s">
        <v>327</v>
      </c>
      <c r="MBJ37" s="450" t="s">
        <v>150</v>
      </c>
      <c r="MBK37" s="446" t="s">
        <v>151</v>
      </c>
      <c r="MBL37" s="446" t="s">
        <v>138</v>
      </c>
      <c r="MBM37" s="446" t="s">
        <v>139</v>
      </c>
      <c r="MBN37" s="446">
        <v>0.3</v>
      </c>
      <c r="MBO37" s="451">
        <f>+VLOOKUP(MBJ37,[111]Insumos!$A$2:$F$2700,5,FALSE)</f>
        <v>32545</v>
      </c>
      <c r="MBP37" s="451">
        <f>+ROUND(MBN37*MBO37,0)</f>
        <v>9764</v>
      </c>
      <c r="MBQ37" s="450" t="s">
        <v>327</v>
      </c>
      <c r="MBR37" s="450" t="s">
        <v>150</v>
      </c>
      <c r="MBS37" s="446" t="s">
        <v>151</v>
      </c>
      <c r="MBT37" s="446" t="s">
        <v>138</v>
      </c>
      <c r="MBU37" s="446" t="s">
        <v>139</v>
      </c>
      <c r="MBV37" s="446">
        <v>0.3</v>
      </c>
      <c r="MBW37" s="451">
        <f>+VLOOKUP(MBR37,[111]Insumos!$A$2:$F$2700,5,FALSE)</f>
        <v>32545</v>
      </c>
      <c r="MBX37" s="451">
        <f>+ROUND(MBV37*MBW37,0)</f>
        <v>9764</v>
      </c>
      <c r="MBY37" s="450" t="s">
        <v>327</v>
      </c>
      <c r="MBZ37" s="450" t="s">
        <v>150</v>
      </c>
      <c r="MCA37" s="446" t="s">
        <v>151</v>
      </c>
      <c r="MCB37" s="446" t="s">
        <v>138</v>
      </c>
      <c r="MCC37" s="446" t="s">
        <v>139</v>
      </c>
      <c r="MCD37" s="446">
        <v>0.3</v>
      </c>
      <c r="MCE37" s="451">
        <f>+VLOOKUP(MBZ37,[111]Insumos!$A$2:$F$2700,5,FALSE)</f>
        <v>32545</v>
      </c>
      <c r="MCF37" s="451">
        <f>+ROUND(MCD37*MCE37,0)</f>
        <v>9764</v>
      </c>
      <c r="MCG37" s="450" t="s">
        <v>327</v>
      </c>
      <c r="MCH37" s="450" t="s">
        <v>150</v>
      </c>
      <c r="MCI37" s="446" t="s">
        <v>151</v>
      </c>
      <c r="MCJ37" s="446" t="s">
        <v>138</v>
      </c>
      <c r="MCK37" s="446" t="s">
        <v>139</v>
      </c>
      <c r="MCL37" s="446">
        <v>0.3</v>
      </c>
      <c r="MCM37" s="451">
        <f>+VLOOKUP(MCH37,[111]Insumos!$A$2:$F$2700,5,FALSE)</f>
        <v>32545</v>
      </c>
      <c r="MCN37" s="451">
        <f>+ROUND(MCL37*MCM37,0)</f>
        <v>9764</v>
      </c>
      <c r="MCO37" s="450" t="s">
        <v>327</v>
      </c>
      <c r="MCP37" s="450" t="s">
        <v>150</v>
      </c>
      <c r="MCQ37" s="446" t="s">
        <v>151</v>
      </c>
      <c r="MCR37" s="446" t="s">
        <v>138</v>
      </c>
      <c r="MCS37" s="446" t="s">
        <v>139</v>
      </c>
      <c r="MCT37" s="446">
        <v>0.3</v>
      </c>
      <c r="MCU37" s="451">
        <f>+VLOOKUP(MCP37,[111]Insumos!$A$2:$F$2700,5,FALSE)</f>
        <v>32545</v>
      </c>
      <c r="MCV37" s="451">
        <f>+ROUND(MCT37*MCU37,0)</f>
        <v>9764</v>
      </c>
      <c r="MCW37" s="450" t="s">
        <v>327</v>
      </c>
      <c r="MCX37" s="450" t="s">
        <v>150</v>
      </c>
      <c r="MCY37" s="446" t="s">
        <v>151</v>
      </c>
      <c r="MCZ37" s="446" t="s">
        <v>138</v>
      </c>
      <c r="MDA37" s="446" t="s">
        <v>139</v>
      </c>
      <c r="MDB37" s="446">
        <v>0.3</v>
      </c>
      <c r="MDC37" s="451">
        <f>+VLOOKUP(MCX37,[111]Insumos!$A$2:$F$2700,5,FALSE)</f>
        <v>32545</v>
      </c>
      <c r="MDD37" s="451">
        <f>+ROUND(MDB37*MDC37,0)</f>
        <v>9764</v>
      </c>
      <c r="MDE37" s="450" t="s">
        <v>327</v>
      </c>
      <c r="MDF37" s="450" t="s">
        <v>150</v>
      </c>
      <c r="MDG37" s="446" t="s">
        <v>151</v>
      </c>
      <c r="MDH37" s="446" t="s">
        <v>138</v>
      </c>
      <c r="MDI37" s="446" t="s">
        <v>139</v>
      </c>
      <c r="MDJ37" s="446">
        <v>0.3</v>
      </c>
      <c r="MDK37" s="451">
        <f>+VLOOKUP(MDF37,[111]Insumos!$A$2:$F$2700,5,FALSE)</f>
        <v>32545</v>
      </c>
      <c r="MDL37" s="451">
        <f>+ROUND(MDJ37*MDK37,0)</f>
        <v>9764</v>
      </c>
      <c r="MDM37" s="450" t="s">
        <v>327</v>
      </c>
      <c r="MDN37" s="450" t="s">
        <v>150</v>
      </c>
      <c r="MDO37" s="446" t="s">
        <v>151</v>
      </c>
      <c r="MDP37" s="446" t="s">
        <v>138</v>
      </c>
      <c r="MDQ37" s="446" t="s">
        <v>139</v>
      </c>
      <c r="MDR37" s="446">
        <v>0.3</v>
      </c>
      <c r="MDS37" s="451">
        <f>+VLOOKUP(MDN37,[111]Insumos!$A$2:$F$2700,5,FALSE)</f>
        <v>32545</v>
      </c>
      <c r="MDT37" s="451">
        <f>+ROUND(MDR37*MDS37,0)</f>
        <v>9764</v>
      </c>
      <c r="MDU37" s="450" t="s">
        <v>327</v>
      </c>
      <c r="MDV37" s="450" t="s">
        <v>150</v>
      </c>
      <c r="MDW37" s="446" t="s">
        <v>151</v>
      </c>
      <c r="MDX37" s="446" t="s">
        <v>138</v>
      </c>
      <c r="MDY37" s="446" t="s">
        <v>139</v>
      </c>
      <c r="MDZ37" s="446">
        <v>0.3</v>
      </c>
      <c r="MEA37" s="451">
        <f>+VLOOKUP(MDV37,[111]Insumos!$A$2:$F$2700,5,FALSE)</f>
        <v>32545</v>
      </c>
      <c r="MEB37" s="451">
        <f>+ROUND(MDZ37*MEA37,0)</f>
        <v>9764</v>
      </c>
      <c r="MEC37" s="450" t="s">
        <v>327</v>
      </c>
      <c r="MED37" s="450" t="s">
        <v>150</v>
      </c>
      <c r="MEE37" s="446" t="s">
        <v>151</v>
      </c>
      <c r="MEF37" s="446" t="s">
        <v>138</v>
      </c>
      <c r="MEG37" s="446" t="s">
        <v>139</v>
      </c>
      <c r="MEH37" s="446">
        <v>0.3</v>
      </c>
      <c r="MEI37" s="451">
        <f>+VLOOKUP(MED37,[111]Insumos!$A$2:$F$2700,5,FALSE)</f>
        <v>32545</v>
      </c>
      <c r="MEJ37" s="451">
        <f>+ROUND(MEH37*MEI37,0)</f>
        <v>9764</v>
      </c>
      <c r="MEK37" s="450" t="s">
        <v>327</v>
      </c>
      <c r="MEL37" s="450" t="s">
        <v>150</v>
      </c>
      <c r="MEM37" s="446" t="s">
        <v>151</v>
      </c>
      <c r="MEN37" s="446" t="s">
        <v>138</v>
      </c>
      <c r="MEO37" s="446" t="s">
        <v>139</v>
      </c>
      <c r="MEP37" s="446">
        <v>0.3</v>
      </c>
      <c r="MEQ37" s="451">
        <f>+VLOOKUP(MEL37,[111]Insumos!$A$2:$F$2700,5,FALSE)</f>
        <v>32545</v>
      </c>
      <c r="MER37" s="451">
        <f>+ROUND(MEP37*MEQ37,0)</f>
        <v>9764</v>
      </c>
      <c r="MES37" s="450" t="s">
        <v>327</v>
      </c>
      <c r="MET37" s="450" t="s">
        <v>150</v>
      </c>
      <c r="MEU37" s="446" t="s">
        <v>151</v>
      </c>
      <c r="MEV37" s="446" t="s">
        <v>138</v>
      </c>
      <c r="MEW37" s="446" t="s">
        <v>139</v>
      </c>
      <c r="MEX37" s="446">
        <v>0.3</v>
      </c>
      <c r="MEY37" s="451">
        <f>+VLOOKUP(MET37,[111]Insumos!$A$2:$F$2700,5,FALSE)</f>
        <v>32545</v>
      </c>
      <c r="MEZ37" s="451">
        <f>+ROUND(MEX37*MEY37,0)</f>
        <v>9764</v>
      </c>
      <c r="MFA37" s="450" t="s">
        <v>327</v>
      </c>
      <c r="MFB37" s="450" t="s">
        <v>150</v>
      </c>
      <c r="MFC37" s="446" t="s">
        <v>151</v>
      </c>
      <c r="MFD37" s="446" t="s">
        <v>138</v>
      </c>
      <c r="MFE37" s="446" t="s">
        <v>139</v>
      </c>
      <c r="MFF37" s="446">
        <v>0.3</v>
      </c>
      <c r="MFG37" s="451">
        <f>+VLOOKUP(MFB37,[111]Insumos!$A$2:$F$2700,5,FALSE)</f>
        <v>32545</v>
      </c>
      <c r="MFH37" s="451">
        <f>+ROUND(MFF37*MFG37,0)</f>
        <v>9764</v>
      </c>
      <c r="MFI37" s="450" t="s">
        <v>327</v>
      </c>
      <c r="MFJ37" s="450" t="s">
        <v>150</v>
      </c>
      <c r="MFK37" s="446" t="s">
        <v>151</v>
      </c>
      <c r="MFL37" s="446" t="s">
        <v>138</v>
      </c>
      <c r="MFM37" s="446" t="s">
        <v>139</v>
      </c>
      <c r="MFN37" s="446">
        <v>0.3</v>
      </c>
      <c r="MFO37" s="451">
        <f>+VLOOKUP(MFJ37,[111]Insumos!$A$2:$F$2700,5,FALSE)</f>
        <v>32545</v>
      </c>
      <c r="MFP37" s="451">
        <f>+ROUND(MFN37*MFO37,0)</f>
        <v>9764</v>
      </c>
      <c r="MFQ37" s="450" t="s">
        <v>327</v>
      </c>
      <c r="MFR37" s="450" t="s">
        <v>150</v>
      </c>
      <c r="MFS37" s="446" t="s">
        <v>151</v>
      </c>
      <c r="MFT37" s="446" t="s">
        <v>138</v>
      </c>
      <c r="MFU37" s="446" t="s">
        <v>139</v>
      </c>
      <c r="MFV37" s="446">
        <v>0.3</v>
      </c>
      <c r="MFW37" s="451">
        <f>+VLOOKUP(MFR37,[111]Insumos!$A$2:$F$2700,5,FALSE)</f>
        <v>32545</v>
      </c>
      <c r="MFX37" s="451">
        <f>+ROUND(MFV37*MFW37,0)</f>
        <v>9764</v>
      </c>
      <c r="MFY37" s="450" t="s">
        <v>327</v>
      </c>
      <c r="MFZ37" s="450" t="s">
        <v>150</v>
      </c>
      <c r="MGA37" s="446" t="s">
        <v>151</v>
      </c>
      <c r="MGB37" s="446" t="s">
        <v>138</v>
      </c>
      <c r="MGC37" s="446" t="s">
        <v>139</v>
      </c>
      <c r="MGD37" s="446">
        <v>0.3</v>
      </c>
      <c r="MGE37" s="451">
        <f>+VLOOKUP(MFZ37,[111]Insumos!$A$2:$F$2700,5,FALSE)</f>
        <v>32545</v>
      </c>
      <c r="MGF37" s="451">
        <f>+ROUND(MGD37*MGE37,0)</f>
        <v>9764</v>
      </c>
      <c r="MGG37" s="450" t="s">
        <v>327</v>
      </c>
      <c r="MGH37" s="450" t="s">
        <v>150</v>
      </c>
      <c r="MGI37" s="446" t="s">
        <v>151</v>
      </c>
      <c r="MGJ37" s="446" t="s">
        <v>138</v>
      </c>
      <c r="MGK37" s="446" t="s">
        <v>139</v>
      </c>
      <c r="MGL37" s="446">
        <v>0.3</v>
      </c>
      <c r="MGM37" s="451">
        <f>+VLOOKUP(MGH37,[111]Insumos!$A$2:$F$2700,5,FALSE)</f>
        <v>32545</v>
      </c>
      <c r="MGN37" s="451">
        <f>+ROUND(MGL37*MGM37,0)</f>
        <v>9764</v>
      </c>
      <c r="MGO37" s="450" t="s">
        <v>327</v>
      </c>
      <c r="MGP37" s="450" t="s">
        <v>150</v>
      </c>
      <c r="MGQ37" s="446" t="s">
        <v>151</v>
      </c>
      <c r="MGR37" s="446" t="s">
        <v>138</v>
      </c>
      <c r="MGS37" s="446" t="s">
        <v>139</v>
      </c>
      <c r="MGT37" s="446">
        <v>0.3</v>
      </c>
      <c r="MGU37" s="451">
        <f>+VLOOKUP(MGP37,[111]Insumos!$A$2:$F$2700,5,FALSE)</f>
        <v>32545</v>
      </c>
      <c r="MGV37" s="451">
        <f>+ROUND(MGT37*MGU37,0)</f>
        <v>9764</v>
      </c>
      <c r="MGW37" s="450" t="s">
        <v>327</v>
      </c>
      <c r="MGX37" s="450" t="s">
        <v>150</v>
      </c>
      <c r="MGY37" s="446" t="s">
        <v>151</v>
      </c>
      <c r="MGZ37" s="446" t="s">
        <v>138</v>
      </c>
      <c r="MHA37" s="446" t="s">
        <v>139</v>
      </c>
      <c r="MHB37" s="446">
        <v>0.3</v>
      </c>
      <c r="MHC37" s="451">
        <f>+VLOOKUP(MGX37,[111]Insumos!$A$2:$F$2700,5,FALSE)</f>
        <v>32545</v>
      </c>
      <c r="MHD37" s="451">
        <f>+ROUND(MHB37*MHC37,0)</f>
        <v>9764</v>
      </c>
      <c r="MHE37" s="450" t="s">
        <v>327</v>
      </c>
      <c r="MHF37" s="450" t="s">
        <v>150</v>
      </c>
      <c r="MHG37" s="446" t="s">
        <v>151</v>
      </c>
      <c r="MHH37" s="446" t="s">
        <v>138</v>
      </c>
      <c r="MHI37" s="446" t="s">
        <v>139</v>
      </c>
      <c r="MHJ37" s="446">
        <v>0.3</v>
      </c>
      <c r="MHK37" s="451">
        <f>+VLOOKUP(MHF37,[111]Insumos!$A$2:$F$2700,5,FALSE)</f>
        <v>32545</v>
      </c>
      <c r="MHL37" s="451">
        <f>+ROUND(MHJ37*MHK37,0)</f>
        <v>9764</v>
      </c>
      <c r="MHM37" s="450" t="s">
        <v>327</v>
      </c>
      <c r="MHN37" s="450" t="s">
        <v>150</v>
      </c>
      <c r="MHO37" s="446" t="s">
        <v>151</v>
      </c>
      <c r="MHP37" s="446" t="s">
        <v>138</v>
      </c>
      <c r="MHQ37" s="446" t="s">
        <v>139</v>
      </c>
      <c r="MHR37" s="446">
        <v>0.3</v>
      </c>
      <c r="MHS37" s="451">
        <f>+VLOOKUP(MHN37,[111]Insumos!$A$2:$F$2700,5,FALSE)</f>
        <v>32545</v>
      </c>
      <c r="MHT37" s="451">
        <f>+ROUND(MHR37*MHS37,0)</f>
        <v>9764</v>
      </c>
      <c r="MHU37" s="450" t="s">
        <v>327</v>
      </c>
      <c r="MHV37" s="450" t="s">
        <v>150</v>
      </c>
      <c r="MHW37" s="446" t="s">
        <v>151</v>
      </c>
      <c r="MHX37" s="446" t="s">
        <v>138</v>
      </c>
      <c r="MHY37" s="446" t="s">
        <v>139</v>
      </c>
      <c r="MHZ37" s="446">
        <v>0.3</v>
      </c>
      <c r="MIA37" s="451">
        <f>+VLOOKUP(MHV37,[111]Insumos!$A$2:$F$2700,5,FALSE)</f>
        <v>32545</v>
      </c>
      <c r="MIB37" s="451">
        <f>+ROUND(MHZ37*MIA37,0)</f>
        <v>9764</v>
      </c>
      <c r="MIC37" s="450" t="s">
        <v>327</v>
      </c>
      <c r="MID37" s="450" t="s">
        <v>150</v>
      </c>
      <c r="MIE37" s="446" t="s">
        <v>151</v>
      </c>
      <c r="MIF37" s="446" t="s">
        <v>138</v>
      </c>
      <c r="MIG37" s="446" t="s">
        <v>139</v>
      </c>
      <c r="MIH37" s="446">
        <v>0.3</v>
      </c>
      <c r="MII37" s="451">
        <f>+VLOOKUP(MID37,[111]Insumos!$A$2:$F$2700,5,FALSE)</f>
        <v>32545</v>
      </c>
      <c r="MIJ37" s="451">
        <f>+ROUND(MIH37*MII37,0)</f>
        <v>9764</v>
      </c>
      <c r="MIK37" s="450" t="s">
        <v>327</v>
      </c>
      <c r="MIL37" s="450" t="s">
        <v>150</v>
      </c>
      <c r="MIM37" s="446" t="s">
        <v>151</v>
      </c>
      <c r="MIN37" s="446" t="s">
        <v>138</v>
      </c>
      <c r="MIO37" s="446" t="s">
        <v>139</v>
      </c>
      <c r="MIP37" s="446">
        <v>0.3</v>
      </c>
      <c r="MIQ37" s="451">
        <f>+VLOOKUP(MIL37,[111]Insumos!$A$2:$F$2700,5,FALSE)</f>
        <v>32545</v>
      </c>
      <c r="MIR37" s="451">
        <f>+ROUND(MIP37*MIQ37,0)</f>
        <v>9764</v>
      </c>
      <c r="MIS37" s="450" t="s">
        <v>327</v>
      </c>
      <c r="MIT37" s="450" t="s">
        <v>150</v>
      </c>
      <c r="MIU37" s="446" t="s">
        <v>151</v>
      </c>
      <c r="MIV37" s="446" t="s">
        <v>138</v>
      </c>
      <c r="MIW37" s="446" t="s">
        <v>139</v>
      </c>
      <c r="MIX37" s="446">
        <v>0.3</v>
      </c>
      <c r="MIY37" s="451">
        <f>+VLOOKUP(MIT37,[111]Insumos!$A$2:$F$2700,5,FALSE)</f>
        <v>32545</v>
      </c>
      <c r="MIZ37" s="451">
        <f>+ROUND(MIX37*MIY37,0)</f>
        <v>9764</v>
      </c>
      <c r="MJA37" s="450" t="s">
        <v>327</v>
      </c>
      <c r="MJB37" s="450" t="s">
        <v>150</v>
      </c>
      <c r="MJC37" s="446" t="s">
        <v>151</v>
      </c>
      <c r="MJD37" s="446" t="s">
        <v>138</v>
      </c>
      <c r="MJE37" s="446" t="s">
        <v>139</v>
      </c>
      <c r="MJF37" s="446">
        <v>0.3</v>
      </c>
      <c r="MJG37" s="451">
        <f>+VLOOKUP(MJB37,[111]Insumos!$A$2:$F$2700,5,FALSE)</f>
        <v>32545</v>
      </c>
      <c r="MJH37" s="451">
        <f>+ROUND(MJF37*MJG37,0)</f>
        <v>9764</v>
      </c>
      <c r="MJI37" s="450" t="s">
        <v>327</v>
      </c>
      <c r="MJJ37" s="450" t="s">
        <v>150</v>
      </c>
      <c r="MJK37" s="446" t="s">
        <v>151</v>
      </c>
      <c r="MJL37" s="446" t="s">
        <v>138</v>
      </c>
      <c r="MJM37" s="446" t="s">
        <v>139</v>
      </c>
      <c r="MJN37" s="446">
        <v>0.3</v>
      </c>
      <c r="MJO37" s="451">
        <f>+VLOOKUP(MJJ37,[111]Insumos!$A$2:$F$2700,5,FALSE)</f>
        <v>32545</v>
      </c>
      <c r="MJP37" s="451">
        <f>+ROUND(MJN37*MJO37,0)</f>
        <v>9764</v>
      </c>
      <c r="MJQ37" s="450" t="s">
        <v>327</v>
      </c>
      <c r="MJR37" s="450" t="s">
        <v>150</v>
      </c>
      <c r="MJS37" s="446" t="s">
        <v>151</v>
      </c>
      <c r="MJT37" s="446" t="s">
        <v>138</v>
      </c>
      <c r="MJU37" s="446" t="s">
        <v>139</v>
      </c>
      <c r="MJV37" s="446">
        <v>0.3</v>
      </c>
      <c r="MJW37" s="451">
        <f>+VLOOKUP(MJR37,[111]Insumos!$A$2:$F$2700,5,FALSE)</f>
        <v>32545</v>
      </c>
      <c r="MJX37" s="451">
        <f>+ROUND(MJV37*MJW37,0)</f>
        <v>9764</v>
      </c>
      <c r="MJY37" s="450" t="s">
        <v>327</v>
      </c>
      <c r="MJZ37" s="450" t="s">
        <v>150</v>
      </c>
      <c r="MKA37" s="446" t="s">
        <v>151</v>
      </c>
      <c r="MKB37" s="446" t="s">
        <v>138</v>
      </c>
      <c r="MKC37" s="446" t="s">
        <v>139</v>
      </c>
      <c r="MKD37" s="446">
        <v>0.3</v>
      </c>
      <c r="MKE37" s="451">
        <f>+VLOOKUP(MJZ37,[111]Insumos!$A$2:$F$2700,5,FALSE)</f>
        <v>32545</v>
      </c>
      <c r="MKF37" s="451">
        <f>+ROUND(MKD37*MKE37,0)</f>
        <v>9764</v>
      </c>
      <c r="MKG37" s="450" t="s">
        <v>327</v>
      </c>
      <c r="MKH37" s="450" t="s">
        <v>150</v>
      </c>
      <c r="MKI37" s="446" t="s">
        <v>151</v>
      </c>
      <c r="MKJ37" s="446" t="s">
        <v>138</v>
      </c>
      <c r="MKK37" s="446" t="s">
        <v>139</v>
      </c>
      <c r="MKL37" s="446">
        <v>0.3</v>
      </c>
      <c r="MKM37" s="451">
        <f>+VLOOKUP(MKH37,[111]Insumos!$A$2:$F$2700,5,FALSE)</f>
        <v>32545</v>
      </c>
      <c r="MKN37" s="451">
        <f>+ROUND(MKL37*MKM37,0)</f>
        <v>9764</v>
      </c>
      <c r="MKO37" s="450" t="s">
        <v>327</v>
      </c>
      <c r="MKP37" s="450" t="s">
        <v>150</v>
      </c>
      <c r="MKQ37" s="446" t="s">
        <v>151</v>
      </c>
      <c r="MKR37" s="446" t="s">
        <v>138</v>
      </c>
      <c r="MKS37" s="446" t="s">
        <v>139</v>
      </c>
      <c r="MKT37" s="446">
        <v>0.3</v>
      </c>
      <c r="MKU37" s="451">
        <f>+VLOOKUP(MKP37,[111]Insumos!$A$2:$F$2700,5,FALSE)</f>
        <v>32545</v>
      </c>
      <c r="MKV37" s="451">
        <f>+ROUND(MKT37*MKU37,0)</f>
        <v>9764</v>
      </c>
      <c r="MKW37" s="450" t="s">
        <v>327</v>
      </c>
      <c r="MKX37" s="450" t="s">
        <v>150</v>
      </c>
      <c r="MKY37" s="446" t="s">
        <v>151</v>
      </c>
      <c r="MKZ37" s="446" t="s">
        <v>138</v>
      </c>
      <c r="MLA37" s="446" t="s">
        <v>139</v>
      </c>
      <c r="MLB37" s="446">
        <v>0.3</v>
      </c>
      <c r="MLC37" s="451">
        <f>+VLOOKUP(MKX37,[111]Insumos!$A$2:$F$2700,5,FALSE)</f>
        <v>32545</v>
      </c>
      <c r="MLD37" s="451">
        <f>+ROUND(MLB37*MLC37,0)</f>
        <v>9764</v>
      </c>
      <c r="MLE37" s="450" t="s">
        <v>327</v>
      </c>
      <c r="MLF37" s="450" t="s">
        <v>150</v>
      </c>
      <c r="MLG37" s="446" t="s">
        <v>151</v>
      </c>
      <c r="MLH37" s="446" t="s">
        <v>138</v>
      </c>
      <c r="MLI37" s="446" t="s">
        <v>139</v>
      </c>
      <c r="MLJ37" s="446">
        <v>0.3</v>
      </c>
      <c r="MLK37" s="451">
        <f>+VLOOKUP(MLF37,[111]Insumos!$A$2:$F$2700,5,FALSE)</f>
        <v>32545</v>
      </c>
      <c r="MLL37" s="451">
        <f>+ROUND(MLJ37*MLK37,0)</f>
        <v>9764</v>
      </c>
      <c r="MLM37" s="450" t="s">
        <v>327</v>
      </c>
      <c r="MLN37" s="450" t="s">
        <v>150</v>
      </c>
      <c r="MLO37" s="446" t="s">
        <v>151</v>
      </c>
      <c r="MLP37" s="446" t="s">
        <v>138</v>
      </c>
      <c r="MLQ37" s="446" t="s">
        <v>139</v>
      </c>
      <c r="MLR37" s="446">
        <v>0.3</v>
      </c>
      <c r="MLS37" s="451">
        <f>+VLOOKUP(MLN37,[111]Insumos!$A$2:$F$2700,5,FALSE)</f>
        <v>32545</v>
      </c>
      <c r="MLT37" s="451">
        <f>+ROUND(MLR37*MLS37,0)</f>
        <v>9764</v>
      </c>
      <c r="MLU37" s="450" t="s">
        <v>327</v>
      </c>
      <c r="MLV37" s="450" t="s">
        <v>150</v>
      </c>
      <c r="MLW37" s="446" t="s">
        <v>151</v>
      </c>
      <c r="MLX37" s="446" t="s">
        <v>138</v>
      </c>
      <c r="MLY37" s="446" t="s">
        <v>139</v>
      </c>
      <c r="MLZ37" s="446">
        <v>0.3</v>
      </c>
      <c r="MMA37" s="451">
        <f>+VLOOKUP(MLV37,[111]Insumos!$A$2:$F$2700,5,FALSE)</f>
        <v>32545</v>
      </c>
      <c r="MMB37" s="451">
        <f>+ROUND(MLZ37*MMA37,0)</f>
        <v>9764</v>
      </c>
      <c r="MMC37" s="450" t="s">
        <v>327</v>
      </c>
      <c r="MMD37" s="450" t="s">
        <v>150</v>
      </c>
      <c r="MME37" s="446" t="s">
        <v>151</v>
      </c>
      <c r="MMF37" s="446" t="s">
        <v>138</v>
      </c>
      <c r="MMG37" s="446" t="s">
        <v>139</v>
      </c>
      <c r="MMH37" s="446">
        <v>0.3</v>
      </c>
      <c r="MMI37" s="451">
        <f>+VLOOKUP(MMD37,[111]Insumos!$A$2:$F$2700,5,FALSE)</f>
        <v>32545</v>
      </c>
      <c r="MMJ37" s="451">
        <f>+ROUND(MMH37*MMI37,0)</f>
        <v>9764</v>
      </c>
      <c r="MMK37" s="450" t="s">
        <v>327</v>
      </c>
      <c r="MML37" s="450" t="s">
        <v>150</v>
      </c>
      <c r="MMM37" s="446" t="s">
        <v>151</v>
      </c>
      <c r="MMN37" s="446" t="s">
        <v>138</v>
      </c>
      <c r="MMO37" s="446" t="s">
        <v>139</v>
      </c>
      <c r="MMP37" s="446">
        <v>0.3</v>
      </c>
      <c r="MMQ37" s="451">
        <f>+VLOOKUP(MML37,[111]Insumos!$A$2:$F$2700,5,FALSE)</f>
        <v>32545</v>
      </c>
      <c r="MMR37" s="451">
        <f>+ROUND(MMP37*MMQ37,0)</f>
        <v>9764</v>
      </c>
      <c r="MMS37" s="450" t="s">
        <v>327</v>
      </c>
      <c r="MMT37" s="450" t="s">
        <v>150</v>
      </c>
      <c r="MMU37" s="446" t="s">
        <v>151</v>
      </c>
      <c r="MMV37" s="446" t="s">
        <v>138</v>
      </c>
      <c r="MMW37" s="446" t="s">
        <v>139</v>
      </c>
      <c r="MMX37" s="446">
        <v>0.3</v>
      </c>
      <c r="MMY37" s="451">
        <f>+VLOOKUP(MMT37,[111]Insumos!$A$2:$F$2700,5,FALSE)</f>
        <v>32545</v>
      </c>
      <c r="MMZ37" s="451">
        <f>+ROUND(MMX37*MMY37,0)</f>
        <v>9764</v>
      </c>
      <c r="MNA37" s="450" t="s">
        <v>327</v>
      </c>
      <c r="MNB37" s="450" t="s">
        <v>150</v>
      </c>
      <c r="MNC37" s="446" t="s">
        <v>151</v>
      </c>
      <c r="MND37" s="446" t="s">
        <v>138</v>
      </c>
      <c r="MNE37" s="446" t="s">
        <v>139</v>
      </c>
      <c r="MNF37" s="446">
        <v>0.3</v>
      </c>
      <c r="MNG37" s="451">
        <f>+VLOOKUP(MNB37,[111]Insumos!$A$2:$F$2700,5,FALSE)</f>
        <v>32545</v>
      </c>
      <c r="MNH37" s="451">
        <f>+ROUND(MNF37*MNG37,0)</f>
        <v>9764</v>
      </c>
      <c r="MNI37" s="450" t="s">
        <v>327</v>
      </c>
      <c r="MNJ37" s="450" t="s">
        <v>150</v>
      </c>
      <c r="MNK37" s="446" t="s">
        <v>151</v>
      </c>
      <c r="MNL37" s="446" t="s">
        <v>138</v>
      </c>
      <c r="MNM37" s="446" t="s">
        <v>139</v>
      </c>
      <c r="MNN37" s="446">
        <v>0.3</v>
      </c>
      <c r="MNO37" s="451">
        <f>+VLOOKUP(MNJ37,[111]Insumos!$A$2:$F$2700,5,FALSE)</f>
        <v>32545</v>
      </c>
      <c r="MNP37" s="451">
        <f>+ROUND(MNN37*MNO37,0)</f>
        <v>9764</v>
      </c>
      <c r="MNQ37" s="450" t="s">
        <v>327</v>
      </c>
      <c r="MNR37" s="450" t="s">
        <v>150</v>
      </c>
      <c r="MNS37" s="446" t="s">
        <v>151</v>
      </c>
      <c r="MNT37" s="446" t="s">
        <v>138</v>
      </c>
      <c r="MNU37" s="446" t="s">
        <v>139</v>
      </c>
      <c r="MNV37" s="446">
        <v>0.3</v>
      </c>
      <c r="MNW37" s="451">
        <f>+VLOOKUP(MNR37,[111]Insumos!$A$2:$F$2700,5,FALSE)</f>
        <v>32545</v>
      </c>
      <c r="MNX37" s="451">
        <f>+ROUND(MNV37*MNW37,0)</f>
        <v>9764</v>
      </c>
      <c r="MNY37" s="450" t="s">
        <v>327</v>
      </c>
      <c r="MNZ37" s="450" t="s">
        <v>150</v>
      </c>
      <c r="MOA37" s="446" t="s">
        <v>151</v>
      </c>
      <c r="MOB37" s="446" t="s">
        <v>138</v>
      </c>
      <c r="MOC37" s="446" t="s">
        <v>139</v>
      </c>
      <c r="MOD37" s="446">
        <v>0.3</v>
      </c>
      <c r="MOE37" s="451">
        <f>+VLOOKUP(MNZ37,[111]Insumos!$A$2:$F$2700,5,FALSE)</f>
        <v>32545</v>
      </c>
      <c r="MOF37" s="451">
        <f>+ROUND(MOD37*MOE37,0)</f>
        <v>9764</v>
      </c>
      <c r="MOG37" s="450" t="s">
        <v>327</v>
      </c>
      <c r="MOH37" s="450" t="s">
        <v>150</v>
      </c>
      <c r="MOI37" s="446" t="s">
        <v>151</v>
      </c>
      <c r="MOJ37" s="446" t="s">
        <v>138</v>
      </c>
      <c r="MOK37" s="446" t="s">
        <v>139</v>
      </c>
      <c r="MOL37" s="446">
        <v>0.3</v>
      </c>
      <c r="MOM37" s="451">
        <f>+VLOOKUP(MOH37,[111]Insumos!$A$2:$F$2700,5,FALSE)</f>
        <v>32545</v>
      </c>
      <c r="MON37" s="451">
        <f>+ROUND(MOL37*MOM37,0)</f>
        <v>9764</v>
      </c>
      <c r="MOO37" s="450" t="s">
        <v>327</v>
      </c>
      <c r="MOP37" s="450" t="s">
        <v>150</v>
      </c>
      <c r="MOQ37" s="446" t="s">
        <v>151</v>
      </c>
      <c r="MOR37" s="446" t="s">
        <v>138</v>
      </c>
      <c r="MOS37" s="446" t="s">
        <v>139</v>
      </c>
      <c r="MOT37" s="446">
        <v>0.3</v>
      </c>
      <c r="MOU37" s="451">
        <f>+VLOOKUP(MOP37,[111]Insumos!$A$2:$F$2700,5,FALSE)</f>
        <v>32545</v>
      </c>
      <c r="MOV37" s="451">
        <f>+ROUND(MOT37*MOU37,0)</f>
        <v>9764</v>
      </c>
      <c r="MOW37" s="450" t="s">
        <v>327</v>
      </c>
      <c r="MOX37" s="450" t="s">
        <v>150</v>
      </c>
      <c r="MOY37" s="446" t="s">
        <v>151</v>
      </c>
      <c r="MOZ37" s="446" t="s">
        <v>138</v>
      </c>
      <c r="MPA37" s="446" t="s">
        <v>139</v>
      </c>
      <c r="MPB37" s="446">
        <v>0.3</v>
      </c>
      <c r="MPC37" s="451">
        <f>+VLOOKUP(MOX37,[111]Insumos!$A$2:$F$2700,5,FALSE)</f>
        <v>32545</v>
      </c>
      <c r="MPD37" s="451">
        <f>+ROUND(MPB37*MPC37,0)</f>
        <v>9764</v>
      </c>
      <c r="MPE37" s="450" t="s">
        <v>327</v>
      </c>
      <c r="MPF37" s="450" t="s">
        <v>150</v>
      </c>
      <c r="MPG37" s="446" t="s">
        <v>151</v>
      </c>
      <c r="MPH37" s="446" t="s">
        <v>138</v>
      </c>
      <c r="MPI37" s="446" t="s">
        <v>139</v>
      </c>
      <c r="MPJ37" s="446">
        <v>0.3</v>
      </c>
      <c r="MPK37" s="451">
        <f>+VLOOKUP(MPF37,[111]Insumos!$A$2:$F$2700,5,FALSE)</f>
        <v>32545</v>
      </c>
      <c r="MPL37" s="451">
        <f>+ROUND(MPJ37*MPK37,0)</f>
        <v>9764</v>
      </c>
      <c r="MPM37" s="450" t="s">
        <v>327</v>
      </c>
      <c r="MPN37" s="450" t="s">
        <v>150</v>
      </c>
      <c r="MPO37" s="446" t="s">
        <v>151</v>
      </c>
      <c r="MPP37" s="446" t="s">
        <v>138</v>
      </c>
      <c r="MPQ37" s="446" t="s">
        <v>139</v>
      </c>
      <c r="MPR37" s="446">
        <v>0.3</v>
      </c>
      <c r="MPS37" s="451">
        <f>+VLOOKUP(MPN37,[111]Insumos!$A$2:$F$2700,5,FALSE)</f>
        <v>32545</v>
      </c>
      <c r="MPT37" s="451">
        <f>+ROUND(MPR37*MPS37,0)</f>
        <v>9764</v>
      </c>
      <c r="MPU37" s="450" t="s">
        <v>327</v>
      </c>
      <c r="MPV37" s="450" t="s">
        <v>150</v>
      </c>
      <c r="MPW37" s="446" t="s">
        <v>151</v>
      </c>
      <c r="MPX37" s="446" t="s">
        <v>138</v>
      </c>
      <c r="MPY37" s="446" t="s">
        <v>139</v>
      </c>
      <c r="MPZ37" s="446">
        <v>0.3</v>
      </c>
      <c r="MQA37" s="451">
        <f>+VLOOKUP(MPV37,[111]Insumos!$A$2:$F$2700,5,FALSE)</f>
        <v>32545</v>
      </c>
      <c r="MQB37" s="451">
        <f>+ROUND(MPZ37*MQA37,0)</f>
        <v>9764</v>
      </c>
      <c r="MQC37" s="450" t="s">
        <v>327</v>
      </c>
      <c r="MQD37" s="450" t="s">
        <v>150</v>
      </c>
      <c r="MQE37" s="446" t="s">
        <v>151</v>
      </c>
      <c r="MQF37" s="446" t="s">
        <v>138</v>
      </c>
      <c r="MQG37" s="446" t="s">
        <v>139</v>
      </c>
      <c r="MQH37" s="446">
        <v>0.3</v>
      </c>
      <c r="MQI37" s="451">
        <f>+VLOOKUP(MQD37,[111]Insumos!$A$2:$F$2700,5,FALSE)</f>
        <v>32545</v>
      </c>
      <c r="MQJ37" s="451">
        <f>+ROUND(MQH37*MQI37,0)</f>
        <v>9764</v>
      </c>
      <c r="MQK37" s="450" t="s">
        <v>327</v>
      </c>
      <c r="MQL37" s="450" t="s">
        <v>150</v>
      </c>
      <c r="MQM37" s="446" t="s">
        <v>151</v>
      </c>
      <c r="MQN37" s="446" t="s">
        <v>138</v>
      </c>
      <c r="MQO37" s="446" t="s">
        <v>139</v>
      </c>
      <c r="MQP37" s="446">
        <v>0.3</v>
      </c>
      <c r="MQQ37" s="451">
        <f>+VLOOKUP(MQL37,[111]Insumos!$A$2:$F$2700,5,FALSE)</f>
        <v>32545</v>
      </c>
      <c r="MQR37" s="451">
        <f>+ROUND(MQP37*MQQ37,0)</f>
        <v>9764</v>
      </c>
      <c r="MQS37" s="450" t="s">
        <v>327</v>
      </c>
      <c r="MQT37" s="450" t="s">
        <v>150</v>
      </c>
      <c r="MQU37" s="446" t="s">
        <v>151</v>
      </c>
      <c r="MQV37" s="446" t="s">
        <v>138</v>
      </c>
      <c r="MQW37" s="446" t="s">
        <v>139</v>
      </c>
      <c r="MQX37" s="446">
        <v>0.3</v>
      </c>
      <c r="MQY37" s="451">
        <f>+VLOOKUP(MQT37,[111]Insumos!$A$2:$F$2700,5,FALSE)</f>
        <v>32545</v>
      </c>
      <c r="MQZ37" s="451">
        <f>+ROUND(MQX37*MQY37,0)</f>
        <v>9764</v>
      </c>
      <c r="MRA37" s="450" t="s">
        <v>327</v>
      </c>
      <c r="MRB37" s="450" t="s">
        <v>150</v>
      </c>
      <c r="MRC37" s="446" t="s">
        <v>151</v>
      </c>
      <c r="MRD37" s="446" t="s">
        <v>138</v>
      </c>
      <c r="MRE37" s="446" t="s">
        <v>139</v>
      </c>
      <c r="MRF37" s="446">
        <v>0.3</v>
      </c>
      <c r="MRG37" s="451">
        <f>+VLOOKUP(MRB37,[111]Insumos!$A$2:$F$2700,5,FALSE)</f>
        <v>32545</v>
      </c>
      <c r="MRH37" s="451">
        <f>+ROUND(MRF37*MRG37,0)</f>
        <v>9764</v>
      </c>
      <c r="MRI37" s="450" t="s">
        <v>327</v>
      </c>
      <c r="MRJ37" s="450" t="s">
        <v>150</v>
      </c>
      <c r="MRK37" s="446" t="s">
        <v>151</v>
      </c>
      <c r="MRL37" s="446" t="s">
        <v>138</v>
      </c>
      <c r="MRM37" s="446" t="s">
        <v>139</v>
      </c>
      <c r="MRN37" s="446">
        <v>0.3</v>
      </c>
      <c r="MRO37" s="451">
        <f>+VLOOKUP(MRJ37,[111]Insumos!$A$2:$F$2700,5,FALSE)</f>
        <v>32545</v>
      </c>
      <c r="MRP37" s="451">
        <f>+ROUND(MRN37*MRO37,0)</f>
        <v>9764</v>
      </c>
      <c r="MRQ37" s="450" t="s">
        <v>327</v>
      </c>
      <c r="MRR37" s="450" t="s">
        <v>150</v>
      </c>
      <c r="MRS37" s="446" t="s">
        <v>151</v>
      </c>
      <c r="MRT37" s="446" t="s">
        <v>138</v>
      </c>
      <c r="MRU37" s="446" t="s">
        <v>139</v>
      </c>
      <c r="MRV37" s="446">
        <v>0.3</v>
      </c>
      <c r="MRW37" s="451">
        <f>+VLOOKUP(MRR37,[111]Insumos!$A$2:$F$2700,5,FALSE)</f>
        <v>32545</v>
      </c>
      <c r="MRX37" s="451">
        <f>+ROUND(MRV37*MRW37,0)</f>
        <v>9764</v>
      </c>
      <c r="MRY37" s="450" t="s">
        <v>327</v>
      </c>
      <c r="MRZ37" s="450" t="s">
        <v>150</v>
      </c>
      <c r="MSA37" s="446" t="s">
        <v>151</v>
      </c>
      <c r="MSB37" s="446" t="s">
        <v>138</v>
      </c>
      <c r="MSC37" s="446" t="s">
        <v>139</v>
      </c>
      <c r="MSD37" s="446">
        <v>0.3</v>
      </c>
      <c r="MSE37" s="451">
        <f>+VLOOKUP(MRZ37,[111]Insumos!$A$2:$F$2700,5,FALSE)</f>
        <v>32545</v>
      </c>
      <c r="MSF37" s="451">
        <f>+ROUND(MSD37*MSE37,0)</f>
        <v>9764</v>
      </c>
      <c r="MSG37" s="450" t="s">
        <v>327</v>
      </c>
      <c r="MSH37" s="450" t="s">
        <v>150</v>
      </c>
      <c r="MSI37" s="446" t="s">
        <v>151</v>
      </c>
      <c r="MSJ37" s="446" t="s">
        <v>138</v>
      </c>
      <c r="MSK37" s="446" t="s">
        <v>139</v>
      </c>
      <c r="MSL37" s="446">
        <v>0.3</v>
      </c>
      <c r="MSM37" s="451">
        <f>+VLOOKUP(MSH37,[111]Insumos!$A$2:$F$2700,5,FALSE)</f>
        <v>32545</v>
      </c>
      <c r="MSN37" s="451">
        <f>+ROUND(MSL37*MSM37,0)</f>
        <v>9764</v>
      </c>
      <c r="MSO37" s="450" t="s">
        <v>327</v>
      </c>
      <c r="MSP37" s="450" t="s">
        <v>150</v>
      </c>
      <c r="MSQ37" s="446" t="s">
        <v>151</v>
      </c>
      <c r="MSR37" s="446" t="s">
        <v>138</v>
      </c>
      <c r="MSS37" s="446" t="s">
        <v>139</v>
      </c>
      <c r="MST37" s="446">
        <v>0.3</v>
      </c>
      <c r="MSU37" s="451">
        <f>+VLOOKUP(MSP37,[111]Insumos!$A$2:$F$2700,5,FALSE)</f>
        <v>32545</v>
      </c>
      <c r="MSV37" s="451">
        <f>+ROUND(MST37*MSU37,0)</f>
        <v>9764</v>
      </c>
      <c r="MSW37" s="450" t="s">
        <v>327</v>
      </c>
      <c r="MSX37" s="450" t="s">
        <v>150</v>
      </c>
      <c r="MSY37" s="446" t="s">
        <v>151</v>
      </c>
      <c r="MSZ37" s="446" t="s">
        <v>138</v>
      </c>
      <c r="MTA37" s="446" t="s">
        <v>139</v>
      </c>
      <c r="MTB37" s="446">
        <v>0.3</v>
      </c>
      <c r="MTC37" s="451">
        <f>+VLOOKUP(MSX37,[111]Insumos!$A$2:$F$2700,5,FALSE)</f>
        <v>32545</v>
      </c>
      <c r="MTD37" s="451">
        <f>+ROUND(MTB37*MTC37,0)</f>
        <v>9764</v>
      </c>
      <c r="MTE37" s="450" t="s">
        <v>327</v>
      </c>
      <c r="MTF37" s="450" t="s">
        <v>150</v>
      </c>
      <c r="MTG37" s="446" t="s">
        <v>151</v>
      </c>
      <c r="MTH37" s="446" t="s">
        <v>138</v>
      </c>
      <c r="MTI37" s="446" t="s">
        <v>139</v>
      </c>
      <c r="MTJ37" s="446">
        <v>0.3</v>
      </c>
      <c r="MTK37" s="451">
        <f>+VLOOKUP(MTF37,[111]Insumos!$A$2:$F$2700,5,FALSE)</f>
        <v>32545</v>
      </c>
      <c r="MTL37" s="451">
        <f>+ROUND(MTJ37*MTK37,0)</f>
        <v>9764</v>
      </c>
      <c r="MTM37" s="450" t="s">
        <v>327</v>
      </c>
      <c r="MTN37" s="450" t="s">
        <v>150</v>
      </c>
      <c r="MTO37" s="446" t="s">
        <v>151</v>
      </c>
      <c r="MTP37" s="446" t="s">
        <v>138</v>
      </c>
      <c r="MTQ37" s="446" t="s">
        <v>139</v>
      </c>
      <c r="MTR37" s="446">
        <v>0.3</v>
      </c>
      <c r="MTS37" s="451">
        <f>+VLOOKUP(MTN37,[111]Insumos!$A$2:$F$2700,5,FALSE)</f>
        <v>32545</v>
      </c>
      <c r="MTT37" s="451">
        <f>+ROUND(MTR37*MTS37,0)</f>
        <v>9764</v>
      </c>
      <c r="MTU37" s="450" t="s">
        <v>327</v>
      </c>
      <c r="MTV37" s="450" t="s">
        <v>150</v>
      </c>
      <c r="MTW37" s="446" t="s">
        <v>151</v>
      </c>
      <c r="MTX37" s="446" t="s">
        <v>138</v>
      </c>
      <c r="MTY37" s="446" t="s">
        <v>139</v>
      </c>
      <c r="MTZ37" s="446">
        <v>0.3</v>
      </c>
      <c r="MUA37" s="451">
        <f>+VLOOKUP(MTV37,[111]Insumos!$A$2:$F$2700,5,FALSE)</f>
        <v>32545</v>
      </c>
      <c r="MUB37" s="451">
        <f>+ROUND(MTZ37*MUA37,0)</f>
        <v>9764</v>
      </c>
      <c r="MUC37" s="450" t="s">
        <v>327</v>
      </c>
      <c r="MUD37" s="450" t="s">
        <v>150</v>
      </c>
      <c r="MUE37" s="446" t="s">
        <v>151</v>
      </c>
      <c r="MUF37" s="446" t="s">
        <v>138</v>
      </c>
      <c r="MUG37" s="446" t="s">
        <v>139</v>
      </c>
      <c r="MUH37" s="446">
        <v>0.3</v>
      </c>
      <c r="MUI37" s="451">
        <f>+VLOOKUP(MUD37,[111]Insumos!$A$2:$F$2700,5,FALSE)</f>
        <v>32545</v>
      </c>
      <c r="MUJ37" s="451">
        <f>+ROUND(MUH37*MUI37,0)</f>
        <v>9764</v>
      </c>
      <c r="MUK37" s="450" t="s">
        <v>327</v>
      </c>
      <c r="MUL37" s="450" t="s">
        <v>150</v>
      </c>
      <c r="MUM37" s="446" t="s">
        <v>151</v>
      </c>
      <c r="MUN37" s="446" t="s">
        <v>138</v>
      </c>
      <c r="MUO37" s="446" t="s">
        <v>139</v>
      </c>
      <c r="MUP37" s="446">
        <v>0.3</v>
      </c>
      <c r="MUQ37" s="451">
        <f>+VLOOKUP(MUL37,[111]Insumos!$A$2:$F$2700,5,FALSE)</f>
        <v>32545</v>
      </c>
      <c r="MUR37" s="451">
        <f>+ROUND(MUP37*MUQ37,0)</f>
        <v>9764</v>
      </c>
      <c r="MUS37" s="450" t="s">
        <v>327</v>
      </c>
      <c r="MUT37" s="450" t="s">
        <v>150</v>
      </c>
      <c r="MUU37" s="446" t="s">
        <v>151</v>
      </c>
      <c r="MUV37" s="446" t="s">
        <v>138</v>
      </c>
      <c r="MUW37" s="446" t="s">
        <v>139</v>
      </c>
      <c r="MUX37" s="446">
        <v>0.3</v>
      </c>
      <c r="MUY37" s="451">
        <f>+VLOOKUP(MUT37,[111]Insumos!$A$2:$F$2700,5,FALSE)</f>
        <v>32545</v>
      </c>
      <c r="MUZ37" s="451">
        <f>+ROUND(MUX37*MUY37,0)</f>
        <v>9764</v>
      </c>
      <c r="MVA37" s="450" t="s">
        <v>327</v>
      </c>
      <c r="MVB37" s="450" t="s">
        <v>150</v>
      </c>
      <c r="MVC37" s="446" t="s">
        <v>151</v>
      </c>
      <c r="MVD37" s="446" t="s">
        <v>138</v>
      </c>
      <c r="MVE37" s="446" t="s">
        <v>139</v>
      </c>
      <c r="MVF37" s="446">
        <v>0.3</v>
      </c>
      <c r="MVG37" s="451">
        <f>+VLOOKUP(MVB37,[111]Insumos!$A$2:$F$2700,5,FALSE)</f>
        <v>32545</v>
      </c>
      <c r="MVH37" s="451">
        <f>+ROUND(MVF37*MVG37,0)</f>
        <v>9764</v>
      </c>
      <c r="MVI37" s="450" t="s">
        <v>327</v>
      </c>
      <c r="MVJ37" s="450" t="s">
        <v>150</v>
      </c>
      <c r="MVK37" s="446" t="s">
        <v>151</v>
      </c>
      <c r="MVL37" s="446" t="s">
        <v>138</v>
      </c>
      <c r="MVM37" s="446" t="s">
        <v>139</v>
      </c>
      <c r="MVN37" s="446">
        <v>0.3</v>
      </c>
      <c r="MVO37" s="451">
        <f>+VLOOKUP(MVJ37,[111]Insumos!$A$2:$F$2700,5,FALSE)</f>
        <v>32545</v>
      </c>
      <c r="MVP37" s="451">
        <f>+ROUND(MVN37*MVO37,0)</f>
        <v>9764</v>
      </c>
      <c r="MVQ37" s="450" t="s">
        <v>327</v>
      </c>
      <c r="MVR37" s="450" t="s">
        <v>150</v>
      </c>
      <c r="MVS37" s="446" t="s">
        <v>151</v>
      </c>
      <c r="MVT37" s="446" t="s">
        <v>138</v>
      </c>
      <c r="MVU37" s="446" t="s">
        <v>139</v>
      </c>
      <c r="MVV37" s="446">
        <v>0.3</v>
      </c>
      <c r="MVW37" s="451">
        <f>+VLOOKUP(MVR37,[111]Insumos!$A$2:$F$2700,5,FALSE)</f>
        <v>32545</v>
      </c>
      <c r="MVX37" s="451">
        <f>+ROUND(MVV37*MVW37,0)</f>
        <v>9764</v>
      </c>
      <c r="MVY37" s="450" t="s">
        <v>327</v>
      </c>
      <c r="MVZ37" s="450" t="s">
        <v>150</v>
      </c>
      <c r="MWA37" s="446" t="s">
        <v>151</v>
      </c>
      <c r="MWB37" s="446" t="s">
        <v>138</v>
      </c>
      <c r="MWC37" s="446" t="s">
        <v>139</v>
      </c>
      <c r="MWD37" s="446">
        <v>0.3</v>
      </c>
      <c r="MWE37" s="451">
        <f>+VLOOKUP(MVZ37,[111]Insumos!$A$2:$F$2700,5,FALSE)</f>
        <v>32545</v>
      </c>
      <c r="MWF37" s="451">
        <f>+ROUND(MWD37*MWE37,0)</f>
        <v>9764</v>
      </c>
      <c r="MWG37" s="450" t="s">
        <v>327</v>
      </c>
      <c r="MWH37" s="450" t="s">
        <v>150</v>
      </c>
      <c r="MWI37" s="446" t="s">
        <v>151</v>
      </c>
      <c r="MWJ37" s="446" t="s">
        <v>138</v>
      </c>
      <c r="MWK37" s="446" t="s">
        <v>139</v>
      </c>
      <c r="MWL37" s="446">
        <v>0.3</v>
      </c>
      <c r="MWM37" s="451">
        <f>+VLOOKUP(MWH37,[111]Insumos!$A$2:$F$2700,5,FALSE)</f>
        <v>32545</v>
      </c>
      <c r="MWN37" s="451">
        <f>+ROUND(MWL37*MWM37,0)</f>
        <v>9764</v>
      </c>
      <c r="MWO37" s="450" t="s">
        <v>327</v>
      </c>
      <c r="MWP37" s="450" t="s">
        <v>150</v>
      </c>
      <c r="MWQ37" s="446" t="s">
        <v>151</v>
      </c>
      <c r="MWR37" s="446" t="s">
        <v>138</v>
      </c>
      <c r="MWS37" s="446" t="s">
        <v>139</v>
      </c>
      <c r="MWT37" s="446">
        <v>0.3</v>
      </c>
      <c r="MWU37" s="451">
        <f>+VLOOKUP(MWP37,[111]Insumos!$A$2:$F$2700,5,FALSE)</f>
        <v>32545</v>
      </c>
      <c r="MWV37" s="451">
        <f>+ROUND(MWT37*MWU37,0)</f>
        <v>9764</v>
      </c>
      <c r="MWW37" s="450" t="s">
        <v>327</v>
      </c>
      <c r="MWX37" s="450" t="s">
        <v>150</v>
      </c>
      <c r="MWY37" s="446" t="s">
        <v>151</v>
      </c>
      <c r="MWZ37" s="446" t="s">
        <v>138</v>
      </c>
      <c r="MXA37" s="446" t="s">
        <v>139</v>
      </c>
      <c r="MXB37" s="446">
        <v>0.3</v>
      </c>
      <c r="MXC37" s="451">
        <f>+VLOOKUP(MWX37,[111]Insumos!$A$2:$F$2700,5,FALSE)</f>
        <v>32545</v>
      </c>
      <c r="MXD37" s="451">
        <f>+ROUND(MXB37*MXC37,0)</f>
        <v>9764</v>
      </c>
      <c r="MXE37" s="450" t="s">
        <v>327</v>
      </c>
      <c r="MXF37" s="450" t="s">
        <v>150</v>
      </c>
      <c r="MXG37" s="446" t="s">
        <v>151</v>
      </c>
      <c r="MXH37" s="446" t="s">
        <v>138</v>
      </c>
      <c r="MXI37" s="446" t="s">
        <v>139</v>
      </c>
      <c r="MXJ37" s="446">
        <v>0.3</v>
      </c>
      <c r="MXK37" s="451">
        <f>+VLOOKUP(MXF37,[111]Insumos!$A$2:$F$2700,5,FALSE)</f>
        <v>32545</v>
      </c>
      <c r="MXL37" s="451">
        <f>+ROUND(MXJ37*MXK37,0)</f>
        <v>9764</v>
      </c>
      <c r="MXM37" s="450" t="s">
        <v>327</v>
      </c>
      <c r="MXN37" s="450" t="s">
        <v>150</v>
      </c>
      <c r="MXO37" s="446" t="s">
        <v>151</v>
      </c>
      <c r="MXP37" s="446" t="s">
        <v>138</v>
      </c>
      <c r="MXQ37" s="446" t="s">
        <v>139</v>
      </c>
      <c r="MXR37" s="446">
        <v>0.3</v>
      </c>
      <c r="MXS37" s="451">
        <f>+VLOOKUP(MXN37,[111]Insumos!$A$2:$F$2700,5,FALSE)</f>
        <v>32545</v>
      </c>
      <c r="MXT37" s="451">
        <f>+ROUND(MXR37*MXS37,0)</f>
        <v>9764</v>
      </c>
      <c r="MXU37" s="450" t="s">
        <v>327</v>
      </c>
      <c r="MXV37" s="450" t="s">
        <v>150</v>
      </c>
      <c r="MXW37" s="446" t="s">
        <v>151</v>
      </c>
      <c r="MXX37" s="446" t="s">
        <v>138</v>
      </c>
      <c r="MXY37" s="446" t="s">
        <v>139</v>
      </c>
      <c r="MXZ37" s="446">
        <v>0.3</v>
      </c>
      <c r="MYA37" s="451">
        <f>+VLOOKUP(MXV37,[111]Insumos!$A$2:$F$2700,5,FALSE)</f>
        <v>32545</v>
      </c>
      <c r="MYB37" s="451">
        <f>+ROUND(MXZ37*MYA37,0)</f>
        <v>9764</v>
      </c>
      <c r="MYC37" s="450" t="s">
        <v>327</v>
      </c>
      <c r="MYD37" s="450" t="s">
        <v>150</v>
      </c>
      <c r="MYE37" s="446" t="s">
        <v>151</v>
      </c>
      <c r="MYF37" s="446" t="s">
        <v>138</v>
      </c>
      <c r="MYG37" s="446" t="s">
        <v>139</v>
      </c>
      <c r="MYH37" s="446">
        <v>0.3</v>
      </c>
      <c r="MYI37" s="451">
        <f>+VLOOKUP(MYD37,[111]Insumos!$A$2:$F$2700,5,FALSE)</f>
        <v>32545</v>
      </c>
      <c r="MYJ37" s="451">
        <f>+ROUND(MYH37*MYI37,0)</f>
        <v>9764</v>
      </c>
      <c r="MYK37" s="450" t="s">
        <v>327</v>
      </c>
      <c r="MYL37" s="450" t="s">
        <v>150</v>
      </c>
      <c r="MYM37" s="446" t="s">
        <v>151</v>
      </c>
      <c r="MYN37" s="446" t="s">
        <v>138</v>
      </c>
      <c r="MYO37" s="446" t="s">
        <v>139</v>
      </c>
      <c r="MYP37" s="446">
        <v>0.3</v>
      </c>
      <c r="MYQ37" s="451">
        <f>+VLOOKUP(MYL37,[111]Insumos!$A$2:$F$2700,5,FALSE)</f>
        <v>32545</v>
      </c>
      <c r="MYR37" s="451">
        <f>+ROUND(MYP37*MYQ37,0)</f>
        <v>9764</v>
      </c>
      <c r="MYS37" s="450" t="s">
        <v>327</v>
      </c>
      <c r="MYT37" s="450" t="s">
        <v>150</v>
      </c>
      <c r="MYU37" s="446" t="s">
        <v>151</v>
      </c>
      <c r="MYV37" s="446" t="s">
        <v>138</v>
      </c>
      <c r="MYW37" s="446" t="s">
        <v>139</v>
      </c>
      <c r="MYX37" s="446">
        <v>0.3</v>
      </c>
      <c r="MYY37" s="451">
        <f>+VLOOKUP(MYT37,[111]Insumos!$A$2:$F$2700,5,FALSE)</f>
        <v>32545</v>
      </c>
      <c r="MYZ37" s="451">
        <f>+ROUND(MYX37*MYY37,0)</f>
        <v>9764</v>
      </c>
      <c r="MZA37" s="450" t="s">
        <v>327</v>
      </c>
      <c r="MZB37" s="450" t="s">
        <v>150</v>
      </c>
      <c r="MZC37" s="446" t="s">
        <v>151</v>
      </c>
      <c r="MZD37" s="446" t="s">
        <v>138</v>
      </c>
      <c r="MZE37" s="446" t="s">
        <v>139</v>
      </c>
      <c r="MZF37" s="446">
        <v>0.3</v>
      </c>
      <c r="MZG37" s="451">
        <f>+VLOOKUP(MZB37,[111]Insumos!$A$2:$F$2700,5,FALSE)</f>
        <v>32545</v>
      </c>
      <c r="MZH37" s="451">
        <f>+ROUND(MZF37*MZG37,0)</f>
        <v>9764</v>
      </c>
      <c r="MZI37" s="450" t="s">
        <v>327</v>
      </c>
      <c r="MZJ37" s="450" t="s">
        <v>150</v>
      </c>
      <c r="MZK37" s="446" t="s">
        <v>151</v>
      </c>
      <c r="MZL37" s="446" t="s">
        <v>138</v>
      </c>
      <c r="MZM37" s="446" t="s">
        <v>139</v>
      </c>
      <c r="MZN37" s="446">
        <v>0.3</v>
      </c>
      <c r="MZO37" s="451">
        <f>+VLOOKUP(MZJ37,[111]Insumos!$A$2:$F$2700,5,FALSE)</f>
        <v>32545</v>
      </c>
      <c r="MZP37" s="451">
        <f>+ROUND(MZN37*MZO37,0)</f>
        <v>9764</v>
      </c>
      <c r="MZQ37" s="450" t="s">
        <v>327</v>
      </c>
      <c r="MZR37" s="450" t="s">
        <v>150</v>
      </c>
      <c r="MZS37" s="446" t="s">
        <v>151</v>
      </c>
      <c r="MZT37" s="446" t="s">
        <v>138</v>
      </c>
      <c r="MZU37" s="446" t="s">
        <v>139</v>
      </c>
      <c r="MZV37" s="446">
        <v>0.3</v>
      </c>
      <c r="MZW37" s="451">
        <f>+VLOOKUP(MZR37,[111]Insumos!$A$2:$F$2700,5,FALSE)</f>
        <v>32545</v>
      </c>
      <c r="MZX37" s="451">
        <f>+ROUND(MZV37*MZW37,0)</f>
        <v>9764</v>
      </c>
      <c r="MZY37" s="450" t="s">
        <v>327</v>
      </c>
      <c r="MZZ37" s="450" t="s">
        <v>150</v>
      </c>
      <c r="NAA37" s="446" t="s">
        <v>151</v>
      </c>
      <c r="NAB37" s="446" t="s">
        <v>138</v>
      </c>
      <c r="NAC37" s="446" t="s">
        <v>139</v>
      </c>
      <c r="NAD37" s="446">
        <v>0.3</v>
      </c>
      <c r="NAE37" s="451">
        <f>+VLOOKUP(MZZ37,[111]Insumos!$A$2:$F$2700,5,FALSE)</f>
        <v>32545</v>
      </c>
      <c r="NAF37" s="451">
        <f>+ROUND(NAD37*NAE37,0)</f>
        <v>9764</v>
      </c>
      <c r="NAG37" s="450" t="s">
        <v>327</v>
      </c>
      <c r="NAH37" s="450" t="s">
        <v>150</v>
      </c>
      <c r="NAI37" s="446" t="s">
        <v>151</v>
      </c>
      <c r="NAJ37" s="446" t="s">
        <v>138</v>
      </c>
      <c r="NAK37" s="446" t="s">
        <v>139</v>
      </c>
      <c r="NAL37" s="446">
        <v>0.3</v>
      </c>
      <c r="NAM37" s="451">
        <f>+VLOOKUP(NAH37,[111]Insumos!$A$2:$F$2700,5,FALSE)</f>
        <v>32545</v>
      </c>
      <c r="NAN37" s="451">
        <f>+ROUND(NAL37*NAM37,0)</f>
        <v>9764</v>
      </c>
      <c r="NAO37" s="450" t="s">
        <v>327</v>
      </c>
      <c r="NAP37" s="450" t="s">
        <v>150</v>
      </c>
      <c r="NAQ37" s="446" t="s">
        <v>151</v>
      </c>
      <c r="NAR37" s="446" t="s">
        <v>138</v>
      </c>
      <c r="NAS37" s="446" t="s">
        <v>139</v>
      </c>
      <c r="NAT37" s="446">
        <v>0.3</v>
      </c>
      <c r="NAU37" s="451">
        <f>+VLOOKUP(NAP37,[111]Insumos!$A$2:$F$2700,5,FALSE)</f>
        <v>32545</v>
      </c>
      <c r="NAV37" s="451">
        <f>+ROUND(NAT37*NAU37,0)</f>
        <v>9764</v>
      </c>
      <c r="NAW37" s="450" t="s">
        <v>327</v>
      </c>
      <c r="NAX37" s="450" t="s">
        <v>150</v>
      </c>
      <c r="NAY37" s="446" t="s">
        <v>151</v>
      </c>
      <c r="NAZ37" s="446" t="s">
        <v>138</v>
      </c>
      <c r="NBA37" s="446" t="s">
        <v>139</v>
      </c>
      <c r="NBB37" s="446">
        <v>0.3</v>
      </c>
      <c r="NBC37" s="451">
        <f>+VLOOKUP(NAX37,[111]Insumos!$A$2:$F$2700,5,FALSE)</f>
        <v>32545</v>
      </c>
      <c r="NBD37" s="451">
        <f>+ROUND(NBB37*NBC37,0)</f>
        <v>9764</v>
      </c>
      <c r="NBE37" s="450" t="s">
        <v>327</v>
      </c>
      <c r="NBF37" s="450" t="s">
        <v>150</v>
      </c>
      <c r="NBG37" s="446" t="s">
        <v>151</v>
      </c>
      <c r="NBH37" s="446" t="s">
        <v>138</v>
      </c>
      <c r="NBI37" s="446" t="s">
        <v>139</v>
      </c>
      <c r="NBJ37" s="446">
        <v>0.3</v>
      </c>
      <c r="NBK37" s="451">
        <f>+VLOOKUP(NBF37,[111]Insumos!$A$2:$F$2700,5,FALSE)</f>
        <v>32545</v>
      </c>
      <c r="NBL37" s="451">
        <f>+ROUND(NBJ37*NBK37,0)</f>
        <v>9764</v>
      </c>
      <c r="NBM37" s="450" t="s">
        <v>327</v>
      </c>
      <c r="NBN37" s="450" t="s">
        <v>150</v>
      </c>
      <c r="NBO37" s="446" t="s">
        <v>151</v>
      </c>
      <c r="NBP37" s="446" t="s">
        <v>138</v>
      </c>
      <c r="NBQ37" s="446" t="s">
        <v>139</v>
      </c>
      <c r="NBR37" s="446">
        <v>0.3</v>
      </c>
      <c r="NBS37" s="451">
        <f>+VLOOKUP(NBN37,[111]Insumos!$A$2:$F$2700,5,FALSE)</f>
        <v>32545</v>
      </c>
      <c r="NBT37" s="451">
        <f>+ROUND(NBR37*NBS37,0)</f>
        <v>9764</v>
      </c>
      <c r="NBU37" s="450" t="s">
        <v>327</v>
      </c>
      <c r="NBV37" s="450" t="s">
        <v>150</v>
      </c>
      <c r="NBW37" s="446" t="s">
        <v>151</v>
      </c>
      <c r="NBX37" s="446" t="s">
        <v>138</v>
      </c>
      <c r="NBY37" s="446" t="s">
        <v>139</v>
      </c>
      <c r="NBZ37" s="446">
        <v>0.3</v>
      </c>
      <c r="NCA37" s="451">
        <f>+VLOOKUP(NBV37,[111]Insumos!$A$2:$F$2700,5,FALSE)</f>
        <v>32545</v>
      </c>
      <c r="NCB37" s="451">
        <f>+ROUND(NBZ37*NCA37,0)</f>
        <v>9764</v>
      </c>
      <c r="NCC37" s="450" t="s">
        <v>327</v>
      </c>
      <c r="NCD37" s="450" t="s">
        <v>150</v>
      </c>
      <c r="NCE37" s="446" t="s">
        <v>151</v>
      </c>
      <c r="NCF37" s="446" t="s">
        <v>138</v>
      </c>
      <c r="NCG37" s="446" t="s">
        <v>139</v>
      </c>
      <c r="NCH37" s="446">
        <v>0.3</v>
      </c>
      <c r="NCI37" s="451">
        <f>+VLOOKUP(NCD37,[111]Insumos!$A$2:$F$2700,5,FALSE)</f>
        <v>32545</v>
      </c>
      <c r="NCJ37" s="451">
        <f>+ROUND(NCH37*NCI37,0)</f>
        <v>9764</v>
      </c>
      <c r="NCK37" s="450" t="s">
        <v>327</v>
      </c>
      <c r="NCL37" s="450" t="s">
        <v>150</v>
      </c>
      <c r="NCM37" s="446" t="s">
        <v>151</v>
      </c>
      <c r="NCN37" s="446" t="s">
        <v>138</v>
      </c>
      <c r="NCO37" s="446" t="s">
        <v>139</v>
      </c>
      <c r="NCP37" s="446">
        <v>0.3</v>
      </c>
      <c r="NCQ37" s="451">
        <f>+VLOOKUP(NCL37,[111]Insumos!$A$2:$F$2700,5,FALSE)</f>
        <v>32545</v>
      </c>
      <c r="NCR37" s="451">
        <f>+ROUND(NCP37*NCQ37,0)</f>
        <v>9764</v>
      </c>
      <c r="NCS37" s="450" t="s">
        <v>327</v>
      </c>
      <c r="NCT37" s="450" t="s">
        <v>150</v>
      </c>
      <c r="NCU37" s="446" t="s">
        <v>151</v>
      </c>
      <c r="NCV37" s="446" t="s">
        <v>138</v>
      </c>
      <c r="NCW37" s="446" t="s">
        <v>139</v>
      </c>
      <c r="NCX37" s="446">
        <v>0.3</v>
      </c>
      <c r="NCY37" s="451">
        <f>+VLOOKUP(NCT37,[111]Insumos!$A$2:$F$2700,5,FALSE)</f>
        <v>32545</v>
      </c>
      <c r="NCZ37" s="451">
        <f>+ROUND(NCX37*NCY37,0)</f>
        <v>9764</v>
      </c>
      <c r="NDA37" s="450" t="s">
        <v>327</v>
      </c>
      <c r="NDB37" s="450" t="s">
        <v>150</v>
      </c>
      <c r="NDC37" s="446" t="s">
        <v>151</v>
      </c>
      <c r="NDD37" s="446" t="s">
        <v>138</v>
      </c>
      <c r="NDE37" s="446" t="s">
        <v>139</v>
      </c>
      <c r="NDF37" s="446">
        <v>0.3</v>
      </c>
      <c r="NDG37" s="451">
        <f>+VLOOKUP(NDB37,[111]Insumos!$A$2:$F$2700,5,FALSE)</f>
        <v>32545</v>
      </c>
      <c r="NDH37" s="451">
        <f>+ROUND(NDF37*NDG37,0)</f>
        <v>9764</v>
      </c>
      <c r="NDI37" s="450" t="s">
        <v>327</v>
      </c>
      <c r="NDJ37" s="450" t="s">
        <v>150</v>
      </c>
      <c r="NDK37" s="446" t="s">
        <v>151</v>
      </c>
      <c r="NDL37" s="446" t="s">
        <v>138</v>
      </c>
      <c r="NDM37" s="446" t="s">
        <v>139</v>
      </c>
      <c r="NDN37" s="446">
        <v>0.3</v>
      </c>
      <c r="NDO37" s="451">
        <f>+VLOOKUP(NDJ37,[111]Insumos!$A$2:$F$2700,5,FALSE)</f>
        <v>32545</v>
      </c>
      <c r="NDP37" s="451">
        <f>+ROUND(NDN37*NDO37,0)</f>
        <v>9764</v>
      </c>
      <c r="NDQ37" s="450" t="s">
        <v>327</v>
      </c>
      <c r="NDR37" s="450" t="s">
        <v>150</v>
      </c>
      <c r="NDS37" s="446" t="s">
        <v>151</v>
      </c>
      <c r="NDT37" s="446" t="s">
        <v>138</v>
      </c>
      <c r="NDU37" s="446" t="s">
        <v>139</v>
      </c>
      <c r="NDV37" s="446">
        <v>0.3</v>
      </c>
      <c r="NDW37" s="451">
        <f>+VLOOKUP(NDR37,[111]Insumos!$A$2:$F$2700,5,FALSE)</f>
        <v>32545</v>
      </c>
      <c r="NDX37" s="451">
        <f>+ROUND(NDV37*NDW37,0)</f>
        <v>9764</v>
      </c>
      <c r="NDY37" s="450" t="s">
        <v>327</v>
      </c>
      <c r="NDZ37" s="450" t="s">
        <v>150</v>
      </c>
      <c r="NEA37" s="446" t="s">
        <v>151</v>
      </c>
      <c r="NEB37" s="446" t="s">
        <v>138</v>
      </c>
      <c r="NEC37" s="446" t="s">
        <v>139</v>
      </c>
      <c r="NED37" s="446">
        <v>0.3</v>
      </c>
      <c r="NEE37" s="451">
        <f>+VLOOKUP(NDZ37,[111]Insumos!$A$2:$F$2700,5,FALSE)</f>
        <v>32545</v>
      </c>
      <c r="NEF37" s="451">
        <f>+ROUND(NED37*NEE37,0)</f>
        <v>9764</v>
      </c>
      <c r="NEG37" s="450" t="s">
        <v>327</v>
      </c>
      <c r="NEH37" s="450" t="s">
        <v>150</v>
      </c>
      <c r="NEI37" s="446" t="s">
        <v>151</v>
      </c>
      <c r="NEJ37" s="446" t="s">
        <v>138</v>
      </c>
      <c r="NEK37" s="446" t="s">
        <v>139</v>
      </c>
      <c r="NEL37" s="446">
        <v>0.3</v>
      </c>
      <c r="NEM37" s="451">
        <f>+VLOOKUP(NEH37,[111]Insumos!$A$2:$F$2700,5,FALSE)</f>
        <v>32545</v>
      </c>
      <c r="NEN37" s="451">
        <f>+ROUND(NEL37*NEM37,0)</f>
        <v>9764</v>
      </c>
      <c r="NEO37" s="450" t="s">
        <v>327</v>
      </c>
      <c r="NEP37" s="450" t="s">
        <v>150</v>
      </c>
      <c r="NEQ37" s="446" t="s">
        <v>151</v>
      </c>
      <c r="NER37" s="446" t="s">
        <v>138</v>
      </c>
      <c r="NES37" s="446" t="s">
        <v>139</v>
      </c>
      <c r="NET37" s="446">
        <v>0.3</v>
      </c>
      <c r="NEU37" s="451">
        <f>+VLOOKUP(NEP37,[111]Insumos!$A$2:$F$2700,5,FALSE)</f>
        <v>32545</v>
      </c>
      <c r="NEV37" s="451">
        <f>+ROUND(NET37*NEU37,0)</f>
        <v>9764</v>
      </c>
      <c r="NEW37" s="450" t="s">
        <v>327</v>
      </c>
      <c r="NEX37" s="450" t="s">
        <v>150</v>
      </c>
      <c r="NEY37" s="446" t="s">
        <v>151</v>
      </c>
      <c r="NEZ37" s="446" t="s">
        <v>138</v>
      </c>
      <c r="NFA37" s="446" t="s">
        <v>139</v>
      </c>
      <c r="NFB37" s="446">
        <v>0.3</v>
      </c>
      <c r="NFC37" s="451">
        <f>+VLOOKUP(NEX37,[111]Insumos!$A$2:$F$2700,5,FALSE)</f>
        <v>32545</v>
      </c>
      <c r="NFD37" s="451">
        <f>+ROUND(NFB37*NFC37,0)</f>
        <v>9764</v>
      </c>
      <c r="NFE37" s="450" t="s">
        <v>327</v>
      </c>
      <c r="NFF37" s="450" t="s">
        <v>150</v>
      </c>
      <c r="NFG37" s="446" t="s">
        <v>151</v>
      </c>
      <c r="NFH37" s="446" t="s">
        <v>138</v>
      </c>
      <c r="NFI37" s="446" t="s">
        <v>139</v>
      </c>
      <c r="NFJ37" s="446">
        <v>0.3</v>
      </c>
      <c r="NFK37" s="451">
        <f>+VLOOKUP(NFF37,[111]Insumos!$A$2:$F$2700,5,FALSE)</f>
        <v>32545</v>
      </c>
      <c r="NFL37" s="451">
        <f>+ROUND(NFJ37*NFK37,0)</f>
        <v>9764</v>
      </c>
      <c r="NFM37" s="450" t="s">
        <v>327</v>
      </c>
      <c r="NFN37" s="450" t="s">
        <v>150</v>
      </c>
      <c r="NFO37" s="446" t="s">
        <v>151</v>
      </c>
      <c r="NFP37" s="446" t="s">
        <v>138</v>
      </c>
      <c r="NFQ37" s="446" t="s">
        <v>139</v>
      </c>
      <c r="NFR37" s="446">
        <v>0.3</v>
      </c>
      <c r="NFS37" s="451">
        <f>+VLOOKUP(NFN37,[111]Insumos!$A$2:$F$2700,5,FALSE)</f>
        <v>32545</v>
      </c>
      <c r="NFT37" s="451">
        <f>+ROUND(NFR37*NFS37,0)</f>
        <v>9764</v>
      </c>
      <c r="NFU37" s="450" t="s">
        <v>327</v>
      </c>
      <c r="NFV37" s="450" t="s">
        <v>150</v>
      </c>
      <c r="NFW37" s="446" t="s">
        <v>151</v>
      </c>
      <c r="NFX37" s="446" t="s">
        <v>138</v>
      </c>
      <c r="NFY37" s="446" t="s">
        <v>139</v>
      </c>
      <c r="NFZ37" s="446">
        <v>0.3</v>
      </c>
      <c r="NGA37" s="451">
        <f>+VLOOKUP(NFV37,[111]Insumos!$A$2:$F$2700,5,FALSE)</f>
        <v>32545</v>
      </c>
      <c r="NGB37" s="451">
        <f>+ROUND(NFZ37*NGA37,0)</f>
        <v>9764</v>
      </c>
      <c r="NGC37" s="450" t="s">
        <v>327</v>
      </c>
      <c r="NGD37" s="450" t="s">
        <v>150</v>
      </c>
      <c r="NGE37" s="446" t="s">
        <v>151</v>
      </c>
      <c r="NGF37" s="446" t="s">
        <v>138</v>
      </c>
      <c r="NGG37" s="446" t="s">
        <v>139</v>
      </c>
      <c r="NGH37" s="446">
        <v>0.3</v>
      </c>
      <c r="NGI37" s="451">
        <f>+VLOOKUP(NGD37,[111]Insumos!$A$2:$F$2700,5,FALSE)</f>
        <v>32545</v>
      </c>
      <c r="NGJ37" s="451">
        <f>+ROUND(NGH37*NGI37,0)</f>
        <v>9764</v>
      </c>
      <c r="NGK37" s="450" t="s">
        <v>327</v>
      </c>
      <c r="NGL37" s="450" t="s">
        <v>150</v>
      </c>
      <c r="NGM37" s="446" t="s">
        <v>151</v>
      </c>
      <c r="NGN37" s="446" t="s">
        <v>138</v>
      </c>
      <c r="NGO37" s="446" t="s">
        <v>139</v>
      </c>
      <c r="NGP37" s="446">
        <v>0.3</v>
      </c>
      <c r="NGQ37" s="451">
        <f>+VLOOKUP(NGL37,[111]Insumos!$A$2:$F$2700,5,FALSE)</f>
        <v>32545</v>
      </c>
      <c r="NGR37" s="451">
        <f>+ROUND(NGP37*NGQ37,0)</f>
        <v>9764</v>
      </c>
      <c r="NGS37" s="450" t="s">
        <v>327</v>
      </c>
      <c r="NGT37" s="450" t="s">
        <v>150</v>
      </c>
      <c r="NGU37" s="446" t="s">
        <v>151</v>
      </c>
      <c r="NGV37" s="446" t="s">
        <v>138</v>
      </c>
      <c r="NGW37" s="446" t="s">
        <v>139</v>
      </c>
      <c r="NGX37" s="446">
        <v>0.3</v>
      </c>
      <c r="NGY37" s="451">
        <f>+VLOOKUP(NGT37,[111]Insumos!$A$2:$F$2700,5,FALSE)</f>
        <v>32545</v>
      </c>
      <c r="NGZ37" s="451">
        <f>+ROUND(NGX37*NGY37,0)</f>
        <v>9764</v>
      </c>
      <c r="NHA37" s="450" t="s">
        <v>327</v>
      </c>
      <c r="NHB37" s="450" t="s">
        <v>150</v>
      </c>
      <c r="NHC37" s="446" t="s">
        <v>151</v>
      </c>
      <c r="NHD37" s="446" t="s">
        <v>138</v>
      </c>
      <c r="NHE37" s="446" t="s">
        <v>139</v>
      </c>
      <c r="NHF37" s="446">
        <v>0.3</v>
      </c>
      <c r="NHG37" s="451">
        <f>+VLOOKUP(NHB37,[111]Insumos!$A$2:$F$2700,5,FALSE)</f>
        <v>32545</v>
      </c>
      <c r="NHH37" s="451">
        <f>+ROUND(NHF37*NHG37,0)</f>
        <v>9764</v>
      </c>
      <c r="NHI37" s="450" t="s">
        <v>327</v>
      </c>
      <c r="NHJ37" s="450" t="s">
        <v>150</v>
      </c>
      <c r="NHK37" s="446" t="s">
        <v>151</v>
      </c>
      <c r="NHL37" s="446" t="s">
        <v>138</v>
      </c>
      <c r="NHM37" s="446" t="s">
        <v>139</v>
      </c>
      <c r="NHN37" s="446">
        <v>0.3</v>
      </c>
      <c r="NHO37" s="451">
        <f>+VLOOKUP(NHJ37,[111]Insumos!$A$2:$F$2700,5,FALSE)</f>
        <v>32545</v>
      </c>
      <c r="NHP37" s="451">
        <f>+ROUND(NHN37*NHO37,0)</f>
        <v>9764</v>
      </c>
      <c r="NHQ37" s="450" t="s">
        <v>327</v>
      </c>
      <c r="NHR37" s="450" t="s">
        <v>150</v>
      </c>
      <c r="NHS37" s="446" t="s">
        <v>151</v>
      </c>
      <c r="NHT37" s="446" t="s">
        <v>138</v>
      </c>
      <c r="NHU37" s="446" t="s">
        <v>139</v>
      </c>
      <c r="NHV37" s="446">
        <v>0.3</v>
      </c>
      <c r="NHW37" s="451">
        <f>+VLOOKUP(NHR37,[111]Insumos!$A$2:$F$2700,5,FALSE)</f>
        <v>32545</v>
      </c>
      <c r="NHX37" s="451">
        <f>+ROUND(NHV37*NHW37,0)</f>
        <v>9764</v>
      </c>
      <c r="NHY37" s="450" t="s">
        <v>327</v>
      </c>
      <c r="NHZ37" s="450" t="s">
        <v>150</v>
      </c>
      <c r="NIA37" s="446" t="s">
        <v>151</v>
      </c>
      <c r="NIB37" s="446" t="s">
        <v>138</v>
      </c>
      <c r="NIC37" s="446" t="s">
        <v>139</v>
      </c>
      <c r="NID37" s="446">
        <v>0.3</v>
      </c>
      <c r="NIE37" s="451">
        <f>+VLOOKUP(NHZ37,[111]Insumos!$A$2:$F$2700,5,FALSE)</f>
        <v>32545</v>
      </c>
      <c r="NIF37" s="451">
        <f>+ROUND(NID37*NIE37,0)</f>
        <v>9764</v>
      </c>
      <c r="NIG37" s="450" t="s">
        <v>327</v>
      </c>
      <c r="NIH37" s="450" t="s">
        <v>150</v>
      </c>
      <c r="NII37" s="446" t="s">
        <v>151</v>
      </c>
      <c r="NIJ37" s="446" t="s">
        <v>138</v>
      </c>
      <c r="NIK37" s="446" t="s">
        <v>139</v>
      </c>
      <c r="NIL37" s="446">
        <v>0.3</v>
      </c>
      <c r="NIM37" s="451">
        <f>+VLOOKUP(NIH37,[111]Insumos!$A$2:$F$2700,5,FALSE)</f>
        <v>32545</v>
      </c>
      <c r="NIN37" s="451">
        <f>+ROUND(NIL37*NIM37,0)</f>
        <v>9764</v>
      </c>
      <c r="NIO37" s="450" t="s">
        <v>327</v>
      </c>
      <c r="NIP37" s="450" t="s">
        <v>150</v>
      </c>
      <c r="NIQ37" s="446" t="s">
        <v>151</v>
      </c>
      <c r="NIR37" s="446" t="s">
        <v>138</v>
      </c>
      <c r="NIS37" s="446" t="s">
        <v>139</v>
      </c>
      <c r="NIT37" s="446">
        <v>0.3</v>
      </c>
      <c r="NIU37" s="451">
        <f>+VLOOKUP(NIP37,[111]Insumos!$A$2:$F$2700,5,FALSE)</f>
        <v>32545</v>
      </c>
      <c r="NIV37" s="451">
        <f>+ROUND(NIT37*NIU37,0)</f>
        <v>9764</v>
      </c>
      <c r="NIW37" s="450" t="s">
        <v>327</v>
      </c>
      <c r="NIX37" s="450" t="s">
        <v>150</v>
      </c>
      <c r="NIY37" s="446" t="s">
        <v>151</v>
      </c>
      <c r="NIZ37" s="446" t="s">
        <v>138</v>
      </c>
      <c r="NJA37" s="446" t="s">
        <v>139</v>
      </c>
      <c r="NJB37" s="446">
        <v>0.3</v>
      </c>
      <c r="NJC37" s="451">
        <f>+VLOOKUP(NIX37,[111]Insumos!$A$2:$F$2700,5,FALSE)</f>
        <v>32545</v>
      </c>
      <c r="NJD37" s="451">
        <f>+ROUND(NJB37*NJC37,0)</f>
        <v>9764</v>
      </c>
      <c r="NJE37" s="450" t="s">
        <v>327</v>
      </c>
      <c r="NJF37" s="450" t="s">
        <v>150</v>
      </c>
      <c r="NJG37" s="446" t="s">
        <v>151</v>
      </c>
      <c r="NJH37" s="446" t="s">
        <v>138</v>
      </c>
      <c r="NJI37" s="446" t="s">
        <v>139</v>
      </c>
      <c r="NJJ37" s="446">
        <v>0.3</v>
      </c>
      <c r="NJK37" s="451">
        <f>+VLOOKUP(NJF37,[111]Insumos!$A$2:$F$2700,5,FALSE)</f>
        <v>32545</v>
      </c>
      <c r="NJL37" s="451">
        <f>+ROUND(NJJ37*NJK37,0)</f>
        <v>9764</v>
      </c>
      <c r="NJM37" s="450" t="s">
        <v>327</v>
      </c>
      <c r="NJN37" s="450" t="s">
        <v>150</v>
      </c>
      <c r="NJO37" s="446" t="s">
        <v>151</v>
      </c>
      <c r="NJP37" s="446" t="s">
        <v>138</v>
      </c>
      <c r="NJQ37" s="446" t="s">
        <v>139</v>
      </c>
      <c r="NJR37" s="446">
        <v>0.3</v>
      </c>
      <c r="NJS37" s="451">
        <f>+VLOOKUP(NJN37,[111]Insumos!$A$2:$F$2700,5,FALSE)</f>
        <v>32545</v>
      </c>
      <c r="NJT37" s="451">
        <f>+ROUND(NJR37*NJS37,0)</f>
        <v>9764</v>
      </c>
      <c r="NJU37" s="450" t="s">
        <v>327</v>
      </c>
      <c r="NJV37" s="450" t="s">
        <v>150</v>
      </c>
      <c r="NJW37" s="446" t="s">
        <v>151</v>
      </c>
      <c r="NJX37" s="446" t="s">
        <v>138</v>
      </c>
      <c r="NJY37" s="446" t="s">
        <v>139</v>
      </c>
      <c r="NJZ37" s="446">
        <v>0.3</v>
      </c>
      <c r="NKA37" s="451">
        <f>+VLOOKUP(NJV37,[111]Insumos!$A$2:$F$2700,5,FALSE)</f>
        <v>32545</v>
      </c>
      <c r="NKB37" s="451">
        <f>+ROUND(NJZ37*NKA37,0)</f>
        <v>9764</v>
      </c>
      <c r="NKC37" s="450" t="s">
        <v>327</v>
      </c>
      <c r="NKD37" s="450" t="s">
        <v>150</v>
      </c>
      <c r="NKE37" s="446" t="s">
        <v>151</v>
      </c>
      <c r="NKF37" s="446" t="s">
        <v>138</v>
      </c>
      <c r="NKG37" s="446" t="s">
        <v>139</v>
      </c>
      <c r="NKH37" s="446">
        <v>0.3</v>
      </c>
      <c r="NKI37" s="451">
        <f>+VLOOKUP(NKD37,[111]Insumos!$A$2:$F$2700,5,FALSE)</f>
        <v>32545</v>
      </c>
      <c r="NKJ37" s="451">
        <f>+ROUND(NKH37*NKI37,0)</f>
        <v>9764</v>
      </c>
      <c r="NKK37" s="450" t="s">
        <v>327</v>
      </c>
      <c r="NKL37" s="450" t="s">
        <v>150</v>
      </c>
      <c r="NKM37" s="446" t="s">
        <v>151</v>
      </c>
      <c r="NKN37" s="446" t="s">
        <v>138</v>
      </c>
      <c r="NKO37" s="446" t="s">
        <v>139</v>
      </c>
      <c r="NKP37" s="446">
        <v>0.3</v>
      </c>
      <c r="NKQ37" s="451">
        <f>+VLOOKUP(NKL37,[111]Insumos!$A$2:$F$2700,5,FALSE)</f>
        <v>32545</v>
      </c>
      <c r="NKR37" s="451">
        <f>+ROUND(NKP37*NKQ37,0)</f>
        <v>9764</v>
      </c>
      <c r="NKS37" s="450" t="s">
        <v>327</v>
      </c>
      <c r="NKT37" s="450" t="s">
        <v>150</v>
      </c>
      <c r="NKU37" s="446" t="s">
        <v>151</v>
      </c>
      <c r="NKV37" s="446" t="s">
        <v>138</v>
      </c>
      <c r="NKW37" s="446" t="s">
        <v>139</v>
      </c>
      <c r="NKX37" s="446">
        <v>0.3</v>
      </c>
      <c r="NKY37" s="451">
        <f>+VLOOKUP(NKT37,[111]Insumos!$A$2:$F$2700,5,FALSE)</f>
        <v>32545</v>
      </c>
      <c r="NKZ37" s="451">
        <f>+ROUND(NKX37*NKY37,0)</f>
        <v>9764</v>
      </c>
      <c r="NLA37" s="450" t="s">
        <v>327</v>
      </c>
      <c r="NLB37" s="450" t="s">
        <v>150</v>
      </c>
      <c r="NLC37" s="446" t="s">
        <v>151</v>
      </c>
      <c r="NLD37" s="446" t="s">
        <v>138</v>
      </c>
      <c r="NLE37" s="446" t="s">
        <v>139</v>
      </c>
      <c r="NLF37" s="446">
        <v>0.3</v>
      </c>
      <c r="NLG37" s="451">
        <f>+VLOOKUP(NLB37,[111]Insumos!$A$2:$F$2700,5,FALSE)</f>
        <v>32545</v>
      </c>
      <c r="NLH37" s="451">
        <f>+ROUND(NLF37*NLG37,0)</f>
        <v>9764</v>
      </c>
      <c r="NLI37" s="450" t="s">
        <v>327</v>
      </c>
      <c r="NLJ37" s="450" t="s">
        <v>150</v>
      </c>
      <c r="NLK37" s="446" t="s">
        <v>151</v>
      </c>
      <c r="NLL37" s="446" t="s">
        <v>138</v>
      </c>
      <c r="NLM37" s="446" t="s">
        <v>139</v>
      </c>
      <c r="NLN37" s="446">
        <v>0.3</v>
      </c>
      <c r="NLO37" s="451">
        <f>+VLOOKUP(NLJ37,[111]Insumos!$A$2:$F$2700,5,FALSE)</f>
        <v>32545</v>
      </c>
      <c r="NLP37" s="451">
        <f>+ROUND(NLN37*NLO37,0)</f>
        <v>9764</v>
      </c>
      <c r="NLQ37" s="450" t="s">
        <v>327</v>
      </c>
      <c r="NLR37" s="450" t="s">
        <v>150</v>
      </c>
      <c r="NLS37" s="446" t="s">
        <v>151</v>
      </c>
      <c r="NLT37" s="446" t="s">
        <v>138</v>
      </c>
      <c r="NLU37" s="446" t="s">
        <v>139</v>
      </c>
      <c r="NLV37" s="446">
        <v>0.3</v>
      </c>
      <c r="NLW37" s="451">
        <f>+VLOOKUP(NLR37,[111]Insumos!$A$2:$F$2700,5,FALSE)</f>
        <v>32545</v>
      </c>
      <c r="NLX37" s="451">
        <f>+ROUND(NLV37*NLW37,0)</f>
        <v>9764</v>
      </c>
      <c r="NLY37" s="450" t="s">
        <v>327</v>
      </c>
      <c r="NLZ37" s="450" t="s">
        <v>150</v>
      </c>
      <c r="NMA37" s="446" t="s">
        <v>151</v>
      </c>
      <c r="NMB37" s="446" t="s">
        <v>138</v>
      </c>
      <c r="NMC37" s="446" t="s">
        <v>139</v>
      </c>
      <c r="NMD37" s="446">
        <v>0.3</v>
      </c>
      <c r="NME37" s="451">
        <f>+VLOOKUP(NLZ37,[111]Insumos!$A$2:$F$2700,5,FALSE)</f>
        <v>32545</v>
      </c>
      <c r="NMF37" s="451">
        <f>+ROUND(NMD37*NME37,0)</f>
        <v>9764</v>
      </c>
      <c r="NMG37" s="450" t="s">
        <v>327</v>
      </c>
      <c r="NMH37" s="450" t="s">
        <v>150</v>
      </c>
      <c r="NMI37" s="446" t="s">
        <v>151</v>
      </c>
      <c r="NMJ37" s="446" t="s">
        <v>138</v>
      </c>
      <c r="NMK37" s="446" t="s">
        <v>139</v>
      </c>
      <c r="NML37" s="446">
        <v>0.3</v>
      </c>
      <c r="NMM37" s="451">
        <f>+VLOOKUP(NMH37,[111]Insumos!$A$2:$F$2700,5,FALSE)</f>
        <v>32545</v>
      </c>
      <c r="NMN37" s="451">
        <f>+ROUND(NML37*NMM37,0)</f>
        <v>9764</v>
      </c>
      <c r="NMO37" s="450" t="s">
        <v>327</v>
      </c>
      <c r="NMP37" s="450" t="s">
        <v>150</v>
      </c>
      <c r="NMQ37" s="446" t="s">
        <v>151</v>
      </c>
      <c r="NMR37" s="446" t="s">
        <v>138</v>
      </c>
      <c r="NMS37" s="446" t="s">
        <v>139</v>
      </c>
      <c r="NMT37" s="446">
        <v>0.3</v>
      </c>
      <c r="NMU37" s="451">
        <f>+VLOOKUP(NMP37,[111]Insumos!$A$2:$F$2700,5,FALSE)</f>
        <v>32545</v>
      </c>
      <c r="NMV37" s="451">
        <f>+ROUND(NMT37*NMU37,0)</f>
        <v>9764</v>
      </c>
      <c r="NMW37" s="450" t="s">
        <v>327</v>
      </c>
      <c r="NMX37" s="450" t="s">
        <v>150</v>
      </c>
      <c r="NMY37" s="446" t="s">
        <v>151</v>
      </c>
      <c r="NMZ37" s="446" t="s">
        <v>138</v>
      </c>
      <c r="NNA37" s="446" t="s">
        <v>139</v>
      </c>
      <c r="NNB37" s="446">
        <v>0.3</v>
      </c>
      <c r="NNC37" s="451">
        <f>+VLOOKUP(NMX37,[111]Insumos!$A$2:$F$2700,5,FALSE)</f>
        <v>32545</v>
      </c>
      <c r="NND37" s="451">
        <f>+ROUND(NNB37*NNC37,0)</f>
        <v>9764</v>
      </c>
      <c r="NNE37" s="450" t="s">
        <v>327</v>
      </c>
      <c r="NNF37" s="450" t="s">
        <v>150</v>
      </c>
      <c r="NNG37" s="446" t="s">
        <v>151</v>
      </c>
      <c r="NNH37" s="446" t="s">
        <v>138</v>
      </c>
      <c r="NNI37" s="446" t="s">
        <v>139</v>
      </c>
      <c r="NNJ37" s="446">
        <v>0.3</v>
      </c>
      <c r="NNK37" s="451">
        <f>+VLOOKUP(NNF37,[111]Insumos!$A$2:$F$2700,5,FALSE)</f>
        <v>32545</v>
      </c>
      <c r="NNL37" s="451">
        <f>+ROUND(NNJ37*NNK37,0)</f>
        <v>9764</v>
      </c>
      <c r="NNM37" s="450" t="s">
        <v>327</v>
      </c>
      <c r="NNN37" s="450" t="s">
        <v>150</v>
      </c>
      <c r="NNO37" s="446" t="s">
        <v>151</v>
      </c>
      <c r="NNP37" s="446" t="s">
        <v>138</v>
      </c>
      <c r="NNQ37" s="446" t="s">
        <v>139</v>
      </c>
      <c r="NNR37" s="446">
        <v>0.3</v>
      </c>
      <c r="NNS37" s="451">
        <f>+VLOOKUP(NNN37,[111]Insumos!$A$2:$F$2700,5,FALSE)</f>
        <v>32545</v>
      </c>
      <c r="NNT37" s="451">
        <f>+ROUND(NNR37*NNS37,0)</f>
        <v>9764</v>
      </c>
      <c r="NNU37" s="450" t="s">
        <v>327</v>
      </c>
      <c r="NNV37" s="450" t="s">
        <v>150</v>
      </c>
      <c r="NNW37" s="446" t="s">
        <v>151</v>
      </c>
      <c r="NNX37" s="446" t="s">
        <v>138</v>
      </c>
      <c r="NNY37" s="446" t="s">
        <v>139</v>
      </c>
      <c r="NNZ37" s="446">
        <v>0.3</v>
      </c>
      <c r="NOA37" s="451">
        <f>+VLOOKUP(NNV37,[111]Insumos!$A$2:$F$2700,5,FALSE)</f>
        <v>32545</v>
      </c>
      <c r="NOB37" s="451">
        <f>+ROUND(NNZ37*NOA37,0)</f>
        <v>9764</v>
      </c>
      <c r="NOC37" s="450" t="s">
        <v>327</v>
      </c>
      <c r="NOD37" s="450" t="s">
        <v>150</v>
      </c>
      <c r="NOE37" s="446" t="s">
        <v>151</v>
      </c>
      <c r="NOF37" s="446" t="s">
        <v>138</v>
      </c>
      <c r="NOG37" s="446" t="s">
        <v>139</v>
      </c>
      <c r="NOH37" s="446">
        <v>0.3</v>
      </c>
      <c r="NOI37" s="451">
        <f>+VLOOKUP(NOD37,[111]Insumos!$A$2:$F$2700,5,FALSE)</f>
        <v>32545</v>
      </c>
      <c r="NOJ37" s="451">
        <f>+ROUND(NOH37*NOI37,0)</f>
        <v>9764</v>
      </c>
      <c r="NOK37" s="450" t="s">
        <v>327</v>
      </c>
      <c r="NOL37" s="450" t="s">
        <v>150</v>
      </c>
      <c r="NOM37" s="446" t="s">
        <v>151</v>
      </c>
      <c r="NON37" s="446" t="s">
        <v>138</v>
      </c>
      <c r="NOO37" s="446" t="s">
        <v>139</v>
      </c>
      <c r="NOP37" s="446">
        <v>0.3</v>
      </c>
      <c r="NOQ37" s="451">
        <f>+VLOOKUP(NOL37,[111]Insumos!$A$2:$F$2700,5,FALSE)</f>
        <v>32545</v>
      </c>
      <c r="NOR37" s="451">
        <f>+ROUND(NOP37*NOQ37,0)</f>
        <v>9764</v>
      </c>
      <c r="NOS37" s="450" t="s">
        <v>327</v>
      </c>
      <c r="NOT37" s="450" t="s">
        <v>150</v>
      </c>
      <c r="NOU37" s="446" t="s">
        <v>151</v>
      </c>
      <c r="NOV37" s="446" t="s">
        <v>138</v>
      </c>
      <c r="NOW37" s="446" t="s">
        <v>139</v>
      </c>
      <c r="NOX37" s="446">
        <v>0.3</v>
      </c>
      <c r="NOY37" s="451">
        <f>+VLOOKUP(NOT37,[111]Insumos!$A$2:$F$2700,5,FALSE)</f>
        <v>32545</v>
      </c>
      <c r="NOZ37" s="451">
        <f>+ROUND(NOX37*NOY37,0)</f>
        <v>9764</v>
      </c>
      <c r="NPA37" s="450" t="s">
        <v>327</v>
      </c>
      <c r="NPB37" s="450" t="s">
        <v>150</v>
      </c>
      <c r="NPC37" s="446" t="s">
        <v>151</v>
      </c>
      <c r="NPD37" s="446" t="s">
        <v>138</v>
      </c>
      <c r="NPE37" s="446" t="s">
        <v>139</v>
      </c>
      <c r="NPF37" s="446">
        <v>0.3</v>
      </c>
      <c r="NPG37" s="451">
        <f>+VLOOKUP(NPB37,[111]Insumos!$A$2:$F$2700,5,FALSE)</f>
        <v>32545</v>
      </c>
      <c r="NPH37" s="451">
        <f>+ROUND(NPF37*NPG37,0)</f>
        <v>9764</v>
      </c>
      <c r="NPI37" s="450" t="s">
        <v>327</v>
      </c>
      <c r="NPJ37" s="450" t="s">
        <v>150</v>
      </c>
      <c r="NPK37" s="446" t="s">
        <v>151</v>
      </c>
      <c r="NPL37" s="446" t="s">
        <v>138</v>
      </c>
      <c r="NPM37" s="446" t="s">
        <v>139</v>
      </c>
      <c r="NPN37" s="446">
        <v>0.3</v>
      </c>
      <c r="NPO37" s="451">
        <f>+VLOOKUP(NPJ37,[111]Insumos!$A$2:$F$2700,5,FALSE)</f>
        <v>32545</v>
      </c>
      <c r="NPP37" s="451">
        <f>+ROUND(NPN37*NPO37,0)</f>
        <v>9764</v>
      </c>
      <c r="NPQ37" s="450" t="s">
        <v>327</v>
      </c>
      <c r="NPR37" s="450" t="s">
        <v>150</v>
      </c>
      <c r="NPS37" s="446" t="s">
        <v>151</v>
      </c>
      <c r="NPT37" s="446" t="s">
        <v>138</v>
      </c>
      <c r="NPU37" s="446" t="s">
        <v>139</v>
      </c>
      <c r="NPV37" s="446">
        <v>0.3</v>
      </c>
      <c r="NPW37" s="451">
        <f>+VLOOKUP(NPR37,[111]Insumos!$A$2:$F$2700,5,FALSE)</f>
        <v>32545</v>
      </c>
      <c r="NPX37" s="451">
        <f>+ROUND(NPV37*NPW37,0)</f>
        <v>9764</v>
      </c>
      <c r="NPY37" s="450" t="s">
        <v>327</v>
      </c>
      <c r="NPZ37" s="450" t="s">
        <v>150</v>
      </c>
      <c r="NQA37" s="446" t="s">
        <v>151</v>
      </c>
      <c r="NQB37" s="446" t="s">
        <v>138</v>
      </c>
      <c r="NQC37" s="446" t="s">
        <v>139</v>
      </c>
      <c r="NQD37" s="446">
        <v>0.3</v>
      </c>
      <c r="NQE37" s="451">
        <f>+VLOOKUP(NPZ37,[111]Insumos!$A$2:$F$2700,5,FALSE)</f>
        <v>32545</v>
      </c>
      <c r="NQF37" s="451">
        <f>+ROUND(NQD37*NQE37,0)</f>
        <v>9764</v>
      </c>
      <c r="NQG37" s="450" t="s">
        <v>327</v>
      </c>
      <c r="NQH37" s="450" t="s">
        <v>150</v>
      </c>
      <c r="NQI37" s="446" t="s">
        <v>151</v>
      </c>
      <c r="NQJ37" s="446" t="s">
        <v>138</v>
      </c>
      <c r="NQK37" s="446" t="s">
        <v>139</v>
      </c>
      <c r="NQL37" s="446">
        <v>0.3</v>
      </c>
      <c r="NQM37" s="451">
        <f>+VLOOKUP(NQH37,[111]Insumos!$A$2:$F$2700,5,FALSE)</f>
        <v>32545</v>
      </c>
      <c r="NQN37" s="451">
        <f>+ROUND(NQL37*NQM37,0)</f>
        <v>9764</v>
      </c>
      <c r="NQO37" s="450" t="s">
        <v>327</v>
      </c>
      <c r="NQP37" s="450" t="s">
        <v>150</v>
      </c>
      <c r="NQQ37" s="446" t="s">
        <v>151</v>
      </c>
      <c r="NQR37" s="446" t="s">
        <v>138</v>
      </c>
      <c r="NQS37" s="446" t="s">
        <v>139</v>
      </c>
      <c r="NQT37" s="446">
        <v>0.3</v>
      </c>
      <c r="NQU37" s="451">
        <f>+VLOOKUP(NQP37,[111]Insumos!$A$2:$F$2700,5,FALSE)</f>
        <v>32545</v>
      </c>
      <c r="NQV37" s="451">
        <f>+ROUND(NQT37*NQU37,0)</f>
        <v>9764</v>
      </c>
      <c r="NQW37" s="450" t="s">
        <v>327</v>
      </c>
      <c r="NQX37" s="450" t="s">
        <v>150</v>
      </c>
      <c r="NQY37" s="446" t="s">
        <v>151</v>
      </c>
      <c r="NQZ37" s="446" t="s">
        <v>138</v>
      </c>
      <c r="NRA37" s="446" t="s">
        <v>139</v>
      </c>
      <c r="NRB37" s="446">
        <v>0.3</v>
      </c>
      <c r="NRC37" s="451">
        <f>+VLOOKUP(NQX37,[111]Insumos!$A$2:$F$2700,5,FALSE)</f>
        <v>32545</v>
      </c>
      <c r="NRD37" s="451">
        <f>+ROUND(NRB37*NRC37,0)</f>
        <v>9764</v>
      </c>
      <c r="NRE37" s="450" t="s">
        <v>327</v>
      </c>
      <c r="NRF37" s="450" t="s">
        <v>150</v>
      </c>
      <c r="NRG37" s="446" t="s">
        <v>151</v>
      </c>
      <c r="NRH37" s="446" t="s">
        <v>138</v>
      </c>
      <c r="NRI37" s="446" t="s">
        <v>139</v>
      </c>
      <c r="NRJ37" s="446">
        <v>0.3</v>
      </c>
      <c r="NRK37" s="451">
        <f>+VLOOKUP(NRF37,[111]Insumos!$A$2:$F$2700,5,FALSE)</f>
        <v>32545</v>
      </c>
      <c r="NRL37" s="451">
        <f>+ROUND(NRJ37*NRK37,0)</f>
        <v>9764</v>
      </c>
      <c r="NRM37" s="450" t="s">
        <v>327</v>
      </c>
      <c r="NRN37" s="450" t="s">
        <v>150</v>
      </c>
      <c r="NRO37" s="446" t="s">
        <v>151</v>
      </c>
      <c r="NRP37" s="446" t="s">
        <v>138</v>
      </c>
      <c r="NRQ37" s="446" t="s">
        <v>139</v>
      </c>
      <c r="NRR37" s="446">
        <v>0.3</v>
      </c>
      <c r="NRS37" s="451">
        <f>+VLOOKUP(NRN37,[111]Insumos!$A$2:$F$2700,5,FALSE)</f>
        <v>32545</v>
      </c>
      <c r="NRT37" s="451">
        <f>+ROUND(NRR37*NRS37,0)</f>
        <v>9764</v>
      </c>
      <c r="NRU37" s="450" t="s">
        <v>327</v>
      </c>
      <c r="NRV37" s="450" t="s">
        <v>150</v>
      </c>
      <c r="NRW37" s="446" t="s">
        <v>151</v>
      </c>
      <c r="NRX37" s="446" t="s">
        <v>138</v>
      </c>
      <c r="NRY37" s="446" t="s">
        <v>139</v>
      </c>
      <c r="NRZ37" s="446">
        <v>0.3</v>
      </c>
      <c r="NSA37" s="451">
        <f>+VLOOKUP(NRV37,[111]Insumos!$A$2:$F$2700,5,FALSE)</f>
        <v>32545</v>
      </c>
      <c r="NSB37" s="451">
        <f>+ROUND(NRZ37*NSA37,0)</f>
        <v>9764</v>
      </c>
      <c r="NSC37" s="450" t="s">
        <v>327</v>
      </c>
      <c r="NSD37" s="450" t="s">
        <v>150</v>
      </c>
      <c r="NSE37" s="446" t="s">
        <v>151</v>
      </c>
      <c r="NSF37" s="446" t="s">
        <v>138</v>
      </c>
      <c r="NSG37" s="446" t="s">
        <v>139</v>
      </c>
      <c r="NSH37" s="446">
        <v>0.3</v>
      </c>
      <c r="NSI37" s="451">
        <f>+VLOOKUP(NSD37,[111]Insumos!$A$2:$F$2700,5,FALSE)</f>
        <v>32545</v>
      </c>
      <c r="NSJ37" s="451">
        <f>+ROUND(NSH37*NSI37,0)</f>
        <v>9764</v>
      </c>
      <c r="NSK37" s="450" t="s">
        <v>327</v>
      </c>
      <c r="NSL37" s="450" t="s">
        <v>150</v>
      </c>
      <c r="NSM37" s="446" t="s">
        <v>151</v>
      </c>
      <c r="NSN37" s="446" t="s">
        <v>138</v>
      </c>
      <c r="NSO37" s="446" t="s">
        <v>139</v>
      </c>
      <c r="NSP37" s="446">
        <v>0.3</v>
      </c>
      <c r="NSQ37" s="451">
        <f>+VLOOKUP(NSL37,[111]Insumos!$A$2:$F$2700,5,FALSE)</f>
        <v>32545</v>
      </c>
      <c r="NSR37" s="451">
        <f>+ROUND(NSP37*NSQ37,0)</f>
        <v>9764</v>
      </c>
      <c r="NSS37" s="450" t="s">
        <v>327</v>
      </c>
      <c r="NST37" s="450" t="s">
        <v>150</v>
      </c>
      <c r="NSU37" s="446" t="s">
        <v>151</v>
      </c>
      <c r="NSV37" s="446" t="s">
        <v>138</v>
      </c>
      <c r="NSW37" s="446" t="s">
        <v>139</v>
      </c>
      <c r="NSX37" s="446">
        <v>0.3</v>
      </c>
      <c r="NSY37" s="451">
        <f>+VLOOKUP(NST37,[111]Insumos!$A$2:$F$2700,5,FALSE)</f>
        <v>32545</v>
      </c>
      <c r="NSZ37" s="451">
        <f>+ROUND(NSX37*NSY37,0)</f>
        <v>9764</v>
      </c>
      <c r="NTA37" s="450" t="s">
        <v>327</v>
      </c>
      <c r="NTB37" s="450" t="s">
        <v>150</v>
      </c>
      <c r="NTC37" s="446" t="s">
        <v>151</v>
      </c>
      <c r="NTD37" s="446" t="s">
        <v>138</v>
      </c>
      <c r="NTE37" s="446" t="s">
        <v>139</v>
      </c>
      <c r="NTF37" s="446">
        <v>0.3</v>
      </c>
      <c r="NTG37" s="451">
        <f>+VLOOKUP(NTB37,[111]Insumos!$A$2:$F$2700,5,FALSE)</f>
        <v>32545</v>
      </c>
      <c r="NTH37" s="451">
        <f>+ROUND(NTF37*NTG37,0)</f>
        <v>9764</v>
      </c>
      <c r="NTI37" s="450" t="s">
        <v>327</v>
      </c>
      <c r="NTJ37" s="450" t="s">
        <v>150</v>
      </c>
      <c r="NTK37" s="446" t="s">
        <v>151</v>
      </c>
      <c r="NTL37" s="446" t="s">
        <v>138</v>
      </c>
      <c r="NTM37" s="446" t="s">
        <v>139</v>
      </c>
      <c r="NTN37" s="446">
        <v>0.3</v>
      </c>
      <c r="NTO37" s="451">
        <f>+VLOOKUP(NTJ37,[111]Insumos!$A$2:$F$2700,5,FALSE)</f>
        <v>32545</v>
      </c>
      <c r="NTP37" s="451">
        <f>+ROUND(NTN37*NTO37,0)</f>
        <v>9764</v>
      </c>
      <c r="NTQ37" s="450" t="s">
        <v>327</v>
      </c>
      <c r="NTR37" s="450" t="s">
        <v>150</v>
      </c>
      <c r="NTS37" s="446" t="s">
        <v>151</v>
      </c>
      <c r="NTT37" s="446" t="s">
        <v>138</v>
      </c>
      <c r="NTU37" s="446" t="s">
        <v>139</v>
      </c>
      <c r="NTV37" s="446">
        <v>0.3</v>
      </c>
      <c r="NTW37" s="451">
        <f>+VLOOKUP(NTR37,[111]Insumos!$A$2:$F$2700,5,FALSE)</f>
        <v>32545</v>
      </c>
      <c r="NTX37" s="451">
        <f>+ROUND(NTV37*NTW37,0)</f>
        <v>9764</v>
      </c>
      <c r="NTY37" s="450" t="s">
        <v>327</v>
      </c>
      <c r="NTZ37" s="450" t="s">
        <v>150</v>
      </c>
      <c r="NUA37" s="446" t="s">
        <v>151</v>
      </c>
      <c r="NUB37" s="446" t="s">
        <v>138</v>
      </c>
      <c r="NUC37" s="446" t="s">
        <v>139</v>
      </c>
      <c r="NUD37" s="446">
        <v>0.3</v>
      </c>
      <c r="NUE37" s="451">
        <f>+VLOOKUP(NTZ37,[111]Insumos!$A$2:$F$2700,5,FALSE)</f>
        <v>32545</v>
      </c>
      <c r="NUF37" s="451">
        <f>+ROUND(NUD37*NUE37,0)</f>
        <v>9764</v>
      </c>
      <c r="NUG37" s="450" t="s">
        <v>327</v>
      </c>
      <c r="NUH37" s="450" t="s">
        <v>150</v>
      </c>
      <c r="NUI37" s="446" t="s">
        <v>151</v>
      </c>
      <c r="NUJ37" s="446" t="s">
        <v>138</v>
      </c>
      <c r="NUK37" s="446" t="s">
        <v>139</v>
      </c>
      <c r="NUL37" s="446">
        <v>0.3</v>
      </c>
      <c r="NUM37" s="451">
        <f>+VLOOKUP(NUH37,[111]Insumos!$A$2:$F$2700,5,FALSE)</f>
        <v>32545</v>
      </c>
      <c r="NUN37" s="451">
        <f>+ROUND(NUL37*NUM37,0)</f>
        <v>9764</v>
      </c>
      <c r="NUO37" s="450" t="s">
        <v>327</v>
      </c>
      <c r="NUP37" s="450" t="s">
        <v>150</v>
      </c>
      <c r="NUQ37" s="446" t="s">
        <v>151</v>
      </c>
      <c r="NUR37" s="446" t="s">
        <v>138</v>
      </c>
      <c r="NUS37" s="446" t="s">
        <v>139</v>
      </c>
      <c r="NUT37" s="446">
        <v>0.3</v>
      </c>
      <c r="NUU37" s="451">
        <f>+VLOOKUP(NUP37,[111]Insumos!$A$2:$F$2700,5,FALSE)</f>
        <v>32545</v>
      </c>
      <c r="NUV37" s="451">
        <f>+ROUND(NUT37*NUU37,0)</f>
        <v>9764</v>
      </c>
      <c r="NUW37" s="450" t="s">
        <v>327</v>
      </c>
      <c r="NUX37" s="450" t="s">
        <v>150</v>
      </c>
      <c r="NUY37" s="446" t="s">
        <v>151</v>
      </c>
      <c r="NUZ37" s="446" t="s">
        <v>138</v>
      </c>
      <c r="NVA37" s="446" t="s">
        <v>139</v>
      </c>
      <c r="NVB37" s="446">
        <v>0.3</v>
      </c>
      <c r="NVC37" s="451">
        <f>+VLOOKUP(NUX37,[111]Insumos!$A$2:$F$2700,5,FALSE)</f>
        <v>32545</v>
      </c>
      <c r="NVD37" s="451">
        <f>+ROUND(NVB37*NVC37,0)</f>
        <v>9764</v>
      </c>
      <c r="NVE37" s="450" t="s">
        <v>327</v>
      </c>
      <c r="NVF37" s="450" t="s">
        <v>150</v>
      </c>
      <c r="NVG37" s="446" t="s">
        <v>151</v>
      </c>
      <c r="NVH37" s="446" t="s">
        <v>138</v>
      </c>
      <c r="NVI37" s="446" t="s">
        <v>139</v>
      </c>
      <c r="NVJ37" s="446">
        <v>0.3</v>
      </c>
      <c r="NVK37" s="451">
        <f>+VLOOKUP(NVF37,[111]Insumos!$A$2:$F$2700,5,FALSE)</f>
        <v>32545</v>
      </c>
      <c r="NVL37" s="451">
        <f>+ROUND(NVJ37*NVK37,0)</f>
        <v>9764</v>
      </c>
      <c r="NVM37" s="450" t="s">
        <v>327</v>
      </c>
      <c r="NVN37" s="450" t="s">
        <v>150</v>
      </c>
      <c r="NVO37" s="446" t="s">
        <v>151</v>
      </c>
      <c r="NVP37" s="446" t="s">
        <v>138</v>
      </c>
      <c r="NVQ37" s="446" t="s">
        <v>139</v>
      </c>
      <c r="NVR37" s="446">
        <v>0.3</v>
      </c>
      <c r="NVS37" s="451">
        <f>+VLOOKUP(NVN37,[111]Insumos!$A$2:$F$2700,5,FALSE)</f>
        <v>32545</v>
      </c>
      <c r="NVT37" s="451">
        <f>+ROUND(NVR37*NVS37,0)</f>
        <v>9764</v>
      </c>
      <c r="NVU37" s="450" t="s">
        <v>327</v>
      </c>
      <c r="NVV37" s="450" t="s">
        <v>150</v>
      </c>
      <c r="NVW37" s="446" t="s">
        <v>151</v>
      </c>
      <c r="NVX37" s="446" t="s">
        <v>138</v>
      </c>
      <c r="NVY37" s="446" t="s">
        <v>139</v>
      </c>
      <c r="NVZ37" s="446">
        <v>0.3</v>
      </c>
      <c r="NWA37" s="451">
        <f>+VLOOKUP(NVV37,[111]Insumos!$A$2:$F$2700,5,FALSE)</f>
        <v>32545</v>
      </c>
      <c r="NWB37" s="451">
        <f>+ROUND(NVZ37*NWA37,0)</f>
        <v>9764</v>
      </c>
      <c r="NWC37" s="450" t="s">
        <v>327</v>
      </c>
      <c r="NWD37" s="450" t="s">
        <v>150</v>
      </c>
      <c r="NWE37" s="446" t="s">
        <v>151</v>
      </c>
      <c r="NWF37" s="446" t="s">
        <v>138</v>
      </c>
      <c r="NWG37" s="446" t="s">
        <v>139</v>
      </c>
      <c r="NWH37" s="446">
        <v>0.3</v>
      </c>
      <c r="NWI37" s="451">
        <f>+VLOOKUP(NWD37,[111]Insumos!$A$2:$F$2700,5,FALSE)</f>
        <v>32545</v>
      </c>
      <c r="NWJ37" s="451">
        <f>+ROUND(NWH37*NWI37,0)</f>
        <v>9764</v>
      </c>
      <c r="NWK37" s="450" t="s">
        <v>327</v>
      </c>
      <c r="NWL37" s="450" t="s">
        <v>150</v>
      </c>
      <c r="NWM37" s="446" t="s">
        <v>151</v>
      </c>
      <c r="NWN37" s="446" t="s">
        <v>138</v>
      </c>
      <c r="NWO37" s="446" t="s">
        <v>139</v>
      </c>
      <c r="NWP37" s="446">
        <v>0.3</v>
      </c>
      <c r="NWQ37" s="451">
        <f>+VLOOKUP(NWL37,[111]Insumos!$A$2:$F$2700,5,FALSE)</f>
        <v>32545</v>
      </c>
      <c r="NWR37" s="451">
        <f>+ROUND(NWP37*NWQ37,0)</f>
        <v>9764</v>
      </c>
      <c r="NWS37" s="450" t="s">
        <v>327</v>
      </c>
      <c r="NWT37" s="450" t="s">
        <v>150</v>
      </c>
      <c r="NWU37" s="446" t="s">
        <v>151</v>
      </c>
      <c r="NWV37" s="446" t="s">
        <v>138</v>
      </c>
      <c r="NWW37" s="446" t="s">
        <v>139</v>
      </c>
      <c r="NWX37" s="446">
        <v>0.3</v>
      </c>
      <c r="NWY37" s="451">
        <f>+VLOOKUP(NWT37,[111]Insumos!$A$2:$F$2700,5,FALSE)</f>
        <v>32545</v>
      </c>
      <c r="NWZ37" s="451">
        <f>+ROUND(NWX37*NWY37,0)</f>
        <v>9764</v>
      </c>
      <c r="NXA37" s="450" t="s">
        <v>327</v>
      </c>
      <c r="NXB37" s="450" t="s">
        <v>150</v>
      </c>
      <c r="NXC37" s="446" t="s">
        <v>151</v>
      </c>
      <c r="NXD37" s="446" t="s">
        <v>138</v>
      </c>
      <c r="NXE37" s="446" t="s">
        <v>139</v>
      </c>
      <c r="NXF37" s="446">
        <v>0.3</v>
      </c>
      <c r="NXG37" s="451">
        <f>+VLOOKUP(NXB37,[111]Insumos!$A$2:$F$2700,5,FALSE)</f>
        <v>32545</v>
      </c>
      <c r="NXH37" s="451">
        <f>+ROUND(NXF37*NXG37,0)</f>
        <v>9764</v>
      </c>
      <c r="NXI37" s="450" t="s">
        <v>327</v>
      </c>
      <c r="NXJ37" s="450" t="s">
        <v>150</v>
      </c>
      <c r="NXK37" s="446" t="s">
        <v>151</v>
      </c>
      <c r="NXL37" s="446" t="s">
        <v>138</v>
      </c>
      <c r="NXM37" s="446" t="s">
        <v>139</v>
      </c>
      <c r="NXN37" s="446">
        <v>0.3</v>
      </c>
      <c r="NXO37" s="451">
        <f>+VLOOKUP(NXJ37,[111]Insumos!$A$2:$F$2700,5,FALSE)</f>
        <v>32545</v>
      </c>
      <c r="NXP37" s="451">
        <f>+ROUND(NXN37*NXO37,0)</f>
        <v>9764</v>
      </c>
      <c r="NXQ37" s="450" t="s">
        <v>327</v>
      </c>
      <c r="NXR37" s="450" t="s">
        <v>150</v>
      </c>
      <c r="NXS37" s="446" t="s">
        <v>151</v>
      </c>
      <c r="NXT37" s="446" t="s">
        <v>138</v>
      </c>
      <c r="NXU37" s="446" t="s">
        <v>139</v>
      </c>
      <c r="NXV37" s="446">
        <v>0.3</v>
      </c>
      <c r="NXW37" s="451">
        <f>+VLOOKUP(NXR37,[111]Insumos!$A$2:$F$2700,5,FALSE)</f>
        <v>32545</v>
      </c>
      <c r="NXX37" s="451">
        <f>+ROUND(NXV37*NXW37,0)</f>
        <v>9764</v>
      </c>
      <c r="NXY37" s="450" t="s">
        <v>327</v>
      </c>
      <c r="NXZ37" s="450" t="s">
        <v>150</v>
      </c>
      <c r="NYA37" s="446" t="s">
        <v>151</v>
      </c>
      <c r="NYB37" s="446" t="s">
        <v>138</v>
      </c>
      <c r="NYC37" s="446" t="s">
        <v>139</v>
      </c>
      <c r="NYD37" s="446">
        <v>0.3</v>
      </c>
      <c r="NYE37" s="451">
        <f>+VLOOKUP(NXZ37,[111]Insumos!$A$2:$F$2700,5,FALSE)</f>
        <v>32545</v>
      </c>
      <c r="NYF37" s="451">
        <f>+ROUND(NYD37*NYE37,0)</f>
        <v>9764</v>
      </c>
      <c r="NYG37" s="450" t="s">
        <v>327</v>
      </c>
      <c r="NYH37" s="450" t="s">
        <v>150</v>
      </c>
      <c r="NYI37" s="446" t="s">
        <v>151</v>
      </c>
      <c r="NYJ37" s="446" t="s">
        <v>138</v>
      </c>
      <c r="NYK37" s="446" t="s">
        <v>139</v>
      </c>
      <c r="NYL37" s="446">
        <v>0.3</v>
      </c>
      <c r="NYM37" s="451">
        <f>+VLOOKUP(NYH37,[111]Insumos!$A$2:$F$2700,5,FALSE)</f>
        <v>32545</v>
      </c>
      <c r="NYN37" s="451">
        <f>+ROUND(NYL37*NYM37,0)</f>
        <v>9764</v>
      </c>
      <c r="NYO37" s="450" t="s">
        <v>327</v>
      </c>
      <c r="NYP37" s="450" t="s">
        <v>150</v>
      </c>
      <c r="NYQ37" s="446" t="s">
        <v>151</v>
      </c>
      <c r="NYR37" s="446" t="s">
        <v>138</v>
      </c>
      <c r="NYS37" s="446" t="s">
        <v>139</v>
      </c>
      <c r="NYT37" s="446">
        <v>0.3</v>
      </c>
      <c r="NYU37" s="451">
        <f>+VLOOKUP(NYP37,[111]Insumos!$A$2:$F$2700,5,FALSE)</f>
        <v>32545</v>
      </c>
      <c r="NYV37" s="451">
        <f>+ROUND(NYT37*NYU37,0)</f>
        <v>9764</v>
      </c>
      <c r="NYW37" s="450" t="s">
        <v>327</v>
      </c>
      <c r="NYX37" s="450" t="s">
        <v>150</v>
      </c>
      <c r="NYY37" s="446" t="s">
        <v>151</v>
      </c>
      <c r="NYZ37" s="446" t="s">
        <v>138</v>
      </c>
      <c r="NZA37" s="446" t="s">
        <v>139</v>
      </c>
      <c r="NZB37" s="446">
        <v>0.3</v>
      </c>
      <c r="NZC37" s="451">
        <f>+VLOOKUP(NYX37,[111]Insumos!$A$2:$F$2700,5,FALSE)</f>
        <v>32545</v>
      </c>
      <c r="NZD37" s="451">
        <f>+ROUND(NZB37*NZC37,0)</f>
        <v>9764</v>
      </c>
      <c r="NZE37" s="450" t="s">
        <v>327</v>
      </c>
      <c r="NZF37" s="450" t="s">
        <v>150</v>
      </c>
      <c r="NZG37" s="446" t="s">
        <v>151</v>
      </c>
      <c r="NZH37" s="446" t="s">
        <v>138</v>
      </c>
      <c r="NZI37" s="446" t="s">
        <v>139</v>
      </c>
      <c r="NZJ37" s="446">
        <v>0.3</v>
      </c>
      <c r="NZK37" s="451">
        <f>+VLOOKUP(NZF37,[111]Insumos!$A$2:$F$2700,5,FALSE)</f>
        <v>32545</v>
      </c>
      <c r="NZL37" s="451">
        <f>+ROUND(NZJ37*NZK37,0)</f>
        <v>9764</v>
      </c>
      <c r="NZM37" s="450" t="s">
        <v>327</v>
      </c>
      <c r="NZN37" s="450" t="s">
        <v>150</v>
      </c>
      <c r="NZO37" s="446" t="s">
        <v>151</v>
      </c>
      <c r="NZP37" s="446" t="s">
        <v>138</v>
      </c>
      <c r="NZQ37" s="446" t="s">
        <v>139</v>
      </c>
      <c r="NZR37" s="446">
        <v>0.3</v>
      </c>
      <c r="NZS37" s="451">
        <f>+VLOOKUP(NZN37,[111]Insumos!$A$2:$F$2700,5,FALSE)</f>
        <v>32545</v>
      </c>
      <c r="NZT37" s="451">
        <f>+ROUND(NZR37*NZS37,0)</f>
        <v>9764</v>
      </c>
      <c r="NZU37" s="450" t="s">
        <v>327</v>
      </c>
      <c r="NZV37" s="450" t="s">
        <v>150</v>
      </c>
      <c r="NZW37" s="446" t="s">
        <v>151</v>
      </c>
      <c r="NZX37" s="446" t="s">
        <v>138</v>
      </c>
      <c r="NZY37" s="446" t="s">
        <v>139</v>
      </c>
      <c r="NZZ37" s="446">
        <v>0.3</v>
      </c>
      <c r="OAA37" s="451">
        <f>+VLOOKUP(NZV37,[111]Insumos!$A$2:$F$2700,5,FALSE)</f>
        <v>32545</v>
      </c>
      <c r="OAB37" s="451">
        <f>+ROUND(NZZ37*OAA37,0)</f>
        <v>9764</v>
      </c>
      <c r="OAC37" s="450" t="s">
        <v>327</v>
      </c>
      <c r="OAD37" s="450" t="s">
        <v>150</v>
      </c>
      <c r="OAE37" s="446" t="s">
        <v>151</v>
      </c>
      <c r="OAF37" s="446" t="s">
        <v>138</v>
      </c>
      <c r="OAG37" s="446" t="s">
        <v>139</v>
      </c>
      <c r="OAH37" s="446">
        <v>0.3</v>
      </c>
      <c r="OAI37" s="451">
        <f>+VLOOKUP(OAD37,[111]Insumos!$A$2:$F$2700,5,FALSE)</f>
        <v>32545</v>
      </c>
      <c r="OAJ37" s="451">
        <f>+ROUND(OAH37*OAI37,0)</f>
        <v>9764</v>
      </c>
      <c r="OAK37" s="450" t="s">
        <v>327</v>
      </c>
      <c r="OAL37" s="450" t="s">
        <v>150</v>
      </c>
      <c r="OAM37" s="446" t="s">
        <v>151</v>
      </c>
      <c r="OAN37" s="446" t="s">
        <v>138</v>
      </c>
      <c r="OAO37" s="446" t="s">
        <v>139</v>
      </c>
      <c r="OAP37" s="446">
        <v>0.3</v>
      </c>
      <c r="OAQ37" s="451">
        <f>+VLOOKUP(OAL37,[111]Insumos!$A$2:$F$2700,5,FALSE)</f>
        <v>32545</v>
      </c>
      <c r="OAR37" s="451">
        <f>+ROUND(OAP37*OAQ37,0)</f>
        <v>9764</v>
      </c>
      <c r="OAS37" s="450" t="s">
        <v>327</v>
      </c>
      <c r="OAT37" s="450" t="s">
        <v>150</v>
      </c>
      <c r="OAU37" s="446" t="s">
        <v>151</v>
      </c>
      <c r="OAV37" s="446" t="s">
        <v>138</v>
      </c>
      <c r="OAW37" s="446" t="s">
        <v>139</v>
      </c>
      <c r="OAX37" s="446">
        <v>0.3</v>
      </c>
      <c r="OAY37" s="451">
        <f>+VLOOKUP(OAT37,[111]Insumos!$A$2:$F$2700,5,FALSE)</f>
        <v>32545</v>
      </c>
      <c r="OAZ37" s="451">
        <f>+ROUND(OAX37*OAY37,0)</f>
        <v>9764</v>
      </c>
      <c r="OBA37" s="450" t="s">
        <v>327</v>
      </c>
      <c r="OBB37" s="450" t="s">
        <v>150</v>
      </c>
      <c r="OBC37" s="446" t="s">
        <v>151</v>
      </c>
      <c r="OBD37" s="446" t="s">
        <v>138</v>
      </c>
      <c r="OBE37" s="446" t="s">
        <v>139</v>
      </c>
      <c r="OBF37" s="446">
        <v>0.3</v>
      </c>
      <c r="OBG37" s="451">
        <f>+VLOOKUP(OBB37,[111]Insumos!$A$2:$F$2700,5,FALSE)</f>
        <v>32545</v>
      </c>
      <c r="OBH37" s="451">
        <f>+ROUND(OBF37*OBG37,0)</f>
        <v>9764</v>
      </c>
      <c r="OBI37" s="450" t="s">
        <v>327</v>
      </c>
      <c r="OBJ37" s="450" t="s">
        <v>150</v>
      </c>
      <c r="OBK37" s="446" t="s">
        <v>151</v>
      </c>
      <c r="OBL37" s="446" t="s">
        <v>138</v>
      </c>
      <c r="OBM37" s="446" t="s">
        <v>139</v>
      </c>
      <c r="OBN37" s="446">
        <v>0.3</v>
      </c>
      <c r="OBO37" s="451">
        <f>+VLOOKUP(OBJ37,[111]Insumos!$A$2:$F$2700,5,FALSE)</f>
        <v>32545</v>
      </c>
      <c r="OBP37" s="451">
        <f>+ROUND(OBN37*OBO37,0)</f>
        <v>9764</v>
      </c>
      <c r="OBQ37" s="450" t="s">
        <v>327</v>
      </c>
      <c r="OBR37" s="450" t="s">
        <v>150</v>
      </c>
      <c r="OBS37" s="446" t="s">
        <v>151</v>
      </c>
      <c r="OBT37" s="446" t="s">
        <v>138</v>
      </c>
      <c r="OBU37" s="446" t="s">
        <v>139</v>
      </c>
      <c r="OBV37" s="446">
        <v>0.3</v>
      </c>
      <c r="OBW37" s="451">
        <f>+VLOOKUP(OBR37,[111]Insumos!$A$2:$F$2700,5,FALSE)</f>
        <v>32545</v>
      </c>
      <c r="OBX37" s="451">
        <f>+ROUND(OBV37*OBW37,0)</f>
        <v>9764</v>
      </c>
      <c r="OBY37" s="450" t="s">
        <v>327</v>
      </c>
      <c r="OBZ37" s="450" t="s">
        <v>150</v>
      </c>
      <c r="OCA37" s="446" t="s">
        <v>151</v>
      </c>
      <c r="OCB37" s="446" t="s">
        <v>138</v>
      </c>
      <c r="OCC37" s="446" t="s">
        <v>139</v>
      </c>
      <c r="OCD37" s="446">
        <v>0.3</v>
      </c>
      <c r="OCE37" s="451">
        <f>+VLOOKUP(OBZ37,[111]Insumos!$A$2:$F$2700,5,FALSE)</f>
        <v>32545</v>
      </c>
      <c r="OCF37" s="451">
        <f>+ROUND(OCD37*OCE37,0)</f>
        <v>9764</v>
      </c>
      <c r="OCG37" s="450" t="s">
        <v>327</v>
      </c>
      <c r="OCH37" s="450" t="s">
        <v>150</v>
      </c>
      <c r="OCI37" s="446" t="s">
        <v>151</v>
      </c>
      <c r="OCJ37" s="446" t="s">
        <v>138</v>
      </c>
      <c r="OCK37" s="446" t="s">
        <v>139</v>
      </c>
      <c r="OCL37" s="446">
        <v>0.3</v>
      </c>
      <c r="OCM37" s="451">
        <f>+VLOOKUP(OCH37,[111]Insumos!$A$2:$F$2700,5,FALSE)</f>
        <v>32545</v>
      </c>
      <c r="OCN37" s="451">
        <f>+ROUND(OCL37*OCM37,0)</f>
        <v>9764</v>
      </c>
      <c r="OCO37" s="450" t="s">
        <v>327</v>
      </c>
      <c r="OCP37" s="450" t="s">
        <v>150</v>
      </c>
      <c r="OCQ37" s="446" t="s">
        <v>151</v>
      </c>
      <c r="OCR37" s="446" t="s">
        <v>138</v>
      </c>
      <c r="OCS37" s="446" t="s">
        <v>139</v>
      </c>
      <c r="OCT37" s="446">
        <v>0.3</v>
      </c>
      <c r="OCU37" s="451">
        <f>+VLOOKUP(OCP37,[111]Insumos!$A$2:$F$2700,5,FALSE)</f>
        <v>32545</v>
      </c>
      <c r="OCV37" s="451">
        <f>+ROUND(OCT37*OCU37,0)</f>
        <v>9764</v>
      </c>
      <c r="OCW37" s="450" t="s">
        <v>327</v>
      </c>
      <c r="OCX37" s="450" t="s">
        <v>150</v>
      </c>
      <c r="OCY37" s="446" t="s">
        <v>151</v>
      </c>
      <c r="OCZ37" s="446" t="s">
        <v>138</v>
      </c>
      <c r="ODA37" s="446" t="s">
        <v>139</v>
      </c>
      <c r="ODB37" s="446">
        <v>0.3</v>
      </c>
      <c r="ODC37" s="451">
        <f>+VLOOKUP(OCX37,[111]Insumos!$A$2:$F$2700,5,FALSE)</f>
        <v>32545</v>
      </c>
      <c r="ODD37" s="451">
        <f>+ROUND(ODB37*ODC37,0)</f>
        <v>9764</v>
      </c>
      <c r="ODE37" s="450" t="s">
        <v>327</v>
      </c>
      <c r="ODF37" s="450" t="s">
        <v>150</v>
      </c>
      <c r="ODG37" s="446" t="s">
        <v>151</v>
      </c>
      <c r="ODH37" s="446" t="s">
        <v>138</v>
      </c>
      <c r="ODI37" s="446" t="s">
        <v>139</v>
      </c>
      <c r="ODJ37" s="446">
        <v>0.3</v>
      </c>
      <c r="ODK37" s="451">
        <f>+VLOOKUP(ODF37,[111]Insumos!$A$2:$F$2700,5,FALSE)</f>
        <v>32545</v>
      </c>
      <c r="ODL37" s="451">
        <f>+ROUND(ODJ37*ODK37,0)</f>
        <v>9764</v>
      </c>
      <c r="ODM37" s="450" t="s">
        <v>327</v>
      </c>
      <c r="ODN37" s="450" t="s">
        <v>150</v>
      </c>
      <c r="ODO37" s="446" t="s">
        <v>151</v>
      </c>
      <c r="ODP37" s="446" t="s">
        <v>138</v>
      </c>
      <c r="ODQ37" s="446" t="s">
        <v>139</v>
      </c>
      <c r="ODR37" s="446">
        <v>0.3</v>
      </c>
      <c r="ODS37" s="451">
        <f>+VLOOKUP(ODN37,[111]Insumos!$A$2:$F$2700,5,FALSE)</f>
        <v>32545</v>
      </c>
      <c r="ODT37" s="451">
        <f>+ROUND(ODR37*ODS37,0)</f>
        <v>9764</v>
      </c>
      <c r="ODU37" s="450" t="s">
        <v>327</v>
      </c>
      <c r="ODV37" s="450" t="s">
        <v>150</v>
      </c>
      <c r="ODW37" s="446" t="s">
        <v>151</v>
      </c>
      <c r="ODX37" s="446" t="s">
        <v>138</v>
      </c>
      <c r="ODY37" s="446" t="s">
        <v>139</v>
      </c>
      <c r="ODZ37" s="446">
        <v>0.3</v>
      </c>
      <c r="OEA37" s="451">
        <f>+VLOOKUP(ODV37,[111]Insumos!$A$2:$F$2700,5,FALSE)</f>
        <v>32545</v>
      </c>
      <c r="OEB37" s="451">
        <f>+ROUND(ODZ37*OEA37,0)</f>
        <v>9764</v>
      </c>
      <c r="OEC37" s="450" t="s">
        <v>327</v>
      </c>
      <c r="OED37" s="450" t="s">
        <v>150</v>
      </c>
      <c r="OEE37" s="446" t="s">
        <v>151</v>
      </c>
      <c r="OEF37" s="446" t="s">
        <v>138</v>
      </c>
      <c r="OEG37" s="446" t="s">
        <v>139</v>
      </c>
      <c r="OEH37" s="446">
        <v>0.3</v>
      </c>
      <c r="OEI37" s="451">
        <f>+VLOOKUP(OED37,[111]Insumos!$A$2:$F$2700,5,FALSE)</f>
        <v>32545</v>
      </c>
      <c r="OEJ37" s="451">
        <f>+ROUND(OEH37*OEI37,0)</f>
        <v>9764</v>
      </c>
      <c r="OEK37" s="450" t="s">
        <v>327</v>
      </c>
      <c r="OEL37" s="450" t="s">
        <v>150</v>
      </c>
      <c r="OEM37" s="446" t="s">
        <v>151</v>
      </c>
      <c r="OEN37" s="446" t="s">
        <v>138</v>
      </c>
      <c r="OEO37" s="446" t="s">
        <v>139</v>
      </c>
      <c r="OEP37" s="446">
        <v>0.3</v>
      </c>
      <c r="OEQ37" s="451">
        <f>+VLOOKUP(OEL37,[111]Insumos!$A$2:$F$2700,5,FALSE)</f>
        <v>32545</v>
      </c>
      <c r="OER37" s="451">
        <f>+ROUND(OEP37*OEQ37,0)</f>
        <v>9764</v>
      </c>
      <c r="OES37" s="450" t="s">
        <v>327</v>
      </c>
      <c r="OET37" s="450" t="s">
        <v>150</v>
      </c>
      <c r="OEU37" s="446" t="s">
        <v>151</v>
      </c>
      <c r="OEV37" s="446" t="s">
        <v>138</v>
      </c>
      <c r="OEW37" s="446" t="s">
        <v>139</v>
      </c>
      <c r="OEX37" s="446">
        <v>0.3</v>
      </c>
      <c r="OEY37" s="451">
        <f>+VLOOKUP(OET37,[111]Insumos!$A$2:$F$2700,5,FALSE)</f>
        <v>32545</v>
      </c>
      <c r="OEZ37" s="451">
        <f>+ROUND(OEX37*OEY37,0)</f>
        <v>9764</v>
      </c>
      <c r="OFA37" s="450" t="s">
        <v>327</v>
      </c>
      <c r="OFB37" s="450" t="s">
        <v>150</v>
      </c>
      <c r="OFC37" s="446" t="s">
        <v>151</v>
      </c>
      <c r="OFD37" s="446" t="s">
        <v>138</v>
      </c>
      <c r="OFE37" s="446" t="s">
        <v>139</v>
      </c>
      <c r="OFF37" s="446">
        <v>0.3</v>
      </c>
      <c r="OFG37" s="451">
        <f>+VLOOKUP(OFB37,[111]Insumos!$A$2:$F$2700,5,FALSE)</f>
        <v>32545</v>
      </c>
      <c r="OFH37" s="451">
        <f>+ROUND(OFF37*OFG37,0)</f>
        <v>9764</v>
      </c>
      <c r="OFI37" s="450" t="s">
        <v>327</v>
      </c>
      <c r="OFJ37" s="450" t="s">
        <v>150</v>
      </c>
      <c r="OFK37" s="446" t="s">
        <v>151</v>
      </c>
      <c r="OFL37" s="446" t="s">
        <v>138</v>
      </c>
      <c r="OFM37" s="446" t="s">
        <v>139</v>
      </c>
      <c r="OFN37" s="446">
        <v>0.3</v>
      </c>
      <c r="OFO37" s="451">
        <f>+VLOOKUP(OFJ37,[111]Insumos!$A$2:$F$2700,5,FALSE)</f>
        <v>32545</v>
      </c>
      <c r="OFP37" s="451">
        <f>+ROUND(OFN37*OFO37,0)</f>
        <v>9764</v>
      </c>
      <c r="OFQ37" s="450" t="s">
        <v>327</v>
      </c>
      <c r="OFR37" s="450" t="s">
        <v>150</v>
      </c>
      <c r="OFS37" s="446" t="s">
        <v>151</v>
      </c>
      <c r="OFT37" s="446" t="s">
        <v>138</v>
      </c>
      <c r="OFU37" s="446" t="s">
        <v>139</v>
      </c>
      <c r="OFV37" s="446">
        <v>0.3</v>
      </c>
      <c r="OFW37" s="451">
        <f>+VLOOKUP(OFR37,[111]Insumos!$A$2:$F$2700,5,FALSE)</f>
        <v>32545</v>
      </c>
      <c r="OFX37" s="451">
        <f>+ROUND(OFV37*OFW37,0)</f>
        <v>9764</v>
      </c>
      <c r="OFY37" s="450" t="s">
        <v>327</v>
      </c>
      <c r="OFZ37" s="450" t="s">
        <v>150</v>
      </c>
      <c r="OGA37" s="446" t="s">
        <v>151</v>
      </c>
      <c r="OGB37" s="446" t="s">
        <v>138</v>
      </c>
      <c r="OGC37" s="446" t="s">
        <v>139</v>
      </c>
      <c r="OGD37" s="446">
        <v>0.3</v>
      </c>
      <c r="OGE37" s="451">
        <f>+VLOOKUP(OFZ37,[111]Insumos!$A$2:$F$2700,5,FALSE)</f>
        <v>32545</v>
      </c>
      <c r="OGF37" s="451">
        <f>+ROUND(OGD37*OGE37,0)</f>
        <v>9764</v>
      </c>
      <c r="OGG37" s="450" t="s">
        <v>327</v>
      </c>
      <c r="OGH37" s="450" t="s">
        <v>150</v>
      </c>
      <c r="OGI37" s="446" t="s">
        <v>151</v>
      </c>
      <c r="OGJ37" s="446" t="s">
        <v>138</v>
      </c>
      <c r="OGK37" s="446" t="s">
        <v>139</v>
      </c>
      <c r="OGL37" s="446">
        <v>0.3</v>
      </c>
      <c r="OGM37" s="451">
        <f>+VLOOKUP(OGH37,[111]Insumos!$A$2:$F$2700,5,FALSE)</f>
        <v>32545</v>
      </c>
      <c r="OGN37" s="451">
        <f>+ROUND(OGL37*OGM37,0)</f>
        <v>9764</v>
      </c>
      <c r="OGO37" s="450" t="s">
        <v>327</v>
      </c>
      <c r="OGP37" s="450" t="s">
        <v>150</v>
      </c>
      <c r="OGQ37" s="446" t="s">
        <v>151</v>
      </c>
      <c r="OGR37" s="446" t="s">
        <v>138</v>
      </c>
      <c r="OGS37" s="446" t="s">
        <v>139</v>
      </c>
      <c r="OGT37" s="446">
        <v>0.3</v>
      </c>
      <c r="OGU37" s="451">
        <f>+VLOOKUP(OGP37,[111]Insumos!$A$2:$F$2700,5,FALSE)</f>
        <v>32545</v>
      </c>
      <c r="OGV37" s="451">
        <f>+ROUND(OGT37*OGU37,0)</f>
        <v>9764</v>
      </c>
      <c r="OGW37" s="450" t="s">
        <v>327</v>
      </c>
      <c r="OGX37" s="450" t="s">
        <v>150</v>
      </c>
      <c r="OGY37" s="446" t="s">
        <v>151</v>
      </c>
      <c r="OGZ37" s="446" t="s">
        <v>138</v>
      </c>
      <c r="OHA37" s="446" t="s">
        <v>139</v>
      </c>
      <c r="OHB37" s="446">
        <v>0.3</v>
      </c>
      <c r="OHC37" s="451">
        <f>+VLOOKUP(OGX37,[111]Insumos!$A$2:$F$2700,5,FALSE)</f>
        <v>32545</v>
      </c>
      <c r="OHD37" s="451">
        <f>+ROUND(OHB37*OHC37,0)</f>
        <v>9764</v>
      </c>
      <c r="OHE37" s="450" t="s">
        <v>327</v>
      </c>
      <c r="OHF37" s="450" t="s">
        <v>150</v>
      </c>
      <c r="OHG37" s="446" t="s">
        <v>151</v>
      </c>
      <c r="OHH37" s="446" t="s">
        <v>138</v>
      </c>
      <c r="OHI37" s="446" t="s">
        <v>139</v>
      </c>
      <c r="OHJ37" s="446">
        <v>0.3</v>
      </c>
      <c r="OHK37" s="451">
        <f>+VLOOKUP(OHF37,[111]Insumos!$A$2:$F$2700,5,FALSE)</f>
        <v>32545</v>
      </c>
      <c r="OHL37" s="451">
        <f>+ROUND(OHJ37*OHK37,0)</f>
        <v>9764</v>
      </c>
      <c r="OHM37" s="450" t="s">
        <v>327</v>
      </c>
      <c r="OHN37" s="450" t="s">
        <v>150</v>
      </c>
      <c r="OHO37" s="446" t="s">
        <v>151</v>
      </c>
      <c r="OHP37" s="446" t="s">
        <v>138</v>
      </c>
      <c r="OHQ37" s="446" t="s">
        <v>139</v>
      </c>
      <c r="OHR37" s="446">
        <v>0.3</v>
      </c>
      <c r="OHS37" s="451">
        <f>+VLOOKUP(OHN37,[111]Insumos!$A$2:$F$2700,5,FALSE)</f>
        <v>32545</v>
      </c>
      <c r="OHT37" s="451">
        <f>+ROUND(OHR37*OHS37,0)</f>
        <v>9764</v>
      </c>
      <c r="OHU37" s="450" t="s">
        <v>327</v>
      </c>
      <c r="OHV37" s="450" t="s">
        <v>150</v>
      </c>
      <c r="OHW37" s="446" t="s">
        <v>151</v>
      </c>
      <c r="OHX37" s="446" t="s">
        <v>138</v>
      </c>
      <c r="OHY37" s="446" t="s">
        <v>139</v>
      </c>
      <c r="OHZ37" s="446">
        <v>0.3</v>
      </c>
      <c r="OIA37" s="451">
        <f>+VLOOKUP(OHV37,[111]Insumos!$A$2:$F$2700,5,FALSE)</f>
        <v>32545</v>
      </c>
      <c r="OIB37" s="451">
        <f>+ROUND(OHZ37*OIA37,0)</f>
        <v>9764</v>
      </c>
      <c r="OIC37" s="450" t="s">
        <v>327</v>
      </c>
      <c r="OID37" s="450" t="s">
        <v>150</v>
      </c>
      <c r="OIE37" s="446" t="s">
        <v>151</v>
      </c>
      <c r="OIF37" s="446" t="s">
        <v>138</v>
      </c>
      <c r="OIG37" s="446" t="s">
        <v>139</v>
      </c>
      <c r="OIH37" s="446">
        <v>0.3</v>
      </c>
      <c r="OII37" s="451">
        <f>+VLOOKUP(OID37,[111]Insumos!$A$2:$F$2700,5,FALSE)</f>
        <v>32545</v>
      </c>
      <c r="OIJ37" s="451">
        <f>+ROUND(OIH37*OII37,0)</f>
        <v>9764</v>
      </c>
      <c r="OIK37" s="450" t="s">
        <v>327</v>
      </c>
      <c r="OIL37" s="450" t="s">
        <v>150</v>
      </c>
      <c r="OIM37" s="446" t="s">
        <v>151</v>
      </c>
      <c r="OIN37" s="446" t="s">
        <v>138</v>
      </c>
      <c r="OIO37" s="446" t="s">
        <v>139</v>
      </c>
      <c r="OIP37" s="446">
        <v>0.3</v>
      </c>
      <c r="OIQ37" s="451">
        <f>+VLOOKUP(OIL37,[111]Insumos!$A$2:$F$2700,5,FALSE)</f>
        <v>32545</v>
      </c>
      <c r="OIR37" s="451">
        <f>+ROUND(OIP37*OIQ37,0)</f>
        <v>9764</v>
      </c>
      <c r="OIS37" s="450" t="s">
        <v>327</v>
      </c>
      <c r="OIT37" s="450" t="s">
        <v>150</v>
      </c>
      <c r="OIU37" s="446" t="s">
        <v>151</v>
      </c>
      <c r="OIV37" s="446" t="s">
        <v>138</v>
      </c>
      <c r="OIW37" s="446" t="s">
        <v>139</v>
      </c>
      <c r="OIX37" s="446">
        <v>0.3</v>
      </c>
      <c r="OIY37" s="451">
        <f>+VLOOKUP(OIT37,[111]Insumos!$A$2:$F$2700,5,FALSE)</f>
        <v>32545</v>
      </c>
      <c r="OIZ37" s="451">
        <f>+ROUND(OIX37*OIY37,0)</f>
        <v>9764</v>
      </c>
      <c r="OJA37" s="450" t="s">
        <v>327</v>
      </c>
      <c r="OJB37" s="450" t="s">
        <v>150</v>
      </c>
      <c r="OJC37" s="446" t="s">
        <v>151</v>
      </c>
      <c r="OJD37" s="446" t="s">
        <v>138</v>
      </c>
      <c r="OJE37" s="446" t="s">
        <v>139</v>
      </c>
      <c r="OJF37" s="446">
        <v>0.3</v>
      </c>
      <c r="OJG37" s="451">
        <f>+VLOOKUP(OJB37,[111]Insumos!$A$2:$F$2700,5,FALSE)</f>
        <v>32545</v>
      </c>
      <c r="OJH37" s="451">
        <f>+ROUND(OJF37*OJG37,0)</f>
        <v>9764</v>
      </c>
      <c r="OJI37" s="450" t="s">
        <v>327</v>
      </c>
      <c r="OJJ37" s="450" t="s">
        <v>150</v>
      </c>
      <c r="OJK37" s="446" t="s">
        <v>151</v>
      </c>
      <c r="OJL37" s="446" t="s">
        <v>138</v>
      </c>
      <c r="OJM37" s="446" t="s">
        <v>139</v>
      </c>
      <c r="OJN37" s="446">
        <v>0.3</v>
      </c>
      <c r="OJO37" s="451">
        <f>+VLOOKUP(OJJ37,[111]Insumos!$A$2:$F$2700,5,FALSE)</f>
        <v>32545</v>
      </c>
      <c r="OJP37" s="451">
        <f>+ROUND(OJN37*OJO37,0)</f>
        <v>9764</v>
      </c>
      <c r="OJQ37" s="450" t="s">
        <v>327</v>
      </c>
      <c r="OJR37" s="450" t="s">
        <v>150</v>
      </c>
      <c r="OJS37" s="446" t="s">
        <v>151</v>
      </c>
      <c r="OJT37" s="446" t="s">
        <v>138</v>
      </c>
      <c r="OJU37" s="446" t="s">
        <v>139</v>
      </c>
      <c r="OJV37" s="446">
        <v>0.3</v>
      </c>
      <c r="OJW37" s="451">
        <f>+VLOOKUP(OJR37,[111]Insumos!$A$2:$F$2700,5,FALSE)</f>
        <v>32545</v>
      </c>
      <c r="OJX37" s="451">
        <f>+ROUND(OJV37*OJW37,0)</f>
        <v>9764</v>
      </c>
      <c r="OJY37" s="450" t="s">
        <v>327</v>
      </c>
      <c r="OJZ37" s="450" t="s">
        <v>150</v>
      </c>
      <c r="OKA37" s="446" t="s">
        <v>151</v>
      </c>
      <c r="OKB37" s="446" t="s">
        <v>138</v>
      </c>
      <c r="OKC37" s="446" t="s">
        <v>139</v>
      </c>
      <c r="OKD37" s="446">
        <v>0.3</v>
      </c>
      <c r="OKE37" s="451">
        <f>+VLOOKUP(OJZ37,[111]Insumos!$A$2:$F$2700,5,FALSE)</f>
        <v>32545</v>
      </c>
      <c r="OKF37" s="451">
        <f>+ROUND(OKD37*OKE37,0)</f>
        <v>9764</v>
      </c>
      <c r="OKG37" s="450" t="s">
        <v>327</v>
      </c>
      <c r="OKH37" s="450" t="s">
        <v>150</v>
      </c>
      <c r="OKI37" s="446" t="s">
        <v>151</v>
      </c>
      <c r="OKJ37" s="446" t="s">
        <v>138</v>
      </c>
      <c r="OKK37" s="446" t="s">
        <v>139</v>
      </c>
      <c r="OKL37" s="446">
        <v>0.3</v>
      </c>
      <c r="OKM37" s="451">
        <f>+VLOOKUP(OKH37,[111]Insumos!$A$2:$F$2700,5,FALSE)</f>
        <v>32545</v>
      </c>
      <c r="OKN37" s="451">
        <f>+ROUND(OKL37*OKM37,0)</f>
        <v>9764</v>
      </c>
      <c r="OKO37" s="450" t="s">
        <v>327</v>
      </c>
      <c r="OKP37" s="450" t="s">
        <v>150</v>
      </c>
      <c r="OKQ37" s="446" t="s">
        <v>151</v>
      </c>
      <c r="OKR37" s="446" t="s">
        <v>138</v>
      </c>
      <c r="OKS37" s="446" t="s">
        <v>139</v>
      </c>
      <c r="OKT37" s="446">
        <v>0.3</v>
      </c>
      <c r="OKU37" s="451">
        <f>+VLOOKUP(OKP37,[111]Insumos!$A$2:$F$2700,5,FALSE)</f>
        <v>32545</v>
      </c>
      <c r="OKV37" s="451">
        <f>+ROUND(OKT37*OKU37,0)</f>
        <v>9764</v>
      </c>
      <c r="OKW37" s="450" t="s">
        <v>327</v>
      </c>
      <c r="OKX37" s="450" t="s">
        <v>150</v>
      </c>
      <c r="OKY37" s="446" t="s">
        <v>151</v>
      </c>
      <c r="OKZ37" s="446" t="s">
        <v>138</v>
      </c>
      <c r="OLA37" s="446" t="s">
        <v>139</v>
      </c>
      <c r="OLB37" s="446">
        <v>0.3</v>
      </c>
      <c r="OLC37" s="451">
        <f>+VLOOKUP(OKX37,[111]Insumos!$A$2:$F$2700,5,FALSE)</f>
        <v>32545</v>
      </c>
      <c r="OLD37" s="451">
        <f>+ROUND(OLB37*OLC37,0)</f>
        <v>9764</v>
      </c>
      <c r="OLE37" s="450" t="s">
        <v>327</v>
      </c>
      <c r="OLF37" s="450" t="s">
        <v>150</v>
      </c>
      <c r="OLG37" s="446" t="s">
        <v>151</v>
      </c>
      <c r="OLH37" s="446" t="s">
        <v>138</v>
      </c>
      <c r="OLI37" s="446" t="s">
        <v>139</v>
      </c>
      <c r="OLJ37" s="446">
        <v>0.3</v>
      </c>
      <c r="OLK37" s="451">
        <f>+VLOOKUP(OLF37,[111]Insumos!$A$2:$F$2700,5,FALSE)</f>
        <v>32545</v>
      </c>
      <c r="OLL37" s="451">
        <f>+ROUND(OLJ37*OLK37,0)</f>
        <v>9764</v>
      </c>
      <c r="OLM37" s="450" t="s">
        <v>327</v>
      </c>
      <c r="OLN37" s="450" t="s">
        <v>150</v>
      </c>
      <c r="OLO37" s="446" t="s">
        <v>151</v>
      </c>
      <c r="OLP37" s="446" t="s">
        <v>138</v>
      </c>
      <c r="OLQ37" s="446" t="s">
        <v>139</v>
      </c>
      <c r="OLR37" s="446">
        <v>0.3</v>
      </c>
      <c r="OLS37" s="451">
        <f>+VLOOKUP(OLN37,[111]Insumos!$A$2:$F$2700,5,FALSE)</f>
        <v>32545</v>
      </c>
      <c r="OLT37" s="451">
        <f>+ROUND(OLR37*OLS37,0)</f>
        <v>9764</v>
      </c>
      <c r="OLU37" s="450" t="s">
        <v>327</v>
      </c>
      <c r="OLV37" s="450" t="s">
        <v>150</v>
      </c>
      <c r="OLW37" s="446" t="s">
        <v>151</v>
      </c>
      <c r="OLX37" s="446" t="s">
        <v>138</v>
      </c>
      <c r="OLY37" s="446" t="s">
        <v>139</v>
      </c>
      <c r="OLZ37" s="446">
        <v>0.3</v>
      </c>
      <c r="OMA37" s="451">
        <f>+VLOOKUP(OLV37,[111]Insumos!$A$2:$F$2700,5,FALSE)</f>
        <v>32545</v>
      </c>
      <c r="OMB37" s="451">
        <f>+ROUND(OLZ37*OMA37,0)</f>
        <v>9764</v>
      </c>
      <c r="OMC37" s="450" t="s">
        <v>327</v>
      </c>
      <c r="OMD37" s="450" t="s">
        <v>150</v>
      </c>
      <c r="OME37" s="446" t="s">
        <v>151</v>
      </c>
      <c r="OMF37" s="446" t="s">
        <v>138</v>
      </c>
      <c r="OMG37" s="446" t="s">
        <v>139</v>
      </c>
      <c r="OMH37" s="446">
        <v>0.3</v>
      </c>
      <c r="OMI37" s="451">
        <f>+VLOOKUP(OMD37,[111]Insumos!$A$2:$F$2700,5,FALSE)</f>
        <v>32545</v>
      </c>
      <c r="OMJ37" s="451">
        <f>+ROUND(OMH37*OMI37,0)</f>
        <v>9764</v>
      </c>
      <c r="OMK37" s="450" t="s">
        <v>327</v>
      </c>
      <c r="OML37" s="450" t="s">
        <v>150</v>
      </c>
      <c r="OMM37" s="446" t="s">
        <v>151</v>
      </c>
      <c r="OMN37" s="446" t="s">
        <v>138</v>
      </c>
      <c r="OMO37" s="446" t="s">
        <v>139</v>
      </c>
      <c r="OMP37" s="446">
        <v>0.3</v>
      </c>
      <c r="OMQ37" s="451">
        <f>+VLOOKUP(OML37,[111]Insumos!$A$2:$F$2700,5,FALSE)</f>
        <v>32545</v>
      </c>
      <c r="OMR37" s="451">
        <f>+ROUND(OMP37*OMQ37,0)</f>
        <v>9764</v>
      </c>
      <c r="OMS37" s="450" t="s">
        <v>327</v>
      </c>
      <c r="OMT37" s="450" t="s">
        <v>150</v>
      </c>
      <c r="OMU37" s="446" t="s">
        <v>151</v>
      </c>
      <c r="OMV37" s="446" t="s">
        <v>138</v>
      </c>
      <c r="OMW37" s="446" t="s">
        <v>139</v>
      </c>
      <c r="OMX37" s="446">
        <v>0.3</v>
      </c>
      <c r="OMY37" s="451">
        <f>+VLOOKUP(OMT37,[111]Insumos!$A$2:$F$2700,5,FALSE)</f>
        <v>32545</v>
      </c>
      <c r="OMZ37" s="451">
        <f>+ROUND(OMX37*OMY37,0)</f>
        <v>9764</v>
      </c>
      <c r="ONA37" s="450" t="s">
        <v>327</v>
      </c>
      <c r="ONB37" s="450" t="s">
        <v>150</v>
      </c>
      <c r="ONC37" s="446" t="s">
        <v>151</v>
      </c>
      <c r="OND37" s="446" t="s">
        <v>138</v>
      </c>
      <c r="ONE37" s="446" t="s">
        <v>139</v>
      </c>
      <c r="ONF37" s="446">
        <v>0.3</v>
      </c>
      <c r="ONG37" s="451">
        <f>+VLOOKUP(ONB37,[111]Insumos!$A$2:$F$2700,5,FALSE)</f>
        <v>32545</v>
      </c>
      <c r="ONH37" s="451">
        <f>+ROUND(ONF37*ONG37,0)</f>
        <v>9764</v>
      </c>
      <c r="ONI37" s="450" t="s">
        <v>327</v>
      </c>
      <c r="ONJ37" s="450" t="s">
        <v>150</v>
      </c>
      <c r="ONK37" s="446" t="s">
        <v>151</v>
      </c>
      <c r="ONL37" s="446" t="s">
        <v>138</v>
      </c>
      <c r="ONM37" s="446" t="s">
        <v>139</v>
      </c>
      <c r="ONN37" s="446">
        <v>0.3</v>
      </c>
      <c r="ONO37" s="451">
        <f>+VLOOKUP(ONJ37,[111]Insumos!$A$2:$F$2700,5,FALSE)</f>
        <v>32545</v>
      </c>
      <c r="ONP37" s="451">
        <f>+ROUND(ONN37*ONO37,0)</f>
        <v>9764</v>
      </c>
      <c r="ONQ37" s="450" t="s">
        <v>327</v>
      </c>
      <c r="ONR37" s="450" t="s">
        <v>150</v>
      </c>
      <c r="ONS37" s="446" t="s">
        <v>151</v>
      </c>
      <c r="ONT37" s="446" t="s">
        <v>138</v>
      </c>
      <c r="ONU37" s="446" t="s">
        <v>139</v>
      </c>
      <c r="ONV37" s="446">
        <v>0.3</v>
      </c>
      <c r="ONW37" s="451">
        <f>+VLOOKUP(ONR37,[111]Insumos!$A$2:$F$2700,5,FALSE)</f>
        <v>32545</v>
      </c>
      <c r="ONX37" s="451">
        <f>+ROUND(ONV37*ONW37,0)</f>
        <v>9764</v>
      </c>
      <c r="ONY37" s="450" t="s">
        <v>327</v>
      </c>
      <c r="ONZ37" s="450" t="s">
        <v>150</v>
      </c>
      <c r="OOA37" s="446" t="s">
        <v>151</v>
      </c>
      <c r="OOB37" s="446" t="s">
        <v>138</v>
      </c>
      <c r="OOC37" s="446" t="s">
        <v>139</v>
      </c>
      <c r="OOD37" s="446">
        <v>0.3</v>
      </c>
      <c r="OOE37" s="451">
        <f>+VLOOKUP(ONZ37,[111]Insumos!$A$2:$F$2700,5,FALSE)</f>
        <v>32545</v>
      </c>
      <c r="OOF37" s="451">
        <f>+ROUND(OOD37*OOE37,0)</f>
        <v>9764</v>
      </c>
      <c r="OOG37" s="450" t="s">
        <v>327</v>
      </c>
      <c r="OOH37" s="450" t="s">
        <v>150</v>
      </c>
      <c r="OOI37" s="446" t="s">
        <v>151</v>
      </c>
      <c r="OOJ37" s="446" t="s">
        <v>138</v>
      </c>
      <c r="OOK37" s="446" t="s">
        <v>139</v>
      </c>
      <c r="OOL37" s="446">
        <v>0.3</v>
      </c>
      <c r="OOM37" s="451">
        <f>+VLOOKUP(OOH37,[111]Insumos!$A$2:$F$2700,5,FALSE)</f>
        <v>32545</v>
      </c>
      <c r="OON37" s="451">
        <f>+ROUND(OOL37*OOM37,0)</f>
        <v>9764</v>
      </c>
      <c r="OOO37" s="450" t="s">
        <v>327</v>
      </c>
      <c r="OOP37" s="450" t="s">
        <v>150</v>
      </c>
      <c r="OOQ37" s="446" t="s">
        <v>151</v>
      </c>
      <c r="OOR37" s="446" t="s">
        <v>138</v>
      </c>
      <c r="OOS37" s="446" t="s">
        <v>139</v>
      </c>
      <c r="OOT37" s="446">
        <v>0.3</v>
      </c>
      <c r="OOU37" s="451">
        <f>+VLOOKUP(OOP37,[111]Insumos!$A$2:$F$2700,5,FALSE)</f>
        <v>32545</v>
      </c>
      <c r="OOV37" s="451">
        <f>+ROUND(OOT37*OOU37,0)</f>
        <v>9764</v>
      </c>
      <c r="OOW37" s="450" t="s">
        <v>327</v>
      </c>
      <c r="OOX37" s="450" t="s">
        <v>150</v>
      </c>
      <c r="OOY37" s="446" t="s">
        <v>151</v>
      </c>
      <c r="OOZ37" s="446" t="s">
        <v>138</v>
      </c>
      <c r="OPA37" s="446" t="s">
        <v>139</v>
      </c>
      <c r="OPB37" s="446">
        <v>0.3</v>
      </c>
      <c r="OPC37" s="451">
        <f>+VLOOKUP(OOX37,[111]Insumos!$A$2:$F$2700,5,FALSE)</f>
        <v>32545</v>
      </c>
      <c r="OPD37" s="451">
        <f>+ROUND(OPB37*OPC37,0)</f>
        <v>9764</v>
      </c>
      <c r="OPE37" s="450" t="s">
        <v>327</v>
      </c>
      <c r="OPF37" s="450" t="s">
        <v>150</v>
      </c>
      <c r="OPG37" s="446" t="s">
        <v>151</v>
      </c>
      <c r="OPH37" s="446" t="s">
        <v>138</v>
      </c>
      <c r="OPI37" s="446" t="s">
        <v>139</v>
      </c>
      <c r="OPJ37" s="446">
        <v>0.3</v>
      </c>
      <c r="OPK37" s="451">
        <f>+VLOOKUP(OPF37,[111]Insumos!$A$2:$F$2700,5,FALSE)</f>
        <v>32545</v>
      </c>
      <c r="OPL37" s="451">
        <f>+ROUND(OPJ37*OPK37,0)</f>
        <v>9764</v>
      </c>
      <c r="OPM37" s="450" t="s">
        <v>327</v>
      </c>
      <c r="OPN37" s="450" t="s">
        <v>150</v>
      </c>
      <c r="OPO37" s="446" t="s">
        <v>151</v>
      </c>
      <c r="OPP37" s="446" t="s">
        <v>138</v>
      </c>
      <c r="OPQ37" s="446" t="s">
        <v>139</v>
      </c>
      <c r="OPR37" s="446">
        <v>0.3</v>
      </c>
      <c r="OPS37" s="451">
        <f>+VLOOKUP(OPN37,[111]Insumos!$A$2:$F$2700,5,FALSE)</f>
        <v>32545</v>
      </c>
      <c r="OPT37" s="451">
        <f>+ROUND(OPR37*OPS37,0)</f>
        <v>9764</v>
      </c>
      <c r="OPU37" s="450" t="s">
        <v>327</v>
      </c>
      <c r="OPV37" s="450" t="s">
        <v>150</v>
      </c>
      <c r="OPW37" s="446" t="s">
        <v>151</v>
      </c>
      <c r="OPX37" s="446" t="s">
        <v>138</v>
      </c>
      <c r="OPY37" s="446" t="s">
        <v>139</v>
      </c>
      <c r="OPZ37" s="446">
        <v>0.3</v>
      </c>
      <c r="OQA37" s="451">
        <f>+VLOOKUP(OPV37,[111]Insumos!$A$2:$F$2700,5,FALSE)</f>
        <v>32545</v>
      </c>
      <c r="OQB37" s="451">
        <f>+ROUND(OPZ37*OQA37,0)</f>
        <v>9764</v>
      </c>
      <c r="OQC37" s="450" t="s">
        <v>327</v>
      </c>
      <c r="OQD37" s="450" t="s">
        <v>150</v>
      </c>
      <c r="OQE37" s="446" t="s">
        <v>151</v>
      </c>
      <c r="OQF37" s="446" t="s">
        <v>138</v>
      </c>
      <c r="OQG37" s="446" t="s">
        <v>139</v>
      </c>
      <c r="OQH37" s="446">
        <v>0.3</v>
      </c>
      <c r="OQI37" s="451">
        <f>+VLOOKUP(OQD37,[111]Insumos!$A$2:$F$2700,5,FALSE)</f>
        <v>32545</v>
      </c>
      <c r="OQJ37" s="451">
        <f>+ROUND(OQH37*OQI37,0)</f>
        <v>9764</v>
      </c>
      <c r="OQK37" s="450" t="s">
        <v>327</v>
      </c>
      <c r="OQL37" s="450" t="s">
        <v>150</v>
      </c>
      <c r="OQM37" s="446" t="s">
        <v>151</v>
      </c>
      <c r="OQN37" s="446" t="s">
        <v>138</v>
      </c>
      <c r="OQO37" s="446" t="s">
        <v>139</v>
      </c>
      <c r="OQP37" s="446">
        <v>0.3</v>
      </c>
      <c r="OQQ37" s="451">
        <f>+VLOOKUP(OQL37,[111]Insumos!$A$2:$F$2700,5,FALSE)</f>
        <v>32545</v>
      </c>
      <c r="OQR37" s="451">
        <f>+ROUND(OQP37*OQQ37,0)</f>
        <v>9764</v>
      </c>
      <c r="OQS37" s="450" t="s">
        <v>327</v>
      </c>
      <c r="OQT37" s="450" t="s">
        <v>150</v>
      </c>
      <c r="OQU37" s="446" t="s">
        <v>151</v>
      </c>
      <c r="OQV37" s="446" t="s">
        <v>138</v>
      </c>
      <c r="OQW37" s="446" t="s">
        <v>139</v>
      </c>
      <c r="OQX37" s="446">
        <v>0.3</v>
      </c>
      <c r="OQY37" s="451">
        <f>+VLOOKUP(OQT37,[111]Insumos!$A$2:$F$2700,5,FALSE)</f>
        <v>32545</v>
      </c>
      <c r="OQZ37" s="451">
        <f>+ROUND(OQX37*OQY37,0)</f>
        <v>9764</v>
      </c>
      <c r="ORA37" s="450" t="s">
        <v>327</v>
      </c>
      <c r="ORB37" s="450" t="s">
        <v>150</v>
      </c>
      <c r="ORC37" s="446" t="s">
        <v>151</v>
      </c>
      <c r="ORD37" s="446" t="s">
        <v>138</v>
      </c>
      <c r="ORE37" s="446" t="s">
        <v>139</v>
      </c>
      <c r="ORF37" s="446">
        <v>0.3</v>
      </c>
      <c r="ORG37" s="451">
        <f>+VLOOKUP(ORB37,[111]Insumos!$A$2:$F$2700,5,FALSE)</f>
        <v>32545</v>
      </c>
      <c r="ORH37" s="451">
        <f>+ROUND(ORF37*ORG37,0)</f>
        <v>9764</v>
      </c>
      <c r="ORI37" s="450" t="s">
        <v>327</v>
      </c>
      <c r="ORJ37" s="450" t="s">
        <v>150</v>
      </c>
      <c r="ORK37" s="446" t="s">
        <v>151</v>
      </c>
      <c r="ORL37" s="446" t="s">
        <v>138</v>
      </c>
      <c r="ORM37" s="446" t="s">
        <v>139</v>
      </c>
      <c r="ORN37" s="446">
        <v>0.3</v>
      </c>
      <c r="ORO37" s="451">
        <f>+VLOOKUP(ORJ37,[111]Insumos!$A$2:$F$2700,5,FALSE)</f>
        <v>32545</v>
      </c>
      <c r="ORP37" s="451">
        <f>+ROUND(ORN37*ORO37,0)</f>
        <v>9764</v>
      </c>
      <c r="ORQ37" s="450" t="s">
        <v>327</v>
      </c>
      <c r="ORR37" s="450" t="s">
        <v>150</v>
      </c>
      <c r="ORS37" s="446" t="s">
        <v>151</v>
      </c>
      <c r="ORT37" s="446" t="s">
        <v>138</v>
      </c>
      <c r="ORU37" s="446" t="s">
        <v>139</v>
      </c>
      <c r="ORV37" s="446">
        <v>0.3</v>
      </c>
      <c r="ORW37" s="451">
        <f>+VLOOKUP(ORR37,[111]Insumos!$A$2:$F$2700,5,FALSE)</f>
        <v>32545</v>
      </c>
      <c r="ORX37" s="451">
        <f>+ROUND(ORV37*ORW37,0)</f>
        <v>9764</v>
      </c>
      <c r="ORY37" s="450" t="s">
        <v>327</v>
      </c>
      <c r="ORZ37" s="450" t="s">
        <v>150</v>
      </c>
      <c r="OSA37" s="446" t="s">
        <v>151</v>
      </c>
      <c r="OSB37" s="446" t="s">
        <v>138</v>
      </c>
      <c r="OSC37" s="446" t="s">
        <v>139</v>
      </c>
      <c r="OSD37" s="446">
        <v>0.3</v>
      </c>
      <c r="OSE37" s="451">
        <f>+VLOOKUP(ORZ37,[111]Insumos!$A$2:$F$2700,5,FALSE)</f>
        <v>32545</v>
      </c>
      <c r="OSF37" s="451">
        <f>+ROUND(OSD37*OSE37,0)</f>
        <v>9764</v>
      </c>
      <c r="OSG37" s="450" t="s">
        <v>327</v>
      </c>
      <c r="OSH37" s="450" t="s">
        <v>150</v>
      </c>
      <c r="OSI37" s="446" t="s">
        <v>151</v>
      </c>
      <c r="OSJ37" s="446" t="s">
        <v>138</v>
      </c>
      <c r="OSK37" s="446" t="s">
        <v>139</v>
      </c>
      <c r="OSL37" s="446">
        <v>0.3</v>
      </c>
      <c r="OSM37" s="451">
        <f>+VLOOKUP(OSH37,[111]Insumos!$A$2:$F$2700,5,FALSE)</f>
        <v>32545</v>
      </c>
      <c r="OSN37" s="451">
        <f>+ROUND(OSL37*OSM37,0)</f>
        <v>9764</v>
      </c>
      <c r="OSO37" s="450" t="s">
        <v>327</v>
      </c>
      <c r="OSP37" s="450" t="s">
        <v>150</v>
      </c>
      <c r="OSQ37" s="446" t="s">
        <v>151</v>
      </c>
      <c r="OSR37" s="446" t="s">
        <v>138</v>
      </c>
      <c r="OSS37" s="446" t="s">
        <v>139</v>
      </c>
      <c r="OST37" s="446">
        <v>0.3</v>
      </c>
      <c r="OSU37" s="451">
        <f>+VLOOKUP(OSP37,[111]Insumos!$A$2:$F$2700,5,FALSE)</f>
        <v>32545</v>
      </c>
      <c r="OSV37" s="451">
        <f>+ROUND(OST37*OSU37,0)</f>
        <v>9764</v>
      </c>
      <c r="OSW37" s="450" t="s">
        <v>327</v>
      </c>
      <c r="OSX37" s="450" t="s">
        <v>150</v>
      </c>
      <c r="OSY37" s="446" t="s">
        <v>151</v>
      </c>
      <c r="OSZ37" s="446" t="s">
        <v>138</v>
      </c>
      <c r="OTA37" s="446" t="s">
        <v>139</v>
      </c>
      <c r="OTB37" s="446">
        <v>0.3</v>
      </c>
      <c r="OTC37" s="451">
        <f>+VLOOKUP(OSX37,[111]Insumos!$A$2:$F$2700,5,FALSE)</f>
        <v>32545</v>
      </c>
      <c r="OTD37" s="451">
        <f>+ROUND(OTB37*OTC37,0)</f>
        <v>9764</v>
      </c>
      <c r="OTE37" s="450" t="s">
        <v>327</v>
      </c>
      <c r="OTF37" s="450" t="s">
        <v>150</v>
      </c>
      <c r="OTG37" s="446" t="s">
        <v>151</v>
      </c>
      <c r="OTH37" s="446" t="s">
        <v>138</v>
      </c>
      <c r="OTI37" s="446" t="s">
        <v>139</v>
      </c>
      <c r="OTJ37" s="446">
        <v>0.3</v>
      </c>
      <c r="OTK37" s="451">
        <f>+VLOOKUP(OTF37,[111]Insumos!$A$2:$F$2700,5,FALSE)</f>
        <v>32545</v>
      </c>
      <c r="OTL37" s="451">
        <f>+ROUND(OTJ37*OTK37,0)</f>
        <v>9764</v>
      </c>
      <c r="OTM37" s="450" t="s">
        <v>327</v>
      </c>
      <c r="OTN37" s="450" t="s">
        <v>150</v>
      </c>
      <c r="OTO37" s="446" t="s">
        <v>151</v>
      </c>
      <c r="OTP37" s="446" t="s">
        <v>138</v>
      </c>
      <c r="OTQ37" s="446" t="s">
        <v>139</v>
      </c>
      <c r="OTR37" s="446">
        <v>0.3</v>
      </c>
      <c r="OTS37" s="451">
        <f>+VLOOKUP(OTN37,[111]Insumos!$A$2:$F$2700,5,FALSE)</f>
        <v>32545</v>
      </c>
      <c r="OTT37" s="451">
        <f>+ROUND(OTR37*OTS37,0)</f>
        <v>9764</v>
      </c>
      <c r="OTU37" s="450" t="s">
        <v>327</v>
      </c>
      <c r="OTV37" s="450" t="s">
        <v>150</v>
      </c>
      <c r="OTW37" s="446" t="s">
        <v>151</v>
      </c>
      <c r="OTX37" s="446" t="s">
        <v>138</v>
      </c>
      <c r="OTY37" s="446" t="s">
        <v>139</v>
      </c>
      <c r="OTZ37" s="446">
        <v>0.3</v>
      </c>
      <c r="OUA37" s="451">
        <f>+VLOOKUP(OTV37,[111]Insumos!$A$2:$F$2700,5,FALSE)</f>
        <v>32545</v>
      </c>
      <c r="OUB37" s="451">
        <f>+ROUND(OTZ37*OUA37,0)</f>
        <v>9764</v>
      </c>
      <c r="OUC37" s="450" t="s">
        <v>327</v>
      </c>
      <c r="OUD37" s="450" t="s">
        <v>150</v>
      </c>
      <c r="OUE37" s="446" t="s">
        <v>151</v>
      </c>
      <c r="OUF37" s="446" t="s">
        <v>138</v>
      </c>
      <c r="OUG37" s="446" t="s">
        <v>139</v>
      </c>
      <c r="OUH37" s="446">
        <v>0.3</v>
      </c>
      <c r="OUI37" s="451">
        <f>+VLOOKUP(OUD37,[111]Insumos!$A$2:$F$2700,5,FALSE)</f>
        <v>32545</v>
      </c>
      <c r="OUJ37" s="451">
        <f>+ROUND(OUH37*OUI37,0)</f>
        <v>9764</v>
      </c>
      <c r="OUK37" s="450" t="s">
        <v>327</v>
      </c>
      <c r="OUL37" s="450" t="s">
        <v>150</v>
      </c>
      <c r="OUM37" s="446" t="s">
        <v>151</v>
      </c>
      <c r="OUN37" s="446" t="s">
        <v>138</v>
      </c>
      <c r="OUO37" s="446" t="s">
        <v>139</v>
      </c>
      <c r="OUP37" s="446">
        <v>0.3</v>
      </c>
      <c r="OUQ37" s="451">
        <f>+VLOOKUP(OUL37,[111]Insumos!$A$2:$F$2700,5,FALSE)</f>
        <v>32545</v>
      </c>
      <c r="OUR37" s="451">
        <f>+ROUND(OUP37*OUQ37,0)</f>
        <v>9764</v>
      </c>
      <c r="OUS37" s="450" t="s">
        <v>327</v>
      </c>
      <c r="OUT37" s="450" t="s">
        <v>150</v>
      </c>
      <c r="OUU37" s="446" t="s">
        <v>151</v>
      </c>
      <c r="OUV37" s="446" t="s">
        <v>138</v>
      </c>
      <c r="OUW37" s="446" t="s">
        <v>139</v>
      </c>
      <c r="OUX37" s="446">
        <v>0.3</v>
      </c>
      <c r="OUY37" s="451">
        <f>+VLOOKUP(OUT37,[111]Insumos!$A$2:$F$2700,5,FALSE)</f>
        <v>32545</v>
      </c>
      <c r="OUZ37" s="451">
        <f>+ROUND(OUX37*OUY37,0)</f>
        <v>9764</v>
      </c>
      <c r="OVA37" s="450" t="s">
        <v>327</v>
      </c>
      <c r="OVB37" s="450" t="s">
        <v>150</v>
      </c>
      <c r="OVC37" s="446" t="s">
        <v>151</v>
      </c>
      <c r="OVD37" s="446" t="s">
        <v>138</v>
      </c>
      <c r="OVE37" s="446" t="s">
        <v>139</v>
      </c>
      <c r="OVF37" s="446">
        <v>0.3</v>
      </c>
      <c r="OVG37" s="451">
        <f>+VLOOKUP(OVB37,[111]Insumos!$A$2:$F$2700,5,FALSE)</f>
        <v>32545</v>
      </c>
      <c r="OVH37" s="451">
        <f>+ROUND(OVF37*OVG37,0)</f>
        <v>9764</v>
      </c>
      <c r="OVI37" s="450" t="s">
        <v>327</v>
      </c>
      <c r="OVJ37" s="450" t="s">
        <v>150</v>
      </c>
      <c r="OVK37" s="446" t="s">
        <v>151</v>
      </c>
      <c r="OVL37" s="446" t="s">
        <v>138</v>
      </c>
      <c r="OVM37" s="446" t="s">
        <v>139</v>
      </c>
      <c r="OVN37" s="446">
        <v>0.3</v>
      </c>
      <c r="OVO37" s="451">
        <f>+VLOOKUP(OVJ37,[111]Insumos!$A$2:$F$2700,5,FALSE)</f>
        <v>32545</v>
      </c>
      <c r="OVP37" s="451">
        <f>+ROUND(OVN37*OVO37,0)</f>
        <v>9764</v>
      </c>
      <c r="OVQ37" s="450" t="s">
        <v>327</v>
      </c>
      <c r="OVR37" s="450" t="s">
        <v>150</v>
      </c>
      <c r="OVS37" s="446" t="s">
        <v>151</v>
      </c>
      <c r="OVT37" s="446" t="s">
        <v>138</v>
      </c>
      <c r="OVU37" s="446" t="s">
        <v>139</v>
      </c>
      <c r="OVV37" s="446">
        <v>0.3</v>
      </c>
      <c r="OVW37" s="451">
        <f>+VLOOKUP(OVR37,[111]Insumos!$A$2:$F$2700,5,FALSE)</f>
        <v>32545</v>
      </c>
      <c r="OVX37" s="451">
        <f>+ROUND(OVV37*OVW37,0)</f>
        <v>9764</v>
      </c>
      <c r="OVY37" s="450" t="s">
        <v>327</v>
      </c>
      <c r="OVZ37" s="450" t="s">
        <v>150</v>
      </c>
      <c r="OWA37" s="446" t="s">
        <v>151</v>
      </c>
      <c r="OWB37" s="446" t="s">
        <v>138</v>
      </c>
      <c r="OWC37" s="446" t="s">
        <v>139</v>
      </c>
      <c r="OWD37" s="446">
        <v>0.3</v>
      </c>
      <c r="OWE37" s="451">
        <f>+VLOOKUP(OVZ37,[111]Insumos!$A$2:$F$2700,5,FALSE)</f>
        <v>32545</v>
      </c>
      <c r="OWF37" s="451">
        <f>+ROUND(OWD37*OWE37,0)</f>
        <v>9764</v>
      </c>
      <c r="OWG37" s="450" t="s">
        <v>327</v>
      </c>
      <c r="OWH37" s="450" t="s">
        <v>150</v>
      </c>
      <c r="OWI37" s="446" t="s">
        <v>151</v>
      </c>
      <c r="OWJ37" s="446" t="s">
        <v>138</v>
      </c>
      <c r="OWK37" s="446" t="s">
        <v>139</v>
      </c>
      <c r="OWL37" s="446">
        <v>0.3</v>
      </c>
      <c r="OWM37" s="451">
        <f>+VLOOKUP(OWH37,[111]Insumos!$A$2:$F$2700,5,FALSE)</f>
        <v>32545</v>
      </c>
      <c r="OWN37" s="451">
        <f>+ROUND(OWL37*OWM37,0)</f>
        <v>9764</v>
      </c>
      <c r="OWO37" s="450" t="s">
        <v>327</v>
      </c>
      <c r="OWP37" s="450" t="s">
        <v>150</v>
      </c>
      <c r="OWQ37" s="446" t="s">
        <v>151</v>
      </c>
      <c r="OWR37" s="446" t="s">
        <v>138</v>
      </c>
      <c r="OWS37" s="446" t="s">
        <v>139</v>
      </c>
      <c r="OWT37" s="446">
        <v>0.3</v>
      </c>
      <c r="OWU37" s="451">
        <f>+VLOOKUP(OWP37,[111]Insumos!$A$2:$F$2700,5,FALSE)</f>
        <v>32545</v>
      </c>
      <c r="OWV37" s="451">
        <f>+ROUND(OWT37*OWU37,0)</f>
        <v>9764</v>
      </c>
      <c r="OWW37" s="450" t="s">
        <v>327</v>
      </c>
      <c r="OWX37" s="450" t="s">
        <v>150</v>
      </c>
      <c r="OWY37" s="446" t="s">
        <v>151</v>
      </c>
      <c r="OWZ37" s="446" t="s">
        <v>138</v>
      </c>
      <c r="OXA37" s="446" t="s">
        <v>139</v>
      </c>
      <c r="OXB37" s="446">
        <v>0.3</v>
      </c>
      <c r="OXC37" s="451">
        <f>+VLOOKUP(OWX37,[111]Insumos!$A$2:$F$2700,5,FALSE)</f>
        <v>32545</v>
      </c>
      <c r="OXD37" s="451">
        <f>+ROUND(OXB37*OXC37,0)</f>
        <v>9764</v>
      </c>
      <c r="OXE37" s="450" t="s">
        <v>327</v>
      </c>
      <c r="OXF37" s="450" t="s">
        <v>150</v>
      </c>
      <c r="OXG37" s="446" t="s">
        <v>151</v>
      </c>
      <c r="OXH37" s="446" t="s">
        <v>138</v>
      </c>
      <c r="OXI37" s="446" t="s">
        <v>139</v>
      </c>
      <c r="OXJ37" s="446">
        <v>0.3</v>
      </c>
      <c r="OXK37" s="451">
        <f>+VLOOKUP(OXF37,[111]Insumos!$A$2:$F$2700,5,FALSE)</f>
        <v>32545</v>
      </c>
      <c r="OXL37" s="451">
        <f>+ROUND(OXJ37*OXK37,0)</f>
        <v>9764</v>
      </c>
      <c r="OXM37" s="450" t="s">
        <v>327</v>
      </c>
      <c r="OXN37" s="450" t="s">
        <v>150</v>
      </c>
      <c r="OXO37" s="446" t="s">
        <v>151</v>
      </c>
      <c r="OXP37" s="446" t="s">
        <v>138</v>
      </c>
      <c r="OXQ37" s="446" t="s">
        <v>139</v>
      </c>
      <c r="OXR37" s="446">
        <v>0.3</v>
      </c>
      <c r="OXS37" s="451">
        <f>+VLOOKUP(OXN37,[111]Insumos!$A$2:$F$2700,5,FALSE)</f>
        <v>32545</v>
      </c>
      <c r="OXT37" s="451">
        <f>+ROUND(OXR37*OXS37,0)</f>
        <v>9764</v>
      </c>
      <c r="OXU37" s="450" t="s">
        <v>327</v>
      </c>
      <c r="OXV37" s="450" t="s">
        <v>150</v>
      </c>
      <c r="OXW37" s="446" t="s">
        <v>151</v>
      </c>
      <c r="OXX37" s="446" t="s">
        <v>138</v>
      </c>
      <c r="OXY37" s="446" t="s">
        <v>139</v>
      </c>
      <c r="OXZ37" s="446">
        <v>0.3</v>
      </c>
      <c r="OYA37" s="451">
        <f>+VLOOKUP(OXV37,[111]Insumos!$A$2:$F$2700,5,FALSE)</f>
        <v>32545</v>
      </c>
      <c r="OYB37" s="451">
        <f>+ROUND(OXZ37*OYA37,0)</f>
        <v>9764</v>
      </c>
      <c r="OYC37" s="450" t="s">
        <v>327</v>
      </c>
      <c r="OYD37" s="450" t="s">
        <v>150</v>
      </c>
      <c r="OYE37" s="446" t="s">
        <v>151</v>
      </c>
      <c r="OYF37" s="446" t="s">
        <v>138</v>
      </c>
      <c r="OYG37" s="446" t="s">
        <v>139</v>
      </c>
      <c r="OYH37" s="446">
        <v>0.3</v>
      </c>
      <c r="OYI37" s="451">
        <f>+VLOOKUP(OYD37,[111]Insumos!$A$2:$F$2700,5,FALSE)</f>
        <v>32545</v>
      </c>
      <c r="OYJ37" s="451">
        <f>+ROUND(OYH37*OYI37,0)</f>
        <v>9764</v>
      </c>
      <c r="OYK37" s="450" t="s">
        <v>327</v>
      </c>
      <c r="OYL37" s="450" t="s">
        <v>150</v>
      </c>
      <c r="OYM37" s="446" t="s">
        <v>151</v>
      </c>
      <c r="OYN37" s="446" t="s">
        <v>138</v>
      </c>
      <c r="OYO37" s="446" t="s">
        <v>139</v>
      </c>
      <c r="OYP37" s="446">
        <v>0.3</v>
      </c>
      <c r="OYQ37" s="451">
        <f>+VLOOKUP(OYL37,[111]Insumos!$A$2:$F$2700,5,FALSE)</f>
        <v>32545</v>
      </c>
      <c r="OYR37" s="451">
        <f>+ROUND(OYP37*OYQ37,0)</f>
        <v>9764</v>
      </c>
      <c r="OYS37" s="450" t="s">
        <v>327</v>
      </c>
      <c r="OYT37" s="450" t="s">
        <v>150</v>
      </c>
      <c r="OYU37" s="446" t="s">
        <v>151</v>
      </c>
      <c r="OYV37" s="446" t="s">
        <v>138</v>
      </c>
      <c r="OYW37" s="446" t="s">
        <v>139</v>
      </c>
      <c r="OYX37" s="446">
        <v>0.3</v>
      </c>
      <c r="OYY37" s="451">
        <f>+VLOOKUP(OYT37,[111]Insumos!$A$2:$F$2700,5,FALSE)</f>
        <v>32545</v>
      </c>
      <c r="OYZ37" s="451">
        <f>+ROUND(OYX37*OYY37,0)</f>
        <v>9764</v>
      </c>
      <c r="OZA37" s="450" t="s">
        <v>327</v>
      </c>
      <c r="OZB37" s="450" t="s">
        <v>150</v>
      </c>
      <c r="OZC37" s="446" t="s">
        <v>151</v>
      </c>
      <c r="OZD37" s="446" t="s">
        <v>138</v>
      </c>
      <c r="OZE37" s="446" t="s">
        <v>139</v>
      </c>
      <c r="OZF37" s="446">
        <v>0.3</v>
      </c>
      <c r="OZG37" s="451">
        <f>+VLOOKUP(OZB37,[111]Insumos!$A$2:$F$2700,5,FALSE)</f>
        <v>32545</v>
      </c>
      <c r="OZH37" s="451">
        <f>+ROUND(OZF37*OZG37,0)</f>
        <v>9764</v>
      </c>
      <c r="OZI37" s="450" t="s">
        <v>327</v>
      </c>
      <c r="OZJ37" s="450" t="s">
        <v>150</v>
      </c>
      <c r="OZK37" s="446" t="s">
        <v>151</v>
      </c>
      <c r="OZL37" s="446" t="s">
        <v>138</v>
      </c>
      <c r="OZM37" s="446" t="s">
        <v>139</v>
      </c>
      <c r="OZN37" s="446">
        <v>0.3</v>
      </c>
      <c r="OZO37" s="451">
        <f>+VLOOKUP(OZJ37,[111]Insumos!$A$2:$F$2700,5,FALSE)</f>
        <v>32545</v>
      </c>
      <c r="OZP37" s="451">
        <f>+ROUND(OZN37*OZO37,0)</f>
        <v>9764</v>
      </c>
      <c r="OZQ37" s="450" t="s">
        <v>327</v>
      </c>
      <c r="OZR37" s="450" t="s">
        <v>150</v>
      </c>
      <c r="OZS37" s="446" t="s">
        <v>151</v>
      </c>
      <c r="OZT37" s="446" t="s">
        <v>138</v>
      </c>
      <c r="OZU37" s="446" t="s">
        <v>139</v>
      </c>
      <c r="OZV37" s="446">
        <v>0.3</v>
      </c>
      <c r="OZW37" s="451">
        <f>+VLOOKUP(OZR37,[111]Insumos!$A$2:$F$2700,5,FALSE)</f>
        <v>32545</v>
      </c>
      <c r="OZX37" s="451">
        <f>+ROUND(OZV37*OZW37,0)</f>
        <v>9764</v>
      </c>
      <c r="OZY37" s="450" t="s">
        <v>327</v>
      </c>
      <c r="OZZ37" s="450" t="s">
        <v>150</v>
      </c>
      <c r="PAA37" s="446" t="s">
        <v>151</v>
      </c>
      <c r="PAB37" s="446" t="s">
        <v>138</v>
      </c>
      <c r="PAC37" s="446" t="s">
        <v>139</v>
      </c>
      <c r="PAD37" s="446">
        <v>0.3</v>
      </c>
      <c r="PAE37" s="451">
        <f>+VLOOKUP(OZZ37,[111]Insumos!$A$2:$F$2700,5,FALSE)</f>
        <v>32545</v>
      </c>
      <c r="PAF37" s="451">
        <f>+ROUND(PAD37*PAE37,0)</f>
        <v>9764</v>
      </c>
      <c r="PAG37" s="450" t="s">
        <v>327</v>
      </c>
      <c r="PAH37" s="450" t="s">
        <v>150</v>
      </c>
      <c r="PAI37" s="446" t="s">
        <v>151</v>
      </c>
      <c r="PAJ37" s="446" t="s">
        <v>138</v>
      </c>
      <c r="PAK37" s="446" t="s">
        <v>139</v>
      </c>
      <c r="PAL37" s="446">
        <v>0.3</v>
      </c>
      <c r="PAM37" s="451">
        <f>+VLOOKUP(PAH37,[111]Insumos!$A$2:$F$2700,5,FALSE)</f>
        <v>32545</v>
      </c>
      <c r="PAN37" s="451">
        <f>+ROUND(PAL37*PAM37,0)</f>
        <v>9764</v>
      </c>
      <c r="PAO37" s="450" t="s">
        <v>327</v>
      </c>
      <c r="PAP37" s="450" t="s">
        <v>150</v>
      </c>
      <c r="PAQ37" s="446" t="s">
        <v>151</v>
      </c>
      <c r="PAR37" s="446" t="s">
        <v>138</v>
      </c>
      <c r="PAS37" s="446" t="s">
        <v>139</v>
      </c>
      <c r="PAT37" s="446">
        <v>0.3</v>
      </c>
      <c r="PAU37" s="451">
        <f>+VLOOKUP(PAP37,[111]Insumos!$A$2:$F$2700,5,FALSE)</f>
        <v>32545</v>
      </c>
      <c r="PAV37" s="451">
        <f>+ROUND(PAT37*PAU37,0)</f>
        <v>9764</v>
      </c>
      <c r="PAW37" s="450" t="s">
        <v>327</v>
      </c>
      <c r="PAX37" s="450" t="s">
        <v>150</v>
      </c>
      <c r="PAY37" s="446" t="s">
        <v>151</v>
      </c>
      <c r="PAZ37" s="446" t="s">
        <v>138</v>
      </c>
      <c r="PBA37" s="446" t="s">
        <v>139</v>
      </c>
      <c r="PBB37" s="446">
        <v>0.3</v>
      </c>
      <c r="PBC37" s="451">
        <f>+VLOOKUP(PAX37,[111]Insumos!$A$2:$F$2700,5,FALSE)</f>
        <v>32545</v>
      </c>
      <c r="PBD37" s="451">
        <f>+ROUND(PBB37*PBC37,0)</f>
        <v>9764</v>
      </c>
      <c r="PBE37" s="450" t="s">
        <v>327</v>
      </c>
      <c r="PBF37" s="450" t="s">
        <v>150</v>
      </c>
      <c r="PBG37" s="446" t="s">
        <v>151</v>
      </c>
      <c r="PBH37" s="446" t="s">
        <v>138</v>
      </c>
      <c r="PBI37" s="446" t="s">
        <v>139</v>
      </c>
      <c r="PBJ37" s="446">
        <v>0.3</v>
      </c>
      <c r="PBK37" s="451">
        <f>+VLOOKUP(PBF37,[111]Insumos!$A$2:$F$2700,5,FALSE)</f>
        <v>32545</v>
      </c>
      <c r="PBL37" s="451">
        <f>+ROUND(PBJ37*PBK37,0)</f>
        <v>9764</v>
      </c>
      <c r="PBM37" s="450" t="s">
        <v>327</v>
      </c>
      <c r="PBN37" s="450" t="s">
        <v>150</v>
      </c>
      <c r="PBO37" s="446" t="s">
        <v>151</v>
      </c>
      <c r="PBP37" s="446" t="s">
        <v>138</v>
      </c>
      <c r="PBQ37" s="446" t="s">
        <v>139</v>
      </c>
      <c r="PBR37" s="446">
        <v>0.3</v>
      </c>
      <c r="PBS37" s="451">
        <f>+VLOOKUP(PBN37,[111]Insumos!$A$2:$F$2700,5,FALSE)</f>
        <v>32545</v>
      </c>
      <c r="PBT37" s="451">
        <f>+ROUND(PBR37*PBS37,0)</f>
        <v>9764</v>
      </c>
      <c r="PBU37" s="450" t="s">
        <v>327</v>
      </c>
      <c r="PBV37" s="450" t="s">
        <v>150</v>
      </c>
      <c r="PBW37" s="446" t="s">
        <v>151</v>
      </c>
      <c r="PBX37" s="446" t="s">
        <v>138</v>
      </c>
      <c r="PBY37" s="446" t="s">
        <v>139</v>
      </c>
      <c r="PBZ37" s="446">
        <v>0.3</v>
      </c>
      <c r="PCA37" s="451">
        <f>+VLOOKUP(PBV37,[111]Insumos!$A$2:$F$2700,5,FALSE)</f>
        <v>32545</v>
      </c>
      <c r="PCB37" s="451">
        <f>+ROUND(PBZ37*PCA37,0)</f>
        <v>9764</v>
      </c>
      <c r="PCC37" s="450" t="s">
        <v>327</v>
      </c>
      <c r="PCD37" s="450" t="s">
        <v>150</v>
      </c>
      <c r="PCE37" s="446" t="s">
        <v>151</v>
      </c>
      <c r="PCF37" s="446" t="s">
        <v>138</v>
      </c>
      <c r="PCG37" s="446" t="s">
        <v>139</v>
      </c>
      <c r="PCH37" s="446">
        <v>0.3</v>
      </c>
      <c r="PCI37" s="451">
        <f>+VLOOKUP(PCD37,[111]Insumos!$A$2:$F$2700,5,FALSE)</f>
        <v>32545</v>
      </c>
      <c r="PCJ37" s="451">
        <f>+ROUND(PCH37*PCI37,0)</f>
        <v>9764</v>
      </c>
      <c r="PCK37" s="450" t="s">
        <v>327</v>
      </c>
      <c r="PCL37" s="450" t="s">
        <v>150</v>
      </c>
      <c r="PCM37" s="446" t="s">
        <v>151</v>
      </c>
      <c r="PCN37" s="446" t="s">
        <v>138</v>
      </c>
      <c r="PCO37" s="446" t="s">
        <v>139</v>
      </c>
      <c r="PCP37" s="446">
        <v>0.3</v>
      </c>
      <c r="PCQ37" s="451">
        <f>+VLOOKUP(PCL37,[111]Insumos!$A$2:$F$2700,5,FALSE)</f>
        <v>32545</v>
      </c>
      <c r="PCR37" s="451">
        <f>+ROUND(PCP37*PCQ37,0)</f>
        <v>9764</v>
      </c>
      <c r="PCS37" s="450" t="s">
        <v>327</v>
      </c>
      <c r="PCT37" s="450" t="s">
        <v>150</v>
      </c>
      <c r="PCU37" s="446" t="s">
        <v>151</v>
      </c>
      <c r="PCV37" s="446" t="s">
        <v>138</v>
      </c>
      <c r="PCW37" s="446" t="s">
        <v>139</v>
      </c>
      <c r="PCX37" s="446">
        <v>0.3</v>
      </c>
      <c r="PCY37" s="451">
        <f>+VLOOKUP(PCT37,[111]Insumos!$A$2:$F$2700,5,FALSE)</f>
        <v>32545</v>
      </c>
      <c r="PCZ37" s="451">
        <f>+ROUND(PCX37*PCY37,0)</f>
        <v>9764</v>
      </c>
      <c r="PDA37" s="450" t="s">
        <v>327</v>
      </c>
      <c r="PDB37" s="450" t="s">
        <v>150</v>
      </c>
      <c r="PDC37" s="446" t="s">
        <v>151</v>
      </c>
      <c r="PDD37" s="446" t="s">
        <v>138</v>
      </c>
      <c r="PDE37" s="446" t="s">
        <v>139</v>
      </c>
      <c r="PDF37" s="446">
        <v>0.3</v>
      </c>
      <c r="PDG37" s="451">
        <f>+VLOOKUP(PDB37,[111]Insumos!$A$2:$F$2700,5,FALSE)</f>
        <v>32545</v>
      </c>
      <c r="PDH37" s="451">
        <f>+ROUND(PDF37*PDG37,0)</f>
        <v>9764</v>
      </c>
      <c r="PDI37" s="450" t="s">
        <v>327</v>
      </c>
      <c r="PDJ37" s="450" t="s">
        <v>150</v>
      </c>
      <c r="PDK37" s="446" t="s">
        <v>151</v>
      </c>
      <c r="PDL37" s="446" t="s">
        <v>138</v>
      </c>
      <c r="PDM37" s="446" t="s">
        <v>139</v>
      </c>
      <c r="PDN37" s="446">
        <v>0.3</v>
      </c>
      <c r="PDO37" s="451">
        <f>+VLOOKUP(PDJ37,[111]Insumos!$A$2:$F$2700,5,FALSE)</f>
        <v>32545</v>
      </c>
      <c r="PDP37" s="451">
        <f>+ROUND(PDN37*PDO37,0)</f>
        <v>9764</v>
      </c>
      <c r="PDQ37" s="450" t="s">
        <v>327</v>
      </c>
      <c r="PDR37" s="450" t="s">
        <v>150</v>
      </c>
      <c r="PDS37" s="446" t="s">
        <v>151</v>
      </c>
      <c r="PDT37" s="446" t="s">
        <v>138</v>
      </c>
      <c r="PDU37" s="446" t="s">
        <v>139</v>
      </c>
      <c r="PDV37" s="446">
        <v>0.3</v>
      </c>
      <c r="PDW37" s="451">
        <f>+VLOOKUP(PDR37,[111]Insumos!$A$2:$F$2700,5,FALSE)</f>
        <v>32545</v>
      </c>
      <c r="PDX37" s="451">
        <f>+ROUND(PDV37*PDW37,0)</f>
        <v>9764</v>
      </c>
      <c r="PDY37" s="450" t="s">
        <v>327</v>
      </c>
      <c r="PDZ37" s="450" t="s">
        <v>150</v>
      </c>
      <c r="PEA37" s="446" t="s">
        <v>151</v>
      </c>
      <c r="PEB37" s="446" t="s">
        <v>138</v>
      </c>
      <c r="PEC37" s="446" t="s">
        <v>139</v>
      </c>
      <c r="PED37" s="446">
        <v>0.3</v>
      </c>
      <c r="PEE37" s="451">
        <f>+VLOOKUP(PDZ37,[111]Insumos!$A$2:$F$2700,5,FALSE)</f>
        <v>32545</v>
      </c>
      <c r="PEF37" s="451">
        <f>+ROUND(PED37*PEE37,0)</f>
        <v>9764</v>
      </c>
      <c r="PEG37" s="450" t="s">
        <v>327</v>
      </c>
      <c r="PEH37" s="450" t="s">
        <v>150</v>
      </c>
      <c r="PEI37" s="446" t="s">
        <v>151</v>
      </c>
      <c r="PEJ37" s="446" t="s">
        <v>138</v>
      </c>
      <c r="PEK37" s="446" t="s">
        <v>139</v>
      </c>
      <c r="PEL37" s="446">
        <v>0.3</v>
      </c>
      <c r="PEM37" s="451">
        <f>+VLOOKUP(PEH37,[111]Insumos!$A$2:$F$2700,5,FALSE)</f>
        <v>32545</v>
      </c>
      <c r="PEN37" s="451">
        <f>+ROUND(PEL37*PEM37,0)</f>
        <v>9764</v>
      </c>
      <c r="PEO37" s="450" t="s">
        <v>327</v>
      </c>
      <c r="PEP37" s="450" t="s">
        <v>150</v>
      </c>
      <c r="PEQ37" s="446" t="s">
        <v>151</v>
      </c>
      <c r="PER37" s="446" t="s">
        <v>138</v>
      </c>
      <c r="PES37" s="446" t="s">
        <v>139</v>
      </c>
      <c r="PET37" s="446">
        <v>0.3</v>
      </c>
      <c r="PEU37" s="451">
        <f>+VLOOKUP(PEP37,[111]Insumos!$A$2:$F$2700,5,FALSE)</f>
        <v>32545</v>
      </c>
      <c r="PEV37" s="451">
        <f>+ROUND(PET37*PEU37,0)</f>
        <v>9764</v>
      </c>
      <c r="PEW37" s="450" t="s">
        <v>327</v>
      </c>
      <c r="PEX37" s="450" t="s">
        <v>150</v>
      </c>
      <c r="PEY37" s="446" t="s">
        <v>151</v>
      </c>
      <c r="PEZ37" s="446" t="s">
        <v>138</v>
      </c>
      <c r="PFA37" s="446" t="s">
        <v>139</v>
      </c>
      <c r="PFB37" s="446">
        <v>0.3</v>
      </c>
      <c r="PFC37" s="451">
        <f>+VLOOKUP(PEX37,[111]Insumos!$A$2:$F$2700,5,FALSE)</f>
        <v>32545</v>
      </c>
      <c r="PFD37" s="451">
        <f>+ROUND(PFB37*PFC37,0)</f>
        <v>9764</v>
      </c>
      <c r="PFE37" s="450" t="s">
        <v>327</v>
      </c>
      <c r="PFF37" s="450" t="s">
        <v>150</v>
      </c>
      <c r="PFG37" s="446" t="s">
        <v>151</v>
      </c>
      <c r="PFH37" s="446" t="s">
        <v>138</v>
      </c>
      <c r="PFI37" s="446" t="s">
        <v>139</v>
      </c>
      <c r="PFJ37" s="446">
        <v>0.3</v>
      </c>
      <c r="PFK37" s="451">
        <f>+VLOOKUP(PFF37,[111]Insumos!$A$2:$F$2700,5,FALSE)</f>
        <v>32545</v>
      </c>
      <c r="PFL37" s="451">
        <f>+ROUND(PFJ37*PFK37,0)</f>
        <v>9764</v>
      </c>
      <c r="PFM37" s="450" t="s">
        <v>327</v>
      </c>
      <c r="PFN37" s="450" t="s">
        <v>150</v>
      </c>
      <c r="PFO37" s="446" t="s">
        <v>151</v>
      </c>
      <c r="PFP37" s="446" t="s">
        <v>138</v>
      </c>
      <c r="PFQ37" s="446" t="s">
        <v>139</v>
      </c>
      <c r="PFR37" s="446">
        <v>0.3</v>
      </c>
      <c r="PFS37" s="451">
        <f>+VLOOKUP(PFN37,[111]Insumos!$A$2:$F$2700,5,FALSE)</f>
        <v>32545</v>
      </c>
      <c r="PFT37" s="451">
        <f>+ROUND(PFR37*PFS37,0)</f>
        <v>9764</v>
      </c>
      <c r="PFU37" s="450" t="s">
        <v>327</v>
      </c>
      <c r="PFV37" s="450" t="s">
        <v>150</v>
      </c>
      <c r="PFW37" s="446" t="s">
        <v>151</v>
      </c>
      <c r="PFX37" s="446" t="s">
        <v>138</v>
      </c>
      <c r="PFY37" s="446" t="s">
        <v>139</v>
      </c>
      <c r="PFZ37" s="446">
        <v>0.3</v>
      </c>
      <c r="PGA37" s="451">
        <f>+VLOOKUP(PFV37,[111]Insumos!$A$2:$F$2700,5,FALSE)</f>
        <v>32545</v>
      </c>
      <c r="PGB37" s="451">
        <f>+ROUND(PFZ37*PGA37,0)</f>
        <v>9764</v>
      </c>
      <c r="PGC37" s="450" t="s">
        <v>327</v>
      </c>
      <c r="PGD37" s="450" t="s">
        <v>150</v>
      </c>
      <c r="PGE37" s="446" t="s">
        <v>151</v>
      </c>
      <c r="PGF37" s="446" t="s">
        <v>138</v>
      </c>
      <c r="PGG37" s="446" t="s">
        <v>139</v>
      </c>
      <c r="PGH37" s="446">
        <v>0.3</v>
      </c>
      <c r="PGI37" s="451">
        <f>+VLOOKUP(PGD37,[111]Insumos!$A$2:$F$2700,5,FALSE)</f>
        <v>32545</v>
      </c>
      <c r="PGJ37" s="451">
        <f>+ROUND(PGH37*PGI37,0)</f>
        <v>9764</v>
      </c>
      <c r="PGK37" s="450" t="s">
        <v>327</v>
      </c>
      <c r="PGL37" s="450" t="s">
        <v>150</v>
      </c>
      <c r="PGM37" s="446" t="s">
        <v>151</v>
      </c>
      <c r="PGN37" s="446" t="s">
        <v>138</v>
      </c>
      <c r="PGO37" s="446" t="s">
        <v>139</v>
      </c>
      <c r="PGP37" s="446">
        <v>0.3</v>
      </c>
      <c r="PGQ37" s="451">
        <f>+VLOOKUP(PGL37,[111]Insumos!$A$2:$F$2700,5,FALSE)</f>
        <v>32545</v>
      </c>
      <c r="PGR37" s="451">
        <f>+ROUND(PGP37*PGQ37,0)</f>
        <v>9764</v>
      </c>
      <c r="PGS37" s="450" t="s">
        <v>327</v>
      </c>
      <c r="PGT37" s="450" t="s">
        <v>150</v>
      </c>
      <c r="PGU37" s="446" t="s">
        <v>151</v>
      </c>
      <c r="PGV37" s="446" t="s">
        <v>138</v>
      </c>
      <c r="PGW37" s="446" t="s">
        <v>139</v>
      </c>
      <c r="PGX37" s="446">
        <v>0.3</v>
      </c>
      <c r="PGY37" s="451">
        <f>+VLOOKUP(PGT37,[111]Insumos!$A$2:$F$2700,5,FALSE)</f>
        <v>32545</v>
      </c>
      <c r="PGZ37" s="451">
        <f>+ROUND(PGX37*PGY37,0)</f>
        <v>9764</v>
      </c>
      <c r="PHA37" s="450" t="s">
        <v>327</v>
      </c>
      <c r="PHB37" s="450" t="s">
        <v>150</v>
      </c>
      <c r="PHC37" s="446" t="s">
        <v>151</v>
      </c>
      <c r="PHD37" s="446" t="s">
        <v>138</v>
      </c>
      <c r="PHE37" s="446" t="s">
        <v>139</v>
      </c>
      <c r="PHF37" s="446">
        <v>0.3</v>
      </c>
      <c r="PHG37" s="451">
        <f>+VLOOKUP(PHB37,[111]Insumos!$A$2:$F$2700,5,FALSE)</f>
        <v>32545</v>
      </c>
      <c r="PHH37" s="451">
        <f>+ROUND(PHF37*PHG37,0)</f>
        <v>9764</v>
      </c>
      <c r="PHI37" s="450" t="s">
        <v>327</v>
      </c>
      <c r="PHJ37" s="450" t="s">
        <v>150</v>
      </c>
      <c r="PHK37" s="446" t="s">
        <v>151</v>
      </c>
      <c r="PHL37" s="446" t="s">
        <v>138</v>
      </c>
      <c r="PHM37" s="446" t="s">
        <v>139</v>
      </c>
      <c r="PHN37" s="446">
        <v>0.3</v>
      </c>
      <c r="PHO37" s="451">
        <f>+VLOOKUP(PHJ37,[111]Insumos!$A$2:$F$2700,5,FALSE)</f>
        <v>32545</v>
      </c>
      <c r="PHP37" s="451">
        <f>+ROUND(PHN37*PHO37,0)</f>
        <v>9764</v>
      </c>
      <c r="PHQ37" s="450" t="s">
        <v>327</v>
      </c>
      <c r="PHR37" s="450" t="s">
        <v>150</v>
      </c>
      <c r="PHS37" s="446" t="s">
        <v>151</v>
      </c>
      <c r="PHT37" s="446" t="s">
        <v>138</v>
      </c>
      <c r="PHU37" s="446" t="s">
        <v>139</v>
      </c>
      <c r="PHV37" s="446">
        <v>0.3</v>
      </c>
      <c r="PHW37" s="451">
        <f>+VLOOKUP(PHR37,[111]Insumos!$A$2:$F$2700,5,FALSE)</f>
        <v>32545</v>
      </c>
      <c r="PHX37" s="451">
        <f>+ROUND(PHV37*PHW37,0)</f>
        <v>9764</v>
      </c>
      <c r="PHY37" s="450" t="s">
        <v>327</v>
      </c>
      <c r="PHZ37" s="450" t="s">
        <v>150</v>
      </c>
      <c r="PIA37" s="446" t="s">
        <v>151</v>
      </c>
      <c r="PIB37" s="446" t="s">
        <v>138</v>
      </c>
      <c r="PIC37" s="446" t="s">
        <v>139</v>
      </c>
      <c r="PID37" s="446">
        <v>0.3</v>
      </c>
      <c r="PIE37" s="451">
        <f>+VLOOKUP(PHZ37,[111]Insumos!$A$2:$F$2700,5,FALSE)</f>
        <v>32545</v>
      </c>
      <c r="PIF37" s="451">
        <f>+ROUND(PID37*PIE37,0)</f>
        <v>9764</v>
      </c>
      <c r="PIG37" s="450" t="s">
        <v>327</v>
      </c>
      <c r="PIH37" s="450" t="s">
        <v>150</v>
      </c>
      <c r="PII37" s="446" t="s">
        <v>151</v>
      </c>
      <c r="PIJ37" s="446" t="s">
        <v>138</v>
      </c>
      <c r="PIK37" s="446" t="s">
        <v>139</v>
      </c>
      <c r="PIL37" s="446">
        <v>0.3</v>
      </c>
      <c r="PIM37" s="451">
        <f>+VLOOKUP(PIH37,[111]Insumos!$A$2:$F$2700,5,FALSE)</f>
        <v>32545</v>
      </c>
      <c r="PIN37" s="451">
        <f>+ROUND(PIL37*PIM37,0)</f>
        <v>9764</v>
      </c>
      <c r="PIO37" s="450" t="s">
        <v>327</v>
      </c>
      <c r="PIP37" s="450" t="s">
        <v>150</v>
      </c>
      <c r="PIQ37" s="446" t="s">
        <v>151</v>
      </c>
      <c r="PIR37" s="446" t="s">
        <v>138</v>
      </c>
      <c r="PIS37" s="446" t="s">
        <v>139</v>
      </c>
      <c r="PIT37" s="446">
        <v>0.3</v>
      </c>
      <c r="PIU37" s="451">
        <f>+VLOOKUP(PIP37,[111]Insumos!$A$2:$F$2700,5,FALSE)</f>
        <v>32545</v>
      </c>
      <c r="PIV37" s="451">
        <f>+ROUND(PIT37*PIU37,0)</f>
        <v>9764</v>
      </c>
      <c r="PIW37" s="450" t="s">
        <v>327</v>
      </c>
      <c r="PIX37" s="450" t="s">
        <v>150</v>
      </c>
      <c r="PIY37" s="446" t="s">
        <v>151</v>
      </c>
      <c r="PIZ37" s="446" t="s">
        <v>138</v>
      </c>
      <c r="PJA37" s="446" t="s">
        <v>139</v>
      </c>
      <c r="PJB37" s="446">
        <v>0.3</v>
      </c>
      <c r="PJC37" s="451">
        <f>+VLOOKUP(PIX37,[111]Insumos!$A$2:$F$2700,5,FALSE)</f>
        <v>32545</v>
      </c>
      <c r="PJD37" s="451">
        <f>+ROUND(PJB37*PJC37,0)</f>
        <v>9764</v>
      </c>
      <c r="PJE37" s="450" t="s">
        <v>327</v>
      </c>
      <c r="PJF37" s="450" t="s">
        <v>150</v>
      </c>
      <c r="PJG37" s="446" t="s">
        <v>151</v>
      </c>
      <c r="PJH37" s="446" t="s">
        <v>138</v>
      </c>
      <c r="PJI37" s="446" t="s">
        <v>139</v>
      </c>
      <c r="PJJ37" s="446">
        <v>0.3</v>
      </c>
      <c r="PJK37" s="451">
        <f>+VLOOKUP(PJF37,[111]Insumos!$A$2:$F$2700,5,FALSE)</f>
        <v>32545</v>
      </c>
      <c r="PJL37" s="451">
        <f>+ROUND(PJJ37*PJK37,0)</f>
        <v>9764</v>
      </c>
      <c r="PJM37" s="450" t="s">
        <v>327</v>
      </c>
      <c r="PJN37" s="450" t="s">
        <v>150</v>
      </c>
      <c r="PJO37" s="446" t="s">
        <v>151</v>
      </c>
      <c r="PJP37" s="446" t="s">
        <v>138</v>
      </c>
      <c r="PJQ37" s="446" t="s">
        <v>139</v>
      </c>
      <c r="PJR37" s="446">
        <v>0.3</v>
      </c>
      <c r="PJS37" s="451">
        <f>+VLOOKUP(PJN37,[111]Insumos!$A$2:$F$2700,5,FALSE)</f>
        <v>32545</v>
      </c>
      <c r="PJT37" s="451">
        <f>+ROUND(PJR37*PJS37,0)</f>
        <v>9764</v>
      </c>
      <c r="PJU37" s="450" t="s">
        <v>327</v>
      </c>
      <c r="PJV37" s="450" t="s">
        <v>150</v>
      </c>
      <c r="PJW37" s="446" t="s">
        <v>151</v>
      </c>
      <c r="PJX37" s="446" t="s">
        <v>138</v>
      </c>
      <c r="PJY37" s="446" t="s">
        <v>139</v>
      </c>
      <c r="PJZ37" s="446">
        <v>0.3</v>
      </c>
      <c r="PKA37" s="451">
        <f>+VLOOKUP(PJV37,[111]Insumos!$A$2:$F$2700,5,FALSE)</f>
        <v>32545</v>
      </c>
      <c r="PKB37" s="451">
        <f>+ROUND(PJZ37*PKA37,0)</f>
        <v>9764</v>
      </c>
      <c r="PKC37" s="450" t="s">
        <v>327</v>
      </c>
      <c r="PKD37" s="450" t="s">
        <v>150</v>
      </c>
      <c r="PKE37" s="446" t="s">
        <v>151</v>
      </c>
      <c r="PKF37" s="446" t="s">
        <v>138</v>
      </c>
      <c r="PKG37" s="446" t="s">
        <v>139</v>
      </c>
      <c r="PKH37" s="446">
        <v>0.3</v>
      </c>
      <c r="PKI37" s="451">
        <f>+VLOOKUP(PKD37,[111]Insumos!$A$2:$F$2700,5,FALSE)</f>
        <v>32545</v>
      </c>
      <c r="PKJ37" s="451">
        <f>+ROUND(PKH37*PKI37,0)</f>
        <v>9764</v>
      </c>
      <c r="PKK37" s="450" t="s">
        <v>327</v>
      </c>
      <c r="PKL37" s="450" t="s">
        <v>150</v>
      </c>
      <c r="PKM37" s="446" t="s">
        <v>151</v>
      </c>
      <c r="PKN37" s="446" t="s">
        <v>138</v>
      </c>
      <c r="PKO37" s="446" t="s">
        <v>139</v>
      </c>
      <c r="PKP37" s="446">
        <v>0.3</v>
      </c>
      <c r="PKQ37" s="451">
        <f>+VLOOKUP(PKL37,[111]Insumos!$A$2:$F$2700,5,FALSE)</f>
        <v>32545</v>
      </c>
      <c r="PKR37" s="451">
        <f>+ROUND(PKP37*PKQ37,0)</f>
        <v>9764</v>
      </c>
      <c r="PKS37" s="450" t="s">
        <v>327</v>
      </c>
      <c r="PKT37" s="450" t="s">
        <v>150</v>
      </c>
      <c r="PKU37" s="446" t="s">
        <v>151</v>
      </c>
      <c r="PKV37" s="446" t="s">
        <v>138</v>
      </c>
      <c r="PKW37" s="446" t="s">
        <v>139</v>
      </c>
      <c r="PKX37" s="446">
        <v>0.3</v>
      </c>
      <c r="PKY37" s="451">
        <f>+VLOOKUP(PKT37,[111]Insumos!$A$2:$F$2700,5,FALSE)</f>
        <v>32545</v>
      </c>
      <c r="PKZ37" s="451">
        <f>+ROUND(PKX37*PKY37,0)</f>
        <v>9764</v>
      </c>
      <c r="PLA37" s="450" t="s">
        <v>327</v>
      </c>
      <c r="PLB37" s="450" t="s">
        <v>150</v>
      </c>
      <c r="PLC37" s="446" t="s">
        <v>151</v>
      </c>
      <c r="PLD37" s="446" t="s">
        <v>138</v>
      </c>
      <c r="PLE37" s="446" t="s">
        <v>139</v>
      </c>
      <c r="PLF37" s="446">
        <v>0.3</v>
      </c>
      <c r="PLG37" s="451">
        <f>+VLOOKUP(PLB37,[111]Insumos!$A$2:$F$2700,5,FALSE)</f>
        <v>32545</v>
      </c>
      <c r="PLH37" s="451">
        <f>+ROUND(PLF37*PLG37,0)</f>
        <v>9764</v>
      </c>
      <c r="PLI37" s="450" t="s">
        <v>327</v>
      </c>
      <c r="PLJ37" s="450" t="s">
        <v>150</v>
      </c>
      <c r="PLK37" s="446" t="s">
        <v>151</v>
      </c>
      <c r="PLL37" s="446" t="s">
        <v>138</v>
      </c>
      <c r="PLM37" s="446" t="s">
        <v>139</v>
      </c>
      <c r="PLN37" s="446">
        <v>0.3</v>
      </c>
      <c r="PLO37" s="451">
        <f>+VLOOKUP(PLJ37,[111]Insumos!$A$2:$F$2700,5,FALSE)</f>
        <v>32545</v>
      </c>
      <c r="PLP37" s="451">
        <f>+ROUND(PLN37*PLO37,0)</f>
        <v>9764</v>
      </c>
      <c r="PLQ37" s="450" t="s">
        <v>327</v>
      </c>
      <c r="PLR37" s="450" t="s">
        <v>150</v>
      </c>
      <c r="PLS37" s="446" t="s">
        <v>151</v>
      </c>
      <c r="PLT37" s="446" t="s">
        <v>138</v>
      </c>
      <c r="PLU37" s="446" t="s">
        <v>139</v>
      </c>
      <c r="PLV37" s="446">
        <v>0.3</v>
      </c>
      <c r="PLW37" s="451">
        <f>+VLOOKUP(PLR37,[111]Insumos!$A$2:$F$2700,5,FALSE)</f>
        <v>32545</v>
      </c>
      <c r="PLX37" s="451">
        <f>+ROUND(PLV37*PLW37,0)</f>
        <v>9764</v>
      </c>
      <c r="PLY37" s="450" t="s">
        <v>327</v>
      </c>
      <c r="PLZ37" s="450" t="s">
        <v>150</v>
      </c>
      <c r="PMA37" s="446" t="s">
        <v>151</v>
      </c>
      <c r="PMB37" s="446" t="s">
        <v>138</v>
      </c>
      <c r="PMC37" s="446" t="s">
        <v>139</v>
      </c>
      <c r="PMD37" s="446">
        <v>0.3</v>
      </c>
      <c r="PME37" s="451">
        <f>+VLOOKUP(PLZ37,[111]Insumos!$A$2:$F$2700,5,FALSE)</f>
        <v>32545</v>
      </c>
      <c r="PMF37" s="451">
        <f>+ROUND(PMD37*PME37,0)</f>
        <v>9764</v>
      </c>
      <c r="PMG37" s="450" t="s">
        <v>327</v>
      </c>
      <c r="PMH37" s="450" t="s">
        <v>150</v>
      </c>
      <c r="PMI37" s="446" t="s">
        <v>151</v>
      </c>
      <c r="PMJ37" s="446" t="s">
        <v>138</v>
      </c>
      <c r="PMK37" s="446" t="s">
        <v>139</v>
      </c>
      <c r="PML37" s="446">
        <v>0.3</v>
      </c>
      <c r="PMM37" s="451">
        <f>+VLOOKUP(PMH37,[111]Insumos!$A$2:$F$2700,5,FALSE)</f>
        <v>32545</v>
      </c>
      <c r="PMN37" s="451">
        <f>+ROUND(PML37*PMM37,0)</f>
        <v>9764</v>
      </c>
      <c r="PMO37" s="450" t="s">
        <v>327</v>
      </c>
      <c r="PMP37" s="450" t="s">
        <v>150</v>
      </c>
      <c r="PMQ37" s="446" t="s">
        <v>151</v>
      </c>
      <c r="PMR37" s="446" t="s">
        <v>138</v>
      </c>
      <c r="PMS37" s="446" t="s">
        <v>139</v>
      </c>
      <c r="PMT37" s="446">
        <v>0.3</v>
      </c>
      <c r="PMU37" s="451">
        <f>+VLOOKUP(PMP37,[111]Insumos!$A$2:$F$2700,5,FALSE)</f>
        <v>32545</v>
      </c>
      <c r="PMV37" s="451">
        <f>+ROUND(PMT37*PMU37,0)</f>
        <v>9764</v>
      </c>
      <c r="PMW37" s="450" t="s">
        <v>327</v>
      </c>
      <c r="PMX37" s="450" t="s">
        <v>150</v>
      </c>
      <c r="PMY37" s="446" t="s">
        <v>151</v>
      </c>
      <c r="PMZ37" s="446" t="s">
        <v>138</v>
      </c>
      <c r="PNA37" s="446" t="s">
        <v>139</v>
      </c>
      <c r="PNB37" s="446">
        <v>0.3</v>
      </c>
      <c r="PNC37" s="451">
        <f>+VLOOKUP(PMX37,[111]Insumos!$A$2:$F$2700,5,FALSE)</f>
        <v>32545</v>
      </c>
      <c r="PND37" s="451">
        <f>+ROUND(PNB37*PNC37,0)</f>
        <v>9764</v>
      </c>
      <c r="PNE37" s="450" t="s">
        <v>327</v>
      </c>
      <c r="PNF37" s="450" t="s">
        <v>150</v>
      </c>
      <c r="PNG37" s="446" t="s">
        <v>151</v>
      </c>
      <c r="PNH37" s="446" t="s">
        <v>138</v>
      </c>
      <c r="PNI37" s="446" t="s">
        <v>139</v>
      </c>
      <c r="PNJ37" s="446">
        <v>0.3</v>
      </c>
      <c r="PNK37" s="451">
        <f>+VLOOKUP(PNF37,[111]Insumos!$A$2:$F$2700,5,FALSE)</f>
        <v>32545</v>
      </c>
      <c r="PNL37" s="451">
        <f>+ROUND(PNJ37*PNK37,0)</f>
        <v>9764</v>
      </c>
      <c r="PNM37" s="450" t="s">
        <v>327</v>
      </c>
      <c r="PNN37" s="450" t="s">
        <v>150</v>
      </c>
      <c r="PNO37" s="446" t="s">
        <v>151</v>
      </c>
      <c r="PNP37" s="446" t="s">
        <v>138</v>
      </c>
      <c r="PNQ37" s="446" t="s">
        <v>139</v>
      </c>
      <c r="PNR37" s="446">
        <v>0.3</v>
      </c>
      <c r="PNS37" s="451">
        <f>+VLOOKUP(PNN37,[111]Insumos!$A$2:$F$2700,5,FALSE)</f>
        <v>32545</v>
      </c>
      <c r="PNT37" s="451">
        <f>+ROUND(PNR37*PNS37,0)</f>
        <v>9764</v>
      </c>
      <c r="PNU37" s="450" t="s">
        <v>327</v>
      </c>
      <c r="PNV37" s="450" t="s">
        <v>150</v>
      </c>
      <c r="PNW37" s="446" t="s">
        <v>151</v>
      </c>
      <c r="PNX37" s="446" t="s">
        <v>138</v>
      </c>
      <c r="PNY37" s="446" t="s">
        <v>139</v>
      </c>
      <c r="PNZ37" s="446">
        <v>0.3</v>
      </c>
      <c r="POA37" s="451">
        <f>+VLOOKUP(PNV37,[111]Insumos!$A$2:$F$2700,5,FALSE)</f>
        <v>32545</v>
      </c>
      <c r="POB37" s="451">
        <f>+ROUND(PNZ37*POA37,0)</f>
        <v>9764</v>
      </c>
      <c r="POC37" s="450" t="s">
        <v>327</v>
      </c>
      <c r="POD37" s="450" t="s">
        <v>150</v>
      </c>
      <c r="POE37" s="446" t="s">
        <v>151</v>
      </c>
      <c r="POF37" s="446" t="s">
        <v>138</v>
      </c>
      <c r="POG37" s="446" t="s">
        <v>139</v>
      </c>
      <c r="POH37" s="446">
        <v>0.3</v>
      </c>
      <c r="POI37" s="451">
        <f>+VLOOKUP(POD37,[111]Insumos!$A$2:$F$2700,5,FALSE)</f>
        <v>32545</v>
      </c>
      <c r="POJ37" s="451">
        <f>+ROUND(POH37*POI37,0)</f>
        <v>9764</v>
      </c>
      <c r="POK37" s="450" t="s">
        <v>327</v>
      </c>
      <c r="POL37" s="450" t="s">
        <v>150</v>
      </c>
      <c r="POM37" s="446" t="s">
        <v>151</v>
      </c>
      <c r="PON37" s="446" t="s">
        <v>138</v>
      </c>
      <c r="POO37" s="446" t="s">
        <v>139</v>
      </c>
      <c r="POP37" s="446">
        <v>0.3</v>
      </c>
      <c r="POQ37" s="451">
        <f>+VLOOKUP(POL37,[111]Insumos!$A$2:$F$2700,5,FALSE)</f>
        <v>32545</v>
      </c>
      <c r="POR37" s="451">
        <f>+ROUND(POP37*POQ37,0)</f>
        <v>9764</v>
      </c>
      <c r="POS37" s="450" t="s">
        <v>327</v>
      </c>
      <c r="POT37" s="450" t="s">
        <v>150</v>
      </c>
      <c r="POU37" s="446" t="s">
        <v>151</v>
      </c>
      <c r="POV37" s="446" t="s">
        <v>138</v>
      </c>
      <c r="POW37" s="446" t="s">
        <v>139</v>
      </c>
      <c r="POX37" s="446">
        <v>0.3</v>
      </c>
      <c r="POY37" s="451">
        <f>+VLOOKUP(POT37,[111]Insumos!$A$2:$F$2700,5,FALSE)</f>
        <v>32545</v>
      </c>
      <c r="POZ37" s="451">
        <f>+ROUND(POX37*POY37,0)</f>
        <v>9764</v>
      </c>
      <c r="PPA37" s="450" t="s">
        <v>327</v>
      </c>
      <c r="PPB37" s="450" t="s">
        <v>150</v>
      </c>
      <c r="PPC37" s="446" t="s">
        <v>151</v>
      </c>
      <c r="PPD37" s="446" t="s">
        <v>138</v>
      </c>
      <c r="PPE37" s="446" t="s">
        <v>139</v>
      </c>
      <c r="PPF37" s="446">
        <v>0.3</v>
      </c>
      <c r="PPG37" s="451">
        <f>+VLOOKUP(PPB37,[111]Insumos!$A$2:$F$2700,5,FALSE)</f>
        <v>32545</v>
      </c>
      <c r="PPH37" s="451">
        <f>+ROUND(PPF37*PPG37,0)</f>
        <v>9764</v>
      </c>
      <c r="PPI37" s="450" t="s">
        <v>327</v>
      </c>
      <c r="PPJ37" s="450" t="s">
        <v>150</v>
      </c>
      <c r="PPK37" s="446" t="s">
        <v>151</v>
      </c>
      <c r="PPL37" s="446" t="s">
        <v>138</v>
      </c>
      <c r="PPM37" s="446" t="s">
        <v>139</v>
      </c>
      <c r="PPN37" s="446">
        <v>0.3</v>
      </c>
      <c r="PPO37" s="451">
        <f>+VLOOKUP(PPJ37,[111]Insumos!$A$2:$F$2700,5,FALSE)</f>
        <v>32545</v>
      </c>
      <c r="PPP37" s="451">
        <f>+ROUND(PPN37*PPO37,0)</f>
        <v>9764</v>
      </c>
      <c r="PPQ37" s="450" t="s">
        <v>327</v>
      </c>
      <c r="PPR37" s="450" t="s">
        <v>150</v>
      </c>
      <c r="PPS37" s="446" t="s">
        <v>151</v>
      </c>
      <c r="PPT37" s="446" t="s">
        <v>138</v>
      </c>
      <c r="PPU37" s="446" t="s">
        <v>139</v>
      </c>
      <c r="PPV37" s="446">
        <v>0.3</v>
      </c>
      <c r="PPW37" s="451">
        <f>+VLOOKUP(PPR37,[111]Insumos!$A$2:$F$2700,5,FALSE)</f>
        <v>32545</v>
      </c>
      <c r="PPX37" s="451">
        <f>+ROUND(PPV37*PPW37,0)</f>
        <v>9764</v>
      </c>
      <c r="PPY37" s="450" t="s">
        <v>327</v>
      </c>
      <c r="PPZ37" s="450" t="s">
        <v>150</v>
      </c>
      <c r="PQA37" s="446" t="s">
        <v>151</v>
      </c>
      <c r="PQB37" s="446" t="s">
        <v>138</v>
      </c>
      <c r="PQC37" s="446" t="s">
        <v>139</v>
      </c>
      <c r="PQD37" s="446">
        <v>0.3</v>
      </c>
      <c r="PQE37" s="451">
        <f>+VLOOKUP(PPZ37,[111]Insumos!$A$2:$F$2700,5,FALSE)</f>
        <v>32545</v>
      </c>
      <c r="PQF37" s="451">
        <f>+ROUND(PQD37*PQE37,0)</f>
        <v>9764</v>
      </c>
      <c r="PQG37" s="450" t="s">
        <v>327</v>
      </c>
      <c r="PQH37" s="450" t="s">
        <v>150</v>
      </c>
      <c r="PQI37" s="446" t="s">
        <v>151</v>
      </c>
      <c r="PQJ37" s="446" t="s">
        <v>138</v>
      </c>
      <c r="PQK37" s="446" t="s">
        <v>139</v>
      </c>
      <c r="PQL37" s="446">
        <v>0.3</v>
      </c>
      <c r="PQM37" s="451">
        <f>+VLOOKUP(PQH37,[111]Insumos!$A$2:$F$2700,5,FALSE)</f>
        <v>32545</v>
      </c>
      <c r="PQN37" s="451">
        <f>+ROUND(PQL37*PQM37,0)</f>
        <v>9764</v>
      </c>
      <c r="PQO37" s="450" t="s">
        <v>327</v>
      </c>
      <c r="PQP37" s="450" t="s">
        <v>150</v>
      </c>
      <c r="PQQ37" s="446" t="s">
        <v>151</v>
      </c>
      <c r="PQR37" s="446" t="s">
        <v>138</v>
      </c>
      <c r="PQS37" s="446" t="s">
        <v>139</v>
      </c>
      <c r="PQT37" s="446">
        <v>0.3</v>
      </c>
      <c r="PQU37" s="451">
        <f>+VLOOKUP(PQP37,[111]Insumos!$A$2:$F$2700,5,FALSE)</f>
        <v>32545</v>
      </c>
      <c r="PQV37" s="451">
        <f>+ROUND(PQT37*PQU37,0)</f>
        <v>9764</v>
      </c>
      <c r="PQW37" s="450" t="s">
        <v>327</v>
      </c>
      <c r="PQX37" s="450" t="s">
        <v>150</v>
      </c>
      <c r="PQY37" s="446" t="s">
        <v>151</v>
      </c>
      <c r="PQZ37" s="446" t="s">
        <v>138</v>
      </c>
      <c r="PRA37" s="446" t="s">
        <v>139</v>
      </c>
      <c r="PRB37" s="446">
        <v>0.3</v>
      </c>
      <c r="PRC37" s="451">
        <f>+VLOOKUP(PQX37,[111]Insumos!$A$2:$F$2700,5,FALSE)</f>
        <v>32545</v>
      </c>
      <c r="PRD37" s="451">
        <f>+ROUND(PRB37*PRC37,0)</f>
        <v>9764</v>
      </c>
      <c r="PRE37" s="450" t="s">
        <v>327</v>
      </c>
      <c r="PRF37" s="450" t="s">
        <v>150</v>
      </c>
      <c r="PRG37" s="446" t="s">
        <v>151</v>
      </c>
      <c r="PRH37" s="446" t="s">
        <v>138</v>
      </c>
      <c r="PRI37" s="446" t="s">
        <v>139</v>
      </c>
      <c r="PRJ37" s="446">
        <v>0.3</v>
      </c>
      <c r="PRK37" s="451">
        <f>+VLOOKUP(PRF37,[111]Insumos!$A$2:$F$2700,5,FALSE)</f>
        <v>32545</v>
      </c>
      <c r="PRL37" s="451">
        <f>+ROUND(PRJ37*PRK37,0)</f>
        <v>9764</v>
      </c>
      <c r="PRM37" s="450" t="s">
        <v>327</v>
      </c>
      <c r="PRN37" s="450" t="s">
        <v>150</v>
      </c>
      <c r="PRO37" s="446" t="s">
        <v>151</v>
      </c>
      <c r="PRP37" s="446" t="s">
        <v>138</v>
      </c>
      <c r="PRQ37" s="446" t="s">
        <v>139</v>
      </c>
      <c r="PRR37" s="446">
        <v>0.3</v>
      </c>
      <c r="PRS37" s="451">
        <f>+VLOOKUP(PRN37,[111]Insumos!$A$2:$F$2700,5,FALSE)</f>
        <v>32545</v>
      </c>
      <c r="PRT37" s="451">
        <f>+ROUND(PRR37*PRS37,0)</f>
        <v>9764</v>
      </c>
      <c r="PRU37" s="450" t="s">
        <v>327</v>
      </c>
      <c r="PRV37" s="450" t="s">
        <v>150</v>
      </c>
      <c r="PRW37" s="446" t="s">
        <v>151</v>
      </c>
      <c r="PRX37" s="446" t="s">
        <v>138</v>
      </c>
      <c r="PRY37" s="446" t="s">
        <v>139</v>
      </c>
      <c r="PRZ37" s="446">
        <v>0.3</v>
      </c>
      <c r="PSA37" s="451">
        <f>+VLOOKUP(PRV37,[111]Insumos!$A$2:$F$2700,5,FALSE)</f>
        <v>32545</v>
      </c>
      <c r="PSB37" s="451">
        <f>+ROUND(PRZ37*PSA37,0)</f>
        <v>9764</v>
      </c>
      <c r="PSC37" s="450" t="s">
        <v>327</v>
      </c>
      <c r="PSD37" s="450" t="s">
        <v>150</v>
      </c>
      <c r="PSE37" s="446" t="s">
        <v>151</v>
      </c>
      <c r="PSF37" s="446" t="s">
        <v>138</v>
      </c>
      <c r="PSG37" s="446" t="s">
        <v>139</v>
      </c>
      <c r="PSH37" s="446">
        <v>0.3</v>
      </c>
      <c r="PSI37" s="451">
        <f>+VLOOKUP(PSD37,[111]Insumos!$A$2:$F$2700,5,FALSE)</f>
        <v>32545</v>
      </c>
      <c r="PSJ37" s="451">
        <f>+ROUND(PSH37*PSI37,0)</f>
        <v>9764</v>
      </c>
      <c r="PSK37" s="450" t="s">
        <v>327</v>
      </c>
      <c r="PSL37" s="450" t="s">
        <v>150</v>
      </c>
      <c r="PSM37" s="446" t="s">
        <v>151</v>
      </c>
      <c r="PSN37" s="446" t="s">
        <v>138</v>
      </c>
      <c r="PSO37" s="446" t="s">
        <v>139</v>
      </c>
      <c r="PSP37" s="446">
        <v>0.3</v>
      </c>
      <c r="PSQ37" s="451">
        <f>+VLOOKUP(PSL37,[111]Insumos!$A$2:$F$2700,5,FALSE)</f>
        <v>32545</v>
      </c>
      <c r="PSR37" s="451">
        <f>+ROUND(PSP37*PSQ37,0)</f>
        <v>9764</v>
      </c>
      <c r="PSS37" s="450" t="s">
        <v>327</v>
      </c>
      <c r="PST37" s="450" t="s">
        <v>150</v>
      </c>
      <c r="PSU37" s="446" t="s">
        <v>151</v>
      </c>
      <c r="PSV37" s="446" t="s">
        <v>138</v>
      </c>
      <c r="PSW37" s="446" t="s">
        <v>139</v>
      </c>
      <c r="PSX37" s="446">
        <v>0.3</v>
      </c>
      <c r="PSY37" s="451">
        <f>+VLOOKUP(PST37,[111]Insumos!$A$2:$F$2700,5,FALSE)</f>
        <v>32545</v>
      </c>
      <c r="PSZ37" s="451">
        <f>+ROUND(PSX37*PSY37,0)</f>
        <v>9764</v>
      </c>
      <c r="PTA37" s="450" t="s">
        <v>327</v>
      </c>
      <c r="PTB37" s="450" t="s">
        <v>150</v>
      </c>
      <c r="PTC37" s="446" t="s">
        <v>151</v>
      </c>
      <c r="PTD37" s="446" t="s">
        <v>138</v>
      </c>
      <c r="PTE37" s="446" t="s">
        <v>139</v>
      </c>
      <c r="PTF37" s="446">
        <v>0.3</v>
      </c>
      <c r="PTG37" s="451">
        <f>+VLOOKUP(PTB37,[111]Insumos!$A$2:$F$2700,5,FALSE)</f>
        <v>32545</v>
      </c>
      <c r="PTH37" s="451">
        <f>+ROUND(PTF37*PTG37,0)</f>
        <v>9764</v>
      </c>
      <c r="PTI37" s="450" t="s">
        <v>327</v>
      </c>
      <c r="PTJ37" s="450" t="s">
        <v>150</v>
      </c>
      <c r="PTK37" s="446" t="s">
        <v>151</v>
      </c>
      <c r="PTL37" s="446" t="s">
        <v>138</v>
      </c>
      <c r="PTM37" s="446" t="s">
        <v>139</v>
      </c>
      <c r="PTN37" s="446">
        <v>0.3</v>
      </c>
      <c r="PTO37" s="451">
        <f>+VLOOKUP(PTJ37,[111]Insumos!$A$2:$F$2700,5,FALSE)</f>
        <v>32545</v>
      </c>
      <c r="PTP37" s="451">
        <f>+ROUND(PTN37*PTO37,0)</f>
        <v>9764</v>
      </c>
      <c r="PTQ37" s="450" t="s">
        <v>327</v>
      </c>
      <c r="PTR37" s="450" t="s">
        <v>150</v>
      </c>
      <c r="PTS37" s="446" t="s">
        <v>151</v>
      </c>
      <c r="PTT37" s="446" t="s">
        <v>138</v>
      </c>
      <c r="PTU37" s="446" t="s">
        <v>139</v>
      </c>
      <c r="PTV37" s="446">
        <v>0.3</v>
      </c>
      <c r="PTW37" s="451">
        <f>+VLOOKUP(PTR37,[111]Insumos!$A$2:$F$2700,5,FALSE)</f>
        <v>32545</v>
      </c>
      <c r="PTX37" s="451">
        <f>+ROUND(PTV37*PTW37,0)</f>
        <v>9764</v>
      </c>
      <c r="PTY37" s="450" t="s">
        <v>327</v>
      </c>
      <c r="PTZ37" s="450" t="s">
        <v>150</v>
      </c>
      <c r="PUA37" s="446" t="s">
        <v>151</v>
      </c>
      <c r="PUB37" s="446" t="s">
        <v>138</v>
      </c>
      <c r="PUC37" s="446" t="s">
        <v>139</v>
      </c>
      <c r="PUD37" s="446">
        <v>0.3</v>
      </c>
      <c r="PUE37" s="451">
        <f>+VLOOKUP(PTZ37,[111]Insumos!$A$2:$F$2700,5,FALSE)</f>
        <v>32545</v>
      </c>
      <c r="PUF37" s="451">
        <f>+ROUND(PUD37*PUE37,0)</f>
        <v>9764</v>
      </c>
      <c r="PUG37" s="450" t="s">
        <v>327</v>
      </c>
      <c r="PUH37" s="450" t="s">
        <v>150</v>
      </c>
      <c r="PUI37" s="446" t="s">
        <v>151</v>
      </c>
      <c r="PUJ37" s="446" t="s">
        <v>138</v>
      </c>
      <c r="PUK37" s="446" t="s">
        <v>139</v>
      </c>
      <c r="PUL37" s="446">
        <v>0.3</v>
      </c>
      <c r="PUM37" s="451">
        <f>+VLOOKUP(PUH37,[111]Insumos!$A$2:$F$2700,5,FALSE)</f>
        <v>32545</v>
      </c>
      <c r="PUN37" s="451">
        <f>+ROUND(PUL37*PUM37,0)</f>
        <v>9764</v>
      </c>
      <c r="PUO37" s="450" t="s">
        <v>327</v>
      </c>
      <c r="PUP37" s="450" t="s">
        <v>150</v>
      </c>
      <c r="PUQ37" s="446" t="s">
        <v>151</v>
      </c>
      <c r="PUR37" s="446" t="s">
        <v>138</v>
      </c>
      <c r="PUS37" s="446" t="s">
        <v>139</v>
      </c>
      <c r="PUT37" s="446">
        <v>0.3</v>
      </c>
      <c r="PUU37" s="451">
        <f>+VLOOKUP(PUP37,[111]Insumos!$A$2:$F$2700,5,FALSE)</f>
        <v>32545</v>
      </c>
      <c r="PUV37" s="451">
        <f>+ROUND(PUT37*PUU37,0)</f>
        <v>9764</v>
      </c>
      <c r="PUW37" s="450" t="s">
        <v>327</v>
      </c>
      <c r="PUX37" s="450" t="s">
        <v>150</v>
      </c>
      <c r="PUY37" s="446" t="s">
        <v>151</v>
      </c>
      <c r="PUZ37" s="446" t="s">
        <v>138</v>
      </c>
      <c r="PVA37" s="446" t="s">
        <v>139</v>
      </c>
      <c r="PVB37" s="446">
        <v>0.3</v>
      </c>
      <c r="PVC37" s="451">
        <f>+VLOOKUP(PUX37,[111]Insumos!$A$2:$F$2700,5,FALSE)</f>
        <v>32545</v>
      </c>
      <c r="PVD37" s="451">
        <f>+ROUND(PVB37*PVC37,0)</f>
        <v>9764</v>
      </c>
      <c r="PVE37" s="450" t="s">
        <v>327</v>
      </c>
      <c r="PVF37" s="450" t="s">
        <v>150</v>
      </c>
      <c r="PVG37" s="446" t="s">
        <v>151</v>
      </c>
      <c r="PVH37" s="446" t="s">
        <v>138</v>
      </c>
      <c r="PVI37" s="446" t="s">
        <v>139</v>
      </c>
      <c r="PVJ37" s="446">
        <v>0.3</v>
      </c>
      <c r="PVK37" s="451">
        <f>+VLOOKUP(PVF37,[111]Insumos!$A$2:$F$2700,5,FALSE)</f>
        <v>32545</v>
      </c>
      <c r="PVL37" s="451">
        <f>+ROUND(PVJ37*PVK37,0)</f>
        <v>9764</v>
      </c>
      <c r="PVM37" s="450" t="s">
        <v>327</v>
      </c>
      <c r="PVN37" s="450" t="s">
        <v>150</v>
      </c>
      <c r="PVO37" s="446" t="s">
        <v>151</v>
      </c>
      <c r="PVP37" s="446" t="s">
        <v>138</v>
      </c>
      <c r="PVQ37" s="446" t="s">
        <v>139</v>
      </c>
      <c r="PVR37" s="446">
        <v>0.3</v>
      </c>
      <c r="PVS37" s="451">
        <f>+VLOOKUP(PVN37,[111]Insumos!$A$2:$F$2700,5,FALSE)</f>
        <v>32545</v>
      </c>
      <c r="PVT37" s="451">
        <f>+ROUND(PVR37*PVS37,0)</f>
        <v>9764</v>
      </c>
      <c r="PVU37" s="450" t="s">
        <v>327</v>
      </c>
      <c r="PVV37" s="450" t="s">
        <v>150</v>
      </c>
      <c r="PVW37" s="446" t="s">
        <v>151</v>
      </c>
      <c r="PVX37" s="446" t="s">
        <v>138</v>
      </c>
      <c r="PVY37" s="446" t="s">
        <v>139</v>
      </c>
      <c r="PVZ37" s="446">
        <v>0.3</v>
      </c>
      <c r="PWA37" s="451">
        <f>+VLOOKUP(PVV37,[111]Insumos!$A$2:$F$2700,5,FALSE)</f>
        <v>32545</v>
      </c>
      <c r="PWB37" s="451">
        <f>+ROUND(PVZ37*PWA37,0)</f>
        <v>9764</v>
      </c>
      <c r="PWC37" s="450" t="s">
        <v>327</v>
      </c>
      <c r="PWD37" s="450" t="s">
        <v>150</v>
      </c>
      <c r="PWE37" s="446" t="s">
        <v>151</v>
      </c>
      <c r="PWF37" s="446" t="s">
        <v>138</v>
      </c>
      <c r="PWG37" s="446" t="s">
        <v>139</v>
      </c>
      <c r="PWH37" s="446">
        <v>0.3</v>
      </c>
      <c r="PWI37" s="451">
        <f>+VLOOKUP(PWD37,[111]Insumos!$A$2:$F$2700,5,FALSE)</f>
        <v>32545</v>
      </c>
      <c r="PWJ37" s="451">
        <f>+ROUND(PWH37*PWI37,0)</f>
        <v>9764</v>
      </c>
      <c r="PWK37" s="450" t="s">
        <v>327</v>
      </c>
      <c r="PWL37" s="450" t="s">
        <v>150</v>
      </c>
      <c r="PWM37" s="446" t="s">
        <v>151</v>
      </c>
      <c r="PWN37" s="446" t="s">
        <v>138</v>
      </c>
      <c r="PWO37" s="446" t="s">
        <v>139</v>
      </c>
      <c r="PWP37" s="446">
        <v>0.3</v>
      </c>
      <c r="PWQ37" s="451">
        <f>+VLOOKUP(PWL37,[111]Insumos!$A$2:$F$2700,5,FALSE)</f>
        <v>32545</v>
      </c>
      <c r="PWR37" s="451">
        <f>+ROUND(PWP37*PWQ37,0)</f>
        <v>9764</v>
      </c>
      <c r="PWS37" s="450" t="s">
        <v>327</v>
      </c>
      <c r="PWT37" s="450" t="s">
        <v>150</v>
      </c>
      <c r="PWU37" s="446" t="s">
        <v>151</v>
      </c>
      <c r="PWV37" s="446" t="s">
        <v>138</v>
      </c>
      <c r="PWW37" s="446" t="s">
        <v>139</v>
      </c>
      <c r="PWX37" s="446">
        <v>0.3</v>
      </c>
      <c r="PWY37" s="451">
        <f>+VLOOKUP(PWT37,[111]Insumos!$A$2:$F$2700,5,FALSE)</f>
        <v>32545</v>
      </c>
      <c r="PWZ37" s="451">
        <f>+ROUND(PWX37*PWY37,0)</f>
        <v>9764</v>
      </c>
      <c r="PXA37" s="450" t="s">
        <v>327</v>
      </c>
      <c r="PXB37" s="450" t="s">
        <v>150</v>
      </c>
      <c r="PXC37" s="446" t="s">
        <v>151</v>
      </c>
      <c r="PXD37" s="446" t="s">
        <v>138</v>
      </c>
      <c r="PXE37" s="446" t="s">
        <v>139</v>
      </c>
      <c r="PXF37" s="446">
        <v>0.3</v>
      </c>
      <c r="PXG37" s="451">
        <f>+VLOOKUP(PXB37,[111]Insumos!$A$2:$F$2700,5,FALSE)</f>
        <v>32545</v>
      </c>
      <c r="PXH37" s="451">
        <f>+ROUND(PXF37*PXG37,0)</f>
        <v>9764</v>
      </c>
      <c r="PXI37" s="450" t="s">
        <v>327</v>
      </c>
      <c r="PXJ37" s="450" t="s">
        <v>150</v>
      </c>
      <c r="PXK37" s="446" t="s">
        <v>151</v>
      </c>
      <c r="PXL37" s="446" t="s">
        <v>138</v>
      </c>
      <c r="PXM37" s="446" t="s">
        <v>139</v>
      </c>
      <c r="PXN37" s="446">
        <v>0.3</v>
      </c>
      <c r="PXO37" s="451">
        <f>+VLOOKUP(PXJ37,[111]Insumos!$A$2:$F$2700,5,FALSE)</f>
        <v>32545</v>
      </c>
      <c r="PXP37" s="451">
        <f>+ROUND(PXN37*PXO37,0)</f>
        <v>9764</v>
      </c>
      <c r="PXQ37" s="450" t="s">
        <v>327</v>
      </c>
      <c r="PXR37" s="450" t="s">
        <v>150</v>
      </c>
      <c r="PXS37" s="446" t="s">
        <v>151</v>
      </c>
      <c r="PXT37" s="446" t="s">
        <v>138</v>
      </c>
      <c r="PXU37" s="446" t="s">
        <v>139</v>
      </c>
      <c r="PXV37" s="446">
        <v>0.3</v>
      </c>
      <c r="PXW37" s="451">
        <f>+VLOOKUP(PXR37,[111]Insumos!$A$2:$F$2700,5,FALSE)</f>
        <v>32545</v>
      </c>
      <c r="PXX37" s="451">
        <f>+ROUND(PXV37*PXW37,0)</f>
        <v>9764</v>
      </c>
      <c r="PXY37" s="450" t="s">
        <v>327</v>
      </c>
      <c r="PXZ37" s="450" t="s">
        <v>150</v>
      </c>
      <c r="PYA37" s="446" t="s">
        <v>151</v>
      </c>
      <c r="PYB37" s="446" t="s">
        <v>138</v>
      </c>
      <c r="PYC37" s="446" t="s">
        <v>139</v>
      </c>
      <c r="PYD37" s="446">
        <v>0.3</v>
      </c>
      <c r="PYE37" s="451">
        <f>+VLOOKUP(PXZ37,[111]Insumos!$A$2:$F$2700,5,FALSE)</f>
        <v>32545</v>
      </c>
      <c r="PYF37" s="451">
        <f>+ROUND(PYD37*PYE37,0)</f>
        <v>9764</v>
      </c>
      <c r="PYG37" s="450" t="s">
        <v>327</v>
      </c>
      <c r="PYH37" s="450" t="s">
        <v>150</v>
      </c>
      <c r="PYI37" s="446" t="s">
        <v>151</v>
      </c>
      <c r="PYJ37" s="446" t="s">
        <v>138</v>
      </c>
      <c r="PYK37" s="446" t="s">
        <v>139</v>
      </c>
      <c r="PYL37" s="446">
        <v>0.3</v>
      </c>
      <c r="PYM37" s="451">
        <f>+VLOOKUP(PYH37,[111]Insumos!$A$2:$F$2700,5,FALSE)</f>
        <v>32545</v>
      </c>
      <c r="PYN37" s="451">
        <f>+ROUND(PYL37*PYM37,0)</f>
        <v>9764</v>
      </c>
      <c r="PYO37" s="450" t="s">
        <v>327</v>
      </c>
      <c r="PYP37" s="450" t="s">
        <v>150</v>
      </c>
      <c r="PYQ37" s="446" t="s">
        <v>151</v>
      </c>
      <c r="PYR37" s="446" t="s">
        <v>138</v>
      </c>
      <c r="PYS37" s="446" t="s">
        <v>139</v>
      </c>
      <c r="PYT37" s="446">
        <v>0.3</v>
      </c>
      <c r="PYU37" s="451">
        <f>+VLOOKUP(PYP37,[111]Insumos!$A$2:$F$2700,5,FALSE)</f>
        <v>32545</v>
      </c>
      <c r="PYV37" s="451">
        <f>+ROUND(PYT37*PYU37,0)</f>
        <v>9764</v>
      </c>
      <c r="PYW37" s="450" t="s">
        <v>327</v>
      </c>
      <c r="PYX37" s="450" t="s">
        <v>150</v>
      </c>
      <c r="PYY37" s="446" t="s">
        <v>151</v>
      </c>
      <c r="PYZ37" s="446" t="s">
        <v>138</v>
      </c>
      <c r="PZA37" s="446" t="s">
        <v>139</v>
      </c>
      <c r="PZB37" s="446">
        <v>0.3</v>
      </c>
      <c r="PZC37" s="451">
        <f>+VLOOKUP(PYX37,[111]Insumos!$A$2:$F$2700,5,FALSE)</f>
        <v>32545</v>
      </c>
      <c r="PZD37" s="451">
        <f>+ROUND(PZB37*PZC37,0)</f>
        <v>9764</v>
      </c>
      <c r="PZE37" s="450" t="s">
        <v>327</v>
      </c>
      <c r="PZF37" s="450" t="s">
        <v>150</v>
      </c>
      <c r="PZG37" s="446" t="s">
        <v>151</v>
      </c>
      <c r="PZH37" s="446" t="s">
        <v>138</v>
      </c>
      <c r="PZI37" s="446" t="s">
        <v>139</v>
      </c>
      <c r="PZJ37" s="446">
        <v>0.3</v>
      </c>
      <c r="PZK37" s="451">
        <f>+VLOOKUP(PZF37,[111]Insumos!$A$2:$F$2700,5,FALSE)</f>
        <v>32545</v>
      </c>
      <c r="PZL37" s="451">
        <f>+ROUND(PZJ37*PZK37,0)</f>
        <v>9764</v>
      </c>
      <c r="PZM37" s="450" t="s">
        <v>327</v>
      </c>
      <c r="PZN37" s="450" t="s">
        <v>150</v>
      </c>
      <c r="PZO37" s="446" t="s">
        <v>151</v>
      </c>
      <c r="PZP37" s="446" t="s">
        <v>138</v>
      </c>
      <c r="PZQ37" s="446" t="s">
        <v>139</v>
      </c>
      <c r="PZR37" s="446">
        <v>0.3</v>
      </c>
      <c r="PZS37" s="451">
        <f>+VLOOKUP(PZN37,[111]Insumos!$A$2:$F$2700,5,FALSE)</f>
        <v>32545</v>
      </c>
      <c r="PZT37" s="451">
        <f>+ROUND(PZR37*PZS37,0)</f>
        <v>9764</v>
      </c>
      <c r="PZU37" s="450" t="s">
        <v>327</v>
      </c>
      <c r="PZV37" s="450" t="s">
        <v>150</v>
      </c>
      <c r="PZW37" s="446" t="s">
        <v>151</v>
      </c>
      <c r="PZX37" s="446" t="s">
        <v>138</v>
      </c>
      <c r="PZY37" s="446" t="s">
        <v>139</v>
      </c>
      <c r="PZZ37" s="446">
        <v>0.3</v>
      </c>
      <c r="QAA37" s="451">
        <f>+VLOOKUP(PZV37,[111]Insumos!$A$2:$F$2700,5,FALSE)</f>
        <v>32545</v>
      </c>
      <c r="QAB37" s="451">
        <f>+ROUND(PZZ37*QAA37,0)</f>
        <v>9764</v>
      </c>
      <c r="QAC37" s="450" t="s">
        <v>327</v>
      </c>
      <c r="QAD37" s="450" t="s">
        <v>150</v>
      </c>
      <c r="QAE37" s="446" t="s">
        <v>151</v>
      </c>
      <c r="QAF37" s="446" t="s">
        <v>138</v>
      </c>
      <c r="QAG37" s="446" t="s">
        <v>139</v>
      </c>
      <c r="QAH37" s="446">
        <v>0.3</v>
      </c>
      <c r="QAI37" s="451">
        <f>+VLOOKUP(QAD37,[111]Insumos!$A$2:$F$2700,5,FALSE)</f>
        <v>32545</v>
      </c>
      <c r="QAJ37" s="451">
        <f>+ROUND(QAH37*QAI37,0)</f>
        <v>9764</v>
      </c>
      <c r="QAK37" s="450" t="s">
        <v>327</v>
      </c>
      <c r="QAL37" s="450" t="s">
        <v>150</v>
      </c>
      <c r="QAM37" s="446" t="s">
        <v>151</v>
      </c>
      <c r="QAN37" s="446" t="s">
        <v>138</v>
      </c>
      <c r="QAO37" s="446" t="s">
        <v>139</v>
      </c>
      <c r="QAP37" s="446">
        <v>0.3</v>
      </c>
      <c r="QAQ37" s="451">
        <f>+VLOOKUP(QAL37,[111]Insumos!$A$2:$F$2700,5,FALSE)</f>
        <v>32545</v>
      </c>
      <c r="QAR37" s="451">
        <f>+ROUND(QAP37*QAQ37,0)</f>
        <v>9764</v>
      </c>
      <c r="QAS37" s="450" t="s">
        <v>327</v>
      </c>
      <c r="QAT37" s="450" t="s">
        <v>150</v>
      </c>
      <c r="QAU37" s="446" t="s">
        <v>151</v>
      </c>
      <c r="QAV37" s="446" t="s">
        <v>138</v>
      </c>
      <c r="QAW37" s="446" t="s">
        <v>139</v>
      </c>
      <c r="QAX37" s="446">
        <v>0.3</v>
      </c>
      <c r="QAY37" s="451">
        <f>+VLOOKUP(QAT37,[111]Insumos!$A$2:$F$2700,5,FALSE)</f>
        <v>32545</v>
      </c>
      <c r="QAZ37" s="451">
        <f>+ROUND(QAX37*QAY37,0)</f>
        <v>9764</v>
      </c>
      <c r="QBA37" s="450" t="s">
        <v>327</v>
      </c>
      <c r="QBB37" s="450" t="s">
        <v>150</v>
      </c>
      <c r="QBC37" s="446" t="s">
        <v>151</v>
      </c>
      <c r="QBD37" s="446" t="s">
        <v>138</v>
      </c>
      <c r="QBE37" s="446" t="s">
        <v>139</v>
      </c>
      <c r="QBF37" s="446">
        <v>0.3</v>
      </c>
      <c r="QBG37" s="451">
        <f>+VLOOKUP(QBB37,[111]Insumos!$A$2:$F$2700,5,FALSE)</f>
        <v>32545</v>
      </c>
      <c r="QBH37" s="451">
        <f>+ROUND(QBF37*QBG37,0)</f>
        <v>9764</v>
      </c>
      <c r="QBI37" s="450" t="s">
        <v>327</v>
      </c>
      <c r="QBJ37" s="450" t="s">
        <v>150</v>
      </c>
      <c r="QBK37" s="446" t="s">
        <v>151</v>
      </c>
      <c r="QBL37" s="446" t="s">
        <v>138</v>
      </c>
      <c r="QBM37" s="446" t="s">
        <v>139</v>
      </c>
      <c r="QBN37" s="446">
        <v>0.3</v>
      </c>
      <c r="QBO37" s="451">
        <f>+VLOOKUP(QBJ37,[111]Insumos!$A$2:$F$2700,5,FALSE)</f>
        <v>32545</v>
      </c>
      <c r="QBP37" s="451">
        <f>+ROUND(QBN37*QBO37,0)</f>
        <v>9764</v>
      </c>
      <c r="QBQ37" s="450" t="s">
        <v>327</v>
      </c>
      <c r="QBR37" s="450" t="s">
        <v>150</v>
      </c>
      <c r="QBS37" s="446" t="s">
        <v>151</v>
      </c>
      <c r="QBT37" s="446" t="s">
        <v>138</v>
      </c>
      <c r="QBU37" s="446" t="s">
        <v>139</v>
      </c>
      <c r="QBV37" s="446">
        <v>0.3</v>
      </c>
      <c r="QBW37" s="451">
        <f>+VLOOKUP(QBR37,[111]Insumos!$A$2:$F$2700,5,FALSE)</f>
        <v>32545</v>
      </c>
      <c r="QBX37" s="451">
        <f>+ROUND(QBV37*QBW37,0)</f>
        <v>9764</v>
      </c>
      <c r="QBY37" s="450" t="s">
        <v>327</v>
      </c>
      <c r="QBZ37" s="450" t="s">
        <v>150</v>
      </c>
      <c r="QCA37" s="446" t="s">
        <v>151</v>
      </c>
      <c r="QCB37" s="446" t="s">
        <v>138</v>
      </c>
      <c r="QCC37" s="446" t="s">
        <v>139</v>
      </c>
      <c r="QCD37" s="446">
        <v>0.3</v>
      </c>
      <c r="QCE37" s="451">
        <f>+VLOOKUP(QBZ37,[111]Insumos!$A$2:$F$2700,5,FALSE)</f>
        <v>32545</v>
      </c>
      <c r="QCF37" s="451">
        <f>+ROUND(QCD37*QCE37,0)</f>
        <v>9764</v>
      </c>
      <c r="QCG37" s="450" t="s">
        <v>327</v>
      </c>
      <c r="QCH37" s="450" t="s">
        <v>150</v>
      </c>
      <c r="QCI37" s="446" t="s">
        <v>151</v>
      </c>
      <c r="QCJ37" s="446" t="s">
        <v>138</v>
      </c>
      <c r="QCK37" s="446" t="s">
        <v>139</v>
      </c>
      <c r="QCL37" s="446">
        <v>0.3</v>
      </c>
      <c r="QCM37" s="451">
        <f>+VLOOKUP(QCH37,[111]Insumos!$A$2:$F$2700,5,FALSE)</f>
        <v>32545</v>
      </c>
      <c r="QCN37" s="451">
        <f>+ROUND(QCL37*QCM37,0)</f>
        <v>9764</v>
      </c>
      <c r="QCO37" s="450" t="s">
        <v>327</v>
      </c>
      <c r="QCP37" s="450" t="s">
        <v>150</v>
      </c>
      <c r="QCQ37" s="446" t="s">
        <v>151</v>
      </c>
      <c r="QCR37" s="446" t="s">
        <v>138</v>
      </c>
      <c r="QCS37" s="446" t="s">
        <v>139</v>
      </c>
      <c r="QCT37" s="446">
        <v>0.3</v>
      </c>
      <c r="QCU37" s="451">
        <f>+VLOOKUP(QCP37,[111]Insumos!$A$2:$F$2700,5,FALSE)</f>
        <v>32545</v>
      </c>
      <c r="QCV37" s="451">
        <f>+ROUND(QCT37*QCU37,0)</f>
        <v>9764</v>
      </c>
      <c r="QCW37" s="450" t="s">
        <v>327</v>
      </c>
      <c r="QCX37" s="450" t="s">
        <v>150</v>
      </c>
      <c r="QCY37" s="446" t="s">
        <v>151</v>
      </c>
      <c r="QCZ37" s="446" t="s">
        <v>138</v>
      </c>
      <c r="QDA37" s="446" t="s">
        <v>139</v>
      </c>
      <c r="QDB37" s="446">
        <v>0.3</v>
      </c>
      <c r="QDC37" s="451">
        <f>+VLOOKUP(QCX37,[111]Insumos!$A$2:$F$2700,5,FALSE)</f>
        <v>32545</v>
      </c>
      <c r="QDD37" s="451">
        <f>+ROUND(QDB37*QDC37,0)</f>
        <v>9764</v>
      </c>
      <c r="QDE37" s="450" t="s">
        <v>327</v>
      </c>
      <c r="QDF37" s="450" t="s">
        <v>150</v>
      </c>
      <c r="QDG37" s="446" t="s">
        <v>151</v>
      </c>
      <c r="QDH37" s="446" t="s">
        <v>138</v>
      </c>
      <c r="QDI37" s="446" t="s">
        <v>139</v>
      </c>
      <c r="QDJ37" s="446">
        <v>0.3</v>
      </c>
      <c r="QDK37" s="451">
        <f>+VLOOKUP(QDF37,[111]Insumos!$A$2:$F$2700,5,FALSE)</f>
        <v>32545</v>
      </c>
      <c r="QDL37" s="451">
        <f>+ROUND(QDJ37*QDK37,0)</f>
        <v>9764</v>
      </c>
      <c r="QDM37" s="450" t="s">
        <v>327</v>
      </c>
      <c r="QDN37" s="450" t="s">
        <v>150</v>
      </c>
      <c r="QDO37" s="446" t="s">
        <v>151</v>
      </c>
      <c r="QDP37" s="446" t="s">
        <v>138</v>
      </c>
      <c r="QDQ37" s="446" t="s">
        <v>139</v>
      </c>
      <c r="QDR37" s="446">
        <v>0.3</v>
      </c>
      <c r="QDS37" s="451">
        <f>+VLOOKUP(QDN37,[111]Insumos!$A$2:$F$2700,5,FALSE)</f>
        <v>32545</v>
      </c>
      <c r="QDT37" s="451">
        <f>+ROUND(QDR37*QDS37,0)</f>
        <v>9764</v>
      </c>
      <c r="QDU37" s="450" t="s">
        <v>327</v>
      </c>
      <c r="QDV37" s="450" t="s">
        <v>150</v>
      </c>
      <c r="QDW37" s="446" t="s">
        <v>151</v>
      </c>
      <c r="QDX37" s="446" t="s">
        <v>138</v>
      </c>
      <c r="QDY37" s="446" t="s">
        <v>139</v>
      </c>
      <c r="QDZ37" s="446">
        <v>0.3</v>
      </c>
      <c r="QEA37" s="451">
        <f>+VLOOKUP(QDV37,[111]Insumos!$A$2:$F$2700,5,FALSE)</f>
        <v>32545</v>
      </c>
      <c r="QEB37" s="451">
        <f>+ROUND(QDZ37*QEA37,0)</f>
        <v>9764</v>
      </c>
      <c r="QEC37" s="450" t="s">
        <v>327</v>
      </c>
      <c r="QED37" s="450" t="s">
        <v>150</v>
      </c>
      <c r="QEE37" s="446" t="s">
        <v>151</v>
      </c>
      <c r="QEF37" s="446" t="s">
        <v>138</v>
      </c>
      <c r="QEG37" s="446" t="s">
        <v>139</v>
      </c>
      <c r="QEH37" s="446">
        <v>0.3</v>
      </c>
      <c r="QEI37" s="451">
        <f>+VLOOKUP(QED37,[111]Insumos!$A$2:$F$2700,5,FALSE)</f>
        <v>32545</v>
      </c>
      <c r="QEJ37" s="451">
        <f>+ROUND(QEH37*QEI37,0)</f>
        <v>9764</v>
      </c>
      <c r="QEK37" s="450" t="s">
        <v>327</v>
      </c>
      <c r="QEL37" s="450" t="s">
        <v>150</v>
      </c>
      <c r="QEM37" s="446" t="s">
        <v>151</v>
      </c>
      <c r="QEN37" s="446" t="s">
        <v>138</v>
      </c>
      <c r="QEO37" s="446" t="s">
        <v>139</v>
      </c>
      <c r="QEP37" s="446">
        <v>0.3</v>
      </c>
      <c r="QEQ37" s="451">
        <f>+VLOOKUP(QEL37,[111]Insumos!$A$2:$F$2700,5,FALSE)</f>
        <v>32545</v>
      </c>
      <c r="QER37" s="451">
        <f>+ROUND(QEP37*QEQ37,0)</f>
        <v>9764</v>
      </c>
      <c r="QES37" s="450" t="s">
        <v>327</v>
      </c>
      <c r="QET37" s="450" t="s">
        <v>150</v>
      </c>
      <c r="QEU37" s="446" t="s">
        <v>151</v>
      </c>
      <c r="QEV37" s="446" t="s">
        <v>138</v>
      </c>
      <c r="QEW37" s="446" t="s">
        <v>139</v>
      </c>
      <c r="QEX37" s="446">
        <v>0.3</v>
      </c>
      <c r="QEY37" s="451">
        <f>+VLOOKUP(QET37,[111]Insumos!$A$2:$F$2700,5,FALSE)</f>
        <v>32545</v>
      </c>
      <c r="QEZ37" s="451">
        <f>+ROUND(QEX37*QEY37,0)</f>
        <v>9764</v>
      </c>
      <c r="QFA37" s="450" t="s">
        <v>327</v>
      </c>
      <c r="QFB37" s="450" t="s">
        <v>150</v>
      </c>
      <c r="QFC37" s="446" t="s">
        <v>151</v>
      </c>
      <c r="QFD37" s="446" t="s">
        <v>138</v>
      </c>
      <c r="QFE37" s="446" t="s">
        <v>139</v>
      </c>
      <c r="QFF37" s="446">
        <v>0.3</v>
      </c>
      <c r="QFG37" s="451">
        <f>+VLOOKUP(QFB37,[111]Insumos!$A$2:$F$2700,5,FALSE)</f>
        <v>32545</v>
      </c>
      <c r="QFH37" s="451">
        <f>+ROUND(QFF37*QFG37,0)</f>
        <v>9764</v>
      </c>
      <c r="QFI37" s="450" t="s">
        <v>327</v>
      </c>
      <c r="QFJ37" s="450" t="s">
        <v>150</v>
      </c>
      <c r="QFK37" s="446" t="s">
        <v>151</v>
      </c>
      <c r="QFL37" s="446" t="s">
        <v>138</v>
      </c>
      <c r="QFM37" s="446" t="s">
        <v>139</v>
      </c>
      <c r="QFN37" s="446">
        <v>0.3</v>
      </c>
      <c r="QFO37" s="451">
        <f>+VLOOKUP(QFJ37,[111]Insumos!$A$2:$F$2700,5,FALSE)</f>
        <v>32545</v>
      </c>
      <c r="QFP37" s="451">
        <f>+ROUND(QFN37*QFO37,0)</f>
        <v>9764</v>
      </c>
      <c r="QFQ37" s="450" t="s">
        <v>327</v>
      </c>
      <c r="QFR37" s="450" t="s">
        <v>150</v>
      </c>
      <c r="QFS37" s="446" t="s">
        <v>151</v>
      </c>
      <c r="QFT37" s="446" t="s">
        <v>138</v>
      </c>
      <c r="QFU37" s="446" t="s">
        <v>139</v>
      </c>
      <c r="QFV37" s="446">
        <v>0.3</v>
      </c>
      <c r="QFW37" s="451">
        <f>+VLOOKUP(QFR37,[111]Insumos!$A$2:$F$2700,5,FALSE)</f>
        <v>32545</v>
      </c>
      <c r="QFX37" s="451">
        <f>+ROUND(QFV37*QFW37,0)</f>
        <v>9764</v>
      </c>
      <c r="QFY37" s="450" t="s">
        <v>327</v>
      </c>
      <c r="QFZ37" s="450" t="s">
        <v>150</v>
      </c>
      <c r="QGA37" s="446" t="s">
        <v>151</v>
      </c>
      <c r="QGB37" s="446" t="s">
        <v>138</v>
      </c>
      <c r="QGC37" s="446" t="s">
        <v>139</v>
      </c>
      <c r="QGD37" s="446">
        <v>0.3</v>
      </c>
      <c r="QGE37" s="451">
        <f>+VLOOKUP(QFZ37,[111]Insumos!$A$2:$F$2700,5,FALSE)</f>
        <v>32545</v>
      </c>
      <c r="QGF37" s="451">
        <f>+ROUND(QGD37*QGE37,0)</f>
        <v>9764</v>
      </c>
      <c r="QGG37" s="450" t="s">
        <v>327</v>
      </c>
      <c r="QGH37" s="450" t="s">
        <v>150</v>
      </c>
      <c r="QGI37" s="446" t="s">
        <v>151</v>
      </c>
      <c r="QGJ37" s="446" t="s">
        <v>138</v>
      </c>
      <c r="QGK37" s="446" t="s">
        <v>139</v>
      </c>
      <c r="QGL37" s="446">
        <v>0.3</v>
      </c>
      <c r="QGM37" s="451">
        <f>+VLOOKUP(QGH37,[111]Insumos!$A$2:$F$2700,5,FALSE)</f>
        <v>32545</v>
      </c>
      <c r="QGN37" s="451">
        <f>+ROUND(QGL37*QGM37,0)</f>
        <v>9764</v>
      </c>
      <c r="QGO37" s="450" t="s">
        <v>327</v>
      </c>
      <c r="QGP37" s="450" t="s">
        <v>150</v>
      </c>
      <c r="QGQ37" s="446" t="s">
        <v>151</v>
      </c>
      <c r="QGR37" s="446" t="s">
        <v>138</v>
      </c>
      <c r="QGS37" s="446" t="s">
        <v>139</v>
      </c>
      <c r="QGT37" s="446">
        <v>0.3</v>
      </c>
      <c r="QGU37" s="451">
        <f>+VLOOKUP(QGP37,[111]Insumos!$A$2:$F$2700,5,FALSE)</f>
        <v>32545</v>
      </c>
      <c r="QGV37" s="451">
        <f>+ROUND(QGT37*QGU37,0)</f>
        <v>9764</v>
      </c>
      <c r="QGW37" s="450" t="s">
        <v>327</v>
      </c>
      <c r="QGX37" s="450" t="s">
        <v>150</v>
      </c>
      <c r="QGY37" s="446" t="s">
        <v>151</v>
      </c>
      <c r="QGZ37" s="446" t="s">
        <v>138</v>
      </c>
      <c r="QHA37" s="446" t="s">
        <v>139</v>
      </c>
      <c r="QHB37" s="446">
        <v>0.3</v>
      </c>
      <c r="QHC37" s="451">
        <f>+VLOOKUP(QGX37,[111]Insumos!$A$2:$F$2700,5,FALSE)</f>
        <v>32545</v>
      </c>
      <c r="QHD37" s="451">
        <f>+ROUND(QHB37*QHC37,0)</f>
        <v>9764</v>
      </c>
      <c r="QHE37" s="450" t="s">
        <v>327</v>
      </c>
      <c r="QHF37" s="450" t="s">
        <v>150</v>
      </c>
      <c r="QHG37" s="446" t="s">
        <v>151</v>
      </c>
      <c r="QHH37" s="446" t="s">
        <v>138</v>
      </c>
      <c r="QHI37" s="446" t="s">
        <v>139</v>
      </c>
      <c r="QHJ37" s="446">
        <v>0.3</v>
      </c>
      <c r="QHK37" s="451">
        <f>+VLOOKUP(QHF37,[111]Insumos!$A$2:$F$2700,5,FALSE)</f>
        <v>32545</v>
      </c>
      <c r="QHL37" s="451">
        <f>+ROUND(QHJ37*QHK37,0)</f>
        <v>9764</v>
      </c>
      <c r="QHM37" s="450" t="s">
        <v>327</v>
      </c>
      <c r="QHN37" s="450" t="s">
        <v>150</v>
      </c>
      <c r="QHO37" s="446" t="s">
        <v>151</v>
      </c>
      <c r="QHP37" s="446" t="s">
        <v>138</v>
      </c>
      <c r="QHQ37" s="446" t="s">
        <v>139</v>
      </c>
      <c r="QHR37" s="446">
        <v>0.3</v>
      </c>
      <c r="QHS37" s="451">
        <f>+VLOOKUP(QHN37,[111]Insumos!$A$2:$F$2700,5,FALSE)</f>
        <v>32545</v>
      </c>
      <c r="QHT37" s="451">
        <f>+ROUND(QHR37*QHS37,0)</f>
        <v>9764</v>
      </c>
      <c r="QHU37" s="450" t="s">
        <v>327</v>
      </c>
      <c r="QHV37" s="450" t="s">
        <v>150</v>
      </c>
      <c r="QHW37" s="446" t="s">
        <v>151</v>
      </c>
      <c r="QHX37" s="446" t="s">
        <v>138</v>
      </c>
      <c r="QHY37" s="446" t="s">
        <v>139</v>
      </c>
      <c r="QHZ37" s="446">
        <v>0.3</v>
      </c>
      <c r="QIA37" s="451">
        <f>+VLOOKUP(QHV37,[111]Insumos!$A$2:$F$2700,5,FALSE)</f>
        <v>32545</v>
      </c>
      <c r="QIB37" s="451">
        <f>+ROUND(QHZ37*QIA37,0)</f>
        <v>9764</v>
      </c>
      <c r="QIC37" s="450" t="s">
        <v>327</v>
      </c>
      <c r="QID37" s="450" t="s">
        <v>150</v>
      </c>
      <c r="QIE37" s="446" t="s">
        <v>151</v>
      </c>
      <c r="QIF37" s="446" t="s">
        <v>138</v>
      </c>
      <c r="QIG37" s="446" t="s">
        <v>139</v>
      </c>
      <c r="QIH37" s="446">
        <v>0.3</v>
      </c>
      <c r="QII37" s="451">
        <f>+VLOOKUP(QID37,[111]Insumos!$A$2:$F$2700,5,FALSE)</f>
        <v>32545</v>
      </c>
      <c r="QIJ37" s="451">
        <f>+ROUND(QIH37*QII37,0)</f>
        <v>9764</v>
      </c>
      <c r="QIK37" s="450" t="s">
        <v>327</v>
      </c>
      <c r="QIL37" s="450" t="s">
        <v>150</v>
      </c>
      <c r="QIM37" s="446" t="s">
        <v>151</v>
      </c>
      <c r="QIN37" s="446" t="s">
        <v>138</v>
      </c>
      <c r="QIO37" s="446" t="s">
        <v>139</v>
      </c>
      <c r="QIP37" s="446">
        <v>0.3</v>
      </c>
      <c r="QIQ37" s="451">
        <f>+VLOOKUP(QIL37,[111]Insumos!$A$2:$F$2700,5,FALSE)</f>
        <v>32545</v>
      </c>
      <c r="QIR37" s="451">
        <f>+ROUND(QIP37*QIQ37,0)</f>
        <v>9764</v>
      </c>
      <c r="QIS37" s="450" t="s">
        <v>327</v>
      </c>
      <c r="QIT37" s="450" t="s">
        <v>150</v>
      </c>
      <c r="QIU37" s="446" t="s">
        <v>151</v>
      </c>
      <c r="QIV37" s="446" t="s">
        <v>138</v>
      </c>
      <c r="QIW37" s="446" t="s">
        <v>139</v>
      </c>
      <c r="QIX37" s="446">
        <v>0.3</v>
      </c>
      <c r="QIY37" s="451">
        <f>+VLOOKUP(QIT37,[111]Insumos!$A$2:$F$2700,5,FALSE)</f>
        <v>32545</v>
      </c>
      <c r="QIZ37" s="451">
        <f>+ROUND(QIX37*QIY37,0)</f>
        <v>9764</v>
      </c>
      <c r="QJA37" s="450" t="s">
        <v>327</v>
      </c>
      <c r="QJB37" s="450" t="s">
        <v>150</v>
      </c>
      <c r="QJC37" s="446" t="s">
        <v>151</v>
      </c>
      <c r="QJD37" s="446" t="s">
        <v>138</v>
      </c>
      <c r="QJE37" s="446" t="s">
        <v>139</v>
      </c>
      <c r="QJF37" s="446">
        <v>0.3</v>
      </c>
      <c r="QJG37" s="451">
        <f>+VLOOKUP(QJB37,[111]Insumos!$A$2:$F$2700,5,FALSE)</f>
        <v>32545</v>
      </c>
      <c r="QJH37" s="451">
        <f>+ROUND(QJF37*QJG37,0)</f>
        <v>9764</v>
      </c>
      <c r="QJI37" s="450" t="s">
        <v>327</v>
      </c>
      <c r="QJJ37" s="450" t="s">
        <v>150</v>
      </c>
      <c r="QJK37" s="446" t="s">
        <v>151</v>
      </c>
      <c r="QJL37" s="446" t="s">
        <v>138</v>
      </c>
      <c r="QJM37" s="446" t="s">
        <v>139</v>
      </c>
      <c r="QJN37" s="446">
        <v>0.3</v>
      </c>
      <c r="QJO37" s="451">
        <f>+VLOOKUP(QJJ37,[111]Insumos!$A$2:$F$2700,5,FALSE)</f>
        <v>32545</v>
      </c>
      <c r="QJP37" s="451">
        <f>+ROUND(QJN37*QJO37,0)</f>
        <v>9764</v>
      </c>
      <c r="QJQ37" s="450" t="s">
        <v>327</v>
      </c>
      <c r="QJR37" s="450" t="s">
        <v>150</v>
      </c>
      <c r="QJS37" s="446" t="s">
        <v>151</v>
      </c>
      <c r="QJT37" s="446" t="s">
        <v>138</v>
      </c>
      <c r="QJU37" s="446" t="s">
        <v>139</v>
      </c>
      <c r="QJV37" s="446">
        <v>0.3</v>
      </c>
      <c r="QJW37" s="451">
        <f>+VLOOKUP(QJR37,[111]Insumos!$A$2:$F$2700,5,FALSE)</f>
        <v>32545</v>
      </c>
      <c r="QJX37" s="451">
        <f>+ROUND(QJV37*QJW37,0)</f>
        <v>9764</v>
      </c>
      <c r="QJY37" s="450" t="s">
        <v>327</v>
      </c>
      <c r="QJZ37" s="450" t="s">
        <v>150</v>
      </c>
      <c r="QKA37" s="446" t="s">
        <v>151</v>
      </c>
      <c r="QKB37" s="446" t="s">
        <v>138</v>
      </c>
      <c r="QKC37" s="446" t="s">
        <v>139</v>
      </c>
      <c r="QKD37" s="446">
        <v>0.3</v>
      </c>
      <c r="QKE37" s="451">
        <f>+VLOOKUP(QJZ37,[111]Insumos!$A$2:$F$2700,5,FALSE)</f>
        <v>32545</v>
      </c>
      <c r="QKF37" s="451">
        <f>+ROUND(QKD37*QKE37,0)</f>
        <v>9764</v>
      </c>
      <c r="QKG37" s="450" t="s">
        <v>327</v>
      </c>
      <c r="QKH37" s="450" t="s">
        <v>150</v>
      </c>
      <c r="QKI37" s="446" t="s">
        <v>151</v>
      </c>
      <c r="QKJ37" s="446" t="s">
        <v>138</v>
      </c>
      <c r="QKK37" s="446" t="s">
        <v>139</v>
      </c>
      <c r="QKL37" s="446">
        <v>0.3</v>
      </c>
      <c r="QKM37" s="451">
        <f>+VLOOKUP(QKH37,[111]Insumos!$A$2:$F$2700,5,FALSE)</f>
        <v>32545</v>
      </c>
      <c r="QKN37" s="451">
        <f>+ROUND(QKL37*QKM37,0)</f>
        <v>9764</v>
      </c>
      <c r="QKO37" s="450" t="s">
        <v>327</v>
      </c>
      <c r="QKP37" s="450" t="s">
        <v>150</v>
      </c>
      <c r="QKQ37" s="446" t="s">
        <v>151</v>
      </c>
      <c r="QKR37" s="446" t="s">
        <v>138</v>
      </c>
      <c r="QKS37" s="446" t="s">
        <v>139</v>
      </c>
      <c r="QKT37" s="446">
        <v>0.3</v>
      </c>
      <c r="QKU37" s="451">
        <f>+VLOOKUP(QKP37,[111]Insumos!$A$2:$F$2700,5,FALSE)</f>
        <v>32545</v>
      </c>
      <c r="QKV37" s="451">
        <f>+ROUND(QKT37*QKU37,0)</f>
        <v>9764</v>
      </c>
      <c r="QKW37" s="450" t="s">
        <v>327</v>
      </c>
      <c r="QKX37" s="450" t="s">
        <v>150</v>
      </c>
      <c r="QKY37" s="446" t="s">
        <v>151</v>
      </c>
      <c r="QKZ37" s="446" t="s">
        <v>138</v>
      </c>
      <c r="QLA37" s="446" t="s">
        <v>139</v>
      </c>
      <c r="QLB37" s="446">
        <v>0.3</v>
      </c>
      <c r="QLC37" s="451">
        <f>+VLOOKUP(QKX37,[111]Insumos!$A$2:$F$2700,5,FALSE)</f>
        <v>32545</v>
      </c>
      <c r="QLD37" s="451">
        <f>+ROUND(QLB37*QLC37,0)</f>
        <v>9764</v>
      </c>
      <c r="QLE37" s="450" t="s">
        <v>327</v>
      </c>
      <c r="QLF37" s="450" t="s">
        <v>150</v>
      </c>
      <c r="QLG37" s="446" t="s">
        <v>151</v>
      </c>
      <c r="QLH37" s="446" t="s">
        <v>138</v>
      </c>
      <c r="QLI37" s="446" t="s">
        <v>139</v>
      </c>
      <c r="QLJ37" s="446">
        <v>0.3</v>
      </c>
      <c r="QLK37" s="451">
        <f>+VLOOKUP(QLF37,[111]Insumos!$A$2:$F$2700,5,FALSE)</f>
        <v>32545</v>
      </c>
      <c r="QLL37" s="451">
        <f>+ROUND(QLJ37*QLK37,0)</f>
        <v>9764</v>
      </c>
      <c r="QLM37" s="450" t="s">
        <v>327</v>
      </c>
      <c r="QLN37" s="450" t="s">
        <v>150</v>
      </c>
      <c r="QLO37" s="446" t="s">
        <v>151</v>
      </c>
      <c r="QLP37" s="446" t="s">
        <v>138</v>
      </c>
      <c r="QLQ37" s="446" t="s">
        <v>139</v>
      </c>
      <c r="QLR37" s="446">
        <v>0.3</v>
      </c>
      <c r="QLS37" s="451">
        <f>+VLOOKUP(QLN37,[111]Insumos!$A$2:$F$2700,5,FALSE)</f>
        <v>32545</v>
      </c>
      <c r="QLT37" s="451">
        <f>+ROUND(QLR37*QLS37,0)</f>
        <v>9764</v>
      </c>
      <c r="QLU37" s="450" t="s">
        <v>327</v>
      </c>
      <c r="QLV37" s="450" t="s">
        <v>150</v>
      </c>
      <c r="QLW37" s="446" t="s">
        <v>151</v>
      </c>
      <c r="QLX37" s="446" t="s">
        <v>138</v>
      </c>
      <c r="QLY37" s="446" t="s">
        <v>139</v>
      </c>
      <c r="QLZ37" s="446">
        <v>0.3</v>
      </c>
      <c r="QMA37" s="451">
        <f>+VLOOKUP(QLV37,[111]Insumos!$A$2:$F$2700,5,FALSE)</f>
        <v>32545</v>
      </c>
      <c r="QMB37" s="451">
        <f>+ROUND(QLZ37*QMA37,0)</f>
        <v>9764</v>
      </c>
      <c r="QMC37" s="450" t="s">
        <v>327</v>
      </c>
      <c r="QMD37" s="450" t="s">
        <v>150</v>
      </c>
      <c r="QME37" s="446" t="s">
        <v>151</v>
      </c>
      <c r="QMF37" s="446" t="s">
        <v>138</v>
      </c>
      <c r="QMG37" s="446" t="s">
        <v>139</v>
      </c>
      <c r="QMH37" s="446">
        <v>0.3</v>
      </c>
      <c r="QMI37" s="451">
        <f>+VLOOKUP(QMD37,[111]Insumos!$A$2:$F$2700,5,FALSE)</f>
        <v>32545</v>
      </c>
      <c r="QMJ37" s="451">
        <f>+ROUND(QMH37*QMI37,0)</f>
        <v>9764</v>
      </c>
      <c r="QMK37" s="450" t="s">
        <v>327</v>
      </c>
      <c r="QML37" s="450" t="s">
        <v>150</v>
      </c>
      <c r="QMM37" s="446" t="s">
        <v>151</v>
      </c>
      <c r="QMN37" s="446" t="s">
        <v>138</v>
      </c>
      <c r="QMO37" s="446" t="s">
        <v>139</v>
      </c>
      <c r="QMP37" s="446">
        <v>0.3</v>
      </c>
      <c r="QMQ37" s="451">
        <f>+VLOOKUP(QML37,[111]Insumos!$A$2:$F$2700,5,FALSE)</f>
        <v>32545</v>
      </c>
      <c r="QMR37" s="451">
        <f>+ROUND(QMP37*QMQ37,0)</f>
        <v>9764</v>
      </c>
      <c r="QMS37" s="450" t="s">
        <v>327</v>
      </c>
      <c r="QMT37" s="450" t="s">
        <v>150</v>
      </c>
      <c r="QMU37" s="446" t="s">
        <v>151</v>
      </c>
      <c r="QMV37" s="446" t="s">
        <v>138</v>
      </c>
      <c r="QMW37" s="446" t="s">
        <v>139</v>
      </c>
      <c r="QMX37" s="446">
        <v>0.3</v>
      </c>
      <c r="QMY37" s="451">
        <f>+VLOOKUP(QMT37,[111]Insumos!$A$2:$F$2700,5,FALSE)</f>
        <v>32545</v>
      </c>
      <c r="QMZ37" s="451">
        <f>+ROUND(QMX37*QMY37,0)</f>
        <v>9764</v>
      </c>
      <c r="QNA37" s="450" t="s">
        <v>327</v>
      </c>
      <c r="QNB37" s="450" t="s">
        <v>150</v>
      </c>
      <c r="QNC37" s="446" t="s">
        <v>151</v>
      </c>
      <c r="QND37" s="446" t="s">
        <v>138</v>
      </c>
      <c r="QNE37" s="446" t="s">
        <v>139</v>
      </c>
      <c r="QNF37" s="446">
        <v>0.3</v>
      </c>
      <c r="QNG37" s="451">
        <f>+VLOOKUP(QNB37,[111]Insumos!$A$2:$F$2700,5,FALSE)</f>
        <v>32545</v>
      </c>
      <c r="QNH37" s="451">
        <f>+ROUND(QNF37*QNG37,0)</f>
        <v>9764</v>
      </c>
      <c r="QNI37" s="450" t="s">
        <v>327</v>
      </c>
      <c r="QNJ37" s="450" t="s">
        <v>150</v>
      </c>
      <c r="QNK37" s="446" t="s">
        <v>151</v>
      </c>
      <c r="QNL37" s="446" t="s">
        <v>138</v>
      </c>
      <c r="QNM37" s="446" t="s">
        <v>139</v>
      </c>
      <c r="QNN37" s="446">
        <v>0.3</v>
      </c>
      <c r="QNO37" s="451">
        <f>+VLOOKUP(QNJ37,[111]Insumos!$A$2:$F$2700,5,FALSE)</f>
        <v>32545</v>
      </c>
      <c r="QNP37" s="451">
        <f>+ROUND(QNN37*QNO37,0)</f>
        <v>9764</v>
      </c>
      <c r="QNQ37" s="450" t="s">
        <v>327</v>
      </c>
      <c r="QNR37" s="450" t="s">
        <v>150</v>
      </c>
      <c r="QNS37" s="446" t="s">
        <v>151</v>
      </c>
      <c r="QNT37" s="446" t="s">
        <v>138</v>
      </c>
      <c r="QNU37" s="446" t="s">
        <v>139</v>
      </c>
      <c r="QNV37" s="446">
        <v>0.3</v>
      </c>
      <c r="QNW37" s="451">
        <f>+VLOOKUP(QNR37,[111]Insumos!$A$2:$F$2700,5,FALSE)</f>
        <v>32545</v>
      </c>
      <c r="QNX37" s="451">
        <f>+ROUND(QNV37*QNW37,0)</f>
        <v>9764</v>
      </c>
      <c r="QNY37" s="450" t="s">
        <v>327</v>
      </c>
      <c r="QNZ37" s="450" t="s">
        <v>150</v>
      </c>
      <c r="QOA37" s="446" t="s">
        <v>151</v>
      </c>
      <c r="QOB37" s="446" t="s">
        <v>138</v>
      </c>
      <c r="QOC37" s="446" t="s">
        <v>139</v>
      </c>
      <c r="QOD37" s="446">
        <v>0.3</v>
      </c>
      <c r="QOE37" s="451">
        <f>+VLOOKUP(QNZ37,[111]Insumos!$A$2:$F$2700,5,FALSE)</f>
        <v>32545</v>
      </c>
      <c r="QOF37" s="451">
        <f>+ROUND(QOD37*QOE37,0)</f>
        <v>9764</v>
      </c>
      <c r="QOG37" s="450" t="s">
        <v>327</v>
      </c>
      <c r="QOH37" s="450" t="s">
        <v>150</v>
      </c>
      <c r="QOI37" s="446" t="s">
        <v>151</v>
      </c>
      <c r="QOJ37" s="446" t="s">
        <v>138</v>
      </c>
      <c r="QOK37" s="446" t="s">
        <v>139</v>
      </c>
      <c r="QOL37" s="446">
        <v>0.3</v>
      </c>
      <c r="QOM37" s="451">
        <f>+VLOOKUP(QOH37,[111]Insumos!$A$2:$F$2700,5,FALSE)</f>
        <v>32545</v>
      </c>
      <c r="QON37" s="451">
        <f>+ROUND(QOL37*QOM37,0)</f>
        <v>9764</v>
      </c>
      <c r="QOO37" s="450" t="s">
        <v>327</v>
      </c>
      <c r="QOP37" s="450" t="s">
        <v>150</v>
      </c>
      <c r="QOQ37" s="446" t="s">
        <v>151</v>
      </c>
      <c r="QOR37" s="446" t="s">
        <v>138</v>
      </c>
      <c r="QOS37" s="446" t="s">
        <v>139</v>
      </c>
      <c r="QOT37" s="446">
        <v>0.3</v>
      </c>
      <c r="QOU37" s="451">
        <f>+VLOOKUP(QOP37,[111]Insumos!$A$2:$F$2700,5,FALSE)</f>
        <v>32545</v>
      </c>
      <c r="QOV37" s="451">
        <f>+ROUND(QOT37*QOU37,0)</f>
        <v>9764</v>
      </c>
      <c r="QOW37" s="450" t="s">
        <v>327</v>
      </c>
      <c r="QOX37" s="450" t="s">
        <v>150</v>
      </c>
      <c r="QOY37" s="446" t="s">
        <v>151</v>
      </c>
      <c r="QOZ37" s="446" t="s">
        <v>138</v>
      </c>
      <c r="QPA37" s="446" t="s">
        <v>139</v>
      </c>
      <c r="QPB37" s="446">
        <v>0.3</v>
      </c>
      <c r="QPC37" s="451">
        <f>+VLOOKUP(QOX37,[111]Insumos!$A$2:$F$2700,5,FALSE)</f>
        <v>32545</v>
      </c>
      <c r="QPD37" s="451">
        <f>+ROUND(QPB37*QPC37,0)</f>
        <v>9764</v>
      </c>
      <c r="QPE37" s="450" t="s">
        <v>327</v>
      </c>
      <c r="QPF37" s="450" t="s">
        <v>150</v>
      </c>
      <c r="QPG37" s="446" t="s">
        <v>151</v>
      </c>
      <c r="QPH37" s="446" t="s">
        <v>138</v>
      </c>
      <c r="QPI37" s="446" t="s">
        <v>139</v>
      </c>
      <c r="QPJ37" s="446">
        <v>0.3</v>
      </c>
      <c r="QPK37" s="451">
        <f>+VLOOKUP(QPF37,[111]Insumos!$A$2:$F$2700,5,FALSE)</f>
        <v>32545</v>
      </c>
      <c r="QPL37" s="451">
        <f>+ROUND(QPJ37*QPK37,0)</f>
        <v>9764</v>
      </c>
      <c r="QPM37" s="450" t="s">
        <v>327</v>
      </c>
      <c r="QPN37" s="450" t="s">
        <v>150</v>
      </c>
      <c r="QPO37" s="446" t="s">
        <v>151</v>
      </c>
      <c r="QPP37" s="446" t="s">
        <v>138</v>
      </c>
      <c r="QPQ37" s="446" t="s">
        <v>139</v>
      </c>
      <c r="QPR37" s="446">
        <v>0.3</v>
      </c>
      <c r="QPS37" s="451">
        <f>+VLOOKUP(QPN37,[111]Insumos!$A$2:$F$2700,5,FALSE)</f>
        <v>32545</v>
      </c>
      <c r="QPT37" s="451">
        <f>+ROUND(QPR37*QPS37,0)</f>
        <v>9764</v>
      </c>
      <c r="QPU37" s="450" t="s">
        <v>327</v>
      </c>
      <c r="QPV37" s="450" t="s">
        <v>150</v>
      </c>
      <c r="QPW37" s="446" t="s">
        <v>151</v>
      </c>
      <c r="QPX37" s="446" t="s">
        <v>138</v>
      </c>
      <c r="QPY37" s="446" t="s">
        <v>139</v>
      </c>
      <c r="QPZ37" s="446">
        <v>0.3</v>
      </c>
      <c r="QQA37" s="451">
        <f>+VLOOKUP(QPV37,[111]Insumos!$A$2:$F$2700,5,FALSE)</f>
        <v>32545</v>
      </c>
      <c r="QQB37" s="451">
        <f>+ROUND(QPZ37*QQA37,0)</f>
        <v>9764</v>
      </c>
      <c r="QQC37" s="450" t="s">
        <v>327</v>
      </c>
      <c r="QQD37" s="450" t="s">
        <v>150</v>
      </c>
      <c r="QQE37" s="446" t="s">
        <v>151</v>
      </c>
      <c r="QQF37" s="446" t="s">
        <v>138</v>
      </c>
      <c r="QQG37" s="446" t="s">
        <v>139</v>
      </c>
      <c r="QQH37" s="446">
        <v>0.3</v>
      </c>
      <c r="QQI37" s="451">
        <f>+VLOOKUP(QQD37,[111]Insumos!$A$2:$F$2700,5,FALSE)</f>
        <v>32545</v>
      </c>
      <c r="QQJ37" s="451">
        <f>+ROUND(QQH37*QQI37,0)</f>
        <v>9764</v>
      </c>
      <c r="QQK37" s="450" t="s">
        <v>327</v>
      </c>
      <c r="QQL37" s="450" t="s">
        <v>150</v>
      </c>
      <c r="QQM37" s="446" t="s">
        <v>151</v>
      </c>
      <c r="QQN37" s="446" t="s">
        <v>138</v>
      </c>
      <c r="QQO37" s="446" t="s">
        <v>139</v>
      </c>
      <c r="QQP37" s="446">
        <v>0.3</v>
      </c>
      <c r="QQQ37" s="451">
        <f>+VLOOKUP(QQL37,[111]Insumos!$A$2:$F$2700,5,FALSE)</f>
        <v>32545</v>
      </c>
      <c r="QQR37" s="451">
        <f>+ROUND(QQP37*QQQ37,0)</f>
        <v>9764</v>
      </c>
      <c r="QQS37" s="450" t="s">
        <v>327</v>
      </c>
      <c r="QQT37" s="450" t="s">
        <v>150</v>
      </c>
      <c r="QQU37" s="446" t="s">
        <v>151</v>
      </c>
      <c r="QQV37" s="446" t="s">
        <v>138</v>
      </c>
      <c r="QQW37" s="446" t="s">
        <v>139</v>
      </c>
      <c r="QQX37" s="446">
        <v>0.3</v>
      </c>
      <c r="QQY37" s="451">
        <f>+VLOOKUP(QQT37,[111]Insumos!$A$2:$F$2700,5,FALSE)</f>
        <v>32545</v>
      </c>
      <c r="QQZ37" s="451">
        <f>+ROUND(QQX37*QQY37,0)</f>
        <v>9764</v>
      </c>
      <c r="QRA37" s="450" t="s">
        <v>327</v>
      </c>
      <c r="QRB37" s="450" t="s">
        <v>150</v>
      </c>
      <c r="QRC37" s="446" t="s">
        <v>151</v>
      </c>
      <c r="QRD37" s="446" t="s">
        <v>138</v>
      </c>
      <c r="QRE37" s="446" t="s">
        <v>139</v>
      </c>
      <c r="QRF37" s="446">
        <v>0.3</v>
      </c>
      <c r="QRG37" s="451">
        <f>+VLOOKUP(QRB37,[111]Insumos!$A$2:$F$2700,5,FALSE)</f>
        <v>32545</v>
      </c>
      <c r="QRH37" s="451">
        <f>+ROUND(QRF37*QRG37,0)</f>
        <v>9764</v>
      </c>
      <c r="QRI37" s="450" t="s">
        <v>327</v>
      </c>
      <c r="QRJ37" s="450" t="s">
        <v>150</v>
      </c>
      <c r="QRK37" s="446" t="s">
        <v>151</v>
      </c>
      <c r="QRL37" s="446" t="s">
        <v>138</v>
      </c>
      <c r="QRM37" s="446" t="s">
        <v>139</v>
      </c>
      <c r="QRN37" s="446">
        <v>0.3</v>
      </c>
      <c r="QRO37" s="451">
        <f>+VLOOKUP(QRJ37,[111]Insumos!$A$2:$F$2700,5,FALSE)</f>
        <v>32545</v>
      </c>
      <c r="QRP37" s="451">
        <f>+ROUND(QRN37*QRO37,0)</f>
        <v>9764</v>
      </c>
      <c r="QRQ37" s="450" t="s">
        <v>327</v>
      </c>
      <c r="QRR37" s="450" t="s">
        <v>150</v>
      </c>
      <c r="QRS37" s="446" t="s">
        <v>151</v>
      </c>
      <c r="QRT37" s="446" t="s">
        <v>138</v>
      </c>
      <c r="QRU37" s="446" t="s">
        <v>139</v>
      </c>
      <c r="QRV37" s="446">
        <v>0.3</v>
      </c>
      <c r="QRW37" s="451">
        <f>+VLOOKUP(QRR37,[111]Insumos!$A$2:$F$2700,5,FALSE)</f>
        <v>32545</v>
      </c>
      <c r="QRX37" s="451">
        <f>+ROUND(QRV37*QRW37,0)</f>
        <v>9764</v>
      </c>
      <c r="QRY37" s="450" t="s">
        <v>327</v>
      </c>
      <c r="QRZ37" s="450" t="s">
        <v>150</v>
      </c>
      <c r="QSA37" s="446" t="s">
        <v>151</v>
      </c>
      <c r="QSB37" s="446" t="s">
        <v>138</v>
      </c>
      <c r="QSC37" s="446" t="s">
        <v>139</v>
      </c>
      <c r="QSD37" s="446">
        <v>0.3</v>
      </c>
      <c r="QSE37" s="451">
        <f>+VLOOKUP(QRZ37,[111]Insumos!$A$2:$F$2700,5,FALSE)</f>
        <v>32545</v>
      </c>
      <c r="QSF37" s="451">
        <f>+ROUND(QSD37*QSE37,0)</f>
        <v>9764</v>
      </c>
      <c r="QSG37" s="450" t="s">
        <v>327</v>
      </c>
      <c r="QSH37" s="450" t="s">
        <v>150</v>
      </c>
      <c r="QSI37" s="446" t="s">
        <v>151</v>
      </c>
      <c r="QSJ37" s="446" t="s">
        <v>138</v>
      </c>
      <c r="QSK37" s="446" t="s">
        <v>139</v>
      </c>
      <c r="QSL37" s="446">
        <v>0.3</v>
      </c>
      <c r="QSM37" s="451">
        <f>+VLOOKUP(QSH37,[111]Insumos!$A$2:$F$2700,5,FALSE)</f>
        <v>32545</v>
      </c>
      <c r="QSN37" s="451">
        <f>+ROUND(QSL37*QSM37,0)</f>
        <v>9764</v>
      </c>
      <c r="QSO37" s="450" t="s">
        <v>327</v>
      </c>
      <c r="QSP37" s="450" t="s">
        <v>150</v>
      </c>
      <c r="QSQ37" s="446" t="s">
        <v>151</v>
      </c>
      <c r="QSR37" s="446" t="s">
        <v>138</v>
      </c>
      <c r="QSS37" s="446" t="s">
        <v>139</v>
      </c>
      <c r="QST37" s="446">
        <v>0.3</v>
      </c>
      <c r="QSU37" s="451">
        <f>+VLOOKUP(QSP37,[111]Insumos!$A$2:$F$2700,5,FALSE)</f>
        <v>32545</v>
      </c>
      <c r="QSV37" s="451">
        <f>+ROUND(QST37*QSU37,0)</f>
        <v>9764</v>
      </c>
      <c r="QSW37" s="450" t="s">
        <v>327</v>
      </c>
      <c r="QSX37" s="450" t="s">
        <v>150</v>
      </c>
      <c r="QSY37" s="446" t="s">
        <v>151</v>
      </c>
      <c r="QSZ37" s="446" t="s">
        <v>138</v>
      </c>
      <c r="QTA37" s="446" t="s">
        <v>139</v>
      </c>
      <c r="QTB37" s="446">
        <v>0.3</v>
      </c>
      <c r="QTC37" s="451">
        <f>+VLOOKUP(QSX37,[111]Insumos!$A$2:$F$2700,5,FALSE)</f>
        <v>32545</v>
      </c>
      <c r="QTD37" s="451">
        <f>+ROUND(QTB37*QTC37,0)</f>
        <v>9764</v>
      </c>
      <c r="QTE37" s="450" t="s">
        <v>327</v>
      </c>
      <c r="QTF37" s="450" t="s">
        <v>150</v>
      </c>
      <c r="QTG37" s="446" t="s">
        <v>151</v>
      </c>
      <c r="QTH37" s="446" t="s">
        <v>138</v>
      </c>
      <c r="QTI37" s="446" t="s">
        <v>139</v>
      </c>
      <c r="QTJ37" s="446">
        <v>0.3</v>
      </c>
      <c r="QTK37" s="451">
        <f>+VLOOKUP(QTF37,[111]Insumos!$A$2:$F$2700,5,FALSE)</f>
        <v>32545</v>
      </c>
      <c r="QTL37" s="451">
        <f>+ROUND(QTJ37*QTK37,0)</f>
        <v>9764</v>
      </c>
      <c r="QTM37" s="450" t="s">
        <v>327</v>
      </c>
      <c r="QTN37" s="450" t="s">
        <v>150</v>
      </c>
      <c r="QTO37" s="446" t="s">
        <v>151</v>
      </c>
      <c r="QTP37" s="446" t="s">
        <v>138</v>
      </c>
      <c r="QTQ37" s="446" t="s">
        <v>139</v>
      </c>
      <c r="QTR37" s="446">
        <v>0.3</v>
      </c>
      <c r="QTS37" s="451">
        <f>+VLOOKUP(QTN37,[111]Insumos!$A$2:$F$2700,5,FALSE)</f>
        <v>32545</v>
      </c>
      <c r="QTT37" s="451">
        <f>+ROUND(QTR37*QTS37,0)</f>
        <v>9764</v>
      </c>
      <c r="QTU37" s="450" t="s">
        <v>327</v>
      </c>
      <c r="QTV37" s="450" t="s">
        <v>150</v>
      </c>
      <c r="QTW37" s="446" t="s">
        <v>151</v>
      </c>
      <c r="QTX37" s="446" t="s">
        <v>138</v>
      </c>
      <c r="QTY37" s="446" t="s">
        <v>139</v>
      </c>
      <c r="QTZ37" s="446">
        <v>0.3</v>
      </c>
      <c r="QUA37" s="451">
        <f>+VLOOKUP(QTV37,[111]Insumos!$A$2:$F$2700,5,FALSE)</f>
        <v>32545</v>
      </c>
      <c r="QUB37" s="451">
        <f>+ROUND(QTZ37*QUA37,0)</f>
        <v>9764</v>
      </c>
      <c r="QUC37" s="450" t="s">
        <v>327</v>
      </c>
      <c r="QUD37" s="450" t="s">
        <v>150</v>
      </c>
      <c r="QUE37" s="446" t="s">
        <v>151</v>
      </c>
      <c r="QUF37" s="446" t="s">
        <v>138</v>
      </c>
      <c r="QUG37" s="446" t="s">
        <v>139</v>
      </c>
      <c r="QUH37" s="446">
        <v>0.3</v>
      </c>
      <c r="QUI37" s="451">
        <f>+VLOOKUP(QUD37,[111]Insumos!$A$2:$F$2700,5,FALSE)</f>
        <v>32545</v>
      </c>
      <c r="QUJ37" s="451">
        <f>+ROUND(QUH37*QUI37,0)</f>
        <v>9764</v>
      </c>
      <c r="QUK37" s="450" t="s">
        <v>327</v>
      </c>
      <c r="QUL37" s="450" t="s">
        <v>150</v>
      </c>
      <c r="QUM37" s="446" t="s">
        <v>151</v>
      </c>
      <c r="QUN37" s="446" t="s">
        <v>138</v>
      </c>
      <c r="QUO37" s="446" t="s">
        <v>139</v>
      </c>
      <c r="QUP37" s="446">
        <v>0.3</v>
      </c>
      <c r="QUQ37" s="451">
        <f>+VLOOKUP(QUL37,[111]Insumos!$A$2:$F$2700,5,FALSE)</f>
        <v>32545</v>
      </c>
      <c r="QUR37" s="451">
        <f>+ROUND(QUP37*QUQ37,0)</f>
        <v>9764</v>
      </c>
      <c r="QUS37" s="450" t="s">
        <v>327</v>
      </c>
      <c r="QUT37" s="450" t="s">
        <v>150</v>
      </c>
      <c r="QUU37" s="446" t="s">
        <v>151</v>
      </c>
      <c r="QUV37" s="446" t="s">
        <v>138</v>
      </c>
      <c r="QUW37" s="446" t="s">
        <v>139</v>
      </c>
      <c r="QUX37" s="446">
        <v>0.3</v>
      </c>
      <c r="QUY37" s="451">
        <f>+VLOOKUP(QUT37,[111]Insumos!$A$2:$F$2700,5,FALSE)</f>
        <v>32545</v>
      </c>
      <c r="QUZ37" s="451">
        <f>+ROUND(QUX37*QUY37,0)</f>
        <v>9764</v>
      </c>
      <c r="QVA37" s="450" t="s">
        <v>327</v>
      </c>
      <c r="QVB37" s="450" t="s">
        <v>150</v>
      </c>
      <c r="QVC37" s="446" t="s">
        <v>151</v>
      </c>
      <c r="QVD37" s="446" t="s">
        <v>138</v>
      </c>
      <c r="QVE37" s="446" t="s">
        <v>139</v>
      </c>
      <c r="QVF37" s="446">
        <v>0.3</v>
      </c>
      <c r="QVG37" s="451">
        <f>+VLOOKUP(QVB37,[111]Insumos!$A$2:$F$2700,5,FALSE)</f>
        <v>32545</v>
      </c>
      <c r="QVH37" s="451">
        <f>+ROUND(QVF37*QVG37,0)</f>
        <v>9764</v>
      </c>
      <c r="QVI37" s="450" t="s">
        <v>327</v>
      </c>
      <c r="QVJ37" s="450" t="s">
        <v>150</v>
      </c>
      <c r="QVK37" s="446" t="s">
        <v>151</v>
      </c>
      <c r="QVL37" s="446" t="s">
        <v>138</v>
      </c>
      <c r="QVM37" s="446" t="s">
        <v>139</v>
      </c>
      <c r="QVN37" s="446">
        <v>0.3</v>
      </c>
      <c r="QVO37" s="451">
        <f>+VLOOKUP(QVJ37,[111]Insumos!$A$2:$F$2700,5,FALSE)</f>
        <v>32545</v>
      </c>
      <c r="QVP37" s="451">
        <f>+ROUND(QVN37*QVO37,0)</f>
        <v>9764</v>
      </c>
      <c r="QVQ37" s="450" t="s">
        <v>327</v>
      </c>
      <c r="QVR37" s="450" t="s">
        <v>150</v>
      </c>
      <c r="QVS37" s="446" t="s">
        <v>151</v>
      </c>
      <c r="QVT37" s="446" t="s">
        <v>138</v>
      </c>
      <c r="QVU37" s="446" t="s">
        <v>139</v>
      </c>
      <c r="QVV37" s="446">
        <v>0.3</v>
      </c>
      <c r="QVW37" s="451">
        <f>+VLOOKUP(QVR37,[111]Insumos!$A$2:$F$2700,5,FALSE)</f>
        <v>32545</v>
      </c>
      <c r="QVX37" s="451">
        <f>+ROUND(QVV37*QVW37,0)</f>
        <v>9764</v>
      </c>
      <c r="QVY37" s="450" t="s">
        <v>327</v>
      </c>
      <c r="QVZ37" s="450" t="s">
        <v>150</v>
      </c>
      <c r="QWA37" s="446" t="s">
        <v>151</v>
      </c>
      <c r="QWB37" s="446" t="s">
        <v>138</v>
      </c>
      <c r="QWC37" s="446" t="s">
        <v>139</v>
      </c>
      <c r="QWD37" s="446">
        <v>0.3</v>
      </c>
      <c r="QWE37" s="451">
        <f>+VLOOKUP(QVZ37,[111]Insumos!$A$2:$F$2700,5,FALSE)</f>
        <v>32545</v>
      </c>
      <c r="QWF37" s="451">
        <f>+ROUND(QWD37*QWE37,0)</f>
        <v>9764</v>
      </c>
      <c r="QWG37" s="450" t="s">
        <v>327</v>
      </c>
      <c r="QWH37" s="450" t="s">
        <v>150</v>
      </c>
      <c r="QWI37" s="446" t="s">
        <v>151</v>
      </c>
      <c r="QWJ37" s="446" t="s">
        <v>138</v>
      </c>
      <c r="QWK37" s="446" t="s">
        <v>139</v>
      </c>
      <c r="QWL37" s="446">
        <v>0.3</v>
      </c>
      <c r="QWM37" s="451">
        <f>+VLOOKUP(QWH37,[111]Insumos!$A$2:$F$2700,5,FALSE)</f>
        <v>32545</v>
      </c>
      <c r="QWN37" s="451">
        <f>+ROUND(QWL37*QWM37,0)</f>
        <v>9764</v>
      </c>
      <c r="QWO37" s="450" t="s">
        <v>327</v>
      </c>
      <c r="QWP37" s="450" t="s">
        <v>150</v>
      </c>
      <c r="QWQ37" s="446" t="s">
        <v>151</v>
      </c>
      <c r="QWR37" s="446" t="s">
        <v>138</v>
      </c>
      <c r="QWS37" s="446" t="s">
        <v>139</v>
      </c>
      <c r="QWT37" s="446">
        <v>0.3</v>
      </c>
      <c r="QWU37" s="451">
        <f>+VLOOKUP(QWP37,[111]Insumos!$A$2:$F$2700,5,FALSE)</f>
        <v>32545</v>
      </c>
      <c r="QWV37" s="451">
        <f>+ROUND(QWT37*QWU37,0)</f>
        <v>9764</v>
      </c>
      <c r="QWW37" s="450" t="s">
        <v>327</v>
      </c>
      <c r="QWX37" s="450" t="s">
        <v>150</v>
      </c>
      <c r="QWY37" s="446" t="s">
        <v>151</v>
      </c>
      <c r="QWZ37" s="446" t="s">
        <v>138</v>
      </c>
      <c r="QXA37" s="446" t="s">
        <v>139</v>
      </c>
      <c r="QXB37" s="446">
        <v>0.3</v>
      </c>
      <c r="QXC37" s="451">
        <f>+VLOOKUP(QWX37,[111]Insumos!$A$2:$F$2700,5,FALSE)</f>
        <v>32545</v>
      </c>
      <c r="QXD37" s="451">
        <f>+ROUND(QXB37*QXC37,0)</f>
        <v>9764</v>
      </c>
      <c r="QXE37" s="450" t="s">
        <v>327</v>
      </c>
      <c r="QXF37" s="450" t="s">
        <v>150</v>
      </c>
      <c r="QXG37" s="446" t="s">
        <v>151</v>
      </c>
      <c r="QXH37" s="446" t="s">
        <v>138</v>
      </c>
      <c r="QXI37" s="446" t="s">
        <v>139</v>
      </c>
      <c r="QXJ37" s="446">
        <v>0.3</v>
      </c>
      <c r="QXK37" s="451">
        <f>+VLOOKUP(QXF37,[111]Insumos!$A$2:$F$2700,5,FALSE)</f>
        <v>32545</v>
      </c>
      <c r="QXL37" s="451">
        <f>+ROUND(QXJ37*QXK37,0)</f>
        <v>9764</v>
      </c>
      <c r="QXM37" s="450" t="s">
        <v>327</v>
      </c>
      <c r="QXN37" s="450" t="s">
        <v>150</v>
      </c>
      <c r="QXO37" s="446" t="s">
        <v>151</v>
      </c>
      <c r="QXP37" s="446" t="s">
        <v>138</v>
      </c>
      <c r="QXQ37" s="446" t="s">
        <v>139</v>
      </c>
      <c r="QXR37" s="446">
        <v>0.3</v>
      </c>
      <c r="QXS37" s="451">
        <f>+VLOOKUP(QXN37,[111]Insumos!$A$2:$F$2700,5,FALSE)</f>
        <v>32545</v>
      </c>
      <c r="QXT37" s="451">
        <f>+ROUND(QXR37*QXS37,0)</f>
        <v>9764</v>
      </c>
      <c r="QXU37" s="450" t="s">
        <v>327</v>
      </c>
      <c r="QXV37" s="450" t="s">
        <v>150</v>
      </c>
      <c r="QXW37" s="446" t="s">
        <v>151</v>
      </c>
      <c r="QXX37" s="446" t="s">
        <v>138</v>
      </c>
      <c r="QXY37" s="446" t="s">
        <v>139</v>
      </c>
      <c r="QXZ37" s="446">
        <v>0.3</v>
      </c>
      <c r="QYA37" s="451">
        <f>+VLOOKUP(QXV37,[111]Insumos!$A$2:$F$2700,5,FALSE)</f>
        <v>32545</v>
      </c>
      <c r="QYB37" s="451">
        <f>+ROUND(QXZ37*QYA37,0)</f>
        <v>9764</v>
      </c>
      <c r="QYC37" s="450" t="s">
        <v>327</v>
      </c>
      <c r="QYD37" s="450" t="s">
        <v>150</v>
      </c>
      <c r="QYE37" s="446" t="s">
        <v>151</v>
      </c>
      <c r="QYF37" s="446" t="s">
        <v>138</v>
      </c>
      <c r="QYG37" s="446" t="s">
        <v>139</v>
      </c>
      <c r="QYH37" s="446">
        <v>0.3</v>
      </c>
      <c r="QYI37" s="451">
        <f>+VLOOKUP(QYD37,[111]Insumos!$A$2:$F$2700,5,FALSE)</f>
        <v>32545</v>
      </c>
      <c r="QYJ37" s="451">
        <f>+ROUND(QYH37*QYI37,0)</f>
        <v>9764</v>
      </c>
      <c r="QYK37" s="450" t="s">
        <v>327</v>
      </c>
      <c r="QYL37" s="450" t="s">
        <v>150</v>
      </c>
      <c r="QYM37" s="446" t="s">
        <v>151</v>
      </c>
      <c r="QYN37" s="446" t="s">
        <v>138</v>
      </c>
      <c r="QYO37" s="446" t="s">
        <v>139</v>
      </c>
      <c r="QYP37" s="446">
        <v>0.3</v>
      </c>
      <c r="QYQ37" s="451">
        <f>+VLOOKUP(QYL37,[111]Insumos!$A$2:$F$2700,5,FALSE)</f>
        <v>32545</v>
      </c>
      <c r="QYR37" s="451">
        <f>+ROUND(QYP37*QYQ37,0)</f>
        <v>9764</v>
      </c>
      <c r="QYS37" s="450" t="s">
        <v>327</v>
      </c>
      <c r="QYT37" s="450" t="s">
        <v>150</v>
      </c>
      <c r="QYU37" s="446" t="s">
        <v>151</v>
      </c>
      <c r="QYV37" s="446" t="s">
        <v>138</v>
      </c>
      <c r="QYW37" s="446" t="s">
        <v>139</v>
      </c>
      <c r="QYX37" s="446">
        <v>0.3</v>
      </c>
      <c r="QYY37" s="451">
        <f>+VLOOKUP(QYT37,[111]Insumos!$A$2:$F$2700,5,FALSE)</f>
        <v>32545</v>
      </c>
      <c r="QYZ37" s="451">
        <f>+ROUND(QYX37*QYY37,0)</f>
        <v>9764</v>
      </c>
      <c r="QZA37" s="450" t="s">
        <v>327</v>
      </c>
      <c r="QZB37" s="450" t="s">
        <v>150</v>
      </c>
      <c r="QZC37" s="446" t="s">
        <v>151</v>
      </c>
      <c r="QZD37" s="446" t="s">
        <v>138</v>
      </c>
      <c r="QZE37" s="446" t="s">
        <v>139</v>
      </c>
      <c r="QZF37" s="446">
        <v>0.3</v>
      </c>
      <c r="QZG37" s="451">
        <f>+VLOOKUP(QZB37,[111]Insumos!$A$2:$F$2700,5,FALSE)</f>
        <v>32545</v>
      </c>
      <c r="QZH37" s="451">
        <f>+ROUND(QZF37*QZG37,0)</f>
        <v>9764</v>
      </c>
      <c r="QZI37" s="450" t="s">
        <v>327</v>
      </c>
      <c r="QZJ37" s="450" t="s">
        <v>150</v>
      </c>
      <c r="QZK37" s="446" t="s">
        <v>151</v>
      </c>
      <c r="QZL37" s="446" t="s">
        <v>138</v>
      </c>
      <c r="QZM37" s="446" t="s">
        <v>139</v>
      </c>
      <c r="QZN37" s="446">
        <v>0.3</v>
      </c>
      <c r="QZO37" s="451">
        <f>+VLOOKUP(QZJ37,[111]Insumos!$A$2:$F$2700,5,FALSE)</f>
        <v>32545</v>
      </c>
      <c r="QZP37" s="451">
        <f>+ROUND(QZN37*QZO37,0)</f>
        <v>9764</v>
      </c>
      <c r="QZQ37" s="450" t="s">
        <v>327</v>
      </c>
      <c r="QZR37" s="450" t="s">
        <v>150</v>
      </c>
      <c r="QZS37" s="446" t="s">
        <v>151</v>
      </c>
      <c r="QZT37" s="446" t="s">
        <v>138</v>
      </c>
      <c r="QZU37" s="446" t="s">
        <v>139</v>
      </c>
      <c r="QZV37" s="446">
        <v>0.3</v>
      </c>
      <c r="QZW37" s="451">
        <f>+VLOOKUP(QZR37,[111]Insumos!$A$2:$F$2700,5,FALSE)</f>
        <v>32545</v>
      </c>
      <c r="QZX37" s="451">
        <f>+ROUND(QZV37*QZW37,0)</f>
        <v>9764</v>
      </c>
      <c r="QZY37" s="450" t="s">
        <v>327</v>
      </c>
      <c r="QZZ37" s="450" t="s">
        <v>150</v>
      </c>
      <c r="RAA37" s="446" t="s">
        <v>151</v>
      </c>
      <c r="RAB37" s="446" t="s">
        <v>138</v>
      </c>
      <c r="RAC37" s="446" t="s">
        <v>139</v>
      </c>
      <c r="RAD37" s="446">
        <v>0.3</v>
      </c>
      <c r="RAE37" s="451">
        <f>+VLOOKUP(QZZ37,[111]Insumos!$A$2:$F$2700,5,FALSE)</f>
        <v>32545</v>
      </c>
      <c r="RAF37" s="451">
        <f>+ROUND(RAD37*RAE37,0)</f>
        <v>9764</v>
      </c>
      <c r="RAG37" s="450" t="s">
        <v>327</v>
      </c>
      <c r="RAH37" s="450" t="s">
        <v>150</v>
      </c>
      <c r="RAI37" s="446" t="s">
        <v>151</v>
      </c>
      <c r="RAJ37" s="446" t="s">
        <v>138</v>
      </c>
      <c r="RAK37" s="446" t="s">
        <v>139</v>
      </c>
      <c r="RAL37" s="446">
        <v>0.3</v>
      </c>
      <c r="RAM37" s="451">
        <f>+VLOOKUP(RAH37,[111]Insumos!$A$2:$F$2700,5,FALSE)</f>
        <v>32545</v>
      </c>
      <c r="RAN37" s="451">
        <f>+ROUND(RAL37*RAM37,0)</f>
        <v>9764</v>
      </c>
      <c r="RAO37" s="450" t="s">
        <v>327</v>
      </c>
      <c r="RAP37" s="450" t="s">
        <v>150</v>
      </c>
      <c r="RAQ37" s="446" t="s">
        <v>151</v>
      </c>
      <c r="RAR37" s="446" t="s">
        <v>138</v>
      </c>
      <c r="RAS37" s="446" t="s">
        <v>139</v>
      </c>
      <c r="RAT37" s="446">
        <v>0.3</v>
      </c>
      <c r="RAU37" s="451">
        <f>+VLOOKUP(RAP37,[111]Insumos!$A$2:$F$2700,5,FALSE)</f>
        <v>32545</v>
      </c>
      <c r="RAV37" s="451">
        <f>+ROUND(RAT37*RAU37,0)</f>
        <v>9764</v>
      </c>
      <c r="RAW37" s="450" t="s">
        <v>327</v>
      </c>
      <c r="RAX37" s="450" t="s">
        <v>150</v>
      </c>
      <c r="RAY37" s="446" t="s">
        <v>151</v>
      </c>
      <c r="RAZ37" s="446" t="s">
        <v>138</v>
      </c>
      <c r="RBA37" s="446" t="s">
        <v>139</v>
      </c>
      <c r="RBB37" s="446">
        <v>0.3</v>
      </c>
      <c r="RBC37" s="451">
        <f>+VLOOKUP(RAX37,[111]Insumos!$A$2:$F$2700,5,FALSE)</f>
        <v>32545</v>
      </c>
      <c r="RBD37" s="451">
        <f>+ROUND(RBB37*RBC37,0)</f>
        <v>9764</v>
      </c>
      <c r="RBE37" s="450" t="s">
        <v>327</v>
      </c>
      <c r="RBF37" s="450" t="s">
        <v>150</v>
      </c>
      <c r="RBG37" s="446" t="s">
        <v>151</v>
      </c>
      <c r="RBH37" s="446" t="s">
        <v>138</v>
      </c>
      <c r="RBI37" s="446" t="s">
        <v>139</v>
      </c>
      <c r="RBJ37" s="446">
        <v>0.3</v>
      </c>
      <c r="RBK37" s="451">
        <f>+VLOOKUP(RBF37,[111]Insumos!$A$2:$F$2700,5,FALSE)</f>
        <v>32545</v>
      </c>
      <c r="RBL37" s="451">
        <f>+ROUND(RBJ37*RBK37,0)</f>
        <v>9764</v>
      </c>
      <c r="RBM37" s="450" t="s">
        <v>327</v>
      </c>
      <c r="RBN37" s="450" t="s">
        <v>150</v>
      </c>
      <c r="RBO37" s="446" t="s">
        <v>151</v>
      </c>
      <c r="RBP37" s="446" t="s">
        <v>138</v>
      </c>
      <c r="RBQ37" s="446" t="s">
        <v>139</v>
      </c>
      <c r="RBR37" s="446">
        <v>0.3</v>
      </c>
      <c r="RBS37" s="451">
        <f>+VLOOKUP(RBN37,[111]Insumos!$A$2:$F$2700,5,FALSE)</f>
        <v>32545</v>
      </c>
      <c r="RBT37" s="451">
        <f>+ROUND(RBR37*RBS37,0)</f>
        <v>9764</v>
      </c>
      <c r="RBU37" s="450" t="s">
        <v>327</v>
      </c>
      <c r="RBV37" s="450" t="s">
        <v>150</v>
      </c>
      <c r="RBW37" s="446" t="s">
        <v>151</v>
      </c>
      <c r="RBX37" s="446" t="s">
        <v>138</v>
      </c>
      <c r="RBY37" s="446" t="s">
        <v>139</v>
      </c>
      <c r="RBZ37" s="446">
        <v>0.3</v>
      </c>
      <c r="RCA37" s="451">
        <f>+VLOOKUP(RBV37,[111]Insumos!$A$2:$F$2700,5,FALSE)</f>
        <v>32545</v>
      </c>
      <c r="RCB37" s="451">
        <f>+ROUND(RBZ37*RCA37,0)</f>
        <v>9764</v>
      </c>
      <c r="RCC37" s="450" t="s">
        <v>327</v>
      </c>
      <c r="RCD37" s="450" t="s">
        <v>150</v>
      </c>
      <c r="RCE37" s="446" t="s">
        <v>151</v>
      </c>
      <c r="RCF37" s="446" t="s">
        <v>138</v>
      </c>
      <c r="RCG37" s="446" t="s">
        <v>139</v>
      </c>
      <c r="RCH37" s="446">
        <v>0.3</v>
      </c>
      <c r="RCI37" s="451">
        <f>+VLOOKUP(RCD37,[111]Insumos!$A$2:$F$2700,5,FALSE)</f>
        <v>32545</v>
      </c>
      <c r="RCJ37" s="451">
        <f>+ROUND(RCH37*RCI37,0)</f>
        <v>9764</v>
      </c>
      <c r="RCK37" s="450" t="s">
        <v>327</v>
      </c>
      <c r="RCL37" s="450" t="s">
        <v>150</v>
      </c>
      <c r="RCM37" s="446" t="s">
        <v>151</v>
      </c>
      <c r="RCN37" s="446" t="s">
        <v>138</v>
      </c>
      <c r="RCO37" s="446" t="s">
        <v>139</v>
      </c>
      <c r="RCP37" s="446">
        <v>0.3</v>
      </c>
      <c r="RCQ37" s="451">
        <f>+VLOOKUP(RCL37,[111]Insumos!$A$2:$F$2700,5,FALSE)</f>
        <v>32545</v>
      </c>
      <c r="RCR37" s="451">
        <f>+ROUND(RCP37*RCQ37,0)</f>
        <v>9764</v>
      </c>
      <c r="RCS37" s="450" t="s">
        <v>327</v>
      </c>
      <c r="RCT37" s="450" t="s">
        <v>150</v>
      </c>
      <c r="RCU37" s="446" t="s">
        <v>151</v>
      </c>
      <c r="RCV37" s="446" t="s">
        <v>138</v>
      </c>
      <c r="RCW37" s="446" t="s">
        <v>139</v>
      </c>
      <c r="RCX37" s="446">
        <v>0.3</v>
      </c>
      <c r="RCY37" s="451">
        <f>+VLOOKUP(RCT37,[111]Insumos!$A$2:$F$2700,5,FALSE)</f>
        <v>32545</v>
      </c>
      <c r="RCZ37" s="451">
        <f>+ROUND(RCX37*RCY37,0)</f>
        <v>9764</v>
      </c>
      <c r="RDA37" s="450" t="s">
        <v>327</v>
      </c>
      <c r="RDB37" s="450" t="s">
        <v>150</v>
      </c>
      <c r="RDC37" s="446" t="s">
        <v>151</v>
      </c>
      <c r="RDD37" s="446" t="s">
        <v>138</v>
      </c>
      <c r="RDE37" s="446" t="s">
        <v>139</v>
      </c>
      <c r="RDF37" s="446">
        <v>0.3</v>
      </c>
      <c r="RDG37" s="451">
        <f>+VLOOKUP(RDB37,[111]Insumos!$A$2:$F$2700,5,FALSE)</f>
        <v>32545</v>
      </c>
      <c r="RDH37" s="451">
        <f>+ROUND(RDF37*RDG37,0)</f>
        <v>9764</v>
      </c>
      <c r="RDI37" s="450" t="s">
        <v>327</v>
      </c>
      <c r="RDJ37" s="450" t="s">
        <v>150</v>
      </c>
      <c r="RDK37" s="446" t="s">
        <v>151</v>
      </c>
      <c r="RDL37" s="446" t="s">
        <v>138</v>
      </c>
      <c r="RDM37" s="446" t="s">
        <v>139</v>
      </c>
      <c r="RDN37" s="446">
        <v>0.3</v>
      </c>
      <c r="RDO37" s="451">
        <f>+VLOOKUP(RDJ37,[111]Insumos!$A$2:$F$2700,5,FALSE)</f>
        <v>32545</v>
      </c>
      <c r="RDP37" s="451">
        <f>+ROUND(RDN37*RDO37,0)</f>
        <v>9764</v>
      </c>
      <c r="RDQ37" s="450" t="s">
        <v>327</v>
      </c>
      <c r="RDR37" s="450" t="s">
        <v>150</v>
      </c>
      <c r="RDS37" s="446" t="s">
        <v>151</v>
      </c>
      <c r="RDT37" s="446" t="s">
        <v>138</v>
      </c>
      <c r="RDU37" s="446" t="s">
        <v>139</v>
      </c>
      <c r="RDV37" s="446">
        <v>0.3</v>
      </c>
      <c r="RDW37" s="451">
        <f>+VLOOKUP(RDR37,[111]Insumos!$A$2:$F$2700,5,FALSE)</f>
        <v>32545</v>
      </c>
      <c r="RDX37" s="451">
        <f>+ROUND(RDV37*RDW37,0)</f>
        <v>9764</v>
      </c>
      <c r="RDY37" s="450" t="s">
        <v>327</v>
      </c>
      <c r="RDZ37" s="450" t="s">
        <v>150</v>
      </c>
      <c r="REA37" s="446" t="s">
        <v>151</v>
      </c>
      <c r="REB37" s="446" t="s">
        <v>138</v>
      </c>
      <c r="REC37" s="446" t="s">
        <v>139</v>
      </c>
      <c r="RED37" s="446">
        <v>0.3</v>
      </c>
      <c r="REE37" s="451">
        <f>+VLOOKUP(RDZ37,[111]Insumos!$A$2:$F$2700,5,FALSE)</f>
        <v>32545</v>
      </c>
      <c r="REF37" s="451">
        <f>+ROUND(RED37*REE37,0)</f>
        <v>9764</v>
      </c>
      <c r="REG37" s="450" t="s">
        <v>327</v>
      </c>
      <c r="REH37" s="450" t="s">
        <v>150</v>
      </c>
      <c r="REI37" s="446" t="s">
        <v>151</v>
      </c>
      <c r="REJ37" s="446" t="s">
        <v>138</v>
      </c>
      <c r="REK37" s="446" t="s">
        <v>139</v>
      </c>
      <c r="REL37" s="446">
        <v>0.3</v>
      </c>
      <c r="REM37" s="451">
        <f>+VLOOKUP(REH37,[111]Insumos!$A$2:$F$2700,5,FALSE)</f>
        <v>32545</v>
      </c>
      <c r="REN37" s="451">
        <f>+ROUND(REL37*REM37,0)</f>
        <v>9764</v>
      </c>
      <c r="REO37" s="450" t="s">
        <v>327</v>
      </c>
      <c r="REP37" s="450" t="s">
        <v>150</v>
      </c>
      <c r="REQ37" s="446" t="s">
        <v>151</v>
      </c>
      <c r="RER37" s="446" t="s">
        <v>138</v>
      </c>
      <c r="RES37" s="446" t="s">
        <v>139</v>
      </c>
      <c r="RET37" s="446">
        <v>0.3</v>
      </c>
      <c r="REU37" s="451">
        <f>+VLOOKUP(REP37,[111]Insumos!$A$2:$F$2700,5,FALSE)</f>
        <v>32545</v>
      </c>
      <c r="REV37" s="451">
        <f>+ROUND(RET37*REU37,0)</f>
        <v>9764</v>
      </c>
      <c r="REW37" s="450" t="s">
        <v>327</v>
      </c>
      <c r="REX37" s="450" t="s">
        <v>150</v>
      </c>
      <c r="REY37" s="446" t="s">
        <v>151</v>
      </c>
      <c r="REZ37" s="446" t="s">
        <v>138</v>
      </c>
      <c r="RFA37" s="446" t="s">
        <v>139</v>
      </c>
      <c r="RFB37" s="446">
        <v>0.3</v>
      </c>
      <c r="RFC37" s="451">
        <f>+VLOOKUP(REX37,[111]Insumos!$A$2:$F$2700,5,FALSE)</f>
        <v>32545</v>
      </c>
      <c r="RFD37" s="451">
        <f>+ROUND(RFB37*RFC37,0)</f>
        <v>9764</v>
      </c>
      <c r="RFE37" s="450" t="s">
        <v>327</v>
      </c>
      <c r="RFF37" s="450" t="s">
        <v>150</v>
      </c>
      <c r="RFG37" s="446" t="s">
        <v>151</v>
      </c>
      <c r="RFH37" s="446" t="s">
        <v>138</v>
      </c>
      <c r="RFI37" s="446" t="s">
        <v>139</v>
      </c>
      <c r="RFJ37" s="446">
        <v>0.3</v>
      </c>
      <c r="RFK37" s="451">
        <f>+VLOOKUP(RFF37,[111]Insumos!$A$2:$F$2700,5,FALSE)</f>
        <v>32545</v>
      </c>
      <c r="RFL37" s="451">
        <f>+ROUND(RFJ37*RFK37,0)</f>
        <v>9764</v>
      </c>
      <c r="RFM37" s="450" t="s">
        <v>327</v>
      </c>
      <c r="RFN37" s="450" t="s">
        <v>150</v>
      </c>
      <c r="RFO37" s="446" t="s">
        <v>151</v>
      </c>
      <c r="RFP37" s="446" t="s">
        <v>138</v>
      </c>
      <c r="RFQ37" s="446" t="s">
        <v>139</v>
      </c>
      <c r="RFR37" s="446">
        <v>0.3</v>
      </c>
      <c r="RFS37" s="451">
        <f>+VLOOKUP(RFN37,[111]Insumos!$A$2:$F$2700,5,FALSE)</f>
        <v>32545</v>
      </c>
      <c r="RFT37" s="451">
        <f>+ROUND(RFR37*RFS37,0)</f>
        <v>9764</v>
      </c>
      <c r="RFU37" s="450" t="s">
        <v>327</v>
      </c>
      <c r="RFV37" s="450" t="s">
        <v>150</v>
      </c>
      <c r="RFW37" s="446" t="s">
        <v>151</v>
      </c>
      <c r="RFX37" s="446" t="s">
        <v>138</v>
      </c>
      <c r="RFY37" s="446" t="s">
        <v>139</v>
      </c>
      <c r="RFZ37" s="446">
        <v>0.3</v>
      </c>
      <c r="RGA37" s="451">
        <f>+VLOOKUP(RFV37,[111]Insumos!$A$2:$F$2700,5,FALSE)</f>
        <v>32545</v>
      </c>
      <c r="RGB37" s="451">
        <f>+ROUND(RFZ37*RGA37,0)</f>
        <v>9764</v>
      </c>
      <c r="RGC37" s="450" t="s">
        <v>327</v>
      </c>
      <c r="RGD37" s="450" t="s">
        <v>150</v>
      </c>
      <c r="RGE37" s="446" t="s">
        <v>151</v>
      </c>
      <c r="RGF37" s="446" t="s">
        <v>138</v>
      </c>
      <c r="RGG37" s="446" t="s">
        <v>139</v>
      </c>
      <c r="RGH37" s="446">
        <v>0.3</v>
      </c>
      <c r="RGI37" s="451">
        <f>+VLOOKUP(RGD37,[111]Insumos!$A$2:$F$2700,5,FALSE)</f>
        <v>32545</v>
      </c>
      <c r="RGJ37" s="451">
        <f>+ROUND(RGH37*RGI37,0)</f>
        <v>9764</v>
      </c>
      <c r="RGK37" s="450" t="s">
        <v>327</v>
      </c>
      <c r="RGL37" s="450" t="s">
        <v>150</v>
      </c>
      <c r="RGM37" s="446" t="s">
        <v>151</v>
      </c>
      <c r="RGN37" s="446" t="s">
        <v>138</v>
      </c>
      <c r="RGO37" s="446" t="s">
        <v>139</v>
      </c>
      <c r="RGP37" s="446">
        <v>0.3</v>
      </c>
      <c r="RGQ37" s="451">
        <f>+VLOOKUP(RGL37,[111]Insumos!$A$2:$F$2700,5,FALSE)</f>
        <v>32545</v>
      </c>
      <c r="RGR37" s="451">
        <f>+ROUND(RGP37*RGQ37,0)</f>
        <v>9764</v>
      </c>
      <c r="RGS37" s="450" t="s">
        <v>327</v>
      </c>
      <c r="RGT37" s="450" t="s">
        <v>150</v>
      </c>
      <c r="RGU37" s="446" t="s">
        <v>151</v>
      </c>
      <c r="RGV37" s="446" t="s">
        <v>138</v>
      </c>
      <c r="RGW37" s="446" t="s">
        <v>139</v>
      </c>
      <c r="RGX37" s="446">
        <v>0.3</v>
      </c>
      <c r="RGY37" s="451">
        <f>+VLOOKUP(RGT37,[111]Insumos!$A$2:$F$2700,5,FALSE)</f>
        <v>32545</v>
      </c>
      <c r="RGZ37" s="451">
        <f>+ROUND(RGX37*RGY37,0)</f>
        <v>9764</v>
      </c>
      <c r="RHA37" s="450" t="s">
        <v>327</v>
      </c>
      <c r="RHB37" s="450" t="s">
        <v>150</v>
      </c>
      <c r="RHC37" s="446" t="s">
        <v>151</v>
      </c>
      <c r="RHD37" s="446" t="s">
        <v>138</v>
      </c>
      <c r="RHE37" s="446" t="s">
        <v>139</v>
      </c>
      <c r="RHF37" s="446">
        <v>0.3</v>
      </c>
      <c r="RHG37" s="451">
        <f>+VLOOKUP(RHB37,[111]Insumos!$A$2:$F$2700,5,FALSE)</f>
        <v>32545</v>
      </c>
      <c r="RHH37" s="451">
        <f>+ROUND(RHF37*RHG37,0)</f>
        <v>9764</v>
      </c>
      <c r="RHI37" s="450" t="s">
        <v>327</v>
      </c>
      <c r="RHJ37" s="450" t="s">
        <v>150</v>
      </c>
      <c r="RHK37" s="446" t="s">
        <v>151</v>
      </c>
      <c r="RHL37" s="446" t="s">
        <v>138</v>
      </c>
      <c r="RHM37" s="446" t="s">
        <v>139</v>
      </c>
      <c r="RHN37" s="446">
        <v>0.3</v>
      </c>
      <c r="RHO37" s="451">
        <f>+VLOOKUP(RHJ37,[111]Insumos!$A$2:$F$2700,5,FALSE)</f>
        <v>32545</v>
      </c>
      <c r="RHP37" s="451">
        <f>+ROUND(RHN37*RHO37,0)</f>
        <v>9764</v>
      </c>
      <c r="RHQ37" s="450" t="s">
        <v>327</v>
      </c>
      <c r="RHR37" s="450" t="s">
        <v>150</v>
      </c>
      <c r="RHS37" s="446" t="s">
        <v>151</v>
      </c>
      <c r="RHT37" s="446" t="s">
        <v>138</v>
      </c>
      <c r="RHU37" s="446" t="s">
        <v>139</v>
      </c>
      <c r="RHV37" s="446">
        <v>0.3</v>
      </c>
      <c r="RHW37" s="451">
        <f>+VLOOKUP(RHR37,[111]Insumos!$A$2:$F$2700,5,FALSE)</f>
        <v>32545</v>
      </c>
      <c r="RHX37" s="451">
        <f>+ROUND(RHV37*RHW37,0)</f>
        <v>9764</v>
      </c>
      <c r="RHY37" s="450" t="s">
        <v>327</v>
      </c>
      <c r="RHZ37" s="450" t="s">
        <v>150</v>
      </c>
      <c r="RIA37" s="446" t="s">
        <v>151</v>
      </c>
      <c r="RIB37" s="446" t="s">
        <v>138</v>
      </c>
      <c r="RIC37" s="446" t="s">
        <v>139</v>
      </c>
      <c r="RID37" s="446">
        <v>0.3</v>
      </c>
      <c r="RIE37" s="451">
        <f>+VLOOKUP(RHZ37,[111]Insumos!$A$2:$F$2700,5,FALSE)</f>
        <v>32545</v>
      </c>
      <c r="RIF37" s="451">
        <f>+ROUND(RID37*RIE37,0)</f>
        <v>9764</v>
      </c>
      <c r="RIG37" s="450" t="s">
        <v>327</v>
      </c>
      <c r="RIH37" s="450" t="s">
        <v>150</v>
      </c>
      <c r="RII37" s="446" t="s">
        <v>151</v>
      </c>
      <c r="RIJ37" s="446" t="s">
        <v>138</v>
      </c>
      <c r="RIK37" s="446" t="s">
        <v>139</v>
      </c>
      <c r="RIL37" s="446">
        <v>0.3</v>
      </c>
      <c r="RIM37" s="451">
        <f>+VLOOKUP(RIH37,[111]Insumos!$A$2:$F$2700,5,FALSE)</f>
        <v>32545</v>
      </c>
      <c r="RIN37" s="451">
        <f>+ROUND(RIL37*RIM37,0)</f>
        <v>9764</v>
      </c>
      <c r="RIO37" s="450" t="s">
        <v>327</v>
      </c>
      <c r="RIP37" s="450" t="s">
        <v>150</v>
      </c>
      <c r="RIQ37" s="446" t="s">
        <v>151</v>
      </c>
      <c r="RIR37" s="446" t="s">
        <v>138</v>
      </c>
      <c r="RIS37" s="446" t="s">
        <v>139</v>
      </c>
      <c r="RIT37" s="446">
        <v>0.3</v>
      </c>
      <c r="RIU37" s="451">
        <f>+VLOOKUP(RIP37,[111]Insumos!$A$2:$F$2700,5,FALSE)</f>
        <v>32545</v>
      </c>
      <c r="RIV37" s="451">
        <f>+ROUND(RIT37*RIU37,0)</f>
        <v>9764</v>
      </c>
      <c r="RIW37" s="450" t="s">
        <v>327</v>
      </c>
      <c r="RIX37" s="450" t="s">
        <v>150</v>
      </c>
      <c r="RIY37" s="446" t="s">
        <v>151</v>
      </c>
      <c r="RIZ37" s="446" t="s">
        <v>138</v>
      </c>
      <c r="RJA37" s="446" t="s">
        <v>139</v>
      </c>
      <c r="RJB37" s="446">
        <v>0.3</v>
      </c>
      <c r="RJC37" s="451">
        <f>+VLOOKUP(RIX37,[111]Insumos!$A$2:$F$2700,5,FALSE)</f>
        <v>32545</v>
      </c>
      <c r="RJD37" s="451">
        <f>+ROUND(RJB37*RJC37,0)</f>
        <v>9764</v>
      </c>
      <c r="RJE37" s="450" t="s">
        <v>327</v>
      </c>
      <c r="RJF37" s="450" t="s">
        <v>150</v>
      </c>
      <c r="RJG37" s="446" t="s">
        <v>151</v>
      </c>
      <c r="RJH37" s="446" t="s">
        <v>138</v>
      </c>
      <c r="RJI37" s="446" t="s">
        <v>139</v>
      </c>
      <c r="RJJ37" s="446">
        <v>0.3</v>
      </c>
      <c r="RJK37" s="451">
        <f>+VLOOKUP(RJF37,[111]Insumos!$A$2:$F$2700,5,FALSE)</f>
        <v>32545</v>
      </c>
      <c r="RJL37" s="451">
        <f>+ROUND(RJJ37*RJK37,0)</f>
        <v>9764</v>
      </c>
      <c r="RJM37" s="450" t="s">
        <v>327</v>
      </c>
      <c r="RJN37" s="450" t="s">
        <v>150</v>
      </c>
      <c r="RJO37" s="446" t="s">
        <v>151</v>
      </c>
      <c r="RJP37" s="446" t="s">
        <v>138</v>
      </c>
      <c r="RJQ37" s="446" t="s">
        <v>139</v>
      </c>
      <c r="RJR37" s="446">
        <v>0.3</v>
      </c>
      <c r="RJS37" s="451">
        <f>+VLOOKUP(RJN37,[111]Insumos!$A$2:$F$2700,5,FALSE)</f>
        <v>32545</v>
      </c>
      <c r="RJT37" s="451">
        <f>+ROUND(RJR37*RJS37,0)</f>
        <v>9764</v>
      </c>
      <c r="RJU37" s="450" t="s">
        <v>327</v>
      </c>
      <c r="RJV37" s="450" t="s">
        <v>150</v>
      </c>
      <c r="RJW37" s="446" t="s">
        <v>151</v>
      </c>
      <c r="RJX37" s="446" t="s">
        <v>138</v>
      </c>
      <c r="RJY37" s="446" t="s">
        <v>139</v>
      </c>
      <c r="RJZ37" s="446">
        <v>0.3</v>
      </c>
      <c r="RKA37" s="451">
        <f>+VLOOKUP(RJV37,[111]Insumos!$A$2:$F$2700,5,FALSE)</f>
        <v>32545</v>
      </c>
      <c r="RKB37" s="451">
        <f>+ROUND(RJZ37*RKA37,0)</f>
        <v>9764</v>
      </c>
      <c r="RKC37" s="450" t="s">
        <v>327</v>
      </c>
      <c r="RKD37" s="450" t="s">
        <v>150</v>
      </c>
      <c r="RKE37" s="446" t="s">
        <v>151</v>
      </c>
      <c r="RKF37" s="446" t="s">
        <v>138</v>
      </c>
      <c r="RKG37" s="446" t="s">
        <v>139</v>
      </c>
      <c r="RKH37" s="446">
        <v>0.3</v>
      </c>
      <c r="RKI37" s="451">
        <f>+VLOOKUP(RKD37,[111]Insumos!$A$2:$F$2700,5,FALSE)</f>
        <v>32545</v>
      </c>
      <c r="RKJ37" s="451">
        <f>+ROUND(RKH37*RKI37,0)</f>
        <v>9764</v>
      </c>
      <c r="RKK37" s="450" t="s">
        <v>327</v>
      </c>
      <c r="RKL37" s="450" t="s">
        <v>150</v>
      </c>
      <c r="RKM37" s="446" t="s">
        <v>151</v>
      </c>
      <c r="RKN37" s="446" t="s">
        <v>138</v>
      </c>
      <c r="RKO37" s="446" t="s">
        <v>139</v>
      </c>
      <c r="RKP37" s="446">
        <v>0.3</v>
      </c>
      <c r="RKQ37" s="451">
        <f>+VLOOKUP(RKL37,[111]Insumos!$A$2:$F$2700,5,FALSE)</f>
        <v>32545</v>
      </c>
      <c r="RKR37" s="451">
        <f>+ROUND(RKP37*RKQ37,0)</f>
        <v>9764</v>
      </c>
      <c r="RKS37" s="450" t="s">
        <v>327</v>
      </c>
      <c r="RKT37" s="450" t="s">
        <v>150</v>
      </c>
      <c r="RKU37" s="446" t="s">
        <v>151</v>
      </c>
      <c r="RKV37" s="446" t="s">
        <v>138</v>
      </c>
      <c r="RKW37" s="446" t="s">
        <v>139</v>
      </c>
      <c r="RKX37" s="446">
        <v>0.3</v>
      </c>
      <c r="RKY37" s="451">
        <f>+VLOOKUP(RKT37,[111]Insumos!$A$2:$F$2700,5,FALSE)</f>
        <v>32545</v>
      </c>
      <c r="RKZ37" s="451">
        <f>+ROUND(RKX37*RKY37,0)</f>
        <v>9764</v>
      </c>
      <c r="RLA37" s="450" t="s">
        <v>327</v>
      </c>
      <c r="RLB37" s="450" t="s">
        <v>150</v>
      </c>
      <c r="RLC37" s="446" t="s">
        <v>151</v>
      </c>
      <c r="RLD37" s="446" t="s">
        <v>138</v>
      </c>
      <c r="RLE37" s="446" t="s">
        <v>139</v>
      </c>
      <c r="RLF37" s="446">
        <v>0.3</v>
      </c>
      <c r="RLG37" s="451">
        <f>+VLOOKUP(RLB37,[111]Insumos!$A$2:$F$2700,5,FALSE)</f>
        <v>32545</v>
      </c>
      <c r="RLH37" s="451">
        <f>+ROUND(RLF37*RLG37,0)</f>
        <v>9764</v>
      </c>
      <c r="RLI37" s="450" t="s">
        <v>327</v>
      </c>
      <c r="RLJ37" s="450" t="s">
        <v>150</v>
      </c>
      <c r="RLK37" s="446" t="s">
        <v>151</v>
      </c>
      <c r="RLL37" s="446" t="s">
        <v>138</v>
      </c>
      <c r="RLM37" s="446" t="s">
        <v>139</v>
      </c>
      <c r="RLN37" s="446">
        <v>0.3</v>
      </c>
      <c r="RLO37" s="451">
        <f>+VLOOKUP(RLJ37,[111]Insumos!$A$2:$F$2700,5,FALSE)</f>
        <v>32545</v>
      </c>
      <c r="RLP37" s="451">
        <f>+ROUND(RLN37*RLO37,0)</f>
        <v>9764</v>
      </c>
      <c r="RLQ37" s="450" t="s">
        <v>327</v>
      </c>
      <c r="RLR37" s="450" t="s">
        <v>150</v>
      </c>
      <c r="RLS37" s="446" t="s">
        <v>151</v>
      </c>
      <c r="RLT37" s="446" t="s">
        <v>138</v>
      </c>
      <c r="RLU37" s="446" t="s">
        <v>139</v>
      </c>
      <c r="RLV37" s="446">
        <v>0.3</v>
      </c>
      <c r="RLW37" s="451">
        <f>+VLOOKUP(RLR37,[111]Insumos!$A$2:$F$2700,5,FALSE)</f>
        <v>32545</v>
      </c>
      <c r="RLX37" s="451">
        <f>+ROUND(RLV37*RLW37,0)</f>
        <v>9764</v>
      </c>
      <c r="RLY37" s="450" t="s">
        <v>327</v>
      </c>
      <c r="RLZ37" s="450" t="s">
        <v>150</v>
      </c>
      <c r="RMA37" s="446" t="s">
        <v>151</v>
      </c>
      <c r="RMB37" s="446" t="s">
        <v>138</v>
      </c>
      <c r="RMC37" s="446" t="s">
        <v>139</v>
      </c>
      <c r="RMD37" s="446">
        <v>0.3</v>
      </c>
      <c r="RME37" s="451">
        <f>+VLOOKUP(RLZ37,[111]Insumos!$A$2:$F$2700,5,FALSE)</f>
        <v>32545</v>
      </c>
      <c r="RMF37" s="451">
        <f>+ROUND(RMD37*RME37,0)</f>
        <v>9764</v>
      </c>
      <c r="RMG37" s="450" t="s">
        <v>327</v>
      </c>
      <c r="RMH37" s="450" t="s">
        <v>150</v>
      </c>
      <c r="RMI37" s="446" t="s">
        <v>151</v>
      </c>
      <c r="RMJ37" s="446" t="s">
        <v>138</v>
      </c>
      <c r="RMK37" s="446" t="s">
        <v>139</v>
      </c>
      <c r="RML37" s="446">
        <v>0.3</v>
      </c>
      <c r="RMM37" s="451">
        <f>+VLOOKUP(RMH37,[111]Insumos!$A$2:$F$2700,5,FALSE)</f>
        <v>32545</v>
      </c>
      <c r="RMN37" s="451">
        <f>+ROUND(RML37*RMM37,0)</f>
        <v>9764</v>
      </c>
      <c r="RMO37" s="450" t="s">
        <v>327</v>
      </c>
      <c r="RMP37" s="450" t="s">
        <v>150</v>
      </c>
      <c r="RMQ37" s="446" t="s">
        <v>151</v>
      </c>
      <c r="RMR37" s="446" t="s">
        <v>138</v>
      </c>
      <c r="RMS37" s="446" t="s">
        <v>139</v>
      </c>
      <c r="RMT37" s="446">
        <v>0.3</v>
      </c>
      <c r="RMU37" s="451">
        <f>+VLOOKUP(RMP37,[111]Insumos!$A$2:$F$2700,5,FALSE)</f>
        <v>32545</v>
      </c>
      <c r="RMV37" s="451">
        <f>+ROUND(RMT37*RMU37,0)</f>
        <v>9764</v>
      </c>
      <c r="RMW37" s="450" t="s">
        <v>327</v>
      </c>
      <c r="RMX37" s="450" t="s">
        <v>150</v>
      </c>
      <c r="RMY37" s="446" t="s">
        <v>151</v>
      </c>
      <c r="RMZ37" s="446" t="s">
        <v>138</v>
      </c>
      <c r="RNA37" s="446" t="s">
        <v>139</v>
      </c>
      <c r="RNB37" s="446">
        <v>0.3</v>
      </c>
      <c r="RNC37" s="451">
        <f>+VLOOKUP(RMX37,[111]Insumos!$A$2:$F$2700,5,FALSE)</f>
        <v>32545</v>
      </c>
      <c r="RND37" s="451">
        <f>+ROUND(RNB37*RNC37,0)</f>
        <v>9764</v>
      </c>
      <c r="RNE37" s="450" t="s">
        <v>327</v>
      </c>
      <c r="RNF37" s="450" t="s">
        <v>150</v>
      </c>
      <c r="RNG37" s="446" t="s">
        <v>151</v>
      </c>
      <c r="RNH37" s="446" t="s">
        <v>138</v>
      </c>
      <c r="RNI37" s="446" t="s">
        <v>139</v>
      </c>
      <c r="RNJ37" s="446">
        <v>0.3</v>
      </c>
      <c r="RNK37" s="451">
        <f>+VLOOKUP(RNF37,[111]Insumos!$A$2:$F$2700,5,FALSE)</f>
        <v>32545</v>
      </c>
      <c r="RNL37" s="451">
        <f>+ROUND(RNJ37*RNK37,0)</f>
        <v>9764</v>
      </c>
      <c r="RNM37" s="450" t="s">
        <v>327</v>
      </c>
      <c r="RNN37" s="450" t="s">
        <v>150</v>
      </c>
      <c r="RNO37" s="446" t="s">
        <v>151</v>
      </c>
      <c r="RNP37" s="446" t="s">
        <v>138</v>
      </c>
      <c r="RNQ37" s="446" t="s">
        <v>139</v>
      </c>
      <c r="RNR37" s="446">
        <v>0.3</v>
      </c>
      <c r="RNS37" s="451">
        <f>+VLOOKUP(RNN37,[111]Insumos!$A$2:$F$2700,5,FALSE)</f>
        <v>32545</v>
      </c>
      <c r="RNT37" s="451">
        <f>+ROUND(RNR37*RNS37,0)</f>
        <v>9764</v>
      </c>
      <c r="RNU37" s="450" t="s">
        <v>327</v>
      </c>
      <c r="RNV37" s="450" t="s">
        <v>150</v>
      </c>
      <c r="RNW37" s="446" t="s">
        <v>151</v>
      </c>
      <c r="RNX37" s="446" t="s">
        <v>138</v>
      </c>
      <c r="RNY37" s="446" t="s">
        <v>139</v>
      </c>
      <c r="RNZ37" s="446">
        <v>0.3</v>
      </c>
      <c r="ROA37" s="451">
        <f>+VLOOKUP(RNV37,[111]Insumos!$A$2:$F$2700,5,FALSE)</f>
        <v>32545</v>
      </c>
      <c r="ROB37" s="451">
        <f>+ROUND(RNZ37*ROA37,0)</f>
        <v>9764</v>
      </c>
      <c r="ROC37" s="450" t="s">
        <v>327</v>
      </c>
      <c r="ROD37" s="450" t="s">
        <v>150</v>
      </c>
      <c r="ROE37" s="446" t="s">
        <v>151</v>
      </c>
      <c r="ROF37" s="446" t="s">
        <v>138</v>
      </c>
      <c r="ROG37" s="446" t="s">
        <v>139</v>
      </c>
      <c r="ROH37" s="446">
        <v>0.3</v>
      </c>
      <c r="ROI37" s="451">
        <f>+VLOOKUP(ROD37,[111]Insumos!$A$2:$F$2700,5,FALSE)</f>
        <v>32545</v>
      </c>
      <c r="ROJ37" s="451">
        <f>+ROUND(ROH37*ROI37,0)</f>
        <v>9764</v>
      </c>
      <c r="ROK37" s="450" t="s">
        <v>327</v>
      </c>
      <c r="ROL37" s="450" t="s">
        <v>150</v>
      </c>
      <c r="ROM37" s="446" t="s">
        <v>151</v>
      </c>
      <c r="RON37" s="446" t="s">
        <v>138</v>
      </c>
      <c r="ROO37" s="446" t="s">
        <v>139</v>
      </c>
      <c r="ROP37" s="446">
        <v>0.3</v>
      </c>
      <c r="ROQ37" s="451">
        <f>+VLOOKUP(ROL37,[111]Insumos!$A$2:$F$2700,5,FALSE)</f>
        <v>32545</v>
      </c>
      <c r="ROR37" s="451">
        <f>+ROUND(ROP37*ROQ37,0)</f>
        <v>9764</v>
      </c>
      <c r="ROS37" s="450" t="s">
        <v>327</v>
      </c>
      <c r="ROT37" s="450" t="s">
        <v>150</v>
      </c>
      <c r="ROU37" s="446" t="s">
        <v>151</v>
      </c>
      <c r="ROV37" s="446" t="s">
        <v>138</v>
      </c>
      <c r="ROW37" s="446" t="s">
        <v>139</v>
      </c>
      <c r="ROX37" s="446">
        <v>0.3</v>
      </c>
      <c r="ROY37" s="451">
        <f>+VLOOKUP(ROT37,[111]Insumos!$A$2:$F$2700,5,FALSE)</f>
        <v>32545</v>
      </c>
      <c r="ROZ37" s="451">
        <f>+ROUND(ROX37*ROY37,0)</f>
        <v>9764</v>
      </c>
      <c r="RPA37" s="450" t="s">
        <v>327</v>
      </c>
      <c r="RPB37" s="450" t="s">
        <v>150</v>
      </c>
      <c r="RPC37" s="446" t="s">
        <v>151</v>
      </c>
      <c r="RPD37" s="446" t="s">
        <v>138</v>
      </c>
      <c r="RPE37" s="446" t="s">
        <v>139</v>
      </c>
      <c r="RPF37" s="446">
        <v>0.3</v>
      </c>
      <c r="RPG37" s="451">
        <f>+VLOOKUP(RPB37,[111]Insumos!$A$2:$F$2700,5,FALSE)</f>
        <v>32545</v>
      </c>
      <c r="RPH37" s="451">
        <f>+ROUND(RPF37*RPG37,0)</f>
        <v>9764</v>
      </c>
      <c r="RPI37" s="450" t="s">
        <v>327</v>
      </c>
      <c r="RPJ37" s="450" t="s">
        <v>150</v>
      </c>
      <c r="RPK37" s="446" t="s">
        <v>151</v>
      </c>
      <c r="RPL37" s="446" t="s">
        <v>138</v>
      </c>
      <c r="RPM37" s="446" t="s">
        <v>139</v>
      </c>
      <c r="RPN37" s="446">
        <v>0.3</v>
      </c>
      <c r="RPO37" s="451">
        <f>+VLOOKUP(RPJ37,[111]Insumos!$A$2:$F$2700,5,FALSE)</f>
        <v>32545</v>
      </c>
      <c r="RPP37" s="451">
        <f>+ROUND(RPN37*RPO37,0)</f>
        <v>9764</v>
      </c>
      <c r="RPQ37" s="450" t="s">
        <v>327</v>
      </c>
      <c r="RPR37" s="450" t="s">
        <v>150</v>
      </c>
      <c r="RPS37" s="446" t="s">
        <v>151</v>
      </c>
      <c r="RPT37" s="446" t="s">
        <v>138</v>
      </c>
      <c r="RPU37" s="446" t="s">
        <v>139</v>
      </c>
      <c r="RPV37" s="446">
        <v>0.3</v>
      </c>
      <c r="RPW37" s="451">
        <f>+VLOOKUP(RPR37,[111]Insumos!$A$2:$F$2700,5,FALSE)</f>
        <v>32545</v>
      </c>
      <c r="RPX37" s="451">
        <f>+ROUND(RPV37*RPW37,0)</f>
        <v>9764</v>
      </c>
      <c r="RPY37" s="450" t="s">
        <v>327</v>
      </c>
      <c r="RPZ37" s="450" t="s">
        <v>150</v>
      </c>
      <c r="RQA37" s="446" t="s">
        <v>151</v>
      </c>
      <c r="RQB37" s="446" t="s">
        <v>138</v>
      </c>
      <c r="RQC37" s="446" t="s">
        <v>139</v>
      </c>
      <c r="RQD37" s="446">
        <v>0.3</v>
      </c>
      <c r="RQE37" s="451">
        <f>+VLOOKUP(RPZ37,[111]Insumos!$A$2:$F$2700,5,FALSE)</f>
        <v>32545</v>
      </c>
      <c r="RQF37" s="451">
        <f>+ROUND(RQD37*RQE37,0)</f>
        <v>9764</v>
      </c>
      <c r="RQG37" s="450" t="s">
        <v>327</v>
      </c>
      <c r="RQH37" s="450" t="s">
        <v>150</v>
      </c>
      <c r="RQI37" s="446" t="s">
        <v>151</v>
      </c>
      <c r="RQJ37" s="446" t="s">
        <v>138</v>
      </c>
      <c r="RQK37" s="446" t="s">
        <v>139</v>
      </c>
      <c r="RQL37" s="446">
        <v>0.3</v>
      </c>
      <c r="RQM37" s="451">
        <f>+VLOOKUP(RQH37,[111]Insumos!$A$2:$F$2700,5,FALSE)</f>
        <v>32545</v>
      </c>
      <c r="RQN37" s="451">
        <f>+ROUND(RQL37*RQM37,0)</f>
        <v>9764</v>
      </c>
      <c r="RQO37" s="450" t="s">
        <v>327</v>
      </c>
      <c r="RQP37" s="450" t="s">
        <v>150</v>
      </c>
      <c r="RQQ37" s="446" t="s">
        <v>151</v>
      </c>
      <c r="RQR37" s="446" t="s">
        <v>138</v>
      </c>
      <c r="RQS37" s="446" t="s">
        <v>139</v>
      </c>
      <c r="RQT37" s="446">
        <v>0.3</v>
      </c>
      <c r="RQU37" s="451">
        <f>+VLOOKUP(RQP37,[111]Insumos!$A$2:$F$2700,5,FALSE)</f>
        <v>32545</v>
      </c>
      <c r="RQV37" s="451">
        <f>+ROUND(RQT37*RQU37,0)</f>
        <v>9764</v>
      </c>
      <c r="RQW37" s="450" t="s">
        <v>327</v>
      </c>
      <c r="RQX37" s="450" t="s">
        <v>150</v>
      </c>
      <c r="RQY37" s="446" t="s">
        <v>151</v>
      </c>
      <c r="RQZ37" s="446" t="s">
        <v>138</v>
      </c>
      <c r="RRA37" s="446" t="s">
        <v>139</v>
      </c>
      <c r="RRB37" s="446">
        <v>0.3</v>
      </c>
      <c r="RRC37" s="451">
        <f>+VLOOKUP(RQX37,[111]Insumos!$A$2:$F$2700,5,FALSE)</f>
        <v>32545</v>
      </c>
      <c r="RRD37" s="451">
        <f>+ROUND(RRB37*RRC37,0)</f>
        <v>9764</v>
      </c>
      <c r="RRE37" s="450" t="s">
        <v>327</v>
      </c>
      <c r="RRF37" s="450" t="s">
        <v>150</v>
      </c>
      <c r="RRG37" s="446" t="s">
        <v>151</v>
      </c>
      <c r="RRH37" s="446" t="s">
        <v>138</v>
      </c>
      <c r="RRI37" s="446" t="s">
        <v>139</v>
      </c>
      <c r="RRJ37" s="446">
        <v>0.3</v>
      </c>
      <c r="RRK37" s="451">
        <f>+VLOOKUP(RRF37,[111]Insumos!$A$2:$F$2700,5,FALSE)</f>
        <v>32545</v>
      </c>
      <c r="RRL37" s="451">
        <f>+ROUND(RRJ37*RRK37,0)</f>
        <v>9764</v>
      </c>
      <c r="RRM37" s="450" t="s">
        <v>327</v>
      </c>
      <c r="RRN37" s="450" t="s">
        <v>150</v>
      </c>
      <c r="RRO37" s="446" t="s">
        <v>151</v>
      </c>
      <c r="RRP37" s="446" t="s">
        <v>138</v>
      </c>
      <c r="RRQ37" s="446" t="s">
        <v>139</v>
      </c>
      <c r="RRR37" s="446">
        <v>0.3</v>
      </c>
      <c r="RRS37" s="451">
        <f>+VLOOKUP(RRN37,[111]Insumos!$A$2:$F$2700,5,FALSE)</f>
        <v>32545</v>
      </c>
      <c r="RRT37" s="451">
        <f>+ROUND(RRR37*RRS37,0)</f>
        <v>9764</v>
      </c>
      <c r="RRU37" s="450" t="s">
        <v>327</v>
      </c>
      <c r="RRV37" s="450" t="s">
        <v>150</v>
      </c>
      <c r="RRW37" s="446" t="s">
        <v>151</v>
      </c>
      <c r="RRX37" s="446" t="s">
        <v>138</v>
      </c>
      <c r="RRY37" s="446" t="s">
        <v>139</v>
      </c>
      <c r="RRZ37" s="446">
        <v>0.3</v>
      </c>
      <c r="RSA37" s="451">
        <f>+VLOOKUP(RRV37,[111]Insumos!$A$2:$F$2700,5,FALSE)</f>
        <v>32545</v>
      </c>
      <c r="RSB37" s="451">
        <f>+ROUND(RRZ37*RSA37,0)</f>
        <v>9764</v>
      </c>
      <c r="RSC37" s="450" t="s">
        <v>327</v>
      </c>
      <c r="RSD37" s="450" t="s">
        <v>150</v>
      </c>
      <c r="RSE37" s="446" t="s">
        <v>151</v>
      </c>
      <c r="RSF37" s="446" t="s">
        <v>138</v>
      </c>
      <c r="RSG37" s="446" t="s">
        <v>139</v>
      </c>
      <c r="RSH37" s="446">
        <v>0.3</v>
      </c>
      <c r="RSI37" s="451">
        <f>+VLOOKUP(RSD37,[111]Insumos!$A$2:$F$2700,5,FALSE)</f>
        <v>32545</v>
      </c>
      <c r="RSJ37" s="451">
        <f>+ROUND(RSH37*RSI37,0)</f>
        <v>9764</v>
      </c>
      <c r="RSK37" s="450" t="s">
        <v>327</v>
      </c>
      <c r="RSL37" s="450" t="s">
        <v>150</v>
      </c>
      <c r="RSM37" s="446" t="s">
        <v>151</v>
      </c>
      <c r="RSN37" s="446" t="s">
        <v>138</v>
      </c>
      <c r="RSO37" s="446" t="s">
        <v>139</v>
      </c>
      <c r="RSP37" s="446">
        <v>0.3</v>
      </c>
      <c r="RSQ37" s="451">
        <f>+VLOOKUP(RSL37,[111]Insumos!$A$2:$F$2700,5,FALSE)</f>
        <v>32545</v>
      </c>
      <c r="RSR37" s="451">
        <f>+ROUND(RSP37*RSQ37,0)</f>
        <v>9764</v>
      </c>
      <c r="RSS37" s="450" t="s">
        <v>327</v>
      </c>
      <c r="RST37" s="450" t="s">
        <v>150</v>
      </c>
      <c r="RSU37" s="446" t="s">
        <v>151</v>
      </c>
      <c r="RSV37" s="446" t="s">
        <v>138</v>
      </c>
      <c r="RSW37" s="446" t="s">
        <v>139</v>
      </c>
      <c r="RSX37" s="446">
        <v>0.3</v>
      </c>
      <c r="RSY37" s="451">
        <f>+VLOOKUP(RST37,[111]Insumos!$A$2:$F$2700,5,FALSE)</f>
        <v>32545</v>
      </c>
      <c r="RSZ37" s="451">
        <f>+ROUND(RSX37*RSY37,0)</f>
        <v>9764</v>
      </c>
      <c r="RTA37" s="450" t="s">
        <v>327</v>
      </c>
      <c r="RTB37" s="450" t="s">
        <v>150</v>
      </c>
      <c r="RTC37" s="446" t="s">
        <v>151</v>
      </c>
      <c r="RTD37" s="446" t="s">
        <v>138</v>
      </c>
      <c r="RTE37" s="446" t="s">
        <v>139</v>
      </c>
      <c r="RTF37" s="446">
        <v>0.3</v>
      </c>
      <c r="RTG37" s="451">
        <f>+VLOOKUP(RTB37,[111]Insumos!$A$2:$F$2700,5,FALSE)</f>
        <v>32545</v>
      </c>
      <c r="RTH37" s="451">
        <f>+ROUND(RTF37*RTG37,0)</f>
        <v>9764</v>
      </c>
      <c r="RTI37" s="450" t="s">
        <v>327</v>
      </c>
      <c r="RTJ37" s="450" t="s">
        <v>150</v>
      </c>
      <c r="RTK37" s="446" t="s">
        <v>151</v>
      </c>
      <c r="RTL37" s="446" t="s">
        <v>138</v>
      </c>
      <c r="RTM37" s="446" t="s">
        <v>139</v>
      </c>
      <c r="RTN37" s="446">
        <v>0.3</v>
      </c>
      <c r="RTO37" s="451">
        <f>+VLOOKUP(RTJ37,[111]Insumos!$A$2:$F$2700,5,FALSE)</f>
        <v>32545</v>
      </c>
      <c r="RTP37" s="451">
        <f>+ROUND(RTN37*RTO37,0)</f>
        <v>9764</v>
      </c>
      <c r="RTQ37" s="450" t="s">
        <v>327</v>
      </c>
      <c r="RTR37" s="450" t="s">
        <v>150</v>
      </c>
      <c r="RTS37" s="446" t="s">
        <v>151</v>
      </c>
      <c r="RTT37" s="446" t="s">
        <v>138</v>
      </c>
      <c r="RTU37" s="446" t="s">
        <v>139</v>
      </c>
      <c r="RTV37" s="446">
        <v>0.3</v>
      </c>
      <c r="RTW37" s="451">
        <f>+VLOOKUP(RTR37,[111]Insumos!$A$2:$F$2700,5,FALSE)</f>
        <v>32545</v>
      </c>
      <c r="RTX37" s="451">
        <f>+ROUND(RTV37*RTW37,0)</f>
        <v>9764</v>
      </c>
      <c r="RTY37" s="450" t="s">
        <v>327</v>
      </c>
      <c r="RTZ37" s="450" t="s">
        <v>150</v>
      </c>
      <c r="RUA37" s="446" t="s">
        <v>151</v>
      </c>
      <c r="RUB37" s="446" t="s">
        <v>138</v>
      </c>
      <c r="RUC37" s="446" t="s">
        <v>139</v>
      </c>
      <c r="RUD37" s="446">
        <v>0.3</v>
      </c>
      <c r="RUE37" s="451">
        <f>+VLOOKUP(RTZ37,[111]Insumos!$A$2:$F$2700,5,FALSE)</f>
        <v>32545</v>
      </c>
      <c r="RUF37" s="451">
        <f>+ROUND(RUD37*RUE37,0)</f>
        <v>9764</v>
      </c>
      <c r="RUG37" s="450" t="s">
        <v>327</v>
      </c>
      <c r="RUH37" s="450" t="s">
        <v>150</v>
      </c>
      <c r="RUI37" s="446" t="s">
        <v>151</v>
      </c>
      <c r="RUJ37" s="446" t="s">
        <v>138</v>
      </c>
      <c r="RUK37" s="446" t="s">
        <v>139</v>
      </c>
      <c r="RUL37" s="446">
        <v>0.3</v>
      </c>
      <c r="RUM37" s="451">
        <f>+VLOOKUP(RUH37,[111]Insumos!$A$2:$F$2700,5,FALSE)</f>
        <v>32545</v>
      </c>
      <c r="RUN37" s="451">
        <f>+ROUND(RUL37*RUM37,0)</f>
        <v>9764</v>
      </c>
      <c r="RUO37" s="450" t="s">
        <v>327</v>
      </c>
      <c r="RUP37" s="450" t="s">
        <v>150</v>
      </c>
      <c r="RUQ37" s="446" t="s">
        <v>151</v>
      </c>
      <c r="RUR37" s="446" t="s">
        <v>138</v>
      </c>
      <c r="RUS37" s="446" t="s">
        <v>139</v>
      </c>
      <c r="RUT37" s="446">
        <v>0.3</v>
      </c>
      <c r="RUU37" s="451">
        <f>+VLOOKUP(RUP37,[111]Insumos!$A$2:$F$2700,5,FALSE)</f>
        <v>32545</v>
      </c>
      <c r="RUV37" s="451">
        <f>+ROUND(RUT37*RUU37,0)</f>
        <v>9764</v>
      </c>
      <c r="RUW37" s="450" t="s">
        <v>327</v>
      </c>
      <c r="RUX37" s="450" t="s">
        <v>150</v>
      </c>
      <c r="RUY37" s="446" t="s">
        <v>151</v>
      </c>
      <c r="RUZ37" s="446" t="s">
        <v>138</v>
      </c>
      <c r="RVA37" s="446" t="s">
        <v>139</v>
      </c>
      <c r="RVB37" s="446">
        <v>0.3</v>
      </c>
      <c r="RVC37" s="451">
        <f>+VLOOKUP(RUX37,[111]Insumos!$A$2:$F$2700,5,FALSE)</f>
        <v>32545</v>
      </c>
      <c r="RVD37" s="451">
        <f>+ROUND(RVB37*RVC37,0)</f>
        <v>9764</v>
      </c>
      <c r="RVE37" s="450" t="s">
        <v>327</v>
      </c>
      <c r="RVF37" s="450" t="s">
        <v>150</v>
      </c>
      <c r="RVG37" s="446" t="s">
        <v>151</v>
      </c>
      <c r="RVH37" s="446" t="s">
        <v>138</v>
      </c>
      <c r="RVI37" s="446" t="s">
        <v>139</v>
      </c>
      <c r="RVJ37" s="446">
        <v>0.3</v>
      </c>
      <c r="RVK37" s="451">
        <f>+VLOOKUP(RVF37,[111]Insumos!$A$2:$F$2700,5,FALSE)</f>
        <v>32545</v>
      </c>
      <c r="RVL37" s="451">
        <f>+ROUND(RVJ37*RVK37,0)</f>
        <v>9764</v>
      </c>
      <c r="RVM37" s="450" t="s">
        <v>327</v>
      </c>
      <c r="RVN37" s="450" t="s">
        <v>150</v>
      </c>
      <c r="RVO37" s="446" t="s">
        <v>151</v>
      </c>
      <c r="RVP37" s="446" t="s">
        <v>138</v>
      </c>
      <c r="RVQ37" s="446" t="s">
        <v>139</v>
      </c>
      <c r="RVR37" s="446">
        <v>0.3</v>
      </c>
      <c r="RVS37" s="451">
        <f>+VLOOKUP(RVN37,[111]Insumos!$A$2:$F$2700,5,FALSE)</f>
        <v>32545</v>
      </c>
      <c r="RVT37" s="451">
        <f>+ROUND(RVR37*RVS37,0)</f>
        <v>9764</v>
      </c>
      <c r="RVU37" s="450" t="s">
        <v>327</v>
      </c>
      <c r="RVV37" s="450" t="s">
        <v>150</v>
      </c>
      <c r="RVW37" s="446" t="s">
        <v>151</v>
      </c>
      <c r="RVX37" s="446" t="s">
        <v>138</v>
      </c>
      <c r="RVY37" s="446" t="s">
        <v>139</v>
      </c>
      <c r="RVZ37" s="446">
        <v>0.3</v>
      </c>
      <c r="RWA37" s="451">
        <f>+VLOOKUP(RVV37,[111]Insumos!$A$2:$F$2700,5,FALSE)</f>
        <v>32545</v>
      </c>
      <c r="RWB37" s="451">
        <f>+ROUND(RVZ37*RWA37,0)</f>
        <v>9764</v>
      </c>
      <c r="RWC37" s="450" t="s">
        <v>327</v>
      </c>
      <c r="RWD37" s="450" t="s">
        <v>150</v>
      </c>
      <c r="RWE37" s="446" t="s">
        <v>151</v>
      </c>
      <c r="RWF37" s="446" t="s">
        <v>138</v>
      </c>
      <c r="RWG37" s="446" t="s">
        <v>139</v>
      </c>
      <c r="RWH37" s="446">
        <v>0.3</v>
      </c>
      <c r="RWI37" s="451">
        <f>+VLOOKUP(RWD37,[111]Insumos!$A$2:$F$2700,5,FALSE)</f>
        <v>32545</v>
      </c>
      <c r="RWJ37" s="451">
        <f>+ROUND(RWH37*RWI37,0)</f>
        <v>9764</v>
      </c>
      <c r="RWK37" s="450" t="s">
        <v>327</v>
      </c>
      <c r="RWL37" s="450" t="s">
        <v>150</v>
      </c>
      <c r="RWM37" s="446" t="s">
        <v>151</v>
      </c>
      <c r="RWN37" s="446" t="s">
        <v>138</v>
      </c>
      <c r="RWO37" s="446" t="s">
        <v>139</v>
      </c>
      <c r="RWP37" s="446">
        <v>0.3</v>
      </c>
      <c r="RWQ37" s="451">
        <f>+VLOOKUP(RWL37,[111]Insumos!$A$2:$F$2700,5,FALSE)</f>
        <v>32545</v>
      </c>
      <c r="RWR37" s="451">
        <f>+ROUND(RWP37*RWQ37,0)</f>
        <v>9764</v>
      </c>
      <c r="RWS37" s="450" t="s">
        <v>327</v>
      </c>
      <c r="RWT37" s="450" t="s">
        <v>150</v>
      </c>
      <c r="RWU37" s="446" t="s">
        <v>151</v>
      </c>
      <c r="RWV37" s="446" t="s">
        <v>138</v>
      </c>
      <c r="RWW37" s="446" t="s">
        <v>139</v>
      </c>
      <c r="RWX37" s="446">
        <v>0.3</v>
      </c>
      <c r="RWY37" s="451">
        <f>+VLOOKUP(RWT37,[111]Insumos!$A$2:$F$2700,5,FALSE)</f>
        <v>32545</v>
      </c>
      <c r="RWZ37" s="451">
        <f>+ROUND(RWX37*RWY37,0)</f>
        <v>9764</v>
      </c>
      <c r="RXA37" s="450" t="s">
        <v>327</v>
      </c>
      <c r="RXB37" s="450" t="s">
        <v>150</v>
      </c>
      <c r="RXC37" s="446" t="s">
        <v>151</v>
      </c>
      <c r="RXD37" s="446" t="s">
        <v>138</v>
      </c>
      <c r="RXE37" s="446" t="s">
        <v>139</v>
      </c>
      <c r="RXF37" s="446">
        <v>0.3</v>
      </c>
      <c r="RXG37" s="451">
        <f>+VLOOKUP(RXB37,[111]Insumos!$A$2:$F$2700,5,FALSE)</f>
        <v>32545</v>
      </c>
      <c r="RXH37" s="451">
        <f>+ROUND(RXF37*RXG37,0)</f>
        <v>9764</v>
      </c>
      <c r="RXI37" s="450" t="s">
        <v>327</v>
      </c>
      <c r="RXJ37" s="450" t="s">
        <v>150</v>
      </c>
      <c r="RXK37" s="446" t="s">
        <v>151</v>
      </c>
      <c r="RXL37" s="446" t="s">
        <v>138</v>
      </c>
      <c r="RXM37" s="446" t="s">
        <v>139</v>
      </c>
      <c r="RXN37" s="446">
        <v>0.3</v>
      </c>
      <c r="RXO37" s="451">
        <f>+VLOOKUP(RXJ37,[111]Insumos!$A$2:$F$2700,5,FALSE)</f>
        <v>32545</v>
      </c>
      <c r="RXP37" s="451">
        <f>+ROUND(RXN37*RXO37,0)</f>
        <v>9764</v>
      </c>
      <c r="RXQ37" s="450" t="s">
        <v>327</v>
      </c>
      <c r="RXR37" s="450" t="s">
        <v>150</v>
      </c>
      <c r="RXS37" s="446" t="s">
        <v>151</v>
      </c>
      <c r="RXT37" s="446" t="s">
        <v>138</v>
      </c>
      <c r="RXU37" s="446" t="s">
        <v>139</v>
      </c>
      <c r="RXV37" s="446">
        <v>0.3</v>
      </c>
      <c r="RXW37" s="451">
        <f>+VLOOKUP(RXR37,[111]Insumos!$A$2:$F$2700,5,FALSE)</f>
        <v>32545</v>
      </c>
      <c r="RXX37" s="451">
        <f>+ROUND(RXV37*RXW37,0)</f>
        <v>9764</v>
      </c>
      <c r="RXY37" s="450" t="s">
        <v>327</v>
      </c>
      <c r="RXZ37" s="450" t="s">
        <v>150</v>
      </c>
      <c r="RYA37" s="446" t="s">
        <v>151</v>
      </c>
      <c r="RYB37" s="446" t="s">
        <v>138</v>
      </c>
      <c r="RYC37" s="446" t="s">
        <v>139</v>
      </c>
      <c r="RYD37" s="446">
        <v>0.3</v>
      </c>
      <c r="RYE37" s="451">
        <f>+VLOOKUP(RXZ37,[111]Insumos!$A$2:$F$2700,5,FALSE)</f>
        <v>32545</v>
      </c>
      <c r="RYF37" s="451">
        <f>+ROUND(RYD37*RYE37,0)</f>
        <v>9764</v>
      </c>
      <c r="RYG37" s="450" t="s">
        <v>327</v>
      </c>
      <c r="RYH37" s="450" t="s">
        <v>150</v>
      </c>
      <c r="RYI37" s="446" t="s">
        <v>151</v>
      </c>
      <c r="RYJ37" s="446" t="s">
        <v>138</v>
      </c>
      <c r="RYK37" s="446" t="s">
        <v>139</v>
      </c>
      <c r="RYL37" s="446">
        <v>0.3</v>
      </c>
      <c r="RYM37" s="451">
        <f>+VLOOKUP(RYH37,[111]Insumos!$A$2:$F$2700,5,FALSE)</f>
        <v>32545</v>
      </c>
      <c r="RYN37" s="451">
        <f>+ROUND(RYL37*RYM37,0)</f>
        <v>9764</v>
      </c>
      <c r="RYO37" s="450" t="s">
        <v>327</v>
      </c>
      <c r="RYP37" s="450" t="s">
        <v>150</v>
      </c>
      <c r="RYQ37" s="446" t="s">
        <v>151</v>
      </c>
      <c r="RYR37" s="446" t="s">
        <v>138</v>
      </c>
      <c r="RYS37" s="446" t="s">
        <v>139</v>
      </c>
      <c r="RYT37" s="446">
        <v>0.3</v>
      </c>
      <c r="RYU37" s="451">
        <f>+VLOOKUP(RYP37,[111]Insumos!$A$2:$F$2700,5,FALSE)</f>
        <v>32545</v>
      </c>
      <c r="RYV37" s="451">
        <f>+ROUND(RYT37*RYU37,0)</f>
        <v>9764</v>
      </c>
      <c r="RYW37" s="450" t="s">
        <v>327</v>
      </c>
      <c r="RYX37" s="450" t="s">
        <v>150</v>
      </c>
      <c r="RYY37" s="446" t="s">
        <v>151</v>
      </c>
      <c r="RYZ37" s="446" t="s">
        <v>138</v>
      </c>
      <c r="RZA37" s="446" t="s">
        <v>139</v>
      </c>
      <c r="RZB37" s="446">
        <v>0.3</v>
      </c>
      <c r="RZC37" s="451">
        <f>+VLOOKUP(RYX37,[111]Insumos!$A$2:$F$2700,5,FALSE)</f>
        <v>32545</v>
      </c>
      <c r="RZD37" s="451">
        <f>+ROUND(RZB37*RZC37,0)</f>
        <v>9764</v>
      </c>
      <c r="RZE37" s="450" t="s">
        <v>327</v>
      </c>
      <c r="RZF37" s="450" t="s">
        <v>150</v>
      </c>
      <c r="RZG37" s="446" t="s">
        <v>151</v>
      </c>
      <c r="RZH37" s="446" t="s">
        <v>138</v>
      </c>
      <c r="RZI37" s="446" t="s">
        <v>139</v>
      </c>
      <c r="RZJ37" s="446">
        <v>0.3</v>
      </c>
      <c r="RZK37" s="451">
        <f>+VLOOKUP(RZF37,[111]Insumos!$A$2:$F$2700,5,FALSE)</f>
        <v>32545</v>
      </c>
      <c r="RZL37" s="451">
        <f>+ROUND(RZJ37*RZK37,0)</f>
        <v>9764</v>
      </c>
      <c r="RZM37" s="450" t="s">
        <v>327</v>
      </c>
      <c r="RZN37" s="450" t="s">
        <v>150</v>
      </c>
      <c r="RZO37" s="446" t="s">
        <v>151</v>
      </c>
      <c r="RZP37" s="446" t="s">
        <v>138</v>
      </c>
      <c r="RZQ37" s="446" t="s">
        <v>139</v>
      </c>
      <c r="RZR37" s="446">
        <v>0.3</v>
      </c>
      <c r="RZS37" s="451">
        <f>+VLOOKUP(RZN37,[111]Insumos!$A$2:$F$2700,5,FALSE)</f>
        <v>32545</v>
      </c>
      <c r="RZT37" s="451">
        <f>+ROUND(RZR37*RZS37,0)</f>
        <v>9764</v>
      </c>
      <c r="RZU37" s="450" t="s">
        <v>327</v>
      </c>
      <c r="RZV37" s="450" t="s">
        <v>150</v>
      </c>
      <c r="RZW37" s="446" t="s">
        <v>151</v>
      </c>
      <c r="RZX37" s="446" t="s">
        <v>138</v>
      </c>
      <c r="RZY37" s="446" t="s">
        <v>139</v>
      </c>
      <c r="RZZ37" s="446">
        <v>0.3</v>
      </c>
      <c r="SAA37" s="451">
        <f>+VLOOKUP(RZV37,[111]Insumos!$A$2:$F$2700,5,FALSE)</f>
        <v>32545</v>
      </c>
      <c r="SAB37" s="451">
        <f>+ROUND(RZZ37*SAA37,0)</f>
        <v>9764</v>
      </c>
      <c r="SAC37" s="450" t="s">
        <v>327</v>
      </c>
      <c r="SAD37" s="450" t="s">
        <v>150</v>
      </c>
      <c r="SAE37" s="446" t="s">
        <v>151</v>
      </c>
      <c r="SAF37" s="446" t="s">
        <v>138</v>
      </c>
      <c r="SAG37" s="446" t="s">
        <v>139</v>
      </c>
      <c r="SAH37" s="446">
        <v>0.3</v>
      </c>
      <c r="SAI37" s="451">
        <f>+VLOOKUP(SAD37,[111]Insumos!$A$2:$F$2700,5,FALSE)</f>
        <v>32545</v>
      </c>
      <c r="SAJ37" s="451">
        <f>+ROUND(SAH37*SAI37,0)</f>
        <v>9764</v>
      </c>
      <c r="SAK37" s="450" t="s">
        <v>327</v>
      </c>
      <c r="SAL37" s="450" t="s">
        <v>150</v>
      </c>
      <c r="SAM37" s="446" t="s">
        <v>151</v>
      </c>
      <c r="SAN37" s="446" t="s">
        <v>138</v>
      </c>
      <c r="SAO37" s="446" t="s">
        <v>139</v>
      </c>
      <c r="SAP37" s="446">
        <v>0.3</v>
      </c>
      <c r="SAQ37" s="451">
        <f>+VLOOKUP(SAL37,[111]Insumos!$A$2:$F$2700,5,FALSE)</f>
        <v>32545</v>
      </c>
      <c r="SAR37" s="451">
        <f>+ROUND(SAP37*SAQ37,0)</f>
        <v>9764</v>
      </c>
      <c r="SAS37" s="450" t="s">
        <v>327</v>
      </c>
      <c r="SAT37" s="450" t="s">
        <v>150</v>
      </c>
      <c r="SAU37" s="446" t="s">
        <v>151</v>
      </c>
      <c r="SAV37" s="446" t="s">
        <v>138</v>
      </c>
      <c r="SAW37" s="446" t="s">
        <v>139</v>
      </c>
      <c r="SAX37" s="446">
        <v>0.3</v>
      </c>
      <c r="SAY37" s="451">
        <f>+VLOOKUP(SAT37,[111]Insumos!$A$2:$F$2700,5,FALSE)</f>
        <v>32545</v>
      </c>
      <c r="SAZ37" s="451">
        <f>+ROUND(SAX37*SAY37,0)</f>
        <v>9764</v>
      </c>
      <c r="SBA37" s="450" t="s">
        <v>327</v>
      </c>
      <c r="SBB37" s="450" t="s">
        <v>150</v>
      </c>
      <c r="SBC37" s="446" t="s">
        <v>151</v>
      </c>
      <c r="SBD37" s="446" t="s">
        <v>138</v>
      </c>
      <c r="SBE37" s="446" t="s">
        <v>139</v>
      </c>
      <c r="SBF37" s="446">
        <v>0.3</v>
      </c>
      <c r="SBG37" s="451">
        <f>+VLOOKUP(SBB37,[111]Insumos!$A$2:$F$2700,5,FALSE)</f>
        <v>32545</v>
      </c>
      <c r="SBH37" s="451">
        <f>+ROUND(SBF37*SBG37,0)</f>
        <v>9764</v>
      </c>
      <c r="SBI37" s="450" t="s">
        <v>327</v>
      </c>
      <c r="SBJ37" s="450" t="s">
        <v>150</v>
      </c>
      <c r="SBK37" s="446" t="s">
        <v>151</v>
      </c>
      <c r="SBL37" s="446" t="s">
        <v>138</v>
      </c>
      <c r="SBM37" s="446" t="s">
        <v>139</v>
      </c>
      <c r="SBN37" s="446">
        <v>0.3</v>
      </c>
      <c r="SBO37" s="451">
        <f>+VLOOKUP(SBJ37,[111]Insumos!$A$2:$F$2700,5,FALSE)</f>
        <v>32545</v>
      </c>
      <c r="SBP37" s="451">
        <f>+ROUND(SBN37*SBO37,0)</f>
        <v>9764</v>
      </c>
      <c r="SBQ37" s="450" t="s">
        <v>327</v>
      </c>
      <c r="SBR37" s="450" t="s">
        <v>150</v>
      </c>
      <c r="SBS37" s="446" t="s">
        <v>151</v>
      </c>
      <c r="SBT37" s="446" t="s">
        <v>138</v>
      </c>
      <c r="SBU37" s="446" t="s">
        <v>139</v>
      </c>
      <c r="SBV37" s="446">
        <v>0.3</v>
      </c>
      <c r="SBW37" s="451">
        <f>+VLOOKUP(SBR37,[111]Insumos!$A$2:$F$2700,5,FALSE)</f>
        <v>32545</v>
      </c>
      <c r="SBX37" s="451">
        <f>+ROUND(SBV37*SBW37,0)</f>
        <v>9764</v>
      </c>
      <c r="SBY37" s="450" t="s">
        <v>327</v>
      </c>
      <c r="SBZ37" s="450" t="s">
        <v>150</v>
      </c>
      <c r="SCA37" s="446" t="s">
        <v>151</v>
      </c>
      <c r="SCB37" s="446" t="s">
        <v>138</v>
      </c>
      <c r="SCC37" s="446" t="s">
        <v>139</v>
      </c>
      <c r="SCD37" s="446">
        <v>0.3</v>
      </c>
      <c r="SCE37" s="451">
        <f>+VLOOKUP(SBZ37,[111]Insumos!$A$2:$F$2700,5,FALSE)</f>
        <v>32545</v>
      </c>
      <c r="SCF37" s="451">
        <f>+ROUND(SCD37*SCE37,0)</f>
        <v>9764</v>
      </c>
      <c r="SCG37" s="450" t="s">
        <v>327</v>
      </c>
      <c r="SCH37" s="450" t="s">
        <v>150</v>
      </c>
      <c r="SCI37" s="446" t="s">
        <v>151</v>
      </c>
      <c r="SCJ37" s="446" t="s">
        <v>138</v>
      </c>
      <c r="SCK37" s="446" t="s">
        <v>139</v>
      </c>
      <c r="SCL37" s="446">
        <v>0.3</v>
      </c>
      <c r="SCM37" s="451">
        <f>+VLOOKUP(SCH37,[111]Insumos!$A$2:$F$2700,5,FALSE)</f>
        <v>32545</v>
      </c>
      <c r="SCN37" s="451">
        <f>+ROUND(SCL37*SCM37,0)</f>
        <v>9764</v>
      </c>
      <c r="SCO37" s="450" t="s">
        <v>327</v>
      </c>
      <c r="SCP37" s="450" t="s">
        <v>150</v>
      </c>
      <c r="SCQ37" s="446" t="s">
        <v>151</v>
      </c>
      <c r="SCR37" s="446" t="s">
        <v>138</v>
      </c>
      <c r="SCS37" s="446" t="s">
        <v>139</v>
      </c>
      <c r="SCT37" s="446">
        <v>0.3</v>
      </c>
      <c r="SCU37" s="451">
        <f>+VLOOKUP(SCP37,[111]Insumos!$A$2:$F$2700,5,FALSE)</f>
        <v>32545</v>
      </c>
      <c r="SCV37" s="451">
        <f>+ROUND(SCT37*SCU37,0)</f>
        <v>9764</v>
      </c>
      <c r="SCW37" s="450" t="s">
        <v>327</v>
      </c>
      <c r="SCX37" s="450" t="s">
        <v>150</v>
      </c>
      <c r="SCY37" s="446" t="s">
        <v>151</v>
      </c>
      <c r="SCZ37" s="446" t="s">
        <v>138</v>
      </c>
      <c r="SDA37" s="446" t="s">
        <v>139</v>
      </c>
      <c r="SDB37" s="446">
        <v>0.3</v>
      </c>
      <c r="SDC37" s="451">
        <f>+VLOOKUP(SCX37,[111]Insumos!$A$2:$F$2700,5,FALSE)</f>
        <v>32545</v>
      </c>
      <c r="SDD37" s="451">
        <f>+ROUND(SDB37*SDC37,0)</f>
        <v>9764</v>
      </c>
      <c r="SDE37" s="450" t="s">
        <v>327</v>
      </c>
      <c r="SDF37" s="450" t="s">
        <v>150</v>
      </c>
      <c r="SDG37" s="446" t="s">
        <v>151</v>
      </c>
      <c r="SDH37" s="446" t="s">
        <v>138</v>
      </c>
      <c r="SDI37" s="446" t="s">
        <v>139</v>
      </c>
      <c r="SDJ37" s="446">
        <v>0.3</v>
      </c>
      <c r="SDK37" s="451">
        <f>+VLOOKUP(SDF37,[111]Insumos!$A$2:$F$2700,5,FALSE)</f>
        <v>32545</v>
      </c>
      <c r="SDL37" s="451">
        <f>+ROUND(SDJ37*SDK37,0)</f>
        <v>9764</v>
      </c>
      <c r="SDM37" s="450" t="s">
        <v>327</v>
      </c>
      <c r="SDN37" s="450" t="s">
        <v>150</v>
      </c>
      <c r="SDO37" s="446" t="s">
        <v>151</v>
      </c>
      <c r="SDP37" s="446" t="s">
        <v>138</v>
      </c>
      <c r="SDQ37" s="446" t="s">
        <v>139</v>
      </c>
      <c r="SDR37" s="446">
        <v>0.3</v>
      </c>
      <c r="SDS37" s="451">
        <f>+VLOOKUP(SDN37,[111]Insumos!$A$2:$F$2700,5,FALSE)</f>
        <v>32545</v>
      </c>
      <c r="SDT37" s="451">
        <f>+ROUND(SDR37*SDS37,0)</f>
        <v>9764</v>
      </c>
      <c r="SDU37" s="450" t="s">
        <v>327</v>
      </c>
      <c r="SDV37" s="450" t="s">
        <v>150</v>
      </c>
      <c r="SDW37" s="446" t="s">
        <v>151</v>
      </c>
      <c r="SDX37" s="446" t="s">
        <v>138</v>
      </c>
      <c r="SDY37" s="446" t="s">
        <v>139</v>
      </c>
      <c r="SDZ37" s="446">
        <v>0.3</v>
      </c>
      <c r="SEA37" s="451">
        <f>+VLOOKUP(SDV37,[111]Insumos!$A$2:$F$2700,5,FALSE)</f>
        <v>32545</v>
      </c>
      <c r="SEB37" s="451">
        <f>+ROUND(SDZ37*SEA37,0)</f>
        <v>9764</v>
      </c>
      <c r="SEC37" s="450" t="s">
        <v>327</v>
      </c>
      <c r="SED37" s="450" t="s">
        <v>150</v>
      </c>
      <c r="SEE37" s="446" t="s">
        <v>151</v>
      </c>
      <c r="SEF37" s="446" t="s">
        <v>138</v>
      </c>
      <c r="SEG37" s="446" t="s">
        <v>139</v>
      </c>
      <c r="SEH37" s="446">
        <v>0.3</v>
      </c>
      <c r="SEI37" s="451">
        <f>+VLOOKUP(SED37,[111]Insumos!$A$2:$F$2700,5,FALSE)</f>
        <v>32545</v>
      </c>
      <c r="SEJ37" s="451">
        <f>+ROUND(SEH37*SEI37,0)</f>
        <v>9764</v>
      </c>
      <c r="SEK37" s="450" t="s">
        <v>327</v>
      </c>
      <c r="SEL37" s="450" t="s">
        <v>150</v>
      </c>
      <c r="SEM37" s="446" t="s">
        <v>151</v>
      </c>
      <c r="SEN37" s="446" t="s">
        <v>138</v>
      </c>
      <c r="SEO37" s="446" t="s">
        <v>139</v>
      </c>
      <c r="SEP37" s="446">
        <v>0.3</v>
      </c>
      <c r="SEQ37" s="451">
        <f>+VLOOKUP(SEL37,[111]Insumos!$A$2:$F$2700,5,FALSE)</f>
        <v>32545</v>
      </c>
      <c r="SER37" s="451">
        <f>+ROUND(SEP37*SEQ37,0)</f>
        <v>9764</v>
      </c>
      <c r="SES37" s="450" t="s">
        <v>327</v>
      </c>
      <c r="SET37" s="450" t="s">
        <v>150</v>
      </c>
      <c r="SEU37" s="446" t="s">
        <v>151</v>
      </c>
      <c r="SEV37" s="446" t="s">
        <v>138</v>
      </c>
      <c r="SEW37" s="446" t="s">
        <v>139</v>
      </c>
      <c r="SEX37" s="446">
        <v>0.3</v>
      </c>
      <c r="SEY37" s="451">
        <f>+VLOOKUP(SET37,[111]Insumos!$A$2:$F$2700,5,FALSE)</f>
        <v>32545</v>
      </c>
      <c r="SEZ37" s="451">
        <f>+ROUND(SEX37*SEY37,0)</f>
        <v>9764</v>
      </c>
      <c r="SFA37" s="450" t="s">
        <v>327</v>
      </c>
      <c r="SFB37" s="450" t="s">
        <v>150</v>
      </c>
      <c r="SFC37" s="446" t="s">
        <v>151</v>
      </c>
      <c r="SFD37" s="446" t="s">
        <v>138</v>
      </c>
      <c r="SFE37" s="446" t="s">
        <v>139</v>
      </c>
      <c r="SFF37" s="446">
        <v>0.3</v>
      </c>
      <c r="SFG37" s="451">
        <f>+VLOOKUP(SFB37,[111]Insumos!$A$2:$F$2700,5,FALSE)</f>
        <v>32545</v>
      </c>
      <c r="SFH37" s="451">
        <f>+ROUND(SFF37*SFG37,0)</f>
        <v>9764</v>
      </c>
      <c r="SFI37" s="450" t="s">
        <v>327</v>
      </c>
      <c r="SFJ37" s="450" t="s">
        <v>150</v>
      </c>
      <c r="SFK37" s="446" t="s">
        <v>151</v>
      </c>
      <c r="SFL37" s="446" t="s">
        <v>138</v>
      </c>
      <c r="SFM37" s="446" t="s">
        <v>139</v>
      </c>
      <c r="SFN37" s="446">
        <v>0.3</v>
      </c>
      <c r="SFO37" s="451">
        <f>+VLOOKUP(SFJ37,[111]Insumos!$A$2:$F$2700,5,FALSE)</f>
        <v>32545</v>
      </c>
      <c r="SFP37" s="451">
        <f>+ROUND(SFN37*SFO37,0)</f>
        <v>9764</v>
      </c>
      <c r="SFQ37" s="450" t="s">
        <v>327</v>
      </c>
      <c r="SFR37" s="450" t="s">
        <v>150</v>
      </c>
      <c r="SFS37" s="446" t="s">
        <v>151</v>
      </c>
      <c r="SFT37" s="446" t="s">
        <v>138</v>
      </c>
      <c r="SFU37" s="446" t="s">
        <v>139</v>
      </c>
      <c r="SFV37" s="446">
        <v>0.3</v>
      </c>
      <c r="SFW37" s="451">
        <f>+VLOOKUP(SFR37,[111]Insumos!$A$2:$F$2700,5,FALSE)</f>
        <v>32545</v>
      </c>
      <c r="SFX37" s="451">
        <f>+ROUND(SFV37*SFW37,0)</f>
        <v>9764</v>
      </c>
      <c r="SFY37" s="450" t="s">
        <v>327</v>
      </c>
      <c r="SFZ37" s="450" t="s">
        <v>150</v>
      </c>
      <c r="SGA37" s="446" t="s">
        <v>151</v>
      </c>
      <c r="SGB37" s="446" t="s">
        <v>138</v>
      </c>
      <c r="SGC37" s="446" t="s">
        <v>139</v>
      </c>
      <c r="SGD37" s="446">
        <v>0.3</v>
      </c>
      <c r="SGE37" s="451">
        <f>+VLOOKUP(SFZ37,[111]Insumos!$A$2:$F$2700,5,FALSE)</f>
        <v>32545</v>
      </c>
      <c r="SGF37" s="451">
        <f>+ROUND(SGD37*SGE37,0)</f>
        <v>9764</v>
      </c>
      <c r="SGG37" s="450" t="s">
        <v>327</v>
      </c>
      <c r="SGH37" s="450" t="s">
        <v>150</v>
      </c>
      <c r="SGI37" s="446" t="s">
        <v>151</v>
      </c>
      <c r="SGJ37" s="446" t="s">
        <v>138</v>
      </c>
      <c r="SGK37" s="446" t="s">
        <v>139</v>
      </c>
      <c r="SGL37" s="446">
        <v>0.3</v>
      </c>
      <c r="SGM37" s="451">
        <f>+VLOOKUP(SGH37,[111]Insumos!$A$2:$F$2700,5,FALSE)</f>
        <v>32545</v>
      </c>
      <c r="SGN37" s="451">
        <f>+ROUND(SGL37*SGM37,0)</f>
        <v>9764</v>
      </c>
      <c r="SGO37" s="450" t="s">
        <v>327</v>
      </c>
      <c r="SGP37" s="450" t="s">
        <v>150</v>
      </c>
      <c r="SGQ37" s="446" t="s">
        <v>151</v>
      </c>
      <c r="SGR37" s="446" t="s">
        <v>138</v>
      </c>
      <c r="SGS37" s="446" t="s">
        <v>139</v>
      </c>
      <c r="SGT37" s="446">
        <v>0.3</v>
      </c>
      <c r="SGU37" s="451">
        <f>+VLOOKUP(SGP37,[111]Insumos!$A$2:$F$2700,5,FALSE)</f>
        <v>32545</v>
      </c>
      <c r="SGV37" s="451">
        <f>+ROUND(SGT37*SGU37,0)</f>
        <v>9764</v>
      </c>
      <c r="SGW37" s="450" t="s">
        <v>327</v>
      </c>
      <c r="SGX37" s="450" t="s">
        <v>150</v>
      </c>
      <c r="SGY37" s="446" t="s">
        <v>151</v>
      </c>
      <c r="SGZ37" s="446" t="s">
        <v>138</v>
      </c>
      <c r="SHA37" s="446" t="s">
        <v>139</v>
      </c>
      <c r="SHB37" s="446">
        <v>0.3</v>
      </c>
      <c r="SHC37" s="451">
        <f>+VLOOKUP(SGX37,[111]Insumos!$A$2:$F$2700,5,FALSE)</f>
        <v>32545</v>
      </c>
      <c r="SHD37" s="451">
        <f>+ROUND(SHB37*SHC37,0)</f>
        <v>9764</v>
      </c>
      <c r="SHE37" s="450" t="s">
        <v>327</v>
      </c>
      <c r="SHF37" s="450" t="s">
        <v>150</v>
      </c>
      <c r="SHG37" s="446" t="s">
        <v>151</v>
      </c>
      <c r="SHH37" s="446" t="s">
        <v>138</v>
      </c>
      <c r="SHI37" s="446" t="s">
        <v>139</v>
      </c>
      <c r="SHJ37" s="446">
        <v>0.3</v>
      </c>
      <c r="SHK37" s="451">
        <f>+VLOOKUP(SHF37,[111]Insumos!$A$2:$F$2700,5,FALSE)</f>
        <v>32545</v>
      </c>
      <c r="SHL37" s="451">
        <f>+ROUND(SHJ37*SHK37,0)</f>
        <v>9764</v>
      </c>
      <c r="SHM37" s="450" t="s">
        <v>327</v>
      </c>
      <c r="SHN37" s="450" t="s">
        <v>150</v>
      </c>
      <c r="SHO37" s="446" t="s">
        <v>151</v>
      </c>
      <c r="SHP37" s="446" t="s">
        <v>138</v>
      </c>
      <c r="SHQ37" s="446" t="s">
        <v>139</v>
      </c>
      <c r="SHR37" s="446">
        <v>0.3</v>
      </c>
      <c r="SHS37" s="451">
        <f>+VLOOKUP(SHN37,[111]Insumos!$A$2:$F$2700,5,FALSE)</f>
        <v>32545</v>
      </c>
      <c r="SHT37" s="451">
        <f>+ROUND(SHR37*SHS37,0)</f>
        <v>9764</v>
      </c>
      <c r="SHU37" s="450" t="s">
        <v>327</v>
      </c>
      <c r="SHV37" s="450" t="s">
        <v>150</v>
      </c>
      <c r="SHW37" s="446" t="s">
        <v>151</v>
      </c>
      <c r="SHX37" s="446" t="s">
        <v>138</v>
      </c>
      <c r="SHY37" s="446" t="s">
        <v>139</v>
      </c>
      <c r="SHZ37" s="446">
        <v>0.3</v>
      </c>
      <c r="SIA37" s="451">
        <f>+VLOOKUP(SHV37,[111]Insumos!$A$2:$F$2700,5,FALSE)</f>
        <v>32545</v>
      </c>
      <c r="SIB37" s="451">
        <f>+ROUND(SHZ37*SIA37,0)</f>
        <v>9764</v>
      </c>
      <c r="SIC37" s="450" t="s">
        <v>327</v>
      </c>
      <c r="SID37" s="450" t="s">
        <v>150</v>
      </c>
      <c r="SIE37" s="446" t="s">
        <v>151</v>
      </c>
      <c r="SIF37" s="446" t="s">
        <v>138</v>
      </c>
      <c r="SIG37" s="446" t="s">
        <v>139</v>
      </c>
      <c r="SIH37" s="446">
        <v>0.3</v>
      </c>
      <c r="SII37" s="451">
        <f>+VLOOKUP(SID37,[111]Insumos!$A$2:$F$2700,5,FALSE)</f>
        <v>32545</v>
      </c>
      <c r="SIJ37" s="451">
        <f>+ROUND(SIH37*SII37,0)</f>
        <v>9764</v>
      </c>
      <c r="SIK37" s="450" t="s">
        <v>327</v>
      </c>
      <c r="SIL37" s="450" t="s">
        <v>150</v>
      </c>
      <c r="SIM37" s="446" t="s">
        <v>151</v>
      </c>
      <c r="SIN37" s="446" t="s">
        <v>138</v>
      </c>
      <c r="SIO37" s="446" t="s">
        <v>139</v>
      </c>
      <c r="SIP37" s="446">
        <v>0.3</v>
      </c>
      <c r="SIQ37" s="451">
        <f>+VLOOKUP(SIL37,[111]Insumos!$A$2:$F$2700,5,FALSE)</f>
        <v>32545</v>
      </c>
      <c r="SIR37" s="451">
        <f>+ROUND(SIP37*SIQ37,0)</f>
        <v>9764</v>
      </c>
      <c r="SIS37" s="450" t="s">
        <v>327</v>
      </c>
      <c r="SIT37" s="450" t="s">
        <v>150</v>
      </c>
      <c r="SIU37" s="446" t="s">
        <v>151</v>
      </c>
      <c r="SIV37" s="446" t="s">
        <v>138</v>
      </c>
      <c r="SIW37" s="446" t="s">
        <v>139</v>
      </c>
      <c r="SIX37" s="446">
        <v>0.3</v>
      </c>
      <c r="SIY37" s="451">
        <f>+VLOOKUP(SIT37,[111]Insumos!$A$2:$F$2700,5,FALSE)</f>
        <v>32545</v>
      </c>
      <c r="SIZ37" s="451">
        <f>+ROUND(SIX37*SIY37,0)</f>
        <v>9764</v>
      </c>
      <c r="SJA37" s="450" t="s">
        <v>327</v>
      </c>
      <c r="SJB37" s="450" t="s">
        <v>150</v>
      </c>
      <c r="SJC37" s="446" t="s">
        <v>151</v>
      </c>
      <c r="SJD37" s="446" t="s">
        <v>138</v>
      </c>
      <c r="SJE37" s="446" t="s">
        <v>139</v>
      </c>
      <c r="SJF37" s="446">
        <v>0.3</v>
      </c>
      <c r="SJG37" s="451">
        <f>+VLOOKUP(SJB37,[111]Insumos!$A$2:$F$2700,5,FALSE)</f>
        <v>32545</v>
      </c>
      <c r="SJH37" s="451">
        <f>+ROUND(SJF37*SJG37,0)</f>
        <v>9764</v>
      </c>
      <c r="SJI37" s="450" t="s">
        <v>327</v>
      </c>
      <c r="SJJ37" s="450" t="s">
        <v>150</v>
      </c>
      <c r="SJK37" s="446" t="s">
        <v>151</v>
      </c>
      <c r="SJL37" s="446" t="s">
        <v>138</v>
      </c>
      <c r="SJM37" s="446" t="s">
        <v>139</v>
      </c>
      <c r="SJN37" s="446">
        <v>0.3</v>
      </c>
      <c r="SJO37" s="451">
        <f>+VLOOKUP(SJJ37,[111]Insumos!$A$2:$F$2700,5,FALSE)</f>
        <v>32545</v>
      </c>
      <c r="SJP37" s="451">
        <f>+ROUND(SJN37*SJO37,0)</f>
        <v>9764</v>
      </c>
      <c r="SJQ37" s="450" t="s">
        <v>327</v>
      </c>
      <c r="SJR37" s="450" t="s">
        <v>150</v>
      </c>
      <c r="SJS37" s="446" t="s">
        <v>151</v>
      </c>
      <c r="SJT37" s="446" t="s">
        <v>138</v>
      </c>
      <c r="SJU37" s="446" t="s">
        <v>139</v>
      </c>
      <c r="SJV37" s="446">
        <v>0.3</v>
      </c>
      <c r="SJW37" s="451">
        <f>+VLOOKUP(SJR37,[111]Insumos!$A$2:$F$2700,5,FALSE)</f>
        <v>32545</v>
      </c>
      <c r="SJX37" s="451">
        <f>+ROUND(SJV37*SJW37,0)</f>
        <v>9764</v>
      </c>
      <c r="SJY37" s="450" t="s">
        <v>327</v>
      </c>
      <c r="SJZ37" s="450" t="s">
        <v>150</v>
      </c>
      <c r="SKA37" s="446" t="s">
        <v>151</v>
      </c>
      <c r="SKB37" s="446" t="s">
        <v>138</v>
      </c>
      <c r="SKC37" s="446" t="s">
        <v>139</v>
      </c>
      <c r="SKD37" s="446">
        <v>0.3</v>
      </c>
      <c r="SKE37" s="451">
        <f>+VLOOKUP(SJZ37,[111]Insumos!$A$2:$F$2700,5,FALSE)</f>
        <v>32545</v>
      </c>
      <c r="SKF37" s="451">
        <f>+ROUND(SKD37*SKE37,0)</f>
        <v>9764</v>
      </c>
      <c r="SKG37" s="450" t="s">
        <v>327</v>
      </c>
      <c r="SKH37" s="450" t="s">
        <v>150</v>
      </c>
      <c r="SKI37" s="446" t="s">
        <v>151</v>
      </c>
      <c r="SKJ37" s="446" t="s">
        <v>138</v>
      </c>
      <c r="SKK37" s="446" t="s">
        <v>139</v>
      </c>
      <c r="SKL37" s="446">
        <v>0.3</v>
      </c>
      <c r="SKM37" s="451">
        <f>+VLOOKUP(SKH37,[111]Insumos!$A$2:$F$2700,5,FALSE)</f>
        <v>32545</v>
      </c>
      <c r="SKN37" s="451">
        <f>+ROUND(SKL37*SKM37,0)</f>
        <v>9764</v>
      </c>
      <c r="SKO37" s="450" t="s">
        <v>327</v>
      </c>
      <c r="SKP37" s="450" t="s">
        <v>150</v>
      </c>
      <c r="SKQ37" s="446" t="s">
        <v>151</v>
      </c>
      <c r="SKR37" s="446" t="s">
        <v>138</v>
      </c>
      <c r="SKS37" s="446" t="s">
        <v>139</v>
      </c>
      <c r="SKT37" s="446">
        <v>0.3</v>
      </c>
      <c r="SKU37" s="451">
        <f>+VLOOKUP(SKP37,[111]Insumos!$A$2:$F$2700,5,FALSE)</f>
        <v>32545</v>
      </c>
      <c r="SKV37" s="451">
        <f>+ROUND(SKT37*SKU37,0)</f>
        <v>9764</v>
      </c>
      <c r="SKW37" s="450" t="s">
        <v>327</v>
      </c>
      <c r="SKX37" s="450" t="s">
        <v>150</v>
      </c>
      <c r="SKY37" s="446" t="s">
        <v>151</v>
      </c>
      <c r="SKZ37" s="446" t="s">
        <v>138</v>
      </c>
      <c r="SLA37" s="446" t="s">
        <v>139</v>
      </c>
      <c r="SLB37" s="446">
        <v>0.3</v>
      </c>
      <c r="SLC37" s="451">
        <f>+VLOOKUP(SKX37,[111]Insumos!$A$2:$F$2700,5,FALSE)</f>
        <v>32545</v>
      </c>
      <c r="SLD37" s="451">
        <f>+ROUND(SLB37*SLC37,0)</f>
        <v>9764</v>
      </c>
      <c r="SLE37" s="450" t="s">
        <v>327</v>
      </c>
      <c r="SLF37" s="450" t="s">
        <v>150</v>
      </c>
      <c r="SLG37" s="446" t="s">
        <v>151</v>
      </c>
      <c r="SLH37" s="446" t="s">
        <v>138</v>
      </c>
      <c r="SLI37" s="446" t="s">
        <v>139</v>
      </c>
      <c r="SLJ37" s="446">
        <v>0.3</v>
      </c>
      <c r="SLK37" s="451">
        <f>+VLOOKUP(SLF37,[111]Insumos!$A$2:$F$2700,5,FALSE)</f>
        <v>32545</v>
      </c>
      <c r="SLL37" s="451">
        <f>+ROUND(SLJ37*SLK37,0)</f>
        <v>9764</v>
      </c>
      <c r="SLM37" s="450" t="s">
        <v>327</v>
      </c>
      <c r="SLN37" s="450" t="s">
        <v>150</v>
      </c>
      <c r="SLO37" s="446" t="s">
        <v>151</v>
      </c>
      <c r="SLP37" s="446" t="s">
        <v>138</v>
      </c>
      <c r="SLQ37" s="446" t="s">
        <v>139</v>
      </c>
      <c r="SLR37" s="446">
        <v>0.3</v>
      </c>
      <c r="SLS37" s="451">
        <f>+VLOOKUP(SLN37,[111]Insumos!$A$2:$F$2700,5,FALSE)</f>
        <v>32545</v>
      </c>
      <c r="SLT37" s="451">
        <f>+ROUND(SLR37*SLS37,0)</f>
        <v>9764</v>
      </c>
      <c r="SLU37" s="450" t="s">
        <v>327</v>
      </c>
      <c r="SLV37" s="450" t="s">
        <v>150</v>
      </c>
      <c r="SLW37" s="446" t="s">
        <v>151</v>
      </c>
      <c r="SLX37" s="446" t="s">
        <v>138</v>
      </c>
      <c r="SLY37" s="446" t="s">
        <v>139</v>
      </c>
      <c r="SLZ37" s="446">
        <v>0.3</v>
      </c>
      <c r="SMA37" s="451">
        <f>+VLOOKUP(SLV37,[111]Insumos!$A$2:$F$2700,5,FALSE)</f>
        <v>32545</v>
      </c>
      <c r="SMB37" s="451">
        <f>+ROUND(SLZ37*SMA37,0)</f>
        <v>9764</v>
      </c>
      <c r="SMC37" s="450" t="s">
        <v>327</v>
      </c>
      <c r="SMD37" s="450" t="s">
        <v>150</v>
      </c>
      <c r="SME37" s="446" t="s">
        <v>151</v>
      </c>
      <c r="SMF37" s="446" t="s">
        <v>138</v>
      </c>
      <c r="SMG37" s="446" t="s">
        <v>139</v>
      </c>
      <c r="SMH37" s="446">
        <v>0.3</v>
      </c>
      <c r="SMI37" s="451">
        <f>+VLOOKUP(SMD37,[111]Insumos!$A$2:$F$2700,5,FALSE)</f>
        <v>32545</v>
      </c>
      <c r="SMJ37" s="451">
        <f>+ROUND(SMH37*SMI37,0)</f>
        <v>9764</v>
      </c>
      <c r="SMK37" s="450" t="s">
        <v>327</v>
      </c>
      <c r="SML37" s="450" t="s">
        <v>150</v>
      </c>
      <c r="SMM37" s="446" t="s">
        <v>151</v>
      </c>
      <c r="SMN37" s="446" t="s">
        <v>138</v>
      </c>
      <c r="SMO37" s="446" t="s">
        <v>139</v>
      </c>
      <c r="SMP37" s="446">
        <v>0.3</v>
      </c>
      <c r="SMQ37" s="451">
        <f>+VLOOKUP(SML37,[111]Insumos!$A$2:$F$2700,5,FALSE)</f>
        <v>32545</v>
      </c>
      <c r="SMR37" s="451">
        <f>+ROUND(SMP37*SMQ37,0)</f>
        <v>9764</v>
      </c>
      <c r="SMS37" s="450" t="s">
        <v>327</v>
      </c>
      <c r="SMT37" s="450" t="s">
        <v>150</v>
      </c>
      <c r="SMU37" s="446" t="s">
        <v>151</v>
      </c>
      <c r="SMV37" s="446" t="s">
        <v>138</v>
      </c>
      <c r="SMW37" s="446" t="s">
        <v>139</v>
      </c>
      <c r="SMX37" s="446">
        <v>0.3</v>
      </c>
      <c r="SMY37" s="451">
        <f>+VLOOKUP(SMT37,[111]Insumos!$A$2:$F$2700,5,FALSE)</f>
        <v>32545</v>
      </c>
      <c r="SMZ37" s="451">
        <f>+ROUND(SMX37*SMY37,0)</f>
        <v>9764</v>
      </c>
      <c r="SNA37" s="450" t="s">
        <v>327</v>
      </c>
      <c r="SNB37" s="450" t="s">
        <v>150</v>
      </c>
      <c r="SNC37" s="446" t="s">
        <v>151</v>
      </c>
      <c r="SND37" s="446" t="s">
        <v>138</v>
      </c>
      <c r="SNE37" s="446" t="s">
        <v>139</v>
      </c>
      <c r="SNF37" s="446">
        <v>0.3</v>
      </c>
      <c r="SNG37" s="451">
        <f>+VLOOKUP(SNB37,[111]Insumos!$A$2:$F$2700,5,FALSE)</f>
        <v>32545</v>
      </c>
      <c r="SNH37" s="451">
        <f>+ROUND(SNF37*SNG37,0)</f>
        <v>9764</v>
      </c>
      <c r="SNI37" s="450" t="s">
        <v>327</v>
      </c>
      <c r="SNJ37" s="450" t="s">
        <v>150</v>
      </c>
      <c r="SNK37" s="446" t="s">
        <v>151</v>
      </c>
      <c r="SNL37" s="446" t="s">
        <v>138</v>
      </c>
      <c r="SNM37" s="446" t="s">
        <v>139</v>
      </c>
      <c r="SNN37" s="446">
        <v>0.3</v>
      </c>
      <c r="SNO37" s="451">
        <f>+VLOOKUP(SNJ37,[111]Insumos!$A$2:$F$2700,5,FALSE)</f>
        <v>32545</v>
      </c>
      <c r="SNP37" s="451">
        <f>+ROUND(SNN37*SNO37,0)</f>
        <v>9764</v>
      </c>
      <c r="SNQ37" s="450" t="s">
        <v>327</v>
      </c>
      <c r="SNR37" s="450" t="s">
        <v>150</v>
      </c>
      <c r="SNS37" s="446" t="s">
        <v>151</v>
      </c>
      <c r="SNT37" s="446" t="s">
        <v>138</v>
      </c>
      <c r="SNU37" s="446" t="s">
        <v>139</v>
      </c>
      <c r="SNV37" s="446">
        <v>0.3</v>
      </c>
      <c r="SNW37" s="451">
        <f>+VLOOKUP(SNR37,[111]Insumos!$A$2:$F$2700,5,FALSE)</f>
        <v>32545</v>
      </c>
      <c r="SNX37" s="451">
        <f>+ROUND(SNV37*SNW37,0)</f>
        <v>9764</v>
      </c>
      <c r="SNY37" s="450" t="s">
        <v>327</v>
      </c>
      <c r="SNZ37" s="450" t="s">
        <v>150</v>
      </c>
      <c r="SOA37" s="446" t="s">
        <v>151</v>
      </c>
      <c r="SOB37" s="446" t="s">
        <v>138</v>
      </c>
      <c r="SOC37" s="446" t="s">
        <v>139</v>
      </c>
      <c r="SOD37" s="446">
        <v>0.3</v>
      </c>
      <c r="SOE37" s="451">
        <f>+VLOOKUP(SNZ37,[111]Insumos!$A$2:$F$2700,5,FALSE)</f>
        <v>32545</v>
      </c>
      <c r="SOF37" s="451">
        <f>+ROUND(SOD37*SOE37,0)</f>
        <v>9764</v>
      </c>
      <c r="SOG37" s="450" t="s">
        <v>327</v>
      </c>
      <c r="SOH37" s="450" t="s">
        <v>150</v>
      </c>
      <c r="SOI37" s="446" t="s">
        <v>151</v>
      </c>
      <c r="SOJ37" s="446" t="s">
        <v>138</v>
      </c>
      <c r="SOK37" s="446" t="s">
        <v>139</v>
      </c>
      <c r="SOL37" s="446">
        <v>0.3</v>
      </c>
      <c r="SOM37" s="451">
        <f>+VLOOKUP(SOH37,[111]Insumos!$A$2:$F$2700,5,FALSE)</f>
        <v>32545</v>
      </c>
      <c r="SON37" s="451">
        <f>+ROUND(SOL37*SOM37,0)</f>
        <v>9764</v>
      </c>
      <c r="SOO37" s="450" t="s">
        <v>327</v>
      </c>
      <c r="SOP37" s="450" t="s">
        <v>150</v>
      </c>
      <c r="SOQ37" s="446" t="s">
        <v>151</v>
      </c>
      <c r="SOR37" s="446" t="s">
        <v>138</v>
      </c>
      <c r="SOS37" s="446" t="s">
        <v>139</v>
      </c>
      <c r="SOT37" s="446">
        <v>0.3</v>
      </c>
      <c r="SOU37" s="451">
        <f>+VLOOKUP(SOP37,[111]Insumos!$A$2:$F$2700,5,FALSE)</f>
        <v>32545</v>
      </c>
      <c r="SOV37" s="451">
        <f>+ROUND(SOT37*SOU37,0)</f>
        <v>9764</v>
      </c>
      <c r="SOW37" s="450" t="s">
        <v>327</v>
      </c>
      <c r="SOX37" s="450" t="s">
        <v>150</v>
      </c>
      <c r="SOY37" s="446" t="s">
        <v>151</v>
      </c>
      <c r="SOZ37" s="446" t="s">
        <v>138</v>
      </c>
      <c r="SPA37" s="446" t="s">
        <v>139</v>
      </c>
      <c r="SPB37" s="446">
        <v>0.3</v>
      </c>
      <c r="SPC37" s="451">
        <f>+VLOOKUP(SOX37,[111]Insumos!$A$2:$F$2700,5,FALSE)</f>
        <v>32545</v>
      </c>
      <c r="SPD37" s="451">
        <f>+ROUND(SPB37*SPC37,0)</f>
        <v>9764</v>
      </c>
      <c r="SPE37" s="450" t="s">
        <v>327</v>
      </c>
      <c r="SPF37" s="450" t="s">
        <v>150</v>
      </c>
      <c r="SPG37" s="446" t="s">
        <v>151</v>
      </c>
      <c r="SPH37" s="446" t="s">
        <v>138</v>
      </c>
      <c r="SPI37" s="446" t="s">
        <v>139</v>
      </c>
      <c r="SPJ37" s="446">
        <v>0.3</v>
      </c>
      <c r="SPK37" s="451">
        <f>+VLOOKUP(SPF37,[111]Insumos!$A$2:$F$2700,5,FALSE)</f>
        <v>32545</v>
      </c>
      <c r="SPL37" s="451">
        <f>+ROUND(SPJ37*SPK37,0)</f>
        <v>9764</v>
      </c>
      <c r="SPM37" s="450" t="s">
        <v>327</v>
      </c>
      <c r="SPN37" s="450" t="s">
        <v>150</v>
      </c>
      <c r="SPO37" s="446" t="s">
        <v>151</v>
      </c>
      <c r="SPP37" s="446" t="s">
        <v>138</v>
      </c>
      <c r="SPQ37" s="446" t="s">
        <v>139</v>
      </c>
      <c r="SPR37" s="446">
        <v>0.3</v>
      </c>
      <c r="SPS37" s="451">
        <f>+VLOOKUP(SPN37,[111]Insumos!$A$2:$F$2700,5,FALSE)</f>
        <v>32545</v>
      </c>
      <c r="SPT37" s="451">
        <f>+ROUND(SPR37*SPS37,0)</f>
        <v>9764</v>
      </c>
      <c r="SPU37" s="450" t="s">
        <v>327</v>
      </c>
      <c r="SPV37" s="450" t="s">
        <v>150</v>
      </c>
      <c r="SPW37" s="446" t="s">
        <v>151</v>
      </c>
      <c r="SPX37" s="446" t="s">
        <v>138</v>
      </c>
      <c r="SPY37" s="446" t="s">
        <v>139</v>
      </c>
      <c r="SPZ37" s="446">
        <v>0.3</v>
      </c>
      <c r="SQA37" s="451">
        <f>+VLOOKUP(SPV37,[111]Insumos!$A$2:$F$2700,5,FALSE)</f>
        <v>32545</v>
      </c>
      <c r="SQB37" s="451">
        <f>+ROUND(SPZ37*SQA37,0)</f>
        <v>9764</v>
      </c>
      <c r="SQC37" s="450" t="s">
        <v>327</v>
      </c>
      <c r="SQD37" s="450" t="s">
        <v>150</v>
      </c>
      <c r="SQE37" s="446" t="s">
        <v>151</v>
      </c>
      <c r="SQF37" s="446" t="s">
        <v>138</v>
      </c>
      <c r="SQG37" s="446" t="s">
        <v>139</v>
      </c>
      <c r="SQH37" s="446">
        <v>0.3</v>
      </c>
      <c r="SQI37" s="451">
        <f>+VLOOKUP(SQD37,[111]Insumos!$A$2:$F$2700,5,FALSE)</f>
        <v>32545</v>
      </c>
      <c r="SQJ37" s="451">
        <f>+ROUND(SQH37*SQI37,0)</f>
        <v>9764</v>
      </c>
      <c r="SQK37" s="450" t="s">
        <v>327</v>
      </c>
      <c r="SQL37" s="450" t="s">
        <v>150</v>
      </c>
      <c r="SQM37" s="446" t="s">
        <v>151</v>
      </c>
      <c r="SQN37" s="446" t="s">
        <v>138</v>
      </c>
      <c r="SQO37" s="446" t="s">
        <v>139</v>
      </c>
      <c r="SQP37" s="446">
        <v>0.3</v>
      </c>
      <c r="SQQ37" s="451">
        <f>+VLOOKUP(SQL37,[111]Insumos!$A$2:$F$2700,5,FALSE)</f>
        <v>32545</v>
      </c>
      <c r="SQR37" s="451">
        <f>+ROUND(SQP37*SQQ37,0)</f>
        <v>9764</v>
      </c>
      <c r="SQS37" s="450" t="s">
        <v>327</v>
      </c>
      <c r="SQT37" s="450" t="s">
        <v>150</v>
      </c>
      <c r="SQU37" s="446" t="s">
        <v>151</v>
      </c>
      <c r="SQV37" s="446" t="s">
        <v>138</v>
      </c>
      <c r="SQW37" s="446" t="s">
        <v>139</v>
      </c>
      <c r="SQX37" s="446">
        <v>0.3</v>
      </c>
      <c r="SQY37" s="451">
        <f>+VLOOKUP(SQT37,[111]Insumos!$A$2:$F$2700,5,FALSE)</f>
        <v>32545</v>
      </c>
      <c r="SQZ37" s="451">
        <f>+ROUND(SQX37*SQY37,0)</f>
        <v>9764</v>
      </c>
      <c r="SRA37" s="450" t="s">
        <v>327</v>
      </c>
      <c r="SRB37" s="450" t="s">
        <v>150</v>
      </c>
      <c r="SRC37" s="446" t="s">
        <v>151</v>
      </c>
      <c r="SRD37" s="446" t="s">
        <v>138</v>
      </c>
      <c r="SRE37" s="446" t="s">
        <v>139</v>
      </c>
      <c r="SRF37" s="446">
        <v>0.3</v>
      </c>
      <c r="SRG37" s="451">
        <f>+VLOOKUP(SRB37,[111]Insumos!$A$2:$F$2700,5,FALSE)</f>
        <v>32545</v>
      </c>
      <c r="SRH37" s="451">
        <f>+ROUND(SRF37*SRG37,0)</f>
        <v>9764</v>
      </c>
      <c r="SRI37" s="450" t="s">
        <v>327</v>
      </c>
      <c r="SRJ37" s="450" t="s">
        <v>150</v>
      </c>
      <c r="SRK37" s="446" t="s">
        <v>151</v>
      </c>
      <c r="SRL37" s="446" t="s">
        <v>138</v>
      </c>
      <c r="SRM37" s="446" t="s">
        <v>139</v>
      </c>
      <c r="SRN37" s="446">
        <v>0.3</v>
      </c>
      <c r="SRO37" s="451">
        <f>+VLOOKUP(SRJ37,[111]Insumos!$A$2:$F$2700,5,FALSE)</f>
        <v>32545</v>
      </c>
      <c r="SRP37" s="451">
        <f>+ROUND(SRN37*SRO37,0)</f>
        <v>9764</v>
      </c>
      <c r="SRQ37" s="450" t="s">
        <v>327</v>
      </c>
      <c r="SRR37" s="450" t="s">
        <v>150</v>
      </c>
      <c r="SRS37" s="446" t="s">
        <v>151</v>
      </c>
      <c r="SRT37" s="446" t="s">
        <v>138</v>
      </c>
      <c r="SRU37" s="446" t="s">
        <v>139</v>
      </c>
      <c r="SRV37" s="446">
        <v>0.3</v>
      </c>
      <c r="SRW37" s="451">
        <f>+VLOOKUP(SRR37,[111]Insumos!$A$2:$F$2700,5,FALSE)</f>
        <v>32545</v>
      </c>
      <c r="SRX37" s="451">
        <f>+ROUND(SRV37*SRW37,0)</f>
        <v>9764</v>
      </c>
      <c r="SRY37" s="450" t="s">
        <v>327</v>
      </c>
      <c r="SRZ37" s="450" t="s">
        <v>150</v>
      </c>
      <c r="SSA37" s="446" t="s">
        <v>151</v>
      </c>
      <c r="SSB37" s="446" t="s">
        <v>138</v>
      </c>
      <c r="SSC37" s="446" t="s">
        <v>139</v>
      </c>
      <c r="SSD37" s="446">
        <v>0.3</v>
      </c>
      <c r="SSE37" s="451">
        <f>+VLOOKUP(SRZ37,[111]Insumos!$A$2:$F$2700,5,FALSE)</f>
        <v>32545</v>
      </c>
      <c r="SSF37" s="451">
        <f>+ROUND(SSD37*SSE37,0)</f>
        <v>9764</v>
      </c>
      <c r="SSG37" s="450" t="s">
        <v>327</v>
      </c>
      <c r="SSH37" s="450" t="s">
        <v>150</v>
      </c>
      <c r="SSI37" s="446" t="s">
        <v>151</v>
      </c>
      <c r="SSJ37" s="446" t="s">
        <v>138</v>
      </c>
      <c r="SSK37" s="446" t="s">
        <v>139</v>
      </c>
      <c r="SSL37" s="446">
        <v>0.3</v>
      </c>
      <c r="SSM37" s="451">
        <f>+VLOOKUP(SSH37,[111]Insumos!$A$2:$F$2700,5,FALSE)</f>
        <v>32545</v>
      </c>
      <c r="SSN37" s="451">
        <f>+ROUND(SSL37*SSM37,0)</f>
        <v>9764</v>
      </c>
      <c r="SSO37" s="450" t="s">
        <v>327</v>
      </c>
      <c r="SSP37" s="450" t="s">
        <v>150</v>
      </c>
      <c r="SSQ37" s="446" t="s">
        <v>151</v>
      </c>
      <c r="SSR37" s="446" t="s">
        <v>138</v>
      </c>
      <c r="SSS37" s="446" t="s">
        <v>139</v>
      </c>
      <c r="SST37" s="446">
        <v>0.3</v>
      </c>
      <c r="SSU37" s="451">
        <f>+VLOOKUP(SSP37,[111]Insumos!$A$2:$F$2700,5,FALSE)</f>
        <v>32545</v>
      </c>
      <c r="SSV37" s="451">
        <f>+ROUND(SST37*SSU37,0)</f>
        <v>9764</v>
      </c>
      <c r="SSW37" s="450" t="s">
        <v>327</v>
      </c>
      <c r="SSX37" s="450" t="s">
        <v>150</v>
      </c>
      <c r="SSY37" s="446" t="s">
        <v>151</v>
      </c>
      <c r="SSZ37" s="446" t="s">
        <v>138</v>
      </c>
      <c r="STA37" s="446" t="s">
        <v>139</v>
      </c>
      <c r="STB37" s="446">
        <v>0.3</v>
      </c>
      <c r="STC37" s="451">
        <f>+VLOOKUP(SSX37,[111]Insumos!$A$2:$F$2700,5,FALSE)</f>
        <v>32545</v>
      </c>
      <c r="STD37" s="451">
        <f>+ROUND(STB37*STC37,0)</f>
        <v>9764</v>
      </c>
      <c r="STE37" s="450" t="s">
        <v>327</v>
      </c>
      <c r="STF37" s="450" t="s">
        <v>150</v>
      </c>
      <c r="STG37" s="446" t="s">
        <v>151</v>
      </c>
      <c r="STH37" s="446" t="s">
        <v>138</v>
      </c>
      <c r="STI37" s="446" t="s">
        <v>139</v>
      </c>
      <c r="STJ37" s="446">
        <v>0.3</v>
      </c>
      <c r="STK37" s="451">
        <f>+VLOOKUP(STF37,[111]Insumos!$A$2:$F$2700,5,FALSE)</f>
        <v>32545</v>
      </c>
      <c r="STL37" s="451">
        <f>+ROUND(STJ37*STK37,0)</f>
        <v>9764</v>
      </c>
      <c r="STM37" s="450" t="s">
        <v>327</v>
      </c>
      <c r="STN37" s="450" t="s">
        <v>150</v>
      </c>
      <c r="STO37" s="446" t="s">
        <v>151</v>
      </c>
      <c r="STP37" s="446" t="s">
        <v>138</v>
      </c>
      <c r="STQ37" s="446" t="s">
        <v>139</v>
      </c>
      <c r="STR37" s="446">
        <v>0.3</v>
      </c>
      <c r="STS37" s="451">
        <f>+VLOOKUP(STN37,[111]Insumos!$A$2:$F$2700,5,FALSE)</f>
        <v>32545</v>
      </c>
      <c r="STT37" s="451">
        <f>+ROUND(STR37*STS37,0)</f>
        <v>9764</v>
      </c>
      <c r="STU37" s="450" t="s">
        <v>327</v>
      </c>
      <c r="STV37" s="450" t="s">
        <v>150</v>
      </c>
      <c r="STW37" s="446" t="s">
        <v>151</v>
      </c>
      <c r="STX37" s="446" t="s">
        <v>138</v>
      </c>
      <c r="STY37" s="446" t="s">
        <v>139</v>
      </c>
      <c r="STZ37" s="446">
        <v>0.3</v>
      </c>
      <c r="SUA37" s="451">
        <f>+VLOOKUP(STV37,[111]Insumos!$A$2:$F$2700,5,FALSE)</f>
        <v>32545</v>
      </c>
      <c r="SUB37" s="451">
        <f>+ROUND(STZ37*SUA37,0)</f>
        <v>9764</v>
      </c>
      <c r="SUC37" s="450" t="s">
        <v>327</v>
      </c>
      <c r="SUD37" s="450" t="s">
        <v>150</v>
      </c>
      <c r="SUE37" s="446" t="s">
        <v>151</v>
      </c>
      <c r="SUF37" s="446" t="s">
        <v>138</v>
      </c>
      <c r="SUG37" s="446" t="s">
        <v>139</v>
      </c>
      <c r="SUH37" s="446">
        <v>0.3</v>
      </c>
      <c r="SUI37" s="451">
        <f>+VLOOKUP(SUD37,[111]Insumos!$A$2:$F$2700,5,FALSE)</f>
        <v>32545</v>
      </c>
      <c r="SUJ37" s="451">
        <f>+ROUND(SUH37*SUI37,0)</f>
        <v>9764</v>
      </c>
      <c r="SUK37" s="450" t="s">
        <v>327</v>
      </c>
      <c r="SUL37" s="450" t="s">
        <v>150</v>
      </c>
      <c r="SUM37" s="446" t="s">
        <v>151</v>
      </c>
      <c r="SUN37" s="446" t="s">
        <v>138</v>
      </c>
      <c r="SUO37" s="446" t="s">
        <v>139</v>
      </c>
      <c r="SUP37" s="446">
        <v>0.3</v>
      </c>
      <c r="SUQ37" s="451">
        <f>+VLOOKUP(SUL37,[111]Insumos!$A$2:$F$2700,5,FALSE)</f>
        <v>32545</v>
      </c>
      <c r="SUR37" s="451">
        <f>+ROUND(SUP37*SUQ37,0)</f>
        <v>9764</v>
      </c>
      <c r="SUS37" s="450" t="s">
        <v>327</v>
      </c>
      <c r="SUT37" s="450" t="s">
        <v>150</v>
      </c>
      <c r="SUU37" s="446" t="s">
        <v>151</v>
      </c>
      <c r="SUV37" s="446" t="s">
        <v>138</v>
      </c>
      <c r="SUW37" s="446" t="s">
        <v>139</v>
      </c>
      <c r="SUX37" s="446">
        <v>0.3</v>
      </c>
      <c r="SUY37" s="451">
        <f>+VLOOKUP(SUT37,[111]Insumos!$A$2:$F$2700,5,FALSE)</f>
        <v>32545</v>
      </c>
      <c r="SUZ37" s="451">
        <f>+ROUND(SUX37*SUY37,0)</f>
        <v>9764</v>
      </c>
      <c r="SVA37" s="450" t="s">
        <v>327</v>
      </c>
      <c r="SVB37" s="450" t="s">
        <v>150</v>
      </c>
      <c r="SVC37" s="446" t="s">
        <v>151</v>
      </c>
      <c r="SVD37" s="446" t="s">
        <v>138</v>
      </c>
      <c r="SVE37" s="446" t="s">
        <v>139</v>
      </c>
      <c r="SVF37" s="446">
        <v>0.3</v>
      </c>
      <c r="SVG37" s="451">
        <f>+VLOOKUP(SVB37,[111]Insumos!$A$2:$F$2700,5,FALSE)</f>
        <v>32545</v>
      </c>
      <c r="SVH37" s="451">
        <f>+ROUND(SVF37*SVG37,0)</f>
        <v>9764</v>
      </c>
      <c r="SVI37" s="450" t="s">
        <v>327</v>
      </c>
      <c r="SVJ37" s="450" t="s">
        <v>150</v>
      </c>
      <c r="SVK37" s="446" t="s">
        <v>151</v>
      </c>
      <c r="SVL37" s="446" t="s">
        <v>138</v>
      </c>
      <c r="SVM37" s="446" t="s">
        <v>139</v>
      </c>
      <c r="SVN37" s="446">
        <v>0.3</v>
      </c>
      <c r="SVO37" s="451">
        <f>+VLOOKUP(SVJ37,[111]Insumos!$A$2:$F$2700,5,FALSE)</f>
        <v>32545</v>
      </c>
      <c r="SVP37" s="451">
        <f>+ROUND(SVN37*SVO37,0)</f>
        <v>9764</v>
      </c>
      <c r="SVQ37" s="450" t="s">
        <v>327</v>
      </c>
      <c r="SVR37" s="450" t="s">
        <v>150</v>
      </c>
      <c r="SVS37" s="446" t="s">
        <v>151</v>
      </c>
      <c r="SVT37" s="446" t="s">
        <v>138</v>
      </c>
      <c r="SVU37" s="446" t="s">
        <v>139</v>
      </c>
      <c r="SVV37" s="446">
        <v>0.3</v>
      </c>
      <c r="SVW37" s="451">
        <f>+VLOOKUP(SVR37,[111]Insumos!$A$2:$F$2700,5,FALSE)</f>
        <v>32545</v>
      </c>
      <c r="SVX37" s="451">
        <f>+ROUND(SVV37*SVW37,0)</f>
        <v>9764</v>
      </c>
      <c r="SVY37" s="450" t="s">
        <v>327</v>
      </c>
      <c r="SVZ37" s="450" t="s">
        <v>150</v>
      </c>
      <c r="SWA37" s="446" t="s">
        <v>151</v>
      </c>
      <c r="SWB37" s="446" t="s">
        <v>138</v>
      </c>
      <c r="SWC37" s="446" t="s">
        <v>139</v>
      </c>
      <c r="SWD37" s="446">
        <v>0.3</v>
      </c>
      <c r="SWE37" s="451">
        <f>+VLOOKUP(SVZ37,[111]Insumos!$A$2:$F$2700,5,FALSE)</f>
        <v>32545</v>
      </c>
      <c r="SWF37" s="451">
        <f>+ROUND(SWD37*SWE37,0)</f>
        <v>9764</v>
      </c>
      <c r="SWG37" s="450" t="s">
        <v>327</v>
      </c>
      <c r="SWH37" s="450" t="s">
        <v>150</v>
      </c>
      <c r="SWI37" s="446" t="s">
        <v>151</v>
      </c>
      <c r="SWJ37" s="446" t="s">
        <v>138</v>
      </c>
      <c r="SWK37" s="446" t="s">
        <v>139</v>
      </c>
      <c r="SWL37" s="446">
        <v>0.3</v>
      </c>
      <c r="SWM37" s="451">
        <f>+VLOOKUP(SWH37,[111]Insumos!$A$2:$F$2700,5,FALSE)</f>
        <v>32545</v>
      </c>
      <c r="SWN37" s="451">
        <f>+ROUND(SWL37*SWM37,0)</f>
        <v>9764</v>
      </c>
      <c r="SWO37" s="450" t="s">
        <v>327</v>
      </c>
      <c r="SWP37" s="450" t="s">
        <v>150</v>
      </c>
      <c r="SWQ37" s="446" t="s">
        <v>151</v>
      </c>
      <c r="SWR37" s="446" t="s">
        <v>138</v>
      </c>
      <c r="SWS37" s="446" t="s">
        <v>139</v>
      </c>
      <c r="SWT37" s="446">
        <v>0.3</v>
      </c>
      <c r="SWU37" s="451">
        <f>+VLOOKUP(SWP37,[111]Insumos!$A$2:$F$2700,5,FALSE)</f>
        <v>32545</v>
      </c>
      <c r="SWV37" s="451">
        <f>+ROUND(SWT37*SWU37,0)</f>
        <v>9764</v>
      </c>
      <c r="SWW37" s="450" t="s">
        <v>327</v>
      </c>
      <c r="SWX37" s="450" t="s">
        <v>150</v>
      </c>
      <c r="SWY37" s="446" t="s">
        <v>151</v>
      </c>
      <c r="SWZ37" s="446" t="s">
        <v>138</v>
      </c>
      <c r="SXA37" s="446" t="s">
        <v>139</v>
      </c>
      <c r="SXB37" s="446">
        <v>0.3</v>
      </c>
      <c r="SXC37" s="451">
        <f>+VLOOKUP(SWX37,[111]Insumos!$A$2:$F$2700,5,FALSE)</f>
        <v>32545</v>
      </c>
      <c r="SXD37" s="451">
        <f>+ROUND(SXB37*SXC37,0)</f>
        <v>9764</v>
      </c>
      <c r="SXE37" s="450" t="s">
        <v>327</v>
      </c>
      <c r="SXF37" s="450" t="s">
        <v>150</v>
      </c>
      <c r="SXG37" s="446" t="s">
        <v>151</v>
      </c>
      <c r="SXH37" s="446" t="s">
        <v>138</v>
      </c>
      <c r="SXI37" s="446" t="s">
        <v>139</v>
      </c>
      <c r="SXJ37" s="446">
        <v>0.3</v>
      </c>
      <c r="SXK37" s="451">
        <f>+VLOOKUP(SXF37,[111]Insumos!$A$2:$F$2700,5,FALSE)</f>
        <v>32545</v>
      </c>
      <c r="SXL37" s="451">
        <f>+ROUND(SXJ37*SXK37,0)</f>
        <v>9764</v>
      </c>
      <c r="SXM37" s="450" t="s">
        <v>327</v>
      </c>
      <c r="SXN37" s="450" t="s">
        <v>150</v>
      </c>
      <c r="SXO37" s="446" t="s">
        <v>151</v>
      </c>
      <c r="SXP37" s="446" t="s">
        <v>138</v>
      </c>
      <c r="SXQ37" s="446" t="s">
        <v>139</v>
      </c>
      <c r="SXR37" s="446">
        <v>0.3</v>
      </c>
      <c r="SXS37" s="451">
        <f>+VLOOKUP(SXN37,[111]Insumos!$A$2:$F$2700,5,FALSE)</f>
        <v>32545</v>
      </c>
      <c r="SXT37" s="451">
        <f>+ROUND(SXR37*SXS37,0)</f>
        <v>9764</v>
      </c>
      <c r="SXU37" s="450" t="s">
        <v>327</v>
      </c>
      <c r="SXV37" s="450" t="s">
        <v>150</v>
      </c>
      <c r="SXW37" s="446" t="s">
        <v>151</v>
      </c>
      <c r="SXX37" s="446" t="s">
        <v>138</v>
      </c>
      <c r="SXY37" s="446" t="s">
        <v>139</v>
      </c>
      <c r="SXZ37" s="446">
        <v>0.3</v>
      </c>
      <c r="SYA37" s="451">
        <f>+VLOOKUP(SXV37,[111]Insumos!$A$2:$F$2700,5,FALSE)</f>
        <v>32545</v>
      </c>
      <c r="SYB37" s="451">
        <f>+ROUND(SXZ37*SYA37,0)</f>
        <v>9764</v>
      </c>
      <c r="SYC37" s="450" t="s">
        <v>327</v>
      </c>
      <c r="SYD37" s="450" t="s">
        <v>150</v>
      </c>
      <c r="SYE37" s="446" t="s">
        <v>151</v>
      </c>
      <c r="SYF37" s="446" t="s">
        <v>138</v>
      </c>
      <c r="SYG37" s="446" t="s">
        <v>139</v>
      </c>
      <c r="SYH37" s="446">
        <v>0.3</v>
      </c>
      <c r="SYI37" s="451">
        <f>+VLOOKUP(SYD37,[111]Insumos!$A$2:$F$2700,5,FALSE)</f>
        <v>32545</v>
      </c>
      <c r="SYJ37" s="451">
        <f>+ROUND(SYH37*SYI37,0)</f>
        <v>9764</v>
      </c>
      <c r="SYK37" s="450" t="s">
        <v>327</v>
      </c>
      <c r="SYL37" s="450" t="s">
        <v>150</v>
      </c>
      <c r="SYM37" s="446" t="s">
        <v>151</v>
      </c>
      <c r="SYN37" s="446" t="s">
        <v>138</v>
      </c>
      <c r="SYO37" s="446" t="s">
        <v>139</v>
      </c>
      <c r="SYP37" s="446">
        <v>0.3</v>
      </c>
      <c r="SYQ37" s="451">
        <f>+VLOOKUP(SYL37,[111]Insumos!$A$2:$F$2700,5,FALSE)</f>
        <v>32545</v>
      </c>
      <c r="SYR37" s="451">
        <f>+ROUND(SYP37*SYQ37,0)</f>
        <v>9764</v>
      </c>
      <c r="SYS37" s="450" t="s">
        <v>327</v>
      </c>
      <c r="SYT37" s="450" t="s">
        <v>150</v>
      </c>
      <c r="SYU37" s="446" t="s">
        <v>151</v>
      </c>
      <c r="SYV37" s="446" t="s">
        <v>138</v>
      </c>
      <c r="SYW37" s="446" t="s">
        <v>139</v>
      </c>
      <c r="SYX37" s="446">
        <v>0.3</v>
      </c>
      <c r="SYY37" s="451">
        <f>+VLOOKUP(SYT37,[111]Insumos!$A$2:$F$2700,5,FALSE)</f>
        <v>32545</v>
      </c>
      <c r="SYZ37" s="451">
        <f>+ROUND(SYX37*SYY37,0)</f>
        <v>9764</v>
      </c>
      <c r="SZA37" s="450" t="s">
        <v>327</v>
      </c>
      <c r="SZB37" s="450" t="s">
        <v>150</v>
      </c>
      <c r="SZC37" s="446" t="s">
        <v>151</v>
      </c>
      <c r="SZD37" s="446" t="s">
        <v>138</v>
      </c>
      <c r="SZE37" s="446" t="s">
        <v>139</v>
      </c>
      <c r="SZF37" s="446">
        <v>0.3</v>
      </c>
      <c r="SZG37" s="451">
        <f>+VLOOKUP(SZB37,[111]Insumos!$A$2:$F$2700,5,FALSE)</f>
        <v>32545</v>
      </c>
      <c r="SZH37" s="451">
        <f>+ROUND(SZF37*SZG37,0)</f>
        <v>9764</v>
      </c>
      <c r="SZI37" s="450" t="s">
        <v>327</v>
      </c>
      <c r="SZJ37" s="450" t="s">
        <v>150</v>
      </c>
      <c r="SZK37" s="446" t="s">
        <v>151</v>
      </c>
      <c r="SZL37" s="446" t="s">
        <v>138</v>
      </c>
      <c r="SZM37" s="446" t="s">
        <v>139</v>
      </c>
      <c r="SZN37" s="446">
        <v>0.3</v>
      </c>
      <c r="SZO37" s="451">
        <f>+VLOOKUP(SZJ37,[111]Insumos!$A$2:$F$2700,5,FALSE)</f>
        <v>32545</v>
      </c>
      <c r="SZP37" s="451">
        <f>+ROUND(SZN37*SZO37,0)</f>
        <v>9764</v>
      </c>
      <c r="SZQ37" s="450" t="s">
        <v>327</v>
      </c>
      <c r="SZR37" s="450" t="s">
        <v>150</v>
      </c>
      <c r="SZS37" s="446" t="s">
        <v>151</v>
      </c>
      <c r="SZT37" s="446" t="s">
        <v>138</v>
      </c>
      <c r="SZU37" s="446" t="s">
        <v>139</v>
      </c>
      <c r="SZV37" s="446">
        <v>0.3</v>
      </c>
      <c r="SZW37" s="451">
        <f>+VLOOKUP(SZR37,[111]Insumos!$A$2:$F$2700,5,FALSE)</f>
        <v>32545</v>
      </c>
      <c r="SZX37" s="451">
        <f>+ROUND(SZV37*SZW37,0)</f>
        <v>9764</v>
      </c>
      <c r="SZY37" s="450" t="s">
        <v>327</v>
      </c>
      <c r="SZZ37" s="450" t="s">
        <v>150</v>
      </c>
      <c r="TAA37" s="446" t="s">
        <v>151</v>
      </c>
      <c r="TAB37" s="446" t="s">
        <v>138</v>
      </c>
      <c r="TAC37" s="446" t="s">
        <v>139</v>
      </c>
      <c r="TAD37" s="446">
        <v>0.3</v>
      </c>
      <c r="TAE37" s="451">
        <f>+VLOOKUP(SZZ37,[111]Insumos!$A$2:$F$2700,5,FALSE)</f>
        <v>32545</v>
      </c>
      <c r="TAF37" s="451">
        <f>+ROUND(TAD37*TAE37,0)</f>
        <v>9764</v>
      </c>
      <c r="TAG37" s="450" t="s">
        <v>327</v>
      </c>
      <c r="TAH37" s="450" t="s">
        <v>150</v>
      </c>
      <c r="TAI37" s="446" t="s">
        <v>151</v>
      </c>
      <c r="TAJ37" s="446" t="s">
        <v>138</v>
      </c>
      <c r="TAK37" s="446" t="s">
        <v>139</v>
      </c>
      <c r="TAL37" s="446">
        <v>0.3</v>
      </c>
      <c r="TAM37" s="451">
        <f>+VLOOKUP(TAH37,[111]Insumos!$A$2:$F$2700,5,FALSE)</f>
        <v>32545</v>
      </c>
      <c r="TAN37" s="451">
        <f>+ROUND(TAL37*TAM37,0)</f>
        <v>9764</v>
      </c>
      <c r="TAO37" s="450" t="s">
        <v>327</v>
      </c>
      <c r="TAP37" s="450" t="s">
        <v>150</v>
      </c>
      <c r="TAQ37" s="446" t="s">
        <v>151</v>
      </c>
      <c r="TAR37" s="446" t="s">
        <v>138</v>
      </c>
      <c r="TAS37" s="446" t="s">
        <v>139</v>
      </c>
      <c r="TAT37" s="446">
        <v>0.3</v>
      </c>
      <c r="TAU37" s="451">
        <f>+VLOOKUP(TAP37,[111]Insumos!$A$2:$F$2700,5,FALSE)</f>
        <v>32545</v>
      </c>
      <c r="TAV37" s="451">
        <f>+ROUND(TAT37*TAU37,0)</f>
        <v>9764</v>
      </c>
      <c r="TAW37" s="450" t="s">
        <v>327</v>
      </c>
      <c r="TAX37" s="450" t="s">
        <v>150</v>
      </c>
      <c r="TAY37" s="446" t="s">
        <v>151</v>
      </c>
      <c r="TAZ37" s="446" t="s">
        <v>138</v>
      </c>
      <c r="TBA37" s="446" t="s">
        <v>139</v>
      </c>
      <c r="TBB37" s="446">
        <v>0.3</v>
      </c>
      <c r="TBC37" s="451">
        <f>+VLOOKUP(TAX37,[111]Insumos!$A$2:$F$2700,5,FALSE)</f>
        <v>32545</v>
      </c>
      <c r="TBD37" s="451">
        <f>+ROUND(TBB37*TBC37,0)</f>
        <v>9764</v>
      </c>
      <c r="TBE37" s="450" t="s">
        <v>327</v>
      </c>
      <c r="TBF37" s="450" t="s">
        <v>150</v>
      </c>
      <c r="TBG37" s="446" t="s">
        <v>151</v>
      </c>
      <c r="TBH37" s="446" t="s">
        <v>138</v>
      </c>
      <c r="TBI37" s="446" t="s">
        <v>139</v>
      </c>
      <c r="TBJ37" s="446">
        <v>0.3</v>
      </c>
      <c r="TBK37" s="451">
        <f>+VLOOKUP(TBF37,[111]Insumos!$A$2:$F$2700,5,FALSE)</f>
        <v>32545</v>
      </c>
      <c r="TBL37" s="451">
        <f>+ROUND(TBJ37*TBK37,0)</f>
        <v>9764</v>
      </c>
      <c r="TBM37" s="450" t="s">
        <v>327</v>
      </c>
      <c r="TBN37" s="450" t="s">
        <v>150</v>
      </c>
      <c r="TBO37" s="446" t="s">
        <v>151</v>
      </c>
      <c r="TBP37" s="446" t="s">
        <v>138</v>
      </c>
      <c r="TBQ37" s="446" t="s">
        <v>139</v>
      </c>
      <c r="TBR37" s="446">
        <v>0.3</v>
      </c>
      <c r="TBS37" s="451">
        <f>+VLOOKUP(TBN37,[111]Insumos!$A$2:$F$2700,5,FALSE)</f>
        <v>32545</v>
      </c>
      <c r="TBT37" s="451">
        <f>+ROUND(TBR37*TBS37,0)</f>
        <v>9764</v>
      </c>
      <c r="TBU37" s="450" t="s">
        <v>327</v>
      </c>
      <c r="TBV37" s="450" t="s">
        <v>150</v>
      </c>
      <c r="TBW37" s="446" t="s">
        <v>151</v>
      </c>
      <c r="TBX37" s="446" t="s">
        <v>138</v>
      </c>
      <c r="TBY37" s="446" t="s">
        <v>139</v>
      </c>
      <c r="TBZ37" s="446">
        <v>0.3</v>
      </c>
      <c r="TCA37" s="451">
        <f>+VLOOKUP(TBV37,[111]Insumos!$A$2:$F$2700,5,FALSE)</f>
        <v>32545</v>
      </c>
      <c r="TCB37" s="451">
        <f>+ROUND(TBZ37*TCA37,0)</f>
        <v>9764</v>
      </c>
      <c r="TCC37" s="450" t="s">
        <v>327</v>
      </c>
      <c r="TCD37" s="450" t="s">
        <v>150</v>
      </c>
      <c r="TCE37" s="446" t="s">
        <v>151</v>
      </c>
      <c r="TCF37" s="446" t="s">
        <v>138</v>
      </c>
      <c r="TCG37" s="446" t="s">
        <v>139</v>
      </c>
      <c r="TCH37" s="446">
        <v>0.3</v>
      </c>
      <c r="TCI37" s="451">
        <f>+VLOOKUP(TCD37,[111]Insumos!$A$2:$F$2700,5,FALSE)</f>
        <v>32545</v>
      </c>
      <c r="TCJ37" s="451">
        <f>+ROUND(TCH37*TCI37,0)</f>
        <v>9764</v>
      </c>
      <c r="TCK37" s="450" t="s">
        <v>327</v>
      </c>
      <c r="TCL37" s="450" t="s">
        <v>150</v>
      </c>
      <c r="TCM37" s="446" t="s">
        <v>151</v>
      </c>
      <c r="TCN37" s="446" t="s">
        <v>138</v>
      </c>
      <c r="TCO37" s="446" t="s">
        <v>139</v>
      </c>
      <c r="TCP37" s="446">
        <v>0.3</v>
      </c>
      <c r="TCQ37" s="451">
        <f>+VLOOKUP(TCL37,[111]Insumos!$A$2:$F$2700,5,FALSE)</f>
        <v>32545</v>
      </c>
      <c r="TCR37" s="451">
        <f>+ROUND(TCP37*TCQ37,0)</f>
        <v>9764</v>
      </c>
      <c r="TCS37" s="450" t="s">
        <v>327</v>
      </c>
      <c r="TCT37" s="450" t="s">
        <v>150</v>
      </c>
      <c r="TCU37" s="446" t="s">
        <v>151</v>
      </c>
      <c r="TCV37" s="446" t="s">
        <v>138</v>
      </c>
      <c r="TCW37" s="446" t="s">
        <v>139</v>
      </c>
      <c r="TCX37" s="446">
        <v>0.3</v>
      </c>
      <c r="TCY37" s="451">
        <f>+VLOOKUP(TCT37,[111]Insumos!$A$2:$F$2700,5,FALSE)</f>
        <v>32545</v>
      </c>
      <c r="TCZ37" s="451">
        <f>+ROUND(TCX37*TCY37,0)</f>
        <v>9764</v>
      </c>
      <c r="TDA37" s="450" t="s">
        <v>327</v>
      </c>
      <c r="TDB37" s="450" t="s">
        <v>150</v>
      </c>
      <c r="TDC37" s="446" t="s">
        <v>151</v>
      </c>
      <c r="TDD37" s="446" t="s">
        <v>138</v>
      </c>
      <c r="TDE37" s="446" t="s">
        <v>139</v>
      </c>
      <c r="TDF37" s="446">
        <v>0.3</v>
      </c>
      <c r="TDG37" s="451">
        <f>+VLOOKUP(TDB37,[111]Insumos!$A$2:$F$2700,5,FALSE)</f>
        <v>32545</v>
      </c>
      <c r="TDH37" s="451">
        <f>+ROUND(TDF37*TDG37,0)</f>
        <v>9764</v>
      </c>
      <c r="TDI37" s="450" t="s">
        <v>327</v>
      </c>
      <c r="TDJ37" s="450" t="s">
        <v>150</v>
      </c>
      <c r="TDK37" s="446" t="s">
        <v>151</v>
      </c>
      <c r="TDL37" s="446" t="s">
        <v>138</v>
      </c>
      <c r="TDM37" s="446" t="s">
        <v>139</v>
      </c>
      <c r="TDN37" s="446">
        <v>0.3</v>
      </c>
      <c r="TDO37" s="451">
        <f>+VLOOKUP(TDJ37,[111]Insumos!$A$2:$F$2700,5,FALSE)</f>
        <v>32545</v>
      </c>
      <c r="TDP37" s="451">
        <f>+ROUND(TDN37*TDO37,0)</f>
        <v>9764</v>
      </c>
      <c r="TDQ37" s="450" t="s">
        <v>327</v>
      </c>
      <c r="TDR37" s="450" t="s">
        <v>150</v>
      </c>
      <c r="TDS37" s="446" t="s">
        <v>151</v>
      </c>
      <c r="TDT37" s="446" t="s">
        <v>138</v>
      </c>
      <c r="TDU37" s="446" t="s">
        <v>139</v>
      </c>
      <c r="TDV37" s="446">
        <v>0.3</v>
      </c>
      <c r="TDW37" s="451">
        <f>+VLOOKUP(TDR37,[111]Insumos!$A$2:$F$2700,5,FALSE)</f>
        <v>32545</v>
      </c>
      <c r="TDX37" s="451">
        <f>+ROUND(TDV37*TDW37,0)</f>
        <v>9764</v>
      </c>
      <c r="TDY37" s="450" t="s">
        <v>327</v>
      </c>
      <c r="TDZ37" s="450" t="s">
        <v>150</v>
      </c>
      <c r="TEA37" s="446" t="s">
        <v>151</v>
      </c>
      <c r="TEB37" s="446" t="s">
        <v>138</v>
      </c>
      <c r="TEC37" s="446" t="s">
        <v>139</v>
      </c>
      <c r="TED37" s="446">
        <v>0.3</v>
      </c>
      <c r="TEE37" s="451">
        <f>+VLOOKUP(TDZ37,[111]Insumos!$A$2:$F$2700,5,FALSE)</f>
        <v>32545</v>
      </c>
      <c r="TEF37" s="451">
        <f>+ROUND(TED37*TEE37,0)</f>
        <v>9764</v>
      </c>
      <c r="TEG37" s="450" t="s">
        <v>327</v>
      </c>
      <c r="TEH37" s="450" t="s">
        <v>150</v>
      </c>
      <c r="TEI37" s="446" t="s">
        <v>151</v>
      </c>
      <c r="TEJ37" s="446" t="s">
        <v>138</v>
      </c>
      <c r="TEK37" s="446" t="s">
        <v>139</v>
      </c>
      <c r="TEL37" s="446">
        <v>0.3</v>
      </c>
      <c r="TEM37" s="451">
        <f>+VLOOKUP(TEH37,[111]Insumos!$A$2:$F$2700,5,FALSE)</f>
        <v>32545</v>
      </c>
      <c r="TEN37" s="451">
        <f>+ROUND(TEL37*TEM37,0)</f>
        <v>9764</v>
      </c>
      <c r="TEO37" s="450" t="s">
        <v>327</v>
      </c>
      <c r="TEP37" s="450" t="s">
        <v>150</v>
      </c>
      <c r="TEQ37" s="446" t="s">
        <v>151</v>
      </c>
      <c r="TER37" s="446" t="s">
        <v>138</v>
      </c>
      <c r="TES37" s="446" t="s">
        <v>139</v>
      </c>
      <c r="TET37" s="446">
        <v>0.3</v>
      </c>
      <c r="TEU37" s="451">
        <f>+VLOOKUP(TEP37,[111]Insumos!$A$2:$F$2700,5,FALSE)</f>
        <v>32545</v>
      </c>
      <c r="TEV37" s="451">
        <f>+ROUND(TET37*TEU37,0)</f>
        <v>9764</v>
      </c>
      <c r="TEW37" s="450" t="s">
        <v>327</v>
      </c>
      <c r="TEX37" s="450" t="s">
        <v>150</v>
      </c>
      <c r="TEY37" s="446" t="s">
        <v>151</v>
      </c>
      <c r="TEZ37" s="446" t="s">
        <v>138</v>
      </c>
      <c r="TFA37" s="446" t="s">
        <v>139</v>
      </c>
      <c r="TFB37" s="446">
        <v>0.3</v>
      </c>
      <c r="TFC37" s="451">
        <f>+VLOOKUP(TEX37,[111]Insumos!$A$2:$F$2700,5,FALSE)</f>
        <v>32545</v>
      </c>
      <c r="TFD37" s="451">
        <f>+ROUND(TFB37*TFC37,0)</f>
        <v>9764</v>
      </c>
      <c r="TFE37" s="450" t="s">
        <v>327</v>
      </c>
      <c r="TFF37" s="450" t="s">
        <v>150</v>
      </c>
      <c r="TFG37" s="446" t="s">
        <v>151</v>
      </c>
      <c r="TFH37" s="446" t="s">
        <v>138</v>
      </c>
      <c r="TFI37" s="446" t="s">
        <v>139</v>
      </c>
      <c r="TFJ37" s="446">
        <v>0.3</v>
      </c>
      <c r="TFK37" s="451">
        <f>+VLOOKUP(TFF37,[111]Insumos!$A$2:$F$2700,5,FALSE)</f>
        <v>32545</v>
      </c>
      <c r="TFL37" s="451">
        <f>+ROUND(TFJ37*TFK37,0)</f>
        <v>9764</v>
      </c>
      <c r="TFM37" s="450" t="s">
        <v>327</v>
      </c>
      <c r="TFN37" s="450" t="s">
        <v>150</v>
      </c>
      <c r="TFO37" s="446" t="s">
        <v>151</v>
      </c>
      <c r="TFP37" s="446" t="s">
        <v>138</v>
      </c>
      <c r="TFQ37" s="446" t="s">
        <v>139</v>
      </c>
      <c r="TFR37" s="446">
        <v>0.3</v>
      </c>
      <c r="TFS37" s="451">
        <f>+VLOOKUP(TFN37,[111]Insumos!$A$2:$F$2700,5,FALSE)</f>
        <v>32545</v>
      </c>
      <c r="TFT37" s="451">
        <f>+ROUND(TFR37*TFS37,0)</f>
        <v>9764</v>
      </c>
      <c r="TFU37" s="450" t="s">
        <v>327</v>
      </c>
      <c r="TFV37" s="450" t="s">
        <v>150</v>
      </c>
      <c r="TFW37" s="446" t="s">
        <v>151</v>
      </c>
      <c r="TFX37" s="446" t="s">
        <v>138</v>
      </c>
      <c r="TFY37" s="446" t="s">
        <v>139</v>
      </c>
      <c r="TFZ37" s="446">
        <v>0.3</v>
      </c>
      <c r="TGA37" s="451">
        <f>+VLOOKUP(TFV37,[111]Insumos!$A$2:$F$2700,5,FALSE)</f>
        <v>32545</v>
      </c>
      <c r="TGB37" s="451">
        <f>+ROUND(TFZ37*TGA37,0)</f>
        <v>9764</v>
      </c>
      <c r="TGC37" s="450" t="s">
        <v>327</v>
      </c>
      <c r="TGD37" s="450" t="s">
        <v>150</v>
      </c>
      <c r="TGE37" s="446" t="s">
        <v>151</v>
      </c>
      <c r="TGF37" s="446" t="s">
        <v>138</v>
      </c>
      <c r="TGG37" s="446" t="s">
        <v>139</v>
      </c>
      <c r="TGH37" s="446">
        <v>0.3</v>
      </c>
      <c r="TGI37" s="451">
        <f>+VLOOKUP(TGD37,[111]Insumos!$A$2:$F$2700,5,FALSE)</f>
        <v>32545</v>
      </c>
      <c r="TGJ37" s="451">
        <f>+ROUND(TGH37*TGI37,0)</f>
        <v>9764</v>
      </c>
      <c r="TGK37" s="450" t="s">
        <v>327</v>
      </c>
      <c r="TGL37" s="450" t="s">
        <v>150</v>
      </c>
      <c r="TGM37" s="446" t="s">
        <v>151</v>
      </c>
      <c r="TGN37" s="446" t="s">
        <v>138</v>
      </c>
      <c r="TGO37" s="446" t="s">
        <v>139</v>
      </c>
      <c r="TGP37" s="446">
        <v>0.3</v>
      </c>
      <c r="TGQ37" s="451">
        <f>+VLOOKUP(TGL37,[111]Insumos!$A$2:$F$2700,5,FALSE)</f>
        <v>32545</v>
      </c>
      <c r="TGR37" s="451">
        <f>+ROUND(TGP37*TGQ37,0)</f>
        <v>9764</v>
      </c>
      <c r="TGS37" s="450" t="s">
        <v>327</v>
      </c>
      <c r="TGT37" s="450" t="s">
        <v>150</v>
      </c>
      <c r="TGU37" s="446" t="s">
        <v>151</v>
      </c>
      <c r="TGV37" s="446" t="s">
        <v>138</v>
      </c>
      <c r="TGW37" s="446" t="s">
        <v>139</v>
      </c>
      <c r="TGX37" s="446">
        <v>0.3</v>
      </c>
      <c r="TGY37" s="451">
        <f>+VLOOKUP(TGT37,[111]Insumos!$A$2:$F$2700,5,FALSE)</f>
        <v>32545</v>
      </c>
      <c r="TGZ37" s="451">
        <f>+ROUND(TGX37*TGY37,0)</f>
        <v>9764</v>
      </c>
      <c r="THA37" s="450" t="s">
        <v>327</v>
      </c>
      <c r="THB37" s="450" t="s">
        <v>150</v>
      </c>
      <c r="THC37" s="446" t="s">
        <v>151</v>
      </c>
      <c r="THD37" s="446" t="s">
        <v>138</v>
      </c>
      <c r="THE37" s="446" t="s">
        <v>139</v>
      </c>
      <c r="THF37" s="446">
        <v>0.3</v>
      </c>
      <c r="THG37" s="451">
        <f>+VLOOKUP(THB37,[111]Insumos!$A$2:$F$2700,5,FALSE)</f>
        <v>32545</v>
      </c>
      <c r="THH37" s="451">
        <f>+ROUND(THF37*THG37,0)</f>
        <v>9764</v>
      </c>
      <c r="THI37" s="450" t="s">
        <v>327</v>
      </c>
      <c r="THJ37" s="450" t="s">
        <v>150</v>
      </c>
      <c r="THK37" s="446" t="s">
        <v>151</v>
      </c>
      <c r="THL37" s="446" t="s">
        <v>138</v>
      </c>
      <c r="THM37" s="446" t="s">
        <v>139</v>
      </c>
      <c r="THN37" s="446">
        <v>0.3</v>
      </c>
      <c r="THO37" s="451">
        <f>+VLOOKUP(THJ37,[111]Insumos!$A$2:$F$2700,5,FALSE)</f>
        <v>32545</v>
      </c>
      <c r="THP37" s="451">
        <f>+ROUND(THN37*THO37,0)</f>
        <v>9764</v>
      </c>
      <c r="THQ37" s="450" t="s">
        <v>327</v>
      </c>
      <c r="THR37" s="450" t="s">
        <v>150</v>
      </c>
      <c r="THS37" s="446" t="s">
        <v>151</v>
      </c>
      <c r="THT37" s="446" t="s">
        <v>138</v>
      </c>
      <c r="THU37" s="446" t="s">
        <v>139</v>
      </c>
      <c r="THV37" s="446">
        <v>0.3</v>
      </c>
      <c r="THW37" s="451">
        <f>+VLOOKUP(THR37,[111]Insumos!$A$2:$F$2700,5,FALSE)</f>
        <v>32545</v>
      </c>
      <c r="THX37" s="451">
        <f>+ROUND(THV37*THW37,0)</f>
        <v>9764</v>
      </c>
      <c r="THY37" s="450" t="s">
        <v>327</v>
      </c>
      <c r="THZ37" s="450" t="s">
        <v>150</v>
      </c>
      <c r="TIA37" s="446" t="s">
        <v>151</v>
      </c>
      <c r="TIB37" s="446" t="s">
        <v>138</v>
      </c>
      <c r="TIC37" s="446" t="s">
        <v>139</v>
      </c>
      <c r="TID37" s="446">
        <v>0.3</v>
      </c>
      <c r="TIE37" s="451">
        <f>+VLOOKUP(THZ37,[111]Insumos!$A$2:$F$2700,5,FALSE)</f>
        <v>32545</v>
      </c>
      <c r="TIF37" s="451">
        <f>+ROUND(TID37*TIE37,0)</f>
        <v>9764</v>
      </c>
      <c r="TIG37" s="450" t="s">
        <v>327</v>
      </c>
      <c r="TIH37" s="450" t="s">
        <v>150</v>
      </c>
      <c r="TII37" s="446" t="s">
        <v>151</v>
      </c>
      <c r="TIJ37" s="446" t="s">
        <v>138</v>
      </c>
      <c r="TIK37" s="446" t="s">
        <v>139</v>
      </c>
      <c r="TIL37" s="446">
        <v>0.3</v>
      </c>
      <c r="TIM37" s="451">
        <f>+VLOOKUP(TIH37,[111]Insumos!$A$2:$F$2700,5,FALSE)</f>
        <v>32545</v>
      </c>
      <c r="TIN37" s="451">
        <f>+ROUND(TIL37*TIM37,0)</f>
        <v>9764</v>
      </c>
      <c r="TIO37" s="450" t="s">
        <v>327</v>
      </c>
      <c r="TIP37" s="450" t="s">
        <v>150</v>
      </c>
      <c r="TIQ37" s="446" t="s">
        <v>151</v>
      </c>
      <c r="TIR37" s="446" t="s">
        <v>138</v>
      </c>
      <c r="TIS37" s="446" t="s">
        <v>139</v>
      </c>
      <c r="TIT37" s="446">
        <v>0.3</v>
      </c>
      <c r="TIU37" s="451">
        <f>+VLOOKUP(TIP37,[111]Insumos!$A$2:$F$2700,5,FALSE)</f>
        <v>32545</v>
      </c>
      <c r="TIV37" s="451">
        <f>+ROUND(TIT37*TIU37,0)</f>
        <v>9764</v>
      </c>
      <c r="TIW37" s="450" t="s">
        <v>327</v>
      </c>
      <c r="TIX37" s="450" t="s">
        <v>150</v>
      </c>
      <c r="TIY37" s="446" t="s">
        <v>151</v>
      </c>
      <c r="TIZ37" s="446" t="s">
        <v>138</v>
      </c>
      <c r="TJA37" s="446" t="s">
        <v>139</v>
      </c>
      <c r="TJB37" s="446">
        <v>0.3</v>
      </c>
      <c r="TJC37" s="451">
        <f>+VLOOKUP(TIX37,[111]Insumos!$A$2:$F$2700,5,FALSE)</f>
        <v>32545</v>
      </c>
      <c r="TJD37" s="451">
        <f>+ROUND(TJB37*TJC37,0)</f>
        <v>9764</v>
      </c>
      <c r="TJE37" s="450" t="s">
        <v>327</v>
      </c>
      <c r="TJF37" s="450" t="s">
        <v>150</v>
      </c>
      <c r="TJG37" s="446" t="s">
        <v>151</v>
      </c>
      <c r="TJH37" s="446" t="s">
        <v>138</v>
      </c>
      <c r="TJI37" s="446" t="s">
        <v>139</v>
      </c>
      <c r="TJJ37" s="446">
        <v>0.3</v>
      </c>
      <c r="TJK37" s="451">
        <f>+VLOOKUP(TJF37,[111]Insumos!$A$2:$F$2700,5,FALSE)</f>
        <v>32545</v>
      </c>
      <c r="TJL37" s="451">
        <f>+ROUND(TJJ37*TJK37,0)</f>
        <v>9764</v>
      </c>
      <c r="TJM37" s="450" t="s">
        <v>327</v>
      </c>
      <c r="TJN37" s="450" t="s">
        <v>150</v>
      </c>
      <c r="TJO37" s="446" t="s">
        <v>151</v>
      </c>
      <c r="TJP37" s="446" t="s">
        <v>138</v>
      </c>
      <c r="TJQ37" s="446" t="s">
        <v>139</v>
      </c>
      <c r="TJR37" s="446">
        <v>0.3</v>
      </c>
      <c r="TJS37" s="451">
        <f>+VLOOKUP(TJN37,[111]Insumos!$A$2:$F$2700,5,FALSE)</f>
        <v>32545</v>
      </c>
      <c r="TJT37" s="451">
        <f>+ROUND(TJR37*TJS37,0)</f>
        <v>9764</v>
      </c>
      <c r="TJU37" s="450" t="s">
        <v>327</v>
      </c>
      <c r="TJV37" s="450" t="s">
        <v>150</v>
      </c>
      <c r="TJW37" s="446" t="s">
        <v>151</v>
      </c>
      <c r="TJX37" s="446" t="s">
        <v>138</v>
      </c>
      <c r="TJY37" s="446" t="s">
        <v>139</v>
      </c>
      <c r="TJZ37" s="446">
        <v>0.3</v>
      </c>
      <c r="TKA37" s="451">
        <f>+VLOOKUP(TJV37,[111]Insumos!$A$2:$F$2700,5,FALSE)</f>
        <v>32545</v>
      </c>
      <c r="TKB37" s="451">
        <f>+ROUND(TJZ37*TKA37,0)</f>
        <v>9764</v>
      </c>
      <c r="TKC37" s="450" t="s">
        <v>327</v>
      </c>
      <c r="TKD37" s="450" t="s">
        <v>150</v>
      </c>
      <c r="TKE37" s="446" t="s">
        <v>151</v>
      </c>
      <c r="TKF37" s="446" t="s">
        <v>138</v>
      </c>
      <c r="TKG37" s="446" t="s">
        <v>139</v>
      </c>
      <c r="TKH37" s="446">
        <v>0.3</v>
      </c>
      <c r="TKI37" s="451">
        <f>+VLOOKUP(TKD37,[111]Insumos!$A$2:$F$2700,5,FALSE)</f>
        <v>32545</v>
      </c>
      <c r="TKJ37" s="451">
        <f>+ROUND(TKH37*TKI37,0)</f>
        <v>9764</v>
      </c>
      <c r="TKK37" s="450" t="s">
        <v>327</v>
      </c>
      <c r="TKL37" s="450" t="s">
        <v>150</v>
      </c>
      <c r="TKM37" s="446" t="s">
        <v>151</v>
      </c>
      <c r="TKN37" s="446" t="s">
        <v>138</v>
      </c>
      <c r="TKO37" s="446" t="s">
        <v>139</v>
      </c>
      <c r="TKP37" s="446">
        <v>0.3</v>
      </c>
      <c r="TKQ37" s="451">
        <f>+VLOOKUP(TKL37,[111]Insumos!$A$2:$F$2700,5,FALSE)</f>
        <v>32545</v>
      </c>
      <c r="TKR37" s="451">
        <f>+ROUND(TKP37*TKQ37,0)</f>
        <v>9764</v>
      </c>
      <c r="TKS37" s="450" t="s">
        <v>327</v>
      </c>
      <c r="TKT37" s="450" t="s">
        <v>150</v>
      </c>
      <c r="TKU37" s="446" t="s">
        <v>151</v>
      </c>
      <c r="TKV37" s="446" t="s">
        <v>138</v>
      </c>
      <c r="TKW37" s="446" t="s">
        <v>139</v>
      </c>
      <c r="TKX37" s="446">
        <v>0.3</v>
      </c>
      <c r="TKY37" s="451">
        <f>+VLOOKUP(TKT37,[111]Insumos!$A$2:$F$2700,5,FALSE)</f>
        <v>32545</v>
      </c>
      <c r="TKZ37" s="451">
        <f>+ROUND(TKX37*TKY37,0)</f>
        <v>9764</v>
      </c>
      <c r="TLA37" s="450" t="s">
        <v>327</v>
      </c>
      <c r="TLB37" s="450" t="s">
        <v>150</v>
      </c>
      <c r="TLC37" s="446" t="s">
        <v>151</v>
      </c>
      <c r="TLD37" s="446" t="s">
        <v>138</v>
      </c>
      <c r="TLE37" s="446" t="s">
        <v>139</v>
      </c>
      <c r="TLF37" s="446">
        <v>0.3</v>
      </c>
      <c r="TLG37" s="451">
        <f>+VLOOKUP(TLB37,[111]Insumos!$A$2:$F$2700,5,FALSE)</f>
        <v>32545</v>
      </c>
      <c r="TLH37" s="451">
        <f>+ROUND(TLF37*TLG37,0)</f>
        <v>9764</v>
      </c>
      <c r="TLI37" s="450" t="s">
        <v>327</v>
      </c>
      <c r="TLJ37" s="450" t="s">
        <v>150</v>
      </c>
      <c r="TLK37" s="446" t="s">
        <v>151</v>
      </c>
      <c r="TLL37" s="446" t="s">
        <v>138</v>
      </c>
      <c r="TLM37" s="446" t="s">
        <v>139</v>
      </c>
      <c r="TLN37" s="446">
        <v>0.3</v>
      </c>
      <c r="TLO37" s="451">
        <f>+VLOOKUP(TLJ37,[111]Insumos!$A$2:$F$2700,5,FALSE)</f>
        <v>32545</v>
      </c>
      <c r="TLP37" s="451">
        <f>+ROUND(TLN37*TLO37,0)</f>
        <v>9764</v>
      </c>
      <c r="TLQ37" s="450" t="s">
        <v>327</v>
      </c>
      <c r="TLR37" s="450" t="s">
        <v>150</v>
      </c>
      <c r="TLS37" s="446" t="s">
        <v>151</v>
      </c>
      <c r="TLT37" s="446" t="s">
        <v>138</v>
      </c>
      <c r="TLU37" s="446" t="s">
        <v>139</v>
      </c>
      <c r="TLV37" s="446">
        <v>0.3</v>
      </c>
      <c r="TLW37" s="451">
        <f>+VLOOKUP(TLR37,[111]Insumos!$A$2:$F$2700,5,FALSE)</f>
        <v>32545</v>
      </c>
      <c r="TLX37" s="451">
        <f>+ROUND(TLV37*TLW37,0)</f>
        <v>9764</v>
      </c>
      <c r="TLY37" s="450" t="s">
        <v>327</v>
      </c>
      <c r="TLZ37" s="450" t="s">
        <v>150</v>
      </c>
      <c r="TMA37" s="446" t="s">
        <v>151</v>
      </c>
      <c r="TMB37" s="446" t="s">
        <v>138</v>
      </c>
      <c r="TMC37" s="446" t="s">
        <v>139</v>
      </c>
      <c r="TMD37" s="446">
        <v>0.3</v>
      </c>
      <c r="TME37" s="451">
        <f>+VLOOKUP(TLZ37,[111]Insumos!$A$2:$F$2700,5,FALSE)</f>
        <v>32545</v>
      </c>
      <c r="TMF37" s="451">
        <f>+ROUND(TMD37*TME37,0)</f>
        <v>9764</v>
      </c>
      <c r="TMG37" s="450" t="s">
        <v>327</v>
      </c>
      <c r="TMH37" s="450" t="s">
        <v>150</v>
      </c>
      <c r="TMI37" s="446" t="s">
        <v>151</v>
      </c>
      <c r="TMJ37" s="446" t="s">
        <v>138</v>
      </c>
      <c r="TMK37" s="446" t="s">
        <v>139</v>
      </c>
      <c r="TML37" s="446">
        <v>0.3</v>
      </c>
      <c r="TMM37" s="451">
        <f>+VLOOKUP(TMH37,[111]Insumos!$A$2:$F$2700,5,FALSE)</f>
        <v>32545</v>
      </c>
      <c r="TMN37" s="451">
        <f>+ROUND(TML37*TMM37,0)</f>
        <v>9764</v>
      </c>
      <c r="TMO37" s="450" t="s">
        <v>327</v>
      </c>
      <c r="TMP37" s="450" t="s">
        <v>150</v>
      </c>
      <c r="TMQ37" s="446" t="s">
        <v>151</v>
      </c>
      <c r="TMR37" s="446" t="s">
        <v>138</v>
      </c>
      <c r="TMS37" s="446" t="s">
        <v>139</v>
      </c>
      <c r="TMT37" s="446">
        <v>0.3</v>
      </c>
      <c r="TMU37" s="451">
        <f>+VLOOKUP(TMP37,[111]Insumos!$A$2:$F$2700,5,FALSE)</f>
        <v>32545</v>
      </c>
      <c r="TMV37" s="451">
        <f>+ROUND(TMT37*TMU37,0)</f>
        <v>9764</v>
      </c>
      <c r="TMW37" s="450" t="s">
        <v>327</v>
      </c>
      <c r="TMX37" s="450" t="s">
        <v>150</v>
      </c>
      <c r="TMY37" s="446" t="s">
        <v>151</v>
      </c>
      <c r="TMZ37" s="446" t="s">
        <v>138</v>
      </c>
      <c r="TNA37" s="446" t="s">
        <v>139</v>
      </c>
      <c r="TNB37" s="446">
        <v>0.3</v>
      </c>
      <c r="TNC37" s="451">
        <f>+VLOOKUP(TMX37,[111]Insumos!$A$2:$F$2700,5,FALSE)</f>
        <v>32545</v>
      </c>
      <c r="TND37" s="451">
        <f>+ROUND(TNB37*TNC37,0)</f>
        <v>9764</v>
      </c>
      <c r="TNE37" s="450" t="s">
        <v>327</v>
      </c>
      <c r="TNF37" s="450" t="s">
        <v>150</v>
      </c>
      <c r="TNG37" s="446" t="s">
        <v>151</v>
      </c>
      <c r="TNH37" s="446" t="s">
        <v>138</v>
      </c>
      <c r="TNI37" s="446" t="s">
        <v>139</v>
      </c>
      <c r="TNJ37" s="446">
        <v>0.3</v>
      </c>
      <c r="TNK37" s="451">
        <f>+VLOOKUP(TNF37,[111]Insumos!$A$2:$F$2700,5,FALSE)</f>
        <v>32545</v>
      </c>
      <c r="TNL37" s="451">
        <f>+ROUND(TNJ37*TNK37,0)</f>
        <v>9764</v>
      </c>
      <c r="TNM37" s="450" t="s">
        <v>327</v>
      </c>
      <c r="TNN37" s="450" t="s">
        <v>150</v>
      </c>
      <c r="TNO37" s="446" t="s">
        <v>151</v>
      </c>
      <c r="TNP37" s="446" t="s">
        <v>138</v>
      </c>
      <c r="TNQ37" s="446" t="s">
        <v>139</v>
      </c>
      <c r="TNR37" s="446">
        <v>0.3</v>
      </c>
      <c r="TNS37" s="451">
        <f>+VLOOKUP(TNN37,[111]Insumos!$A$2:$F$2700,5,FALSE)</f>
        <v>32545</v>
      </c>
      <c r="TNT37" s="451">
        <f>+ROUND(TNR37*TNS37,0)</f>
        <v>9764</v>
      </c>
      <c r="TNU37" s="450" t="s">
        <v>327</v>
      </c>
      <c r="TNV37" s="450" t="s">
        <v>150</v>
      </c>
      <c r="TNW37" s="446" t="s">
        <v>151</v>
      </c>
      <c r="TNX37" s="446" t="s">
        <v>138</v>
      </c>
      <c r="TNY37" s="446" t="s">
        <v>139</v>
      </c>
      <c r="TNZ37" s="446">
        <v>0.3</v>
      </c>
      <c r="TOA37" s="451">
        <f>+VLOOKUP(TNV37,[111]Insumos!$A$2:$F$2700,5,FALSE)</f>
        <v>32545</v>
      </c>
      <c r="TOB37" s="451">
        <f>+ROUND(TNZ37*TOA37,0)</f>
        <v>9764</v>
      </c>
      <c r="TOC37" s="450" t="s">
        <v>327</v>
      </c>
      <c r="TOD37" s="450" t="s">
        <v>150</v>
      </c>
      <c r="TOE37" s="446" t="s">
        <v>151</v>
      </c>
      <c r="TOF37" s="446" t="s">
        <v>138</v>
      </c>
      <c r="TOG37" s="446" t="s">
        <v>139</v>
      </c>
      <c r="TOH37" s="446">
        <v>0.3</v>
      </c>
      <c r="TOI37" s="451">
        <f>+VLOOKUP(TOD37,[111]Insumos!$A$2:$F$2700,5,FALSE)</f>
        <v>32545</v>
      </c>
      <c r="TOJ37" s="451">
        <f>+ROUND(TOH37*TOI37,0)</f>
        <v>9764</v>
      </c>
      <c r="TOK37" s="450" t="s">
        <v>327</v>
      </c>
      <c r="TOL37" s="450" t="s">
        <v>150</v>
      </c>
      <c r="TOM37" s="446" t="s">
        <v>151</v>
      </c>
      <c r="TON37" s="446" t="s">
        <v>138</v>
      </c>
      <c r="TOO37" s="446" t="s">
        <v>139</v>
      </c>
      <c r="TOP37" s="446">
        <v>0.3</v>
      </c>
      <c r="TOQ37" s="451">
        <f>+VLOOKUP(TOL37,[111]Insumos!$A$2:$F$2700,5,FALSE)</f>
        <v>32545</v>
      </c>
      <c r="TOR37" s="451">
        <f>+ROUND(TOP37*TOQ37,0)</f>
        <v>9764</v>
      </c>
      <c r="TOS37" s="450" t="s">
        <v>327</v>
      </c>
      <c r="TOT37" s="450" t="s">
        <v>150</v>
      </c>
      <c r="TOU37" s="446" t="s">
        <v>151</v>
      </c>
      <c r="TOV37" s="446" t="s">
        <v>138</v>
      </c>
      <c r="TOW37" s="446" t="s">
        <v>139</v>
      </c>
      <c r="TOX37" s="446">
        <v>0.3</v>
      </c>
      <c r="TOY37" s="451">
        <f>+VLOOKUP(TOT37,[111]Insumos!$A$2:$F$2700,5,FALSE)</f>
        <v>32545</v>
      </c>
      <c r="TOZ37" s="451">
        <f>+ROUND(TOX37*TOY37,0)</f>
        <v>9764</v>
      </c>
      <c r="TPA37" s="450" t="s">
        <v>327</v>
      </c>
      <c r="TPB37" s="450" t="s">
        <v>150</v>
      </c>
      <c r="TPC37" s="446" t="s">
        <v>151</v>
      </c>
      <c r="TPD37" s="446" t="s">
        <v>138</v>
      </c>
      <c r="TPE37" s="446" t="s">
        <v>139</v>
      </c>
      <c r="TPF37" s="446">
        <v>0.3</v>
      </c>
      <c r="TPG37" s="451">
        <f>+VLOOKUP(TPB37,[111]Insumos!$A$2:$F$2700,5,FALSE)</f>
        <v>32545</v>
      </c>
      <c r="TPH37" s="451">
        <f>+ROUND(TPF37*TPG37,0)</f>
        <v>9764</v>
      </c>
      <c r="TPI37" s="450" t="s">
        <v>327</v>
      </c>
      <c r="TPJ37" s="450" t="s">
        <v>150</v>
      </c>
      <c r="TPK37" s="446" t="s">
        <v>151</v>
      </c>
      <c r="TPL37" s="446" t="s">
        <v>138</v>
      </c>
      <c r="TPM37" s="446" t="s">
        <v>139</v>
      </c>
      <c r="TPN37" s="446">
        <v>0.3</v>
      </c>
      <c r="TPO37" s="451">
        <f>+VLOOKUP(TPJ37,[111]Insumos!$A$2:$F$2700,5,FALSE)</f>
        <v>32545</v>
      </c>
      <c r="TPP37" s="451">
        <f>+ROUND(TPN37*TPO37,0)</f>
        <v>9764</v>
      </c>
      <c r="TPQ37" s="450" t="s">
        <v>327</v>
      </c>
      <c r="TPR37" s="450" t="s">
        <v>150</v>
      </c>
      <c r="TPS37" s="446" t="s">
        <v>151</v>
      </c>
      <c r="TPT37" s="446" t="s">
        <v>138</v>
      </c>
      <c r="TPU37" s="446" t="s">
        <v>139</v>
      </c>
      <c r="TPV37" s="446">
        <v>0.3</v>
      </c>
      <c r="TPW37" s="451">
        <f>+VLOOKUP(TPR37,[111]Insumos!$A$2:$F$2700,5,FALSE)</f>
        <v>32545</v>
      </c>
      <c r="TPX37" s="451">
        <f>+ROUND(TPV37*TPW37,0)</f>
        <v>9764</v>
      </c>
      <c r="TPY37" s="450" t="s">
        <v>327</v>
      </c>
      <c r="TPZ37" s="450" t="s">
        <v>150</v>
      </c>
      <c r="TQA37" s="446" t="s">
        <v>151</v>
      </c>
      <c r="TQB37" s="446" t="s">
        <v>138</v>
      </c>
      <c r="TQC37" s="446" t="s">
        <v>139</v>
      </c>
      <c r="TQD37" s="446">
        <v>0.3</v>
      </c>
      <c r="TQE37" s="451">
        <f>+VLOOKUP(TPZ37,[111]Insumos!$A$2:$F$2700,5,FALSE)</f>
        <v>32545</v>
      </c>
      <c r="TQF37" s="451">
        <f>+ROUND(TQD37*TQE37,0)</f>
        <v>9764</v>
      </c>
      <c r="TQG37" s="450" t="s">
        <v>327</v>
      </c>
      <c r="TQH37" s="450" t="s">
        <v>150</v>
      </c>
      <c r="TQI37" s="446" t="s">
        <v>151</v>
      </c>
      <c r="TQJ37" s="446" t="s">
        <v>138</v>
      </c>
      <c r="TQK37" s="446" t="s">
        <v>139</v>
      </c>
      <c r="TQL37" s="446">
        <v>0.3</v>
      </c>
      <c r="TQM37" s="451">
        <f>+VLOOKUP(TQH37,[111]Insumos!$A$2:$F$2700,5,FALSE)</f>
        <v>32545</v>
      </c>
      <c r="TQN37" s="451">
        <f>+ROUND(TQL37*TQM37,0)</f>
        <v>9764</v>
      </c>
      <c r="TQO37" s="450" t="s">
        <v>327</v>
      </c>
      <c r="TQP37" s="450" t="s">
        <v>150</v>
      </c>
      <c r="TQQ37" s="446" t="s">
        <v>151</v>
      </c>
      <c r="TQR37" s="446" t="s">
        <v>138</v>
      </c>
      <c r="TQS37" s="446" t="s">
        <v>139</v>
      </c>
      <c r="TQT37" s="446">
        <v>0.3</v>
      </c>
      <c r="TQU37" s="451">
        <f>+VLOOKUP(TQP37,[111]Insumos!$A$2:$F$2700,5,FALSE)</f>
        <v>32545</v>
      </c>
      <c r="TQV37" s="451">
        <f>+ROUND(TQT37*TQU37,0)</f>
        <v>9764</v>
      </c>
      <c r="TQW37" s="450" t="s">
        <v>327</v>
      </c>
      <c r="TQX37" s="450" t="s">
        <v>150</v>
      </c>
      <c r="TQY37" s="446" t="s">
        <v>151</v>
      </c>
      <c r="TQZ37" s="446" t="s">
        <v>138</v>
      </c>
      <c r="TRA37" s="446" t="s">
        <v>139</v>
      </c>
      <c r="TRB37" s="446">
        <v>0.3</v>
      </c>
      <c r="TRC37" s="451">
        <f>+VLOOKUP(TQX37,[111]Insumos!$A$2:$F$2700,5,FALSE)</f>
        <v>32545</v>
      </c>
      <c r="TRD37" s="451">
        <f>+ROUND(TRB37*TRC37,0)</f>
        <v>9764</v>
      </c>
      <c r="TRE37" s="450" t="s">
        <v>327</v>
      </c>
      <c r="TRF37" s="450" t="s">
        <v>150</v>
      </c>
      <c r="TRG37" s="446" t="s">
        <v>151</v>
      </c>
      <c r="TRH37" s="446" t="s">
        <v>138</v>
      </c>
      <c r="TRI37" s="446" t="s">
        <v>139</v>
      </c>
      <c r="TRJ37" s="446">
        <v>0.3</v>
      </c>
      <c r="TRK37" s="451">
        <f>+VLOOKUP(TRF37,[111]Insumos!$A$2:$F$2700,5,FALSE)</f>
        <v>32545</v>
      </c>
      <c r="TRL37" s="451">
        <f>+ROUND(TRJ37*TRK37,0)</f>
        <v>9764</v>
      </c>
      <c r="TRM37" s="450" t="s">
        <v>327</v>
      </c>
      <c r="TRN37" s="450" t="s">
        <v>150</v>
      </c>
      <c r="TRO37" s="446" t="s">
        <v>151</v>
      </c>
      <c r="TRP37" s="446" t="s">
        <v>138</v>
      </c>
      <c r="TRQ37" s="446" t="s">
        <v>139</v>
      </c>
      <c r="TRR37" s="446">
        <v>0.3</v>
      </c>
      <c r="TRS37" s="451">
        <f>+VLOOKUP(TRN37,[111]Insumos!$A$2:$F$2700,5,FALSE)</f>
        <v>32545</v>
      </c>
      <c r="TRT37" s="451">
        <f>+ROUND(TRR37*TRS37,0)</f>
        <v>9764</v>
      </c>
      <c r="TRU37" s="450" t="s">
        <v>327</v>
      </c>
      <c r="TRV37" s="450" t="s">
        <v>150</v>
      </c>
      <c r="TRW37" s="446" t="s">
        <v>151</v>
      </c>
      <c r="TRX37" s="446" t="s">
        <v>138</v>
      </c>
      <c r="TRY37" s="446" t="s">
        <v>139</v>
      </c>
      <c r="TRZ37" s="446">
        <v>0.3</v>
      </c>
      <c r="TSA37" s="451">
        <f>+VLOOKUP(TRV37,[111]Insumos!$A$2:$F$2700,5,FALSE)</f>
        <v>32545</v>
      </c>
      <c r="TSB37" s="451">
        <f>+ROUND(TRZ37*TSA37,0)</f>
        <v>9764</v>
      </c>
      <c r="TSC37" s="450" t="s">
        <v>327</v>
      </c>
      <c r="TSD37" s="450" t="s">
        <v>150</v>
      </c>
      <c r="TSE37" s="446" t="s">
        <v>151</v>
      </c>
      <c r="TSF37" s="446" t="s">
        <v>138</v>
      </c>
      <c r="TSG37" s="446" t="s">
        <v>139</v>
      </c>
      <c r="TSH37" s="446">
        <v>0.3</v>
      </c>
      <c r="TSI37" s="451">
        <f>+VLOOKUP(TSD37,[111]Insumos!$A$2:$F$2700,5,FALSE)</f>
        <v>32545</v>
      </c>
      <c r="TSJ37" s="451">
        <f>+ROUND(TSH37*TSI37,0)</f>
        <v>9764</v>
      </c>
      <c r="TSK37" s="450" t="s">
        <v>327</v>
      </c>
      <c r="TSL37" s="450" t="s">
        <v>150</v>
      </c>
      <c r="TSM37" s="446" t="s">
        <v>151</v>
      </c>
      <c r="TSN37" s="446" t="s">
        <v>138</v>
      </c>
      <c r="TSO37" s="446" t="s">
        <v>139</v>
      </c>
      <c r="TSP37" s="446">
        <v>0.3</v>
      </c>
      <c r="TSQ37" s="451">
        <f>+VLOOKUP(TSL37,[111]Insumos!$A$2:$F$2700,5,FALSE)</f>
        <v>32545</v>
      </c>
      <c r="TSR37" s="451">
        <f>+ROUND(TSP37*TSQ37,0)</f>
        <v>9764</v>
      </c>
      <c r="TSS37" s="450" t="s">
        <v>327</v>
      </c>
      <c r="TST37" s="450" t="s">
        <v>150</v>
      </c>
      <c r="TSU37" s="446" t="s">
        <v>151</v>
      </c>
      <c r="TSV37" s="446" t="s">
        <v>138</v>
      </c>
      <c r="TSW37" s="446" t="s">
        <v>139</v>
      </c>
      <c r="TSX37" s="446">
        <v>0.3</v>
      </c>
      <c r="TSY37" s="451">
        <f>+VLOOKUP(TST37,[111]Insumos!$A$2:$F$2700,5,FALSE)</f>
        <v>32545</v>
      </c>
      <c r="TSZ37" s="451">
        <f>+ROUND(TSX37*TSY37,0)</f>
        <v>9764</v>
      </c>
      <c r="TTA37" s="450" t="s">
        <v>327</v>
      </c>
      <c r="TTB37" s="450" t="s">
        <v>150</v>
      </c>
      <c r="TTC37" s="446" t="s">
        <v>151</v>
      </c>
      <c r="TTD37" s="446" t="s">
        <v>138</v>
      </c>
      <c r="TTE37" s="446" t="s">
        <v>139</v>
      </c>
      <c r="TTF37" s="446">
        <v>0.3</v>
      </c>
      <c r="TTG37" s="451">
        <f>+VLOOKUP(TTB37,[111]Insumos!$A$2:$F$2700,5,FALSE)</f>
        <v>32545</v>
      </c>
      <c r="TTH37" s="451">
        <f>+ROUND(TTF37*TTG37,0)</f>
        <v>9764</v>
      </c>
      <c r="TTI37" s="450" t="s">
        <v>327</v>
      </c>
      <c r="TTJ37" s="450" t="s">
        <v>150</v>
      </c>
      <c r="TTK37" s="446" t="s">
        <v>151</v>
      </c>
      <c r="TTL37" s="446" t="s">
        <v>138</v>
      </c>
      <c r="TTM37" s="446" t="s">
        <v>139</v>
      </c>
      <c r="TTN37" s="446">
        <v>0.3</v>
      </c>
      <c r="TTO37" s="451">
        <f>+VLOOKUP(TTJ37,[111]Insumos!$A$2:$F$2700,5,FALSE)</f>
        <v>32545</v>
      </c>
      <c r="TTP37" s="451">
        <f>+ROUND(TTN37*TTO37,0)</f>
        <v>9764</v>
      </c>
      <c r="TTQ37" s="450" t="s">
        <v>327</v>
      </c>
      <c r="TTR37" s="450" t="s">
        <v>150</v>
      </c>
      <c r="TTS37" s="446" t="s">
        <v>151</v>
      </c>
      <c r="TTT37" s="446" t="s">
        <v>138</v>
      </c>
      <c r="TTU37" s="446" t="s">
        <v>139</v>
      </c>
      <c r="TTV37" s="446">
        <v>0.3</v>
      </c>
      <c r="TTW37" s="451">
        <f>+VLOOKUP(TTR37,[111]Insumos!$A$2:$F$2700,5,FALSE)</f>
        <v>32545</v>
      </c>
      <c r="TTX37" s="451">
        <f>+ROUND(TTV37*TTW37,0)</f>
        <v>9764</v>
      </c>
      <c r="TTY37" s="450" t="s">
        <v>327</v>
      </c>
      <c r="TTZ37" s="450" t="s">
        <v>150</v>
      </c>
      <c r="TUA37" s="446" t="s">
        <v>151</v>
      </c>
      <c r="TUB37" s="446" t="s">
        <v>138</v>
      </c>
      <c r="TUC37" s="446" t="s">
        <v>139</v>
      </c>
      <c r="TUD37" s="446">
        <v>0.3</v>
      </c>
      <c r="TUE37" s="451">
        <f>+VLOOKUP(TTZ37,[111]Insumos!$A$2:$F$2700,5,FALSE)</f>
        <v>32545</v>
      </c>
      <c r="TUF37" s="451">
        <f>+ROUND(TUD37*TUE37,0)</f>
        <v>9764</v>
      </c>
      <c r="TUG37" s="450" t="s">
        <v>327</v>
      </c>
      <c r="TUH37" s="450" t="s">
        <v>150</v>
      </c>
      <c r="TUI37" s="446" t="s">
        <v>151</v>
      </c>
      <c r="TUJ37" s="446" t="s">
        <v>138</v>
      </c>
      <c r="TUK37" s="446" t="s">
        <v>139</v>
      </c>
      <c r="TUL37" s="446">
        <v>0.3</v>
      </c>
      <c r="TUM37" s="451">
        <f>+VLOOKUP(TUH37,[111]Insumos!$A$2:$F$2700,5,FALSE)</f>
        <v>32545</v>
      </c>
      <c r="TUN37" s="451">
        <f>+ROUND(TUL37*TUM37,0)</f>
        <v>9764</v>
      </c>
      <c r="TUO37" s="450" t="s">
        <v>327</v>
      </c>
      <c r="TUP37" s="450" t="s">
        <v>150</v>
      </c>
      <c r="TUQ37" s="446" t="s">
        <v>151</v>
      </c>
      <c r="TUR37" s="446" t="s">
        <v>138</v>
      </c>
      <c r="TUS37" s="446" t="s">
        <v>139</v>
      </c>
      <c r="TUT37" s="446">
        <v>0.3</v>
      </c>
      <c r="TUU37" s="451">
        <f>+VLOOKUP(TUP37,[111]Insumos!$A$2:$F$2700,5,FALSE)</f>
        <v>32545</v>
      </c>
      <c r="TUV37" s="451">
        <f>+ROUND(TUT37*TUU37,0)</f>
        <v>9764</v>
      </c>
      <c r="TUW37" s="450" t="s">
        <v>327</v>
      </c>
      <c r="TUX37" s="450" t="s">
        <v>150</v>
      </c>
      <c r="TUY37" s="446" t="s">
        <v>151</v>
      </c>
      <c r="TUZ37" s="446" t="s">
        <v>138</v>
      </c>
      <c r="TVA37" s="446" t="s">
        <v>139</v>
      </c>
      <c r="TVB37" s="446">
        <v>0.3</v>
      </c>
      <c r="TVC37" s="451">
        <f>+VLOOKUP(TUX37,[111]Insumos!$A$2:$F$2700,5,FALSE)</f>
        <v>32545</v>
      </c>
      <c r="TVD37" s="451">
        <f>+ROUND(TVB37*TVC37,0)</f>
        <v>9764</v>
      </c>
      <c r="TVE37" s="450" t="s">
        <v>327</v>
      </c>
      <c r="TVF37" s="450" t="s">
        <v>150</v>
      </c>
      <c r="TVG37" s="446" t="s">
        <v>151</v>
      </c>
      <c r="TVH37" s="446" t="s">
        <v>138</v>
      </c>
      <c r="TVI37" s="446" t="s">
        <v>139</v>
      </c>
      <c r="TVJ37" s="446">
        <v>0.3</v>
      </c>
      <c r="TVK37" s="451">
        <f>+VLOOKUP(TVF37,[111]Insumos!$A$2:$F$2700,5,FALSE)</f>
        <v>32545</v>
      </c>
      <c r="TVL37" s="451">
        <f>+ROUND(TVJ37*TVK37,0)</f>
        <v>9764</v>
      </c>
      <c r="TVM37" s="450" t="s">
        <v>327</v>
      </c>
      <c r="TVN37" s="450" t="s">
        <v>150</v>
      </c>
      <c r="TVO37" s="446" t="s">
        <v>151</v>
      </c>
      <c r="TVP37" s="446" t="s">
        <v>138</v>
      </c>
      <c r="TVQ37" s="446" t="s">
        <v>139</v>
      </c>
      <c r="TVR37" s="446">
        <v>0.3</v>
      </c>
      <c r="TVS37" s="451">
        <f>+VLOOKUP(TVN37,[111]Insumos!$A$2:$F$2700,5,FALSE)</f>
        <v>32545</v>
      </c>
      <c r="TVT37" s="451">
        <f>+ROUND(TVR37*TVS37,0)</f>
        <v>9764</v>
      </c>
      <c r="TVU37" s="450" t="s">
        <v>327</v>
      </c>
      <c r="TVV37" s="450" t="s">
        <v>150</v>
      </c>
      <c r="TVW37" s="446" t="s">
        <v>151</v>
      </c>
      <c r="TVX37" s="446" t="s">
        <v>138</v>
      </c>
      <c r="TVY37" s="446" t="s">
        <v>139</v>
      </c>
      <c r="TVZ37" s="446">
        <v>0.3</v>
      </c>
      <c r="TWA37" s="451">
        <f>+VLOOKUP(TVV37,[111]Insumos!$A$2:$F$2700,5,FALSE)</f>
        <v>32545</v>
      </c>
      <c r="TWB37" s="451">
        <f>+ROUND(TVZ37*TWA37,0)</f>
        <v>9764</v>
      </c>
      <c r="TWC37" s="450" t="s">
        <v>327</v>
      </c>
      <c r="TWD37" s="450" t="s">
        <v>150</v>
      </c>
      <c r="TWE37" s="446" t="s">
        <v>151</v>
      </c>
      <c r="TWF37" s="446" t="s">
        <v>138</v>
      </c>
      <c r="TWG37" s="446" t="s">
        <v>139</v>
      </c>
      <c r="TWH37" s="446">
        <v>0.3</v>
      </c>
      <c r="TWI37" s="451">
        <f>+VLOOKUP(TWD37,[111]Insumos!$A$2:$F$2700,5,FALSE)</f>
        <v>32545</v>
      </c>
      <c r="TWJ37" s="451">
        <f>+ROUND(TWH37*TWI37,0)</f>
        <v>9764</v>
      </c>
      <c r="TWK37" s="450" t="s">
        <v>327</v>
      </c>
      <c r="TWL37" s="450" t="s">
        <v>150</v>
      </c>
      <c r="TWM37" s="446" t="s">
        <v>151</v>
      </c>
      <c r="TWN37" s="446" t="s">
        <v>138</v>
      </c>
      <c r="TWO37" s="446" t="s">
        <v>139</v>
      </c>
      <c r="TWP37" s="446">
        <v>0.3</v>
      </c>
      <c r="TWQ37" s="451">
        <f>+VLOOKUP(TWL37,[111]Insumos!$A$2:$F$2700,5,FALSE)</f>
        <v>32545</v>
      </c>
      <c r="TWR37" s="451">
        <f>+ROUND(TWP37*TWQ37,0)</f>
        <v>9764</v>
      </c>
      <c r="TWS37" s="450" t="s">
        <v>327</v>
      </c>
      <c r="TWT37" s="450" t="s">
        <v>150</v>
      </c>
      <c r="TWU37" s="446" t="s">
        <v>151</v>
      </c>
      <c r="TWV37" s="446" t="s">
        <v>138</v>
      </c>
      <c r="TWW37" s="446" t="s">
        <v>139</v>
      </c>
      <c r="TWX37" s="446">
        <v>0.3</v>
      </c>
      <c r="TWY37" s="451">
        <f>+VLOOKUP(TWT37,[111]Insumos!$A$2:$F$2700,5,FALSE)</f>
        <v>32545</v>
      </c>
      <c r="TWZ37" s="451">
        <f>+ROUND(TWX37*TWY37,0)</f>
        <v>9764</v>
      </c>
      <c r="TXA37" s="450" t="s">
        <v>327</v>
      </c>
      <c r="TXB37" s="450" t="s">
        <v>150</v>
      </c>
      <c r="TXC37" s="446" t="s">
        <v>151</v>
      </c>
      <c r="TXD37" s="446" t="s">
        <v>138</v>
      </c>
      <c r="TXE37" s="446" t="s">
        <v>139</v>
      </c>
      <c r="TXF37" s="446">
        <v>0.3</v>
      </c>
      <c r="TXG37" s="451">
        <f>+VLOOKUP(TXB37,[111]Insumos!$A$2:$F$2700,5,FALSE)</f>
        <v>32545</v>
      </c>
      <c r="TXH37" s="451">
        <f>+ROUND(TXF37*TXG37,0)</f>
        <v>9764</v>
      </c>
      <c r="TXI37" s="450" t="s">
        <v>327</v>
      </c>
      <c r="TXJ37" s="450" t="s">
        <v>150</v>
      </c>
      <c r="TXK37" s="446" t="s">
        <v>151</v>
      </c>
      <c r="TXL37" s="446" t="s">
        <v>138</v>
      </c>
      <c r="TXM37" s="446" t="s">
        <v>139</v>
      </c>
      <c r="TXN37" s="446">
        <v>0.3</v>
      </c>
      <c r="TXO37" s="451">
        <f>+VLOOKUP(TXJ37,[111]Insumos!$A$2:$F$2700,5,FALSE)</f>
        <v>32545</v>
      </c>
      <c r="TXP37" s="451">
        <f>+ROUND(TXN37*TXO37,0)</f>
        <v>9764</v>
      </c>
      <c r="TXQ37" s="450" t="s">
        <v>327</v>
      </c>
      <c r="TXR37" s="450" t="s">
        <v>150</v>
      </c>
      <c r="TXS37" s="446" t="s">
        <v>151</v>
      </c>
      <c r="TXT37" s="446" t="s">
        <v>138</v>
      </c>
      <c r="TXU37" s="446" t="s">
        <v>139</v>
      </c>
      <c r="TXV37" s="446">
        <v>0.3</v>
      </c>
      <c r="TXW37" s="451">
        <f>+VLOOKUP(TXR37,[111]Insumos!$A$2:$F$2700,5,FALSE)</f>
        <v>32545</v>
      </c>
      <c r="TXX37" s="451">
        <f>+ROUND(TXV37*TXW37,0)</f>
        <v>9764</v>
      </c>
      <c r="TXY37" s="450" t="s">
        <v>327</v>
      </c>
      <c r="TXZ37" s="450" t="s">
        <v>150</v>
      </c>
      <c r="TYA37" s="446" t="s">
        <v>151</v>
      </c>
      <c r="TYB37" s="446" t="s">
        <v>138</v>
      </c>
      <c r="TYC37" s="446" t="s">
        <v>139</v>
      </c>
      <c r="TYD37" s="446">
        <v>0.3</v>
      </c>
      <c r="TYE37" s="451">
        <f>+VLOOKUP(TXZ37,[111]Insumos!$A$2:$F$2700,5,FALSE)</f>
        <v>32545</v>
      </c>
      <c r="TYF37" s="451">
        <f>+ROUND(TYD37*TYE37,0)</f>
        <v>9764</v>
      </c>
      <c r="TYG37" s="450" t="s">
        <v>327</v>
      </c>
      <c r="TYH37" s="450" t="s">
        <v>150</v>
      </c>
      <c r="TYI37" s="446" t="s">
        <v>151</v>
      </c>
      <c r="TYJ37" s="446" t="s">
        <v>138</v>
      </c>
      <c r="TYK37" s="446" t="s">
        <v>139</v>
      </c>
      <c r="TYL37" s="446">
        <v>0.3</v>
      </c>
      <c r="TYM37" s="451">
        <f>+VLOOKUP(TYH37,[111]Insumos!$A$2:$F$2700,5,FALSE)</f>
        <v>32545</v>
      </c>
      <c r="TYN37" s="451">
        <f>+ROUND(TYL37*TYM37,0)</f>
        <v>9764</v>
      </c>
      <c r="TYO37" s="450" t="s">
        <v>327</v>
      </c>
      <c r="TYP37" s="450" t="s">
        <v>150</v>
      </c>
      <c r="TYQ37" s="446" t="s">
        <v>151</v>
      </c>
      <c r="TYR37" s="446" t="s">
        <v>138</v>
      </c>
      <c r="TYS37" s="446" t="s">
        <v>139</v>
      </c>
      <c r="TYT37" s="446">
        <v>0.3</v>
      </c>
      <c r="TYU37" s="451">
        <f>+VLOOKUP(TYP37,[111]Insumos!$A$2:$F$2700,5,FALSE)</f>
        <v>32545</v>
      </c>
      <c r="TYV37" s="451">
        <f>+ROUND(TYT37*TYU37,0)</f>
        <v>9764</v>
      </c>
      <c r="TYW37" s="450" t="s">
        <v>327</v>
      </c>
      <c r="TYX37" s="450" t="s">
        <v>150</v>
      </c>
      <c r="TYY37" s="446" t="s">
        <v>151</v>
      </c>
      <c r="TYZ37" s="446" t="s">
        <v>138</v>
      </c>
      <c r="TZA37" s="446" t="s">
        <v>139</v>
      </c>
      <c r="TZB37" s="446">
        <v>0.3</v>
      </c>
      <c r="TZC37" s="451">
        <f>+VLOOKUP(TYX37,[111]Insumos!$A$2:$F$2700,5,FALSE)</f>
        <v>32545</v>
      </c>
      <c r="TZD37" s="451">
        <f>+ROUND(TZB37*TZC37,0)</f>
        <v>9764</v>
      </c>
      <c r="TZE37" s="450" t="s">
        <v>327</v>
      </c>
      <c r="TZF37" s="450" t="s">
        <v>150</v>
      </c>
      <c r="TZG37" s="446" t="s">
        <v>151</v>
      </c>
      <c r="TZH37" s="446" t="s">
        <v>138</v>
      </c>
      <c r="TZI37" s="446" t="s">
        <v>139</v>
      </c>
      <c r="TZJ37" s="446">
        <v>0.3</v>
      </c>
      <c r="TZK37" s="451">
        <f>+VLOOKUP(TZF37,[111]Insumos!$A$2:$F$2700,5,FALSE)</f>
        <v>32545</v>
      </c>
      <c r="TZL37" s="451">
        <f>+ROUND(TZJ37*TZK37,0)</f>
        <v>9764</v>
      </c>
      <c r="TZM37" s="450" t="s">
        <v>327</v>
      </c>
      <c r="TZN37" s="450" t="s">
        <v>150</v>
      </c>
      <c r="TZO37" s="446" t="s">
        <v>151</v>
      </c>
      <c r="TZP37" s="446" t="s">
        <v>138</v>
      </c>
      <c r="TZQ37" s="446" t="s">
        <v>139</v>
      </c>
      <c r="TZR37" s="446">
        <v>0.3</v>
      </c>
      <c r="TZS37" s="451">
        <f>+VLOOKUP(TZN37,[111]Insumos!$A$2:$F$2700,5,FALSE)</f>
        <v>32545</v>
      </c>
      <c r="TZT37" s="451">
        <f>+ROUND(TZR37*TZS37,0)</f>
        <v>9764</v>
      </c>
      <c r="TZU37" s="450" t="s">
        <v>327</v>
      </c>
      <c r="TZV37" s="450" t="s">
        <v>150</v>
      </c>
      <c r="TZW37" s="446" t="s">
        <v>151</v>
      </c>
      <c r="TZX37" s="446" t="s">
        <v>138</v>
      </c>
      <c r="TZY37" s="446" t="s">
        <v>139</v>
      </c>
      <c r="TZZ37" s="446">
        <v>0.3</v>
      </c>
      <c r="UAA37" s="451">
        <f>+VLOOKUP(TZV37,[111]Insumos!$A$2:$F$2700,5,FALSE)</f>
        <v>32545</v>
      </c>
      <c r="UAB37" s="451">
        <f>+ROUND(TZZ37*UAA37,0)</f>
        <v>9764</v>
      </c>
      <c r="UAC37" s="450" t="s">
        <v>327</v>
      </c>
      <c r="UAD37" s="450" t="s">
        <v>150</v>
      </c>
      <c r="UAE37" s="446" t="s">
        <v>151</v>
      </c>
      <c r="UAF37" s="446" t="s">
        <v>138</v>
      </c>
      <c r="UAG37" s="446" t="s">
        <v>139</v>
      </c>
      <c r="UAH37" s="446">
        <v>0.3</v>
      </c>
      <c r="UAI37" s="451">
        <f>+VLOOKUP(UAD37,[111]Insumos!$A$2:$F$2700,5,FALSE)</f>
        <v>32545</v>
      </c>
      <c r="UAJ37" s="451">
        <f>+ROUND(UAH37*UAI37,0)</f>
        <v>9764</v>
      </c>
      <c r="UAK37" s="450" t="s">
        <v>327</v>
      </c>
      <c r="UAL37" s="450" t="s">
        <v>150</v>
      </c>
      <c r="UAM37" s="446" t="s">
        <v>151</v>
      </c>
      <c r="UAN37" s="446" t="s">
        <v>138</v>
      </c>
      <c r="UAO37" s="446" t="s">
        <v>139</v>
      </c>
      <c r="UAP37" s="446">
        <v>0.3</v>
      </c>
      <c r="UAQ37" s="451">
        <f>+VLOOKUP(UAL37,[111]Insumos!$A$2:$F$2700,5,FALSE)</f>
        <v>32545</v>
      </c>
      <c r="UAR37" s="451">
        <f>+ROUND(UAP37*UAQ37,0)</f>
        <v>9764</v>
      </c>
      <c r="UAS37" s="450" t="s">
        <v>327</v>
      </c>
      <c r="UAT37" s="450" t="s">
        <v>150</v>
      </c>
      <c r="UAU37" s="446" t="s">
        <v>151</v>
      </c>
      <c r="UAV37" s="446" t="s">
        <v>138</v>
      </c>
      <c r="UAW37" s="446" t="s">
        <v>139</v>
      </c>
      <c r="UAX37" s="446">
        <v>0.3</v>
      </c>
      <c r="UAY37" s="451">
        <f>+VLOOKUP(UAT37,[111]Insumos!$A$2:$F$2700,5,FALSE)</f>
        <v>32545</v>
      </c>
      <c r="UAZ37" s="451">
        <f>+ROUND(UAX37*UAY37,0)</f>
        <v>9764</v>
      </c>
      <c r="UBA37" s="450" t="s">
        <v>327</v>
      </c>
      <c r="UBB37" s="450" t="s">
        <v>150</v>
      </c>
      <c r="UBC37" s="446" t="s">
        <v>151</v>
      </c>
      <c r="UBD37" s="446" t="s">
        <v>138</v>
      </c>
      <c r="UBE37" s="446" t="s">
        <v>139</v>
      </c>
      <c r="UBF37" s="446">
        <v>0.3</v>
      </c>
      <c r="UBG37" s="451">
        <f>+VLOOKUP(UBB37,[111]Insumos!$A$2:$F$2700,5,FALSE)</f>
        <v>32545</v>
      </c>
      <c r="UBH37" s="451">
        <f>+ROUND(UBF37*UBG37,0)</f>
        <v>9764</v>
      </c>
      <c r="UBI37" s="450" t="s">
        <v>327</v>
      </c>
      <c r="UBJ37" s="450" t="s">
        <v>150</v>
      </c>
      <c r="UBK37" s="446" t="s">
        <v>151</v>
      </c>
      <c r="UBL37" s="446" t="s">
        <v>138</v>
      </c>
      <c r="UBM37" s="446" t="s">
        <v>139</v>
      </c>
      <c r="UBN37" s="446">
        <v>0.3</v>
      </c>
      <c r="UBO37" s="451">
        <f>+VLOOKUP(UBJ37,[111]Insumos!$A$2:$F$2700,5,FALSE)</f>
        <v>32545</v>
      </c>
      <c r="UBP37" s="451">
        <f>+ROUND(UBN37*UBO37,0)</f>
        <v>9764</v>
      </c>
      <c r="UBQ37" s="450" t="s">
        <v>327</v>
      </c>
      <c r="UBR37" s="450" t="s">
        <v>150</v>
      </c>
      <c r="UBS37" s="446" t="s">
        <v>151</v>
      </c>
      <c r="UBT37" s="446" t="s">
        <v>138</v>
      </c>
      <c r="UBU37" s="446" t="s">
        <v>139</v>
      </c>
      <c r="UBV37" s="446">
        <v>0.3</v>
      </c>
      <c r="UBW37" s="451">
        <f>+VLOOKUP(UBR37,[111]Insumos!$A$2:$F$2700,5,FALSE)</f>
        <v>32545</v>
      </c>
      <c r="UBX37" s="451">
        <f>+ROUND(UBV37*UBW37,0)</f>
        <v>9764</v>
      </c>
      <c r="UBY37" s="450" t="s">
        <v>327</v>
      </c>
      <c r="UBZ37" s="450" t="s">
        <v>150</v>
      </c>
      <c r="UCA37" s="446" t="s">
        <v>151</v>
      </c>
      <c r="UCB37" s="446" t="s">
        <v>138</v>
      </c>
      <c r="UCC37" s="446" t="s">
        <v>139</v>
      </c>
      <c r="UCD37" s="446">
        <v>0.3</v>
      </c>
      <c r="UCE37" s="451">
        <f>+VLOOKUP(UBZ37,[111]Insumos!$A$2:$F$2700,5,FALSE)</f>
        <v>32545</v>
      </c>
      <c r="UCF37" s="451">
        <f>+ROUND(UCD37*UCE37,0)</f>
        <v>9764</v>
      </c>
      <c r="UCG37" s="450" t="s">
        <v>327</v>
      </c>
      <c r="UCH37" s="450" t="s">
        <v>150</v>
      </c>
      <c r="UCI37" s="446" t="s">
        <v>151</v>
      </c>
      <c r="UCJ37" s="446" t="s">
        <v>138</v>
      </c>
      <c r="UCK37" s="446" t="s">
        <v>139</v>
      </c>
      <c r="UCL37" s="446">
        <v>0.3</v>
      </c>
      <c r="UCM37" s="451">
        <f>+VLOOKUP(UCH37,[111]Insumos!$A$2:$F$2700,5,FALSE)</f>
        <v>32545</v>
      </c>
      <c r="UCN37" s="451">
        <f>+ROUND(UCL37*UCM37,0)</f>
        <v>9764</v>
      </c>
      <c r="UCO37" s="450" t="s">
        <v>327</v>
      </c>
      <c r="UCP37" s="450" t="s">
        <v>150</v>
      </c>
      <c r="UCQ37" s="446" t="s">
        <v>151</v>
      </c>
      <c r="UCR37" s="446" t="s">
        <v>138</v>
      </c>
      <c r="UCS37" s="446" t="s">
        <v>139</v>
      </c>
      <c r="UCT37" s="446">
        <v>0.3</v>
      </c>
      <c r="UCU37" s="451">
        <f>+VLOOKUP(UCP37,[111]Insumos!$A$2:$F$2700,5,FALSE)</f>
        <v>32545</v>
      </c>
      <c r="UCV37" s="451">
        <f>+ROUND(UCT37*UCU37,0)</f>
        <v>9764</v>
      </c>
      <c r="UCW37" s="450" t="s">
        <v>327</v>
      </c>
      <c r="UCX37" s="450" t="s">
        <v>150</v>
      </c>
      <c r="UCY37" s="446" t="s">
        <v>151</v>
      </c>
      <c r="UCZ37" s="446" t="s">
        <v>138</v>
      </c>
      <c r="UDA37" s="446" t="s">
        <v>139</v>
      </c>
      <c r="UDB37" s="446">
        <v>0.3</v>
      </c>
      <c r="UDC37" s="451">
        <f>+VLOOKUP(UCX37,[111]Insumos!$A$2:$F$2700,5,FALSE)</f>
        <v>32545</v>
      </c>
      <c r="UDD37" s="451">
        <f>+ROUND(UDB37*UDC37,0)</f>
        <v>9764</v>
      </c>
      <c r="UDE37" s="450" t="s">
        <v>327</v>
      </c>
      <c r="UDF37" s="450" t="s">
        <v>150</v>
      </c>
      <c r="UDG37" s="446" t="s">
        <v>151</v>
      </c>
      <c r="UDH37" s="446" t="s">
        <v>138</v>
      </c>
      <c r="UDI37" s="446" t="s">
        <v>139</v>
      </c>
      <c r="UDJ37" s="446">
        <v>0.3</v>
      </c>
      <c r="UDK37" s="451">
        <f>+VLOOKUP(UDF37,[111]Insumos!$A$2:$F$2700,5,FALSE)</f>
        <v>32545</v>
      </c>
      <c r="UDL37" s="451">
        <f>+ROUND(UDJ37*UDK37,0)</f>
        <v>9764</v>
      </c>
      <c r="UDM37" s="450" t="s">
        <v>327</v>
      </c>
      <c r="UDN37" s="450" t="s">
        <v>150</v>
      </c>
      <c r="UDO37" s="446" t="s">
        <v>151</v>
      </c>
      <c r="UDP37" s="446" t="s">
        <v>138</v>
      </c>
      <c r="UDQ37" s="446" t="s">
        <v>139</v>
      </c>
      <c r="UDR37" s="446">
        <v>0.3</v>
      </c>
      <c r="UDS37" s="451">
        <f>+VLOOKUP(UDN37,[111]Insumos!$A$2:$F$2700,5,FALSE)</f>
        <v>32545</v>
      </c>
      <c r="UDT37" s="451">
        <f>+ROUND(UDR37*UDS37,0)</f>
        <v>9764</v>
      </c>
      <c r="UDU37" s="450" t="s">
        <v>327</v>
      </c>
      <c r="UDV37" s="450" t="s">
        <v>150</v>
      </c>
      <c r="UDW37" s="446" t="s">
        <v>151</v>
      </c>
      <c r="UDX37" s="446" t="s">
        <v>138</v>
      </c>
      <c r="UDY37" s="446" t="s">
        <v>139</v>
      </c>
      <c r="UDZ37" s="446">
        <v>0.3</v>
      </c>
      <c r="UEA37" s="451">
        <f>+VLOOKUP(UDV37,[111]Insumos!$A$2:$F$2700,5,FALSE)</f>
        <v>32545</v>
      </c>
      <c r="UEB37" s="451">
        <f>+ROUND(UDZ37*UEA37,0)</f>
        <v>9764</v>
      </c>
      <c r="UEC37" s="450" t="s">
        <v>327</v>
      </c>
      <c r="UED37" s="450" t="s">
        <v>150</v>
      </c>
      <c r="UEE37" s="446" t="s">
        <v>151</v>
      </c>
      <c r="UEF37" s="446" t="s">
        <v>138</v>
      </c>
      <c r="UEG37" s="446" t="s">
        <v>139</v>
      </c>
      <c r="UEH37" s="446">
        <v>0.3</v>
      </c>
      <c r="UEI37" s="451">
        <f>+VLOOKUP(UED37,[111]Insumos!$A$2:$F$2700,5,FALSE)</f>
        <v>32545</v>
      </c>
      <c r="UEJ37" s="451">
        <f>+ROUND(UEH37*UEI37,0)</f>
        <v>9764</v>
      </c>
      <c r="UEK37" s="450" t="s">
        <v>327</v>
      </c>
      <c r="UEL37" s="450" t="s">
        <v>150</v>
      </c>
      <c r="UEM37" s="446" t="s">
        <v>151</v>
      </c>
      <c r="UEN37" s="446" t="s">
        <v>138</v>
      </c>
      <c r="UEO37" s="446" t="s">
        <v>139</v>
      </c>
      <c r="UEP37" s="446">
        <v>0.3</v>
      </c>
      <c r="UEQ37" s="451">
        <f>+VLOOKUP(UEL37,[111]Insumos!$A$2:$F$2700,5,FALSE)</f>
        <v>32545</v>
      </c>
      <c r="UER37" s="451">
        <f>+ROUND(UEP37*UEQ37,0)</f>
        <v>9764</v>
      </c>
      <c r="UES37" s="450" t="s">
        <v>327</v>
      </c>
      <c r="UET37" s="450" t="s">
        <v>150</v>
      </c>
      <c r="UEU37" s="446" t="s">
        <v>151</v>
      </c>
      <c r="UEV37" s="446" t="s">
        <v>138</v>
      </c>
      <c r="UEW37" s="446" t="s">
        <v>139</v>
      </c>
      <c r="UEX37" s="446">
        <v>0.3</v>
      </c>
      <c r="UEY37" s="451">
        <f>+VLOOKUP(UET37,[111]Insumos!$A$2:$F$2700,5,FALSE)</f>
        <v>32545</v>
      </c>
      <c r="UEZ37" s="451">
        <f>+ROUND(UEX37*UEY37,0)</f>
        <v>9764</v>
      </c>
      <c r="UFA37" s="450" t="s">
        <v>327</v>
      </c>
      <c r="UFB37" s="450" t="s">
        <v>150</v>
      </c>
      <c r="UFC37" s="446" t="s">
        <v>151</v>
      </c>
      <c r="UFD37" s="446" t="s">
        <v>138</v>
      </c>
      <c r="UFE37" s="446" t="s">
        <v>139</v>
      </c>
      <c r="UFF37" s="446">
        <v>0.3</v>
      </c>
      <c r="UFG37" s="451">
        <f>+VLOOKUP(UFB37,[111]Insumos!$A$2:$F$2700,5,FALSE)</f>
        <v>32545</v>
      </c>
      <c r="UFH37" s="451">
        <f>+ROUND(UFF37*UFG37,0)</f>
        <v>9764</v>
      </c>
      <c r="UFI37" s="450" t="s">
        <v>327</v>
      </c>
      <c r="UFJ37" s="450" t="s">
        <v>150</v>
      </c>
      <c r="UFK37" s="446" t="s">
        <v>151</v>
      </c>
      <c r="UFL37" s="446" t="s">
        <v>138</v>
      </c>
      <c r="UFM37" s="446" t="s">
        <v>139</v>
      </c>
      <c r="UFN37" s="446">
        <v>0.3</v>
      </c>
      <c r="UFO37" s="451">
        <f>+VLOOKUP(UFJ37,[111]Insumos!$A$2:$F$2700,5,FALSE)</f>
        <v>32545</v>
      </c>
      <c r="UFP37" s="451">
        <f>+ROUND(UFN37*UFO37,0)</f>
        <v>9764</v>
      </c>
      <c r="UFQ37" s="450" t="s">
        <v>327</v>
      </c>
      <c r="UFR37" s="450" t="s">
        <v>150</v>
      </c>
      <c r="UFS37" s="446" t="s">
        <v>151</v>
      </c>
      <c r="UFT37" s="446" t="s">
        <v>138</v>
      </c>
      <c r="UFU37" s="446" t="s">
        <v>139</v>
      </c>
      <c r="UFV37" s="446">
        <v>0.3</v>
      </c>
      <c r="UFW37" s="451">
        <f>+VLOOKUP(UFR37,[111]Insumos!$A$2:$F$2700,5,FALSE)</f>
        <v>32545</v>
      </c>
      <c r="UFX37" s="451">
        <f>+ROUND(UFV37*UFW37,0)</f>
        <v>9764</v>
      </c>
      <c r="UFY37" s="450" t="s">
        <v>327</v>
      </c>
      <c r="UFZ37" s="450" t="s">
        <v>150</v>
      </c>
      <c r="UGA37" s="446" t="s">
        <v>151</v>
      </c>
      <c r="UGB37" s="446" t="s">
        <v>138</v>
      </c>
      <c r="UGC37" s="446" t="s">
        <v>139</v>
      </c>
      <c r="UGD37" s="446">
        <v>0.3</v>
      </c>
      <c r="UGE37" s="451">
        <f>+VLOOKUP(UFZ37,[111]Insumos!$A$2:$F$2700,5,FALSE)</f>
        <v>32545</v>
      </c>
      <c r="UGF37" s="451">
        <f>+ROUND(UGD37*UGE37,0)</f>
        <v>9764</v>
      </c>
      <c r="UGG37" s="450" t="s">
        <v>327</v>
      </c>
      <c r="UGH37" s="450" t="s">
        <v>150</v>
      </c>
      <c r="UGI37" s="446" t="s">
        <v>151</v>
      </c>
      <c r="UGJ37" s="446" t="s">
        <v>138</v>
      </c>
      <c r="UGK37" s="446" t="s">
        <v>139</v>
      </c>
      <c r="UGL37" s="446">
        <v>0.3</v>
      </c>
      <c r="UGM37" s="451">
        <f>+VLOOKUP(UGH37,[111]Insumos!$A$2:$F$2700,5,FALSE)</f>
        <v>32545</v>
      </c>
      <c r="UGN37" s="451">
        <f>+ROUND(UGL37*UGM37,0)</f>
        <v>9764</v>
      </c>
      <c r="UGO37" s="450" t="s">
        <v>327</v>
      </c>
      <c r="UGP37" s="450" t="s">
        <v>150</v>
      </c>
      <c r="UGQ37" s="446" t="s">
        <v>151</v>
      </c>
      <c r="UGR37" s="446" t="s">
        <v>138</v>
      </c>
      <c r="UGS37" s="446" t="s">
        <v>139</v>
      </c>
      <c r="UGT37" s="446">
        <v>0.3</v>
      </c>
      <c r="UGU37" s="451">
        <f>+VLOOKUP(UGP37,[111]Insumos!$A$2:$F$2700,5,FALSE)</f>
        <v>32545</v>
      </c>
      <c r="UGV37" s="451">
        <f>+ROUND(UGT37*UGU37,0)</f>
        <v>9764</v>
      </c>
      <c r="UGW37" s="450" t="s">
        <v>327</v>
      </c>
      <c r="UGX37" s="450" t="s">
        <v>150</v>
      </c>
      <c r="UGY37" s="446" t="s">
        <v>151</v>
      </c>
      <c r="UGZ37" s="446" t="s">
        <v>138</v>
      </c>
      <c r="UHA37" s="446" t="s">
        <v>139</v>
      </c>
      <c r="UHB37" s="446">
        <v>0.3</v>
      </c>
      <c r="UHC37" s="451">
        <f>+VLOOKUP(UGX37,[111]Insumos!$A$2:$F$2700,5,FALSE)</f>
        <v>32545</v>
      </c>
      <c r="UHD37" s="451">
        <f>+ROUND(UHB37*UHC37,0)</f>
        <v>9764</v>
      </c>
      <c r="UHE37" s="450" t="s">
        <v>327</v>
      </c>
      <c r="UHF37" s="450" t="s">
        <v>150</v>
      </c>
      <c r="UHG37" s="446" t="s">
        <v>151</v>
      </c>
      <c r="UHH37" s="446" t="s">
        <v>138</v>
      </c>
      <c r="UHI37" s="446" t="s">
        <v>139</v>
      </c>
      <c r="UHJ37" s="446">
        <v>0.3</v>
      </c>
      <c r="UHK37" s="451">
        <f>+VLOOKUP(UHF37,[111]Insumos!$A$2:$F$2700,5,FALSE)</f>
        <v>32545</v>
      </c>
      <c r="UHL37" s="451">
        <f>+ROUND(UHJ37*UHK37,0)</f>
        <v>9764</v>
      </c>
      <c r="UHM37" s="450" t="s">
        <v>327</v>
      </c>
      <c r="UHN37" s="450" t="s">
        <v>150</v>
      </c>
      <c r="UHO37" s="446" t="s">
        <v>151</v>
      </c>
      <c r="UHP37" s="446" t="s">
        <v>138</v>
      </c>
      <c r="UHQ37" s="446" t="s">
        <v>139</v>
      </c>
      <c r="UHR37" s="446">
        <v>0.3</v>
      </c>
      <c r="UHS37" s="451">
        <f>+VLOOKUP(UHN37,[111]Insumos!$A$2:$F$2700,5,FALSE)</f>
        <v>32545</v>
      </c>
      <c r="UHT37" s="451">
        <f>+ROUND(UHR37*UHS37,0)</f>
        <v>9764</v>
      </c>
      <c r="UHU37" s="450" t="s">
        <v>327</v>
      </c>
      <c r="UHV37" s="450" t="s">
        <v>150</v>
      </c>
      <c r="UHW37" s="446" t="s">
        <v>151</v>
      </c>
      <c r="UHX37" s="446" t="s">
        <v>138</v>
      </c>
      <c r="UHY37" s="446" t="s">
        <v>139</v>
      </c>
      <c r="UHZ37" s="446">
        <v>0.3</v>
      </c>
      <c r="UIA37" s="451">
        <f>+VLOOKUP(UHV37,[111]Insumos!$A$2:$F$2700,5,FALSE)</f>
        <v>32545</v>
      </c>
      <c r="UIB37" s="451">
        <f>+ROUND(UHZ37*UIA37,0)</f>
        <v>9764</v>
      </c>
      <c r="UIC37" s="450" t="s">
        <v>327</v>
      </c>
      <c r="UID37" s="450" t="s">
        <v>150</v>
      </c>
      <c r="UIE37" s="446" t="s">
        <v>151</v>
      </c>
      <c r="UIF37" s="446" t="s">
        <v>138</v>
      </c>
      <c r="UIG37" s="446" t="s">
        <v>139</v>
      </c>
      <c r="UIH37" s="446">
        <v>0.3</v>
      </c>
      <c r="UII37" s="451">
        <f>+VLOOKUP(UID37,[111]Insumos!$A$2:$F$2700,5,FALSE)</f>
        <v>32545</v>
      </c>
      <c r="UIJ37" s="451">
        <f>+ROUND(UIH37*UII37,0)</f>
        <v>9764</v>
      </c>
      <c r="UIK37" s="450" t="s">
        <v>327</v>
      </c>
      <c r="UIL37" s="450" t="s">
        <v>150</v>
      </c>
      <c r="UIM37" s="446" t="s">
        <v>151</v>
      </c>
      <c r="UIN37" s="446" t="s">
        <v>138</v>
      </c>
      <c r="UIO37" s="446" t="s">
        <v>139</v>
      </c>
      <c r="UIP37" s="446">
        <v>0.3</v>
      </c>
      <c r="UIQ37" s="451">
        <f>+VLOOKUP(UIL37,[111]Insumos!$A$2:$F$2700,5,FALSE)</f>
        <v>32545</v>
      </c>
      <c r="UIR37" s="451">
        <f>+ROUND(UIP37*UIQ37,0)</f>
        <v>9764</v>
      </c>
      <c r="UIS37" s="450" t="s">
        <v>327</v>
      </c>
      <c r="UIT37" s="450" t="s">
        <v>150</v>
      </c>
      <c r="UIU37" s="446" t="s">
        <v>151</v>
      </c>
      <c r="UIV37" s="446" t="s">
        <v>138</v>
      </c>
      <c r="UIW37" s="446" t="s">
        <v>139</v>
      </c>
      <c r="UIX37" s="446">
        <v>0.3</v>
      </c>
      <c r="UIY37" s="451">
        <f>+VLOOKUP(UIT37,[111]Insumos!$A$2:$F$2700,5,FALSE)</f>
        <v>32545</v>
      </c>
      <c r="UIZ37" s="451">
        <f>+ROUND(UIX37*UIY37,0)</f>
        <v>9764</v>
      </c>
      <c r="UJA37" s="450" t="s">
        <v>327</v>
      </c>
      <c r="UJB37" s="450" t="s">
        <v>150</v>
      </c>
      <c r="UJC37" s="446" t="s">
        <v>151</v>
      </c>
      <c r="UJD37" s="446" t="s">
        <v>138</v>
      </c>
      <c r="UJE37" s="446" t="s">
        <v>139</v>
      </c>
      <c r="UJF37" s="446">
        <v>0.3</v>
      </c>
      <c r="UJG37" s="451">
        <f>+VLOOKUP(UJB37,[111]Insumos!$A$2:$F$2700,5,FALSE)</f>
        <v>32545</v>
      </c>
      <c r="UJH37" s="451">
        <f>+ROUND(UJF37*UJG37,0)</f>
        <v>9764</v>
      </c>
      <c r="UJI37" s="450" t="s">
        <v>327</v>
      </c>
      <c r="UJJ37" s="450" t="s">
        <v>150</v>
      </c>
      <c r="UJK37" s="446" t="s">
        <v>151</v>
      </c>
      <c r="UJL37" s="446" t="s">
        <v>138</v>
      </c>
      <c r="UJM37" s="446" t="s">
        <v>139</v>
      </c>
      <c r="UJN37" s="446">
        <v>0.3</v>
      </c>
      <c r="UJO37" s="451">
        <f>+VLOOKUP(UJJ37,[111]Insumos!$A$2:$F$2700,5,FALSE)</f>
        <v>32545</v>
      </c>
      <c r="UJP37" s="451">
        <f>+ROUND(UJN37*UJO37,0)</f>
        <v>9764</v>
      </c>
      <c r="UJQ37" s="450" t="s">
        <v>327</v>
      </c>
      <c r="UJR37" s="450" t="s">
        <v>150</v>
      </c>
      <c r="UJS37" s="446" t="s">
        <v>151</v>
      </c>
      <c r="UJT37" s="446" t="s">
        <v>138</v>
      </c>
      <c r="UJU37" s="446" t="s">
        <v>139</v>
      </c>
      <c r="UJV37" s="446">
        <v>0.3</v>
      </c>
      <c r="UJW37" s="451">
        <f>+VLOOKUP(UJR37,[111]Insumos!$A$2:$F$2700,5,FALSE)</f>
        <v>32545</v>
      </c>
      <c r="UJX37" s="451">
        <f>+ROUND(UJV37*UJW37,0)</f>
        <v>9764</v>
      </c>
      <c r="UJY37" s="450" t="s">
        <v>327</v>
      </c>
      <c r="UJZ37" s="450" t="s">
        <v>150</v>
      </c>
      <c r="UKA37" s="446" t="s">
        <v>151</v>
      </c>
      <c r="UKB37" s="446" t="s">
        <v>138</v>
      </c>
      <c r="UKC37" s="446" t="s">
        <v>139</v>
      </c>
      <c r="UKD37" s="446">
        <v>0.3</v>
      </c>
      <c r="UKE37" s="451">
        <f>+VLOOKUP(UJZ37,[111]Insumos!$A$2:$F$2700,5,FALSE)</f>
        <v>32545</v>
      </c>
      <c r="UKF37" s="451">
        <f>+ROUND(UKD37*UKE37,0)</f>
        <v>9764</v>
      </c>
      <c r="UKG37" s="450" t="s">
        <v>327</v>
      </c>
      <c r="UKH37" s="450" t="s">
        <v>150</v>
      </c>
      <c r="UKI37" s="446" t="s">
        <v>151</v>
      </c>
      <c r="UKJ37" s="446" t="s">
        <v>138</v>
      </c>
      <c r="UKK37" s="446" t="s">
        <v>139</v>
      </c>
      <c r="UKL37" s="446">
        <v>0.3</v>
      </c>
      <c r="UKM37" s="451">
        <f>+VLOOKUP(UKH37,[111]Insumos!$A$2:$F$2700,5,FALSE)</f>
        <v>32545</v>
      </c>
      <c r="UKN37" s="451">
        <f>+ROUND(UKL37*UKM37,0)</f>
        <v>9764</v>
      </c>
      <c r="UKO37" s="450" t="s">
        <v>327</v>
      </c>
      <c r="UKP37" s="450" t="s">
        <v>150</v>
      </c>
      <c r="UKQ37" s="446" t="s">
        <v>151</v>
      </c>
      <c r="UKR37" s="446" t="s">
        <v>138</v>
      </c>
      <c r="UKS37" s="446" t="s">
        <v>139</v>
      </c>
      <c r="UKT37" s="446">
        <v>0.3</v>
      </c>
      <c r="UKU37" s="451">
        <f>+VLOOKUP(UKP37,[111]Insumos!$A$2:$F$2700,5,FALSE)</f>
        <v>32545</v>
      </c>
      <c r="UKV37" s="451">
        <f>+ROUND(UKT37*UKU37,0)</f>
        <v>9764</v>
      </c>
      <c r="UKW37" s="450" t="s">
        <v>327</v>
      </c>
      <c r="UKX37" s="450" t="s">
        <v>150</v>
      </c>
      <c r="UKY37" s="446" t="s">
        <v>151</v>
      </c>
      <c r="UKZ37" s="446" t="s">
        <v>138</v>
      </c>
      <c r="ULA37" s="446" t="s">
        <v>139</v>
      </c>
      <c r="ULB37" s="446">
        <v>0.3</v>
      </c>
      <c r="ULC37" s="451">
        <f>+VLOOKUP(UKX37,[111]Insumos!$A$2:$F$2700,5,FALSE)</f>
        <v>32545</v>
      </c>
      <c r="ULD37" s="451">
        <f>+ROUND(ULB37*ULC37,0)</f>
        <v>9764</v>
      </c>
      <c r="ULE37" s="450" t="s">
        <v>327</v>
      </c>
      <c r="ULF37" s="450" t="s">
        <v>150</v>
      </c>
      <c r="ULG37" s="446" t="s">
        <v>151</v>
      </c>
      <c r="ULH37" s="446" t="s">
        <v>138</v>
      </c>
      <c r="ULI37" s="446" t="s">
        <v>139</v>
      </c>
      <c r="ULJ37" s="446">
        <v>0.3</v>
      </c>
      <c r="ULK37" s="451">
        <f>+VLOOKUP(ULF37,[111]Insumos!$A$2:$F$2700,5,FALSE)</f>
        <v>32545</v>
      </c>
      <c r="ULL37" s="451">
        <f>+ROUND(ULJ37*ULK37,0)</f>
        <v>9764</v>
      </c>
      <c r="ULM37" s="450" t="s">
        <v>327</v>
      </c>
      <c r="ULN37" s="450" t="s">
        <v>150</v>
      </c>
      <c r="ULO37" s="446" t="s">
        <v>151</v>
      </c>
      <c r="ULP37" s="446" t="s">
        <v>138</v>
      </c>
      <c r="ULQ37" s="446" t="s">
        <v>139</v>
      </c>
      <c r="ULR37" s="446">
        <v>0.3</v>
      </c>
      <c r="ULS37" s="451">
        <f>+VLOOKUP(ULN37,[111]Insumos!$A$2:$F$2700,5,FALSE)</f>
        <v>32545</v>
      </c>
      <c r="ULT37" s="451">
        <f>+ROUND(ULR37*ULS37,0)</f>
        <v>9764</v>
      </c>
      <c r="ULU37" s="450" t="s">
        <v>327</v>
      </c>
      <c r="ULV37" s="450" t="s">
        <v>150</v>
      </c>
      <c r="ULW37" s="446" t="s">
        <v>151</v>
      </c>
      <c r="ULX37" s="446" t="s">
        <v>138</v>
      </c>
      <c r="ULY37" s="446" t="s">
        <v>139</v>
      </c>
      <c r="ULZ37" s="446">
        <v>0.3</v>
      </c>
      <c r="UMA37" s="451">
        <f>+VLOOKUP(ULV37,[111]Insumos!$A$2:$F$2700,5,FALSE)</f>
        <v>32545</v>
      </c>
      <c r="UMB37" s="451">
        <f>+ROUND(ULZ37*UMA37,0)</f>
        <v>9764</v>
      </c>
      <c r="UMC37" s="450" t="s">
        <v>327</v>
      </c>
      <c r="UMD37" s="450" t="s">
        <v>150</v>
      </c>
      <c r="UME37" s="446" t="s">
        <v>151</v>
      </c>
      <c r="UMF37" s="446" t="s">
        <v>138</v>
      </c>
      <c r="UMG37" s="446" t="s">
        <v>139</v>
      </c>
      <c r="UMH37" s="446">
        <v>0.3</v>
      </c>
      <c r="UMI37" s="451">
        <f>+VLOOKUP(UMD37,[111]Insumos!$A$2:$F$2700,5,FALSE)</f>
        <v>32545</v>
      </c>
      <c r="UMJ37" s="451">
        <f>+ROUND(UMH37*UMI37,0)</f>
        <v>9764</v>
      </c>
      <c r="UMK37" s="450" t="s">
        <v>327</v>
      </c>
      <c r="UML37" s="450" t="s">
        <v>150</v>
      </c>
      <c r="UMM37" s="446" t="s">
        <v>151</v>
      </c>
      <c r="UMN37" s="446" t="s">
        <v>138</v>
      </c>
      <c r="UMO37" s="446" t="s">
        <v>139</v>
      </c>
      <c r="UMP37" s="446">
        <v>0.3</v>
      </c>
      <c r="UMQ37" s="451">
        <f>+VLOOKUP(UML37,[111]Insumos!$A$2:$F$2700,5,FALSE)</f>
        <v>32545</v>
      </c>
      <c r="UMR37" s="451">
        <f>+ROUND(UMP37*UMQ37,0)</f>
        <v>9764</v>
      </c>
      <c r="UMS37" s="450" t="s">
        <v>327</v>
      </c>
      <c r="UMT37" s="450" t="s">
        <v>150</v>
      </c>
      <c r="UMU37" s="446" t="s">
        <v>151</v>
      </c>
      <c r="UMV37" s="446" t="s">
        <v>138</v>
      </c>
      <c r="UMW37" s="446" t="s">
        <v>139</v>
      </c>
      <c r="UMX37" s="446">
        <v>0.3</v>
      </c>
      <c r="UMY37" s="451">
        <f>+VLOOKUP(UMT37,[111]Insumos!$A$2:$F$2700,5,FALSE)</f>
        <v>32545</v>
      </c>
      <c r="UMZ37" s="451">
        <f>+ROUND(UMX37*UMY37,0)</f>
        <v>9764</v>
      </c>
      <c r="UNA37" s="450" t="s">
        <v>327</v>
      </c>
      <c r="UNB37" s="450" t="s">
        <v>150</v>
      </c>
      <c r="UNC37" s="446" t="s">
        <v>151</v>
      </c>
      <c r="UND37" s="446" t="s">
        <v>138</v>
      </c>
      <c r="UNE37" s="446" t="s">
        <v>139</v>
      </c>
      <c r="UNF37" s="446">
        <v>0.3</v>
      </c>
      <c r="UNG37" s="451">
        <f>+VLOOKUP(UNB37,[111]Insumos!$A$2:$F$2700,5,FALSE)</f>
        <v>32545</v>
      </c>
      <c r="UNH37" s="451">
        <f>+ROUND(UNF37*UNG37,0)</f>
        <v>9764</v>
      </c>
      <c r="UNI37" s="450" t="s">
        <v>327</v>
      </c>
      <c r="UNJ37" s="450" t="s">
        <v>150</v>
      </c>
      <c r="UNK37" s="446" t="s">
        <v>151</v>
      </c>
      <c r="UNL37" s="446" t="s">
        <v>138</v>
      </c>
      <c r="UNM37" s="446" t="s">
        <v>139</v>
      </c>
      <c r="UNN37" s="446">
        <v>0.3</v>
      </c>
      <c r="UNO37" s="451">
        <f>+VLOOKUP(UNJ37,[111]Insumos!$A$2:$F$2700,5,FALSE)</f>
        <v>32545</v>
      </c>
      <c r="UNP37" s="451">
        <f>+ROUND(UNN37*UNO37,0)</f>
        <v>9764</v>
      </c>
      <c r="UNQ37" s="450" t="s">
        <v>327</v>
      </c>
      <c r="UNR37" s="450" t="s">
        <v>150</v>
      </c>
      <c r="UNS37" s="446" t="s">
        <v>151</v>
      </c>
      <c r="UNT37" s="446" t="s">
        <v>138</v>
      </c>
      <c r="UNU37" s="446" t="s">
        <v>139</v>
      </c>
      <c r="UNV37" s="446">
        <v>0.3</v>
      </c>
      <c r="UNW37" s="451">
        <f>+VLOOKUP(UNR37,[111]Insumos!$A$2:$F$2700,5,FALSE)</f>
        <v>32545</v>
      </c>
      <c r="UNX37" s="451">
        <f>+ROUND(UNV37*UNW37,0)</f>
        <v>9764</v>
      </c>
      <c r="UNY37" s="450" t="s">
        <v>327</v>
      </c>
      <c r="UNZ37" s="450" t="s">
        <v>150</v>
      </c>
      <c r="UOA37" s="446" t="s">
        <v>151</v>
      </c>
      <c r="UOB37" s="446" t="s">
        <v>138</v>
      </c>
      <c r="UOC37" s="446" t="s">
        <v>139</v>
      </c>
      <c r="UOD37" s="446">
        <v>0.3</v>
      </c>
      <c r="UOE37" s="451">
        <f>+VLOOKUP(UNZ37,[111]Insumos!$A$2:$F$2700,5,FALSE)</f>
        <v>32545</v>
      </c>
      <c r="UOF37" s="451">
        <f>+ROUND(UOD37*UOE37,0)</f>
        <v>9764</v>
      </c>
      <c r="UOG37" s="450" t="s">
        <v>327</v>
      </c>
      <c r="UOH37" s="450" t="s">
        <v>150</v>
      </c>
      <c r="UOI37" s="446" t="s">
        <v>151</v>
      </c>
      <c r="UOJ37" s="446" t="s">
        <v>138</v>
      </c>
      <c r="UOK37" s="446" t="s">
        <v>139</v>
      </c>
      <c r="UOL37" s="446">
        <v>0.3</v>
      </c>
      <c r="UOM37" s="451">
        <f>+VLOOKUP(UOH37,[111]Insumos!$A$2:$F$2700,5,FALSE)</f>
        <v>32545</v>
      </c>
      <c r="UON37" s="451">
        <f>+ROUND(UOL37*UOM37,0)</f>
        <v>9764</v>
      </c>
      <c r="UOO37" s="450" t="s">
        <v>327</v>
      </c>
      <c r="UOP37" s="450" t="s">
        <v>150</v>
      </c>
      <c r="UOQ37" s="446" t="s">
        <v>151</v>
      </c>
      <c r="UOR37" s="446" t="s">
        <v>138</v>
      </c>
      <c r="UOS37" s="446" t="s">
        <v>139</v>
      </c>
      <c r="UOT37" s="446">
        <v>0.3</v>
      </c>
      <c r="UOU37" s="451">
        <f>+VLOOKUP(UOP37,[111]Insumos!$A$2:$F$2700,5,FALSE)</f>
        <v>32545</v>
      </c>
      <c r="UOV37" s="451">
        <f>+ROUND(UOT37*UOU37,0)</f>
        <v>9764</v>
      </c>
      <c r="UOW37" s="450" t="s">
        <v>327</v>
      </c>
      <c r="UOX37" s="450" t="s">
        <v>150</v>
      </c>
      <c r="UOY37" s="446" t="s">
        <v>151</v>
      </c>
      <c r="UOZ37" s="446" t="s">
        <v>138</v>
      </c>
      <c r="UPA37" s="446" t="s">
        <v>139</v>
      </c>
      <c r="UPB37" s="446">
        <v>0.3</v>
      </c>
      <c r="UPC37" s="451">
        <f>+VLOOKUP(UOX37,[111]Insumos!$A$2:$F$2700,5,FALSE)</f>
        <v>32545</v>
      </c>
      <c r="UPD37" s="451">
        <f>+ROUND(UPB37*UPC37,0)</f>
        <v>9764</v>
      </c>
      <c r="UPE37" s="450" t="s">
        <v>327</v>
      </c>
      <c r="UPF37" s="450" t="s">
        <v>150</v>
      </c>
      <c r="UPG37" s="446" t="s">
        <v>151</v>
      </c>
      <c r="UPH37" s="446" t="s">
        <v>138</v>
      </c>
      <c r="UPI37" s="446" t="s">
        <v>139</v>
      </c>
      <c r="UPJ37" s="446">
        <v>0.3</v>
      </c>
      <c r="UPK37" s="451">
        <f>+VLOOKUP(UPF37,[111]Insumos!$A$2:$F$2700,5,FALSE)</f>
        <v>32545</v>
      </c>
      <c r="UPL37" s="451">
        <f>+ROUND(UPJ37*UPK37,0)</f>
        <v>9764</v>
      </c>
      <c r="UPM37" s="450" t="s">
        <v>327</v>
      </c>
      <c r="UPN37" s="450" t="s">
        <v>150</v>
      </c>
      <c r="UPO37" s="446" t="s">
        <v>151</v>
      </c>
      <c r="UPP37" s="446" t="s">
        <v>138</v>
      </c>
      <c r="UPQ37" s="446" t="s">
        <v>139</v>
      </c>
      <c r="UPR37" s="446">
        <v>0.3</v>
      </c>
      <c r="UPS37" s="451">
        <f>+VLOOKUP(UPN37,[111]Insumos!$A$2:$F$2700,5,FALSE)</f>
        <v>32545</v>
      </c>
      <c r="UPT37" s="451">
        <f>+ROUND(UPR37*UPS37,0)</f>
        <v>9764</v>
      </c>
      <c r="UPU37" s="450" t="s">
        <v>327</v>
      </c>
      <c r="UPV37" s="450" t="s">
        <v>150</v>
      </c>
      <c r="UPW37" s="446" t="s">
        <v>151</v>
      </c>
      <c r="UPX37" s="446" t="s">
        <v>138</v>
      </c>
      <c r="UPY37" s="446" t="s">
        <v>139</v>
      </c>
      <c r="UPZ37" s="446">
        <v>0.3</v>
      </c>
      <c r="UQA37" s="451">
        <f>+VLOOKUP(UPV37,[111]Insumos!$A$2:$F$2700,5,FALSE)</f>
        <v>32545</v>
      </c>
      <c r="UQB37" s="451">
        <f>+ROUND(UPZ37*UQA37,0)</f>
        <v>9764</v>
      </c>
      <c r="UQC37" s="450" t="s">
        <v>327</v>
      </c>
      <c r="UQD37" s="450" t="s">
        <v>150</v>
      </c>
      <c r="UQE37" s="446" t="s">
        <v>151</v>
      </c>
      <c r="UQF37" s="446" t="s">
        <v>138</v>
      </c>
      <c r="UQG37" s="446" t="s">
        <v>139</v>
      </c>
      <c r="UQH37" s="446">
        <v>0.3</v>
      </c>
      <c r="UQI37" s="451">
        <f>+VLOOKUP(UQD37,[111]Insumos!$A$2:$F$2700,5,FALSE)</f>
        <v>32545</v>
      </c>
      <c r="UQJ37" s="451">
        <f>+ROUND(UQH37*UQI37,0)</f>
        <v>9764</v>
      </c>
      <c r="UQK37" s="450" t="s">
        <v>327</v>
      </c>
      <c r="UQL37" s="450" t="s">
        <v>150</v>
      </c>
      <c r="UQM37" s="446" t="s">
        <v>151</v>
      </c>
      <c r="UQN37" s="446" t="s">
        <v>138</v>
      </c>
      <c r="UQO37" s="446" t="s">
        <v>139</v>
      </c>
      <c r="UQP37" s="446">
        <v>0.3</v>
      </c>
      <c r="UQQ37" s="451">
        <f>+VLOOKUP(UQL37,[111]Insumos!$A$2:$F$2700,5,FALSE)</f>
        <v>32545</v>
      </c>
      <c r="UQR37" s="451">
        <f>+ROUND(UQP37*UQQ37,0)</f>
        <v>9764</v>
      </c>
      <c r="UQS37" s="450" t="s">
        <v>327</v>
      </c>
      <c r="UQT37" s="450" t="s">
        <v>150</v>
      </c>
      <c r="UQU37" s="446" t="s">
        <v>151</v>
      </c>
      <c r="UQV37" s="446" t="s">
        <v>138</v>
      </c>
      <c r="UQW37" s="446" t="s">
        <v>139</v>
      </c>
      <c r="UQX37" s="446">
        <v>0.3</v>
      </c>
      <c r="UQY37" s="451">
        <f>+VLOOKUP(UQT37,[111]Insumos!$A$2:$F$2700,5,FALSE)</f>
        <v>32545</v>
      </c>
      <c r="UQZ37" s="451">
        <f>+ROUND(UQX37*UQY37,0)</f>
        <v>9764</v>
      </c>
      <c r="URA37" s="450" t="s">
        <v>327</v>
      </c>
      <c r="URB37" s="450" t="s">
        <v>150</v>
      </c>
      <c r="URC37" s="446" t="s">
        <v>151</v>
      </c>
      <c r="URD37" s="446" t="s">
        <v>138</v>
      </c>
      <c r="URE37" s="446" t="s">
        <v>139</v>
      </c>
      <c r="URF37" s="446">
        <v>0.3</v>
      </c>
      <c r="URG37" s="451">
        <f>+VLOOKUP(URB37,[111]Insumos!$A$2:$F$2700,5,FALSE)</f>
        <v>32545</v>
      </c>
      <c r="URH37" s="451">
        <f>+ROUND(URF37*URG37,0)</f>
        <v>9764</v>
      </c>
      <c r="URI37" s="450" t="s">
        <v>327</v>
      </c>
      <c r="URJ37" s="450" t="s">
        <v>150</v>
      </c>
      <c r="URK37" s="446" t="s">
        <v>151</v>
      </c>
      <c r="URL37" s="446" t="s">
        <v>138</v>
      </c>
      <c r="URM37" s="446" t="s">
        <v>139</v>
      </c>
      <c r="URN37" s="446">
        <v>0.3</v>
      </c>
      <c r="URO37" s="451">
        <f>+VLOOKUP(URJ37,[111]Insumos!$A$2:$F$2700,5,FALSE)</f>
        <v>32545</v>
      </c>
      <c r="URP37" s="451">
        <f>+ROUND(URN37*URO37,0)</f>
        <v>9764</v>
      </c>
      <c r="URQ37" s="450" t="s">
        <v>327</v>
      </c>
      <c r="URR37" s="450" t="s">
        <v>150</v>
      </c>
      <c r="URS37" s="446" t="s">
        <v>151</v>
      </c>
      <c r="URT37" s="446" t="s">
        <v>138</v>
      </c>
      <c r="URU37" s="446" t="s">
        <v>139</v>
      </c>
      <c r="URV37" s="446">
        <v>0.3</v>
      </c>
      <c r="URW37" s="451">
        <f>+VLOOKUP(URR37,[111]Insumos!$A$2:$F$2700,5,FALSE)</f>
        <v>32545</v>
      </c>
      <c r="URX37" s="451">
        <f>+ROUND(URV37*URW37,0)</f>
        <v>9764</v>
      </c>
      <c r="URY37" s="450" t="s">
        <v>327</v>
      </c>
      <c r="URZ37" s="450" t="s">
        <v>150</v>
      </c>
      <c r="USA37" s="446" t="s">
        <v>151</v>
      </c>
      <c r="USB37" s="446" t="s">
        <v>138</v>
      </c>
      <c r="USC37" s="446" t="s">
        <v>139</v>
      </c>
      <c r="USD37" s="446">
        <v>0.3</v>
      </c>
      <c r="USE37" s="451">
        <f>+VLOOKUP(URZ37,[111]Insumos!$A$2:$F$2700,5,FALSE)</f>
        <v>32545</v>
      </c>
      <c r="USF37" s="451">
        <f>+ROUND(USD37*USE37,0)</f>
        <v>9764</v>
      </c>
      <c r="USG37" s="450" t="s">
        <v>327</v>
      </c>
      <c r="USH37" s="450" t="s">
        <v>150</v>
      </c>
      <c r="USI37" s="446" t="s">
        <v>151</v>
      </c>
      <c r="USJ37" s="446" t="s">
        <v>138</v>
      </c>
      <c r="USK37" s="446" t="s">
        <v>139</v>
      </c>
      <c r="USL37" s="446">
        <v>0.3</v>
      </c>
      <c r="USM37" s="451">
        <f>+VLOOKUP(USH37,[111]Insumos!$A$2:$F$2700,5,FALSE)</f>
        <v>32545</v>
      </c>
      <c r="USN37" s="451">
        <f>+ROUND(USL37*USM37,0)</f>
        <v>9764</v>
      </c>
      <c r="USO37" s="450" t="s">
        <v>327</v>
      </c>
      <c r="USP37" s="450" t="s">
        <v>150</v>
      </c>
      <c r="USQ37" s="446" t="s">
        <v>151</v>
      </c>
      <c r="USR37" s="446" t="s">
        <v>138</v>
      </c>
      <c r="USS37" s="446" t="s">
        <v>139</v>
      </c>
      <c r="UST37" s="446">
        <v>0.3</v>
      </c>
      <c r="USU37" s="451">
        <f>+VLOOKUP(USP37,[111]Insumos!$A$2:$F$2700,5,FALSE)</f>
        <v>32545</v>
      </c>
      <c r="USV37" s="451">
        <f>+ROUND(UST37*USU37,0)</f>
        <v>9764</v>
      </c>
      <c r="USW37" s="450" t="s">
        <v>327</v>
      </c>
      <c r="USX37" s="450" t="s">
        <v>150</v>
      </c>
      <c r="USY37" s="446" t="s">
        <v>151</v>
      </c>
      <c r="USZ37" s="446" t="s">
        <v>138</v>
      </c>
      <c r="UTA37" s="446" t="s">
        <v>139</v>
      </c>
      <c r="UTB37" s="446">
        <v>0.3</v>
      </c>
      <c r="UTC37" s="451">
        <f>+VLOOKUP(USX37,[111]Insumos!$A$2:$F$2700,5,FALSE)</f>
        <v>32545</v>
      </c>
      <c r="UTD37" s="451">
        <f>+ROUND(UTB37*UTC37,0)</f>
        <v>9764</v>
      </c>
      <c r="UTE37" s="450" t="s">
        <v>327</v>
      </c>
      <c r="UTF37" s="450" t="s">
        <v>150</v>
      </c>
      <c r="UTG37" s="446" t="s">
        <v>151</v>
      </c>
      <c r="UTH37" s="446" t="s">
        <v>138</v>
      </c>
      <c r="UTI37" s="446" t="s">
        <v>139</v>
      </c>
      <c r="UTJ37" s="446">
        <v>0.3</v>
      </c>
      <c r="UTK37" s="451">
        <f>+VLOOKUP(UTF37,[111]Insumos!$A$2:$F$2700,5,FALSE)</f>
        <v>32545</v>
      </c>
      <c r="UTL37" s="451">
        <f>+ROUND(UTJ37*UTK37,0)</f>
        <v>9764</v>
      </c>
      <c r="UTM37" s="450" t="s">
        <v>327</v>
      </c>
      <c r="UTN37" s="450" t="s">
        <v>150</v>
      </c>
      <c r="UTO37" s="446" t="s">
        <v>151</v>
      </c>
      <c r="UTP37" s="446" t="s">
        <v>138</v>
      </c>
      <c r="UTQ37" s="446" t="s">
        <v>139</v>
      </c>
      <c r="UTR37" s="446">
        <v>0.3</v>
      </c>
      <c r="UTS37" s="451">
        <f>+VLOOKUP(UTN37,[111]Insumos!$A$2:$F$2700,5,FALSE)</f>
        <v>32545</v>
      </c>
      <c r="UTT37" s="451">
        <f>+ROUND(UTR37*UTS37,0)</f>
        <v>9764</v>
      </c>
      <c r="UTU37" s="450" t="s">
        <v>327</v>
      </c>
      <c r="UTV37" s="450" t="s">
        <v>150</v>
      </c>
      <c r="UTW37" s="446" t="s">
        <v>151</v>
      </c>
      <c r="UTX37" s="446" t="s">
        <v>138</v>
      </c>
      <c r="UTY37" s="446" t="s">
        <v>139</v>
      </c>
      <c r="UTZ37" s="446">
        <v>0.3</v>
      </c>
      <c r="UUA37" s="451">
        <f>+VLOOKUP(UTV37,[111]Insumos!$A$2:$F$2700,5,FALSE)</f>
        <v>32545</v>
      </c>
      <c r="UUB37" s="451">
        <f>+ROUND(UTZ37*UUA37,0)</f>
        <v>9764</v>
      </c>
      <c r="UUC37" s="450" t="s">
        <v>327</v>
      </c>
      <c r="UUD37" s="450" t="s">
        <v>150</v>
      </c>
      <c r="UUE37" s="446" t="s">
        <v>151</v>
      </c>
      <c r="UUF37" s="446" t="s">
        <v>138</v>
      </c>
      <c r="UUG37" s="446" t="s">
        <v>139</v>
      </c>
      <c r="UUH37" s="446">
        <v>0.3</v>
      </c>
      <c r="UUI37" s="451">
        <f>+VLOOKUP(UUD37,[111]Insumos!$A$2:$F$2700,5,FALSE)</f>
        <v>32545</v>
      </c>
      <c r="UUJ37" s="451">
        <f>+ROUND(UUH37*UUI37,0)</f>
        <v>9764</v>
      </c>
      <c r="UUK37" s="450" t="s">
        <v>327</v>
      </c>
      <c r="UUL37" s="450" t="s">
        <v>150</v>
      </c>
      <c r="UUM37" s="446" t="s">
        <v>151</v>
      </c>
      <c r="UUN37" s="446" t="s">
        <v>138</v>
      </c>
      <c r="UUO37" s="446" t="s">
        <v>139</v>
      </c>
      <c r="UUP37" s="446">
        <v>0.3</v>
      </c>
      <c r="UUQ37" s="451">
        <f>+VLOOKUP(UUL37,[111]Insumos!$A$2:$F$2700,5,FALSE)</f>
        <v>32545</v>
      </c>
      <c r="UUR37" s="451">
        <f>+ROUND(UUP37*UUQ37,0)</f>
        <v>9764</v>
      </c>
      <c r="UUS37" s="450" t="s">
        <v>327</v>
      </c>
      <c r="UUT37" s="450" t="s">
        <v>150</v>
      </c>
      <c r="UUU37" s="446" t="s">
        <v>151</v>
      </c>
      <c r="UUV37" s="446" t="s">
        <v>138</v>
      </c>
      <c r="UUW37" s="446" t="s">
        <v>139</v>
      </c>
      <c r="UUX37" s="446">
        <v>0.3</v>
      </c>
      <c r="UUY37" s="451">
        <f>+VLOOKUP(UUT37,[111]Insumos!$A$2:$F$2700,5,FALSE)</f>
        <v>32545</v>
      </c>
      <c r="UUZ37" s="451">
        <f>+ROUND(UUX37*UUY37,0)</f>
        <v>9764</v>
      </c>
      <c r="UVA37" s="450" t="s">
        <v>327</v>
      </c>
      <c r="UVB37" s="450" t="s">
        <v>150</v>
      </c>
      <c r="UVC37" s="446" t="s">
        <v>151</v>
      </c>
      <c r="UVD37" s="446" t="s">
        <v>138</v>
      </c>
      <c r="UVE37" s="446" t="s">
        <v>139</v>
      </c>
      <c r="UVF37" s="446">
        <v>0.3</v>
      </c>
      <c r="UVG37" s="451">
        <f>+VLOOKUP(UVB37,[111]Insumos!$A$2:$F$2700,5,FALSE)</f>
        <v>32545</v>
      </c>
      <c r="UVH37" s="451">
        <f>+ROUND(UVF37*UVG37,0)</f>
        <v>9764</v>
      </c>
      <c r="UVI37" s="450" t="s">
        <v>327</v>
      </c>
      <c r="UVJ37" s="450" t="s">
        <v>150</v>
      </c>
      <c r="UVK37" s="446" t="s">
        <v>151</v>
      </c>
      <c r="UVL37" s="446" t="s">
        <v>138</v>
      </c>
      <c r="UVM37" s="446" t="s">
        <v>139</v>
      </c>
      <c r="UVN37" s="446">
        <v>0.3</v>
      </c>
      <c r="UVO37" s="451">
        <f>+VLOOKUP(UVJ37,[111]Insumos!$A$2:$F$2700,5,FALSE)</f>
        <v>32545</v>
      </c>
      <c r="UVP37" s="451">
        <f>+ROUND(UVN37*UVO37,0)</f>
        <v>9764</v>
      </c>
      <c r="UVQ37" s="450" t="s">
        <v>327</v>
      </c>
      <c r="UVR37" s="450" t="s">
        <v>150</v>
      </c>
      <c r="UVS37" s="446" t="s">
        <v>151</v>
      </c>
      <c r="UVT37" s="446" t="s">
        <v>138</v>
      </c>
      <c r="UVU37" s="446" t="s">
        <v>139</v>
      </c>
      <c r="UVV37" s="446">
        <v>0.3</v>
      </c>
      <c r="UVW37" s="451">
        <f>+VLOOKUP(UVR37,[111]Insumos!$A$2:$F$2700,5,FALSE)</f>
        <v>32545</v>
      </c>
      <c r="UVX37" s="451">
        <f>+ROUND(UVV37*UVW37,0)</f>
        <v>9764</v>
      </c>
      <c r="UVY37" s="450" t="s">
        <v>327</v>
      </c>
      <c r="UVZ37" s="450" t="s">
        <v>150</v>
      </c>
      <c r="UWA37" s="446" t="s">
        <v>151</v>
      </c>
      <c r="UWB37" s="446" t="s">
        <v>138</v>
      </c>
      <c r="UWC37" s="446" t="s">
        <v>139</v>
      </c>
      <c r="UWD37" s="446">
        <v>0.3</v>
      </c>
      <c r="UWE37" s="451">
        <f>+VLOOKUP(UVZ37,[111]Insumos!$A$2:$F$2700,5,FALSE)</f>
        <v>32545</v>
      </c>
      <c r="UWF37" s="451">
        <f>+ROUND(UWD37*UWE37,0)</f>
        <v>9764</v>
      </c>
      <c r="UWG37" s="450" t="s">
        <v>327</v>
      </c>
      <c r="UWH37" s="450" t="s">
        <v>150</v>
      </c>
      <c r="UWI37" s="446" t="s">
        <v>151</v>
      </c>
      <c r="UWJ37" s="446" t="s">
        <v>138</v>
      </c>
      <c r="UWK37" s="446" t="s">
        <v>139</v>
      </c>
      <c r="UWL37" s="446">
        <v>0.3</v>
      </c>
      <c r="UWM37" s="451">
        <f>+VLOOKUP(UWH37,[111]Insumos!$A$2:$F$2700,5,FALSE)</f>
        <v>32545</v>
      </c>
      <c r="UWN37" s="451">
        <f>+ROUND(UWL37*UWM37,0)</f>
        <v>9764</v>
      </c>
      <c r="UWO37" s="450" t="s">
        <v>327</v>
      </c>
      <c r="UWP37" s="450" t="s">
        <v>150</v>
      </c>
      <c r="UWQ37" s="446" t="s">
        <v>151</v>
      </c>
      <c r="UWR37" s="446" t="s">
        <v>138</v>
      </c>
      <c r="UWS37" s="446" t="s">
        <v>139</v>
      </c>
      <c r="UWT37" s="446">
        <v>0.3</v>
      </c>
      <c r="UWU37" s="451">
        <f>+VLOOKUP(UWP37,[111]Insumos!$A$2:$F$2700,5,FALSE)</f>
        <v>32545</v>
      </c>
      <c r="UWV37" s="451">
        <f>+ROUND(UWT37*UWU37,0)</f>
        <v>9764</v>
      </c>
      <c r="UWW37" s="450" t="s">
        <v>327</v>
      </c>
      <c r="UWX37" s="450" t="s">
        <v>150</v>
      </c>
      <c r="UWY37" s="446" t="s">
        <v>151</v>
      </c>
      <c r="UWZ37" s="446" t="s">
        <v>138</v>
      </c>
      <c r="UXA37" s="446" t="s">
        <v>139</v>
      </c>
      <c r="UXB37" s="446">
        <v>0.3</v>
      </c>
      <c r="UXC37" s="451">
        <f>+VLOOKUP(UWX37,[111]Insumos!$A$2:$F$2700,5,FALSE)</f>
        <v>32545</v>
      </c>
      <c r="UXD37" s="451">
        <f>+ROUND(UXB37*UXC37,0)</f>
        <v>9764</v>
      </c>
      <c r="UXE37" s="450" t="s">
        <v>327</v>
      </c>
      <c r="UXF37" s="450" t="s">
        <v>150</v>
      </c>
      <c r="UXG37" s="446" t="s">
        <v>151</v>
      </c>
      <c r="UXH37" s="446" t="s">
        <v>138</v>
      </c>
      <c r="UXI37" s="446" t="s">
        <v>139</v>
      </c>
      <c r="UXJ37" s="446">
        <v>0.3</v>
      </c>
      <c r="UXK37" s="451">
        <f>+VLOOKUP(UXF37,[111]Insumos!$A$2:$F$2700,5,FALSE)</f>
        <v>32545</v>
      </c>
      <c r="UXL37" s="451">
        <f>+ROUND(UXJ37*UXK37,0)</f>
        <v>9764</v>
      </c>
      <c r="UXM37" s="450" t="s">
        <v>327</v>
      </c>
      <c r="UXN37" s="450" t="s">
        <v>150</v>
      </c>
      <c r="UXO37" s="446" t="s">
        <v>151</v>
      </c>
      <c r="UXP37" s="446" t="s">
        <v>138</v>
      </c>
      <c r="UXQ37" s="446" t="s">
        <v>139</v>
      </c>
      <c r="UXR37" s="446">
        <v>0.3</v>
      </c>
      <c r="UXS37" s="451">
        <f>+VLOOKUP(UXN37,[111]Insumos!$A$2:$F$2700,5,FALSE)</f>
        <v>32545</v>
      </c>
      <c r="UXT37" s="451">
        <f>+ROUND(UXR37*UXS37,0)</f>
        <v>9764</v>
      </c>
      <c r="UXU37" s="450" t="s">
        <v>327</v>
      </c>
      <c r="UXV37" s="450" t="s">
        <v>150</v>
      </c>
      <c r="UXW37" s="446" t="s">
        <v>151</v>
      </c>
      <c r="UXX37" s="446" t="s">
        <v>138</v>
      </c>
      <c r="UXY37" s="446" t="s">
        <v>139</v>
      </c>
      <c r="UXZ37" s="446">
        <v>0.3</v>
      </c>
      <c r="UYA37" s="451">
        <f>+VLOOKUP(UXV37,[111]Insumos!$A$2:$F$2700,5,FALSE)</f>
        <v>32545</v>
      </c>
      <c r="UYB37" s="451">
        <f>+ROUND(UXZ37*UYA37,0)</f>
        <v>9764</v>
      </c>
      <c r="UYC37" s="450" t="s">
        <v>327</v>
      </c>
      <c r="UYD37" s="450" t="s">
        <v>150</v>
      </c>
      <c r="UYE37" s="446" t="s">
        <v>151</v>
      </c>
      <c r="UYF37" s="446" t="s">
        <v>138</v>
      </c>
      <c r="UYG37" s="446" t="s">
        <v>139</v>
      </c>
      <c r="UYH37" s="446">
        <v>0.3</v>
      </c>
      <c r="UYI37" s="451">
        <f>+VLOOKUP(UYD37,[111]Insumos!$A$2:$F$2700,5,FALSE)</f>
        <v>32545</v>
      </c>
      <c r="UYJ37" s="451">
        <f>+ROUND(UYH37*UYI37,0)</f>
        <v>9764</v>
      </c>
      <c r="UYK37" s="450" t="s">
        <v>327</v>
      </c>
      <c r="UYL37" s="450" t="s">
        <v>150</v>
      </c>
      <c r="UYM37" s="446" t="s">
        <v>151</v>
      </c>
      <c r="UYN37" s="446" t="s">
        <v>138</v>
      </c>
      <c r="UYO37" s="446" t="s">
        <v>139</v>
      </c>
      <c r="UYP37" s="446">
        <v>0.3</v>
      </c>
      <c r="UYQ37" s="451">
        <f>+VLOOKUP(UYL37,[111]Insumos!$A$2:$F$2700,5,FALSE)</f>
        <v>32545</v>
      </c>
      <c r="UYR37" s="451">
        <f>+ROUND(UYP37*UYQ37,0)</f>
        <v>9764</v>
      </c>
      <c r="UYS37" s="450" t="s">
        <v>327</v>
      </c>
      <c r="UYT37" s="450" t="s">
        <v>150</v>
      </c>
      <c r="UYU37" s="446" t="s">
        <v>151</v>
      </c>
      <c r="UYV37" s="446" t="s">
        <v>138</v>
      </c>
      <c r="UYW37" s="446" t="s">
        <v>139</v>
      </c>
      <c r="UYX37" s="446">
        <v>0.3</v>
      </c>
      <c r="UYY37" s="451">
        <f>+VLOOKUP(UYT37,[111]Insumos!$A$2:$F$2700,5,FALSE)</f>
        <v>32545</v>
      </c>
      <c r="UYZ37" s="451">
        <f>+ROUND(UYX37*UYY37,0)</f>
        <v>9764</v>
      </c>
      <c r="UZA37" s="450" t="s">
        <v>327</v>
      </c>
      <c r="UZB37" s="450" t="s">
        <v>150</v>
      </c>
      <c r="UZC37" s="446" t="s">
        <v>151</v>
      </c>
      <c r="UZD37" s="446" t="s">
        <v>138</v>
      </c>
      <c r="UZE37" s="446" t="s">
        <v>139</v>
      </c>
      <c r="UZF37" s="446">
        <v>0.3</v>
      </c>
      <c r="UZG37" s="451">
        <f>+VLOOKUP(UZB37,[111]Insumos!$A$2:$F$2700,5,FALSE)</f>
        <v>32545</v>
      </c>
      <c r="UZH37" s="451">
        <f>+ROUND(UZF37*UZG37,0)</f>
        <v>9764</v>
      </c>
      <c r="UZI37" s="450" t="s">
        <v>327</v>
      </c>
      <c r="UZJ37" s="450" t="s">
        <v>150</v>
      </c>
      <c r="UZK37" s="446" t="s">
        <v>151</v>
      </c>
      <c r="UZL37" s="446" t="s">
        <v>138</v>
      </c>
      <c r="UZM37" s="446" t="s">
        <v>139</v>
      </c>
      <c r="UZN37" s="446">
        <v>0.3</v>
      </c>
      <c r="UZO37" s="451">
        <f>+VLOOKUP(UZJ37,[111]Insumos!$A$2:$F$2700,5,FALSE)</f>
        <v>32545</v>
      </c>
      <c r="UZP37" s="451">
        <f>+ROUND(UZN37*UZO37,0)</f>
        <v>9764</v>
      </c>
      <c r="UZQ37" s="450" t="s">
        <v>327</v>
      </c>
      <c r="UZR37" s="450" t="s">
        <v>150</v>
      </c>
      <c r="UZS37" s="446" t="s">
        <v>151</v>
      </c>
      <c r="UZT37" s="446" t="s">
        <v>138</v>
      </c>
      <c r="UZU37" s="446" t="s">
        <v>139</v>
      </c>
      <c r="UZV37" s="446">
        <v>0.3</v>
      </c>
      <c r="UZW37" s="451">
        <f>+VLOOKUP(UZR37,[111]Insumos!$A$2:$F$2700,5,FALSE)</f>
        <v>32545</v>
      </c>
      <c r="UZX37" s="451">
        <f>+ROUND(UZV37*UZW37,0)</f>
        <v>9764</v>
      </c>
      <c r="UZY37" s="450" t="s">
        <v>327</v>
      </c>
      <c r="UZZ37" s="450" t="s">
        <v>150</v>
      </c>
      <c r="VAA37" s="446" t="s">
        <v>151</v>
      </c>
      <c r="VAB37" s="446" t="s">
        <v>138</v>
      </c>
      <c r="VAC37" s="446" t="s">
        <v>139</v>
      </c>
      <c r="VAD37" s="446">
        <v>0.3</v>
      </c>
      <c r="VAE37" s="451">
        <f>+VLOOKUP(UZZ37,[111]Insumos!$A$2:$F$2700,5,FALSE)</f>
        <v>32545</v>
      </c>
      <c r="VAF37" s="451">
        <f>+ROUND(VAD37*VAE37,0)</f>
        <v>9764</v>
      </c>
      <c r="VAG37" s="450" t="s">
        <v>327</v>
      </c>
      <c r="VAH37" s="450" t="s">
        <v>150</v>
      </c>
      <c r="VAI37" s="446" t="s">
        <v>151</v>
      </c>
      <c r="VAJ37" s="446" t="s">
        <v>138</v>
      </c>
      <c r="VAK37" s="446" t="s">
        <v>139</v>
      </c>
      <c r="VAL37" s="446">
        <v>0.3</v>
      </c>
      <c r="VAM37" s="451">
        <f>+VLOOKUP(VAH37,[111]Insumos!$A$2:$F$2700,5,FALSE)</f>
        <v>32545</v>
      </c>
      <c r="VAN37" s="451">
        <f>+ROUND(VAL37*VAM37,0)</f>
        <v>9764</v>
      </c>
      <c r="VAO37" s="450" t="s">
        <v>327</v>
      </c>
      <c r="VAP37" s="450" t="s">
        <v>150</v>
      </c>
      <c r="VAQ37" s="446" t="s">
        <v>151</v>
      </c>
      <c r="VAR37" s="446" t="s">
        <v>138</v>
      </c>
      <c r="VAS37" s="446" t="s">
        <v>139</v>
      </c>
      <c r="VAT37" s="446">
        <v>0.3</v>
      </c>
      <c r="VAU37" s="451">
        <f>+VLOOKUP(VAP37,[111]Insumos!$A$2:$F$2700,5,FALSE)</f>
        <v>32545</v>
      </c>
      <c r="VAV37" s="451">
        <f>+ROUND(VAT37*VAU37,0)</f>
        <v>9764</v>
      </c>
      <c r="VAW37" s="450" t="s">
        <v>327</v>
      </c>
      <c r="VAX37" s="450" t="s">
        <v>150</v>
      </c>
      <c r="VAY37" s="446" t="s">
        <v>151</v>
      </c>
      <c r="VAZ37" s="446" t="s">
        <v>138</v>
      </c>
      <c r="VBA37" s="446" t="s">
        <v>139</v>
      </c>
      <c r="VBB37" s="446">
        <v>0.3</v>
      </c>
      <c r="VBC37" s="451">
        <f>+VLOOKUP(VAX37,[111]Insumos!$A$2:$F$2700,5,FALSE)</f>
        <v>32545</v>
      </c>
      <c r="VBD37" s="451">
        <f>+ROUND(VBB37*VBC37,0)</f>
        <v>9764</v>
      </c>
      <c r="VBE37" s="450" t="s">
        <v>327</v>
      </c>
      <c r="VBF37" s="450" t="s">
        <v>150</v>
      </c>
      <c r="VBG37" s="446" t="s">
        <v>151</v>
      </c>
      <c r="VBH37" s="446" t="s">
        <v>138</v>
      </c>
      <c r="VBI37" s="446" t="s">
        <v>139</v>
      </c>
      <c r="VBJ37" s="446">
        <v>0.3</v>
      </c>
      <c r="VBK37" s="451">
        <f>+VLOOKUP(VBF37,[111]Insumos!$A$2:$F$2700,5,FALSE)</f>
        <v>32545</v>
      </c>
      <c r="VBL37" s="451">
        <f>+ROUND(VBJ37*VBK37,0)</f>
        <v>9764</v>
      </c>
      <c r="VBM37" s="450" t="s">
        <v>327</v>
      </c>
      <c r="VBN37" s="450" t="s">
        <v>150</v>
      </c>
      <c r="VBO37" s="446" t="s">
        <v>151</v>
      </c>
      <c r="VBP37" s="446" t="s">
        <v>138</v>
      </c>
      <c r="VBQ37" s="446" t="s">
        <v>139</v>
      </c>
      <c r="VBR37" s="446">
        <v>0.3</v>
      </c>
      <c r="VBS37" s="451">
        <f>+VLOOKUP(VBN37,[111]Insumos!$A$2:$F$2700,5,FALSE)</f>
        <v>32545</v>
      </c>
      <c r="VBT37" s="451">
        <f>+ROUND(VBR37*VBS37,0)</f>
        <v>9764</v>
      </c>
      <c r="VBU37" s="450" t="s">
        <v>327</v>
      </c>
      <c r="VBV37" s="450" t="s">
        <v>150</v>
      </c>
      <c r="VBW37" s="446" t="s">
        <v>151</v>
      </c>
      <c r="VBX37" s="446" t="s">
        <v>138</v>
      </c>
      <c r="VBY37" s="446" t="s">
        <v>139</v>
      </c>
      <c r="VBZ37" s="446">
        <v>0.3</v>
      </c>
      <c r="VCA37" s="451">
        <f>+VLOOKUP(VBV37,[111]Insumos!$A$2:$F$2700,5,FALSE)</f>
        <v>32545</v>
      </c>
      <c r="VCB37" s="451">
        <f>+ROUND(VBZ37*VCA37,0)</f>
        <v>9764</v>
      </c>
      <c r="VCC37" s="450" t="s">
        <v>327</v>
      </c>
      <c r="VCD37" s="450" t="s">
        <v>150</v>
      </c>
      <c r="VCE37" s="446" t="s">
        <v>151</v>
      </c>
      <c r="VCF37" s="446" t="s">
        <v>138</v>
      </c>
      <c r="VCG37" s="446" t="s">
        <v>139</v>
      </c>
      <c r="VCH37" s="446">
        <v>0.3</v>
      </c>
      <c r="VCI37" s="451">
        <f>+VLOOKUP(VCD37,[111]Insumos!$A$2:$F$2700,5,FALSE)</f>
        <v>32545</v>
      </c>
      <c r="VCJ37" s="451">
        <f>+ROUND(VCH37*VCI37,0)</f>
        <v>9764</v>
      </c>
      <c r="VCK37" s="450" t="s">
        <v>327</v>
      </c>
      <c r="VCL37" s="450" t="s">
        <v>150</v>
      </c>
      <c r="VCM37" s="446" t="s">
        <v>151</v>
      </c>
      <c r="VCN37" s="446" t="s">
        <v>138</v>
      </c>
      <c r="VCO37" s="446" t="s">
        <v>139</v>
      </c>
      <c r="VCP37" s="446">
        <v>0.3</v>
      </c>
      <c r="VCQ37" s="451">
        <f>+VLOOKUP(VCL37,[111]Insumos!$A$2:$F$2700,5,FALSE)</f>
        <v>32545</v>
      </c>
      <c r="VCR37" s="451">
        <f>+ROUND(VCP37*VCQ37,0)</f>
        <v>9764</v>
      </c>
      <c r="VCS37" s="450" t="s">
        <v>327</v>
      </c>
      <c r="VCT37" s="450" t="s">
        <v>150</v>
      </c>
      <c r="VCU37" s="446" t="s">
        <v>151</v>
      </c>
      <c r="VCV37" s="446" t="s">
        <v>138</v>
      </c>
      <c r="VCW37" s="446" t="s">
        <v>139</v>
      </c>
      <c r="VCX37" s="446">
        <v>0.3</v>
      </c>
      <c r="VCY37" s="451">
        <f>+VLOOKUP(VCT37,[111]Insumos!$A$2:$F$2700,5,FALSE)</f>
        <v>32545</v>
      </c>
      <c r="VCZ37" s="451">
        <f>+ROUND(VCX37*VCY37,0)</f>
        <v>9764</v>
      </c>
      <c r="VDA37" s="450" t="s">
        <v>327</v>
      </c>
      <c r="VDB37" s="450" t="s">
        <v>150</v>
      </c>
      <c r="VDC37" s="446" t="s">
        <v>151</v>
      </c>
      <c r="VDD37" s="446" t="s">
        <v>138</v>
      </c>
      <c r="VDE37" s="446" t="s">
        <v>139</v>
      </c>
      <c r="VDF37" s="446">
        <v>0.3</v>
      </c>
      <c r="VDG37" s="451">
        <f>+VLOOKUP(VDB37,[111]Insumos!$A$2:$F$2700,5,FALSE)</f>
        <v>32545</v>
      </c>
      <c r="VDH37" s="451">
        <f>+ROUND(VDF37*VDG37,0)</f>
        <v>9764</v>
      </c>
      <c r="VDI37" s="450" t="s">
        <v>327</v>
      </c>
      <c r="VDJ37" s="450" t="s">
        <v>150</v>
      </c>
      <c r="VDK37" s="446" t="s">
        <v>151</v>
      </c>
      <c r="VDL37" s="446" t="s">
        <v>138</v>
      </c>
      <c r="VDM37" s="446" t="s">
        <v>139</v>
      </c>
      <c r="VDN37" s="446">
        <v>0.3</v>
      </c>
      <c r="VDO37" s="451">
        <f>+VLOOKUP(VDJ37,[111]Insumos!$A$2:$F$2700,5,FALSE)</f>
        <v>32545</v>
      </c>
      <c r="VDP37" s="451">
        <f>+ROUND(VDN37*VDO37,0)</f>
        <v>9764</v>
      </c>
      <c r="VDQ37" s="450" t="s">
        <v>327</v>
      </c>
      <c r="VDR37" s="450" t="s">
        <v>150</v>
      </c>
      <c r="VDS37" s="446" t="s">
        <v>151</v>
      </c>
      <c r="VDT37" s="446" t="s">
        <v>138</v>
      </c>
      <c r="VDU37" s="446" t="s">
        <v>139</v>
      </c>
      <c r="VDV37" s="446">
        <v>0.3</v>
      </c>
      <c r="VDW37" s="451">
        <f>+VLOOKUP(VDR37,[111]Insumos!$A$2:$F$2700,5,FALSE)</f>
        <v>32545</v>
      </c>
      <c r="VDX37" s="451">
        <f>+ROUND(VDV37*VDW37,0)</f>
        <v>9764</v>
      </c>
      <c r="VDY37" s="450" t="s">
        <v>327</v>
      </c>
      <c r="VDZ37" s="450" t="s">
        <v>150</v>
      </c>
      <c r="VEA37" s="446" t="s">
        <v>151</v>
      </c>
      <c r="VEB37" s="446" t="s">
        <v>138</v>
      </c>
      <c r="VEC37" s="446" t="s">
        <v>139</v>
      </c>
      <c r="VED37" s="446">
        <v>0.3</v>
      </c>
      <c r="VEE37" s="451">
        <f>+VLOOKUP(VDZ37,[111]Insumos!$A$2:$F$2700,5,FALSE)</f>
        <v>32545</v>
      </c>
      <c r="VEF37" s="451">
        <f>+ROUND(VED37*VEE37,0)</f>
        <v>9764</v>
      </c>
      <c r="VEG37" s="450" t="s">
        <v>327</v>
      </c>
      <c r="VEH37" s="450" t="s">
        <v>150</v>
      </c>
      <c r="VEI37" s="446" t="s">
        <v>151</v>
      </c>
      <c r="VEJ37" s="446" t="s">
        <v>138</v>
      </c>
      <c r="VEK37" s="446" t="s">
        <v>139</v>
      </c>
      <c r="VEL37" s="446">
        <v>0.3</v>
      </c>
      <c r="VEM37" s="451">
        <f>+VLOOKUP(VEH37,[111]Insumos!$A$2:$F$2700,5,FALSE)</f>
        <v>32545</v>
      </c>
      <c r="VEN37" s="451">
        <f>+ROUND(VEL37*VEM37,0)</f>
        <v>9764</v>
      </c>
      <c r="VEO37" s="450" t="s">
        <v>327</v>
      </c>
      <c r="VEP37" s="450" t="s">
        <v>150</v>
      </c>
      <c r="VEQ37" s="446" t="s">
        <v>151</v>
      </c>
      <c r="VER37" s="446" t="s">
        <v>138</v>
      </c>
      <c r="VES37" s="446" t="s">
        <v>139</v>
      </c>
      <c r="VET37" s="446">
        <v>0.3</v>
      </c>
      <c r="VEU37" s="451">
        <f>+VLOOKUP(VEP37,[111]Insumos!$A$2:$F$2700,5,FALSE)</f>
        <v>32545</v>
      </c>
      <c r="VEV37" s="451">
        <f>+ROUND(VET37*VEU37,0)</f>
        <v>9764</v>
      </c>
      <c r="VEW37" s="450" t="s">
        <v>327</v>
      </c>
      <c r="VEX37" s="450" t="s">
        <v>150</v>
      </c>
      <c r="VEY37" s="446" t="s">
        <v>151</v>
      </c>
      <c r="VEZ37" s="446" t="s">
        <v>138</v>
      </c>
      <c r="VFA37" s="446" t="s">
        <v>139</v>
      </c>
      <c r="VFB37" s="446">
        <v>0.3</v>
      </c>
      <c r="VFC37" s="451">
        <f>+VLOOKUP(VEX37,[111]Insumos!$A$2:$F$2700,5,FALSE)</f>
        <v>32545</v>
      </c>
      <c r="VFD37" s="451">
        <f>+ROUND(VFB37*VFC37,0)</f>
        <v>9764</v>
      </c>
      <c r="VFE37" s="450" t="s">
        <v>327</v>
      </c>
      <c r="VFF37" s="450" t="s">
        <v>150</v>
      </c>
      <c r="VFG37" s="446" t="s">
        <v>151</v>
      </c>
      <c r="VFH37" s="446" t="s">
        <v>138</v>
      </c>
      <c r="VFI37" s="446" t="s">
        <v>139</v>
      </c>
      <c r="VFJ37" s="446">
        <v>0.3</v>
      </c>
      <c r="VFK37" s="451">
        <f>+VLOOKUP(VFF37,[111]Insumos!$A$2:$F$2700,5,FALSE)</f>
        <v>32545</v>
      </c>
      <c r="VFL37" s="451">
        <f>+ROUND(VFJ37*VFK37,0)</f>
        <v>9764</v>
      </c>
      <c r="VFM37" s="450" t="s">
        <v>327</v>
      </c>
      <c r="VFN37" s="450" t="s">
        <v>150</v>
      </c>
      <c r="VFO37" s="446" t="s">
        <v>151</v>
      </c>
      <c r="VFP37" s="446" t="s">
        <v>138</v>
      </c>
      <c r="VFQ37" s="446" t="s">
        <v>139</v>
      </c>
      <c r="VFR37" s="446">
        <v>0.3</v>
      </c>
      <c r="VFS37" s="451">
        <f>+VLOOKUP(VFN37,[111]Insumos!$A$2:$F$2700,5,FALSE)</f>
        <v>32545</v>
      </c>
      <c r="VFT37" s="451">
        <f>+ROUND(VFR37*VFS37,0)</f>
        <v>9764</v>
      </c>
      <c r="VFU37" s="450" t="s">
        <v>327</v>
      </c>
      <c r="VFV37" s="450" t="s">
        <v>150</v>
      </c>
      <c r="VFW37" s="446" t="s">
        <v>151</v>
      </c>
      <c r="VFX37" s="446" t="s">
        <v>138</v>
      </c>
      <c r="VFY37" s="446" t="s">
        <v>139</v>
      </c>
      <c r="VFZ37" s="446">
        <v>0.3</v>
      </c>
      <c r="VGA37" s="451">
        <f>+VLOOKUP(VFV37,[111]Insumos!$A$2:$F$2700,5,FALSE)</f>
        <v>32545</v>
      </c>
      <c r="VGB37" s="451">
        <f>+ROUND(VFZ37*VGA37,0)</f>
        <v>9764</v>
      </c>
      <c r="VGC37" s="450" t="s">
        <v>327</v>
      </c>
      <c r="VGD37" s="450" t="s">
        <v>150</v>
      </c>
      <c r="VGE37" s="446" t="s">
        <v>151</v>
      </c>
      <c r="VGF37" s="446" t="s">
        <v>138</v>
      </c>
      <c r="VGG37" s="446" t="s">
        <v>139</v>
      </c>
      <c r="VGH37" s="446">
        <v>0.3</v>
      </c>
      <c r="VGI37" s="451">
        <f>+VLOOKUP(VGD37,[111]Insumos!$A$2:$F$2700,5,FALSE)</f>
        <v>32545</v>
      </c>
      <c r="VGJ37" s="451">
        <f>+ROUND(VGH37*VGI37,0)</f>
        <v>9764</v>
      </c>
      <c r="VGK37" s="450" t="s">
        <v>327</v>
      </c>
      <c r="VGL37" s="450" t="s">
        <v>150</v>
      </c>
      <c r="VGM37" s="446" t="s">
        <v>151</v>
      </c>
      <c r="VGN37" s="446" t="s">
        <v>138</v>
      </c>
      <c r="VGO37" s="446" t="s">
        <v>139</v>
      </c>
      <c r="VGP37" s="446">
        <v>0.3</v>
      </c>
      <c r="VGQ37" s="451">
        <f>+VLOOKUP(VGL37,[111]Insumos!$A$2:$F$2700,5,FALSE)</f>
        <v>32545</v>
      </c>
      <c r="VGR37" s="451">
        <f>+ROUND(VGP37*VGQ37,0)</f>
        <v>9764</v>
      </c>
      <c r="VGS37" s="450" t="s">
        <v>327</v>
      </c>
      <c r="VGT37" s="450" t="s">
        <v>150</v>
      </c>
      <c r="VGU37" s="446" t="s">
        <v>151</v>
      </c>
      <c r="VGV37" s="446" t="s">
        <v>138</v>
      </c>
      <c r="VGW37" s="446" t="s">
        <v>139</v>
      </c>
      <c r="VGX37" s="446">
        <v>0.3</v>
      </c>
      <c r="VGY37" s="451">
        <f>+VLOOKUP(VGT37,[111]Insumos!$A$2:$F$2700,5,FALSE)</f>
        <v>32545</v>
      </c>
      <c r="VGZ37" s="451">
        <f>+ROUND(VGX37*VGY37,0)</f>
        <v>9764</v>
      </c>
      <c r="VHA37" s="450" t="s">
        <v>327</v>
      </c>
      <c r="VHB37" s="450" t="s">
        <v>150</v>
      </c>
      <c r="VHC37" s="446" t="s">
        <v>151</v>
      </c>
      <c r="VHD37" s="446" t="s">
        <v>138</v>
      </c>
      <c r="VHE37" s="446" t="s">
        <v>139</v>
      </c>
      <c r="VHF37" s="446">
        <v>0.3</v>
      </c>
      <c r="VHG37" s="451">
        <f>+VLOOKUP(VHB37,[111]Insumos!$A$2:$F$2700,5,FALSE)</f>
        <v>32545</v>
      </c>
      <c r="VHH37" s="451">
        <f>+ROUND(VHF37*VHG37,0)</f>
        <v>9764</v>
      </c>
      <c r="VHI37" s="450" t="s">
        <v>327</v>
      </c>
      <c r="VHJ37" s="450" t="s">
        <v>150</v>
      </c>
      <c r="VHK37" s="446" t="s">
        <v>151</v>
      </c>
      <c r="VHL37" s="446" t="s">
        <v>138</v>
      </c>
      <c r="VHM37" s="446" t="s">
        <v>139</v>
      </c>
      <c r="VHN37" s="446">
        <v>0.3</v>
      </c>
      <c r="VHO37" s="451">
        <f>+VLOOKUP(VHJ37,[111]Insumos!$A$2:$F$2700,5,FALSE)</f>
        <v>32545</v>
      </c>
      <c r="VHP37" s="451">
        <f>+ROUND(VHN37*VHO37,0)</f>
        <v>9764</v>
      </c>
      <c r="VHQ37" s="450" t="s">
        <v>327</v>
      </c>
      <c r="VHR37" s="450" t="s">
        <v>150</v>
      </c>
      <c r="VHS37" s="446" t="s">
        <v>151</v>
      </c>
      <c r="VHT37" s="446" t="s">
        <v>138</v>
      </c>
      <c r="VHU37" s="446" t="s">
        <v>139</v>
      </c>
      <c r="VHV37" s="446">
        <v>0.3</v>
      </c>
      <c r="VHW37" s="451">
        <f>+VLOOKUP(VHR37,[111]Insumos!$A$2:$F$2700,5,FALSE)</f>
        <v>32545</v>
      </c>
      <c r="VHX37" s="451">
        <f>+ROUND(VHV37*VHW37,0)</f>
        <v>9764</v>
      </c>
      <c r="VHY37" s="450" t="s">
        <v>327</v>
      </c>
      <c r="VHZ37" s="450" t="s">
        <v>150</v>
      </c>
      <c r="VIA37" s="446" t="s">
        <v>151</v>
      </c>
      <c r="VIB37" s="446" t="s">
        <v>138</v>
      </c>
      <c r="VIC37" s="446" t="s">
        <v>139</v>
      </c>
      <c r="VID37" s="446">
        <v>0.3</v>
      </c>
      <c r="VIE37" s="451">
        <f>+VLOOKUP(VHZ37,[111]Insumos!$A$2:$F$2700,5,FALSE)</f>
        <v>32545</v>
      </c>
      <c r="VIF37" s="451">
        <f>+ROUND(VID37*VIE37,0)</f>
        <v>9764</v>
      </c>
      <c r="VIG37" s="450" t="s">
        <v>327</v>
      </c>
      <c r="VIH37" s="450" t="s">
        <v>150</v>
      </c>
      <c r="VII37" s="446" t="s">
        <v>151</v>
      </c>
      <c r="VIJ37" s="446" t="s">
        <v>138</v>
      </c>
      <c r="VIK37" s="446" t="s">
        <v>139</v>
      </c>
      <c r="VIL37" s="446">
        <v>0.3</v>
      </c>
      <c r="VIM37" s="451">
        <f>+VLOOKUP(VIH37,[111]Insumos!$A$2:$F$2700,5,FALSE)</f>
        <v>32545</v>
      </c>
      <c r="VIN37" s="451">
        <f>+ROUND(VIL37*VIM37,0)</f>
        <v>9764</v>
      </c>
      <c r="VIO37" s="450" t="s">
        <v>327</v>
      </c>
      <c r="VIP37" s="450" t="s">
        <v>150</v>
      </c>
      <c r="VIQ37" s="446" t="s">
        <v>151</v>
      </c>
      <c r="VIR37" s="446" t="s">
        <v>138</v>
      </c>
      <c r="VIS37" s="446" t="s">
        <v>139</v>
      </c>
      <c r="VIT37" s="446">
        <v>0.3</v>
      </c>
      <c r="VIU37" s="451">
        <f>+VLOOKUP(VIP37,[111]Insumos!$A$2:$F$2700,5,FALSE)</f>
        <v>32545</v>
      </c>
      <c r="VIV37" s="451">
        <f>+ROUND(VIT37*VIU37,0)</f>
        <v>9764</v>
      </c>
      <c r="VIW37" s="450" t="s">
        <v>327</v>
      </c>
      <c r="VIX37" s="450" t="s">
        <v>150</v>
      </c>
      <c r="VIY37" s="446" t="s">
        <v>151</v>
      </c>
      <c r="VIZ37" s="446" t="s">
        <v>138</v>
      </c>
      <c r="VJA37" s="446" t="s">
        <v>139</v>
      </c>
      <c r="VJB37" s="446">
        <v>0.3</v>
      </c>
      <c r="VJC37" s="451">
        <f>+VLOOKUP(VIX37,[111]Insumos!$A$2:$F$2700,5,FALSE)</f>
        <v>32545</v>
      </c>
      <c r="VJD37" s="451">
        <f>+ROUND(VJB37*VJC37,0)</f>
        <v>9764</v>
      </c>
      <c r="VJE37" s="450" t="s">
        <v>327</v>
      </c>
      <c r="VJF37" s="450" t="s">
        <v>150</v>
      </c>
      <c r="VJG37" s="446" t="s">
        <v>151</v>
      </c>
      <c r="VJH37" s="446" t="s">
        <v>138</v>
      </c>
      <c r="VJI37" s="446" t="s">
        <v>139</v>
      </c>
      <c r="VJJ37" s="446">
        <v>0.3</v>
      </c>
      <c r="VJK37" s="451">
        <f>+VLOOKUP(VJF37,[111]Insumos!$A$2:$F$2700,5,FALSE)</f>
        <v>32545</v>
      </c>
      <c r="VJL37" s="451">
        <f>+ROUND(VJJ37*VJK37,0)</f>
        <v>9764</v>
      </c>
      <c r="VJM37" s="450" t="s">
        <v>327</v>
      </c>
      <c r="VJN37" s="450" t="s">
        <v>150</v>
      </c>
      <c r="VJO37" s="446" t="s">
        <v>151</v>
      </c>
      <c r="VJP37" s="446" t="s">
        <v>138</v>
      </c>
      <c r="VJQ37" s="446" t="s">
        <v>139</v>
      </c>
      <c r="VJR37" s="446">
        <v>0.3</v>
      </c>
      <c r="VJS37" s="451">
        <f>+VLOOKUP(VJN37,[111]Insumos!$A$2:$F$2700,5,FALSE)</f>
        <v>32545</v>
      </c>
      <c r="VJT37" s="451">
        <f>+ROUND(VJR37*VJS37,0)</f>
        <v>9764</v>
      </c>
      <c r="VJU37" s="450" t="s">
        <v>327</v>
      </c>
      <c r="VJV37" s="450" t="s">
        <v>150</v>
      </c>
      <c r="VJW37" s="446" t="s">
        <v>151</v>
      </c>
      <c r="VJX37" s="446" t="s">
        <v>138</v>
      </c>
      <c r="VJY37" s="446" t="s">
        <v>139</v>
      </c>
      <c r="VJZ37" s="446">
        <v>0.3</v>
      </c>
      <c r="VKA37" s="451">
        <f>+VLOOKUP(VJV37,[111]Insumos!$A$2:$F$2700,5,FALSE)</f>
        <v>32545</v>
      </c>
      <c r="VKB37" s="451">
        <f>+ROUND(VJZ37*VKA37,0)</f>
        <v>9764</v>
      </c>
      <c r="VKC37" s="450" t="s">
        <v>327</v>
      </c>
      <c r="VKD37" s="450" t="s">
        <v>150</v>
      </c>
      <c r="VKE37" s="446" t="s">
        <v>151</v>
      </c>
      <c r="VKF37" s="446" t="s">
        <v>138</v>
      </c>
      <c r="VKG37" s="446" t="s">
        <v>139</v>
      </c>
      <c r="VKH37" s="446">
        <v>0.3</v>
      </c>
      <c r="VKI37" s="451">
        <f>+VLOOKUP(VKD37,[111]Insumos!$A$2:$F$2700,5,FALSE)</f>
        <v>32545</v>
      </c>
      <c r="VKJ37" s="451">
        <f>+ROUND(VKH37*VKI37,0)</f>
        <v>9764</v>
      </c>
      <c r="VKK37" s="450" t="s">
        <v>327</v>
      </c>
      <c r="VKL37" s="450" t="s">
        <v>150</v>
      </c>
      <c r="VKM37" s="446" t="s">
        <v>151</v>
      </c>
      <c r="VKN37" s="446" t="s">
        <v>138</v>
      </c>
      <c r="VKO37" s="446" t="s">
        <v>139</v>
      </c>
      <c r="VKP37" s="446">
        <v>0.3</v>
      </c>
      <c r="VKQ37" s="451">
        <f>+VLOOKUP(VKL37,[111]Insumos!$A$2:$F$2700,5,FALSE)</f>
        <v>32545</v>
      </c>
      <c r="VKR37" s="451">
        <f>+ROUND(VKP37*VKQ37,0)</f>
        <v>9764</v>
      </c>
      <c r="VKS37" s="450" t="s">
        <v>327</v>
      </c>
      <c r="VKT37" s="450" t="s">
        <v>150</v>
      </c>
      <c r="VKU37" s="446" t="s">
        <v>151</v>
      </c>
      <c r="VKV37" s="446" t="s">
        <v>138</v>
      </c>
      <c r="VKW37" s="446" t="s">
        <v>139</v>
      </c>
      <c r="VKX37" s="446">
        <v>0.3</v>
      </c>
      <c r="VKY37" s="451">
        <f>+VLOOKUP(VKT37,[111]Insumos!$A$2:$F$2700,5,FALSE)</f>
        <v>32545</v>
      </c>
      <c r="VKZ37" s="451">
        <f>+ROUND(VKX37*VKY37,0)</f>
        <v>9764</v>
      </c>
      <c r="VLA37" s="450" t="s">
        <v>327</v>
      </c>
      <c r="VLB37" s="450" t="s">
        <v>150</v>
      </c>
      <c r="VLC37" s="446" t="s">
        <v>151</v>
      </c>
      <c r="VLD37" s="446" t="s">
        <v>138</v>
      </c>
      <c r="VLE37" s="446" t="s">
        <v>139</v>
      </c>
      <c r="VLF37" s="446">
        <v>0.3</v>
      </c>
      <c r="VLG37" s="451">
        <f>+VLOOKUP(VLB37,[111]Insumos!$A$2:$F$2700,5,FALSE)</f>
        <v>32545</v>
      </c>
      <c r="VLH37" s="451">
        <f>+ROUND(VLF37*VLG37,0)</f>
        <v>9764</v>
      </c>
      <c r="VLI37" s="450" t="s">
        <v>327</v>
      </c>
      <c r="VLJ37" s="450" t="s">
        <v>150</v>
      </c>
      <c r="VLK37" s="446" t="s">
        <v>151</v>
      </c>
      <c r="VLL37" s="446" t="s">
        <v>138</v>
      </c>
      <c r="VLM37" s="446" t="s">
        <v>139</v>
      </c>
      <c r="VLN37" s="446">
        <v>0.3</v>
      </c>
      <c r="VLO37" s="451">
        <f>+VLOOKUP(VLJ37,[111]Insumos!$A$2:$F$2700,5,FALSE)</f>
        <v>32545</v>
      </c>
      <c r="VLP37" s="451">
        <f>+ROUND(VLN37*VLO37,0)</f>
        <v>9764</v>
      </c>
      <c r="VLQ37" s="450" t="s">
        <v>327</v>
      </c>
      <c r="VLR37" s="450" t="s">
        <v>150</v>
      </c>
      <c r="VLS37" s="446" t="s">
        <v>151</v>
      </c>
      <c r="VLT37" s="446" t="s">
        <v>138</v>
      </c>
      <c r="VLU37" s="446" t="s">
        <v>139</v>
      </c>
      <c r="VLV37" s="446">
        <v>0.3</v>
      </c>
      <c r="VLW37" s="451">
        <f>+VLOOKUP(VLR37,[111]Insumos!$A$2:$F$2700,5,FALSE)</f>
        <v>32545</v>
      </c>
      <c r="VLX37" s="451">
        <f>+ROUND(VLV37*VLW37,0)</f>
        <v>9764</v>
      </c>
      <c r="VLY37" s="450" t="s">
        <v>327</v>
      </c>
      <c r="VLZ37" s="450" t="s">
        <v>150</v>
      </c>
      <c r="VMA37" s="446" t="s">
        <v>151</v>
      </c>
      <c r="VMB37" s="446" t="s">
        <v>138</v>
      </c>
      <c r="VMC37" s="446" t="s">
        <v>139</v>
      </c>
      <c r="VMD37" s="446">
        <v>0.3</v>
      </c>
      <c r="VME37" s="451">
        <f>+VLOOKUP(VLZ37,[111]Insumos!$A$2:$F$2700,5,FALSE)</f>
        <v>32545</v>
      </c>
      <c r="VMF37" s="451">
        <f>+ROUND(VMD37*VME37,0)</f>
        <v>9764</v>
      </c>
      <c r="VMG37" s="450" t="s">
        <v>327</v>
      </c>
      <c r="VMH37" s="450" t="s">
        <v>150</v>
      </c>
      <c r="VMI37" s="446" t="s">
        <v>151</v>
      </c>
      <c r="VMJ37" s="446" t="s">
        <v>138</v>
      </c>
      <c r="VMK37" s="446" t="s">
        <v>139</v>
      </c>
      <c r="VML37" s="446">
        <v>0.3</v>
      </c>
      <c r="VMM37" s="451">
        <f>+VLOOKUP(VMH37,[111]Insumos!$A$2:$F$2700,5,FALSE)</f>
        <v>32545</v>
      </c>
      <c r="VMN37" s="451">
        <f>+ROUND(VML37*VMM37,0)</f>
        <v>9764</v>
      </c>
      <c r="VMO37" s="450" t="s">
        <v>327</v>
      </c>
      <c r="VMP37" s="450" t="s">
        <v>150</v>
      </c>
      <c r="VMQ37" s="446" t="s">
        <v>151</v>
      </c>
      <c r="VMR37" s="446" t="s">
        <v>138</v>
      </c>
      <c r="VMS37" s="446" t="s">
        <v>139</v>
      </c>
      <c r="VMT37" s="446">
        <v>0.3</v>
      </c>
      <c r="VMU37" s="451">
        <f>+VLOOKUP(VMP37,[111]Insumos!$A$2:$F$2700,5,FALSE)</f>
        <v>32545</v>
      </c>
      <c r="VMV37" s="451">
        <f>+ROUND(VMT37*VMU37,0)</f>
        <v>9764</v>
      </c>
      <c r="VMW37" s="450" t="s">
        <v>327</v>
      </c>
      <c r="VMX37" s="450" t="s">
        <v>150</v>
      </c>
      <c r="VMY37" s="446" t="s">
        <v>151</v>
      </c>
      <c r="VMZ37" s="446" t="s">
        <v>138</v>
      </c>
      <c r="VNA37" s="446" t="s">
        <v>139</v>
      </c>
      <c r="VNB37" s="446">
        <v>0.3</v>
      </c>
      <c r="VNC37" s="451">
        <f>+VLOOKUP(VMX37,[111]Insumos!$A$2:$F$2700,5,FALSE)</f>
        <v>32545</v>
      </c>
      <c r="VND37" s="451">
        <f>+ROUND(VNB37*VNC37,0)</f>
        <v>9764</v>
      </c>
      <c r="VNE37" s="450" t="s">
        <v>327</v>
      </c>
      <c r="VNF37" s="450" t="s">
        <v>150</v>
      </c>
      <c r="VNG37" s="446" t="s">
        <v>151</v>
      </c>
      <c r="VNH37" s="446" t="s">
        <v>138</v>
      </c>
      <c r="VNI37" s="446" t="s">
        <v>139</v>
      </c>
      <c r="VNJ37" s="446">
        <v>0.3</v>
      </c>
      <c r="VNK37" s="451">
        <f>+VLOOKUP(VNF37,[111]Insumos!$A$2:$F$2700,5,FALSE)</f>
        <v>32545</v>
      </c>
      <c r="VNL37" s="451">
        <f>+ROUND(VNJ37*VNK37,0)</f>
        <v>9764</v>
      </c>
      <c r="VNM37" s="450" t="s">
        <v>327</v>
      </c>
      <c r="VNN37" s="450" t="s">
        <v>150</v>
      </c>
      <c r="VNO37" s="446" t="s">
        <v>151</v>
      </c>
      <c r="VNP37" s="446" t="s">
        <v>138</v>
      </c>
      <c r="VNQ37" s="446" t="s">
        <v>139</v>
      </c>
      <c r="VNR37" s="446">
        <v>0.3</v>
      </c>
      <c r="VNS37" s="451">
        <f>+VLOOKUP(VNN37,[111]Insumos!$A$2:$F$2700,5,FALSE)</f>
        <v>32545</v>
      </c>
      <c r="VNT37" s="451">
        <f>+ROUND(VNR37*VNS37,0)</f>
        <v>9764</v>
      </c>
      <c r="VNU37" s="450" t="s">
        <v>327</v>
      </c>
      <c r="VNV37" s="450" t="s">
        <v>150</v>
      </c>
      <c r="VNW37" s="446" t="s">
        <v>151</v>
      </c>
      <c r="VNX37" s="446" t="s">
        <v>138</v>
      </c>
      <c r="VNY37" s="446" t="s">
        <v>139</v>
      </c>
      <c r="VNZ37" s="446">
        <v>0.3</v>
      </c>
      <c r="VOA37" s="451">
        <f>+VLOOKUP(VNV37,[111]Insumos!$A$2:$F$2700,5,FALSE)</f>
        <v>32545</v>
      </c>
      <c r="VOB37" s="451">
        <f>+ROUND(VNZ37*VOA37,0)</f>
        <v>9764</v>
      </c>
      <c r="VOC37" s="450" t="s">
        <v>327</v>
      </c>
      <c r="VOD37" s="450" t="s">
        <v>150</v>
      </c>
      <c r="VOE37" s="446" t="s">
        <v>151</v>
      </c>
      <c r="VOF37" s="446" t="s">
        <v>138</v>
      </c>
      <c r="VOG37" s="446" t="s">
        <v>139</v>
      </c>
      <c r="VOH37" s="446">
        <v>0.3</v>
      </c>
      <c r="VOI37" s="451">
        <f>+VLOOKUP(VOD37,[111]Insumos!$A$2:$F$2700,5,FALSE)</f>
        <v>32545</v>
      </c>
      <c r="VOJ37" s="451">
        <f>+ROUND(VOH37*VOI37,0)</f>
        <v>9764</v>
      </c>
      <c r="VOK37" s="450" t="s">
        <v>327</v>
      </c>
      <c r="VOL37" s="450" t="s">
        <v>150</v>
      </c>
      <c r="VOM37" s="446" t="s">
        <v>151</v>
      </c>
      <c r="VON37" s="446" t="s">
        <v>138</v>
      </c>
      <c r="VOO37" s="446" t="s">
        <v>139</v>
      </c>
      <c r="VOP37" s="446">
        <v>0.3</v>
      </c>
      <c r="VOQ37" s="451">
        <f>+VLOOKUP(VOL37,[111]Insumos!$A$2:$F$2700,5,FALSE)</f>
        <v>32545</v>
      </c>
      <c r="VOR37" s="451">
        <f>+ROUND(VOP37*VOQ37,0)</f>
        <v>9764</v>
      </c>
      <c r="VOS37" s="450" t="s">
        <v>327</v>
      </c>
      <c r="VOT37" s="450" t="s">
        <v>150</v>
      </c>
      <c r="VOU37" s="446" t="s">
        <v>151</v>
      </c>
      <c r="VOV37" s="446" t="s">
        <v>138</v>
      </c>
      <c r="VOW37" s="446" t="s">
        <v>139</v>
      </c>
      <c r="VOX37" s="446">
        <v>0.3</v>
      </c>
      <c r="VOY37" s="451">
        <f>+VLOOKUP(VOT37,[111]Insumos!$A$2:$F$2700,5,FALSE)</f>
        <v>32545</v>
      </c>
      <c r="VOZ37" s="451">
        <f>+ROUND(VOX37*VOY37,0)</f>
        <v>9764</v>
      </c>
      <c r="VPA37" s="450" t="s">
        <v>327</v>
      </c>
      <c r="VPB37" s="450" t="s">
        <v>150</v>
      </c>
      <c r="VPC37" s="446" t="s">
        <v>151</v>
      </c>
      <c r="VPD37" s="446" t="s">
        <v>138</v>
      </c>
      <c r="VPE37" s="446" t="s">
        <v>139</v>
      </c>
      <c r="VPF37" s="446">
        <v>0.3</v>
      </c>
      <c r="VPG37" s="451">
        <f>+VLOOKUP(VPB37,[111]Insumos!$A$2:$F$2700,5,FALSE)</f>
        <v>32545</v>
      </c>
      <c r="VPH37" s="451">
        <f>+ROUND(VPF37*VPG37,0)</f>
        <v>9764</v>
      </c>
      <c r="VPI37" s="450" t="s">
        <v>327</v>
      </c>
      <c r="VPJ37" s="450" t="s">
        <v>150</v>
      </c>
      <c r="VPK37" s="446" t="s">
        <v>151</v>
      </c>
      <c r="VPL37" s="446" t="s">
        <v>138</v>
      </c>
      <c r="VPM37" s="446" t="s">
        <v>139</v>
      </c>
      <c r="VPN37" s="446">
        <v>0.3</v>
      </c>
      <c r="VPO37" s="451">
        <f>+VLOOKUP(VPJ37,[111]Insumos!$A$2:$F$2700,5,FALSE)</f>
        <v>32545</v>
      </c>
      <c r="VPP37" s="451">
        <f>+ROUND(VPN37*VPO37,0)</f>
        <v>9764</v>
      </c>
      <c r="VPQ37" s="450" t="s">
        <v>327</v>
      </c>
      <c r="VPR37" s="450" t="s">
        <v>150</v>
      </c>
      <c r="VPS37" s="446" t="s">
        <v>151</v>
      </c>
      <c r="VPT37" s="446" t="s">
        <v>138</v>
      </c>
      <c r="VPU37" s="446" t="s">
        <v>139</v>
      </c>
      <c r="VPV37" s="446">
        <v>0.3</v>
      </c>
      <c r="VPW37" s="451">
        <f>+VLOOKUP(VPR37,[111]Insumos!$A$2:$F$2700,5,FALSE)</f>
        <v>32545</v>
      </c>
      <c r="VPX37" s="451">
        <f>+ROUND(VPV37*VPW37,0)</f>
        <v>9764</v>
      </c>
      <c r="VPY37" s="450" t="s">
        <v>327</v>
      </c>
      <c r="VPZ37" s="450" t="s">
        <v>150</v>
      </c>
      <c r="VQA37" s="446" t="s">
        <v>151</v>
      </c>
      <c r="VQB37" s="446" t="s">
        <v>138</v>
      </c>
      <c r="VQC37" s="446" t="s">
        <v>139</v>
      </c>
      <c r="VQD37" s="446">
        <v>0.3</v>
      </c>
      <c r="VQE37" s="451">
        <f>+VLOOKUP(VPZ37,[111]Insumos!$A$2:$F$2700,5,FALSE)</f>
        <v>32545</v>
      </c>
      <c r="VQF37" s="451">
        <f>+ROUND(VQD37*VQE37,0)</f>
        <v>9764</v>
      </c>
      <c r="VQG37" s="450" t="s">
        <v>327</v>
      </c>
      <c r="VQH37" s="450" t="s">
        <v>150</v>
      </c>
      <c r="VQI37" s="446" t="s">
        <v>151</v>
      </c>
      <c r="VQJ37" s="446" t="s">
        <v>138</v>
      </c>
      <c r="VQK37" s="446" t="s">
        <v>139</v>
      </c>
      <c r="VQL37" s="446">
        <v>0.3</v>
      </c>
      <c r="VQM37" s="451">
        <f>+VLOOKUP(VQH37,[111]Insumos!$A$2:$F$2700,5,FALSE)</f>
        <v>32545</v>
      </c>
      <c r="VQN37" s="451">
        <f>+ROUND(VQL37*VQM37,0)</f>
        <v>9764</v>
      </c>
      <c r="VQO37" s="450" t="s">
        <v>327</v>
      </c>
      <c r="VQP37" s="450" t="s">
        <v>150</v>
      </c>
      <c r="VQQ37" s="446" t="s">
        <v>151</v>
      </c>
      <c r="VQR37" s="446" t="s">
        <v>138</v>
      </c>
      <c r="VQS37" s="446" t="s">
        <v>139</v>
      </c>
      <c r="VQT37" s="446">
        <v>0.3</v>
      </c>
      <c r="VQU37" s="451">
        <f>+VLOOKUP(VQP37,[111]Insumos!$A$2:$F$2700,5,FALSE)</f>
        <v>32545</v>
      </c>
      <c r="VQV37" s="451">
        <f>+ROUND(VQT37*VQU37,0)</f>
        <v>9764</v>
      </c>
      <c r="VQW37" s="450" t="s">
        <v>327</v>
      </c>
      <c r="VQX37" s="450" t="s">
        <v>150</v>
      </c>
      <c r="VQY37" s="446" t="s">
        <v>151</v>
      </c>
      <c r="VQZ37" s="446" t="s">
        <v>138</v>
      </c>
      <c r="VRA37" s="446" t="s">
        <v>139</v>
      </c>
      <c r="VRB37" s="446">
        <v>0.3</v>
      </c>
      <c r="VRC37" s="451">
        <f>+VLOOKUP(VQX37,[111]Insumos!$A$2:$F$2700,5,FALSE)</f>
        <v>32545</v>
      </c>
      <c r="VRD37" s="451">
        <f>+ROUND(VRB37*VRC37,0)</f>
        <v>9764</v>
      </c>
      <c r="VRE37" s="450" t="s">
        <v>327</v>
      </c>
      <c r="VRF37" s="450" t="s">
        <v>150</v>
      </c>
      <c r="VRG37" s="446" t="s">
        <v>151</v>
      </c>
      <c r="VRH37" s="446" t="s">
        <v>138</v>
      </c>
      <c r="VRI37" s="446" t="s">
        <v>139</v>
      </c>
      <c r="VRJ37" s="446">
        <v>0.3</v>
      </c>
      <c r="VRK37" s="451">
        <f>+VLOOKUP(VRF37,[111]Insumos!$A$2:$F$2700,5,FALSE)</f>
        <v>32545</v>
      </c>
      <c r="VRL37" s="451">
        <f>+ROUND(VRJ37*VRK37,0)</f>
        <v>9764</v>
      </c>
      <c r="VRM37" s="450" t="s">
        <v>327</v>
      </c>
      <c r="VRN37" s="450" t="s">
        <v>150</v>
      </c>
      <c r="VRO37" s="446" t="s">
        <v>151</v>
      </c>
      <c r="VRP37" s="446" t="s">
        <v>138</v>
      </c>
      <c r="VRQ37" s="446" t="s">
        <v>139</v>
      </c>
      <c r="VRR37" s="446">
        <v>0.3</v>
      </c>
      <c r="VRS37" s="451">
        <f>+VLOOKUP(VRN37,[111]Insumos!$A$2:$F$2700,5,FALSE)</f>
        <v>32545</v>
      </c>
      <c r="VRT37" s="451">
        <f>+ROUND(VRR37*VRS37,0)</f>
        <v>9764</v>
      </c>
      <c r="VRU37" s="450" t="s">
        <v>327</v>
      </c>
      <c r="VRV37" s="450" t="s">
        <v>150</v>
      </c>
      <c r="VRW37" s="446" t="s">
        <v>151</v>
      </c>
      <c r="VRX37" s="446" t="s">
        <v>138</v>
      </c>
      <c r="VRY37" s="446" t="s">
        <v>139</v>
      </c>
      <c r="VRZ37" s="446">
        <v>0.3</v>
      </c>
      <c r="VSA37" s="451">
        <f>+VLOOKUP(VRV37,[111]Insumos!$A$2:$F$2700,5,FALSE)</f>
        <v>32545</v>
      </c>
      <c r="VSB37" s="451">
        <f>+ROUND(VRZ37*VSA37,0)</f>
        <v>9764</v>
      </c>
      <c r="VSC37" s="450" t="s">
        <v>327</v>
      </c>
      <c r="VSD37" s="450" t="s">
        <v>150</v>
      </c>
      <c r="VSE37" s="446" t="s">
        <v>151</v>
      </c>
      <c r="VSF37" s="446" t="s">
        <v>138</v>
      </c>
      <c r="VSG37" s="446" t="s">
        <v>139</v>
      </c>
      <c r="VSH37" s="446">
        <v>0.3</v>
      </c>
      <c r="VSI37" s="451">
        <f>+VLOOKUP(VSD37,[111]Insumos!$A$2:$F$2700,5,FALSE)</f>
        <v>32545</v>
      </c>
      <c r="VSJ37" s="451">
        <f>+ROUND(VSH37*VSI37,0)</f>
        <v>9764</v>
      </c>
      <c r="VSK37" s="450" t="s">
        <v>327</v>
      </c>
      <c r="VSL37" s="450" t="s">
        <v>150</v>
      </c>
      <c r="VSM37" s="446" t="s">
        <v>151</v>
      </c>
      <c r="VSN37" s="446" t="s">
        <v>138</v>
      </c>
      <c r="VSO37" s="446" t="s">
        <v>139</v>
      </c>
      <c r="VSP37" s="446">
        <v>0.3</v>
      </c>
      <c r="VSQ37" s="451">
        <f>+VLOOKUP(VSL37,[111]Insumos!$A$2:$F$2700,5,FALSE)</f>
        <v>32545</v>
      </c>
      <c r="VSR37" s="451">
        <f>+ROUND(VSP37*VSQ37,0)</f>
        <v>9764</v>
      </c>
      <c r="VSS37" s="450" t="s">
        <v>327</v>
      </c>
      <c r="VST37" s="450" t="s">
        <v>150</v>
      </c>
      <c r="VSU37" s="446" t="s">
        <v>151</v>
      </c>
      <c r="VSV37" s="446" t="s">
        <v>138</v>
      </c>
      <c r="VSW37" s="446" t="s">
        <v>139</v>
      </c>
      <c r="VSX37" s="446">
        <v>0.3</v>
      </c>
      <c r="VSY37" s="451">
        <f>+VLOOKUP(VST37,[111]Insumos!$A$2:$F$2700,5,FALSE)</f>
        <v>32545</v>
      </c>
      <c r="VSZ37" s="451">
        <f>+ROUND(VSX37*VSY37,0)</f>
        <v>9764</v>
      </c>
      <c r="VTA37" s="450" t="s">
        <v>327</v>
      </c>
      <c r="VTB37" s="450" t="s">
        <v>150</v>
      </c>
      <c r="VTC37" s="446" t="s">
        <v>151</v>
      </c>
      <c r="VTD37" s="446" t="s">
        <v>138</v>
      </c>
      <c r="VTE37" s="446" t="s">
        <v>139</v>
      </c>
      <c r="VTF37" s="446">
        <v>0.3</v>
      </c>
      <c r="VTG37" s="451">
        <f>+VLOOKUP(VTB37,[111]Insumos!$A$2:$F$2700,5,FALSE)</f>
        <v>32545</v>
      </c>
      <c r="VTH37" s="451">
        <f>+ROUND(VTF37*VTG37,0)</f>
        <v>9764</v>
      </c>
      <c r="VTI37" s="450" t="s">
        <v>327</v>
      </c>
      <c r="VTJ37" s="450" t="s">
        <v>150</v>
      </c>
      <c r="VTK37" s="446" t="s">
        <v>151</v>
      </c>
      <c r="VTL37" s="446" t="s">
        <v>138</v>
      </c>
      <c r="VTM37" s="446" t="s">
        <v>139</v>
      </c>
      <c r="VTN37" s="446">
        <v>0.3</v>
      </c>
      <c r="VTO37" s="451">
        <f>+VLOOKUP(VTJ37,[111]Insumos!$A$2:$F$2700,5,FALSE)</f>
        <v>32545</v>
      </c>
      <c r="VTP37" s="451">
        <f>+ROUND(VTN37*VTO37,0)</f>
        <v>9764</v>
      </c>
      <c r="VTQ37" s="450" t="s">
        <v>327</v>
      </c>
      <c r="VTR37" s="450" t="s">
        <v>150</v>
      </c>
      <c r="VTS37" s="446" t="s">
        <v>151</v>
      </c>
      <c r="VTT37" s="446" t="s">
        <v>138</v>
      </c>
      <c r="VTU37" s="446" t="s">
        <v>139</v>
      </c>
      <c r="VTV37" s="446">
        <v>0.3</v>
      </c>
      <c r="VTW37" s="451">
        <f>+VLOOKUP(VTR37,[111]Insumos!$A$2:$F$2700,5,FALSE)</f>
        <v>32545</v>
      </c>
      <c r="VTX37" s="451">
        <f>+ROUND(VTV37*VTW37,0)</f>
        <v>9764</v>
      </c>
      <c r="VTY37" s="450" t="s">
        <v>327</v>
      </c>
      <c r="VTZ37" s="450" t="s">
        <v>150</v>
      </c>
      <c r="VUA37" s="446" t="s">
        <v>151</v>
      </c>
      <c r="VUB37" s="446" t="s">
        <v>138</v>
      </c>
      <c r="VUC37" s="446" t="s">
        <v>139</v>
      </c>
      <c r="VUD37" s="446">
        <v>0.3</v>
      </c>
      <c r="VUE37" s="451">
        <f>+VLOOKUP(VTZ37,[111]Insumos!$A$2:$F$2700,5,FALSE)</f>
        <v>32545</v>
      </c>
      <c r="VUF37" s="451">
        <f>+ROUND(VUD37*VUE37,0)</f>
        <v>9764</v>
      </c>
      <c r="VUG37" s="450" t="s">
        <v>327</v>
      </c>
      <c r="VUH37" s="450" t="s">
        <v>150</v>
      </c>
      <c r="VUI37" s="446" t="s">
        <v>151</v>
      </c>
      <c r="VUJ37" s="446" t="s">
        <v>138</v>
      </c>
      <c r="VUK37" s="446" t="s">
        <v>139</v>
      </c>
      <c r="VUL37" s="446">
        <v>0.3</v>
      </c>
      <c r="VUM37" s="451">
        <f>+VLOOKUP(VUH37,[111]Insumos!$A$2:$F$2700,5,FALSE)</f>
        <v>32545</v>
      </c>
      <c r="VUN37" s="451">
        <f>+ROUND(VUL37*VUM37,0)</f>
        <v>9764</v>
      </c>
      <c r="VUO37" s="450" t="s">
        <v>327</v>
      </c>
      <c r="VUP37" s="450" t="s">
        <v>150</v>
      </c>
      <c r="VUQ37" s="446" t="s">
        <v>151</v>
      </c>
      <c r="VUR37" s="446" t="s">
        <v>138</v>
      </c>
      <c r="VUS37" s="446" t="s">
        <v>139</v>
      </c>
      <c r="VUT37" s="446">
        <v>0.3</v>
      </c>
      <c r="VUU37" s="451">
        <f>+VLOOKUP(VUP37,[111]Insumos!$A$2:$F$2700,5,FALSE)</f>
        <v>32545</v>
      </c>
      <c r="VUV37" s="451">
        <f>+ROUND(VUT37*VUU37,0)</f>
        <v>9764</v>
      </c>
      <c r="VUW37" s="450" t="s">
        <v>327</v>
      </c>
      <c r="VUX37" s="450" t="s">
        <v>150</v>
      </c>
      <c r="VUY37" s="446" t="s">
        <v>151</v>
      </c>
      <c r="VUZ37" s="446" t="s">
        <v>138</v>
      </c>
      <c r="VVA37" s="446" t="s">
        <v>139</v>
      </c>
      <c r="VVB37" s="446">
        <v>0.3</v>
      </c>
      <c r="VVC37" s="451">
        <f>+VLOOKUP(VUX37,[111]Insumos!$A$2:$F$2700,5,FALSE)</f>
        <v>32545</v>
      </c>
      <c r="VVD37" s="451">
        <f>+ROUND(VVB37*VVC37,0)</f>
        <v>9764</v>
      </c>
      <c r="VVE37" s="450" t="s">
        <v>327</v>
      </c>
      <c r="VVF37" s="450" t="s">
        <v>150</v>
      </c>
      <c r="VVG37" s="446" t="s">
        <v>151</v>
      </c>
      <c r="VVH37" s="446" t="s">
        <v>138</v>
      </c>
      <c r="VVI37" s="446" t="s">
        <v>139</v>
      </c>
      <c r="VVJ37" s="446">
        <v>0.3</v>
      </c>
      <c r="VVK37" s="451">
        <f>+VLOOKUP(VVF37,[111]Insumos!$A$2:$F$2700,5,FALSE)</f>
        <v>32545</v>
      </c>
      <c r="VVL37" s="451">
        <f>+ROUND(VVJ37*VVK37,0)</f>
        <v>9764</v>
      </c>
      <c r="VVM37" s="450" t="s">
        <v>327</v>
      </c>
      <c r="VVN37" s="450" t="s">
        <v>150</v>
      </c>
      <c r="VVO37" s="446" t="s">
        <v>151</v>
      </c>
      <c r="VVP37" s="446" t="s">
        <v>138</v>
      </c>
      <c r="VVQ37" s="446" t="s">
        <v>139</v>
      </c>
      <c r="VVR37" s="446">
        <v>0.3</v>
      </c>
      <c r="VVS37" s="451">
        <f>+VLOOKUP(VVN37,[111]Insumos!$A$2:$F$2700,5,FALSE)</f>
        <v>32545</v>
      </c>
      <c r="VVT37" s="451">
        <f>+ROUND(VVR37*VVS37,0)</f>
        <v>9764</v>
      </c>
      <c r="VVU37" s="450" t="s">
        <v>327</v>
      </c>
      <c r="VVV37" s="450" t="s">
        <v>150</v>
      </c>
      <c r="VVW37" s="446" t="s">
        <v>151</v>
      </c>
      <c r="VVX37" s="446" t="s">
        <v>138</v>
      </c>
      <c r="VVY37" s="446" t="s">
        <v>139</v>
      </c>
      <c r="VVZ37" s="446">
        <v>0.3</v>
      </c>
      <c r="VWA37" s="451">
        <f>+VLOOKUP(VVV37,[111]Insumos!$A$2:$F$2700,5,FALSE)</f>
        <v>32545</v>
      </c>
      <c r="VWB37" s="451">
        <f>+ROUND(VVZ37*VWA37,0)</f>
        <v>9764</v>
      </c>
      <c r="VWC37" s="450" t="s">
        <v>327</v>
      </c>
      <c r="VWD37" s="450" t="s">
        <v>150</v>
      </c>
      <c r="VWE37" s="446" t="s">
        <v>151</v>
      </c>
      <c r="VWF37" s="446" t="s">
        <v>138</v>
      </c>
      <c r="VWG37" s="446" t="s">
        <v>139</v>
      </c>
      <c r="VWH37" s="446">
        <v>0.3</v>
      </c>
      <c r="VWI37" s="451">
        <f>+VLOOKUP(VWD37,[111]Insumos!$A$2:$F$2700,5,FALSE)</f>
        <v>32545</v>
      </c>
      <c r="VWJ37" s="451">
        <f>+ROUND(VWH37*VWI37,0)</f>
        <v>9764</v>
      </c>
      <c r="VWK37" s="450" t="s">
        <v>327</v>
      </c>
      <c r="VWL37" s="450" t="s">
        <v>150</v>
      </c>
      <c r="VWM37" s="446" t="s">
        <v>151</v>
      </c>
      <c r="VWN37" s="446" t="s">
        <v>138</v>
      </c>
      <c r="VWO37" s="446" t="s">
        <v>139</v>
      </c>
      <c r="VWP37" s="446">
        <v>0.3</v>
      </c>
      <c r="VWQ37" s="451">
        <f>+VLOOKUP(VWL37,[111]Insumos!$A$2:$F$2700,5,FALSE)</f>
        <v>32545</v>
      </c>
      <c r="VWR37" s="451">
        <f>+ROUND(VWP37*VWQ37,0)</f>
        <v>9764</v>
      </c>
      <c r="VWS37" s="450" t="s">
        <v>327</v>
      </c>
      <c r="VWT37" s="450" t="s">
        <v>150</v>
      </c>
      <c r="VWU37" s="446" t="s">
        <v>151</v>
      </c>
      <c r="VWV37" s="446" t="s">
        <v>138</v>
      </c>
      <c r="VWW37" s="446" t="s">
        <v>139</v>
      </c>
      <c r="VWX37" s="446">
        <v>0.3</v>
      </c>
      <c r="VWY37" s="451">
        <f>+VLOOKUP(VWT37,[111]Insumos!$A$2:$F$2700,5,FALSE)</f>
        <v>32545</v>
      </c>
      <c r="VWZ37" s="451">
        <f>+ROUND(VWX37*VWY37,0)</f>
        <v>9764</v>
      </c>
      <c r="VXA37" s="450" t="s">
        <v>327</v>
      </c>
      <c r="VXB37" s="450" t="s">
        <v>150</v>
      </c>
      <c r="VXC37" s="446" t="s">
        <v>151</v>
      </c>
      <c r="VXD37" s="446" t="s">
        <v>138</v>
      </c>
      <c r="VXE37" s="446" t="s">
        <v>139</v>
      </c>
      <c r="VXF37" s="446">
        <v>0.3</v>
      </c>
      <c r="VXG37" s="451">
        <f>+VLOOKUP(VXB37,[111]Insumos!$A$2:$F$2700,5,FALSE)</f>
        <v>32545</v>
      </c>
      <c r="VXH37" s="451">
        <f>+ROUND(VXF37*VXG37,0)</f>
        <v>9764</v>
      </c>
      <c r="VXI37" s="450" t="s">
        <v>327</v>
      </c>
      <c r="VXJ37" s="450" t="s">
        <v>150</v>
      </c>
      <c r="VXK37" s="446" t="s">
        <v>151</v>
      </c>
      <c r="VXL37" s="446" t="s">
        <v>138</v>
      </c>
      <c r="VXM37" s="446" t="s">
        <v>139</v>
      </c>
      <c r="VXN37" s="446">
        <v>0.3</v>
      </c>
      <c r="VXO37" s="451">
        <f>+VLOOKUP(VXJ37,[111]Insumos!$A$2:$F$2700,5,FALSE)</f>
        <v>32545</v>
      </c>
      <c r="VXP37" s="451">
        <f>+ROUND(VXN37*VXO37,0)</f>
        <v>9764</v>
      </c>
      <c r="VXQ37" s="450" t="s">
        <v>327</v>
      </c>
      <c r="VXR37" s="450" t="s">
        <v>150</v>
      </c>
      <c r="VXS37" s="446" t="s">
        <v>151</v>
      </c>
      <c r="VXT37" s="446" t="s">
        <v>138</v>
      </c>
      <c r="VXU37" s="446" t="s">
        <v>139</v>
      </c>
      <c r="VXV37" s="446">
        <v>0.3</v>
      </c>
      <c r="VXW37" s="451">
        <f>+VLOOKUP(VXR37,[111]Insumos!$A$2:$F$2700,5,FALSE)</f>
        <v>32545</v>
      </c>
      <c r="VXX37" s="451">
        <f>+ROUND(VXV37*VXW37,0)</f>
        <v>9764</v>
      </c>
      <c r="VXY37" s="450" t="s">
        <v>327</v>
      </c>
      <c r="VXZ37" s="450" t="s">
        <v>150</v>
      </c>
      <c r="VYA37" s="446" t="s">
        <v>151</v>
      </c>
      <c r="VYB37" s="446" t="s">
        <v>138</v>
      </c>
      <c r="VYC37" s="446" t="s">
        <v>139</v>
      </c>
      <c r="VYD37" s="446">
        <v>0.3</v>
      </c>
      <c r="VYE37" s="451">
        <f>+VLOOKUP(VXZ37,[111]Insumos!$A$2:$F$2700,5,FALSE)</f>
        <v>32545</v>
      </c>
      <c r="VYF37" s="451">
        <f>+ROUND(VYD37*VYE37,0)</f>
        <v>9764</v>
      </c>
      <c r="VYG37" s="450" t="s">
        <v>327</v>
      </c>
      <c r="VYH37" s="450" t="s">
        <v>150</v>
      </c>
      <c r="VYI37" s="446" t="s">
        <v>151</v>
      </c>
      <c r="VYJ37" s="446" t="s">
        <v>138</v>
      </c>
      <c r="VYK37" s="446" t="s">
        <v>139</v>
      </c>
      <c r="VYL37" s="446">
        <v>0.3</v>
      </c>
      <c r="VYM37" s="451">
        <f>+VLOOKUP(VYH37,[111]Insumos!$A$2:$F$2700,5,FALSE)</f>
        <v>32545</v>
      </c>
      <c r="VYN37" s="451">
        <f>+ROUND(VYL37*VYM37,0)</f>
        <v>9764</v>
      </c>
      <c r="VYO37" s="450" t="s">
        <v>327</v>
      </c>
      <c r="VYP37" s="450" t="s">
        <v>150</v>
      </c>
      <c r="VYQ37" s="446" t="s">
        <v>151</v>
      </c>
      <c r="VYR37" s="446" t="s">
        <v>138</v>
      </c>
      <c r="VYS37" s="446" t="s">
        <v>139</v>
      </c>
      <c r="VYT37" s="446">
        <v>0.3</v>
      </c>
      <c r="VYU37" s="451">
        <f>+VLOOKUP(VYP37,[111]Insumos!$A$2:$F$2700,5,FALSE)</f>
        <v>32545</v>
      </c>
      <c r="VYV37" s="451">
        <f>+ROUND(VYT37*VYU37,0)</f>
        <v>9764</v>
      </c>
      <c r="VYW37" s="450" t="s">
        <v>327</v>
      </c>
      <c r="VYX37" s="450" t="s">
        <v>150</v>
      </c>
      <c r="VYY37" s="446" t="s">
        <v>151</v>
      </c>
      <c r="VYZ37" s="446" t="s">
        <v>138</v>
      </c>
      <c r="VZA37" s="446" t="s">
        <v>139</v>
      </c>
      <c r="VZB37" s="446">
        <v>0.3</v>
      </c>
      <c r="VZC37" s="451">
        <f>+VLOOKUP(VYX37,[111]Insumos!$A$2:$F$2700,5,FALSE)</f>
        <v>32545</v>
      </c>
      <c r="VZD37" s="451">
        <f>+ROUND(VZB37*VZC37,0)</f>
        <v>9764</v>
      </c>
      <c r="VZE37" s="450" t="s">
        <v>327</v>
      </c>
      <c r="VZF37" s="450" t="s">
        <v>150</v>
      </c>
      <c r="VZG37" s="446" t="s">
        <v>151</v>
      </c>
      <c r="VZH37" s="446" t="s">
        <v>138</v>
      </c>
      <c r="VZI37" s="446" t="s">
        <v>139</v>
      </c>
      <c r="VZJ37" s="446">
        <v>0.3</v>
      </c>
      <c r="VZK37" s="451">
        <f>+VLOOKUP(VZF37,[111]Insumos!$A$2:$F$2700,5,FALSE)</f>
        <v>32545</v>
      </c>
      <c r="VZL37" s="451">
        <f>+ROUND(VZJ37*VZK37,0)</f>
        <v>9764</v>
      </c>
      <c r="VZM37" s="450" t="s">
        <v>327</v>
      </c>
      <c r="VZN37" s="450" t="s">
        <v>150</v>
      </c>
      <c r="VZO37" s="446" t="s">
        <v>151</v>
      </c>
      <c r="VZP37" s="446" t="s">
        <v>138</v>
      </c>
      <c r="VZQ37" s="446" t="s">
        <v>139</v>
      </c>
      <c r="VZR37" s="446">
        <v>0.3</v>
      </c>
      <c r="VZS37" s="451">
        <f>+VLOOKUP(VZN37,[111]Insumos!$A$2:$F$2700,5,FALSE)</f>
        <v>32545</v>
      </c>
      <c r="VZT37" s="451">
        <f>+ROUND(VZR37*VZS37,0)</f>
        <v>9764</v>
      </c>
      <c r="VZU37" s="450" t="s">
        <v>327</v>
      </c>
      <c r="VZV37" s="450" t="s">
        <v>150</v>
      </c>
      <c r="VZW37" s="446" t="s">
        <v>151</v>
      </c>
      <c r="VZX37" s="446" t="s">
        <v>138</v>
      </c>
      <c r="VZY37" s="446" t="s">
        <v>139</v>
      </c>
      <c r="VZZ37" s="446">
        <v>0.3</v>
      </c>
      <c r="WAA37" s="451">
        <f>+VLOOKUP(VZV37,[111]Insumos!$A$2:$F$2700,5,FALSE)</f>
        <v>32545</v>
      </c>
      <c r="WAB37" s="451">
        <f>+ROUND(VZZ37*WAA37,0)</f>
        <v>9764</v>
      </c>
      <c r="WAC37" s="450" t="s">
        <v>327</v>
      </c>
      <c r="WAD37" s="450" t="s">
        <v>150</v>
      </c>
      <c r="WAE37" s="446" t="s">
        <v>151</v>
      </c>
      <c r="WAF37" s="446" t="s">
        <v>138</v>
      </c>
      <c r="WAG37" s="446" t="s">
        <v>139</v>
      </c>
      <c r="WAH37" s="446">
        <v>0.3</v>
      </c>
      <c r="WAI37" s="451">
        <f>+VLOOKUP(WAD37,[111]Insumos!$A$2:$F$2700,5,FALSE)</f>
        <v>32545</v>
      </c>
      <c r="WAJ37" s="451">
        <f>+ROUND(WAH37*WAI37,0)</f>
        <v>9764</v>
      </c>
      <c r="WAK37" s="450" t="s">
        <v>327</v>
      </c>
      <c r="WAL37" s="450" t="s">
        <v>150</v>
      </c>
      <c r="WAM37" s="446" t="s">
        <v>151</v>
      </c>
      <c r="WAN37" s="446" t="s">
        <v>138</v>
      </c>
      <c r="WAO37" s="446" t="s">
        <v>139</v>
      </c>
      <c r="WAP37" s="446">
        <v>0.3</v>
      </c>
      <c r="WAQ37" s="451">
        <f>+VLOOKUP(WAL37,[111]Insumos!$A$2:$F$2700,5,FALSE)</f>
        <v>32545</v>
      </c>
      <c r="WAR37" s="451">
        <f>+ROUND(WAP37*WAQ37,0)</f>
        <v>9764</v>
      </c>
      <c r="WAS37" s="450" t="s">
        <v>327</v>
      </c>
      <c r="WAT37" s="450" t="s">
        <v>150</v>
      </c>
      <c r="WAU37" s="446" t="s">
        <v>151</v>
      </c>
      <c r="WAV37" s="446" t="s">
        <v>138</v>
      </c>
      <c r="WAW37" s="446" t="s">
        <v>139</v>
      </c>
      <c r="WAX37" s="446">
        <v>0.3</v>
      </c>
      <c r="WAY37" s="451">
        <f>+VLOOKUP(WAT37,[111]Insumos!$A$2:$F$2700,5,FALSE)</f>
        <v>32545</v>
      </c>
      <c r="WAZ37" s="451">
        <f>+ROUND(WAX37*WAY37,0)</f>
        <v>9764</v>
      </c>
      <c r="WBA37" s="450" t="s">
        <v>327</v>
      </c>
      <c r="WBB37" s="450" t="s">
        <v>150</v>
      </c>
      <c r="WBC37" s="446" t="s">
        <v>151</v>
      </c>
      <c r="WBD37" s="446" t="s">
        <v>138</v>
      </c>
      <c r="WBE37" s="446" t="s">
        <v>139</v>
      </c>
      <c r="WBF37" s="446">
        <v>0.3</v>
      </c>
      <c r="WBG37" s="451">
        <f>+VLOOKUP(WBB37,[111]Insumos!$A$2:$F$2700,5,FALSE)</f>
        <v>32545</v>
      </c>
      <c r="WBH37" s="451">
        <f>+ROUND(WBF37*WBG37,0)</f>
        <v>9764</v>
      </c>
      <c r="WBI37" s="450" t="s">
        <v>327</v>
      </c>
      <c r="WBJ37" s="450" t="s">
        <v>150</v>
      </c>
      <c r="WBK37" s="446" t="s">
        <v>151</v>
      </c>
      <c r="WBL37" s="446" t="s">
        <v>138</v>
      </c>
      <c r="WBM37" s="446" t="s">
        <v>139</v>
      </c>
      <c r="WBN37" s="446">
        <v>0.3</v>
      </c>
      <c r="WBO37" s="451">
        <f>+VLOOKUP(WBJ37,[111]Insumos!$A$2:$F$2700,5,FALSE)</f>
        <v>32545</v>
      </c>
      <c r="WBP37" s="451">
        <f>+ROUND(WBN37*WBO37,0)</f>
        <v>9764</v>
      </c>
      <c r="WBQ37" s="450" t="s">
        <v>327</v>
      </c>
      <c r="WBR37" s="450" t="s">
        <v>150</v>
      </c>
      <c r="WBS37" s="446" t="s">
        <v>151</v>
      </c>
      <c r="WBT37" s="446" t="s">
        <v>138</v>
      </c>
      <c r="WBU37" s="446" t="s">
        <v>139</v>
      </c>
      <c r="WBV37" s="446">
        <v>0.3</v>
      </c>
      <c r="WBW37" s="451">
        <f>+VLOOKUP(WBR37,[111]Insumos!$A$2:$F$2700,5,FALSE)</f>
        <v>32545</v>
      </c>
      <c r="WBX37" s="451">
        <f>+ROUND(WBV37*WBW37,0)</f>
        <v>9764</v>
      </c>
      <c r="WBY37" s="450" t="s">
        <v>327</v>
      </c>
      <c r="WBZ37" s="450" t="s">
        <v>150</v>
      </c>
      <c r="WCA37" s="446" t="s">
        <v>151</v>
      </c>
      <c r="WCB37" s="446" t="s">
        <v>138</v>
      </c>
      <c r="WCC37" s="446" t="s">
        <v>139</v>
      </c>
      <c r="WCD37" s="446">
        <v>0.3</v>
      </c>
      <c r="WCE37" s="451">
        <f>+VLOOKUP(WBZ37,[111]Insumos!$A$2:$F$2700,5,FALSE)</f>
        <v>32545</v>
      </c>
      <c r="WCF37" s="451">
        <f>+ROUND(WCD37*WCE37,0)</f>
        <v>9764</v>
      </c>
      <c r="WCG37" s="450" t="s">
        <v>327</v>
      </c>
      <c r="WCH37" s="450" t="s">
        <v>150</v>
      </c>
      <c r="WCI37" s="446" t="s">
        <v>151</v>
      </c>
      <c r="WCJ37" s="446" t="s">
        <v>138</v>
      </c>
      <c r="WCK37" s="446" t="s">
        <v>139</v>
      </c>
      <c r="WCL37" s="446">
        <v>0.3</v>
      </c>
      <c r="WCM37" s="451">
        <f>+VLOOKUP(WCH37,[111]Insumos!$A$2:$F$2700,5,FALSE)</f>
        <v>32545</v>
      </c>
      <c r="WCN37" s="451">
        <f>+ROUND(WCL37*WCM37,0)</f>
        <v>9764</v>
      </c>
      <c r="WCO37" s="450" t="s">
        <v>327</v>
      </c>
      <c r="WCP37" s="450" t="s">
        <v>150</v>
      </c>
      <c r="WCQ37" s="446" t="s">
        <v>151</v>
      </c>
      <c r="WCR37" s="446" t="s">
        <v>138</v>
      </c>
      <c r="WCS37" s="446" t="s">
        <v>139</v>
      </c>
      <c r="WCT37" s="446">
        <v>0.3</v>
      </c>
      <c r="WCU37" s="451">
        <f>+VLOOKUP(WCP37,[111]Insumos!$A$2:$F$2700,5,FALSE)</f>
        <v>32545</v>
      </c>
      <c r="WCV37" s="451">
        <f>+ROUND(WCT37*WCU37,0)</f>
        <v>9764</v>
      </c>
      <c r="WCW37" s="450" t="s">
        <v>327</v>
      </c>
      <c r="WCX37" s="450" t="s">
        <v>150</v>
      </c>
      <c r="WCY37" s="446" t="s">
        <v>151</v>
      </c>
      <c r="WCZ37" s="446" t="s">
        <v>138</v>
      </c>
      <c r="WDA37" s="446" t="s">
        <v>139</v>
      </c>
      <c r="WDB37" s="446">
        <v>0.3</v>
      </c>
      <c r="WDC37" s="451">
        <f>+VLOOKUP(WCX37,[111]Insumos!$A$2:$F$2700,5,FALSE)</f>
        <v>32545</v>
      </c>
      <c r="WDD37" s="451">
        <f>+ROUND(WDB37*WDC37,0)</f>
        <v>9764</v>
      </c>
      <c r="WDE37" s="450" t="s">
        <v>327</v>
      </c>
      <c r="WDF37" s="450" t="s">
        <v>150</v>
      </c>
      <c r="WDG37" s="446" t="s">
        <v>151</v>
      </c>
      <c r="WDH37" s="446" t="s">
        <v>138</v>
      </c>
      <c r="WDI37" s="446" t="s">
        <v>139</v>
      </c>
      <c r="WDJ37" s="446">
        <v>0.3</v>
      </c>
      <c r="WDK37" s="451">
        <f>+VLOOKUP(WDF37,[111]Insumos!$A$2:$F$2700,5,FALSE)</f>
        <v>32545</v>
      </c>
      <c r="WDL37" s="451">
        <f>+ROUND(WDJ37*WDK37,0)</f>
        <v>9764</v>
      </c>
      <c r="WDM37" s="450" t="s">
        <v>327</v>
      </c>
      <c r="WDN37" s="450" t="s">
        <v>150</v>
      </c>
      <c r="WDO37" s="446" t="s">
        <v>151</v>
      </c>
      <c r="WDP37" s="446" t="s">
        <v>138</v>
      </c>
      <c r="WDQ37" s="446" t="s">
        <v>139</v>
      </c>
      <c r="WDR37" s="446">
        <v>0.3</v>
      </c>
      <c r="WDS37" s="451">
        <f>+VLOOKUP(WDN37,[111]Insumos!$A$2:$F$2700,5,FALSE)</f>
        <v>32545</v>
      </c>
      <c r="WDT37" s="451">
        <f>+ROUND(WDR37*WDS37,0)</f>
        <v>9764</v>
      </c>
      <c r="WDU37" s="450" t="s">
        <v>327</v>
      </c>
      <c r="WDV37" s="450" t="s">
        <v>150</v>
      </c>
      <c r="WDW37" s="446" t="s">
        <v>151</v>
      </c>
      <c r="WDX37" s="446" t="s">
        <v>138</v>
      </c>
      <c r="WDY37" s="446" t="s">
        <v>139</v>
      </c>
      <c r="WDZ37" s="446">
        <v>0.3</v>
      </c>
      <c r="WEA37" s="451">
        <f>+VLOOKUP(WDV37,[111]Insumos!$A$2:$F$2700,5,FALSE)</f>
        <v>32545</v>
      </c>
      <c r="WEB37" s="451">
        <f>+ROUND(WDZ37*WEA37,0)</f>
        <v>9764</v>
      </c>
      <c r="WEC37" s="450" t="s">
        <v>327</v>
      </c>
      <c r="WED37" s="450" t="s">
        <v>150</v>
      </c>
      <c r="WEE37" s="446" t="s">
        <v>151</v>
      </c>
      <c r="WEF37" s="446" t="s">
        <v>138</v>
      </c>
      <c r="WEG37" s="446" t="s">
        <v>139</v>
      </c>
      <c r="WEH37" s="446">
        <v>0.3</v>
      </c>
      <c r="WEI37" s="451">
        <f>+VLOOKUP(WED37,[111]Insumos!$A$2:$F$2700,5,FALSE)</f>
        <v>32545</v>
      </c>
      <c r="WEJ37" s="451">
        <f>+ROUND(WEH37*WEI37,0)</f>
        <v>9764</v>
      </c>
      <c r="WEK37" s="450" t="s">
        <v>327</v>
      </c>
      <c r="WEL37" s="450" t="s">
        <v>150</v>
      </c>
      <c r="WEM37" s="446" t="s">
        <v>151</v>
      </c>
      <c r="WEN37" s="446" t="s">
        <v>138</v>
      </c>
      <c r="WEO37" s="446" t="s">
        <v>139</v>
      </c>
      <c r="WEP37" s="446">
        <v>0.3</v>
      </c>
      <c r="WEQ37" s="451">
        <f>+VLOOKUP(WEL37,[111]Insumos!$A$2:$F$2700,5,FALSE)</f>
        <v>32545</v>
      </c>
      <c r="WER37" s="451">
        <f>+ROUND(WEP37*WEQ37,0)</f>
        <v>9764</v>
      </c>
      <c r="WES37" s="450" t="s">
        <v>327</v>
      </c>
      <c r="WET37" s="450" t="s">
        <v>150</v>
      </c>
      <c r="WEU37" s="446" t="s">
        <v>151</v>
      </c>
      <c r="WEV37" s="446" t="s">
        <v>138</v>
      </c>
      <c r="WEW37" s="446" t="s">
        <v>139</v>
      </c>
      <c r="WEX37" s="446">
        <v>0.3</v>
      </c>
      <c r="WEY37" s="451">
        <f>+VLOOKUP(WET37,[111]Insumos!$A$2:$F$2700,5,FALSE)</f>
        <v>32545</v>
      </c>
      <c r="WEZ37" s="451">
        <f>+ROUND(WEX37*WEY37,0)</f>
        <v>9764</v>
      </c>
      <c r="WFA37" s="450" t="s">
        <v>327</v>
      </c>
      <c r="WFB37" s="450" t="s">
        <v>150</v>
      </c>
      <c r="WFC37" s="446" t="s">
        <v>151</v>
      </c>
      <c r="WFD37" s="446" t="s">
        <v>138</v>
      </c>
      <c r="WFE37" s="446" t="s">
        <v>139</v>
      </c>
      <c r="WFF37" s="446">
        <v>0.3</v>
      </c>
      <c r="WFG37" s="451">
        <f>+VLOOKUP(WFB37,[111]Insumos!$A$2:$F$2700,5,FALSE)</f>
        <v>32545</v>
      </c>
      <c r="WFH37" s="451">
        <f>+ROUND(WFF37*WFG37,0)</f>
        <v>9764</v>
      </c>
      <c r="WFI37" s="450" t="s">
        <v>327</v>
      </c>
      <c r="WFJ37" s="450" t="s">
        <v>150</v>
      </c>
      <c r="WFK37" s="446" t="s">
        <v>151</v>
      </c>
      <c r="WFL37" s="446" t="s">
        <v>138</v>
      </c>
      <c r="WFM37" s="446" t="s">
        <v>139</v>
      </c>
      <c r="WFN37" s="446">
        <v>0.3</v>
      </c>
      <c r="WFO37" s="451">
        <f>+VLOOKUP(WFJ37,[111]Insumos!$A$2:$F$2700,5,FALSE)</f>
        <v>32545</v>
      </c>
      <c r="WFP37" s="451">
        <f>+ROUND(WFN37*WFO37,0)</f>
        <v>9764</v>
      </c>
      <c r="WFQ37" s="450" t="s">
        <v>327</v>
      </c>
      <c r="WFR37" s="450" t="s">
        <v>150</v>
      </c>
      <c r="WFS37" s="446" t="s">
        <v>151</v>
      </c>
      <c r="WFT37" s="446" t="s">
        <v>138</v>
      </c>
      <c r="WFU37" s="446" t="s">
        <v>139</v>
      </c>
      <c r="WFV37" s="446">
        <v>0.3</v>
      </c>
      <c r="WFW37" s="451">
        <f>+VLOOKUP(WFR37,[111]Insumos!$A$2:$F$2700,5,FALSE)</f>
        <v>32545</v>
      </c>
      <c r="WFX37" s="451">
        <f>+ROUND(WFV37*WFW37,0)</f>
        <v>9764</v>
      </c>
      <c r="WFY37" s="450" t="s">
        <v>327</v>
      </c>
      <c r="WFZ37" s="450" t="s">
        <v>150</v>
      </c>
      <c r="WGA37" s="446" t="s">
        <v>151</v>
      </c>
      <c r="WGB37" s="446" t="s">
        <v>138</v>
      </c>
      <c r="WGC37" s="446" t="s">
        <v>139</v>
      </c>
      <c r="WGD37" s="446">
        <v>0.3</v>
      </c>
      <c r="WGE37" s="451">
        <f>+VLOOKUP(WFZ37,[111]Insumos!$A$2:$F$2700,5,FALSE)</f>
        <v>32545</v>
      </c>
      <c r="WGF37" s="451">
        <f>+ROUND(WGD37*WGE37,0)</f>
        <v>9764</v>
      </c>
      <c r="WGG37" s="450" t="s">
        <v>327</v>
      </c>
      <c r="WGH37" s="450" t="s">
        <v>150</v>
      </c>
      <c r="WGI37" s="446" t="s">
        <v>151</v>
      </c>
      <c r="WGJ37" s="446" t="s">
        <v>138</v>
      </c>
      <c r="WGK37" s="446" t="s">
        <v>139</v>
      </c>
      <c r="WGL37" s="446">
        <v>0.3</v>
      </c>
      <c r="WGM37" s="451">
        <f>+VLOOKUP(WGH37,[111]Insumos!$A$2:$F$2700,5,FALSE)</f>
        <v>32545</v>
      </c>
      <c r="WGN37" s="451">
        <f>+ROUND(WGL37*WGM37,0)</f>
        <v>9764</v>
      </c>
      <c r="WGO37" s="450" t="s">
        <v>327</v>
      </c>
      <c r="WGP37" s="450" t="s">
        <v>150</v>
      </c>
      <c r="WGQ37" s="446" t="s">
        <v>151</v>
      </c>
      <c r="WGR37" s="446" t="s">
        <v>138</v>
      </c>
      <c r="WGS37" s="446" t="s">
        <v>139</v>
      </c>
      <c r="WGT37" s="446">
        <v>0.3</v>
      </c>
      <c r="WGU37" s="451">
        <f>+VLOOKUP(WGP37,[111]Insumos!$A$2:$F$2700,5,FALSE)</f>
        <v>32545</v>
      </c>
      <c r="WGV37" s="451">
        <f>+ROUND(WGT37*WGU37,0)</f>
        <v>9764</v>
      </c>
      <c r="WGW37" s="450" t="s">
        <v>327</v>
      </c>
      <c r="WGX37" s="450" t="s">
        <v>150</v>
      </c>
      <c r="WGY37" s="446" t="s">
        <v>151</v>
      </c>
      <c r="WGZ37" s="446" t="s">
        <v>138</v>
      </c>
      <c r="WHA37" s="446" t="s">
        <v>139</v>
      </c>
      <c r="WHB37" s="446">
        <v>0.3</v>
      </c>
      <c r="WHC37" s="451">
        <f>+VLOOKUP(WGX37,[111]Insumos!$A$2:$F$2700,5,FALSE)</f>
        <v>32545</v>
      </c>
      <c r="WHD37" s="451">
        <f>+ROUND(WHB37*WHC37,0)</f>
        <v>9764</v>
      </c>
      <c r="WHE37" s="450" t="s">
        <v>327</v>
      </c>
      <c r="WHF37" s="450" t="s">
        <v>150</v>
      </c>
      <c r="WHG37" s="446" t="s">
        <v>151</v>
      </c>
      <c r="WHH37" s="446" t="s">
        <v>138</v>
      </c>
      <c r="WHI37" s="446" t="s">
        <v>139</v>
      </c>
      <c r="WHJ37" s="446">
        <v>0.3</v>
      </c>
      <c r="WHK37" s="451">
        <f>+VLOOKUP(WHF37,[111]Insumos!$A$2:$F$2700,5,FALSE)</f>
        <v>32545</v>
      </c>
      <c r="WHL37" s="451">
        <f>+ROUND(WHJ37*WHK37,0)</f>
        <v>9764</v>
      </c>
      <c r="WHM37" s="450" t="s">
        <v>327</v>
      </c>
      <c r="WHN37" s="450" t="s">
        <v>150</v>
      </c>
      <c r="WHO37" s="446" t="s">
        <v>151</v>
      </c>
      <c r="WHP37" s="446" t="s">
        <v>138</v>
      </c>
      <c r="WHQ37" s="446" t="s">
        <v>139</v>
      </c>
      <c r="WHR37" s="446">
        <v>0.3</v>
      </c>
      <c r="WHS37" s="451">
        <f>+VLOOKUP(WHN37,[111]Insumos!$A$2:$F$2700,5,FALSE)</f>
        <v>32545</v>
      </c>
      <c r="WHT37" s="451">
        <f>+ROUND(WHR37*WHS37,0)</f>
        <v>9764</v>
      </c>
      <c r="WHU37" s="450" t="s">
        <v>327</v>
      </c>
      <c r="WHV37" s="450" t="s">
        <v>150</v>
      </c>
      <c r="WHW37" s="446" t="s">
        <v>151</v>
      </c>
      <c r="WHX37" s="446" t="s">
        <v>138</v>
      </c>
      <c r="WHY37" s="446" t="s">
        <v>139</v>
      </c>
      <c r="WHZ37" s="446">
        <v>0.3</v>
      </c>
      <c r="WIA37" s="451">
        <f>+VLOOKUP(WHV37,[111]Insumos!$A$2:$F$2700,5,FALSE)</f>
        <v>32545</v>
      </c>
      <c r="WIB37" s="451">
        <f>+ROUND(WHZ37*WIA37,0)</f>
        <v>9764</v>
      </c>
      <c r="WIC37" s="450" t="s">
        <v>327</v>
      </c>
      <c r="WID37" s="450" t="s">
        <v>150</v>
      </c>
      <c r="WIE37" s="446" t="s">
        <v>151</v>
      </c>
      <c r="WIF37" s="446" t="s">
        <v>138</v>
      </c>
      <c r="WIG37" s="446" t="s">
        <v>139</v>
      </c>
      <c r="WIH37" s="446">
        <v>0.3</v>
      </c>
      <c r="WII37" s="451">
        <f>+VLOOKUP(WID37,[111]Insumos!$A$2:$F$2700,5,FALSE)</f>
        <v>32545</v>
      </c>
      <c r="WIJ37" s="451">
        <f>+ROUND(WIH37*WII37,0)</f>
        <v>9764</v>
      </c>
      <c r="WIK37" s="450" t="s">
        <v>327</v>
      </c>
      <c r="WIL37" s="450" t="s">
        <v>150</v>
      </c>
      <c r="WIM37" s="446" t="s">
        <v>151</v>
      </c>
      <c r="WIN37" s="446" t="s">
        <v>138</v>
      </c>
      <c r="WIO37" s="446" t="s">
        <v>139</v>
      </c>
      <c r="WIP37" s="446">
        <v>0.3</v>
      </c>
      <c r="WIQ37" s="451">
        <f>+VLOOKUP(WIL37,[111]Insumos!$A$2:$F$2700,5,FALSE)</f>
        <v>32545</v>
      </c>
      <c r="WIR37" s="451">
        <f>+ROUND(WIP37*WIQ37,0)</f>
        <v>9764</v>
      </c>
      <c r="WIS37" s="450" t="s">
        <v>327</v>
      </c>
      <c r="WIT37" s="450" t="s">
        <v>150</v>
      </c>
      <c r="WIU37" s="446" t="s">
        <v>151</v>
      </c>
      <c r="WIV37" s="446" t="s">
        <v>138</v>
      </c>
      <c r="WIW37" s="446" t="s">
        <v>139</v>
      </c>
      <c r="WIX37" s="446">
        <v>0.3</v>
      </c>
      <c r="WIY37" s="451">
        <f>+VLOOKUP(WIT37,[111]Insumos!$A$2:$F$2700,5,FALSE)</f>
        <v>32545</v>
      </c>
      <c r="WIZ37" s="451">
        <f>+ROUND(WIX37*WIY37,0)</f>
        <v>9764</v>
      </c>
      <c r="WJA37" s="450" t="s">
        <v>327</v>
      </c>
      <c r="WJB37" s="450" t="s">
        <v>150</v>
      </c>
      <c r="WJC37" s="446" t="s">
        <v>151</v>
      </c>
      <c r="WJD37" s="446" t="s">
        <v>138</v>
      </c>
      <c r="WJE37" s="446" t="s">
        <v>139</v>
      </c>
      <c r="WJF37" s="446">
        <v>0.3</v>
      </c>
      <c r="WJG37" s="451">
        <f>+VLOOKUP(WJB37,[111]Insumos!$A$2:$F$2700,5,FALSE)</f>
        <v>32545</v>
      </c>
      <c r="WJH37" s="451">
        <f>+ROUND(WJF37*WJG37,0)</f>
        <v>9764</v>
      </c>
      <c r="WJI37" s="450" t="s">
        <v>327</v>
      </c>
      <c r="WJJ37" s="450" t="s">
        <v>150</v>
      </c>
      <c r="WJK37" s="446" t="s">
        <v>151</v>
      </c>
      <c r="WJL37" s="446" t="s">
        <v>138</v>
      </c>
      <c r="WJM37" s="446" t="s">
        <v>139</v>
      </c>
      <c r="WJN37" s="446">
        <v>0.3</v>
      </c>
      <c r="WJO37" s="451">
        <f>+VLOOKUP(WJJ37,[111]Insumos!$A$2:$F$2700,5,FALSE)</f>
        <v>32545</v>
      </c>
      <c r="WJP37" s="451">
        <f>+ROUND(WJN37*WJO37,0)</f>
        <v>9764</v>
      </c>
      <c r="WJQ37" s="450" t="s">
        <v>327</v>
      </c>
      <c r="WJR37" s="450" t="s">
        <v>150</v>
      </c>
      <c r="WJS37" s="446" t="s">
        <v>151</v>
      </c>
      <c r="WJT37" s="446" t="s">
        <v>138</v>
      </c>
      <c r="WJU37" s="446" t="s">
        <v>139</v>
      </c>
      <c r="WJV37" s="446">
        <v>0.3</v>
      </c>
      <c r="WJW37" s="451">
        <f>+VLOOKUP(WJR37,[111]Insumos!$A$2:$F$2700,5,FALSE)</f>
        <v>32545</v>
      </c>
      <c r="WJX37" s="451">
        <f>+ROUND(WJV37*WJW37,0)</f>
        <v>9764</v>
      </c>
      <c r="WJY37" s="450" t="s">
        <v>327</v>
      </c>
      <c r="WJZ37" s="450" t="s">
        <v>150</v>
      </c>
      <c r="WKA37" s="446" t="s">
        <v>151</v>
      </c>
      <c r="WKB37" s="446" t="s">
        <v>138</v>
      </c>
      <c r="WKC37" s="446" t="s">
        <v>139</v>
      </c>
      <c r="WKD37" s="446">
        <v>0.3</v>
      </c>
      <c r="WKE37" s="451">
        <f>+VLOOKUP(WJZ37,[111]Insumos!$A$2:$F$2700,5,FALSE)</f>
        <v>32545</v>
      </c>
      <c r="WKF37" s="451">
        <f>+ROUND(WKD37*WKE37,0)</f>
        <v>9764</v>
      </c>
      <c r="WKG37" s="450" t="s">
        <v>327</v>
      </c>
      <c r="WKH37" s="450" t="s">
        <v>150</v>
      </c>
      <c r="WKI37" s="446" t="s">
        <v>151</v>
      </c>
      <c r="WKJ37" s="446" t="s">
        <v>138</v>
      </c>
      <c r="WKK37" s="446" t="s">
        <v>139</v>
      </c>
      <c r="WKL37" s="446">
        <v>0.3</v>
      </c>
      <c r="WKM37" s="451">
        <f>+VLOOKUP(WKH37,[111]Insumos!$A$2:$F$2700,5,FALSE)</f>
        <v>32545</v>
      </c>
      <c r="WKN37" s="451">
        <f>+ROUND(WKL37*WKM37,0)</f>
        <v>9764</v>
      </c>
      <c r="WKO37" s="450" t="s">
        <v>327</v>
      </c>
      <c r="WKP37" s="450" t="s">
        <v>150</v>
      </c>
      <c r="WKQ37" s="446" t="s">
        <v>151</v>
      </c>
      <c r="WKR37" s="446" t="s">
        <v>138</v>
      </c>
      <c r="WKS37" s="446" t="s">
        <v>139</v>
      </c>
      <c r="WKT37" s="446">
        <v>0.3</v>
      </c>
      <c r="WKU37" s="451">
        <f>+VLOOKUP(WKP37,[111]Insumos!$A$2:$F$2700,5,FALSE)</f>
        <v>32545</v>
      </c>
      <c r="WKV37" s="451">
        <f>+ROUND(WKT37*WKU37,0)</f>
        <v>9764</v>
      </c>
      <c r="WKW37" s="450" t="s">
        <v>327</v>
      </c>
      <c r="WKX37" s="450" t="s">
        <v>150</v>
      </c>
      <c r="WKY37" s="446" t="s">
        <v>151</v>
      </c>
      <c r="WKZ37" s="446" t="s">
        <v>138</v>
      </c>
      <c r="WLA37" s="446" t="s">
        <v>139</v>
      </c>
      <c r="WLB37" s="446">
        <v>0.3</v>
      </c>
      <c r="WLC37" s="451">
        <f>+VLOOKUP(WKX37,[111]Insumos!$A$2:$F$2700,5,FALSE)</f>
        <v>32545</v>
      </c>
      <c r="WLD37" s="451">
        <f>+ROUND(WLB37*WLC37,0)</f>
        <v>9764</v>
      </c>
      <c r="WLE37" s="450" t="s">
        <v>327</v>
      </c>
      <c r="WLF37" s="450" t="s">
        <v>150</v>
      </c>
      <c r="WLG37" s="446" t="s">
        <v>151</v>
      </c>
      <c r="WLH37" s="446" t="s">
        <v>138</v>
      </c>
      <c r="WLI37" s="446" t="s">
        <v>139</v>
      </c>
      <c r="WLJ37" s="446">
        <v>0.3</v>
      </c>
      <c r="WLK37" s="451">
        <f>+VLOOKUP(WLF37,[111]Insumos!$A$2:$F$2700,5,FALSE)</f>
        <v>32545</v>
      </c>
      <c r="WLL37" s="451">
        <f>+ROUND(WLJ37*WLK37,0)</f>
        <v>9764</v>
      </c>
      <c r="WLM37" s="450" t="s">
        <v>327</v>
      </c>
      <c r="WLN37" s="450" t="s">
        <v>150</v>
      </c>
      <c r="WLO37" s="446" t="s">
        <v>151</v>
      </c>
      <c r="WLP37" s="446" t="s">
        <v>138</v>
      </c>
      <c r="WLQ37" s="446" t="s">
        <v>139</v>
      </c>
      <c r="WLR37" s="446">
        <v>0.3</v>
      </c>
      <c r="WLS37" s="451">
        <f>+VLOOKUP(WLN37,[111]Insumos!$A$2:$F$2700,5,FALSE)</f>
        <v>32545</v>
      </c>
      <c r="WLT37" s="451">
        <f>+ROUND(WLR37*WLS37,0)</f>
        <v>9764</v>
      </c>
      <c r="WLU37" s="450" t="s">
        <v>327</v>
      </c>
      <c r="WLV37" s="450" t="s">
        <v>150</v>
      </c>
      <c r="WLW37" s="446" t="s">
        <v>151</v>
      </c>
      <c r="WLX37" s="446" t="s">
        <v>138</v>
      </c>
      <c r="WLY37" s="446" t="s">
        <v>139</v>
      </c>
      <c r="WLZ37" s="446">
        <v>0.3</v>
      </c>
      <c r="WMA37" s="451">
        <f>+VLOOKUP(WLV37,[111]Insumos!$A$2:$F$2700,5,FALSE)</f>
        <v>32545</v>
      </c>
      <c r="WMB37" s="451">
        <f>+ROUND(WLZ37*WMA37,0)</f>
        <v>9764</v>
      </c>
      <c r="WMC37" s="450" t="s">
        <v>327</v>
      </c>
      <c r="WMD37" s="450" t="s">
        <v>150</v>
      </c>
      <c r="WME37" s="446" t="s">
        <v>151</v>
      </c>
      <c r="WMF37" s="446" t="s">
        <v>138</v>
      </c>
      <c r="WMG37" s="446" t="s">
        <v>139</v>
      </c>
      <c r="WMH37" s="446">
        <v>0.3</v>
      </c>
      <c r="WMI37" s="451">
        <f>+VLOOKUP(WMD37,[111]Insumos!$A$2:$F$2700,5,FALSE)</f>
        <v>32545</v>
      </c>
      <c r="WMJ37" s="451">
        <f>+ROUND(WMH37*WMI37,0)</f>
        <v>9764</v>
      </c>
      <c r="WMK37" s="450" t="s">
        <v>327</v>
      </c>
      <c r="WML37" s="450" t="s">
        <v>150</v>
      </c>
      <c r="WMM37" s="446" t="s">
        <v>151</v>
      </c>
      <c r="WMN37" s="446" t="s">
        <v>138</v>
      </c>
      <c r="WMO37" s="446" t="s">
        <v>139</v>
      </c>
      <c r="WMP37" s="446">
        <v>0.3</v>
      </c>
      <c r="WMQ37" s="451">
        <f>+VLOOKUP(WML37,[111]Insumos!$A$2:$F$2700,5,FALSE)</f>
        <v>32545</v>
      </c>
      <c r="WMR37" s="451">
        <f>+ROUND(WMP37*WMQ37,0)</f>
        <v>9764</v>
      </c>
      <c r="WMS37" s="450" t="s">
        <v>327</v>
      </c>
      <c r="WMT37" s="450" t="s">
        <v>150</v>
      </c>
      <c r="WMU37" s="446" t="s">
        <v>151</v>
      </c>
      <c r="WMV37" s="446" t="s">
        <v>138</v>
      </c>
      <c r="WMW37" s="446" t="s">
        <v>139</v>
      </c>
      <c r="WMX37" s="446">
        <v>0.3</v>
      </c>
      <c r="WMY37" s="451">
        <f>+VLOOKUP(WMT37,[111]Insumos!$A$2:$F$2700,5,FALSE)</f>
        <v>32545</v>
      </c>
      <c r="WMZ37" s="451">
        <f>+ROUND(WMX37*WMY37,0)</f>
        <v>9764</v>
      </c>
      <c r="WNA37" s="450" t="s">
        <v>327</v>
      </c>
      <c r="WNB37" s="450" t="s">
        <v>150</v>
      </c>
      <c r="WNC37" s="446" t="s">
        <v>151</v>
      </c>
      <c r="WND37" s="446" t="s">
        <v>138</v>
      </c>
      <c r="WNE37" s="446" t="s">
        <v>139</v>
      </c>
      <c r="WNF37" s="446">
        <v>0.3</v>
      </c>
      <c r="WNG37" s="451">
        <f>+VLOOKUP(WNB37,[111]Insumos!$A$2:$F$2700,5,FALSE)</f>
        <v>32545</v>
      </c>
      <c r="WNH37" s="451">
        <f>+ROUND(WNF37*WNG37,0)</f>
        <v>9764</v>
      </c>
      <c r="WNI37" s="450" t="s">
        <v>327</v>
      </c>
      <c r="WNJ37" s="450" t="s">
        <v>150</v>
      </c>
      <c r="WNK37" s="446" t="s">
        <v>151</v>
      </c>
      <c r="WNL37" s="446" t="s">
        <v>138</v>
      </c>
      <c r="WNM37" s="446" t="s">
        <v>139</v>
      </c>
      <c r="WNN37" s="446">
        <v>0.3</v>
      </c>
      <c r="WNO37" s="451">
        <f>+VLOOKUP(WNJ37,[111]Insumos!$A$2:$F$2700,5,FALSE)</f>
        <v>32545</v>
      </c>
      <c r="WNP37" s="451">
        <f>+ROUND(WNN37*WNO37,0)</f>
        <v>9764</v>
      </c>
      <c r="WNQ37" s="450" t="s">
        <v>327</v>
      </c>
      <c r="WNR37" s="450" t="s">
        <v>150</v>
      </c>
      <c r="WNS37" s="446" t="s">
        <v>151</v>
      </c>
      <c r="WNT37" s="446" t="s">
        <v>138</v>
      </c>
      <c r="WNU37" s="446" t="s">
        <v>139</v>
      </c>
      <c r="WNV37" s="446">
        <v>0.3</v>
      </c>
      <c r="WNW37" s="451">
        <f>+VLOOKUP(WNR37,[111]Insumos!$A$2:$F$2700,5,FALSE)</f>
        <v>32545</v>
      </c>
      <c r="WNX37" s="451">
        <f>+ROUND(WNV37*WNW37,0)</f>
        <v>9764</v>
      </c>
      <c r="WNY37" s="450" t="s">
        <v>327</v>
      </c>
      <c r="WNZ37" s="450" t="s">
        <v>150</v>
      </c>
      <c r="WOA37" s="446" t="s">
        <v>151</v>
      </c>
      <c r="WOB37" s="446" t="s">
        <v>138</v>
      </c>
      <c r="WOC37" s="446" t="s">
        <v>139</v>
      </c>
      <c r="WOD37" s="446">
        <v>0.3</v>
      </c>
      <c r="WOE37" s="451">
        <f>+VLOOKUP(WNZ37,[111]Insumos!$A$2:$F$2700,5,FALSE)</f>
        <v>32545</v>
      </c>
      <c r="WOF37" s="451">
        <f>+ROUND(WOD37*WOE37,0)</f>
        <v>9764</v>
      </c>
      <c r="WOG37" s="450" t="s">
        <v>327</v>
      </c>
      <c r="WOH37" s="450" t="s">
        <v>150</v>
      </c>
      <c r="WOI37" s="446" t="s">
        <v>151</v>
      </c>
      <c r="WOJ37" s="446" t="s">
        <v>138</v>
      </c>
      <c r="WOK37" s="446" t="s">
        <v>139</v>
      </c>
      <c r="WOL37" s="446">
        <v>0.3</v>
      </c>
      <c r="WOM37" s="451">
        <f>+VLOOKUP(WOH37,[111]Insumos!$A$2:$F$2700,5,FALSE)</f>
        <v>32545</v>
      </c>
      <c r="WON37" s="451">
        <f>+ROUND(WOL37*WOM37,0)</f>
        <v>9764</v>
      </c>
      <c r="WOO37" s="450" t="s">
        <v>327</v>
      </c>
      <c r="WOP37" s="450" t="s">
        <v>150</v>
      </c>
      <c r="WOQ37" s="446" t="s">
        <v>151</v>
      </c>
      <c r="WOR37" s="446" t="s">
        <v>138</v>
      </c>
      <c r="WOS37" s="446" t="s">
        <v>139</v>
      </c>
      <c r="WOT37" s="446">
        <v>0.3</v>
      </c>
      <c r="WOU37" s="451">
        <f>+VLOOKUP(WOP37,[111]Insumos!$A$2:$F$2700,5,FALSE)</f>
        <v>32545</v>
      </c>
      <c r="WOV37" s="451">
        <f>+ROUND(WOT37*WOU37,0)</f>
        <v>9764</v>
      </c>
      <c r="WOW37" s="450" t="s">
        <v>327</v>
      </c>
      <c r="WOX37" s="450" t="s">
        <v>150</v>
      </c>
      <c r="WOY37" s="446" t="s">
        <v>151</v>
      </c>
      <c r="WOZ37" s="446" t="s">
        <v>138</v>
      </c>
      <c r="WPA37" s="446" t="s">
        <v>139</v>
      </c>
      <c r="WPB37" s="446">
        <v>0.3</v>
      </c>
      <c r="WPC37" s="451">
        <f>+VLOOKUP(WOX37,[111]Insumos!$A$2:$F$2700,5,FALSE)</f>
        <v>32545</v>
      </c>
      <c r="WPD37" s="451">
        <f>+ROUND(WPB37*WPC37,0)</f>
        <v>9764</v>
      </c>
      <c r="WPE37" s="450" t="s">
        <v>327</v>
      </c>
      <c r="WPF37" s="450" t="s">
        <v>150</v>
      </c>
      <c r="WPG37" s="446" t="s">
        <v>151</v>
      </c>
      <c r="WPH37" s="446" t="s">
        <v>138</v>
      </c>
      <c r="WPI37" s="446" t="s">
        <v>139</v>
      </c>
      <c r="WPJ37" s="446">
        <v>0.3</v>
      </c>
      <c r="WPK37" s="451">
        <f>+VLOOKUP(WPF37,[111]Insumos!$A$2:$F$2700,5,FALSE)</f>
        <v>32545</v>
      </c>
      <c r="WPL37" s="451">
        <f>+ROUND(WPJ37*WPK37,0)</f>
        <v>9764</v>
      </c>
      <c r="WPM37" s="450" t="s">
        <v>327</v>
      </c>
      <c r="WPN37" s="450" t="s">
        <v>150</v>
      </c>
      <c r="WPO37" s="446" t="s">
        <v>151</v>
      </c>
      <c r="WPP37" s="446" t="s">
        <v>138</v>
      </c>
      <c r="WPQ37" s="446" t="s">
        <v>139</v>
      </c>
      <c r="WPR37" s="446">
        <v>0.3</v>
      </c>
      <c r="WPS37" s="451">
        <f>+VLOOKUP(WPN37,[111]Insumos!$A$2:$F$2700,5,FALSE)</f>
        <v>32545</v>
      </c>
      <c r="WPT37" s="451">
        <f>+ROUND(WPR37*WPS37,0)</f>
        <v>9764</v>
      </c>
      <c r="WPU37" s="450" t="s">
        <v>327</v>
      </c>
      <c r="WPV37" s="450" t="s">
        <v>150</v>
      </c>
      <c r="WPW37" s="446" t="s">
        <v>151</v>
      </c>
      <c r="WPX37" s="446" t="s">
        <v>138</v>
      </c>
      <c r="WPY37" s="446" t="s">
        <v>139</v>
      </c>
      <c r="WPZ37" s="446">
        <v>0.3</v>
      </c>
      <c r="WQA37" s="451">
        <f>+VLOOKUP(WPV37,[111]Insumos!$A$2:$F$2700,5,FALSE)</f>
        <v>32545</v>
      </c>
      <c r="WQB37" s="451">
        <f>+ROUND(WPZ37*WQA37,0)</f>
        <v>9764</v>
      </c>
      <c r="WQC37" s="450" t="s">
        <v>327</v>
      </c>
      <c r="WQD37" s="450" t="s">
        <v>150</v>
      </c>
      <c r="WQE37" s="446" t="s">
        <v>151</v>
      </c>
      <c r="WQF37" s="446" t="s">
        <v>138</v>
      </c>
      <c r="WQG37" s="446" t="s">
        <v>139</v>
      </c>
      <c r="WQH37" s="446">
        <v>0.3</v>
      </c>
      <c r="WQI37" s="451">
        <f>+VLOOKUP(WQD37,[111]Insumos!$A$2:$F$2700,5,FALSE)</f>
        <v>32545</v>
      </c>
      <c r="WQJ37" s="451">
        <f>+ROUND(WQH37*WQI37,0)</f>
        <v>9764</v>
      </c>
      <c r="WQK37" s="450" t="s">
        <v>327</v>
      </c>
      <c r="WQL37" s="450" t="s">
        <v>150</v>
      </c>
      <c r="WQM37" s="446" t="s">
        <v>151</v>
      </c>
      <c r="WQN37" s="446" t="s">
        <v>138</v>
      </c>
      <c r="WQO37" s="446" t="s">
        <v>139</v>
      </c>
      <c r="WQP37" s="446">
        <v>0.3</v>
      </c>
      <c r="WQQ37" s="451">
        <f>+VLOOKUP(WQL37,[111]Insumos!$A$2:$F$2700,5,FALSE)</f>
        <v>32545</v>
      </c>
      <c r="WQR37" s="451">
        <f>+ROUND(WQP37*WQQ37,0)</f>
        <v>9764</v>
      </c>
      <c r="WQS37" s="450" t="s">
        <v>327</v>
      </c>
      <c r="WQT37" s="450" t="s">
        <v>150</v>
      </c>
      <c r="WQU37" s="446" t="s">
        <v>151</v>
      </c>
      <c r="WQV37" s="446" t="s">
        <v>138</v>
      </c>
      <c r="WQW37" s="446" t="s">
        <v>139</v>
      </c>
      <c r="WQX37" s="446">
        <v>0.3</v>
      </c>
      <c r="WQY37" s="451">
        <f>+VLOOKUP(WQT37,[111]Insumos!$A$2:$F$2700,5,FALSE)</f>
        <v>32545</v>
      </c>
      <c r="WQZ37" s="451">
        <f>+ROUND(WQX37*WQY37,0)</f>
        <v>9764</v>
      </c>
      <c r="WRA37" s="450" t="s">
        <v>327</v>
      </c>
      <c r="WRB37" s="450" t="s">
        <v>150</v>
      </c>
      <c r="WRC37" s="446" t="s">
        <v>151</v>
      </c>
      <c r="WRD37" s="446" t="s">
        <v>138</v>
      </c>
      <c r="WRE37" s="446" t="s">
        <v>139</v>
      </c>
      <c r="WRF37" s="446">
        <v>0.3</v>
      </c>
      <c r="WRG37" s="451">
        <f>+VLOOKUP(WRB37,[111]Insumos!$A$2:$F$2700,5,FALSE)</f>
        <v>32545</v>
      </c>
      <c r="WRH37" s="451">
        <f>+ROUND(WRF37*WRG37,0)</f>
        <v>9764</v>
      </c>
      <c r="WRI37" s="450" t="s">
        <v>327</v>
      </c>
      <c r="WRJ37" s="450" t="s">
        <v>150</v>
      </c>
      <c r="WRK37" s="446" t="s">
        <v>151</v>
      </c>
      <c r="WRL37" s="446" t="s">
        <v>138</v>
      </c>
      <c r="WRM37" s="446" t="s">
        <v>139</v>
      </c>
      <c r="WRN37" s="446">
        <v>0.3</v>
      </c>
      <c r="WRO37" s="451">
        <f>+VLOOKUP(WRJ37,[111]Insumos!$A$2:$F$2700,5,FALSE)</f>
        <v>32545</v>
      </c>
      <c r="WRP37" s="451">
        <f>+ROUND(WRN37*WRO37,0)</f>
        <v>9764</v>
      </c>
      <c r="WRQ37" s="450" t="s">
        <v>327</v>
      </c>
      <c r="WRR37" s="450" t="s">
        <v>150</v>
      </c>
      <c r="WRS37" s="446" t="s">
        <v>151</v>
      </c>
      <c r="WRT37" s="446" t="s">
        <v>138</v>
      </c>
      <c r="WRU37" s="446" t="s">
        <v>139</v>
      </c>
      <c r="WRV37" s="446">
        <v>0.3</v>
      </c>
      <c r="WRW37" s="451">
        <f>+VLOOKUP(WRR37,[111]Insumos!$A$2:$F$2700,5,FALSE)</f>
        <v>32545</v>
      </c>
      <c r="WRX37" s="451">
        <f>+ROUND(WRV37*WRW37,0)</f>
        <v>9764</v>
      </c>
      <c r="WRY37" s="450" t="s">
        <v>327</v>
      </c>
      <c r="WRZ37" s="450" t="s">
        <v>150</v>
      </c>
      <c r="WSA37" s="446" t="s">
        <v>151</v>
      </c>
      <c r="WSB37" s="446" t="s">
        <v>138</v>
      </c>
      <c r="WSC37" s="446" t="s">
        <v>139</v>
      </c>
      <c r="WSD37" s="446">
        <v>0.3</v>
      </c>
      <c r="WSE37" s="451">
        <f>+VLOOKUP(WRZ37,[111]Insumos!$A$2:$F$2700,5,FALSE)</f>
        <v>32545</v>
      </c>
      <c r="WSF37" s="451">
        <f>+ROUND(WSD37*WSE37,0)</f>
        <v>9764</v>
      </c>
      <c r="WSG37" s="450" t="s">
        <v>327</v>
      </c>
      <c r="WSH37" s="450" t="s">
        <v>150</v>
      </c>
      <c r="WSI37" s="446" t="s">
        <v>151</v>
      </c>
      <c r="WSJ37" s="446" t="s">
        <v>138</v>
      </c>
      <c r="WSK37" s="446" t="s">
        <v>139</v>
      </c>
      <c r="WSL37" s="446">
        <v>0.3</v>
      </c>
      <c r="WSM37" s="451">
        <f>+VLOOKUP(WSH37,[111]Insumos!$A$2:$F$2700,5,FALSE)</f>
        <v>32545</v>
      </c>
      <c r="WSN37" s="451">
        <f>+ROUND(WSL37*WSM37,0)</f>
        <v>9764</v>
      </c>
      <c r="WSO37" s="450" t="s">
        <v>327</v>
      </c>
      <c r="WSP37" s="450" t="s">
        <v>150</v>
      </c>
      <c r="WSQ37" s="446" t="s">
        <v>151</v>
      </c>
      <c r="WSR37" s="446" t="s">
        <v>138</v>
      </c>
      <c r="WSS37" s="446" t="s">
        <v>139</v>
      </c>
      <c r="WST37" s="446">
        <v>0.3</v>
      </c>
      <c r="WSU37" s="451">
        <f>+VLOOKUP(WSP37,[111]Insumos!$A$2:$F$2700,5,FALSE)</f>
        <v>32545</v>
      </c>
      <c r="WSV37" s="451">
        <f>+ROUND(WST37*WSU37,0)</f>
        <v>9764</v>
      </c>
      <c r="WSW37" s="450" t="s">
        <v>327</v>
      </c>
      <c r="WSX37" s="450" t="s">
        <v>150</v>
      </c>
      <c r="WSY37" s="446" t="s">
        <v>151</v>
      </c>
      <c r="WSZ37" s="446" t="s">
        <v>138</v>
      </c>
      <c r="WTA37" s="446" t="s">
        <v>139</v>
      </c>
      <c r="WTB37" s="446">
        <v>0.3</v>
      </c>
      <c r="WTC37" s="451">
        <f>+VLOOKUP(WSX37,[111]Insumos!$A$2:$F$2700,5,FALSE)</f>
        <v>32545</v>
      </c>
      <c r="WTD37" s="451">
        <f>+ROUND(WTB37*WTC37,0)</f>
        <v>9764</v>
      </c>
      <c r="WTE37" s="450" t="s">
        <v>327</v>
      </c>
      <c r="WTF37" s="450" t="s">
        <v>150</v>
      </c>
      <c r="WTG37" s="446" t="s">
        <v>151</v>
      </c>
      <c r="WTH37" s="446" t="s">
        <v>138</v>
      </c>
      <c r="WTI37" s="446" t="s">
        <v>139</v>
      </c>
      <c r="WTJ37" s="446">
        <v>0.3</v>
      </c>
      <c r="WTK37" s="451">
        <f>+VLOOKUP(WTF37,[111]Insumos!$A$2:$F$2700,5,FALSE)</f>
        <v>32545</v>
      </c>
      <c r="WTL37" s="451">
        <f>+ROUND(WTJ37*WTK37,0)</f>
        <v>9764</v>
      </c>
      <c r="WTM37" s="450" t="s">
        <v>327</v>
      </c>
      <c r="WTN37" s="450" t="s">
        <v>150</v>
      </c>
      <c r="WTO37" s="446" t="s">
        <v>151</v>
      </c>
      <c r="WTP37" s="446" t="s">
        <v>138</v>
      </c>
      <c r="WTQ37" s="446" t="s">
        <v>139</v>
      </c>
      <c r="WTR37" s="446">
        <v>0.3</v>
      </c>
      <c r="WTS37" s="451">
        <f>+VLOOKUP(WTN37,[111]Insumos!$A$2:$F$2700,5,FALSE)</f>
        <v>32545</v>
      </c>
      <c r="WTT37" s="451">
        <f>+ROUND(WTR37*WTS37,0)</f>
        <v>9764</v>
      </c>
      <c r="WTU37" s="450" t="s">
        <v>327</v>
      </c>
      <c r="WTV37" s="450" t="s">
        <v>150</v>
      </c>
      <c r="WTW37" s="446" t="s">
        <v>151</v>
      </c>
      <c r="WTX37" s="446" t="s">
        <v>138</v>
      </c>
      <c r="WTY37" s="446" t="s">
        <v>139</v>
      </c>
      <c r="WTZ37" s="446">
        <v>0.3</v>
      </c>
      <c r="WUA37" s="451">
        <f>+VLOOKUP(WTV37,[111]Insumos!$A$2:$F$2700,5,FALSE)</f>
        <v>32545</v>
      </c>
      <c r="WUB37" s="451">
        <f>+ROUND(WTZ37*WUA37,0)</f>
        <v>9764</v>
      </c>
      <c r="WUC37" s="450" t="s">
        <v>327</v>
      </c>
      <c r="WUD37" s="450" t="s">
        <v>150</v>
      </c>
      <c r="WUE37" s="446" t="s">
        <v>151</v>
      </c>
      <c r="WUF37" s="446" t="s">
        <v>138</v>
      </c>
      <c r="WUG37" s="446" t="s">
        <v>139</v>
      </c>
      <c r="WUH37" s="446">
        <v>0.3</v>
      </c>
      <c r="WUI37" s="451">
        <f>+VLOOKUP(WUD37,[111]Insumos!$A$2:$F$2700,5,FALSE)</f>
        <v>32545</v>
      </c>
      <c r="WUJ37" s="451">
        <f>+ROUND(WUH37*WUI37,0)</f>
        <v>9764</v>
      </c>
      <c r="WUK37" s="450" t="s">
        <v>327</v>
      </c>
      <c r="WUL37" s="450" t="s">
        <v>150</v>
      </c>
      <c r="WUM37" s="446" t="s">
        <v>151</v>
      </c>
      <c r="WUN37" s="446" t="s">
        <v>138</v>
      </c>
      <c r="WUO37" s="446" t="s">
        <v>139</v>
      </c>
      <c r="WUP37" s="446">
        <v>0.3</v>
      </c>
      <c r="WUQ37" s="451">
        <f>+VLOOKUP(WUL37,[111]Insumos!$A$2:$F$2700,5,FALSE)</f>
        <v>32545</v>
      </c>
      <c r="WUR37" s="451">
        <f>+ROUND(WUP37*WUQ37,0)</f>
        <v>9764</v>
      </c>
      <c r="WUS37" s="450" t="s">
        <v>327</v>
      </c>
      <c r="WUT37" s="450" t="s">
        <v>150</v>
      </c>
      <c r="WUU37" s="446" t="s">
        <v>151</v>
      </c>
      <c r="WUV37" s="446" t="s">
        <v>138</v>
      </c>
      <c r="WUW37" s="446" t="s">
        <v>139</v>
      </c>
      <c r="WUX37" s="446">
        <v>0.3</v>
      </c>
      <c r="WUY37" s="451">
        <f>+VLOOKUP(WUT37,[111]Insumos!$A$2:$F$2700,5,FALSE)</f>
        <v>32545</v>
      </c>
      <c r="WUZ37" s="451">
        <f>+ROUND(WUX37*WUY37,0)</f>
        <v>9764</v>
      </c>
      <c r="WVA37" s="450" t="s">
        <v>327</v>
      </c>
      <c r="WVB37" s="450" t="s">
        <v>150</v>
      </c>
      <c r="WVC37" s="446" t="s">
        <v>151</v>
      </c>
      <c r="WVD37" s="446" t="s">
        <v>138</v>
      </c>
      <c r="WVE37" s="446" t="s">
        <v>139</v>
      </c>
      <c r="WVF37" s="446">
        <v>0.3</v>
      </c>
      <c r="WVG37" s="451">
        <f>+VLOOKUP(WVB37,[111]Insumos!$A$2:$F$2700,5,FALSE)</f>
        <v>32545</v>
      </c>
      <c r="WVH37" s="451">
        <f>+ROUND(WVF37*WVG37,0)</f>
        <v>9764</v>
      </c>
      <c r="WVI37" s="450" t="s">
        <v>327</v>
      </c>
      <c r="WVJ37" s="450" t="s">
        <v>150</v>
      </c>
      <c r="WVK37" s="446" t="s">
        <v>151</v>
      </c>
      <c r="WVL37" s="446" t="s">
        <v>138</v>
      </c>
      <c r="WVM37" s="446" t="s">
        <v>139</v>
      </c>
      <c r="WVN37" s="446">
        <v>0.3</v>
      </c>
      <c r="WVO37" s="451">
        <f>+VLOOKUP(WVJ37,[111]Insumos!$A$2:$F$2700,5,FALSE)</f>
        <v>32545</v>
      </c>
      <c r="WVP37" s="451">
        <f>+ROUND(WVN37*WVO37,0)</f>
        <v>9764</v>
      </c>
      <c r="WVQ37" s="450" t="s">
        <v>327</v>
      </c>
      <c r="WVR37" s="450" t="s">
        <v>150</v>
      </c>
      <c r="WVS37" s="446" t="s">
        <v>151</v>
      </c>
      <c r="WVT37" s="446" t="s">
        <v>138</v>
      </c>
      <c r="WVU37" s="446" t="s">
        <v>139</v>
      </c>
      <c r="WVV37" s="446">
        <v>0.3</v>
      </c>
      <c r="WVW37" s="451">
        <f>+VLOOKUP(WVR37,[111]Insumos!$A$2:$F$2700,5,FALSE)</f>
        <v>32545</v>
      </c>
      <c r="WVX37" s="451">
        <f>+ROUND(WVV37*WVW37,0)</f>
        <v>9764</v>
      </c>
      <c r="WVY37" s="450" t="s">
        <v>327</v>
      </c>
      <c r="WVZ37" s="450" t="s">
        <v>150</v>
      </c>
      <c r="WWA37" s="446" t="s">
        <v>151</v>
      </c>
      <c r="WWB37" s="446" t="s">
        <v>138</v>
      </c>
      <c r="WWC37" s="446" t="s">
        <v>139</v>
      </c>
      <c r="WWD37" s="446">
        <v>0.3</v>
      </c>
      <c r="WWE37" s="451">
        <f>+VLOOKUP(WVZ37,[111]Insumos!$A$2:$F$2700,5,FALSE)</f>
        <v>32545</v>
      </c>
      <c r="WWF37" s="451">
        <f>+ROUND(WWD37*WWE37,0)</f>
        <v>9764</v>
      </c>
      <c r="WWG37" s="450" t="s">
        <v>327</v>
      </c>
      <c r="WWH37" s="450" t="s">
        <v>150</v>
      </c>
      <c r="WWI37" s="446" t="s">
        <v>151</v>
      </c>
      <c r="WWJ37" s="446" t="s">
        <v>138</v>
      </c>
      <c r="WWK37" s="446" t="s">
        <v>139</v>
      </c>
      <c r="WWL37" s="446">
        <v>0.3</v>
      </c>
      <c r="WWM37" s="451">
        <f>+VLOOKUP(WWH37,[111]Insumos!$A$2:$F$2700,5,FALSE)</f>
        <v>32545</v>
      </c>
      <c r="WWN37" s="451">
        <f>+ROUND(WWL37*WWM37,0)</f>
        <v>9764</v>
      </c>
      <c r="WWO37" s="450" t="s">
        <v>327</v>
      </c>
      <c r="WWP37" s="450" t="s">
        <v>150</v>
      </c>
      <c r="WWQ37" s="446" t="s">
        <v>151</v>
      </c>
      <c r="WWR37" s="446" t="s">
        <v>138</v>
      </c>
      <c r="WWS37" s="446" t="s">
        <v>139</v>
      </c>
      <c r="WWT37" s="446">
        <v>0.3</v>
      </c>
      <c r="WWU37" s="451">
        <f>+VLOOKUP(WWP37,[111]Insumos!$A$2:$F$2700,5,FALSE)</f>
        <v>32545</v>
      </c>
      <c r="WWV37" s="451">
        <f>+ROUND(WWT37*WWU37,0)</f>
        <v>9764</v>
      </c>
      <c r="WWW37" s="450" t="s">
        <v>327</v>
      </c>
      <c r="WWX37" s="450" t="s">
        <v>150</v>
      </c>
      <c r="WWY37" s="446" t="s">
        <v>151</v>
      </c>
      <c r="WWZ37" s="446" t="s">
        <v>138</v>
      </c>
      <c r="WXA37" s="446" t="s">
        <v>139</v>
      </c>
      <c r="WXB37" s="446">
        <v>0.3</v>
      </c>
      <c r="WXC37" s="451">
        <f>+VLOOKUP(WWX37,[111]Insumos!$A$2:$F$2700,5,FALSE)</f>
        <v>32545</v>
      </c>
      <c r="WXD37" s="451">
        <f>+ROUND(WXB37*WXC37,0)</f>
        <v>9764</v>
      </c>
      <c r="WXE37" s="450" t="s">
        <v>327</v>
      </c>
      <c r="WXF37" s="450" t="s">
        <v>150</v>
      </c>
      <c r="WXG37" s="446" t="s">
        <v>151</v>
      </c>
      <c r="WXH37" s="446" t="s">
        <v>138</v>
      </c>
      <c r="WXI37" s="446" t="s">
        <v>139</v>
      </c>
      <c r="WXJ37" s="446">
        <v>0.3</v>
      </c>
      <c r="WXK37" s="451">
        <f>+VLOOKUP(WXF37,[111]Insumos!$A$2:$F$2700,5,FALSE)</f>
        <v>32545</v>
      </c>
      <c r="WXL37" s="451">
        <f>+ROUND(WXJ37*WXK37,0)</f>
        <v>9764</v>
      </c>
      <c r="WXM37" s="450" t="s">
        <v>327</v>
      </c>
      <c r="WXN37" s="450" t="s">
        <v>150</v>
      </c>
      <c r="WXO37" s="446" t="s">
        <v>151</v>
      </c>
      <c r="WXP37" s="446" t="s">
        <v>138</v>
      </c>
      <c r="WXQ37" s="446" t="s">
        <v>139</v>
      </c>
      <c r="WXR37" s="446">
        <v>0.3</v>
      </c>
      <c r="WXS37" s="451">
        <f>+VLOOKUP(WXN37,[111]Insumos!$A$2:$F$2700,5,FALSE)</f>
        <v>32545</v>
      </c>
      <c r="WXT37" s="451">
        <f>+ROUND(WXR37*WXS37,0)</f>
        <v>9764</v>
      </c>
      <c r="WXU37" s="450" t="s">
        <v>327</v>
      </c>
      <c r="WXV37" s="450" t="s">
        <v>150</v>
      </c>
      <c r="WXW37" s="446" t="s">
        <v>151</v>
      </c>
      <c r="WXX37" s="446" t="s">
        <v>138</v>
      </c>
      <c r="WXY37" s="446" t="s">
        <v>139</v>
      </c>
      <c r="WXZ37" s="446">
        <v>0.3</v>
      </c>
      <c r="WYA37" s="451">
        <f>+VLOOKUP(WXV37,[111]Insumos!$A$2:$F$2700,5,FALSE)</f>
        <v>32545</v>
      </c>
      <c r="WYB37" s="451">
        <f>+ROUND(WXZ37*WYA37,0)</f>
        <v>9764</v>
      </c>
      <c r="WYC37" s="450" t="s">
        <v>327</v>
      </c>
      <c r="WYD37" s="450" t="s">
        <v>150</v>
      </c>
      <c r="WYE37" s="446" t="s">
        <v>151</v>
      </c>
      <c r="WYF37" s="446" t="s">
        <v>138</v>
      </c>
      <c r="WYG37" s="446" t="s">
        <v>139</v>
      </c>
      <c r="WYH37" s="446">
        <v>0.3</v>
      </c>
      <c r="WYI37" s="451">
        <f>+VLOOKUP(WYD37,[111]Insumos!$A$2:$F$2700,5,FALSE)</f>
        <v>32545</v>
      </c>
      <c r="WYJ37" s="451">
        <f>+ROUND(WYH37*WYI37,0)</f>
        <v>9764</v>
      </c>
      <c r="WYK37" s="450" t="s">
        <v>327</v>
      </c>
      <c r="WYL37" s="450" t="s">
        <v>150</v>
      </c>
      <c r="WYM37" s="446" t="s">
        <v>151</v>
      </c>
      <c r="WYN37" s="446" t="s">
        <v>138</v>
      </c>
      <c r="WYO37" s="446" t="s">
        <v>139</v>
      </c>
      <c r="WYP37" s="446">
        <v>0.3</v>
      </c>
      <c r="WYQ37" s="451">
        <f>+VLOOKUP(WYL37,[111]Insumos!$A$2:$F$2700,5,FALSE)</f>
        <v>32545</v>
      </c>
      <c r="WYR37" s="451">
        <f>+ROUND(WYP37*WYQ37,0)</f>
        <v>9764</v>
      </c>
      <c r="WYS37" s="450" t="s">
        <v>327</v>
      </c>
      <c r="WYT37" s="450" t="s">
        <v>150</v>
      </c>
      <c r="WYU37" s="446" t="s">
        <v>151</v>
      </c>
      <c r="WYV37" s="446" t="s">
        <v>138</v>
      </c>
      <c r="WYW37" s="446" t="s">
        <v>139</v>
      </c>
      <c r="WYX37" s="446">
        <v>0.3</v>
      </c>
      <c r="WYY37" s="451">
        <f>+VLOOKUP(WYT37,[111]Insumos!$A$2:$F$2700,5,FALSE)</f>
        <v>32545</v>
      </c>
      <c r="WYZ37" s="451">
        <f>+ROUND(WYX37*WYY37,0)</f>
        <v>9764</v>
      </c>
      <c r="WZA37" s="450" t="s">
        <v>327</v>
      </c>
      <c r="WZB37" s="450" t="s">
        <v>150</v>
      </c>
      <c r="WZC37" s="446" t="s">
        <v>151</v>
      </c>
      <c r="WZD37" s="446" t="s">
        <v>138</v>
      </c>
      <c r="WZE37" s="446" t="s">
        <v>139</v>
      </c>
      <c r="WZF37" s="446">
        <v>0.3</v>
      </c>
      <c r="WZG37" s="451">
        <f>+VLOOKUP(WZB37,[111]Insumos!$A$2:$F$2700,5,FALSE)</f>
        <v>32545</v>
      </c>
      <c r="WZH37" s="451">
        <f>+ROUND(WZF37*WZG37,0)</f>
        <v>9764</v>
      </c>
      <c r="WZI37" s="450" t="s">
        <v>327</v>
      </c>
      <c r="WZJ37" s="450" t="s">
        <v>150</v>
      </c>
      <c r="WZK37" s="446" t="s">
        <v>151</v>
      </c>
      <c r="WZL37" s="446" t="s">
        <v>138</v>
      </c>
      <c r="WZM37" s="446" t="s">
        <v>139</v>
      </c>
      <c r="WZN37" s="446">
        <v>0.3</v>
      </c>
      <c r="WZO37" s="451">
        <f>+VLOOKUP(WZJ37,[111]Insumos!$A$2:$F$2700,5,FALSE)</f>
        <v>32545</v>
      </c>
      <c r="WZP37" s="451">
        <f>+ROUND(WZN37*WZO37,0)</f>
        <v>9764</v>
      </c>
      <c r="WZQ37" s="450" t="s">
        <v>327</v>
      </c>
      <c r="WZR37" s="450" t="s">
        <v>150</v>
      </c>
      <c r="WZS37" s="446" t="s">
        <v>151</v>
      </c>
      <c r="WZT37" s="446" t="s">
        <v>138</v>
      </c>
      <c r="WZU37" s="446" t="s">
        <v>139</v>
      </c>
      <c r="WZV37" s="446">
        <v>0.3</v>
      </c>
      <c r="WZW37" s="451">
        <f>+VLOOKUP(WZR37,[111]Insumos!$A$2:$F$2700,5,FALSE)</f>
        <v>32545</v>
      </c>
      <c r="WZX37" s="451">
        <f>+ROUND(WZV37*WZW37,0)</f>
        <v>9764</v>
      </c>
      <c r="WZY37" s="450" t="s">
        <v>327</v>
      </c>
      <c r="WZZ37" s="450" t="s">
        <v>150</v>
      </c>
      <c r="XAA37" s="446" t="s">
        <v>151</v>
      </c>
      <c r="XAB37" s="446" t="s">
        <v>138</v>
      </c>
      <c r="XAC37" s="446" t="s">
        <v>139</v>
      </c>
      <c r="XAD37" s="446">
        <v>0.3</v>
      </c>
      <c r="XAE37" s="451">
        <f>+VLOOKUP(WZZ37,[111]Insumos!$A$2:$F$2700,5,FALSE)</f>
        <v>32545</v>
      </c>
      <c r="XAF37" s="451">
        <f>+ROUND(XAD37*XAE37,0)</f>
        <v>9764</v>
      </c>
      <c r="XAG37" s="450" t="s">
        <v>327</v>
      </c>
      <c r="XAH37" s="450" t="s">
        <v>150</v>
      </c>
      <c r="XAI37" s="446" t="s">
        <v>151</v>
      </c>
      <c r="XAJ37" s="446" t="s">
        <v>138</v>
      </c>
      <c r="XAK37" s="446" t="s">
        <v>139</v>
      </c>
      <c r="XAL37" s="446">
        <v>0.3</v>
      </c>
      <c r="XAM37" s="451">
        <f>+VLOOKUP(XAH37,[111]Insumos!$A$2:$F$2700,5,FALSE)</f>
        <v>32545</v>
      </c>
      <c r="XAN37" s="451">
        <f>+ROUND(XAL37*XAM37,0)</f>
        <v>9764</v>
      </c>
      <c r="XAO37" s="450" t="s">
        <v>327</v>
      </c>
      <c r="XAP37" s="450" t="s">
        <v>150</v>
      </c>
      <c r="XAQ37" s="446" t="s">
        <v>151</v>
      </c>
      <c r="XAR37" s="446" t="s">
        <v>138</v>
      </c>
      <c r="XAS37" s="446" t="s">
        <v>139</v>
      </c>
      <c r="XAT37" s="446">
        <v>0.3</v>
      </c>
      <c r="XAU37" s="451">
        <f>+VLOOKUP(XAP37,[111]Insumos!$A$2:$F$2700,5,FALSE)</f>
        <v>32545</v>
      </c>
      <c r="XAV37" s="451">
        <f>+ROUND(XAT37*XAU37,0)</f>
        <v>9764</v>
      </c>
      <c r="XAW37" s="450" t="s">
        <v>327</v>
      </c>
      <c r="XAX37" s="450" t="s">
        <v>150</v>
      </c>
      <c r="XAY37" s="446" t="s">
        <v>151</v>
      </c>
      <c r="XAZ37" s="446" t="s">
        <v>138</v>
      </c>
      <c r="XBA37" s="446" t="s">
        <v>139</v>
      </c>
      <c r="XBB37" s="446">
        <v>0.3</v>
      </c>
      <c r="XBC37" s="451">
        <f>+VLOOKUP(XAX37,[111]Insumos!$A$2:$F$2700,5,FALSE)</f>
        <v>32545</v>
      </c>
      <c r="XBD37" s="451">
        <f>+ROUND(XBB37*XBC37,0)</f>
        <v>9764</v>
      </c>
      <c r="XBE37" s="450" t="s">
        <v>327</v>
      </c>
      <c r="XBF37" s="450" t="s">
        <v>150</v>
      </c>
      <c r="XBG37" s="446" t="s">
        <v>151</v>
      </c>
      <c r="XBH37" s="446" t="s">
        <v>138</v>
      </c>
      <c r="XBI37" s="446" t="s">
        <v>139</v>
      </c>
      <c r="XBJ37" s="446">
        <v>0.3</v>
      </c>
      <c r="XBK37" s="451">
        <f>+VLOOKUP(XBF37,[111]Insumos!$A$2:$F$2700,5,FALSE)</f>
        <v>32545</v>
      </c>
      <c r="XBL37" s="451">
        <f>+ROUND(XBJ37*XBK37,0)</f>
        <v>9764</v>
      </c>
      <c r="XBM37" s="450" t="s">
        <v>327</v>
      </c>
      <c r="XBN37" s="450" t="s">
        <v>150</v>
      </c>
      <c r="XBO37" s="446" t="s">
        <v>151</v>
      </c>
      <c r="XBP37" s="446" t="s">
        <v>138</v>
      </c>
      <c r="XBQ37" s="446" t="s">
        <v>139</v>
      </c>
      <c r="XBR37" s="446">
        <v>0.3</v>
      </c>
      <c r="XBS37" s="451">
        <f>+VLOOKUP(XBN37,[111]Insumos!$A$2:$F$2700,5,FALSE)</f>
        <v>32545</v>
      </c>
      <c r="XBT37" s="451">
        <f>+ROUND(XBR37*XBS37,0)</f>
        <v>9764</v>
      </c>
      <c r="XBU37" s="450" t="s">
        <v>327</v>
      </c>
      <c r="XBV37" s="450" t="s">
        <v>150</v>
      </c>
      <c r="XBW37" s="446" t="s">
        <v>151</v>
      </c>
      <c r="XBX37" s="446" t="s">
        <v>138</v>
      </c>
      <c r="XBY37" s="446" t="s">
        <v>139</v>
      </c>
      <c r="XBZ37" s="446">
        <v>0.3</v>
      </c>
      <c r="XCA37" s="451">
        <f>+VLOOKUP(XBV37,[111]Insumos!$A$2:$F$2700,5,FALSE)</f>
        <v>32545</v>
      </c>
      <c r="XCB37" s="451">
        <f>+ROUND(XBZ37*XCA37,0)</f>
        <v>9764</v>
      </c>
      <c r="XCC37" s="450" t="s">
        <v>327</v>
      </c>
      <c r="XCD37" s="450" t="s">
        <v>150</v>
      </c>
      <c r="XCE37" s="446" t="s">
        <v>151</v>
      </c>
      <c r="XCF37" s="446" t="s">
        <v>138</v>
      </c>
      <c r="XCG37" s="446" t="s">
        <v>139</v>
      </c>
      <c r="XCH37" s="446">
        <v>0.3</v>
      </c>
      <c r="XCI37" s="451">
        <f>+VLOOKUP(XCD37,[111]Insumos!$A$2:$F$2700,5,FALSE)</f>
        <v>32545</v>
      </c>
      <c r="XCJ37" s="451">
        <f>+ROUND(XCH37*XCI37,0)</f>
        <v>9764</v>
      </c>
      <c r="XCK37" s="450" t="s">
        <v>327</v>
      </c>
      <c r="XCL37" s="450" t="s">
        <v>150</v>
      </c>
      <c r="XCM37" s="446" t="s">
        <v>151</v>
      </c>
      <c r="XCN37" s="446" t="s">
        <v>138</v>
      </c>
      <c r="XCO37" s="446" t="s">
        <v>139</v>
      </c>
      <c r="XCP37" s="446">
        <v>0.3</v>
      </c>
      <c r="XCQ37" s="451">
        <f>+VLOOKUP(XCL37,[111]Insumos!$A$2:$F$2700,5,FALSE)</f>
        <v>32545</v>
      </c>
      <c r="XCR37" s="451">
        <f>+ROUND(XCP37*XCQ37,0)</f>
        <v>9764</v>
      </c>
      <c r="XCS37" s="450" t="s">
        <v>327</v>
      </c>
      <c r="XCT37" s="450" t="s">
        <v>150</v>
      </c>
      <c r="XCU37" s="446" t="s">
        <v>151</v>
      </c>
      <c r="XCV37" s="446" t="s">
        <v>138</v>
      </c>
      <c r="XCW37" s="446" t="s">
        <v>139</v>
      </c>
      <c r="XCX37" s="446">
        <v>0.3</v>
      </c>
      <c r="XCY37" s="451">
        <f>+VLOOKUP(XCT37,[111]Insumos!$A$2:$F$2700,5,FALSE)</f>
        <v>32545</v>
      </c>
      <c r="XCZ37" s="451">
        <f>+ROUND(XCX37*XCY37,0)</f>
        <v>9764</v>
      </c>
      <c r="XDA37" s="450" t="s">
        <v>327</v>
      </c>
      <c r="XDB37" s="450" t="s">
        <v>150</v>
      </c>
      <c r="XDC37" s="446" t="s">
        <v>151</v>
      </c>
      <c r="XDD37" s="446" t="s">
        <v>138</v>
      </c>
      <c r="XDE37" s="446" t="s">
        <v>139</v>
      </c>
      <c r="XDF37" s="446">
        <v>0.3</v>
      </c>
      <c r="XDG37" s="451">
        <f>+VLOOKUP(XDB37,[111]Insumos!$A$2:$F$2700,5,FALSE)</f>
        <v>32545</v>
      </c>
      <c r="XDH37" s="451">
        <f>+ROUND(XDF37*XDG37,0)</f>
        <v>9764</v>
      </c>
      <c r="XDI37" s="450" t="s">
        <v>327</v>
      </c>
      <c r="XDJ37" s="450" t="s">
        <v>150</v>
      </c>
      <c r="XDK37" s="446" t="s">
        <v>151</v>
      </c>
      <c r="XDL37" s="446" t="s">
        <v>138</v>
      </c>
      <c r="XDM37" s="446" t="s">
        <v>139</v>
      </c>
      <c r="XDN37" s="446">
        <v>0.3</v>
      </c>
      <c r="XDO37" s="451">
        <f>+VLOOKUP(XDJ37,[111]Insumos!$A$2:$F$2700,5,FALSE)</f>
        <v>32545</v>
      </c>
      <c r="XDP37" s="451">
        <f>+ROUND(XDN37*XDO37,0)</f>
        <v>9764</v>
      </c>
      <c r="XDQ37" s="450" t="s">
        <v>327</v>
      </c>
      <c r="XDR37" s="450" t="s">
        <v>150</v>
      </c>
      <c r="XDS37" s="446" t="s">
        <v>151</v>
      </c>
      <c r="XDT37" s="446" t="s">
        <v>138</v>
      </c>
      <c r="XDU37" s="446" t="s">
        <v>139</v>
      </c>
      <c r="XDV37" s="446">
        <v>0.3</v>
      </c>
      <c r="XDW37" s="451">
        <f>+VLOOKUP(XDR37,[111]Insumos!$A$2:$F$2700,5,FALSE)</f>
        <v>32545</v>
      </c>
      <c r="XDX37" s="451">
        <f>+ROUND(XDV37*XDW37,0)</f>
        <v>9764</v>
      </c>
      <c r="XDY37" s="450" t="s">
        <v>327</v>
      </c>
      <c r="XDZ37" s="450" t="s">
        <v>150</v>
      </c>
      <c r="XEA37" s="446" t="s">
        <v>151</v>
      </c>
      <c r="XEB37" s="446" t="s">
        <v>138</v>
      </c>
      <c r="XEC37" s="446" t="s">
        <v>139</v>
      </c>
      <c r="XED37" s="446">
        <v>0.3</v>
      </c>
      <c r="XEE37" s="451">
        <f>+VLOOKUP(XDZ37,[111]Insumos!$A$2:$F$2700,5,FALSE)</f>
        <v>32545</v>
      </c>
      <c r="XEF37" s="451">
        <f>+ROUND(XED37*XEE37,0)</f>
        <v>9764</v>
      </c>
      <c r="XEG37" s="450" t="s">
        <v>327</v>
      </c>
      <c r="XEH37" s="450" t="s">
        <v>150</v>
      </c>
      <c r="XEI37" s="446" t="s">
        <v>151</v>
      </c>
      <c r="XEJ37" s="446" t="s">
        <v>138</v>
      </c>
      <c r="XEK37" s="446" t="s">
        <v>139</v>
      </c>
      <c r="XEL37" s="446">
        <v>0.3</v>
      </c>
      <c r="XEM37" s="451">
        <f>+VLOOKUP(XEH37,[111]Insumos!$A$2:$F$2700,5,FALSE)</f>
        <v>32545</v>
      </c>
      <c r="XEN37" s="451">
        <f>+ROUND(XEL37*XEM37,0)</f>
        <v>9764</v>
      </c>
      <c r="XEO37" s="450" t="s">
        <v>327</v>
      </c>
      <c r="XEP37" s="450" t="s">
        <v>150</v>
      </c>
      <c r="XEQ37" s="446" t="s">
        <v>151</v>
      </c>
      <c r="XER37" s="446" t="s">
        <v>138</v>
      </c>
      <c r="XES37" s="446" t="s">
        <v>139</v>
      </c>
      <c r="XET37" s="446">
        <v>0.3</v>
      </c>
      <c r="XEU37" s="451">
        <f>+VLOOKUP(XEP37,[111]Insumos!$A$2:$F$2700,5,FALSE)</f>
        <v>32545</v>
      </c>
      <c r="XEV37" s="451">
        <f>+ROUND(XET37*XEU37,0)</f>
        <v>9764</v>
      </c>
      <c r="XEW37" s="450" t="s">
        <v>327</v>
      </c>
      <c r="XEX37" s="450" t="s">
        <v>150</v>
      </c>
      <c r="XEY37" s="446" t="s">
        <v>151</v>
      </c>
      <c r="XEZ37" s="446" t="s">
        <v>138</v>
      </c>
      <c r="XFA37" s="446" t="s">
        <v>139</v>
      </c>
      <c r="XFB37" s="446">
        <v>0.3</v>
      </c>
      <c r="XFC37" s="451">
        <f>+VLOOKUP(XEX37,[111]Insumos!$A$2:$F$2700,5,FALSE)</f>
        <v>32545</v>
      </c>
      <c r="XFD37" s="451">
        <f>+ROUND(XFB37*XFC37,0)</f>
        <v>9764</v>
      </c>
    </row>
    <row r="38" spans="1:16384">
      <c r="A38" s="253" t="s">
        <v>327</v>
      </c>
      <c r="B38" s="254" t="s">
        <v>127</v>
      </c>
      <c r="C38" s="255" t="s">
        <v>128</v>
      </c>
      <c r="D38" s="255" t="s">
        <v>129</v>
      </c>
      <c r="E38" s="255" t="s">
        <v>130</v>
      </c>
      <c r="F38" s="255">
        <v>0.3</v>
      </c>
      <c r="G38" s="256">
        <f>+VLOOKUP(B38,[111]Insumos!$A$2:$F$2700,5,FALSE)</f>
        <v>2679</v>
      </c>
      <c r="H38" s="257">
        <f>+ROUND(F38*G38,0)</f>
        <v>804</v>
      </c>
      <c r="I38" s="450"/>
      <c r="J38" s="450"/>
      <c r="K38" s="446"/>
      <c r="L38" s="446"/>
      <c r="M38" s="446"/>
      <c r="N38" s="446"/>
      <c r="O38" s="451"/>
      <c r="P38" s="451"/>
      <c r="Q38" s="450"/>
      <c r="R38" s="450"/>
      <c r="S38" s="446"/>
      <c r="T38" s="446"/>
      <c r="U38" s="446"/>
      <c r="V38" s="446"/>
      <c r="W38" s="451"/>
      <c r="X38" s="451"/>
      <c r="Y38" s="450"/>
      <c r="Z38" s="450"/>
      <c r="AA38" s="446"/>
      <c r="AB38" s="446"/>
      <c r="AC38" s="446"/>
      <c r="AD38" s="446"/>
      <c r="AE38" s="451"/>
      <c r="AF38" s="451"/>
      <c r="AG38" s="450"/>
      <c r="AH38" s="450"/>
      <c r="AI38" s="446"/>
      <c r="AJ38" s="446"/>
      <c r="AK38" s="446"/>
      <c r="AL38" s="446"/>
      <c r="AM38" s="451"/>
      <c r="AN38" s="451"/>
      <c r="AO38" s="450"/>
      <c r="AP38" s="450"/>
      <c r="AQ38" s="446"/>
      <c r="AR38" s="446"/>
      <c r="AS38" s="446"/>
      <c r="AT38" s="446"/>
      <c r="AU38" s="451"/>
      <c r="AV38" s="451"/>
      <c r="AW38" s="450"/>
      <c r="AX38" s="450"/>
      <c r="AY38" s="446"/>
      <c r="AZ38" s="446"/>
      <c r="BA38" s="446"/>
      <c r="BB38" s="446"/>
      <c r="BC38" s="451"/>
      <c r="BD38" s="451"/>
      <c r="BE38" s="450"/>
      <c r="BF38" s="450"/>
      <c r="BG38" s="446"/>
      <c r="BH38" s="446"/>
      <c r="BI38" s="446"/>
      <c r="BJ38" s="446"/>
      <c r="BK38" s="451"/>
      <c r="BL38" s="451"/>
      <c r="BM38" s="450"/>
      <c r="BN38" s="450"/>
      <c r="BO38" s="446"/>
      <c r="BP38" s="446"/>
      <c r="BQ38" s="446"/>
      <c r="BR38" s="446"/>
      <c r="BS38" s="451"/>
      <c r="BT38" s="451"/>
      <c r="BU38" s="450"/>
      <c r="BV38" s="450"/>
      <c r="BW38" s="446"/>
      <c r="BX38" s="446"/>
      <c r="BY38" s="446"/>
      <c r="BZ38" s="446"/>
      <c r="CA38" s="451"/>
      <c r="CB38" s="451"/>
      <c r="CC38" s="450"/>
      <c r="CD38" s="450"/>
      <c r="CE38" s="446"/>
      <c r="CF38" s="446"/>
      <c r="CG38" s="446"/>
      <c r="CH38" s="446"/>
      <c r="CI38" s="451"/>
      <c r="CJ38" s="451"/>
      <c r="CK38" s="450"/>
      <c r="CL38" s="450"/>
      <c r="CM38" s="446"/>
      <c r="CN38" s="446"/>
      <c r="CO38" s="446"/>
      <c r="CP38" s="446"/>
      <c r="CQ38" s="451"/>
      <c r="CR38" s="451"/>
      <c r="CS38" s="450"/>
      <c r="CT38" s="450"/>
      <c r="CU38" s="446"/>
      <c r="CV38" s="446"/>
      <c r="CW38" s="446"/>
      <c r="CX38" s="446"/>
      <c r="CY38" s="451"/>
      <c r="CZ38" s="451"/>
      <c r="DA38" s="450"/>
      <c r="DB38" s="450"/>
      <c r="DC38" s="446"/>
      <c r="DD38" s="446"/>
      <c r="DE38" s="446"/>
      <c r="DF38" s="446"/>
      <c r="DG38" s="451"/>
      <c r="DH38" s="451"/>
      <c r="DI38" s="450"/>
      <c r="DJ38" s="450"/>
      <c r="DK38" s="446"/>
      <c r="DL38" s="446"/>
      <c r="DM38" s="446"/>
      <c r="DN38" s="446"/>
      <c r="DO38" s="451"/>
      <c r="DP38" s="451"/>
      <c r="DQ38" s="450"/>
      <c r="DR38" s="450"/>
      <c r="DS38" s="446"/>
      <c r="DT38" s="446"/>
      <c r="DU38" s="446"/>
      <c r="DV38" s="446"/>
      <c r="DW38" s="451"/>
      <c r="DX38" s="451"/>
      <c r="DY38" s="450"/>
      <c r="DZ38" s="450"/>
      <c r="EA38" s="446"/>
      <c r="EB38" s="446"/>
      <c r="EC38" s="446"/>
      <c r="ED38" s="446"/>
      <c r="EE38" s="451"/>
      <c r="EF38" s="451"/>
      <c r="EG38" s="450"/>
      <c r="EH38" s="450"/>
      <c r="EI38" s="446"/>
      <c r="EJ38" s="446"/>
      <c r="EK38" s="446"/>
      <c r="EL38" s="446"/>
      <c r="EM38" s="451"/>
      <c r="EN38" s="451"/>
      <c r="EO38" s="450"/>
      <c r="EP38" s="450"/>
      <c r="EQ38" s="446"/>
      <c r="ER38" s="446"/>
      <c r="ES38" s="446"/>
      <c r="ET38" s="446"/>
      <c r="EU38" s="451"/>
      <c r="EV38" s="451"/>
      <c r="EW38" s="450"/>
      <c r="EX38" s="450"/>
      <c r="EY38" s="446"/>
      <c r="EZ38" s="446"/>
      <c r="FA38" s="446"/>
      <c r="FB38" s="446"/>
      <c r="FC38" s="451"/>
      <c r="FD38" s="451"/>
      <c r="FE38" s="450"/>
      <c r="FF38" s="450"/>
      <c r="FG38" s="446"/>
      <c r="FH38" s="446"/>
      <c r="FI38" s="446"/>
      <c r="FJ38" s="446"/>
      <c r="FK38" s="451"/>
      <c r="FL38" s="451"/>
      <c r="FM38" s="450"/>
      <c r="FN38" s="450"/>
      <c r="FO38" s="446"/>
      <c r="FP38" s="446"/>
      <c r="FQ38" s="446"/>
      <c r="FR38" s="446"/>
      <c r="FS38" s="451"/>
      <c r="FT38" s="451"/>
      <c r="FU38" s="450"/>
      <c r="FV38" s="450"/>
      <c r="FW38" s="446"/>
      <c r="FX38" s="446"/>
      <c r="FY38" s="446"/>
      <c r="FZ38" s="446"/>
      <c r="GA38" s="451"/>
      <c r="GB38" s="451"/>
      <c r="GC38" s="450"/>
      <c r="GD38" s="450"/>
      <c r="GE38" s="446"/>
      <c r="GF38" s="446"/>
      <c r="GG38" s="446"/>
      <c r="GH38" s="446"/>
      <c r="GI38" s="451"/>
      <c r="GJ38" s="451"/>
      <c r="GK38" s="450"/>
      <c r="GL38" s="450"/>
      <c r="GM38" s="446"/>
      <c r="GN38" s="446"/>
      <c r="GO38" s="446"/>
      <c r="GP38" s="446"/>
      <c r="GQ38" s="451"/>
      <c r="GR38" s="451"/>
      <c r="GS38" s="450"/>
      <c r="GT38" s="450"/>
      <c r="GU38" s="446"/>
      <c r="GV38" s="446"/>
      <c r="GW38" s="446"/>
      <c r="GX38" s="446"/>
      <c r="GY38" s="451"/>
      <c r="GZ38" s="451"/>
      <c r="HA38" s="450"/>
      <c r="HB38" s="450"/>
      <c r="HC38" s="446"/>
      <c r="HD38" s="446"/>
      <c r="HE38" s="446"/>
      <c r="HF38" s="446"/>
      <c r="HG38" s="451"/>
      <c r="HH38" s="451"/>
      <c r="HI38" s="450"/>
      <c r="HJ38" s="450"/>
      <c r="HK38" s="446"/>
      <c r="HL38" s="446"/>
      <c r="HM38" s="446"/>
      <c r="HN38" s="446"/>
      <c r="HO38" s="451"/>
      <c r="HP38" s="451"/>
      <c r="HQ38" s="450"/>
      <c r="HR38" s="450"/>
      <c r="HS38" s="446"/>
      <c r="HT38" s="446"/>
      <c r="HU38" s="446"/>
      <c r="HV38" s="446"/>
      <c r="HW38" s="451"/>
      <c r="HX38" s="451"/>
      <c r="HY38" s="450"/>
      <c r="HZ38" s="450"/>
      <c r="IA38" s="446"/>
      <c r="IB38" s="446"/>
      <c r="IC38" s="446"/>
      <c r="ID38" s="446"/>
      <c r="IE38" s="451"/>
      <c r="IF38" s="451"/>
      <c r="IG38" s="450"/>
      <c r="IH38" s="450"/>
      <c r="II38" s="446"/>
      <c r="IJ38" s="446"/>
      <c r="IK38" s="446"/>
      <c r="IL38" s="446"/>
      <c r="IM38" s="451"/>
      <c r="IN38" s="451"/>
      <c r="IO38" s="450"/>
      <c r="IP38" s="450"/>
      <c r="IQ38" s="446"/>
      <c r="IR38" s="446"/>
      <c r="IS38" s="446"/>
      <c r="IT38" s="446"/>
      <c r="IU38" s="451"/>
      <c r="IV38" s="451"/>
      <c r="IW38" s="450"/>
      <c r="IX38" s="450"/>
      <c r="IY38" s="446"/>
      <c r="IZ38" s="446"/>
      <c r="JA38" s="446"/>
      <c r="JB38" s="446"/>
      <c r="JC38" s="451"/>
      <c r="JD38" s="451"/>
      <c r="JE38" s="450"/>
      <c r="JF38" s="450"/>
      <c r="JG38" s="446"/>
      <c r="JH38" s="446"/>
      <c r="JI38" s="446"/>
      <c r="JJ38" s="446"/>
      <c r="JK38" s="451"/>
      <c r="JL38" s="451"/>
      <c r="JM38" s="450"/>
      <c r="JN38" s="450"/>
      <c r="JO38" s="446"/>
      <c r="JP38" s="446"/>
      <c r="JQ38" s="446"/>
      <c r="JR38" s="446"/>
      <c r="JS38" s="451"/>
      <c r="JT38" s="451"/>
      <c r="JU38" s="450"/>
      <c r="JV38" s="450"/>
      <c r="JW38" s="446"/>
      <c r="JX38" s="446"/>
      <c r="JY38" s="446"/>
      <c r="JZ38" s="446"/>
      <c r="KA38" s="451"/>
      <c r="KB38" s="451"/>
      <c r="KC38" s="450"/>
      <c r="KD38" s="450"/>
      <c r="KE38" s="446"/>
      <c r="KF38" s="446"/>
      <c r="KG38" s="446"/>
      <c r="KH38" s="446"/>
      <c r="KI38" s="451"/>
      <c r="KJ38" s="451"/>
      <c r="KK38" s="450"/>
      <c r="KL38" s="450"/>
      <c r="KM38" s="446"/>
      <c r="KN38" s="446"/>
      <c r="KO38" s="446"/>
      <c r="KP38" s="446"/>
      <c r="KQ38" s="451"/>
      <c r="KR38" s="451"/>
      <c r="KS38" s="450"/>
      <c r="KT38" s="450"/>
      <c r="KU38" s="446"/>
      <c r="KV38" s="446"/>
      <c r="KW38" s="446"/>
      <c r="KX38" s="446"/>
      <c r="KY38" s="451"/>
      <c r="KZ38" s="451"/>
      <c r="LA38" s="450"/>
      <c r="LB38" s="450"/>
      <c r="LC38" s="446"/>
      <c r="LD38" s="446"/>
      <c r="LE38" s="446"/>
      <c r="LF38" s="446"/>
      <c r="LG38" s="451"/>
      <c r="LH38" s="451"/>
      <c r="LI38" s="450"/>
      <c r="LJ38" s="450"/>
      <c r="LK38" s="446"/>
      <c r="LL38" s="446"/>
      <c r="LM38" s="446"/>
      <c r="LN38" s="446"/>
      <c r="LO38" s="451"/>
      <c r="LP38" s="451"/>
      <c r="LQ38" s="450"/>
      <c r="LR38" s="450"/>
      <c r="LS38" s="446"/>
      <c r="LT38" s="446"/>
      <c r="LU38" s="446"/>
      <c r="LV38" s="446"/>
      <c r="LW38" s="451"/>
      <c r="LX38" s="451"/>
      <c r="LY38" s="450"/>
      <c r="LZ38" s="450"/>
      <c r="MA38" s="446"/>
      <c r="MB38" s="446"/>
      <c r="MC38" s="446"/>
      <c r="MD38" s="446"/>
      <c r="ME38" s="451"/>
      <c r="MF38" s="451"/>
      <c r="MG38" s="450"/>
      <c r="MH38" s="450"/>
      <c r="MI38" s="446"/>
      <c r="MJ38" s="446"/>
      <c r="MK38" s="446"/>
      <c r="ML38" s="446"/>
      <c r="MM38" s="451"/>
      <c r="MN38" s="451"/>
      <c r="MO38" s="450"/>
      <c r="MP38" s="450"/>
      <c r="MQ38" s="446"/>
      <c r="MR38" s="446"/>
      <c r="MS38" s="446"/>
      <c r="MT38" s="446"/>
      <c r="MU38" s="451"/>
      <c r="MV38" s="451"/>
      <c r="MW38" s="450"/>
      <c r="MX38" s="450"/>
      <c r="MY38" s="446"/>
      <c r="MZ38" s="446"/>
      <c r="NA38" s="446"/>
      <c r="NB38" s="446"/>
      <c r="NC38" s="451"/>
      <c r="ND38" s="451"/>
      <c r="NE38" s="450"/>
      <c r="NF38" s="450"/>
      <c r="NG38" s="446"/>
      <c r="NH38" s="446"/>
      <c r="NI38" s="446"/>
      <c r="NJ38" s="446"/>
      <c r="NK38" s="451"/>
      <c r="NL38" s="451"/>
      <c r="NM38" s="450"/>
      <c r="NN38" s="450"/>
      <c r="NO38" s="446"/>
      <c r="NP38" s="446"/>
      <c r="NQ38" s="446"/>
      <c r="NR38" s="446"/>
      <c r="NS38" s="451"/>
      <c r="NT38" s="451"/>
      <c r="NU38" s="450"/>
      <c r="NV38" s="450"/>
      <c r="NW38" s="446"/>
      <c r="NX38" s="446"/>
      <c r="NY38" s="446"/>
      <c r="NZ38" s="446"/>
      <c r="OA38" s="451"/>
      <c r="OB38" s="451"/>
      <c r="OC38" s="450"/>
      <c r="OD38" s="450"/>
      <c r="OE38" s="446"/>
      <c r="OF38" s="446"/>
      <c r="OG38" s="446"/>
      <c r="OH38" s="446"/>
      <c r="OI38" s="451"/>
      <c r="OJ38" s="451"/>
      <c r="OK38" s="450"/>
      <c r="OL38" s="450"/>
      <c r="OM38" s="446"/>
      <c r="ON38" s="446"/>
      <c r="OO38" s="446"/>
      <c r="OP38" s="446"/>
      <c r="OQ38" s="451"/>
      <c r="OR38" s="451"/>
      <c r="OS38" s="450"/>
      <c r="OT38" s="450"/>
      <c r="OU38" s="446"/>
      <c r="OV38" s="446"/>
      <c r="OW38" s="446"/>
      <c r="OX38" s="446"/>
      <c r="OY38" s="451"/>
      <c r="OZ38" s="451"/>
      <c r="PA38" s="450"/>
      <c r="PB38" s="450"/>
      <c r="PC38" s="446"/>
      <c r="PD38" s="446"/>
      <c r="PE38" s="446"/>
      <c r="PF38" s="446"/>
      <c r="PG38" s="451"/>
      <c r="PH38" s="451"/>
      <c r="PI38" s="450"/>
      <c r="PJ38" s="450"/>
      <c r="PK38" s="446"/>
      <c r="PL38" s="446"/>
      <c r="PM38" s="446"/>
      <c r="PN38" s="446"/>
      <c r="PO38" s="451"/>
      <c r="PP38" s="451"/>
      <c r="PQ38" s="450"/>
      <c r="PR38" s="450"/>
      <c r="PS38" s="446"/>
      <c r="PT38" s="446"/>
      <c r="PU38" s="446"/>
      <c r="PV38" s="446"/>
      <c r="PW38" s="451"/>
      <c r="PX38" s="451"/>
      <c r="PY38" s="450"/>
      <c r="PZ38" s="450"/>
      <c r="QA38" s="446"/>
      <c r="QB38" s="446"/>
      <c r="QC38" s="446"/>
      <c r="QD38" s="446"/>
      <c r="QE38" s="451"/>
      <c r="QF38" s="451"/>
      <c r="QG38" s="450"/>
      <c r="QH38" s="450"/>
      <c r="QI38" s="446"/>
      <c r="QJ38" s="446"/>
      <c r="QK38" s="446"/>
      <c r="QL38" s="446"/>
      <c r="QM38" s="451"/>
      <c r="QN38" s="451"/>
      <c r="QO38" s="450"/>
      <c r="QP38" s="450"/>
      <c r="QQ38" s="446"/>
      <c r="QR38" s="446"/>
      <c r="QS38" s="446"/>
      <c r="QT38" s="446"/>
      <c r="QU38" s="451"/>
      <c r="QV38" s="451"/>
      <c r="QW38" s="450"/>
      <c r="QX38" s="450"/>
      <c r="QY38" s="446"/>
      <c r="QZ38" s="446"/>
      <c r="RA38" s="446"/>
      <c r="RB38" s="446"/>
      <c r="RC38" s="451"/>
      <c r="RD38" s="451"/>
      <c r="RE38" s="450"/>
      <c r="RF38" s="450"/>
      <c r="RG38" s="446"/>
      <c r="RH38" s="446"/>
      <c r="RI38" s="446"/>
      <c r="RJ38" s="446"/>
      <c r="RK38" s="451"/>
      <c r="RL38" s="451"/>
      <c r="RM38" s="450"/>
      <c r="RN38" s="450"/>
      <c r="RO38" s="446"/>
      <c r="RP38" s="446"/>
      <c r="RQ38" s="446"/>
      <c r="RR38" s="446"/>
      <c r="RS38" s="451"/>
      <c r="RT38" s="451"/>
      <c r="RU38" s="450"/>
      <c r="RV38" s="450"/>
      <c r="RW38" s="446"/>
      <c r="RX38" s="446"/>
      <c r="RY38" s="446"/>
      <c r="RZ38" s="446"/>
      <c r="SA38" s="451"/>
      <c r="SB38" s="451"/>
      <c r="SC38" s="450"/>
      <c r="SD38" s="450"/>
      <c r="SE38" s="446"/>
      <c r="SF38" s="446"/>
      <c r="SG38" s="446"/>
      <c r="SH38" s="446"/>
      <c r="SI38" s="451"/>
      <c r="SJ38" s="451"/>
      <c r="SK38" s="450"/>
      <c r="SL38" s="450"/>
      <c r="SM38" s="446"/>
      <c r="SN38" s="446"/>
      <c r="SO38" s="446"/>
      <c r="SP38" s="446"/>
      <c r="SQ38" s="451"/>
      <c r="SR38" s="451"/>
      <c r="SS38" s="450"/>
      <c r="ST38" s="450"/>
      <c r="SU38" s="446"/>
      <c r="SV38" s="446"/>
      <c r="SW38" s="446"/>
      <c r="SX38" s="446"/>
      <c r="SY38" s="451"/>
      <c r="SZ38" s="451"/>
      <c r="TA38" s="450"/>
      <c r="TB38" s="450"/>
      <c r="TC38" s="446"/>
      <c r="TD38" s="446"/>
      <c r="TE38" s="446"/>
      <c r="TF38" s="446"/>
      <c r="TG38" s="451"/>
      <c r="TH38" s="451"/>
      <c r="TI38" s="450"/>
      <c r="TJ38" s="450"/>
      <c r="TK38" s="446"/>
      <c r="TL38" s="446"/>
      <c r="TM38" s="446"/>
      <c r="TN38" s="446"/>
      <c r="TO38" s="451"/>
      <c r="TP38" s="451"/>
      <c r="TQ38" s="450"/>
      <c r="TR38" s="450"/>
      <c r="TS38" s="446"/>
      <c r="TT38" s="446"/>
      <c r="TU38" s="446"/>
      <c r="TV38" s="446"/>
      <c r="TW38" s="451"/>
      <c r="TX38" s="451"/>
      <c r="TY38" s="450"/>
      <c r="TZ38" s="450"/>
      <c r="UA38" s="446"/>
      <c r="UB38" s="446"/>
      <c r="UC38" s="446"/>
      <c r="UD38" s="446"/>
      <c r="UE38" s="451"/>
      <c r="UF38" s="451"/>
      <c r="UG38" s="450"/>
      <c r="UH38" s="450"/>
      <c r="UI38" s="446"/>
      <c r="UJ38" s="446"/>
      <c r="UK38" s="446"/>
      <c r="UL38" s="446"/>
      <c r="UM38" s="451"/>
      <c r="UN38" s="451"/>
      <c r="UO38" s="450"/>
      <c r="UP38" s="450"/>
      <c r="UQ38" s="446"/>
      <c r="UR38" s="446"/>
      <c r="US38" s="446"/>
      <c r="UT38" s="446"/>
      <c r="UU38" s="451"/>
      <c r="UV38" s="451"/>
      <c r="UW38" s="450"/>
      <c r="UX38" s="450"/>
      <c r="UY38" s="446"/>
      <c r="UZ38" s="446"/>
      <c r="VA38" s="446"/>
      <c r="VB38" s="446"/>
      <c r="VC38" s="451"/>
      <c r="VD38" s="451"/>
      <c r="VE38" s="450"/>
      <c r="VF38" s="450"/>
      <c r="VG38" s="446"/>
      <c r="VH38" s="446"/>
      <c r="VI38" s="446"/>
      <c r="VJ38" s="446"/>
      <c r="VK38" s="451"/>
      <c r="VL38" s="451"/>
      <c r="VM38" s="450"/>
      <c r="VN38" s="450"/>
      <c r="VO38" s="446"/>
      <c r="VP38" s="446"/>
      <c r="VQ38" s="446"/>
      <c r="VR38" s="446"/>
      <c r="VS38" s="451"/>
      <c r="VT38" s="451"/>
      <c r="VU38" s="450"/>
      <c r="VV38" s="450"/>
      <c r="VW38" s="446"/>
      <c r="VX38" s="446"/>
      <c r="VY38" s="446"/>
      <c r="VZ38" s="446"/>
      <c r="WA38" s="451"/>
      <c r="WB38" s="451"/>
      <c r="WC38" s="450"/>
      <c r="WD38" s="450"/>
      <c r="WE38" s="446"/>
      <c r="WF38" s="446"/>
      <c r="WG38" s="446"/>
      <c r="WH38" s="446"/>
      <c r="WI38" s="451"/>
      <c r="WJ38" s="451"/>
      <c r="WK38" s="450"/>
      <c r="WL38" s="450"/>
      <c r="WM38" s="446"/>
      <c r="WN38" s="446"/>
      <c r="WO38" s="446"/>
      <c r="WP38" s="446"/>
      <c r="WQ38" s="451"/>
      <c r="WR38" s="451"/>
      <c r="WS38" s="450"/>
      <c r="WT38" s="450"/>
      <c r="WU38" s="446"/>
      <c r="WV38" s="446"/>
      <c r="WW38" s="446"/>
      <c r="WX38" s="446"/>
      <c r="WY38" s="451"/>
      <c r="WZ38" s="451"/>
      <c r="XA38" s="450"/>
      <c r="XB38" s="450"/>
      <c r="XC38" s="446"/>
      <c r="XD38" s="446"/>
      <c r="XE38" s="446"/>
      <c r="XF38" s="446"/>
      <c r="XG38" s="451"/>
      <c r="XH38" s="451"/>
      <c r="XI38" s="450"/>
      <c r="XJ38" s="450"/>
      <c r="XK38" s="446"/>
      <c r="XL38" s="446"/>
      <c r="XM38" s="446"/>
      <c r="XN38" s="446"/>
      <c r="XO38" s="451"/>
      <c r="XP38" s="451"/>
      <c r="XQ38" s="450"/>
      <c r="XR38" s="450"/>
      <c r="XS38" s="446"/>
      <c r="XT38" s="446"/>
      <c r="XU38" s="446"/>
      <c r="XV38" s="446"/>
      <c r="XW38" s="451"/>
      <c r="XX38" s="451"/>
      <c r="XY38" s="450"/>
      <c r="XZ38" s="450"/>
      <c r="YA38" s="446"/>
      <c r="YB38" s="446"/>
      <c r="YC38" s="446"/>
      <c r="YD38" s="446"/>
      <c r="YE38" s="451"/>
      <c r="YF38" s="451"/>
      <c r="YG38" s="450"/>
      <c r="YH38" s="450"/>
      <c r="YI38" s="446"/>
      <c r="YJ38" s="446"/>
      <c r="YK38" s="446"/>
      <c r="YL38" s="446"/>
      <c r="YM38" s="451"/>
      <c r="YN38" s="451"/>
      <c r="YO38" s="450"/>
      <c r="YP38" s="450"/>
      <c r="YQ38" s="446"/>
      <c r="YR38" s="446"/>
      <c r="YS38" s="446"/>
      <c r="YT38" s="446"/>
      <c r="YU38" s="451"/>
      <c r="YV38" s="451"/>
      <c r="YW38" s="450"/>
      <c r="YX38" s="450"/>
      <c r="YY38" s="446"/>
      <c r="YZ38" s="446"/>
      <c r="ZA38" s="446"/>
      <c r="ZB38" s="446"/>
      <c r="ZC38" s="451"/>
      <c r="ZD38" s="451"/>
      <c r="ZE38" s="450"/>
      <c r="ZF38" s="450"/>
      <c r="ZG38" s="446"/>
      <c r="ZH38" s="446"/>
      <c r="ZI38" s="446"/>
      <c r="ZJ38" s="446"/>
      <c r="ZK38" s="451"/>
      <c r="ZL38" s="451"/>
      <c r="ZM38" s="450"/>
      <c r="ZN38" s="450"/>
      <c r="ZO38" s="446"/>
      <c r="ZP38" s="446"/>
      <c r="ZQ38" s="446"/>
      <c r="ZR38" s="446"/>
      <c r="ZS38" s="451"/>
      <c r="ZT38" s="451"/>
      <c r="ZU38" s="450"/>
      <c r="ZV38" s="450"/>
      <c r="ZW38" s="446"/>
      <c r="ZX38" s="446"/>
      <c r="ZY38" s="446"/>
      <c r="ZZ38" s="446"/>
      <c r="AAA38" s="451"/>
      <c r="AAB38" s="451"/>
      <c r="AAC38" s="450"/>
      <c r="AAD38" s="450"/>
      <c r="AAE38" s="446"/>
      <c r="AAF38" s="446"/>
      <c r="AAG38" s="446"/>
      <c r="AAH38" s="446"/>
      <c r="AAI38" s="451"/>
      <c r="AAJ38" s="451"/>
      <c r="AAK38" s="450"/>
      <c r="AAL38" s="450"/>
      <c r="AAM38" s="446"/>
      <c r="AAN38" s="446"/>
      <c r="AAO38" s="446"/>
      <c r="AAP38" s="446"/>
      <c r="AAQ38" s="451"/>
      <c r="AAR38" s="451"/>
      <c r="AAS38" s="450"/>
      <c r="AAT38" s="450"/>
      <c r="AAU38" s="446"/>
      <c r="AAV38" s="446"/>
      <c r="AAW38" s="446"/>
      <c r="AAX38" s="446"/>
      <c r="AAY38" s="451"/>
      <c r="AAZ38" s="451"/>
      <c r="ABA38" s="450"/>
      <c r="ABB38" s="450"/>
      <c r="ABC38" s="446"/>
      <c r="ABD38" s="446"/>
      <c r="ABE38" s="446"/>
      <c r="ABF38" s="446"/>
      <c r="ABG38" s="451"/>
      <c r="ABH38" s="451"/>
      <c r="ABI38" s="450"/>
      <c r="ABJ38" s="450"/>
      <c r="ABK38" s="446"/>
      <c r="ABL38" s="446"/>
      <c r="ABM38" s="446"/>
      <c r="ABN38" s="446"/>
      <c r="ABO38" s="451"/>
      <c r="ABP38" s="451"/>
      <c r="ABQ38" s="450"/>
      <c r="ABR38" s="450"/>
      <c r="ABS38" s="446"/>
      <c r="ABT38" s="446"/>
      <c r="ABU38" s="446"/>
      <c r="ABV38" s="446"/>
      <c r="ABW38" s="451"/>
      <c r="ABX38" s="451"/>
      <c r="ABY38" s="450"/>
      <c r="ABZ38" s="450"/>
      <c r="ACA38" s="446"/>
      <c r="ACB38" s="446"/>
      <c r="ACC38" s="446"/>
      <c r="ACD38" s="446"/>
      <c r="ACE38" s="451"/>
      <c r="ACF38" s="451"/>
      <c r="ACG38" s="450"/>
      <c r="ACH38" s="450"/>
      <c r="ACI38" s="446"/>
      <c r="ACJ38" s="446"/>
      <c r="ACK38" s="446"/>
      <c r="ACL38" s="446"/>
      <c r="ACM38" s="451"/>
      <c r="ACN38" s="451"/>
      <c r="ACO38" s="450"/>
      <c r="ACP38" s="450"/>
      <c r="ACQ38" s="446"/>
      <c r="ACR38" s="446"/>
      <c r="ACS38" s="446"/>
      <c r="ACT38" s="446"/>
      <c r="ACU38" s="451"/>
      <c r="ACV38" s="451"/>
      <c r="ACW38" s="450"/>
      <c r="ACX38" s="450"/>
      <c r="ACY38" s="446"/>
      <c r="ACZ38" s="446"/>
      <c r="ADA38" s="446"/>
      <c r="ADB38" s="446"/>
      <c r="ADC38" s="451"/>
      <c r="ADD38" s="451"/>
      <c r="ADE38" s="450"/>
      <c r="ADF38" s="450"/>
      <c r="ADG38" s="446"/>
      <c r="ADH38" s="446"/>
      <c r="ADI38" s="446"/>
      <c r="ADJ38" s="446"/>
      <c r="ADK38" s="451"/>
      <c r="ADL38" s="451"/>
      <c r="ADM38" s="450"/>
      <c r="ADN38" s="450"/>
      <c r="ADO38" s="446"/>
      <c r="ADP38" s="446"/>
      <c r="ADQ38" s="446"/>
      <c r="ADR38" s="446"/>
      <c r="ADS38" s="451"/>
      <c r="ADT38" s="451"/>
      <c r="ADU38" s="450"/>
      <c r="ADV38" s="450"/>
      <c r="ADW38" s="446"/>
      <c r="ADX38" s="446"/>
      <c r="ADY38" s="446"/>
      <c r="ADZ38" s="446"/>
      <c r="AEA38" s="451"/>
      <c r="AEB38" s="451"/>
      <c r="AEC38" s="450"/>
      <c r="AED38" s="450"/>
      <c r="AEE38" s="446"/>
      <c r="AEF38" s="446"/>
      <c r="AEG38" s="446"/>
      <c r="AEH38" s="446"/>
      <c r="AEI38" s="451"/>
      <c r="AEJ38" s="451"/>
      <c r="AEK38" s="450"/>
      <c r="AEL38" s="450"/>
      <c r="AEM38" s="446"/>
      <c r="AEN38" s="446"/>
      <c r="AEO38" s="446"/>
      <c r="AEP38" s="446"/>
      <c r="AEQ38" s="451"/>
      <c r="AER38" s="451"/>
      <c r="AES38" s="450"/>
      <c r="AET38" s="450"/>
      <c r="AEU38" s="446"/>
      <c r="AEV38" s="446"/>
      <c r="AEW38" s="446"/>
      <c r="AEX38" s="446"/>
      <c r="AEY38" s="451"/>
      <c r="AEZ38" s="451"/>
      <c r="AFA38" s="450"/>
      <c r="AFB38" s="450"/>
      <c r="AFC38" s="446"/>
      <c r="AFD38" s="446"/>
      <c r="AFE38" s="446"/>
      <c r="AFF38" s="446"/>
      <c r="AFG38" s="451"/>
      <c r="AFH38" s="451"/>
      <c r="AFI38" s="450"/>
      <c r="AFJ38" s="450"/>
      <c r="AFK38" s="446"/>
      <c r="AFL38" s="446"/>
      <c r="AFM38" s="446"/>
      <c r="AFN38" s="446"/>
      <c r="AFO38" s="451"/>
      <c r="AFP38" s="451"/>
      <c r="AFQ38" s="450"/>
      <c r="AFR38" s="450"/>
      <c r="AFS38" s="446"/>
      <c r="AFT38" s="446"/>
      <c r="AFU38" s="446"/>
      <c r="AFV38" s="446"/>
      <c r="AFW38" s="451"/>
      <c r="AFX38" s="451"/>
      <c r="AFY38" s="450"/>
      <c r="AFZ38" s="450"/>
      <c r="AGA38" s="446"/>
      <c r="AGB38" s="446"/>
      <c r="AGC38" s="446"/>
      <c r="AGD38" s="446"/>
      <c r="AGE38" s="451"/>
      <c r="AGF38" s="451"/>
      <c r="AGG38" s="450"/>
      <c r="AGH38" s="450"/>
      <c r="AGI38" s="446"/>
      <c r="AGJ38" s="446"/>
      <c r="AGK38" s="446"/>
      <c r="AGL38" s="446"/>
      <c r="AGM38" s="451"/>
      <c r="AGN38" s="451"/>
      <c r="AGO38" s="450"/>
      <c r="AGP38" s="450"/>
      <c r="AGQ38" s="446"/>
      <c r="AGR38" s="446"/>
      <c r="AGS38" s="446"/>
      <c r="AGT38" s="446"/>
      <c r="AGU38" s="451"/>
      <c r="AGV38" s="451"/>
      <c r="AGW38" s="450"/>
      <c r="AGX38" s="450"/>
      <c r="AGY38" s="446"/>
      <c r="AGZ38" s="446"/>
      <c r="AHA38" s="446"/>
      <c r="AHB38" s="446"/>
      <c r="AHC38" s="451"/>
      <c r="AHD38" s="451"/>
      <c r="AHE38" s="450"/>
      <c r="AHF38" s="450"/>
      <c r="AHG38" s="446"/>
      <c r="AHH38" s="446"/>
      <c r="AHI38" s="446"/>
      <c r="AHJ38" s="446"/>
      <c r="AHK38" s="451"/>
      <c r="AHL38" s="451"/>
      <c r="AHM38" s="450"/>
      <c r="AHN38" s="450"/>
      <c r="AHO38" s="446"/>
      <c r="AHP38" s="446"/>
      <c r="AHQ38" s="446"/>
      <c r="AHR38" s="446"/>
      <c r="AHS38" s="451"/>
      <c r="AHT38" s="451"/>
      <c r="AHU38" s="450"/>
      <c r="AHV38" s="450"/>
      <c r="AHW38" s="446"/>
      <c r="AHX38" s="446"/>
      <c r="AHY38" s="446"/>
      <c r="AHZ38" s="446"/>
      <c r="AIA38" s="451"/>
      <c r="AIB38" s="451"/>
      <c r="AIC38" s="450"/>
      <c r="AID38" s="450"/>
      <c r="AIE38" s="446"/>
      <c r="AIF38" s="446"/>
      <c r="AIG38" s="446"/>
      <c r="AIH38" s="446"/>
      <c r="AII38" s="451"/>
      <c r="AIJ38" s="451"/>
      <c r="AIK38" s="450"/>
      <c r="AIL38" s="450"/>
      <c r="AIM38" s="446"/>
      <c r="AIN38" s="446"/>
      <c r="AIO38" s="446"/>
      <c r="AIP38" s="446"/>
      <c r="AIQ38" s="451"/>
      <c r="AIR38" s="451"/>
      <c r="AIS38" s="450"/>
      <c r="AIT38" s="450"/>
      <c r="AIU38" s="446"/>
      <c r="AIV38" s="446"/>
      <c r="AIW38" s="446"/>
      <c r="AIX38" s="446"/>
      <c r="AIY38" s="451"/>
      <c r="AIZ38" s="451"/>
      <c r="AJA38" s="450"/>
      <c r="AJB38" s="450"/>
      <c r="AJC38" s="446"/>
      <c r="AJD38" s="446"/>
      <c r="AJE38" s="446"/>
      <c r="AJF38" s="446"/>
      <c r="AJG38" s="451"/>
      <c r="AJH38" s="451"/>
      <c r="AJI38" s="450"/>
      <c r="AJJ38" s="450"/>
      <c r="AJK38" s="446"/>
      <c r="AJL38" s="446"/>
      <c r="AJM38" s="446"/>
      <c r="AJN38" s="446"/>
      <c r="AJO38" s="451"/>
      <c r="AJP38" s="451"/>
      <c r="AJQ38" s="450"/>
      <c r="AJR38" s="450"/>
      <c r="AJS38" s="446"/>
      <c r="AJT38" s="446"/>
      <c r="AJU38" s="446"/>
      <c r="AJV38" s="446"/>
      <c r="AJW38" s="451"/>
      <c r="AJX38" s="451"/>
      <c r="AJY38" s="450"/>
      <c r="AJZ38" s="450"/>
      <c r="AKA38" s="446"/>
      <c r="AKB38" s="446"/>
      <c r="AKC38" s="446"/>
      <c r="AKD38" s="446"/>
      <c r="AKE38" s="451"/>
      <c r="AKF38" s="451"/>
      <c r="AKG38" s="450"/>
      <c r="AKH38" s="450"/>
      <c r="AKI38" s="446"/>
      <c r="AKJ38" s="446"/>
      <c r="AKK38" s="446"/>
      <c r="AKL38" s="446"/>
      <c r="AKM38" s="451"/>
      <c r="AKN38" s="451"/>
      <c r="AKO38" s="450"/>
      <c r="AKP38" s="450"/>
      <c r="AKQ38" s="446"/>
      <c r="AKR38" s="446"/>
      <c r="AKS38" s="446"/>
      <c r="AKT38" s="446"/>
      <c r="AKU38" s="451"/>
      <c r="AKV38" s="451"/>
      <c r="AKW38" s="450"/>
      <c r="AKX38" s="450"/>
      <c r="AKY38" s="446"/>
      <c r="AKZ38" s="446"/>
      <c r="ALA38" s="446"/>
      <c r="ALB38" s="446"/>
      <c r="ALC38" s="451"/>
      <c r="ALD38" s="451"/>
      <c r="ALE38" s="450"/>
      <c r="ALF38" s="450"/>
      <c r="ALG38" s="446"/>
      <c r="ALH38" s="446"/>
      <c r="ALI38" s="446"/>
      <c r="ALJ38" s="446"/>
      <c r="ALK38" s="451"/>
      <c r="ALL38" s="451"/>
      <c r="ALM38" s="450"/>
      <c r="ALN38" s="450"/>
      <c r="ALO38" s="446"/>
      <c r="ALP38" s="446"/>
      <c r="ALQ38" s="446"/>
      <c r="ALR38" s="446"/>
      <c r="ALS38" s="451"/>
      <c r="ALT38" s="451"/>
      <c r="ALU38" s="450"/>
      <c r="ALV38" s="450"/>
      <c r="ALW38" s="446"/>
      <c r="ALX38" s="446"/>
      <c r="ALY38" s="446"/>
      <c r="ALZ38" s="446"/>
      <c r="AMA38" s="451"/>
      <c r="AMB38" s="451"/>
      <c r="AMC38" s="450"/>
      <c r="AMD38" s="450"/>
      <c r="AME38" s="446"/>
      <c r="AMF38" s="446"/>
      <c r="AMG38" s="446"/>
      <c r="AMH38" s="446"/>
      <c r="AMI38" s="451"/>
      <c r="AMJ38" s="451"/>
      <c r="AMK38" s="450"/>
      <c r="AML38" s="450"/>
      <c r="AMM38" s="446"/>
      <c r="AMN38" s="446"/>
      <c r="AMO38" s="446"/>
      <c r="AMP38" s="446"/>
      <c r="AMQ38" s="451"/>
      <c r="AMR38" s="451"/>
      <c r="AMS38" s="450"/>
      <c r="AMT38" s="450"/>
      <c r="AMU38" s="446"/>
      <c r="AMV38" s="446"/>
      <c r="AMW38" s="446"/>
      <c r="AMX38" s="446"/>
      <c r="AMY38" s="451"/>
      <c r="AMZ38" s="451"/>
      <c r="ANA38" s="450"/>
      <c r="ANB38" s="450"/>
      <c r="ANC38" s="446"/>
      <c r="AND38" s="446"/>
      <c r="ANE38" s="446"/>
      <c r="ANF38" s="446"/>
      <c r="ANG38" s="451"/>
      <c r="ANH38" s="451"/>
      <c r="ANI38" s="450"/>
      <c r="ANJ38" s="450"/>
      <c r="ANK38" s="446"/>
      <c r="ANL38" s="446"/>
      <c r="ANM38" s="446"/>
      <c r="ANN38" s="446"/>
      <c r="ANO38" s="451"/>
      <c r="ANP38" s="451"/>
      <c r="ANQ38" s="450"/>
      <c r="ANR38" s="450"/>
      <c r="ANS38" s="446"/>
      <c r="ANT38" s="446"/>
      <c r="ANU38" s="446"/>
      <c r="ANV38" s="446"/>
      <c r="ANW38" s="451"/>
      <c r="ANX38" s="451"/>
      <c r="ANY38" s="450"/>
      <c r="ANZ38" s="450"/>
      <c r="AOA38" s="446"/>
      <c r="AOB38" s="446"/>
      <c r="AOC38" s="446"/>
      <c r="AOD38" s="446"/>
      <c r="AOE38" s="451"/>
      <c r="AOF38" s="451"/>
      <c r="AOG38" s="450"/>
      <c r="AOH38" s="450"/>
      <c r="AOI38" s="446"/>
      <c r="AOJ38" s="446"/>
      <c r="AOK38" s="446"/>
      <c r="AOL38" s="446"/>
      <c r="AOM38" s="451"/>
      <c r="AON38" s="451"/>
      <c r="AOO38" s="450"/>
      <c r="AOP38" s="450"/>
      <c r="AOQ38" s="446"/>
      <c r="AOR38" s="446"/>
      <c r="AOS38" s="446"/>
      <c r="AOT38" s="446"/>
      <c r="AOU38" s="451"/>
      <c r="AOV38" s="451"/>
      <c r="AOW38" s="450"/>
      <c r="AOX38" s="450"/>
      <c r="AOY38" s="446"/>
      <c r="AOZ38" s="446"/>
      <c r="APA38" s="446"/>
      <c r="APB38" s="446"/>
      <c r="APC38" s="451"/>
      <c r="APD38" s="451"/>
      <c r="APE38" s="450"/>
      <c r="APF38" s="450"/>
      <c r="APG38" s="446"/>
      <c r="APH38" s="446"/>
      <c r="API38" s="446"/>
      <c r="APJ38" s="446"/>
      <c r="APK38" s="451"/>
      <c r="APL38" s="451"/>
      <c r="APM38" s="450"/>
      <c r="APN38" s="450"/>
      <c r="APO38" s="446"/>
      <c r="APP38" s="446"/>
      <c r="APQ38" s="446"/>
      <c r="APR38" s="446"/>
      <c r="APS38" s="451"/>
      <c r="APT38" s="451"/>
      <c r="APU38" s="450"/>
      <c r="APV38" s="450"/>
      <c r="APW38" s="446"/>
      <c r="APX38" s="446"/>
      <c r="APY38" s="446"/>
      <c r="APZ38" s="446"/>
      <c r="AQA38" s="451"/>
      <c r="AQB38" s="451"/>
      <c r="AQC38" s="450"/>
      <c r="AQD38" s="450"/>
      <c r="AQE38" s="446"/>
      <c r="AQF38" s="446"/>
      <c r="AQG38" s="446"/>
      <c r="AQH38" s="446"/>
      <c r="AQI38" s="451"/>
      <c r="AQJ38" s="451"/>
      <c r="AQK38" s="450"/>
      <c r="AQL38" s="450"/>
      <c r="AQM38" s="446"/>
      <c r="AQN38" s="446"/>
      <c r="AQO38" s="446"/>
      <c r="AQP38" s="446"/>
      <c r="AQQ38" s="451"/>
      <c r="AQR38" s="451"/>
      <c r="AQS38" s="450"/>
      <c r="AQT38" s="450"/>
      <c r="AQU38" s="446"/>
      <c r="AQV38" s="446"/>
      <c r="AQW38" s="446"/>
      <c r="AQX38" s="446"/>
      <c r="AQY38" s="451"/>
      <c r="AQZ38" s="451"/>
      <c r="ARA38" s="450"/>
      <c r="ARB38" s="450"/>
      <c r="ARC38" s="446"/>
      <c r="ARD38" s="446"/>
      <c r="ARE38" s="446"/>
      <c r="ARF38" s="446"/>
      <c r="ARG38" s="451"/>
      <c r="ARH38" s="451"/>
      <c r="ARI38" s="450"/>
      <c r="ARJ38" s="450"/>
      <c r="ARK38" s="446"/>
      <c r="ARL38" s="446"/>
      <c r="ARM38" s="446"/>
      <c r="ARN38" s="446"/>
      <c r="ARO38" s="451"/>
      <c r="ARP38" s="451"/>
      <c r="ARQ38" s="450"/>
      <c r="ARR38" s="450"/>
      <c r="ARS38" s="446"/>
      <c r="ART38" s="446"/>
      <c r="ARU38" s="446"/>
      <c r="ARV38" s="446"/>
      <c r="ARW38" s="451"/>
      <c r="ARX38" s="451"/>
      <c r="ARY38" s="450"/>
      <c r="ARZ38" s="450"/>
      <c r="ASA38" s="446"/>
      <c r="ASB38" s="446"/>
      <c r="ASC38" s="446"/>
      <c r="ASD38" s="446"/>
      <c r="ASE38" s="451"/>
      <c r="ASF38" s="451"/>
      <c r="ASG38" s="450"/>
      <c r="ASH38" s="450"/>
      <c r="ASI38" s="446"/>
      <c r="ASJ38" s="446"/>
      <c r="ASK38" s="446"/>
      <c r="ASL38" s="446"/>
      <c r="ASM38" s="451"/>
      <c r="ASN38" s="451"/>
      <c r="ASO38" s="450"/>
      <c r="ASP38" s="450"/>
      <c r="ASQ38" s="446"/>
      <c r="ASR38" s="446"/>
      <c r="ASS38" s="446"/>
      <c r="AST38" s="446"/>
      <c r="ASU38" s="451"/>
      <c r="ASV38" s="451"/>
      <c r="ASW38" s="450"/>
      <c r="ASX38" s="450"/>
      <c r="ASY38" s="446"/>
      <c r="ASZ38" s="446"/>
      <c r="ATA38" s="446"/>
      <c r="ATB38" s="446"/>
      <c r="ATC38" s="451"/>
      <c r="ATD38" s="451"/>
      <c r="ATE38" s="450"/>
      <c r="ATF38" s="450"/>
      <c r="ATG38" s="446"/>
      <c r="ATH38" s="446"/>
      <c r="ATI38" s="446"/>
      <c r="ATJ38" s="446"/>
      <c r="ATK38" s="451"/>
      <c r="ATL38" s="451"/>
      <c r="ATM38" s="450"/>
      <c r="ATN38" s="450"/>
      <c r="ATO38" s="446"/>
      <c r="ATP38" s="446"/>
      <c r="ATQ38" s="446"/>
      <c r="ATR38" s="446"/>
      <c r="ATS38" s="451"/>
      <c r="ATT38" s="451"/>
      <c r="ATU38" s="450"/>
      <c r="ATV38" s="450"/>
      <c r="ATW38" s="446"/>
      <c r="ATX38" s="446"/>
      <c r="ATY38" s="446"/>
      <c r="ATZ38" s="446"/>
      <c r="AUA38" s="451"/>
      <c r="AUB38" s="451"/>
      <c r="AUC38" s="450"/>
      <c r="AUD38" s="450"/>
      <c r="AUE38" s="446"/>
      <c r="AUF38" s="446"/>
      <c r="AUG38" s="446"/>
      <c r="AUH38" s="446"/>
      <c r="AUI38" s="451"/>
      <c r="AUJ38" s="451"/>
      <c r="AUK38" s="450"/>
      <c r="AUL38" s="450"/>
      <c r="AUM38" s="446"/>
      <c r="AUN38" s="446"/>
      <c r="AUO38" s="446"/>
      <c r="AUP38" s="446"/>
      <c r="AUQ38" s="451"/>
      <c r="AUR38" s="451"/>
      <c r="AUS38" s="450"/>
      <c r="AUT38" s="450"/>
      <c r="AUU38" s="446"/>
      <c r="AUV38" s="446"/>
      <c r="AUW38" s="446"/>
      <c r="AUX38" s="446"/>
      <c r="AUY38" s="451"/>
      <c r="AUZ38" s="451"/>
      <c r="AVA38" s="450"/>
      <c r="AVB38" s="450"/>
      <c r="AVC38" s="446"/>
      <c r="AVD38" s="446"/>
      <c r="AVE38" s="446"/>
      <c r="AVF38" s="446"/>
      <c r="AVG38" s="451"/>
      <c r="AVH38" s="451"/>
      <c r="AVI38" s="450"/>
      <c r="AVJ38" s="450"/>
      <c r="AVK38" s="446"/>
      <c r="AVL38" s="446"/>
      <c r="AVM38" s="446"/>
      <c r="AVN38" s="446"/>
      <c r="AVO38" s="451"/>
      <c r="AVP38" s="451"/>
      <c r="AVQ38" s="450"/>
      <c r="AVR38" s="450"/>
      <c r="AVS38" s="446"/>
      <c r="AVT38" s="446"/>
      <c r="AVU38" s="446"/>
      <c r="AVV38" s="446"/>
      <c r="AVW38" s="451"/>
      <c r="AVX38" s="451"/>
      <c r="AVY38" s="450"/>
      <c r="AVZ38" s="450"/>
      <c r="AWA38" s="446"/>
      <c r="AWB38" s="446"/>
      <c r="AWC38" s="446"/>
      <c r="AWD38" s="446"/>
      <c r="AWE38" s="451"/>
      <c r="AWF38" s="451"/>
      <c r="AWG38" s="450"/>
      <c r="AWH38" s="450"/>
      <c r="AWI38" s="446"/>
      <c r="AWJ38" s="446"/>
      <c r="AWK38" s="446"/>
      <c r="AWL38" s="446"/>
      <c r="AWM38" s="451"/>
      <c r="AWN38" s="451"/>
      <c r="AWO38" s="450"/>
      <c r="AWP38" s="450"/>
      <c r="AWQ38" s="446"/>
      <c r="AWR38" s="446"/>
      <c r="AWS38" s="446"/>
      <c r="AWT38" s="446"/>
      <c r="AWU38" s="451"/>
      <c r="AWV38" s="451"/>
      <c r="AWW38" s="450"/>
      <c r="AWX38" s="450"/>
      <c r="AWY38" s="446"/>
      <c r="AWZ38" s="446"/>
      <c r="AXA38" s="446"/>
      <c r="AXB38" s="446"/>
      <c r="AXC38" s="451"/>
      <c r="AXD38" s="451"/>
      <c r="AXE38" s="450"/>
      <c r="AXF38" s="450"/>
      <c r="AXG38" s="446"/>
      <c r="AXH38" s="446"/>
      <c r="AXI38" s="446"/>
      <c r="AXJ38" s="446"/>
      <c r="AXK38" s="451"/>
      <c r="AXL38" s="451"/>
      <c r="AXM38" s="450"/>
      <c r="AXN38" s="450"/>
      <c r="AXO38" s="446"/>
      <c r="AXP38" s="446"/>
      <c r="AXQ38" s="446"/>
      <c r="AXR38" s="446"/>
      <c r="AXS38" s="451"/>
      <c r="AXT38" s="451"/>
      <c r="AXU38" s="450"/>
      <c r="AXV38" s="450"/>
      <c r="AXW38" s="446"/>
      <c r="AXX38" s="446"/>
      <c r="AXY38" s="446"/>
      <c r="AXZ38" s="446"/>
      <c r="AYA38" s="451"/>
      <c r="AYB38" s="451"/>
      <c r="AYC38" s="450"/>
      <c r="AYD38" s="450"/>
      <c r="AYE38" s="446"/>
      <c r="AYF38" s="446"/>
      <c r="AYG38" s="446"/>
      <c r="AYH38" s="446"/>
      <c r="AYI38" s="451"/>
      <c r="AYJ38" s="451"/>
      <c r="AYK38" s="450"/>
      <c r="AYL38" s="450"/>
      <c r="AYM38" s="446"/>
      <c r="AYN38" s="446"/>
      <c r="AYO38" s="446"/>
      <c r="AYP38" s="446"/>
      <c r="AYQ38" s="451"/>
      <c r="AYR38" s="451"/>
      <c r="AYS38" s="450"/>
      <c r="AYT38" s="450"/>
      <c r="AYU38" s="446"/>
      <c r="AYV38" s="446"/>
      <c r="AYW38" s="446"/>
      <c r="AYX38" s="446"/>
      <c r="AYY38" s="451"/>
      <c r="AYZ38" s="451"/>
      <c r="AZA38" s="450"/>
      <c r="AZB38" s="450"/>
      <c r="AZC38" s="446"/>
      <c r="AZD38" s="446"/>
      <c r="AZE38" s="446"/>
      <c r="AZF38" s="446"/>
      <c r="AZG38" s="451"/>
      <c r="AZH38" s="451"/>
      <c r="AZI38" s="450"/>
      <c r="AZJ38" s="450"/>
      <c r="AZK38" s="446"/>
      <c r="AZL38" s="446"/>
      <c r="AZM38" s="446"/>
      <c r="AZN38" s="446"/>
      <c r="AZO38" s="451"/>
      <c r="AZP38" s="451"/>
      <c r="AZQ38" s="450"/>
      <c r="AZR38" s="450"/>
      <c r="AZS38" s="446"/>
      <c r="AZT38" s="446"/>
      <c r="AZU38" s="446"/>
      <c r="AZV38" s="446"/>
      <c r="AZW38" s="451"/>
      <c r="AZX38" s="451"/>
      <c r="AZY38" s="450"/>
      <c r="AZZ38" s="450"/>
      <c r="BAA38" s="446"/>
      <c r="BAB38" s="446"/>
      <c r="BAC38" s="446"/>
      <c r="BAD38" s="446"/>
      <c r="BAE38" s="451"/>
      <c r="BAF38" s="451"/>
      <c r="BAG38" s="450"/>
      <c r="BAH38" s="450"/>
      <c r="BAI38" s="446"/>
      <c r="BAJ38" s="446"/>
      <c r="BAK38" s="446"/>
      <c r="BAL38" s="446"/>
      <c r="BAM38" s="451"/>
      <c r="BAN38" s="451"/>
      <c r="BAO38" s="450"/>
      <c r="BAP38" s="450"/>
      <c r="BAQ38" s="446"/>
      <c r="BAR38" s="446"/>
      <c r="BAS38" s="446"/>
      <c r="BAT38" s="446"/>
      <c r="BAU38" s="451"/>
      <c r="BAV38" s="451"/>
      <c r="BAW38" s="450"/>
      <c r="BAX38" s="450"/>
      <c r="BAY38" s="446"/>
      <c r="BAZ38" s="446"/>
      <c r="BBA38" s="446"/>
      <c r="BBB38" s="446"/>
      <c r="BBC38" s="451"/>
      <c r="BBD38" s="451"/>
      <c r="BBE38" s="450"/>
      <c r="BBF38" s="450"/>
      <c r="BBG38" s="446"/>
      <c r="BBH38" s="446"/>
      <c r="BBI38" s="446"/>
      <c r="BBJ38" s="446"/>
      <c r="BBK38" s="451"/>
      <c r="BBL38" s="451"/>
      <c r="BBM38" s="450"/>
      <c r="BBN38" s="450"/>
      <c r="BBO38" s="446"/>
      <c r="BBP38" s="446"/>
      <c r="BBQ38" s="446"/>
      <c r="BBR38" s="446"/>
      <c r="BBS38" s="451"/>
      <c r="BBT38" s="451"/>
      <c r="BBU38" s="450"/>
      <c r="BBV38" s="450"/>
      <c r="BBW38" s="446"/>
      <c r="BBX38" s="446"/>
      <c r="BBY38" s="446"/>
      <c r="BBZ38" s="446"/>
      <c r="BCA38" s="451"/>
      <c r="BCB38" s="451"/>
      <c r="BCC38" s="450"/>
      <c r="BCD38" s="450"/>
      <c r="BCE38" s="446"/>
      <c r="BCF38" s="446"/>
      <c r="BCG38" s="446"/>
      <c r="BCH38" s="446"/>
      <c r="BCI38" s="451"/>
      <c r="BCJ38" s="451"/>
      <c r="BCK38" s="450"/>
      <c r="BCL38" s="450"/>
      <c r="BCM38" s="446"/>
      <c r="BCN38" s="446"/>
      <c r="BCO38" s="446"/>
      <c r="BCP38" s="446"/>
      <c r="BCQ38" s="451"/>
      <c r="BCR38" s="451"/>
      <c r="BCS38" s="450"/>
      <c r="BCT38" s="450"/>
      <c r="BCU38" s="446"/>
      <c r="BCV38" s="446"/>
      <c r="BCW38" s="446"/>
      <c r="BCX38" s="446"/>
      <c r="BCY38" s="451"/>
      <c r="BCZ38" s="451"/>
      <c r="BDA38" s="450"/>
      <c r="BDB38" s="450"/>
      <c r="BDC38" s="446"/>
      <c r="BDD38" s="446"/>
      <c r="BDE38" s="446"/>
      <c r="BDF38" s="446"/>
      <c r="BDG38" s="451"/>
      <c r="BDH38" s="451"/>
      <c r="BDI38" s="450"/>
      <c r="BDJ38" s="450"/>
      <c r="BDK38" s="446"/>
      <c r="BDL38" s="446"/>
      <c r="BDM38" s="446"/>
      <c r="BDN38" s="446"/>
      <c r="BDO38" s="451"/>
      <c r="BDP38" s="451"/>
      <c r="BDQ38" s="450"/>
      <c r="BDR38" s="450"/>
      <c r="BDS38" s="446"/>
      <c r="BDT38" s="446"/>
      <c r="BDU38" s="446"/>
      <c r="BDV38" s="446"/>
      <c r="BDW38" s="451"/>
      <c r="BDX38" s="451"/>
      <c r="BDY38" s="450"/>
      <c r="BDZ38" s="450"/>
      <c r="BEA38" s="446"/>
      <c r="BEB38" s="446"/>
      <c r="BEC38" s="446"/>
      <c r="BED38" s="446"/>
      <c r="BEE38" s="451"/>
      <c r="BEF38" s="451"/>
      <c r="BEG38" s="450"/>
      <c r="BEH38" s="450"/>
      <c r="BEI38" s="446"/>
      <c r="BEJ38" s="446"/>
      <c r="BEK38" s="446"/>
      <c r="BEL38" s="446"/>
      <c r="BEM38" s="451"/>
      <c r="BEN38" s="451"/>
      <c r="BEO38" s="450"/>
      <c r="BEP38" s="450"/>
      <c r="BEQ38" s="446"/>
      <c r="BER38" s="446"/>
      <c r="BES38" s="446"/>
      <c r="BET38" s="446"/>
      <c r="BEU38" s="451"/>
      <c r="BEV38" s="451"/>
      <c r="BEW38" s="450"/>
      <c r="BEX38" s="450"/>
      <c r="BEY38" s="446"/>
      <c r="BEZ38" s="446"/>
      <c r="BFA38" s="446"/>
      <c r="BFB38" s="446"/>
      <c r="BFC38" s="451"/>
      <c r="BFD38" s="451"/>
      <c r="BFE38" s="450"/>
      <c r="BFF38" s="450"/>
      <c r="BFG38" s="446"/>
      <c r="BFH38" s="446"/>
      <c r="BFI38" s="446"/>
      <c r="BFJ38" s="446"/>
      <c r="BFK38" s="451"/>
      <c r="BFL38" s="451"/>
      <c r="BFM38" s="450"/>
      <c r="BFN38" s="450"/>
      <c r="BFO38" s="446"/>
      <c r="BFP38" s="446"/>
      <c r="BFQ38" s="446"/>
      <c r="BFR38" s="446"/>
      <c r="BFS38" s="451"/>
      <c r="BFT38" s="451"/>
      <c r="BFU38" s="450"/>
      <c r="BFV38" s="450"/>
      <c r="BFW38" s="446"/>
      <c r="BFX38" s="446"/>
      <c r="BFY38" s="446"/>
      <c r="BFZ38" s="446"/>
      <c r="BGA38" s="451"/>
      <c r="BGB38" s="451"/>
      <c r="BGC38" s="450"/>
      <c r="BGD38" s="450"/>
      <c r="BGE38" s="446"/>
      <c r="BGF38" s="446"/>
      <c r="BGG38" s="446"/>
      <c r="BGH38" s="446"/>
      <c r="BGI38" s="451"/>
      <c r="BGJ38" s="451"/>
      <c r="BGK38" s="450"/>
      <c r="BGL38" s="450"/>
      <c r="BGM38" s="446"/>
      <c r="BGN38" s="446"/>
      <c r="BGO38" s="446"/>
      <c r="BGP38" s="446"/>
      <c r="BGQ38" s="451"/>
      <c r="BGR38" s="451"/>
      <c r="BGS38" s="450"/>
      <c r="BGT38" s="450"/>
      <c r="BGU38" s="446"/>
      <c r="BGV38" s="446"/>
      <c r="BGW38" s="446"/>
      <c r="BGX38" s="446"/>
      <c r="BGY38" s="451"/>
      <c r="BGZ38" s="451"/>
      <c r="BHA38" s="450"/>
      <c r="BHB38" s="450"/>
      <c r="BHC38" s="446"/>
      <c r="BHD38" s="446"/>
      <c r="BHE38" s="446"/>
      <c r="BHF38" s="446"/>
      <c r="BHG38" s="451"/>
      <c r="BHH38" s="451"/>
      <c r="BHI38" s="450"/>
      <c r="BHJ38" s="450"/>
      <c r="BHK38" s="446"/>
      <c r="BHL38" s="446"/>
      <c r="BHM38" s="446"/>
      <c r="BHN38" s="446"/>
      <c r="BHO38" s="451"/>
      <c r="BHP38" s="451"/>
      <c r="BHQ38" s="450"/>
      <c r="BHR38" s="450"/>
      <c r="BHS38" s="446"/>
      <c r="BHT38" s="446"/>
      <c r="BHU38" s="446"/>
      <c r="BHV38" s="446"/>
      <c r="BHW38" s="451"/>
      <c r="BHX38" s="451"/>
      <c r="BHY38" s="450"/>
      <c r="BHZ38" s="450"/>
      <c r="BIA38" s="446"/>
      <c r="BIB38" s="446"/>
      <c r="BIC38" s="446"/>
      <c r="BID38" s="446"/>
      <c r="BIE38" s="451"/>
      <c r="BIF38" s="451"/>
      <c r="BIG38" s="450"/>
      <c r="BIH38" s="450"/>
      <c r="BII38" s="446"/>
      <c r="BIJ38" s="446"/>
      <c r="BIK38" s="446"/>
      <c r="BIL38" s="446"/>
      <c r="BIM38" s="451"/>
      <c r="BIN38" s="451"/>
      <c r="BIO38" s="450"/>
      <c r="BIP38" s="450"/>
      <c r="BIQ38" s="446"/>
      <c r="BIR38" s="446"/>
      <c r="BIS38" s="446"/>
      <c r="BIT38" s="446"/>
      <c r="BIU38" s="451"/>
      <c r="BIV38" s="451"/>
      <c r="BIW38" s="450"/>
      <c r="BIX38" s="450"/>
      <c r="BIY38" s="446"/>
      <c r="BIZ38" s="446"/>
      <c r="BJA38" s="446"/>
      <c r="BJB38" s="446"/>
      <c r="BJC38" s="451"/>
      <c r="BJD38" s="451"/>
      <c r="BJE38" s="450"/>
      <c r="BJF38" s="450"/>
      <c r="BJG38" s="446"/>
      <c r="BJH38" s="446"/>
      <c r="BJI38" s="446"/>
      <c r="BJJ38" s="446"/>
      <c r="BJK38" s="451"/>
      <c r="BJL38" s="451"/>
      <c r="BJM38" s="450"/>
      <c r="BJN38" s="450"/>
      <c r="BJO38" s="446"/>
      <c r="BJP38" s="446"/>
      <c r="BJQ38" s="446"/>
      <c r="BJR38" s="446"/>
      <c r="BJS38" s="451"/>
      <c r="BJT38" s="451"/>
      <c r="BJU38" s="450"/>
      <c r="BJV38" s="450"/>
      <c r="BJW38" s="446"/>
      <c r="BJX38" s="446"/>
      <c r="BJY38" s="446"/>
      <c r="BJZ38" s="446"/>
      <c r="BKA38" s="451"/>
      <c r="BKB38" s="451"/>
      <c r="BKC38" s="450"/>
      <c r="BKD38" s="450"/>
      <c r="BKE38" s="446"/>
      <c r="BKF38" s="446"/>
      <c r="BKG38" s="446"/>
      <c r="BKH38" s="446"/>
      <c r="BKI38" s="451"/>
      <c r="BKJ38" s="451"/>
      <c r="BKK38" s="450"/>
      <c r="BKL38" s="450"/>
      <c r="BKM38" s="446"/>
      <c r="BKN38" s="446"/>
      <c r="BKO38" s="446"/>
      <c r="BKP38" s="446"/>
      <c r="BKQ38" s="451"/>
      <c r="BKR38" s="451"/>
      <c r="BKS38" s="450"/>
      <c r="BKT38" s="450"/>
      <c r="BKU38" s="446"/>
      <c r="BKV38" s="446"/>
      <c r="BKW38" s="446"/>
      <c r="BKX38" s="446"/>
      <c r="BKY38" s="451"/>
      <c r="BKZ38" s="451"/>
      <c r="BLA38" s="450"/>
      <c r="BLB38" s="450"/>
      <c r="BLC38" s="446"/>
      <c r="BLD38" s="446"/>
      <c r="BLE38" s="446"/>
      <c r="BLF38" s="446"/>
      <c r="BLG38" s="451"/>
      <c r="BLH38" s="451"/>
      <c r="BLI38" s="450"/>
      <c r="BLJ38" s="450"/>
      <c r="BLK38" s="446"/>
      <c r="BLL38" s="446"/>
      <c r="BLM38" s="446"/>
      <c r="BLN38" s="446"/>
      <c r="BLO38" s="451"/>
      <c r="BLP38" s="451"/>
      <c r="BLQ38" s="450"/>
      <c r="BLR38" s="450"/>
      <c r="BLS38" s="446"/>
      <c r="BLT38" s="446"/>
      <c r="BLU38" s="446"/>
      <c r="BLV38" s="446"/>
      <c r="BLW38" s="451"/>
      <c r="BLX38" s="451"/>
      <c r="BLY38" s="450"/>
      <c r="BLZ38" s="450"/>
      <c r="BMA38" s="446"/>
      <c r="BMB38" s="446"/>
      <c r="BMC38" s="446"/>
      <c r="BMD38" s="446"/>
      <c r="BME38" s="451"/>
      <c r="BMF38" s="451"/>
      <c r="BMG38" s="450"/>
      <c r="BMH38" s="450"/>
      <c r="BMI38" s="446"/>
      <c r="BMJ38" s="446"/>
      <c r="BMK38" s="446"/>
      <c r="BML38" s="446"/>
      <c r="BMM38" s="451"/>
      <c r="BMN38" s="451"/>
      <c r="BMO38" s="450"/>
      <c r="BMP38" s="450"/>
      <c r="BMQ38" s="446"/>
      <c r="BMR38" s="446"/>
      <c r="BMS38" s="446"/>
      <c r="BMT38" s="446"/>
      <c r="BMU38" s="451"/>
      <c r="BMV38" s="451"/>
      <c r="BMW38" s="450"/>
      <c r="BMX38" s="450"/>
      <c r="BMY38" s="446"/>
      <c r="BMZ38" s="446"/>
      <c r="BNA38" s="446"/>
      <c r="BNB38" s="446"/>
      <c r="BNC38" s="451"/>
      <c r="BND38" s="451"/>
      <c r="BNE38" s="450"/>
      <c r="BNF38" s="450"/>
      <c r="BNG38" s="446"/>
      <c r="BNH38" s="446"/>
      <c r="BNI38" s="446"/>
      <c r="BNJ38" s="446"/>
      <c r="BNK38" s="451"/>
      <c r="BNL38" s="451"/>
      <c r="BNM38" s="450"/>
      <c r="BNN38" s="450"/>
      <c r="BNO38" s="446"/>
      <c r="BNP38" s="446"/>
      <c r="BNQ38" s="446"/>
      <c r="BNR38" s="446"/>
      <c r="BNS38" s="451"/>
      <c r="BNT38" s="451"/>
      <c r="BNU38" s="450"/>
      <c r="BNV38" s="450"/>
      <c r="BNW38" s="446"/>
      <c r="BNX38" s="446"/>
      <c r="BNY38" s="446"/>
      <c r="BNZ38" s="446"/>
      <c r="BOA38" s="451"/>
      <c r="BOB38" s="451"/>
      <c r="BOC38" s="450"/>
      <c r="BOD38" s="450"/>
      <c r="BOE38" s="446"/>
      <c r="BOF38" s="446"/>
      <c r="BOG38" s="446"/>
      <c r="BOH38" s="446"/>
      <c r="BOI38" s="451"/>
      <c r="BOJ38" s="451"/>
      <c r="BOK38" s="450"/>
      <c r="BOL38" s="450"/>
      <c r="BOM38" s="446"/>
      <c r="BON38" s="446"/>
      <c r="BOO38" s="446"/>
      <c r="BOP38" s="446"/>
      <c r="BOQ38" s="451"/>
      <c r="BOR38" s="451"/>
      <c r="BOS38" s="450"/>
      <c r="BOT38" s="450"/>
      <c r="BOU38" s="446"/>
      <c r="BOV38" s="446"/>
      <c r="BOW38" s="446"/>
      <c r="BOX38" s="446"/>
      <c r="BOY38" s="451"/>
      <c r="BOZ38" s="451"/>
      <c r="BPA38" s="450"/>
      <c r="BPB38" s="450"/>
      <c r="BPC38" s="446"/>
      <c r="BPD38" s="446"/>
      <c r="BPE38" s="446"/>
      <c r="BPF38" s="446"/>
      <c r="BPG38" s="451"/>
      <c r="BPH38" s="451"/>
      <c r="BPI38" s="450"/>
      <c r="BPJ38" s="450"/>
      <c r="BPK38" s="446"/>
      <c r="BPL38" s="446"/>
      <c r="BPM38" s="446"/>
      <c r="BPN38" s="446"/>
      <c r="BPO38" s="451"/>
      <c r="BPP38" s="451"/>
      <c r="BPQ38" s="450"/>
      <c r="BPR38" s="450"/>
      <c r="BPS38" s="446"/>
      <c r="BPT38" s="446"/>
      <c r="BPU38" s="446"/>
      <c r="BPV38" s="446"/>
      <c r="BPW38" s="451"/>
      <c r="BPX38" s="451"/>
      <c r="BPY38" s="450"/>
      <c r="BPZ38" s="450"/>
      <c r="BQA38" s="446"/>
      <c r="BQB38" s="446"/>
      <c r="BQC38" s="446"/>
      <c r="BQD38" s="446"/>
      <c r="BQE38" s="451"/>
      <c r="BQF38" s="451"/>
      <c r="BQG38" s="450"/>
      <c r="BQH38" s="450"/>
      <c r="BQI38" s="446"/>
      <c r="BQJ38" s="446"/>
      <c r="BQK38" s="446"/>
      <c r="BQL38" s="446"/>
      <c r="BQM38" s="451"/>
      <c r="BQN38" s="451"/>
      <c r="BQO38" s="450"/>
      <c r="BQP38" s="450"/>
      <c r="BQQ38" s="446"/>
      <c r="BQR38" s="446"/>
      <c r="BQS38" s="446"/>
      <c r="BQT38" s="446"/>
      <c r="BQU38" s="451"/>
      <c r="BQV38" s="451"/>
      <c r="BQW38" s="450"/>
      <c r="BQX38" s="450"/>
      <c r="BQY38" s="446"/>
      <c r="BQZ38" s="446"/>
      <c r="BRA38" s="446"/>
      <c r="BRB38" s="446"/>
      <c r="BRC38" s="451"/>
      <c r="BRD38" s="451"/>
      <c r="BRE38" s="450"/>
      <c r="BRF38" s="450"/>
      <c r="BRG38" s="446"/>
      <c r="BRH38" s="446"/>
      <c r="BRI38" s="446"/>
      <c r="BRJ38" s="446"/>
      <c r="BRK38" s="451"/>
      <c r="BRL38" s="451"/>
      <c r="BRM38" s="450"/>
      <c r="BRN38" s="450"/>
      <c r="BRO38" s="446"/>
      <c r="BRP38" s="446"/>
      <c r="BRQ38" s="446"/>
      <c r="BRR38" s="446"/>
      <c r="BRS38" s="451"/>
      <c r="BRT38" s="451"/>
      <c r="BRU38" s="450"/>
      <c r="BRV38" s="450"/>
      <c r="BRW38" s="446"/>
      <c r="BRX38" s="446"/>
      <c r="BRY38" s="446"/>
      <c r="BRZ38" s="446"/>
      <c r="BSA38" s="451"/>
      <c r="BSB38" s="451"/>
      <c r="BSC38" s="450"/>
      <c r="BSD38" s="450"/>
      <c r="BSE38" s="446"/>
      <c r="BSF38" s="446"/>
      <c r="BSG38" s="446"/>
      <c r="BSH38" s="446"/>
      <c r="BSI38" s="451"/>
      <c r="BSJ38" s="451"/>
      <c r="BSK38" s="450"/>
      <c r="BSL38" s="450"/>
      <c r="BSM38" s="446"/>
      <c r="BSN38" s="446"/>
      <c r="BSO38" s="446"/>
      <c r="BSP38" s="446"/>
      <c r="BSQ38" s="451"/>
      <c r="BSR38" s="451"/>
      <c r="BSS38" s="450"/>
      <c r="BST38" s="450"/>
      <c r="BSU38" s="446"/>
      <c r="BSV38" s="446"/>
      <c r="BSW38" s="446"/>
      <c r="BSX38" s="446"/>
      <c r="BSY38" s="451"/>
      <c r="BSZ38" s="451"/>
      <c r="BTA38" s="450"/>
      <c r="BTB38" s="450"/>
      <c r="BTC38" s="446"/>
      <c r="BTD38" s="446"/>
      <c r="BTE38" s="446"/>
      <c r="BTF38" s="446"/>
      <c r="BTG38" s="451"/>
      <c r="BTH38" s="451"/>
      <c r="BTI38" s="450"/>
      <c r="BTJ38" s="450"/>
      <c r="BTK38" s="446"/>
      <c r="BTL38" s="446"/>
      <c r="BTM38" s="446"/>
      <c r="BTN38" s="446"/>
      <c r="BTO38" s="451"/>
      <c r="BTP38" s="451"/>
      <c r="BTQ38" s="450"/>
      <c r="BTR38" s="450"/>
      <c r="BTS38" s="446"/>
      <c r="BTT38" s="446"/>
      <c r="BTU38" s="446"/>
      <c r="BTV38" s="446"/>
      <c r="BTW38" s="451"/>
      <c r="BTX38" s="451"/>
      <c r="BTY38" s="450"/>
      <c r="BTZ38" s="450"/>
      <c r="BUA38" s="446"/>
      <c r="BUB38" s="446"/>
      <c r="BUC38" s="446"/>
      <c r="BUD38" s="446"/>
      <c r="BUE38" s="451"/>
      <c r="BUF38" s="451"/>
      <c r="BUG38" s="450"/>
      <c r="BUH38" s="450"/>
      <c r="BUI38" s="446"/>
      <c r="BUJ38" s="446"/>
      <c r="BUK38" s="446"/>
      <c r="BUL38" s="446"/>
      <c r="BUM38" s="451"/>
      <c r="BUN38" s="451"/>
      <c r="BUO38" s="450"/>
      <c r="BUP38" s="450"/>
      <c r="BUQ38" s="446"/>
      <c r="BUR38" s="446"/>
      <c r="BUS38" s="446"/>
      <c r="BUT38" s="446"/>
      <c r="BUU38" s="451"/>
      <c r="BUV38" s="451"/>
      <c r="BUW38" s="450"/>
      <c r="BUX38" s="450"/>
      <c r="BUY38" s="446"/>
      <c r="BUZ38" s="446"/>
      <c r="BVA38" s="446"/>
      <c r="BVB38" s="446"/>
      <c r="BVC38" s="451"/>
      <c r="BVD38" s="451"/>
      <c r="BVE38" s="450"/>
      <c r="BVF38" s="450"/>
      <c r="BVG38" s="446"/>
      <c r="BVH38" s="446"/>
      <c r="BVI38" s="446"/>
      <c r="BVJ38" s="446"/>
      <c r="BVK38" s="451"/>
      <c r="BVL38" s="451"/>
      <c r="BVM38" s="450"/>
      <c r="BVN38" s="450"/>
      <c r="BVO38" s="446"/>
      <c r="BVP38" s="446"/>
      <c r="BVQ38" s="446"/>
      <c r="BVR38" s="446"/>
      <c r="BVS38" s="451"/>
      <c r="BVT38" s="451"/>
      <c r="BVU38" s="450"/>
      <c r="BVV38" s="450"/>
      <c r="BVW38" s="446"/>
      <c r="BVX38" s="446"/>
      <c r="BVY38" s="446"/>
      <c r="BVZ38" s="446"/>
      <c r="BWA38" s="451"/>
      <c r="BWB38" s="451"/>
      <c r="BWC38" s="450"/>
      <c r="BWD38" s="450"/>
      <c r="BWE38" s="446"/>
      <c r="BWF38" s="446"/>
      <c r="BWG38" s="446"/>
      <c r="BWH38" s="446"/>
      <c r="BWI38" s="451"/>
      <c r="BWJ38" s="451"/>
      <c r="BWK38" s="450"/>
      <c r="BWL38" s="450"/>
      <c r="BWM38" s="446"/>
      <c r="BWN38" s="446"/>
      <c r="BWO38" s="446"/>
      <c r="BWP38" s="446"/>
      <c r="BWQ38" s="451"/>
      <c r="BWR38" s="451"/>
      <c r="BWS38" s="450"/>
      <c r="BWT38" s="450"/>
      <c r="BWU38" s="446"/>
      <c r="BWV38" s="446"/>
      <c r="BWW38" s="446"/>
      <c r="BWX38" s="446"/>
      <c r="BWY38" s="451"/>
      <c r="BWZ38" s="451"/>
      <c r="BXA38" s="450"/>
      <c r="BXB38" s="450"/>
      <c r="BXC38" s="446"/>
      <c r="BXD38" s="446"/>
      <c r="BXE38" s="446"/>
      <c r="BXF38" s="446"/>
      <c r="BXG38" s="451"/>
      <c r="BXH38" s="451"/>
      <c r="BXI38" s="450"/>
      <c r="BXJ38" s="450"/>
      <c r="BXK38" s="446"/>
      <c r="BXL38" s="446"/>
      <c r="BXM38" s="446"/>
      <c r="BXN38" s="446"/>
      <c r="BXO38" s="451"/>
      <c r="BXP38" s="451"/>
      <c r="BXQ38" s="450"/>
      <c r="BXR38" s="450"/>
      <c r="BXS38" s="446"/>
      <c r="BXT38" s="446"/>
      <c r="BXU38" s="446"/>
      <c r="BXV38" s="446"/>
      <c r="BXW38" s="451"/>
      <c r="BXX38" s="451"/>
      <c r="BXY38" s="450"/>
      <c r="BXZ38" s="450"/>
      <c r="BYA38" s="446"/>
      <c r="BYB38" s="446"/>
      <c r="BYC38" s="446"/>
      <c r="BYD38" s="446"/>
      <c r="BYE38" s="451"/>
      <c r="BYF38" s="451"/>
      <c r="BYG38" s="450"/>
      <c r="BYH38" s="450"/>
      <c r="BYI38" s="446"/>
      <c r="BYJ38" s="446"/>
      <c r="BYK38" s="446"/>
      <c r="BYL38" s="446"/>
      <c r="BYM38" s="451"/>
      <c r="BYN38" s="451"/>
      <c r="BYO38" s="450"/>
      <c r="BYP38" s="450"/>
      <c r="BYQ38" s="446"/>
      <c r="BYR38" s="446"/>
      <c r="BYS38" s="446"/>
      <c r="BYT38" s="446"/>
      <c r="BYU38" s="451"/>
      <c r="BYV38" s="451"/>
      <c r="BYW38" s="450"/>
      <c r="BYX38" s="450"/>
      <c r="BYY38" s="446"/>
      <c r="BYZ38" s="446"/>
      <c r="BZA38" s="446"/>
      <c r="BZB38" s="446"/>
      <c r="BZC38" s="451"/>
      <c r="BZD38" s="451"/>
      <c r="BZE38" s="450"/>
      <c r="BZF38" s="450"/>
      <c r="BZG38" s="446"/>
      <c r="BZH38" s="446"/>
      <c r="BZI38" s="446"/>
      <c r="BZJ38" s="446"/>
      <c r="BZK38" s="451"/>
      <c r="BZL38" s="451"/>
      <c r="BZM38" s="450"/>
      <c r="BZN38" s="450"/>
      <c r="BZO38" s="446"/>
      <c r="BZP38" s="446"/>
      <c r="BZQ38" s="446"/>
      <c r="BZR38" s="446"/>
      <c r="BZS38" s="451"/>
      <c r="BZT38" s="451"/>
      <c r="BZU38" s="450"/>
      <c r="BZV38" s="450"/>
      <c r="BZW38" s="446"/>
      <c r="BZX38" s="446"/>
      <c r="BZY38" s="446"/>
      <c r="BZZ38" s="446"/>
      <c r="CAA38" s="451"/>
      <c r="CAB38" s="451"/>
      <c r="CAC38" s="450"/>
      <c r="CAD38" s="450"/>
      <c r="CAE38" s="446"/>
      <c r="CAF38" s="446"/>
      <c r="CAG38" s="446"/>
      <c r="CAH38" s="446"/>
      <c r="CAI38" s="451"/>
      <c r="CAJ38" s="451"/>
      <c r="CAK38" s="450"/>
      <c r="CAL38" s="450"/>
      <c r="CAM38" s="446"/>
      <c r="CAN38" s="446"/>
      <c r="CAO38" s="446"/>
      <c r="CAP38" s="446"/>
      <c r="CAQ38" s="451"/>
      <c r="CAR38" s="451"/>
      <c r="CAS38" s="450"/>
      <c r="CAT38" s="450"/>
      <c r="CAU38" s="446"/>
      <c r="CAV38" s="446"/>
      <c r="CAW38" s="446"/>
      <c r="CAX38" s="446"/>
      <c r="CAY38" s="451"/>
      <c r="CAZ38" s="451"/>
      <c r="CBA38" s="450"/>
      <c r="CBB38" s="450"/>
      <c r="CBC38" s="446"/>
      <c r="CBD38" s="446"/>
      <c r="CBE38" s="446"/>
      <c r="CBF38" s="446"/>
      <c r="CBG38" s="451"/>
      <c r="CBH38" s="451"/>
      <c r="CBI38" s="450"/>
      <c r="CBJ38" s="450"/>
      <c r="CBK38" s="446"/>
      <c r="CBL38" s="446"/>
      <c r="CBM38" s="446"/>
      <c r="CBN38" s="446"/>
      <c r="CBO38" s="451"/>
      <c r="CBP38" s="451"/>
      <c r="CBQ38" s="450"/>
      <c r="CBR38" s="450"/>
      <c r="CBS38" s="446"/>
      <c r="CBT38" s="446"/>
      <c r="CBU38" s="446"/>
      <c r="CBV38" s="446"/>
      <c r="CBW38" s="451"/>
      <c r="CBX38" s="451"/>
      <c r="CBY38" s="450"/>
      <c r="CBZ38" s="450"/>
      <c r="CCA38" s="446"/>
      <c r="CCB38" s="446"/>
      <c r="CCC38" s="446"/>
      <c r="CCD38" s="446"/>
      <c r="CCE38" s="451"/>
      <c r="CCF38" s="451"/>
      <c r="CCG38" s="450"/>
      <c r="CCH38" s="450"/>
      <c r="CCI38" s="446"/>
      <c r="CCJ38" s="446"/>
      <c r="CCK38" s="446"/>
      <c r="CCL38" s="446"/>
      <c r="CCM38" s="451"/>
      <c r="CCN38" s="451"/>
      <c r="CCO38" s="450"/>
      <c r="CCP38" s="450"/>
      <c r="CCQ38" s="446"/>
      <c r="CCR38" s="446"/>
      <c r="CCS38" s="446"/>
      <c r="CCT38" s="446"/>
      <c r="CCU38" s="451"/>
      <c r="CCV38" s="451"/>
      <c r="CCW38" s="450"/>
      <c r="CCX38" s="450"/>
      <c r="CCY38" s="446"/>
      <c r="CCZ38" s="446"/>
      <c r="CDA38" s="446"/>
      <c r="CDB38" s="446"/>
      <c r="CDC38" s="451"/>
      <c r="CDD38" s="451"/>
      <c r="CDE38" s="450"/>
      <c r="CDF38" s="450"/>
      <c r="CDG38" s="446"/>
      <c r="CDH38" s="446"/>
      <c r="CDI38" s="446"/>
      <c r="CDJ38" s="446"/>
      <c r="CDK38" s="451"/>
      <c r="CDL38" s="451"/>
      <c r="CDM38" s="450"/>
      <c r="CDN38" s="450"/>
      <c r="CDO38" s="446"/>
      <c r="CDP38" s="446"/>
      <c r="CDQ38" s="446"/>
      <c r="CDR38" s="446"/>
      <c r="CDS38" s="451"/>
      <c r="CDT38" s="451"/>
      <c r="CDU38" s="450"/>
      <c r="CDV38" s="450"/>
      <c r="CDW38" s="446"/>
      <c r="CDX38" s="446"/>
      <c r="CDY38" s="446"/>
      <c r="CDZ38" s="446"/>
      <c r="CEA38" s="451"/>
      <c r="CEB38" s="451"/>
      <c r="CEC38" s="450"/>
      <c r="CED38" s="450"/>
      <c r="CEE38" s="446"/>
      <c r="CEF38" s="446"/>
      <c r="CEG38" s="446"/>
      <c r="CEH38" s="446"/>
      <c r="CEI38" s="451"/>
      <c r="CEJ38" s="451"/>
      <c r="CEK38" s="450"/>
      <c r="CEL38" s="450"/>
      <c r="CEM38" s="446"/>
      <c r="CEN38" s="446"/>
      <c r="CEO38" s="446"/>
      <c r="CEP38" s="446"/>
      <c r="CEQ38" s="451"/>
      <c r="CER38" s="451"/>
      <c r="CES38" s="450"/>
      <c r="CET38" s="450"/>
      <c r="CEU38" s="446"/>
      <c r="CEV38" s="446"/>
      <c r="CEW38" s="446"/>
      <c r="CEX38" s="446"/>
      <c r="CEY38" s="451"/>
      <c r="CEZ38" s="451"/>
      <c r="CFA38" s="450"/>
      <c r="CFB38" s="450"/>
      <c r="CFC38" s="446"/>
      <c r="CFD38" s="446"/>
      <c r="CFE38" s="446"/>
      <c r="CFF38" s="446"/>
      <c r="CFG38" s="451"/>
      <c r="CFH38" s="451"/>
      <c r="CFI38" s="450"/>
      <c r="CFJ38" s="450"/>
      <c r="CFK38" s="446"/>
      <c r="CFL38" s="446"/>
      <c r="CFM38" s="446"/>
      <c r="CFN38" s="446"/>
      <c r="CFO38" s="451"/>
      <c r="CFP38" s="451"/>
      <c r="CFQ38" s="450"/>
      <c r="CFR38" s="450"/>
      <c r="CFS38" s="446"/>
      <c r="CFT38" s="446"/>
      <c r="CFU38" s="446"/>
      <c r="CFV38" s="446"/>
      <c r="CFW38" s="451"/>
      <c r="CFX38" s="451"/>
      <c r="CFY38" s="450"/>
      <c r="CFZ38" s="450"/>
      <c r="CGA38" s="446"/>
      <c r="CGB38" s="446"/>
      <c r="CGC38" s="446"/>
      <c r="CGD38" s="446"/>
      <c r="CGE38" s="451"/>
      <c r="CGF38" s="451"/>
      <c r="CGG38" s="450"/>
      <c r="CGH38" s="450"/>
      <c r="CGI38" s="446"/>
      <c r="CGJ38" s="446"/>
      <c r="CGK38" s="446"/>
      <c r="CGL38" s="446"/>
      <c r="CGM38" s="451"/>
      <c r="CGN38" s="451"/>
      <c r="CGO38" s="450"/>
      <c r="CGP38" s="450"/>
      <c r="CGQ38" s="446"/>
      <c r="CGR38" s="446"/>
      <c r="CGS38" s="446"/>
      <c r="CGT38" s="446"/>
      <c r="CGU38" s="451"/>
      <c r="CGV38" s="451"/>
      <c r="CGW38" s="450"/>
      <c r="CGX38" s="450"/>
      <c r="CGY38" s="446"/>
      <c r="CGZ38" s="446"/>
      <c r="CHA38" s="446"/>
      <c r="CHB38" s="446"/>
      <c r="CHC38" s="451"/>
      <c r="CHD38" s="451"/>
      <c r="CHE38" s="450"/>
      <c r="CHF38" s="450"/>
      <c r="CHG38" s="446"/>
      <c r="CHH38" s="446"/>
      <c r="CHI38" s="446"/>
      <c r="CHJ38" s="446"/>
      <c r="CHK38" s="451"/>
      <c r="CHL38" s="451"/>
      <c r="CHM38" s="450"/>
      <c r="CHN38" s="450"/>
      <c r="CHO38" s="446"/>
      <c r="CHP38" s="446"/>
      <c r="CHQ38" s="446"/>
      <c r="CHR38" s="446"/>
      <c r="CHS38" s="451"/>
      <c r="CHT38" s="451"/>
      <c r="CHU38" s="450"/>
      <c r="CHV38" s="450"/>
      <c r="CHW38" s="446"/>
      <c r="CHX38" s="446"/>
      <c r="CHY38" s="446"/>
      <c r="CHZ38" s="446"/>
      <c r="CIA38" s="451"/>
      <c r="CIB38" s="451"/>
      <c r="CIC38" s="450"/>
      <c r="CID38" s="450"/>
      <c r="CIE38" s="446"/>
      <c r="CIF38" s="446"/>
      <c r="CIG38" s="446"/>
      <c r="CIH38" s="446"/>
      <c r="CII38" s="451"/>
      <c r="CIJ38" s="451"/>
      <c r="CIK38" s="450"/>
      <c r="CIL38" s="450"/>
      <c r="CIM38" s="446"/>
      <c r="CIN38" s="446"/>
      <c r="CIO38" s="446"/>
      <c r="CIP38" s="446"/>
      <c r="CIQ38" s="451"/>
      <c r="CIR38" s="451"/>
      <c r="CIS38" s="450"/>
      <c r="CIT38" s="450"/>
      <c r="CIU38" s="446"/>
      <c r="CIV38" s="446"/>
      <c r="CIW38" s="446"/>
      <c r="CIX38" s="446"/>
      <c r="CIY38" s="451"/>
      <c r="CIZ38" s="451"/>
      <c r="CJA38" s="450"/>
      <c r="CJB38" s="450"/>
      <c r="CJC38" s="446"/>
      <c r="CJD38" s="446"/>
      <c r="CJE38" s="446"/>
      <c r="CJF38" s="446"/>
      <c r="CJG38" s="451"/>
      <c r="CJH38" s="451"/>
      <c r="CJI38" s="450"/>
      <c r="CJJ38" s="450"/>
      <c r="CJK38" s="446"/>
      <c r="CJL38" s="446"/>
      <c r="CJM38" s="446"/>
      <c r="CJN38" s="446"/>
      <c r="CJO38" s="451"/>
      <c r="CJP38" s="451"/>
      <c r="CJQ38" s="450"/>
      <c r="CJR38" s="450"/>
      <c r="CJS38" s="446"/>
      <c r="CJT38" s="446"/>
      <c r="CJU38" s="446"/>
      <c r="CJV38" s="446"/>
      <c r="CJW38" s="451"/>
      <c r="CJX38" s="451"/>
      <c r="CJY38" s="450"/>
      <c r="CJZ38" s="450"/>
      <c r="CKA38" s="446"/>
      <c r="CKB38" s="446"/>
      <c r="CKC38" s="446"/>
      <c r="CKD38" s="446"/>
      <c r="CKE38" s="451"/>
      <c r="CKF38" s="451"/>
      <c r="CKG38" s="450"/>
      <c r="CKH38" s="450"/>
      <c r="CKI38" s="446"/>
      <c r="CKJ38" s="446"/>
      <c r="CKK38" s="446"/>
      <c r="CKL38" s="446"/>
      <c r="CKM38" s="451"/>
      <c r="CKN38" s="451"/>
      <c r="CKO38" s="450"/>
      <c r="CKP38" s="450"/>
      <c r="CKQ38" s="446"/>
      <c r="CKR38" s="446"/>
      <c r="CKS38" s="446"/>
      <c r="CKT38" s="446"/>
      <c r="CKU38" s="451"/>
      <c r="CKV38" s="451"/>
      <c r="CKW38" s="450"/>
      <c r="CKX38" s="450"/>
      <c r="CKY38" s="446"/>
      <c r="CKZ38" s="446"/>
      <c r="CLA38" s="446"/>
      <c r="CLB38" s="446"/>
      <c r="CLC38" s="451"/>
      <c r="CLD38" s="451"/>
      <c r="CLE38" s="450"/>
      <c r="CLF38" s="450"/>
      <c r="CLG38" s="446"/>
      <c r="CLH38" s="446"/>
      <c r="CLI38" s="446"/>
      <c r="CLJ38" s="446"/>
      <c r="CLK38" s="451"/>
      <c r="CLL38" s="451"/>
      <c r="CLM38" s="450"/>
      <c r="CLN38" s="450"/>
      <c r="CLO38" s="446"/>
      <c r="CLP38" s="446"/>
      <c r="CLQ38" s="446"/>
      <c r="CLR38" s="446"/>
      <c r="CLS38" s="451"/>
      <c r="CLT38" s="451"/>
      <c r="CLU38" s="450"/>
      <c r="CLV38" s="450"/>
      <c r="CLW38" s="446"/>
      <c r="CLX38" s="446"/>
      <c r="CLY38" s="446"/>
      <c r="CLZ38" s="446"/>
      <c r="CMA38" s="451"/>
      <c r="CMB38" s="451"/>
      <c r="CMC38" s="450"/>
      <c r="CMD38" s="450"/>
      <c r="CME38" s="446"/>
      <c r="CMF38" s="446"/>
      <c r="CMG38" s="446"/>
      <c r="CMH38" s="446"/>
      <c r="CMI38" s="451"/>
      <c r="CMJ38" s="451"/>
      <c r="CMK38" s="450"/>
      <c r="CML38" s="450"/>
      <c r="CMM38" s="446"/>
      <c r="CMN38" s="446"/>
      <c r="CMO38" s="446"/>
      <c r="CMP38" s="446"/>
      <c r="CMQ38" s="451"/>
      <c r="CMR38" s="451"/>
      <c r="CMS38" s="450"/>
      <c r="CMT38" s="450"/>
      <c r="CMU38" s="446"/>
      <c r="CMV38" s="446"/>
      <c r="CMW38" s="446"/>
      <c r="CMX38" s="446"/>
      <c r="CMY38" s="451"/>
      <c r="CMZ38" s="451"/>
      <c r="CNA38" s="450"/>
      <c r="CNB38" s="450"/>
      <c r="CNC38" s="446"/>
      <c r="CND38" s="446"/>
      <c r="CNE38" s="446"/>
      <c r="CNF38" s="446"/>
      <c r="CNG38" s="451"/>
      <c r="CNH38" s="451"/>
      <c r="CNI38" s="450"/>
      <c r="CNJ38" s="450"/>
      <c r="CNK38" s="446"/>
      <c r="CNL38" s="446"/>
      <c r="CNM38" s="446"/>
      <c r="CNN38" s="446"/>
      <c r="CNO38" s="451"/>
      <c r="CNP38" s="451"/>
      <c r="CNQ38" s="450"/>
      <c r="CNR38" s="450"/>
      <c r="CNS38" s="446"/>
      <c r="CNT38" s="446"/>
      <c r="CNU38" s="446"/>
      <c r="CNV38" s="446"/>
      <c r="CNW38" s="451"/>
      <c r="CNX38" s="451"/>
      <c r="CNY38" s="450"/>
      <c r="CNZ38" s="450"/>
      <c r="COA38" s="446"/>
      <c r="COB38" s="446"/>
      <c r="COC38" s="446"/>
      <c r="COD38" s="446"/>
      <c r="COE38" s="451"/>
      <c r="COF38" s="451"/>
      <c r="COG38" s="450"/>
      <c r="COH38" s="450"/>
      <c r="COI38" s="446"/>
      <c r="COJ38" s="446"/>
      <c r="COK38" s="446"/>
      <c r="COL38" s="446"/>
      <c r="COM38" s="451"/>
      <c r="CON38" s="451"/>
      <c r="COO38" s="450"/>
      <c r="COP38" s="450"/>
      <c r="COQ38" s="446"/>
      <c r="COR38" s="446"/>
      <c r="COS38" s="446"/>
      <c r="COT38" s="446"/>
      <c r="COU38" s="451"/>
      <c r="COV38" s="451"/>
      <c r="COW38" s="450"/>
      <c r="COX38" s="450"/>
      <c r="COY38" s="446"/>
      <c r="COZ38" s="446"/>
      <c r="CPA38" s="446"/>
      <c r="CPB38" s="446"/>
      <c r="CPC38" s="451"/>
      <c r="CPD38" s="451"/>
      <c r="CPE38" s="450"/>
      <c r="CPF38" s="450"/>
      <c r="CPG38" s="446"/>
      <c r="CPH38" s="446"/>
      <c r="CPI38" s="446"/>
      <c r="CPJ38" s="446"/>
      <c r="CPK38" s="451"/>
      <c r="CPL38" s="451"/>
      <c r="CPM38" s="450"/>
      <c r="CPN38" s="450"/>
      <c r="CPO38" s="446"/>
      <c r="CPP38" s="446"/>
      <c r="CPQ38" s="446"/>
      <c r="CPR38" s="446"/>
      <c r="CPS38" s="451"/>
      <c r="CPT38" s="451"/>
      <c r="CPU38" s="450"/>
      <c r="CPV38" s="450"/>
      <c r="CPW38" s="446"/>
      <c r="CPX38" s="446"/>
      <c r="CPY38" s="446"/>
      <c r="CPZ38" s="446"/>
      <c r="CQA38" s="451"/>
      <c r="CQB38" s="451"/>
      <c r="CQC38" s="450"/>
      <c r="CQD38" s="450"/>
      <c r="CQE38" s="446"/>
      <c r="CQF38" s="446"/>
      <c r="CQG38" s="446"/>
      <c r="CQH38" s="446"/>
      <c r="CQI38" s="451"/>
      <c r="CQJ38" s="451"/>
      <c r="CQK38" s="450"/>
      <c r="CQL38" s="450"/>
      <c r="CQM38" s="446"/>
      <c r="CQN38" s="446"/>
      <c r="CQO38" s="446"/>
      <c r="CQP38" s="446"/>
      <c r="CQQ38" s="451"/>
      <c r="CQR38" s="451"/>
      <c r="CQS38" s="450"/>
      <c r="CQT38" s="450"/>
      <c r="CQU38" s="446"/>
      <c r="CQV38" s="446"/>
      <c r="CQW38" s="446"/>
      <c r="CQX38" s="446"/>
      <c r="CQY38" s="451"/>
      <c r="CQZ38" s="451"/>
      <c r="CRA38" s="450"/>
      <c r="CRB38" s="450"/>
      <c r="CRC38" s="446"/>
      <c r="CRD38" s="446"/>
      <c r="CRE38" s="446"/>
      <c r="CRF38" s="446"/>
      <c r="CRG38" s="451"/>
      <c r="CRH38" s="451"/>
      <c r="CRI38" s="450"/>
      <c r="CRJ38" s="450"/>
      <c r="CRK38" s="446"/>
      <c r="CRL38" s="446"/>
      <c r="CRM38" s="446"/>
      <c r="CRN38" s="446"/>
      <c r="CRO38" s="451"/>
      <c r="CRP38" s="451"/>
      <c r="CRQ38" s="450"/>
      <c r="CRR38" s="450"/>
      <c r="CRS38" s="446"/>
      <c r="CRT38" s="446"/>
      <c r="CRU38" s="446"/>
      <c r="CRV38" s="446"/>
      <c r="CRW38" s="451"/>
      <c r="CRX38" s="451"/>
      <c r="CRY38" s="450"/>
      <c r="CRZ38" s="450"/>
      <c r="CSA38" s="446"/>
      <c r="CSB38" s="446"/>
      <c r="CSC38" s="446"/>
      <c r="CSD38" s="446"/>
      <c r="CSE38" s="451"/>
      <c r="CSF38" s="451"/>
      <c r="CSG38" s="450"/>
      <c r="CSH38" s="450"/>
      <c r="CSI38" s="446"/>
      <c r="CSJ38" s="446"/>
      <c r="CSK38" s="446"/>
      <c r="CSL38" s="446"/>
      <c r="CSM38" s="451"/>
      <c r="CSN38" s="451"/>
      <c r="CSO38" s="450"/>
      <c r="CSP38" s="450"/>
      <c r="CSQ38" s="446"/>
      <c r="CSR38" s="446"/>
      <c r="CSS38" s="446"/>
      <c r="CST38" s="446"/>
      <c r="CSU38" s="451"/>
      <c r="CSV38" s="451"/>
      <c r="CSW38" s="450"/>
      <c r="CSX38" s="450"/>
      <c r="CSY38" s="446"/>
      <c r="CSZ38" s="446"/>
      <c r="CTA38" s="446"/>
      <c r="CTB38" s="446"/>
      <c r="CTC38" s="451"/>
      <c r="CTD38" s="451"/>
      <c r="CTE38" s="450"/>
      <c r="CTF38" s="450"/>
      <c r="CTG38" s="446"/>
      <c r="CTH38" s="446"/>
      <c r="CTI38" s="446"/>
      <c r="CTJ38" s="446"/>
      <c r="CTK38" s="451"/>
      <c r="CTL38" s="451"/>
      <c r="CTM38" s="450"/>
      <c r="CTN38" s="450"/>
      <c r="CTO38" s="446"/>
      <c r="CTP38" s="446"/>
      <c r="CTQ38" s="446"/>
      <c r="CTR38" s="446"/>
      <c r="CTS38" s="451"/>
      <c r="CTT38" s="451"/>
      <c r="CTU38" s="450"/>
      <c r="CTV38" s="450"/>
      <c r="CTW38" s="446"/>
      <c r="CTX38" s="446"/>
      <c r="CTY38" s="446"/>
      <c r="CTZ38" s="446"/>
      <c r="CUA38" s="451"/>
      <c r="CUB38" s="451"/>
      <c r="CUC38" s="450"/>
      <c r="CUD38" s="450"/>
      <c r="CUE38" s="446"/>
      <c r="CUF38" s="446"/>
      <c r="CUG38" s="446"/>
      <c r="CUH38" s="446"/>
      <c r="CUI38" s="451"/>
      <c r="CUJ38" s="451"/>
      <c r="CUK38" s="450"/>
      <c r="CUL38" s="450"/>
      <c r="CUM38" s="446"/>
      <c r="CUN38" s="446"/>
      <c r="CUO38" s="446"/>
      <c r="CUP38" s="446"/>
      <c r="CUQ38" s="451"/>
      <c r="CUR38" s="451"/>
      <c r="CUS38" s="450"/>
      <c r="CUT38" s="450"/>
      <c r="CUU38" s="446"/>
      <c r="CUV38" s="446"/>
      <c r="CUW38" s="446"/>
      <c r="CUX38" s="446"/>
      <c r="CUY38" s="451"/>
      <c r="CUZ38" s="451"/>
      <c r="CVA38" s="450"/>
      <c r="CVB38" s="450"/>
      <c r="CVC38" s="446"/>
      <c r="CVD38" s="446"/>
      <c r="CVE38" s="446"/>
      <c r="CVF38" s="446"/>
      <c r="CVG38" s="451"/>
      <c r="CVH38" s="451"/>
      <c r="CVI38" s="450"/>
      <c r="CVJ38" s="450"/>
      <c r="CVK38" s="446"/>
      <c r="CVL38" s="446"/>
      <c r="CVM38" s="446"/>
      <c r="CVN38" s="446"/>
      <c r="CVO38" s="451"/>
      <c r="CVP38" s="451"/>
      <c r="CVQ38" s="450"/>
      <c r="CVR38" s="450"/>
      <c r="CVS38" s="446"/>
      <c r="CVT38" s="446"/>
      <c r="CVU38" s="446"/>
      <c r="CVV38" s="446"/>
      <c r="CVW38" s="451"/>
      <c r="CVX38" s="451"/>
      <c r="CVY38" s="450"/>
      <c r="CVZ38" s="450"/>
      <c r="CWA38" s="446"/>
      <c r="CWB38" s="446"/>
      <c r="CWC38" s="446"/>
      <c r="CWD38" s="446"/>
      <c r="CWE38" s="451"/>
      <c r="CWF38" s="451"/>
      <c r="CWG38" s="450"/>
      <c r="CWH38" s="450"/>
      <c r="CWI38" s="446"/>
      <c r="CWJ38" s="446"/>
      <c r="CWK38" s="446"/>
      <c r="CWL38" s="446"/>
      <c r="CWM38" s="451"/>
      <c r="CWN38" s="451"/>
      <c r="CWO38" s="450"/>
      <c r="CWP38" s="450"/>
      <c r="CWQ38" s="446"/>
      <c r="CWR38" s="446"/>
      <c r="CWS38" s="446"/>
      <c r="CWT38" s="446"/>
      <c r="CWU38" s="451"/>
      <c r="CWV38" s="451"/>
      <c r="CWW38" s="450"/>
      <c r="CWX38" s="450"/>
      <c r="CWY38" s="446"/>
      <c r="CWZ38" s="446"/>
      <c r="CXA38" s="446"/>
      <c r="CXB38" s="446"/>
      <c r="CXC38" s="451"/>
      <c r="CXD38" s="451"/>
      <c r="CXE38" s="450"/>
      <c r="CXF38" s="450"/>
      <c r="CXG38" s="446"/>
      <c r="CXH38" s="446"/>
      <c r="CXI38" s="446"/>
      <c r="CXJ38" s="446"/>
      <c r="CXK38" s="451"/>
      <c r="CXL38" s="451"/>
      <c r="CXM38" s="450"/>
      <c r="CXN38" s="450"/>
      <c r="CXO38" s="446"/>
      <c r="CXP38" s="446"/>
      <c r="CXQ38" s="446"/>
      <c r="CXR38" s="446"/>
      <c r="CXS38" s="451"/>
      <c r="CXT38" s="451"/>
      <c r="CXU38" s="450"/>
      <c r="CXV38" s="450"/>
      <c r="CXW38" s="446"/>
      <c r="CXX38" s="446"/>
      <c r="CXY38" s="446"/>
      <c r="CXZ38" s="446"/>
      <c r="CYA38" s="451"/>
      <c r="CYB38" s="451"/>
      <c r="CYC38" s="450"/>
      <c r="CYD38" s="450"/>
      <c r="CYE38" s="446"/>
      <c r="CYF38" s="446"/>
      <c r="CYG38" s="446"/>
      <c r="CYH38" s="446"/>
      <c r="CYI38" s="451"/>
      <c r="CYJ38" s="451"/>
      <c r="CYK38" s="450"/>
      <c r="CYL38" s="450"/>
      <c r="CYM38" s="446"/>
      <c r="CYN38" s="446"/>
      <c r="CYO38" s="446"/>
      <c r="CYP38" s="446"/>
      <c r="CYQ38" s="451"/>
      <c r="CYR38" s="451"/>
      <c r="CYS38" s="450"/>
      <c r="CYT38" s="450"/>
      <c r="CYU38" s="446"/>
      <c r="CYV38" s="446"/>
      <c r="CYW38" s="446"/>
      <c r="CYX38" s="446"/>
      <c r="CYY38" s="451"/>
      <c r="CYZ38" s="451"/>
      <c r="CZA38" s="450"/>
      <c r="CZB38" s="450"/>
      <c r="CZC38" s="446"/>
      <c r="CZD38" s="446"/>
      <c r="CZE38" s="446"/>
      <c r="CZF38" s="446"/>
      <c r="CZG38" s="451"/>
      <c r="CZH38" s="451"/>
      <c r="CZI38" s="450"/>
      <c r="CZJ38" s="450"/>
      <c r="CZK38" s="446"/>
      <c r="CZL38" s="446"/>
      <c r="CZM38" s="446"/>
      <c r="CZN38" s="446"/>
      <c r="CZO38" s="451"/>
      <c r="CZP38" s="451"/>
      <c r="CZQ38" s="450"/>
      <c r="CZR38" s="450"/>
      <c r="CZS38" s="446"/>
      <c r="CZT38" s="446"/>
      <c r="CZU38" s="446"/>
      <c r="CZV38" s="446"/>
      <c r="CZW38" s="451"/>
      <c r="CZX38" s="451"/>
      <c r="CZY38" s="450"/>
      <c r="CZZ38" s="450"/>
      <c r="DAA38" s="446"/>
      <c r="DAB38" s="446"/>
      <c r="DAC38" s="446"/>
      <c r="DAD38" s="446"/>
      <c r="DAE38" s="451"/>
      <c r="DAF38" s="451"/>
      <c r="DAG38" s="450"/>
      <c r="DAH38" s="450"/>
      <c r="DAI38" s="446"/>
      <c r="DAJ38" s="446"/>
      <c r="DAK38" s="446"/>
      <c r="DAL38" s="446"/>
      <c r="DAM38" s="451"/>
      <c r="DAN38" s="451"/>
      <c r="DAO38" s="450"/>
      <c r="DAP38" s="450"/>
      <c r="DAQ38" s="446"/>
      <c r="DAR38" s="446"/>
      <c r="DAS38" s="446"/>
      <c r="DAT38" s="446"/>
      <c r="DAU38" s="451"/>
      <c r="DAV38" s="451"/>
      <c r="DAW38" s="450"/>
      <c r="DAX38" s="450"/>
      <c r="DAY38" s="446"/>
      <c r="DAZ38" s="446"/>
      <c r="DBA38" s="446"/>
      <c r="DBB38" s="446"/>
      <c r="DBC38" s="451"/>
      <c r="DBD38" s="451"/>
      <c r="DBE38" s="450"/>
      <c r="DBF38" s="450"/>
      <c r="DBG38" s="446"/>
      <c r="DBH38" s="446"/>
      <c r="DBI38" s="446"/>
      <c r="DBJ38" s="446"/>
      <c r="DBK38" s="451"/>
      <c r="DBL38" s="451"/>
      <c r="DBM38" s="450"/>
      <c r="DBN38" s="450"/>
      <c r="DBO38" s="446"/>
      <c r="DBP38" s="446"/>
      <c r="DBQ38" s="446"/>
      <c r="DBR38" s="446"/>
      <c r="DBS38" s="451"/>
      <c r="DBT38" s="451"/>
      <c r="DBU38" s="450"/>
      <c r="DBV38" s="450"/>
      <c r="DBW38" s="446"/>
      <c r="DBX38" s="446"/>
      <c r="DBY38" s="446"/>
      <c r="DBZ38" s="446"/>
      <c r="DCA38" s="451"/>
      <c r="DCB38" s="451"/>
      <c r="DCC38" s="450"/>
      <c r="DCD38" s="450"/>
      <c r="DCE38" s="446"/>
      <c r="DCF38" s="446"/>
      <c r="DCG38" s="446"/>
      <c r="DCH38" s="446"/>
      <c r="DCI38" s="451"/>
      <c r="DCJ38" s="451"/>
      <c r="DCK38" s="450"/>
      <c r="DCL38" s="450"/>
      <c r="DCM38" s="446"/>
      <c r="DCN38" s="446"/>
      <c r="DCO38" s="446"/>
      <c r="DCP38" s="446"/>
      <c r="DCQ38" s="451"/>
      <c r="DCR38" s="451"/>
      <c r="DCS38" s="450"/>
      <c r="DCT38" s="450"/>
      <c r="DCU38" s="446"/>
      <c r="DCV38" s="446"/>
      <c r="DCW38" s="446"/>
      <c r="DCX38" s="446"/>
      <c r="DCY38" s="451"/>
      <c r="DCZ38" s="451"/>
      <c r="DDA38" s="450"/>
      <c r="DDB38" s="450"/>
      <c r="DDC38" s="446"/>
      <c r="DDD38" s="446"/>
      <c r="DDE38" s="446"/>
      <c r="DDF38" s="446"/>
      <c r="DDG38" s="451"/>
      <c r="DDH38" s="451"/>
      <c r="DDI38" s="450"/>
      <c r="DDJ38" s="450"/>
      <c r="DDK38" s="446"/>
      <c r="DDL38" s="446"/>
      <c r="DDM38" s="446"/>
      <c r="DDN38" s="446"/>
      <c r="DDO38" s="451"/>
      <c r="DDP38" s="451"/>
      <c r="DDQ38" s="450"/>
      <c r="DDR38" s="450"/>
      <c r="DDS38" s="446"/>
      <c r="DDT38" s="446"/>
      <c r="DDU38" s="446"/>
      <c r="DDV38" s="446"/>
      <c r="DDW38" s="451"/>
      <c r="DDX38" s="451"/>
      <c r="DDY38" s="450"/>
      <c r="DDZ38" s="450"/>
      <c r="DEA38" s="446"/>
      <c r="DEB38" s="446"/>
      <c r="DEC38" s="446"/>
      <c r="DED38" s="446"/>
      <c r="DEE38" s="451"/>
      <c r="DEF38" s="451"/>
      <c r="DEG38" s="450"/>
      <c r="DEH38" s="450"/>
      <c r="DEI38" s="446"/>
      <c r="DEJ38" s="446"/>
      <c r="DEK38" s="446"/>
      <c r="DEL38" s="446"/>
      <c r="DEM38" s="451"/>
      <c r="DEN38" s="451"/>
      <c r="DEO38" s="450"/>
      <c r="DEP38" s="450"/>
      <c r="DEQ38" s="446"/>
      <c r="DER38" s="446"/>
      <c r="DES38" s="446"/>
      <c r="DET38" s="446"/>
      <c r="DEU38" s="451"/>
      <c r="DEV38" s="451"/>
      <c r="DEW38" s="450"/>
      <c r="DEX38" s="450"/>
      <c r="DEY38" s="446"/>
      <c r="DEZ38" s="446"/>
      <c r="DFA38" s="446"/>
      <c r="DFB38" s="446"/>
      <c r="DFC38" s="451"/>
      <c r="DFD38" s="451"/>
      <c r="DFE38" s="450"/>
      <c r="DFF38" s="450"/>
      <c r="DFG38" s="446"/>
      <c r="DFH38" s="446"/>
      <c r="DFI38" s="446"/>
      <c r="DFJ38" s="446"/>
      <c r="DFK38" s="451"/>
      <c r="DFL38" s="451"/>
      <c r="DFM38" s="450"/>
      <c r="DFN38" s="450"/>
      <c r="DFO38" s="446"/>
      <c r="DFP38" s="446"/>
      <c r="DFQ38" s="446"/>
      <c r="DFR38" s="446"/>
      <c r="DFS38" s="451"/>
      <c r="DFT38" s="451"/>
      <c r="DFU38" s="450"/>
      <c r="DFV38" s="450"/>
      <c r="DFW38" s="446"/>
      <c r="DFX38" s="446"/>
      <c r="DFY38" s="446"/>
      <c r="DFZ38" s="446"/>
      <c r="DGA38" s="451"/>
      <c r="DGB38" s="451"/>
      <c r="DGC38" s="450"/>
      <c r="DGD38" s="450"/>
      <c r="DGE38" s="446"/>
      <c r="DGF38" s="446"/>
      <c r="DGG38" s="446"/>
      <c r="DGH38" s="446"/>
      <c r="DGI38" s="451"/>
      <c r="DGJ38" s="451"/>
      <c r="DGK38" s="450"/>
      <c r="DGL38" s="450"/>
      <c r="DGM38" s="446"/>
      <c r="DGN38" s="446"/>
      <c r="DGO38" s="446"/>
      <c r="DGP38" s="446"/>
      <c r="DGQ38" s="451"/>
      <c r="DGR38" s="451"/>
      <c r="DGS38" s="450"/>
      <c r="DGT38" s="450"/>
      <c r="DGU38" s="446"/>
      <c r="DGV38" s="446"/>
      <c r="DGW38" s="446"/>
      <c r="DGX38" s="446"/>
      <c r="DGY38" s="451"/>
      <c r="DGZ38" s="451"/>
      <c r="DHA38" s="450"/>
      <c r="DHB38" s="450"/>
      <c r="DHC38" s="446"/>
      <c r="DHD38" s="446"/>
      <c r="DHE38" s="446"/>
      <c r="DHF38" s="446"/>
      <c r="DHG38" s="451"/>
      <c r="DHH38" s="451"/>
      <c r="DHI38" s="450"/>
      <c r="DHJ38" s="450"/>
      <c r="DHK38" s="446"/>
      <c r="DHL38" s="446"/>
      <c r="DHM38" s="446"/>
      <c r="DHN38" s="446"/>
      <c r="DHO38" s="451"/>
      <c r="DHP38" s="451"/>
      <c r="DHQ38" s="450"/>
      <c r="DHR38" s="450"/>
      <c r="DHS38" s="446"/>
      <c r="DHT38" s="446"/>
      <c r="DHU38" s="446"/>
      <c r="DHV38" s="446"/>
      <c r="DHW38" s="451"/>
      <c r="DHX38" s="451"/>
      <c r="DHY38" s="450"/>
      <c r="DHZ38" s="450"/>
      <c r="DIA38" s="446"/>
      <c r="DIB38" s="446"/>
      <c r="DIC38" s="446"/>
      <c r="DID38" s="446"/>
      <c r="DIE38" s="451"/>
      <c r="DIF38" s="451"/>
      <c r="DIG38" s="450"/>
      <c r="DIH38" s="450"/>
      <c r="DII38" s="446"/>
      <c r="DIJ38" s="446"/>
      <c r="DIK38" s="446"/>
      <c r="DIL38" s="446"/>
      <c r="DIM38" s="451"/>
      <c r="DIN38" s="451"/>
      <c r="DIO38" s="450"/>
      <c r="DIP38" s="450"/>
      <c r="DIQ38" s="446"/>
      <c r="DIR38" s="446"/>
      <c r="DIS38" s="446"/>
      <c r="DIT38" s="446"/>
      <c r="DIU38" s="451"/>
      <c r="DIV38" s="451"/>
      <c r="DIW38" s="450"/>
      <c r="DIX38" s="450"/>
      <c r="DIY38" s="446"/>
      <c r="DIZ38" s="446"/>
      <c r="DJA38" s="446"/>
      <c r="DJB38" s="446"/>
      <c r="DJC38" s="451"/>
      <c r="DJD38" s="451"/>
      <c r="DJE38" s="450"/>
      <c r="DJF38" s="450"/>
      <c r="DJG38" s="446"/>
      <c r="DJH38" s="446"/>
      <c r="DJI38" s="446"/>
      <c r="DJJ38" s="446"/>
      <c r="DJK38" s="451"/>
      <c r="DJL38" s="451"/>
      <c r="DJM38" s="450"/>
      <c r="DJN38" s="450"/>
      <c r="DJO38" s="446"/>
      <c r="DJP38" s="446"/>
      <c r="DJQ38" s="446"/>
      <c r="DJR38" s="446"/>
      <c r="DJS38" s="451"/>
      <c r="DJT38" s="451"/>
      <c r="DJU38" s="450"/>
      <c r="DJV38" s="450"/>
      <c r="DJW38" s="446"/>
      <c r="DJX38" s="446"/>
      <c r="DJY38" s="446"/>
      <c r="DJZ38" s="446"/>
      <c r="DKA38" s="451"/>
      <c r="DKB38" s="451"/>
      <c r="DKC38" s="450"/>
      <c r="DKD38" s="450"/>
      <c r="DKE38" s="446"/>
      <c r="DKF38" s="446"/>
      <c r="DKG38" s="446"/>
      <c r="DKH38" s="446"/>
      <c r="DKI38" s="451"/>
      <c r="DKJ38" s="451"/>
      <c r="DKK38" s="450"/>
      <c r="DKL38" s="450"/>
      <c r="DKM38" s="446"/>
      <c r="DKN38" s="446"/>
      <c r="DKO38" s="446"/>
      <c r="DKP38" s="446"/>
      <c r="DKQ38" s="451"/>
      <c r="DKR38" s="451"/>
      <c r="DKS38" s="450"/>
      <c r="DKT38" s="450"/>
      <c r="DKU38" s="446"/>
      <c r="DKV38" s="446"/>
      <c r="DKW38" s="446"/>
      <c r="DKX38" s="446"/>
      <c r="DKY38" s="451"/>
      <c r="DKZ38" s="451"/>
      <c r="DLA38" s="450"/>
      <c r="DLB38" s="450"/>
      <c r="DLC38" s="446"/>
      <c r="DLD38" s="446"/>
      <c r="DLE38" s="446"/>
      <c r="DLF38" s="446"/>
      <c r="DLG38" s="451"/>
      <c r="DLH38" s="451"/>
      <c r="DLI38" s="450"/>
      <c r="DLJ38" s="450"/>
      <c r="DLK38" s="446"/>
      <c r="DLL38" s="446"/>
      <c r="DLM38" s="446"/>
      <c r="DLN38" s="446"/>
      <c r="DLO38" s="451"/>
      <c r="DLP38" s="451"/>
      <c r="DLQ38" s="450"/>
      <c r="DLR38" s="450"/>
      <c r="DLS38" s="446"/>
      <c r="DLT38" s="446"/>
      <c r="DLU38" s="446"/>
      <c r="DLV38" s="446"/>
      <c r="DLW38" s="451"/>
      <c r="DLX38" s="451"/>
      <c r="DLY38" s="450"/>
      <c r="DLZ38" s="450"/>
      <c r="DMA38" s="446"/>
      <c r="DMB38" s="446"/>
      <c r="DMC38" s="446"/>
      <c r="DMD38" s="446"/>
      <c r="DME38" s="451"/>
      <c r="DMF38" s="451"/>
      <c r="DMG38" s="450"/>
      <c r="DMH38" s="450"/>
      <c r="DMI38" s="446"/>
      <c r="DMJ38" s="446"/>
      <c r="DMK38" s="446"/>
      <c r="DML38" s="446"/>
      <c r="DMM38" s="451"/>
      <c r="DMN38" s="451"/>
      <c r="DMO38" s="450"/>
      <c r="DMP38" s="450"/>
      <c r="DMQ38" s="446"/>
      <c r="DMR38" s="446"/>
      <c r="DMS38" s="446"/>
      <c r="DMT38" s="446"/>
      <c r="DMU38" s="451"/>
      <c r="DMV38" s="451"/>
      <c r="DMW38" s="450"/>
      <c r="DMX38" s="450"/>
      <c r="DMY38" s="446"/>
      <c r="DMZ38" s="446"/>
      <c r="DNA38" s="446"/>
      <c r="DNB38" s="446"/>
      <c r="DNC38" s="451"/>
      <c r="DND38" s="451"/>
      <c r="DNE38" s="450"/>
      <c r="DNF38" s="450"/>
      <c r="DNG38" s="446"/>
      <c r="DNH38" s="446"/>
      <c r="DNI38" s="446"/>
      <c r="DNJ38" s="446"/>
      <c r="DNK38" s="451"/>
      <c r="DNL38" s="451"/>
      <c r="DNM38" s="450"/>
      <c r="DNN38" s="450"/>
      <c r="DNO38" s="446"/>
      <c r="DNP38" s="446"/>
      <c r="DNQ38" s="446"/>
      <c r="DNR38" s="446"/>
      <c r="DNS38" s="451"/>
      <c r="DNT38" s="451"/>
      <c r="DNU38" s="450"/>
      <c r="DNV38" s="450"/>
      <c r="DNW38" s="446"/>
      <c r="DNX38" s="446"/>
      <c r="DNY38" s="446"/>
      <c r="DNZ38" s="446"/>
      <c r="DOA38" s="451"/>
      <c r="DOB38" s="451"/>
      <c r="DOC38" s="450"/>
      <c r="DOD38" s="450"/>
      <c r="DOE38" s="446"/>
      <c r="DOF38" s="446"/>
      <c r="DOG38" s="446"/>
      <c r="DOH38" s="446"/>
      <c r="DOI38" s="451"/>
      <c r="DOJ38" s="451"/>
      <c r="DOK38" s="450"/>
      <c r="DOL38" s="450"/>
      <c r="DOM38" s="446"/>
      <c r="DON38" s="446"/>
      <c r="DOO38" s="446"/>
      <c r="DOP38" s="446"/>
      <c r="DOQ38" s="451"/>
      <c r="DOR38" s="451"/>
      <c r="DOS38" s="450"/>
      <c r="DOT38" s="450"/>
      <c r="DOU38" s="446"/>
      <c r="DOV38" s="446"/>
      <c r="DOW38" s="446"/>
      <c r="DOX38" s="446"/>
      <c r="DOY38" s="451"/>
      <c r="DOZ38" s="451"/>
      <c r="DPA38" s="450"/>
      <c r="DPB38" s="450"/>
      <c r="DPC38" s="446"/>
      <c r="DPD38" s="446"/>
      <c r="DPE38" s="446"/>
      <c r="DPF38" s="446"/>
      <c r="DPG38" s="451"/>
      <c r="DPH38" s="451"/>
      <c r="DPI38" s="450"/>
      <c r="DPJ38" s="450"/>
      <c r="DPK38" s="446"/>
      <c r="DPL38" s="446"/>
      <c r="DPM38" s="446"/>
      <c r="DPN38" s="446"/>
      <c r="DPO38" s="451"/>
      <c r="DPP38" s="451"/>
      <c r="DPQ38" s="450"/>
      <c r="DPR38" s="450"/>
      <c r="DPS38" s="446"/>
      <c r="DPT38" s="446"/>
      <c r="DPU38" s="446"/>
      <c r="DPV38" s="446"/>
      <c r="DPW38" s="451"/>
      <c r="DPX38" s="451"/>
      <c r="DPY38" s="450"/>
      <c r="DPZ38" s="450"/>
      <c r="DQA38" s="446"/>
      <c r="DQB38" s="446"/>
      <c r="DQC38" s="446"/>
      <c r="DQD38" s="446"/>
      <c r="DQE38" s="451"/>
      <c r="DQF38" s="451"/>
      <c r="DQG38" s="450"/>
      <c r="DQH38" s="450"/>
      <c r="DQI38" s="446"/>
      <c r="DQJ38" s="446"/>
      <c r="DQK38" s="446"/>
      <c r="DQL38" s="446"/>
      <c r="DQM38" s="451"/>
      <c r="DQN38" s="451"/>
      <c r="DQO38" s="450"/>
      <c r="DQP38" s="450"/>
      <c r="DQQ38" s="446"/>
      <c r="DQR38" s="446"/>
      <c r="DQS38" s="446"/>
      <c r="DQT38" s="446"/>
      <c r="DQU38" s="451"/>
      <c r="DQV38" s="451"/>
      <c r="DQW38" s="450"/>
      <c r="DQX38" s="450"/>
      <c r="DQY38" s="446"/>
      <c r="DQZ38" s="446"/>
      <c r="DRA38" s="446"/>
      <c r="DRB38" s="446"/>
      <c r="DRC38" s="451"/>
      <c r="DRD38" s="451"/>
      <c r="DRE38" s="450"/>
      <c r="DRF38" s="450"/>
      <c r="DRG38" s="446"/>
      <c r="DRH38" s="446"/>
      <c r="DRI38" s="446"/>
      <c r="DRJ38" s="446"/>
      <c r="DRK38" s="451"/>
      <c r="DRL38" s="451"/>
      <c r="DRM38" s="450"/>
      <c r="DRN38" s="450"/>
      <c r="DRO38" s="446"/>
      <c r="DRP38" s="446"/>
      <c r="DRQ38" s="446"/>
      <c r="DRR38" s="446"/>
      <c r="DRS38" s="451"/>
      <c r="DRT38" s="451"/>
      <c r="DRU38" s="450"/>
      <c r="DRV38" s="450"/>
      <c r="DRW38" s="446"/>
      <c r="DRX38" s="446"/>
      <c r="DRY38" s="446"/>
      <c r="DRZ38" s="446"/>
      <c r="DSA38" s="451"/>
      <c r="DSB38" s="451"/>
      <c r="DSC38" s="450"/>
      <c r="DSD38" s="450"/>
      <c r="DSE38" s="446"/>
      <c r="DSF38" s="446"/>
      <c r="DSG38" s="446"/>
      <c r="DSH38" s="446"/>
      <c r="DSI38" s="451"/>
      <c r="DSJ38" s="451"/>
      <c r="DSK38" s="450"/>
      <c r="DSL38" s="450"/>
      <c r="DSM38" s="446"/>
      <c r="DSN38" s="446"/>
      <c r="DSO38" s="446"/>
      <c r="DSP38" s="446"/>
      <c r="DSQ38" s="451"/>
      <c r="DSR38" s="451"/>
      <c r="DSS38" s="450"/>
      <c r="DST38" s="450"/>
      <c r="DSU38" s="446"/>
      <c r="DSV38" s="446"/>
      <c r="DSW38" s="446"/>
      <c r="DSX38" s="446"/>
      <c r="DSY38" s="451"/>
      <c r="DSZ38" s="451"/>
      <c r="DTA38" s="450"/>
      <c r="DTB38" s="450"/>
      <c r="DTC38" s="446"/>
      <c r="DTD38" s="446"/>
      <c r="DTE38" s="446"/>
      <c r="DTF38" s="446"/>
      <c r="DTG38" s="451"/>
      <c r="DTH38" s="451"/>
      <c r="DTI38" s="450"/>
      <c r="DTJ38" s="450"/>
      <c r="DTK38" s="446"/>
      <c r="DTL38" s="446"/>
      <c r="DTM38" s="446"/>
      <c r="DTN38" s="446"/>
      <c r="DTO38" s="451"/>
      <c r="DTP38" s="451"/>
      <c r="DTQ38" s="450"/>
      <c r="DTR38" s="450"/>
      <c r="DTS38" s="446"/>
      <c r="DTT38" s="446"/>
      <c r="DTU38" s="446"/>
      <c r="DTV38" s="446"/>
      <c r="DTW38" s="451"/>
      <c r="DTX38" s="451"/>
      <c r="DTY38" s="450"/>
      <c r="DTZ38" s="450"/>
      <c r="DUA38" s="446"/>
      <c r="DUB38" s="446"/>
      <c r="DUC38" s="446"/>
      <c r="DUD38" s="446"/>
      <c r="DUE38" s="451"/>
      <c r="DUF38" s="451"/>
      <c r="DUG38" s="450"/>
      <c r="DUH38" s="450"/>
      <c r="DUI38" s="446"/>
      <c r="DUJ38" s="446"/>
      <c r="DUK38" s="446"/>
      <c r="DUL38" s="446"/>
      <c r="DUM38" s="451"/>
      <c r="DUN38" s="451"/>
      <c r="DUO38" s="450"/>
      <c r="DUP38" s="450"/>
      <c r="DUQ38" s="446"/>
      <c r="DUR38" s="446"/>
      <c r="DUS38" s="446"/>
      <c r="DUT38" s="446"/>
      <c r="DUU38" s="451"/>
      <c r="DUV38" s="451"/>
      <c r="DUW38" s="450"/>
      <c r="DUX38" s="450"/>
      <c r="DUY38" s="446"/>
      <c r="DUZ38" s="446"/>
      <c r="DVA38" s="446"/>
      <c r="DVB38" s="446"/>
      <c r="DVC38" s="451"/>
      <c r="DVD38" s="451"/>
      <c r="DVE38" s="450"/>
      <c r="DVF38" s="450"/>
      <c r="DVG38" s="446"/>
      <c r="DVH38" s="446"/>
      <c r="DVI38" s="446"/>
      <c r="DVJ38" s="446"/>
      <c r="DVK38" s="451"/>
      <c r="DVL38" s="451"/>
      <c r="DVM38" s="450"/>
      <c r="DVN38" s="450"/>
      <c r="DVO38" s="446"/>
      <c r="DVP38" s="446"/>
      <c r="DVQ38" s="446"/>
      <c r="DVR38" s="446"/>
      <c r="DVS38" s="451"/>
      <c r="DVT38" s="451"/>
      <c r="DVU38" s="450"/>
      <c r="DVV38" s="450"/>
      <c r="DVW38" s="446"/>
      <c r="DVX38" s="446"/>
      <c r="DVY38" s="446"/>
      <c r="DVZ38" s="446"/>
      <c r="DWA38" s="451"/>
      <c r="DWB38" s="451"/>
      <c r="DWC38" s="450"/>
      <c r="DWD38" s="450"/>
      <c r="DWE38" s="446"/>
      <c r="DWF38" s="446"/>
      <c r="DWG38" s="446"/>
      <c r="DWH38" s="446"/>
      <c r="DWI38" s="451"/>
      <c r="DWJ38" s="451"/>
      <c r="DWK38" s="450"/>
      <c r="DWL38" s="450"/>
      <c r="DWM38" s="446"/>
      <c r="DWN38" s="446"/>
      <c r="DWO38" s="446"/>
      <c r="DWP38" s="446"/>
      <c r="DWQ38" s="451"/>
      <c r="DWR38" s="451"/>
      <c r="DWS38" s="450"/>
      <c r="DWT38" s="450"/>
      <c r="DWU38" s="446"/>
      <c r="DWV38" s="446"/>
      <c r="DWW38" s="446"/>
      <c r="DWX38" s="446"/>
      <c r="DWY38" s="451"/>
      <c r="DWZ38" s="451"/>
      <c r="DXA38" s="450"/>
      <c r="DXB38" s="450"/>
      <c r="DXC38" s="446"/>
      <c r="DXD38" s="446"/>
      <c r="DXE38" s="446"/>
      <c r="DXF38" s="446"/>
      <c r="DXG38" s="451"/>
      <c r="DXH38" s="451"/>
      <c r="DXI38" s="450"/>
      <c r="DXJ38" s="450"/>
      <c r="DXK38" s="446"/>
      <c r="DXL38" s="446"/>
      <c r="DXM38" s="446"/>
      <c r="DXN38" s="446"/>
      <c r="DXO38" s="451"/>
      <c r="DXP38" s="451"/>
      <c r="DXQ38" s="450"/>
      <c r="DXR38" s="450"/>
      <c r="DXS38" s="446"/>
      <c r="DXT38" s="446"/>
      <c r="DXU38" s="446"/>
      <c r="DXV38" s="446"/>
      <c r="DXW38" s="451"/>
      <c r="DXX38" s="451"/>
      <c r="DXY38" s="450"/>
      <c r="DXZ38" s="450"/>
      <c r="DYA38" s="446"/>
      <c r="DYB38" s="446"/>
      <c r="DYC38" s="446"/>
      <c r="DYD38" s="446"/>
      <c r="DYE38" s="451"/>
      <c r="DYF38" s="451"/>
      <c r="DYG38" s="450"/>
      <c r="DYH38" s="450"/>
      <c r="DYI38" s="446"/>
      <c r="DYJ38" s="446"/>
      <c r="DYK38" s="446"/>
      <c r="DYL38" s="446"/>
      <c r="DYM38" s="451"/>
      <c r="DYN38" s="451"/>
      <c r="DYO38" s="450"/>
      <c r="DYP38" s="450"/>
      <c r="DYQ38" s="446"/>
      <c r="DYR38" s="446"/>
      <c r="DYS38" s="446"/>
      <c r="DYT38" s="446"/>
      <c r="DYU38" s="451"/>
      <c r="DYV38" s="451"/>
      <c r="DYW38" s="450"/>
      <c r="DYX38" s="450"/>
      <c r="DYY38" s="446"/>
      <c r="DYZ38" s="446"/>
      <c r="DZA38" s="446"/>
      <c r="DZB38" s="446"/>
      <c r="DZC38" s="451"/>
      <c r="DZD38" s="451"/>
      <c r="DZE38" s="450"/>
      <c r="DZF38" s="450"/>
      <c r="DZG38" s="446"/>
      <c r="DZH38" s="446"/>
      <c r="DZI38" s="446"/>
      <c r="DZJ38" s="446"/>
      <c r="DZK38" s="451"/>
      <c r="DZL38" s="451"/>
      <c r="DZM38" s="450"/>
      <c r="DZN38" s="450"/>
      <c r="DZO38" s="446"/>
      <c r="DZP38" s="446"/>
      <c r="DZQ38" s="446"/>
      <c r="DZR38" s="446"/>
      <c r="DZS38" s="451"/>
      <c r="DZT38" s="451"/>
      <c r="DZU38" s="450"/>
      <c r="DZV38" s="450"/>
      <c r="DZW38" s="446"/>
      <c r="DZX38" s="446"/>
      <c r="DZY38" s="446"/>
      <c r="DZZ38" s="446"/>
      <c r="EAA38" s="451"/>
      <c r="EAB38" s="451"/>
      <c r="EAC38" s="450"/>
      <c r="EAD38" s="450"/>
      <c r="EAE38" s="446"/>
      <c r="EAF38" s="446"/>
      <c r="EAG38" s="446"/>
      <c r="EAH38" s="446"/>
      <c r="EAI38" s="451"/>
      <c r="EAJ38" s="451"/>
      <c r="EAK38" s="450"/>
      <c r="EAL38" s="450"/>
      <c r="EAM38" s="446"/>
      <c r="EAN38" s="446"/>
      <c r="EAO38" s="446"/>
      <c r="EAP38" s="446"/>
      <c r="EAQ38" s="451"/>
      <c r="EAR38" s="451"/>
      <c r="EAS38" s="450"/>
      <c r="EAT38" s="450"/>
      <c r="EAU38" s="446"/>
      <c r="EAV38" s="446"/>
      <c r="EAW38" s="446"/>
      <c r="EAX38" s="446"/>
      <c r="EAY38" s="451"/>
      <c r="EAZ38" s="451"/>
      <c r="EBA38" s="450"/>
      <c r="EBB38" s="450"/>
      <c r="EBC38" s="446"/>
      <c r="EBD38" s="446"/>
      <c r="EBE38" s="446"/>
      <c r="EBF38" s="446"/>
      <c r="EBG38" s="451"/>
      <c r="EBH38" s="451"/>
      <c r="EBI38" s="450"/>
      <c r="EBJ38" s="450"/>
      <c r="EBK38" s="446"/>
      <c r="EBL38" s="446"/>
      <c r="EBM38" s="446"/>
      <c r="EBN38" s="446"/>
      <c r="EBO38" s="451"/>
      <c r="EBP38" s="451"/>
      <c r="EBQ38" s="450"/>
      <c r="EBR38" s="450"/>
      <c r="EBS38" s="446"/>
      <c r="EBT38" s="446"/>
      <c r="EBU38" s="446"/>
      <c r="EBV38" s="446"/>
      <c r="EBW38" s="451"/>
      <c r="EBX38" s="451"/>
      <c r="EBY38" s="450"/>
      <c r="EBZ38" s="450"/>
      <c r="ECA38" s="446"/>
      <c r="ECB38" s="446"/>
      <c r="ECC38" s="446"/>
      <c r="ECD38" s="446"/>
      <c r="ECE38" s="451"/>
      <c r="ECF38" s="451"/>
      <c r="ECG38" s="450"/>
      <c r="ECH38" s="450"/>
      <c r="ECI38" s="446"/>
      <c r="ECJ38" s="446"/>
      <c r="ECK38" s="446"/>
      <c r="ECL38" s="446"/>
      <c r="ECM38" s="451"/>
      <c r="ECN38" s="451"/>
      <c r="ECO38" s="450"/>
      <c r="ECP38" s="450"/>
      <c r="ECQ38" s="446"/>
      <c r="ECR38" s="446"/>
      <c r="ECS38" s="446"/>
      <c r="ECT38" s="446"/>
      <c r="ECU38" s="451"/>
      <c r="ECV38" s="451"/>
      <c r="ECW38" s="450"/>
      <c r="ECX38" s="450"/>
      <c r="ECY38" s="446"/>
      <c r="ECZ38" s="446"/>
      <c r="EDA38" s="446"/>
      <c r="EDB38" s="446"/>
      <c r="EDC38" s="451"/>
      <c r="EDD38" s="451"/>
      <c r="EDE38" s="450"/>
      <c r="EDF38" s="450"/>
      <c r="EDG38" s="446"/>
      <c r="EDH38" s="446"/>
      <c r="EDI38" s="446"/>
      <c r="EDJ38" s="446"/>
      <c r="EDK38" s="451"/>
      <c r="EDL38" s="451"/>
      <c r="EDM38" s="450"/>
      <c r="EDN38" s="450"/>
      <c r="EDO38" s="446"/>
      <c r="EDP38" s="446"/>
      <c r="EDQ38" s="446"/>
      <c r="EDR38" s="446"/>
      <c r="EDS38" s="451"/>
      <c r="EDT38" s="451"/>
      <c r="EDU38" s="450"/>
      <c r="EDV38" s="450"/>
      <c r="EDW38" s="446"/>
      <c r="EDX38" s="446"/>
      <c r="EDY38" s="446"/>
      <c r="EDZ38" s="446"/>
      <c r="EEA38" s="451"/>
      <c r="EEB38" s="451"/>
      <c r="EEC38" s="450"/>
      <c r="EED38" s="450"/>
      <c r="EEE38" s="446"/>
      <c r="EEF38" s="446"/>
      <c r="EEG38" s="446"/>
      <c r="EEH38" s="446"/>
      <c r="EEI38" s="451"/>
      <c r="EEJ38" s="451"/>
      <c r="EEK38" s="450"/>
      <c r="EEL38" s="450"/>
      <c r="EEM38" s="446"/>
      <c r="EEN38" s="446"/>
      <c r="EEO38" s="446"/>
      <c r="EEP38" s="446"/>
      <c r="EEQ38" s="451"/>
      <c r="EER38" s="451"/>
      <c r="EES38" s="450"/>
      <c r="EET38" s="450"/>
      <c r="EEU38" s="446"/>
      <c r="EEV38" s="446"/>
      <c r="EEW38" s="446"/>
      <c r="EEX38" s="446"/>
      <c r="EEY38" s="451"/>
      <c r="EEZ38" s="451"/>
      <c r="EFA38" s="450"/>
      <c r="EFB38" s="450"/>
      <c r="EFC38" s="446"/>
      <c r="EFD38" s="446"/>
      <c r="EFE38" s="446"/>
      <c r="EFF38" s="446"/>
      <c r="EFG38" s="451"/>
      <c r="EFH38" s="451"/>
      <c r="EFI38" s="450"/>
      <c r="EFJ38" s="450"/>
      <c r="EFK38" s="446"/>
      <c r="EFL38" s="446"/>
      <c r="EFM38" s="446"/>
      <c r="EFN38" s="446"/>
      <c r="EFO38" s="451"/>
      <c r="EFP38" s="451"/>
      <c r="EFQ38" s="450"/>
      <c r="EFR38" s="450"/>
      <c r="EFS38" s="446"/>
      <c r="EFT38" s="446"/>
      <c r="EFU38" s="446"/>
      <c r="EFV38" s="446"/>
      <c r="EFW38" s="451"/>
      <c r="EFX38" s="451"/>
      <c r="EFY38" s="450"/>
      <c r="EFZ38" s="450"/>
      <c r="EGA38" s="446"/>
      <c r="EGB38" s="446"/>
      <c r="EGC38" s="446"/>
      <c r="EGD38" s="446"/>
      <c r="EGE38" s="451"/>
      <c r="EGF38" s="451"/>
      <c r="EGG38" s="450"/>
      <c r="EGH38" s="450"/>
      <c r="EGI38" s="446"/>
      <c r="EGJ38" s="446"/>
      <c r="EGK38" s="446"/>
      <c r="EGL38" s="446"/>
      <c r="EGM38" s="451"/>
      <c r="EGN38" s="451"/>
      <c r="EGO38" s="450"/>
      <c r="EGP38" s="450"/>
      <c r="EGQ38" s="446"/>
      <c r="EGR38" s="446"/>
      <c r="EGS38" s="446"/>
      <c r="EGT38" s="446"/>
      <c r="EGU38" s="451"/>
      <c r="EGV38" s="451"/>
      <c r="EGW38" s="450"/>
      <c r="EGX38" s="450"/>
      <c r="EGY38" s="446"/>
      <c r="EGZ38" s="446"/>
      <c r="EHA38" s="446"/>
      <c r="EHB38" s="446"/>
      <c r="EHC38" s="451"/>
      <c r="EHD38" s="451"/>
      <c r="EHE38" s="450"/>
      <c r="EHF38" s="450"/>
      <c r="EHG38" s="446"/>
      <c r="EHH38" s="446"/>
      <c r="EHI38" s="446"/>
      <c r="EHJ38" s="446"/>
      <c r="EHK38" s="451"/>
      <c r="EHL38" s="451"/>
      <c r="EHM38" s="450"/>
      <c r="EHN38" s="450"/>
      <c r="EHO38" s="446"/>
      <c r="EHP38" s="446"/>
      <c r="EHQ38" s="446"/>
      <c r="EHR38" s="446"/>
      <c r="EHS38" s="451"/>
      <c r="EHT38" s="451"/>
      <c r="EHU38" s="450"/>
      <c r="EHV38" s="450"/>
      <c r="EHW38" s="446"/>
      <c r="EHX38" s="446"/>
      <c r="EHY38" s="446"/>
      <c r="EHZ38" s="446"/>
      <c r="EIA38" s="451"/>
      <c r="EIB38" s="451"/>
      <c r="EIC38" s="450"/>
      <c r="EID38" s="450"/>
      <c r="EIE38" s="446"/>
      <c r="EIF38" s="446"/>
      <c r="EIG38" s="446"/>
      <c r="EIH38" s="446"/>
      <c r="EII38" s="451"/>
      <c r="EIJ38" s="451"/>
      <c r="EIK38" s="450"/>
      <c r="EIL38" s="450"/>
      <c r="EIM38" s="446"/>
      <c r="EIN38" s="446"/>
      <c r="EIO38" s="446"/>
      <c r="EIP38" s="446"/>
      <c r="EIQ38" s="451"/>
      <c r="EIR38" s="451"/>
      <c r="EIS38" s="450"/>
      <c r="EIT38" s="450"/>
      <c r="EIU38" s="446"/>
      <c r="EIV38" s="446"/>
      <c r="EIW38" s="446"/>
      <c r="EIX38" s="446"/>
      <c r="EIY38" s="451"/>
      <c r="EIZ38" s="451"/>
      <c r="EJA38" s="450"/>
      <c r="EJB38" s="450"/>
      <c r="EJC38" s="446"/>
      <c r="EJD38" s="446"/>
      <c r="EJE38" s="446"/>
      <c r="EJF38" s="446"/>
      <c r="EJG38" s="451"/>
      <c r="EJH38" s="451"/>
      <c r="EJI38" s="450"/>
      <c r="EJJ38" s="450"/>
      <c r="EJK38" s="446"/>
      <c r="EJL38" s="446"/>
      <c r="EJM38" s="446"/>
      <c r="EJN38" s="446"/>
      <c r="EJO38" s="451"/>
      <c r="EJP38" s="451"/>
      <c r="EJQ38" s="450"/>
      <c r="EJR38" s="450"/>
      <c r="EJS38" s="446"/>
      <c r="EJT38" s="446"/>
      <c r="EJU38" s="446"/>
      <c r="EJV38" s="446"/>
      <c r="EJW38" s="451"/>
      <c r="EJX38" s="451"/>
      <c r="EJY38" s="450"/>
      <c r="EJZ38" s="450"/>
      <c r="EKA38" s="446"/>
      <c r="EKB38" s="446"/>
      <c r="EKC38" s="446"/>
      <c r="EKD38" s="446"/>
      <c r="EKE38" s="451"/>
      <c r="EKF38" s="451"/>
      <c r="EKG38" s="450"/>
      <c r="EKH38" s="450"/>
      <c r="EKI38" s="446"/>
      <c r="EKJ38" s="446"/>
      <c r="EKK38" s="446"/>
      <c r="EKL38" s="446"/>
      <c r="EKM38" s="451"/>
      <c r="EKN38" s="451"/>
      <c r="EKO38" s="450"/>
      <c r="EKP38" s="450"/>
      <c r="EKQ38" s="446"/>
      <c r="EKR38" s="446"/>
      <c r="EKS38" s="446"/>
      <c r="EKT38" s="446"/>
      <c r="EKU38" s="451"/>
      <c r="EKV38" s="451"/>
      <c r="EKW38" s="450"/>
      <c r="EKX38" s="450"/>
      <c r="EKY38" s="446"/>
      <c r="EKZ38" s="446"/>
      <c r="ELA38" s="446"/>
      <c r="ELB38" s="446"/>
      <c r="ELC38" s="451"/>
      <c r="ELD38" s="451"/>
      <c r="ELE38" s="450"/>
      <c r="ELF38" s="450"/>
      <c r="ELG38" s="446"/>
      <c r="ELH38" s="446"/>
      <c r="ELI38" s="446"/>
      <c r="ELJ38" s="446"/>
      <c r="ELK38" s="451"/>
      <c r="ELL38" s="451"/>
      <c r="ELM38" s="450"/>
      <c r="ELN38" s="450"/>
      <c r="ELO38" s="446"/>
      <c r="ELP38" s="446"/>
      <c r="ELQ38" s="446"/>
      <c r="ELR38" s="446"/>
      <c r="ELS38" s="451"/>
      <c r="ELT38" s="451"/>
      <c r="ELU38" s="450"/>
      <c r="ELV38" s="450"/>
      <c r="ELW38" s="446"/>
      <c r="ELX38" s="446"/>
      <c r="ELY38" s="446"/>
      <c r="ELZ38" s="446"/>
      <c r="EMA38" s="451"/>
      <c r="EMB38" s="451"/>
      <c r="EMC38" s="450"/>
      <c r="EMD38" s="450"/>
      <c r="EME38" s="446"/>
      <c r="EMF38" s="446"/>
      <c r="EMG38" s="446"/>
      <c r="EMH38" s="446"/>
      <c r="EMI38" s="451"/>
      <c r="EMJ38" s="451"/>
      <c r="EMK38" s="450"/>
      <c r="EML38" s="450"/>
      <c r="EMM38" s="446"/>
      <c r="EMN38" s="446"/>
      <c r="EMO38" s="446"/>
      <c r="EMP38" s="446"/>
      <c r="EMQ38" s="451"/>
      <c r="EMR38" s="451"/>
      <c r="EMS38" s="450"/>
      <c r="EMT38" s="450"/>
      <c r="EMU38" s="446"/>
      <c r="EMV38" s="446"/>
      <c r="EMW38" s="446"/>
      <c r="EMX38" s="446"/>
      <c r="EMY38" s="451"/>
      <c r="EMZ38" s="451"/>
      <c r="ENA38" s="450"/>
      <c r="ENB38" s="450"/>
      <c r="ENC38" s="446"/>
      <c r="END38" s="446"/>
      <c r="ENE38" s="446"/>
      <c r="ENF38" s="446"/>
      <c r="ENG38" s="451"/>
      <c r="ENH38" s="451"/>
      <c r="ENI38" s="450"/>
      <c r="ENJ38" s="450"/>
      <c r="ENK38" s="446"/>
      <c r="ENL38" s="446"/>
      <c r="ENM38" s="446"/>
      <c r="ENN38" s="446"/>
      <c r="ENO38" s="451"/>
      <c r="ENP38" s="451"/>
      <c r="ENQ38" s="450"/>
      <c r="ENR38" s="450"/>
      <c r="ENS38" s="446"/>
      <c r="ENT38" s="446"/>
      <c r="ENU38" s="446"/>
      <c r="ENV38" s="446"/>
      <c r="ENW38" s="451"/>
      <c r="ENX38" s="451"/>
      <c r="ENY38" s="450"/>
      <c r="ENZ38" s="450"/>
      <c r="EOA38" s="446"/>
      <c r="EOB38" s="446"/>
      <c r="EOC38" s="446"/>
      <c r="EOD38" s="446"/>
      <c r="EOE38" s="451"/>
      <c r="EOF38" s="451"/>
      <c r="EOG38" s="450"/>
      <c r="EOH38" s="450"/>
      <c r="EOI38" s="446"/>
      <c r="EOJ38" s="446"/>
      <c r="EOK38" s="446"/>
      <c r="EOL38" s="446"/>
      <c r="EOM38" s="451"/>
      <c r="EON38" s="451"/>
      <c r="EOO38" s="450"/>
      <c r="EOP38" s="450"/>
      <c r="EOQ38" s="446"/>
      <c r="EOR38" s="446"/>
      <c r="EOS38" s="446"/>
      <c r="EOT38" s="446"/>
      <c r="EOU38" s="451"/>
      <c r="EOV38" s="451"/>
      <c r="EOW38" s="450"/>
      <c r="EOX38" s="450"/>
      <c r="EOY38" s="446"/>
      <c r="EOZ38" s="446"/>
      <c r="EPA38" s="446"/>
      <c r="EPB38" s="446"/>
      <c r="EPC38" s="451"/>
      <c r="EPD38" s="451"/>
      <c r="EPE38" s="450"/>
      <c r="EPF38" s="450"/>
      <c r="EPG38" s="446"/>
      <c r="EPH38" s="446"/>
      <c r="EPI38" s="446"/>
      <c r="EPJ38" s="446"/>
      <c r="EPK38" s="451"/>
      <c r="EPL38" s="451"/>
      <c r="EPM38" s="450"/>
      <c r="EPN38" s="450"/>
      <c r="EPO38" s="446"/>
      <c r="EPP38" s="446"/>
      <c r="EPQ38" s="446"/>
      <c r="EPR38" s="446"/>
      <c r="EPS38" s="451"/>
      <c r="EPT38" s="451"/>
      <c r="EPU38" s="450"/>
      <c r="EPV38" s="450"/>
      <c r="EPW38" s="446"/>
      <c r="EPX38" s="446"/>
      <c r="EPY38" s="446"/>
      <c r="EPZ38" s="446"/>
      <c r="EQA38" s="451"/>
      <c r="EQB38" s="451"/>
      <c r="EQC38" s="450"/>
      <c r="EQD38" s="450"/>
      <c r="EQE38" s="446"/>
      <c r="EQF38" s="446"/>
      <c r="EQG38" s="446"/>
      <c r="EQH38" s="446"/>
      <c r="EQI38" s="451"/>
      <c r="EQJ38" s="451"/>
      <c r="EQK38" s="450"/>
      <c r="EQL38" s="450"/>
      <c r="EQM38" s="446"/>
      <c r="EQN38" s="446"/>
      <c r="EQO38" s="446"/>
      <c r="EQP38" s="446"/>
      <c r="EQQ38" s="451"/>
      <c r="EQR38" s="451"/>
      <c r="EQS38" s="450"/>
      <c r="EQT38" s="450"/>
      <c r="EQU38" s="446"/>
      <c r="EQV38" s="446"/>
      <c r="EQW38" s="446"/>
      <c r="EQX38" s="446"/>
      <c r="EQY38" s="451"/>
      <c r="EQZ38" s="451"/>
      <c r="ERA38" s="450"/>
      <c r="ERB38" s="450"/>
      <c r="ERC38" s="446"/>
      <c r="ERD38" s="446"/>
      <c r="ERE38" s="446"/>
      <c r="ERF38" s="446"/>
      <c r="ERG38" s="451"/>
      <c r="ERH38" s="451"/>
      <c r="ERI38" s="450"/>
      <c r="ERJ38" s="450"/>
      <c r="ERK38" s="446"/>
      <c r="ERL38" s="446"/>
      <c r="ERM38" s="446"/>
      <c r="ERN38" s="446"/>
      <c r="ERO38" s="451"/>
      <c r="ERP38" s="451"/>
      <c r="ERQ38" s="450"/>
      <c r="ERR38" s="450"/>
      <c r="ERS38" s="446"/>
      <c r="ERT38" s="446"/>
      <c r="ERU38" s="446"/>
      <c r="ERV38" s="446"/>
      <c r="ERW38" s="451"/>
      <c r="ERX38" s="451"/>
      <c r="ERY38" s="450"/>
      <c r="ERZ38" s="450"/>
      <c r="ESA38" s="446"/>
      <c r="ESB38" s="446"/>
      <c r="ESC38" s="446"/>
      <c r="ESD38" s="446"/>
      <c r="ESE38" s="451"/>
      <c r="ESF38" s="451"/>
      <c r="ESG38" s="450"/>
      <c r="ESH38" s="450"/>
      <c r="ESI38" s="446"/>
      <c r="ESJ38" s="446"/>
      <c r="ESK38" s="446"/>
      <c r="ESL38" s="446"/>
      <c r="ESM38" s="451"/>
      <c r="ESN38" s="451"/>
      <c r="ESO38" s="450"/>
      <c r="ESP38" s="450"/>
      <c r="ESQ38" s="446"/>
      <c r="ESR38" s="446"/>
      <c r="ESS38" s="446"/>
      <c r="EST38" s="446"/>
      <c r="ESU38" s="451"/>
      <c r="ESV38" s="451"/>
      <c r="ESW38" s="450"/>
      <c r="ESX38" s="450"/>
      <c r="ESY38" s="446"/>
      <c r="ESZ38" s="446"/>
      <c r="ETA38" s="446"/>
      <c r="ETB38" s="446"/>
      <c r="ETC38" s="451"/>
      <c r="ETD38" s="451"/>
      <c r="ETE38" s="450"/>
      <c r="ETF38" s="450"/>
      <c r="ETG38" s="446"/>
      <c r="ETH38" s="446"/>
      <c r="ETI38" s="446"/>
      <c r="ETJ38" s="446"/>
      <c r="ETK38" s="451"/>
      <c r="ETL38" s="451"/>
      <c r="ETM38" s="450"/>
      <c r="ETN38" s="450"/>
      <c r="ETO38" s="446"/>
      <c r="ETP38" s="446"/>
      <c r="ETQ38" s="446"/>
      <c r="ETR38" s="446"/>
      <c r="ETS38" s="451"/>
      <c r="ETT38" s="451"/>
      <c r="ETU38" s="450"/>
      <c r="ETV38" s="450"/>
      <c r="ETW38" s="446"/>
      <c r="ETX38" s="446"/>
      <c r="ETY38" s="446"/>
      <c r="ETZ38" s="446"/>
      <c r="EUA38" s="451"/>
      <c r="EUB38" s="451"/>
      <c r="EUC38" s="450"/>
      <c r="EUD38" s="450"/>
      <c r="EUE38" s="446"/>
      <c r="EUF38" s="446"/>
      <c r="EUG38" s="446"/>
      <c r="EUH38" s="446"/>
      <c r="EUI38" s="451"/>
      <c r="EUJ38" s="451"/>
      <c r="EUK38" s="450"/>
      <c r="EUL38" s="450"/>
      <c r="EUM38" s="446"/>
      <c r="EUN38" s="446"/>
      <c r="EUO38" s="446"/>
      <c r="EUP38" s="446"/>
      <c r="EUQ38" s="451"/>
      <c r="EUR38" s="451"/>
      <c r="EUS38" s="450"/>
      <c r="EUT38" s="450"/>
      <c r="EUU38" s="446"/>
      <c r="EUV38" s="446"/>
      <c r="EUW38" s="446"/>
      <c r="EUX38" s="446"/>
      <c r="EUY38" s="451"/>
      <c r="EUZ38" s="451"/>
      <c r="EVA38" s="450"/>
      <c r="EVB38" s="450"/>
      <c r="EVC38" s="446"/>
      <c r="EVD38" s="446"/>
      <c r="EVE38" s="446"/>
      <c r="EVF38" s="446"/>
      <c r="EVG38" s="451"/>
      <c r="EVH38" s="451"/>
      <c r="EVI38" s="450"/>
      <c r="EVJ38" s="450"/>
      <c r="EVK38" s="446"/>
      <c r="EVL38" s="446"/>
      <c r="EVM38" s="446"/>
      <c r="EVN38" s="446"/>
      <c r="EVO38" s="451"/>
      <c r="EVP38" s="451"/>
      <c r="EVQ38" s="450"/>
      <c r="EVR38" s="450"/>
      <c r="EVS38" s="446"/>
      <c r="EVT38" s="446"/>
      <c r="EVU38" s="446"/>
      <c r="EVV38" s="446"/>
      <c r="EVW38" s="451"/>
      <c r="EVX38" s="451"/>
      <c r="EVY38" s="450"/>
      <c r="EVZ38" s="450"/>
      <c r="EWA38" s="446"/>
      <c r="EWB38" s="446"/>
      <c r="EWC38" s="446"/>
      <c r="EWD38" s="446"/>
      <c r="EWE38" s="451"/>
      <c r="EWF38" s="451"/>
      <c r="EWG38" s="450"/>
      <c r="EWH38" s="450"/>
      <c r="EWI38" s="446"/>
      <c r="EWJ38" s="446"/>
      <c r="EWK38" s="446"/>
      <c r="EWL38" s="446"/>
      <c r="EWM38" s="451"/>
      <c r="EWN38" s="451"/>
      <c r="EWO38" s="450"/>
      <c r="EWP38" s="450"/>
      <c r="EWQ38" s="446"/>
      <c r="EWR38" s="446"/>
      <c r="EWS38" s="446"/>
      <c r="EWT38" s="446"/>
      <c r="EWU38" s="451"/>
      <c r="EWV38" s="451"/>
      <c r="EWW38" s="450"/>
      <c r="EWX38" s="450"/>
      <c r="EWY38" s="446"/>
      <c r="EWZ38" s="446"/>
      <c r="EXA38" s="446"/>
      <c r="EXB38" s="446"/>
      <c r="EXC38" s="451"/>
      <c r="EXD38" s="451"/>
      <c r="EXE38" s="450"/>
      <c r="EXF38" s="450"/>
      <c r="EXG38" s="446"/>
      <c r="EXH38" s="446"/>
      <c r="EXI38" s="446"/>
      <c r="EXJ38" s="446"/>
      <c r="EXK38" s="451"/>
      <c r="EXL38" s="451"/>
      <c r="EXM38" s="450"/>
      <c r="EXN38" s="450"/>
      <c r="EXO38" s="446"/>
      <c r="EXP38" s="446"/>
      <c r="EXQ38" s="446"/>
      <c r="EXR38" s="446"/>
      <c r="EXS38" s="451"/>
      <c r="EXT38" s="451"/>
      <c r="EXU38" s="450"/>
      <c r="EXV38" s="450"/>
      <c r="EXW38" s="446"/>
      <c r="EXX38" s="446"/>
      <c r="EXY38" s="446"/>
      <c r="EXZ38" s="446"/>
      <c r="EYA38" s="451"/>
      <c r="EYB38" s="451"/>
      <c r="EYC38" s="450"/>
      <c r="EYD38" s="450"/>
      <c r="EYE38" s="446"/>
      <c r="EYF38" s="446"/>
      <c r="EYG38" s="446"/>
      <c r="EYH38" s="446"/>
      <c r="EYI38" s="451"/>
      <c r="EYJ38" s="451"/>
      <c r="EYK38" s="450"/>
      <c r="EYL38" s="450"/>
      <c r="EYM38" s="446"/>
      <c r="EYN38" s="446"/>
      <c r="EYO38" s="446"/>
      <c r="EYP38" s="446"/>
      <c r="EYQ38" s="451"/>
      <c r="EYR38" s="451"/>
      <c r="EYS38" s="450"/>
      <c r="EYT38" s="450"/>
      <c r="EYU38" s="446"/>
      <c r="EYV38" s="446"/>
      <c r="EYW38" s="446"/>
      <c r="EYX38" s="446"/>
      <c r="EYY38" s="451"/>
      <c r="EYZ38" s="451"/>
      <c r="EZA38" s="450"/>
      <c r="EZB38" s="450"/>
      <c r="EZC38" s="446"/>
      <c r="EZD38" s="446"/>
      <c r="EZE38" s="446"/>
      <c r="EZF38" s="446"/>
      <c r="EZG38" s="451"/>
      <c r="EZH38" s="451"/>
      <c r="EZI38" s="450"/>
      <c r="EZJ38" s="450"/>
      <c r="EZK38" s="446"/>
      <c r="EZL38" s="446"/>
      <c r="EZM38" s="446"/>
      <c r="EZN38" s="446"/>
      <c r="EZO38" s="451"/>
      <c r="EZP38" s="451"/>
      <c r="EZQ38" s="450"/>
      <c r="EZR38" s="450"/>
      <c r="EZS38" s="446"/>
      <c r="EZT38" s="446"/>
      <c r="EZU38" s="446"/>
      <c r="EZV38" s="446"/>
      <c r="EZW38" s="451"/>
      <c r="EZX38" s="451"/>
      <c r="EZY38" s="450"/>
      <c r="EZZ38" s="450"/>
      <c r="FAA38" s="446"/>
      <c r="FAB38" s="446"/>
      <c r="FAC38" s="446"/>
      <c r="FAD38" s="446"/>
      <c r="FAE38" s="451"/>
      <c r="FAF38" s="451"/>
      <c r="FAG38" s="450"/>
      <c r="FAH38" s="450"/>
      <c r="FAI38" s="446"/>
      <c r="FAJ38" s="446"/>
      <c r="FAK38" s="446"/>
      <c r="FAL38" s="446"/>
      <c r="FAM38" s="451"/>
      <c r="FAN38" s="451"/>
      <c r="FAO38" s="450"/>
      <c r="FAP38" s="450"/>
      <c r="FAQ38" s="446"/>
      <c r="FAR38" s="446"/>
      <c r="FAS38" s="446"/>
      <c r="FAT38" s="446"/>
      <c r="FAU38" s="451"/>
      <c r="FAV38" s="451"/>
      <c r="FAW38" s="450"/>
      <c r="FAX38" s="450"/>
      <c r="FAY38" s="446"/>
      <c r="FAZ38" s="446"/>
      <c r="FBA38" s="446"/>
      <c r="FBB38" s="446"/>
      <c r="FBC38" s="451"/>
      <c r="FBD38" s="451"/>
      <c r="FBE38" s="450"/>
      <c r="FBF38" s="450"/>
      <c r="FBG38" s="446"/>
      <c r="FBH38" s="446"/>
      <c r="FBI38" s="446"/>
      <c r="FBJ38" s="446"/>
      <c r="FBK38" s="451"/>
      <c r="FBL38" s="451"/>
      <c r="FBM38" s="450"/>
      <c r="FBN38" s="450"/>
      <c r="FBO38" s="446"/>
      <c r="FBP38" s="446"/>
      <c r="FBQ38" s="446"/>
      <c r="FBR38" s="446"/>
      <c r="FBS38" s="451"/>
      <c r="FBT38" s="451"/>
      <c r="FBU38" s="450"/>
      <c r="FBV38" s="450"/>
      <c r="FBW38" s="446"/>
      <c r="FBX38" s="446"/>
      <c r="FBY38" s="446"/>
      <c r="FBZ38" s="446"/>
      <c r="FCA38" s="451"/>
      <c r="FCB38" s="451"/>
      <c r="FCC38" s="450"/>
      <c r="FCD38" s="450"/>
      <c r="FCE38" s="446"/>
      <c r="FCF38" s="446"/>
      <c r="FCG38" s="446"/>
      <c r="FCH38" s="446"/>
      <c r="FCI38" s="451"/>
      <c r="FCJ38" s="451"/>
      <c r="FCK38" s="450"/>
      <c r="FCL38" s="450"/>
      <c r="FCM38" s="446"/>
      <c r="FCN38" s="446"/>
      <c r="FCO38" s="446"/>
      <c r="FCP38" s="446"/>
      <c r="FCQ38" s="451"/>
      <c r="FCR38" s="451"/>
      <c r="FCS38" s="450"/>
      <c r="FCT38" s="450"/>
      <c r="FCU38" s="446"/>
      <c r="FCV38" s="446"/>
      <c r="FCW38" s="446"/>
      <c r="FCX38" s="446"/>
      <c r="FCY38" s="451"/>
      <c r="FCZ38" s="451"/>
      <c r="FDA38" s="450"/>
      <c r="FDB38" s="450"/>
      <c r="FDC38" s="446"/>
      <c r="FDD38" s="446"/>
      <c r="FDE38" s="446"/>
      <c r="FDF38" s="446"/>
      <c r="FDG38" s="451"/>
      <c r="FDH38" s="451"/>
      <c r="FDI38" s="450"/>
      <c r="FDJ38" s="450"/>
      <c r="FDK38" s="446"/>
      <c r="FDL38" s="446"/>
      <c r="FDM38" s="446"/>
      <c r="FDN38" s="446"/>
      <c r="FDO38" s="451"/>
      <c r="FDP38" s="451"/>
      <c r="FDQ38" s="450"/>
      <c r="FDR38" s="450"/>
      <c r="FDS38" s="446"/>
      <c r="FDT38" s="446"/>
      <c r="FDU38" s="446"/>
      <c r="FDV38" s="446"/>
      <c r="FDW38" s="451"/>
      <c r="FDX38" s="451"/>
      <c r="FDY38" s="450"/>
      <c r="FDZ38" s="450"/>
      <c r="FEA38" s="446"/>
      <c r="FEB38" s="446"/>
      <c r="FEC38" s="446"/>
      <c r="FED38" s="446"/>
      <c r="FEE38" s="451"/>
      <c r="FEF38" s="451"/>
      <c r="FEG38" s="450"/>
      <c r="FEH38" s="450"/>
      <c r="FEI38" s="446"/>
      <c r="FEJ38" s="446"/>
      <c r="FEK38" s="446"/>
      <c r="FEL38" s="446"/>
      <c r="FEM38" s="451"/>
      <c r="FEN38" s="451"/>
      <c r="FEO38" s="450"/>
      <c r="FEP38" s="450"/>
      <c r="FEQ38" s="446"/>
      <c r="FER38" s="446"/>
      <c r="FES38" s="446"/>
      <c r="FET38" s="446"/>
      <c r="FEU38" s="451"/>
      <c r="FEV38" s="451"/>
      <c r="FEW38" s="450"/>
      <c r="FEX38" s="450"/>
      <c r="FEY38" s="446"/>
      <c r="FEZ38" s="446"/>
      <c r="FFA38" s="446"/>
      <c r="FFB38" s="446"/>
      <c r="FFC38" s="451"/>
      <c r="FFD38" s="451"/>
      <c r="FFE38" s="450"/>
      <c r="FFF38" s="450"/>
      <c r="FFG38" s="446"/>
      <c r="FFH38" s="446"/>
      <c r="FFI38" s="446"/>
      <c r="FFJ38" s="446"/>
      <c r="FFK38" s="451"/>
      <c r="FFL38" s="451"/>
      <c r="FFM38" s="450"/>
      <c r="FFN38" s="450"/>
      <c r="FFO38" s="446"/>
      <c r="FFP38" s="446"/>
      <c r="FFQ38" s="446"/>
      <c r="FFR38" s="446"/>
      <c r="FFS38" s="451"/>
      <c r="FFT38" s="451"/>
      <c r="FFU38" s="450"/>
      <c r="FFV38" s="450"/>
      <c r="FFW38" s="446"/>
      <c r="FFX38" s="446"/>
      <c r="FFY38" s="446"/>
      <c r="FFZ38" s="446"/>
      <c r="FGA38" s="451"/>
      <c r="FGB38" s="451"/>
      <c r="FGC38" s="450"/>
      <c r="FGD38" s="450"/>
      <c r="FGE38" s="446"/>
      <c r="FGF38" s="446"/>
      <c r="FGG38" s="446"/>
      <c r="FGH38" s="446"/>
      <c r="FGI38" s="451"/>
      <c r="FGJ38" s="451"/>
      <c r="FGK38" s="450"/>
      <c r="FGL38" s="450"/>
      <c r="FGM38" s="446"/>
      <c r="FGN38" s="446"/>
      <c r="FGO38" s="446"/>
      <c r="FGP38" s="446"/>
      <c r="FGQ38" s="451"/>
      <c r="FGR38" s="451"/>
      <c r="FGS38" s="450"/>
      <c r="FGT38" s="450"/>
      <c r="FGU38" s="446"/>
      <c r="FGV38" s="446"/>
      <c r="FGW38" s="446"/>
      <c r="FGX38" s="446"/>
      <c r="FGY38" s="451"/>
      <c r="FGZ38" s="451"/>
      <c r="FHA38" s="450"/>
      <c r="FHB38" s="450"/>
      <c r="FHC38" s="446"/>
      <c r="FHD38" s="446"/>
      <c r="FHE38" s="446"/>
      <c r="FHF38" s="446"/>
      <c r="FHG38" s="451"/>
      <c r="FHH38" s="451"/>
      <c r="FHI38" s="450"/>
      <c r="FHJ38" s="450"/>
      <c r="FHK38" s="446"/>
      <c r="FHL38" s="446"/>
      <c r="FHM38" s="446"/>
      <c r="FHN38" s="446"/>
      <c r="FHO38" s="451"/>
      <c r="FHP38" s="451"/>
      <c r="FHQ38" s="450"/>
      <c r="FHR38" s="450"/>
      <c r="FHS38" s="446"/>
      <c r="FHT38" s="446"/>
      <c r="FHU38" s="446"/>
      <c r="FHV38" s="446"/>
      <c r="FHW38" s="451"/>
      <c r="FHX38" s="451"/>
      <c r="FHY38" s="450"/>
      <c r="FHZ38" s="450"/>
      <c r="FIA38" s="446"/>
      <c r="FIB38" s="446"/>
      <c r="FIC38" s="446"/>
      <c r="FID38" s="446"/>
      <c r="FIE38" s="451"/>
      <c r="FIF38" s="451"/>
      <c r="FIG38" s="450"/>
      <c r="FIH38" s="450"/>
      <c r="FII38" s="446"/>
      <c r="FIJ38" s="446"/>
      <c r="FIK38" s="446"/>
      <c r="FIL38" s="446"/>
      <c r="FIM38" s="451"/>
      <c r="FIN38" s="451"/>
      <c r="FIO38" s="450"/>
      <c r="FIP38" s="450"/>
      <c r="FIQ38" s="446"/>
      <c r="FIR38" s="446"/>
      <c r="FIS38" s="446"/>
      <c r="FIT38" s="446"/>
      <c r="FIU38" s="451"/>
      <c r="FIV38" s="451"/>
      <c r="FIW38" s="450"/>
      <c r="FIX38" s="450"/>
      <c r="FIY38" s="446"/>
      <c r="FIZ38" s="446"/>
      <c r="FJA38" s="446"/>
      <c r="FJB38" s="446"/>
      <c r="FJC38" s="451"/>
      <c r="FJD38" s="451"/>
      <c r="FJE38" s="450"/>
      <c r="FJF38" s="450"/>
      <c r="FJG38" s="446"/>
      <c r="FJH38" s="446"/>
      <c r="FJI38" s="446"/>
      <c r="FJJ38" s="446"/>
      <c r="FJK38" s="451"/>
      <c r="FJL38" s="451"/>
      <c r="FJM38" s="450"/>
      <c r="FJN38" s="450"/>
      <c r="FJO38" s="446"/>
      <c r="FJP38" s="446"/>
      <c r="FJQ38" s="446"/>
      <c r="FJR38" s="446"/>
      <c r="FJS38" s="451"/>
      <c r="FJT38" s="451"/>
      <c r="FJU38" s="450"/>
      <c r="FJV38" s="450"/>
      <c r="FJW38" s="446"/>
      <c r="FJX38" s="446"/>
      <c r="FJY38" s="446"/>
      <c r="FJZ38" s="446"/>
      <c r="FKA38" s="451"/>
      <c r="FKB38" s="451"/>
      <c r="FKC38" s="450"/>
      <c r="FKD38" s="450"/>
      <c r="FKE38" s="446"/>
      <c r="FKF38" s="446"/>
      <c r="FKG38" s="446"/>
      <c r="FKH38" s="446"/>
      <c r="FKI38" s="451"/>
      <c r="FKJ38" s="451"/>
      <c r="FKK38" s="450"/>
      <c r="FKL38" s="450"/>
      <c r="FKM38" s="446"/>
      <c r="FKN38" s="446"/>
      <c r="FKO38" s="446"/>
      <c r="FKP38" s="446"/>
      <c r="FKQ38" s="451"/>
      <c r="FKR38" s="451"/>
      <c r="FKS38" s="450"/>
      <c r="FKT38" s="450"/>
      <c r="FKU38" s="446"/>
      <c r="FKV38" s="446"/>
      <c r="FKW38" s="446"/>
      <c r="FKX38" s="446"/>
      <c r="FKY38" s="451"/>
      <c r="FKZ38" s="451"/>
      <c r="FLA38" s="450"/>
      <c r="FLB38" s="450"/>
      <c r="FLC38" s="446"/>
      <c r="FLD38" s="446"/>
      <c r="FLE38" s="446"/>
      <c r="FLF38" s="446"/>
      <c r="FLG38" s="451"/>
      <c r="FLH38" s="451"/>
      <c r="FLI38" s="450"/>
      <c r="FLJ38" s="450"/>
      <c r="FLK38" s="446"/>
      <c r="FLL38" s="446"/>
      <c r="FLM38" s="446"/>
      <c r="FLN38" s="446"/>
      <c r="FLO38" s="451"/>
      <c r="FLP38" s="451"/>
      <c r="FLQ38" s="450"/>
      <c r="FLR38" s="450"/>
      <c r="FLS38" s="446"/>
      <c r="FLT38" s="446"/>
      <c r="FLU38" s="446"/>
      <c r="FLV38" s="446"/>
      <c r="FLW38" s="451"/>
      <c r="FLX38" s="451"/>
      <c r="FLY38" s="450"/>
      <c r="FLZ38" s="450"/>
      <c r="FMA38" s="446"/>
      <c r="FMB38" s="446"/>
      <c r="FMC38" s="446"/>
      <c r="FMD38" s="446"/>
      <c r="FME38" s="451"/>
      <c r="FMF38" s="451"/>
      <c r="FMG38" s="450"/>
      <c r="FMH38" s="450"/>
      <c r="FMI38" s="446"/>
      <c r="FMJ38" s="446"/>
      <c r="FMK38" s="446"/>
      <c r="FML38" s="446"/>
      <c r="FMM38" s="451"/>
      <c r="FMN38" s="451"/>
      <c r="FMO38" s="450"/>
      <c r="FMP38" s="450"/>
      <c r="FMQ38" s="446"/>
      <c r="FMR38" s="446"/>
      <c r="FMS38" s="446"/>
      <c r="FMT38" s="446"/>
      <c r="FMU38" s="451"/>
      <c r="FMV38" s="451"/>
      <c r="FMW38" s="450"/>
      <c r="FMX38" s="450"/>
      <c r="FMY38" s="446"/>
      <c r="FMZ38" s="446"/>
      <c r="FNA38" s="446"/>
      <c r="FNB38" s="446"/>
      <c r="FNC38" s="451"/>
      <c r="FND38" s="451"/>
      <c r="FNE38" s="450"/>
      <c r="FNF38" s="450"/>
      <c r="FNG38" s="446"/>
      <c r="FNH38" s="446"/>
      <c r="FNI38" s="446"/>
      <c r="FNJ38" s="446"/>
      <c r="FNK38" s="451"/>
      <c r="FNL38" s="451"/>
      <c r="FNM38" s="450"/>
      <c r="FNN38" s="450"/>
      <c r="FNO38" s="446"/>
      <c r="FNP38" s="446"/>
      <c r="FNQ38" s="446"/>
      <c r="FNR38" s="446"/>
      <c r="FNS38" s="451"/>
      <c r="FNT38" s="451"/>
      <c r="FNU38" s="450"/>
      <c r="FNV38" s="450"/>
      <c r="FNW38" s="446"/>
      <c r="FNX38" s="446"/>
      <c r="FNY38" s="446"/>
      <c r="FNZ38" s="446"/>
      <c r="FOA38" s="451"/>
      <c r="FOB38" s="451"/>
      <c r="FOC38" s="450"/>
      <c r="FOD38" s="450"/>
      <c r="FOE38" s="446"/>
      <c r="FOF38" s="446"/>
      <c r="FOG38" s="446"/>
      <c r="FOH38" s="446"/>
      <c r="FOI38" s="451"/>
      <c r="FOJ38" s="451"/>
      <c r="FOK38" s="450"/>
      <c r="FOL38" s="450"/>
      <c r="FOM38" s="446"/>
      <c r="FON38" s="446"/>
      <c r="FOO38" s="446"/>
      <c r="FOP38" s="446"/>
      <c r="FOQ38" s="451"/>
      <c r="FOR38" s="451"/>
      <c r="FOS38" s="450"/>
      <c r="FOT38" s="450"/>
      <c r="FOU38" s="446"/>
      <c r="FOV38" s="446"/>
      <c r="FOW38" s="446"/>
      <c r="FOX38" s="446"/>
      <c r="FOY38" s="451"/>
      <c r="FOZ38" s="451"/>
      <c r="FPA38" s="450"/>
      <c r="FPB38" s="450"/>
      <c r="FPC38" s="446"/>
      <c r="FPD38" s="446"/>
      <c r="FPE38" s="446"/>
      <c r="FPF38" s="446"/>
      <c r="FPG38" s="451"/>
      <c r="FPH38" s="451"/>
      <c r="FPI38" s="450"/>
      <c r="FPJ38" s="450"/>
      <c r="FPK38" s="446"/>
      <c r="FPL38" s="446"/>
      <c r="FPM38" s="446"/>
      <c r="FPN38" s="446"/>
      <c r="FPO38" s="451"/>
      <c r="FPP38" s="451"/>
      <c r="FPQ38" s="450"/>
      <c r="FPR38" s="450"/>
      <c r="FPS38" s="446"/>
      <c r="FPT38" s="446"/>
      <c r="FPU38" s="446"/>
      <c r="FPV38" s="446"/>
      <c r="FPW38" s="451"/>
      <c r="FPX38" s="451"/>
      <c r="FPY38" s="450"/>
      <c r="FPZ38" s="450"/>
      <c r="FQA38" s="446"/>
      <c r="FQB38" s="446"/>
      <c r="FQC38" s="446"/>
      <c r="FQD38" s="446"/>
      <c r="FQE38" s="451"/>
      <c r="FQF38" s="451"/>
      <c r="FQG38" s="450"/>
      <c r="FQH38" s="450"/>
      <c r="FQI38" s="446"/>
      <c r="FQJ38" s="446"/>
      <c r="FQK38" s="446"/>
      <c r="FQL38" s="446"/>
      <c r="FQM38" s="451"/>
      <c r="FQN38" s="451"/>
      <c r="FQO38" s="450"/>
      <c r="FQP38" s="450"/>
      <c r="FQQ38" s="446"/>
      <c r="FQR38" s="446"/>
      <c r="FQS38" s="446"/>
      <c r="FQT38" s="446"/>
      <c r="FQU38" s="451"/>
      <c r="FQV38" s="451"/>
      <c r="FQW38" s="450"/>
      <c r="FQX38" s="450"/>
      <c r="FQY38" s="446"/>
      <c r="FQZ38" s="446"/>
      <c r="FRA38" s="446"/>
      <c r="FRB38" s="446"/>
      <c r="FRC38" s="451"/>
      <c r="FRD38" s="451"/>
      <c r="FRE38" s="450"/>
      <c r="FRF38" s="450"/>
      <c r="FRG38" s="446"/>
      <c r="FRH38" s="446"/>
      <c r="FRI38" s="446"/>
      <c r="FRJ38" s="446"/>
      <c r="FRK38" s="451"/>
      <c r="FRL38" s="451"/>
      <c r="FRM38" s="450"/>
      <c r="FRN38" s="450"/>
      <c r="FRO38" s="446"/>
      <c r="FRP38" s="446"/>
      <c r="FRQ38" s="446"/>
      <c r="FRR38" s="446"/>
      <c r="FRS38" s="451"/>
      <c r="FRT38" s="451"/>
      <c r="FRU38" s="450"/>
      <c r="FRV38" s="450"/>
      <c r="FRW38" s="446"/>
      <c r="FRX38" s="446"/>
      <c r="FRY38" s="446"/>
      <c r="FRZ38" s="446"/>
      <c r="FSA38" s="451"/>
      <c r="FSB38" s="451"/>
      <c r="FSC38" s="450"/>
      <c r="FSD38" s="450"/>
      <c r="FSE38" s="446"/>
      <c r="FSF38" s="446"/>
      <c r="FSG38" s="446"/>
      <c r="FSH38" s="446"/>
      <c r="FSI38" s="451"/>
      <c r="FSJ38" s="451"/>
      <c r="FSK38" s="450"/>
      <c r="FSL38" s="450"/>
      <c r="FSM38" s="446"/>
      <c r="FSN38" s="446"/>
      <c r="FSO38" s="446"/>
      <c r="FSP38" s="446"/>
      <c r="FSQ38" s="451"/>
      <c r="FSR38" s="451"/>
      <c r="FSS38" s="450"/>
      <c r="FST38" s="450"/>
      <c r="FSU38" s="446"/>
      <c r="FSV38" s="446"/>
      <c r="FSW38" s="446"/>
      <c r="FSX38" s="446"/>
      <c r="FSY38" s="451"/>
      <c r="FSZ38" s="451"/>
      <c r="FTA38" s="450"/>
      <c r="FTB38" s="450"/>
      <c r="FTC38" s="446"/>
      <c r="FTD38" s="446"/>
      <c r="FTE38" s="446"/>
      <c r="FTF38" s="446"/>
      <c r="FTG38" s="451"/>
      <c r="FTH38" s="451"/>
      <c r="FTI38" s="450"/>
      <c r="FTJ38" s="450"/>
      <c r="FTK38" s="446"/>
      <c r="FTL38" s="446"/>
      <c r="FTM38" s="446"/>
      <c r="FTN38" s="446"/>
      <c r="FTO38" s="451"/>
      <c r="FTP38" s="451"/>
      <c r="FTQ38" s="450"/>
      <c r="FTR38" s="450"/>
      <c r="FTS38" s="446"/>
      <c r="FTT38" s="446"/>
      <c r="FTU38" s="446"/>
      <c r="FTV38" s="446"/>
      <c r="FTW38" s="451"/>
      <c r="FTX38" s="451"/>
      <c r="FTY38" s="450"/>
      <c r="FTZ38" s="450"/>
      <c r="FUA38" s="446"/>
      <c r="FUB38" s="446"/>
      <c r="FUC38" s="446"/>
      <c r="FUD38" s="446"/>
      <c r="FUE38" s="451"/>
      <c r="FUF38" s="451"/>
      <c r="FUG38" s="450"/>
      <c r="FUH38" s="450"/>
      <c r="FUI38" s="446"/>
      <c r="FUJ38" s="446"/>
      <c r="FUK38" s="446"/>
      <c r="FUL38" s="446"/>
      <c r="FUM38" s="451"/>
      <c r="FUN38" s="451"/>
      <c r="FUO38" s="450"/>
      <c r="FUP38" s="450"/>
      <c r="FUQ38" s="446"/>
      <c r="FUR38" s="446"/>
      <c r="FUS38" s="446"/>
      <c r="FUT38" s="446"/>
      <c r="FUU38" s="451"/>
      <c r="FUV38" s="451"/>
      <c r="FUW38" s="450"/>
      <c r="FUX38" s="450"/>
      <c r="FUY38" s="446"/>
      <c r="FUZ38" s="446"/>
      <c r="FVA38" s="446"/>
      <c r="FVB38" s="446"/>
      <c r="FVC38" s="451"/>
      <c r="FVD38" s="451"/>
      <c r="FVE38" s="450"/>
      <c r="FVF38" s="450"/>
      <c r="FVG38" s="446"/>
      <c r="FVH38" s="446"/>
      <c r="FVI38" s="446"/>
      <c r="FVJ38" s="446"/>
      <c r="FVK38" s="451"/>
      <c r="FVL38" s="451"/>
      <c r="FVM38" s="450"/>
      <c r="FVN38" s="450"/>
      <c r="FVO38" s="446"/>
      <c r="FVP38" s="446"/>
      <c r="FVQ38" s="446"/>
      <c r="FVR38" s="446"/>
      <c r="FVS38" s="451"/>
      <c r="FVT38" s="451"/>
      <c r="FVU38" s="450"/>
      <c r="FVV38" s="450"/>
      <c r="FVW38" s="446"/>
      <c r="FVX38" s="446"/>
      <c r="FVY38" s="446"/>
      <c r="FVZ38" s="446"/>
      <c r="FWA38" s="451"/>
      <c r="FWB38" s="451"/>
      <c r="FWC38" s="450"/>
      <c r="FWD38" s="450"/>
      <c r="FWE38" s="446"/>
      <c r="FWF38" s="446"/>
      <c r="FWG38" s="446"/>
      <c r="FWH38" s="446"/>
      <c r="FWI38" s="451"/>
      <c r="FWJ38" s="451"/>
      <c r="FWK38" s="450"/>
      <c r="FWL38" s="450"/>
      <c r="FWM38" s="446"/>
      <c r="FWN38" s="446"/>
      <c r="FWO38" s="446"/>
      <c r="FWP38" s="446"/>
      <c r="FWQ38" s="451"/>
      <c r="FWR38" s="451"/>
      <c r="FWS38" s="450"/>
      <c r="FWT38" s="450"/>
      <c r="FWU38" s="446"/>
      <c r="FWV38" s="446"/>
      <c r="FWW38" s="446"/>
      <c r="FWX38" s="446"/>
      <c r="FWY38" s="451"/>
      <c r="FWZ38" s="451"/>
      <c r="FXA38" s="450"/>
      <c r="FXB38" s="450"/>
      <c r="FXC38" s="446"/>
      <c r="FXD38" s="446"/>
      <c r="FXE38" s="446"/>
      <c r="FXF38" s="446"/>
      <c r="FXG38" s="451"/>
      <c r="FXH38" s="451"/>
      <c r="FXI38" s="450"/>
      <c r="FXJ38" s="450"/>
      <c r="FXK38" s="446"/>
      <c r="FXL38" s="446"/>
      <c r="FXM38" s="446"/>
      <c r="FXN38" s="446"/>
      <c r="FXO38" s="451"/>
      <c r="FXP38" s="451"/>
      <c r="FXQ38" s="450"/>
      <c r="FXR38" s="450"/>
      <c r="FXS38" s="446"/>
      <c r="FXT38" s="446"/>
      <c r="FXU38" s="446"/>
      <c r="FXV38" s="446"/>
      <c r="FXW38" s="451"/>
      <c r="FXX38" s="451"/>
      <c r="FXY38" s="450"/>
      <c r="FXZ38" s="450"/>
      <c r="FYA38" s="446"/>
      <c r="FYB38" s="446"/>
      <c r="FYC38" s="446"/>
      <c r="FYD38" s="446"/>
      <c r="FYE38" s="451"/>
      <c r="FYF38" s="451"/>
      <c r="FYG38" s="450"/>
      <c r="FYH38" s="450"/>
      <c r="FYI38" s="446"/>
      <c r="FYJ38" s="446"/>
      <c r="FYK38" s="446"/>
      <c r="FYL38" s="446"/>
      <c r="FYM38" s="451"/>
      <c r="FYN38" s="451"/>
      <c r="FYO38" s="450"/>
      <c r="FYP38" s="450"/>
      <c r="FYQ38" s="446"/>
      <c r="FYR38" s="446"/>
      <c r="FYS38" s="446"/>
      <c r="FYT38" s="446"/>
      <c r="FYU38" s="451"/>
      <c r="FYV38" s="451"/>
      <c r="FYW38" s="450"/>
      <c r="FYX38" s="450"/>
      <c r="FYY38" s="446"/>
      <c r="FYZ38" s="446"/>
      <c r="FZA38" s="446"/>
      <c r="FZB38" s="446"/>
      <c r="FZC38" s="451"/>
      <c r="FZD38" s="451"/>
      <c r="FZE38" s="450"/>
      <c r="FZF38" s="450"/>
      <c r="FZG38" s="446"/>
      <c r="FZH38" s="446"/>
      <c r="FZI38" s="446"/>
      <c r="FZJ38" s="446"/>
      <c r="FZK38" s="451"/>
      <c r="FZL38" s="451"/>
      <c r="FZM38" s="450"/>
      <c r="FZN38" s="450"/>
      <c r="FZO38" s="446"/>
      <c r="FZP38" s="446"/>
      <c r="FZQ38" s="446"/>
      <c r="FZR38" s="446"/>
      <c r="FZS38" s="451"/>
      <c r="FZT38" s="451"/>
      <c r="FZU38" s="450"/>
      <c r="FZV38" s="450"/>
      <c r="FZW38" s="446"/>
      <c r="FZX38" s="446"/>
      <c r="FZY38" s="446"/>
      <c r="FZZ38" s="446"/>
      <c r="GAA38" s="451"/>
      <c r="GAB38" s="451"/>
      <c r="GAC38" s="450"/>
      <c r="GAD38" s="450"/>
      <c r="GAE38" s="446"/>
      <c r="GAF38" s="446"/>
      <c r="GAG38" s="446"/>
      <c r="GAH38" s="446"/>
      <c r="GAI38" s="451"/>
      <c r="GAJ38" s="451"/>
      <c r="GAK38" s="450"/>
      <c r="GAL38" s="450"/>
      <c r="GAM38" s="446"/>
      <c r="GAN38" s="446"/>
      <c r="GAO38" s="446"/>
      <c r="GAP38" s="446"/>
      <c r="GAQ38" s="451"/>
      <c r="GAR38" s="451"/>
      <c r="GAS38" s="450"/>
      <c r="GAT38" s="450"/>
      <c r="GAU38" s="446"/>
      <c r="GAV38" s="446"/>
      <c r="GAW38" s="446"/>
      <c r="GAX38" s="446"/>
      <c r="GAY38" s="451"/>
      <c r="GAZ38" s="451"/>
      <c r="GBA38" s="450"/>
      <c r="GBB38" s="450"/>
      <c r="GBC38" s="446"/>
      <c r="GBD38" s="446"/>
      <c r="GBE38" s="446"/>
      <c r="GBF38" s="446"/>
      <c r="GBG38" s="451"/>
      <c r="GBH38" s="451"/>
      <c r="GBI38" s="450"/>
      <c r="GBJ38" s="450"/>
      <c r="GBK38" s="446"/>
      <c r="GBL38" s="446"/>
      <c r="GBM38" s="446"/>
      <c r="GBN38" s="446"/>
      <c r="GBO38" s="451"/>
      <c r="GBP38" s="451"/>
      <c r="GBQ38" s="450"/>
      <c r="GBR38" s="450"/>
      <c r="GBS38" s="446"/>
      <c r="GBT38" s="446"/>
      <c r="GBU38" s="446"/>
      <c r="GBV38" s="446"/>
      <c r="GBW38" s="451"/>
      <c r="GBX38" s="451"/>
      <c r="GBY38" s="450"/>
      <c r="GBZ38" s="450"/>
      <c r="GCA38" s="446"/>
      <c r="GCB38" s="446"/>
      <c r="GCC38" s="446"/>
      <c r="GCD38" s="446"/>
      <c r="GCE38" s="451"/>
      <c r="GCF38" s="451"/>
      <c r="GCG38" s="450"/>
      <c r="GCH38" s="450"/>
      <c r="GCI38" s="446"/>
      <c r="GCJ38" s="446"/>
      <c r="GCK38" s="446"/>
      <c r="GCL38" s="446"/>
      <c r="GCM38" s="451"/>
      <c r="GCN38" s="451"/>
      <c r="GCO38" s="450"/>
      <c r="GCP38" s="450"/>
      <c r="GCQ38" s="446"/>
      <c r="GCR38" s="446"/>
      <c r="GCS38" s="446"/>
      <c r="GCT38" s="446"/>
      <c r="GCU38" s="451"/>
      <c r="GCV38" s="451"/>
      <c r="GCW38" s="450"/>
      <c r="GCX38" s="450"/>
      <c r="GCY38" s="446"/>
      <c r="GCZ38" s="446"/>
      <c r="GDA38" s="446"/>
      <c r="GDB38" s="446"/>
      <c r="GDC38" s="451"/>
      <c r="GDD38" s="451"/>
      <c r="GDE38" s="450"/>
      <c r="GDF38" s="450"/>
      <c r="GDG38" s="446"/>
      <c r="GDH38" s="446"/>
      <c r="GDI38" s="446"/>
      <c r="GDJ38" s="446"/>
      <c r="GDK38" s="451"/>
      <c r="GDL38" s="451"/>
      <c r="GDM38" s="450"/>
      <c r="GDN38" s="450"/>
      <c r="GDO38" s="446"/>
      <c r="GDP38" s="446"/>
      <c r="GDQ38" s="446"/>
      <c r="GDR38" s="446"/>
      <c r="GDS38" s="451"/>
      <c r="GDT38" s="451"/>
      <c r="GDU38" s="450"/>
      <c r="GDV38" s="450"/>
      <c r="GDW38" s="446"/>
      <c r="GDX38" s="446"/>
      <c r="GDY38" s="446"/>
      <c r="GDZ38" s="446"/>
      <c r="GEA38" s="451"/>
      <c r="GEB38" s="451"/>
      <c r="GEC38" s="450"/>
      <c r="GED38" s="450"/>
      <c r="GEE38" s="446"/>
      <c r="GEF38" s="446"/>
      <c r="GEG38" s="446"/>
      <c r="GEH38" s="446"/>
      <c r="GEI38" s="451"/>
      <c r="GEJ38" s="451"/>
      <c r="GEK38" s="450"/>
      <c r="GEL38" s="450"/>
      <c r="GEM38" s="446"/>
      <c r="GEN38" s="446"/>
      <c r="GEO38" s="446"/>
      <c r="GEP38" s="446"/>
      <c r="GEQ38" s="451"/>
      <c r="GER38" s="451"/>
      <c r="GES38" s="450"/>
      <c r="GET38" s="450"/>
      <c r="GEU38" s="446"/>
      <c r="GEV38" s="446"/>
      <c r="GEW38" s="446"/>
      <c r="GEX38" s="446"/>
      <c r="GEY38" s="451"/>
      <c r="GEZ38" s="451"/>
      <c r="GFA38" s="450"/>
      <c r="GFB38" s="450"/>
      <c r="GFC38" s="446"/>
      <c r="GFD38" s="446"/>
      <c r="GFE38" s="446"/>
      <c r="GFF38" s="446"/>
      <c r="GFG38" s="451"/>
      <c r="GFH38" s="451"/>
      <c r="GFI38" s="450"/>
      <c r="GFJ38" s="450"/>
      <c r="GFK38" s="446"/>
      <c r="GFL38" s="446"/>
      <c r="GFM38" s="446"/>
      <c r="GFN38" s="446"/>
      <c r="GFO38" s="451"/>
      <c r="GFP38" s="451"/>
      <c r="GFQ38" s="450"/>
      <c r="GFR38" s="450"/>
      <c r="GFS38" s="446"/>
      <c r="GFT38" s="446"/>
      <c r="GFU38" s="446"/>
      <c r="GFV38" s="446"/>
      <c r="GFW38" s="451"/>
      <c r="GFX38" s="451"/>
      <c r="GFY38" s="450"/>
      <c r="GFZ38" s="450"/>
      <c r="GGA38" s="446"/>
      <c r="GGB38" s="446"/>
      <c r="GGC38" s="446"/>
      <c r="GGD38" s="446"/>
      <c r="GGE38" s="451"/>
      <c r="GGF38" s="451"/>
      <c r="GGG38" s="450"/>
      <c r="GGH38" s="450"/>
      <c r="GGI38" s="446"/>
      <c r="GGJ38" s="446"/>
      <c r="GGK38" s="446"/>
      <c r="GGL38" s="446"/>
      <c r="GGM38" s="451"/>
      <c r="GGN38" s="451"/>
      <c r="GGO38" s="450"/>
      <c r="GGP38" s="450"/>
      <c r="GGQ38" s="446"/>
      <c r="GGR38" s="446"/>
      <c r="GGS38" s="446"/>
      <c r="GGT38" s="446"/>
      <c r="GGU38" s="451"/>
      <c r="GGV38" s="451"/>
      <c r="GGW38" s="450"/>
      <c r="GGX38" s="450"/>
      <c r="GGY38" s="446"/>
      <c r="GGZ38" s="446"/>
      <c r="GHA38" s="446"/>
      <c r="GHB38" s="446"/>
      <c r="GHC38" s="451"/>
      <c r="GHD38" s="451"/>
      <c r="GHE38" s="450"/>
      <c r="GHF38" s="450"/>
      <c r="GHG38" s="446"/>
      <c r="GHH38" s="446"/>
      <c r="GHI38" s="446"/>
      <c r="GHJ38" s="446"/>
      <c r="GHK38" s="451"/>
      <c r="GHL38" s="451"/>
      <c r="GHM38" s="450"/>
      <c r="GHN38" s="450"/>
      <c r="GHO38" s="446"/>
      <c r="GHP38" s="446"/>
      <c r="GHQ38" s="446"/>
      <c r="GHR38" s="446"/>
      <c r="GHS38" s="451"/>
      <c r="GHT38" s="451"/>
      <c r="GHU38" s="450"/>
      <c r="GHV38" s="450"/>
      <c r="GHW38" s="446"/>
      <c r="GHX38" s="446"/>
      <c r="GHY38" s="446"/>
      <c r="GHZ38" s="446"/>
      <c r="GIA38" s="451"/>
      <c r="GIB38" s="451"/>
      <c r="GIC38" s="450"/>
      <c r="GID38" s="450"/>
      <c r="GIE38" s="446"/>
      <c r="GIF38" s="446"/>
      <c r="GIG38" s="446"/>
      <c r="GIH38" s="446"/>
      <c r="GII38" s="451"/>
      <c r="GIJ38" s="451"/>
      <c r="GIK38" s="450"/>
      <c r="GIL38" s="450"/>
      <c r="GIM38" s="446"/>
      <c r="GIN38" s="446"/>
      <c r="GIO38" s="446"/>
      <c r="GIP38" s="446"/>
      <c r="GIQ38" s="451"/>
      <c r="GIR38" s="451"/>
      <c r="GIS38" s="450"/>
      <c r="GIT38" s="450"/>
      <c r="GIU38" s="446"/>
      <c r="GIV38" s="446"/>
      <c r="GIW38" s="446"/>
      <c r="GIX38" s="446"/>
      <c r="GIY38" s="451"/>
      <c r="GIZ38" s="451"/>
      <c r="GJA38" s="450"/>
      <c r="GJB38" s="450"/>
      <c r="GJC38" s="446"/>
      <c r="GJD38" s="446"/>
      <c r="GJE38" s="446"/>
      <c r="GJF38" s="446"/>
      <c r="GJG38" s="451"/>
      <c r="GJH38" s="451"/>
      <c r="GJI38" s="450"/>
      <c r="GJJ38" s="450"/>
      <c r="GJK38" s="446"/>
      <c r="GJL38" s="446"/>
      <c r="GJM38" s="446"/>
      <c r="GJN38" s="446"/>
      <c r="GJO38" s="451"/>
      <c r="GJP38" s="451"/>
      <c r="GJQ38" s="450"/>
      <c r="GJR38" s="450"/>
      <c r="GJS38" s="446"/>
      <c r="GJT38" s="446"/>
      <c r="GJU38" s="446"/>
      <c r="GJV38" s="446"/>
      <c r="GJW38" s="451"/>
      <c r="GJX38" s="451"/>
      <c r="GJY38" s="450"/>
      <c r="GJZ38" s="450"/>
      <c r="GKA38" s="446"/>
      <c r="GKB38" s="446"/>
      <c r="GKC38" s="446"/>
      <c r="GKD38" s="446"/>
      <c r="GKE38" s="451"/>
      <c r="GKF38" s="451"/>
      <c r="GKG38" s="450"/>
      <c r="GKH38" s="450"/>
      <c r="GKI38" s="446"/>
      <c r="GKJ38" s="446"/>
      <c r="GKK38" s="446"/>
      <c r="GKL38" s="446"/>
      <c r="GKM38" s="451"/>
      <c r="GKN38" s="451"/>
      <c r="GKO38" s="450"/>
      <c r="GKP38" s="450"/>
      <c r="GKQ38" s="446"/>
      <c r="GKR38" s="446"/>
      <c r="GKS38" s="446"/>
      <c r="GKT38" s="446"/>
      <c r="GKU38" s="451"/>
      <c r="GKV38" s="451"/>
      <c r="GKW38" s="450"/>
      <c r="GKX38" s="450"/>
      <c r="GKY38" s="446"/>
      <c r="GKZ38" s="446"/>
      <c r="GLA38" s="446"/>
      <c r="GLB38" s="446"/>
      <c r="GLC38" s="451"/>
      <c r="GLD38" s="451"/>
      <c r="GLE38" s="450"/>
      <c r="GLF38" s="450"/>
      <c r="GLG38" s="446"/>
      <c r="GLH38" s="446"/>
      <c r="GLI38" s="446"/>
      <c r="GLJ38" s="446"/>
      <c r="GLK38" s="451"/>
      <c r="GLL38" s="451"/>
      <c r="GLM38" s="450"/>
      <c r="GLN38" s="450"/>
      <c r="GLO38" s="446"/>
      <c r="GLP38" s="446"/>
      <c r="GLQ38" s="446"/>
      <c r="GLR38" s="446"/>
      <c r="GLS38" s="451"/>
      <c r="GLT38" s="451"/>
      <c r="GLU38" s="450"/>
      <c r="GLV38" s="450"/>
      <c r="GLW38" s="446"/>
      <c r="GLX38" s="446"/>
      <c r="GLY38" s="446"/>
      <c r="GLZ38" s="446"/>
      <c r="GMA38" s="451"/>
      <c r="GMB38" s="451"/>
      <c r="GMC38" s="450"/>
      <c r="GMD38" s="450"/>
      <c r="GME38" s="446"/>
      <c r="GMF38" s="446"/>
      <c r="GMG38" s="446"/>
      <c r="GMH38" s="446"/>
      <c r="GMI38" s="451"/>
      <c r="GMJ38" s="451"/>
      <c r="GMK38" s="450"/>
      <c r="GML38" s="450"/>
      <c r="GMM38" s="446"/>
      <c r="GMN38" s="446"/>
      <c r="GMO38" s="446"/>
      <c r="GMP38" s="446"/>
      <c r="GMQ38" s="451"/>
      <c r="GMR38" s="451"/>
      <c r="GMS38" s="450"/>
      <c r="GMT38" s="450"/>
      <c r="GMU38" s="446"/>
      <c r="GMV38" s="446"/>
      <c r="GMW38" s="446"/>
      <c r="GMX38" s="446"/>
      <c r="GMY38" s="451"/>
      <c r="GMZ38" s="451"/>
      <c r="GNA38" s="450"/>
      <c r="GNB38" s="450"/>
      <c r="GNC38" s="446"/>
      <c r="GND38" s="446"/>
      <c r="GNE38" s="446"/>
      <c r="GNF38" s="446"/>
      <c r="GNG38" s="451"/>
      <c r="GNH38" s="451"/>
      <c r="GNI38" s="450"/>
      <c r="GNJ38" s="450"/>
      <c r="GNK38" s="446"/>
      <c r="GNL38" s="446"/>
      <c r="GNM38" s="446"/>
      <c r="GNN38" s="446"/>
      <c r="GNO38" s="451"/>
      <c r="GNP38" s="451"/>
      <c r="GNQ38" s="450"/>
      <c r="GNR38" s="450"/>
      <c r="GNS38" s="446"/>
      <c r="GNT38" s="446"/>
      <c r="GNU38" s="446"/>
      <c r="GNV38" s="446"/>
      <c r="GNW38" s="451"/>
      <c r="GNX38" s="451"/>
      <c r="GNY38" s="450"/>
      <c r="GNZ38" s="450"/>
      <c r="GOA38" s="446"/>
      <c r="GOB38" s="446"/>
      <c r="GOC38" s="446"/>
      <c r="GOD38" s="446"/>
      <c r="GOE38" s="451"/>
      <c r="GOF38" s="451"/>
      <c r="GOG38" s="450"/>
      <c r="GOH38" s="450"/>
      <c r="GOI38" s="446"/>
      <c r="GOJ38" s="446"/>
      <c r="GOK38" s="446"/>
      <c r="GOL38" s="446"/>
      <c r="GOM38" s="451"/>
      <c r="GON38" s="451"/>
      <c r="GOO38" s="450"/>
      <c r="GOP38" s="450"/>
      <c r="GOQ38" s="446"/>
      <c r="GOR38" s="446"/>
      <c r="GOS38" s="446"/>
      <c r="GOT38" s="446"/>
      <c r="GOU38" s="451"/>
      <c r="GOV38" s="451"/>
      <c r="GOW38" s="450"/>
      <c r="GOX38" s="450"/>
      <c r="GOY38" s="446"/>
      <c r="GOZ38" s="446"/>
      <c r="GPA38" s="446"/>
      <c r="GPB38" s="446"/>
      <c r="GPC38" s="451"/>
      <c r="GPD38" s="451"/>
      <c r="GPE38" s="450"/>
      <c r="GPF38" s="450"/>
      <c r="GPG38" s="446"/>
      <c r="GPH38" s="446"/>
      <c r="GPI38" s="446"/>
      <c r="GPJ38" s="446"/>
      <c r="GPK38" s="451"/>
      <c r="GPL38" s="451"/>
      <c r="GPM38" s="450"/>
      <c r="GPN38" s="450"/>
      <c r="GPO38" s="446"/>
      <c r="GPP38" s="446"/>
      <c r="GPQ38" s="446"/>
      <c r="GPR38" s="446"/>
      <c r="GPS38" s="451"/>
      <c r="GPT38" s="451"/>
      <c r="GPU38" s="450"/>
      <c r="GPV38" s="450"/>
      <c r="GPW38" s="446"/>
      <c r="GPX38" s="446"/>
      <c r="GPY38" s="446"/>
      <c r="GPZ38" s="446"/>
      <c r="GQA38" s="451"/>
      <c r="GQB38" s="451"/>
      <c r="GQC38" s="450"/>
      <c r="GQD38" s="450"/>
      <c r="GQE38" s="446"/>
      <c r="GQF38" s="446"/>
      <c r="GQG38" s="446"/>
      <c r="GQH38" s="446"/>
      <c r="GQI38" s="451"/>
      <c r="GQJ38" s="451"/>
      <c r="GQK38" s="450"/>
      <c r="GQL38" s="450"/>
      <c r="GQM38" s="446"/>
      <c r="GQN38" s="446"/>
      <c r="GQO38" s="446"/>
      <c r="GQP38" s="446"/>
      <c r="GQQ38" s="451"/>
      <c r="GQR38" s="451"/>
      <c r="GQS38" s="450"/>
      <c r="GQT38" s="450"/>
      <c r="GQU38" s="446"/>
      <c r="GQV38" s="446"/>
      <c r="GQW38" s="446"/>
      <c r="GQX38" s="446"/>
      <c r="GQY38" s="451"/>
      <c r="GQZ38" s="451"/>
      <c r="GRA38" s="450"/>
      <c r="GRB38" s="450"/>
      <c r="GRC38" s="446"/>
      <c r="GRD38" s="446"/>
      <c r="GRE38" s="446"/>
      <c r="GRF38" s="446"/>
      <c r="GRG38" s="451"/>
      <c r="GRH38" s="451"/>
      <c r="GRI38" s="450"/>
      <c r="GRJ38" s="450"/>
      <c r="GRK38" s="446"/>
      <c r="GRL38" s="446"/>
      <c r="GRM38" s="446"/>
      <c r="GRN38" s="446"/>
      <c r="GRO38" s="451"/>
      <c r="GRP38" s="451"/>
      <c r="GRQ38" s="450"/>
      <c r="GRR38" s="450"/>
      <c r="GRS38" s="446"/>
      <c r="GRT38" s="446"/>
      <c r="GRU38" s="446"/>
      <c r="GRV38" s="446"/>
      <c r="GRW38" s="451"/>
      <c r="GRX38" s="451"/>
      <c r="GRY38" s="450"/>
      <c r="GRZ38" s="450"/>
      <c r="GSA38" s="446"/>
      <c r="GSB38" s="446"/>
      <c r="GSC38" s="446"/>
      <c r="GSD38" s="446"/>
      <c r="GSE38" s="451"/>
      <c r="GSF38" s="451"/>
      <c r="GSG38" s="450"/>
      <c r="GSH38" s="450"/>
      <c r="GSI38" s="446"/>
      <c r="GSJ38" s="446"/>
      <c r="GSK38" s="446"/>
      <c r="GSL38" s="446"/>
      <c r="GSM38" s="451"/>
      <c r="GSN38" s="451"/>
      <c r="GSO38" s="450"/>
      <c r="GSP38" s="450"/>
      <c r="GSQ38" s="446"/>
      <c r="GSR38" s="446"/>
      <c r="GSS38" s="446"/>
      <c r="GST38" s="446"/>
      <c r="GSU38" s="451"/>
      <c r="GSV38" s="451"/>
      <c r="GSW38" s="450"/>
      <c r="GSX38" s="450"/>
      <c r="GSY38" s="446"/>
      <c r="GSZ38" s="446"/>
      <c r="GTA38" s="446"/>
      <c r="GTB38" s="446"/>
      <c r="GTC38" s="451"/>
      <c r="GTD38" s="451"/>
      <c r="GTE38" s="450"/>
      <c r="GTF38" s="450"/>
      <c r="GTG38" s="446"/>
      <c r="GTH38" s="446"/>
      <c r="GTI38" s="446"/>
      <c r="GTJ38" s="446"/>
      <c r="GTK38" s="451"/>
      <c r="GTL38" s="451"/>
      <c r="GTM38" s="450"/>
      <c r="GTN38" s="450"/>
      <c r="GTO38" s="446"/>
      <c r="GTP38" s="446"/>
      <c r="GTQ38" s="446"/>
      <c r="GTR38" s="446"/>
      <c r="GTS38" s="451"/>
      <c r="GTT38" s="451"/>
      <c r="GTU38" s="450"/>
      <c r="GTV38" s="450"/>
      <c r="GTW38" s="446"/>
      <c r="GTX38" s="446"/>
      <c r="GTY38" s="446"/>
      <c r="GTZ38" s="446"/>
      <c r="GUA38" s="451"/>
      <c r="GUB38" s="451"/>
      <c r="GUC38" s="450"/>
      <c r="GUD38" s="450"/>
      <c r="GUE38" s="446"/>
      <c r="GUF38" s="446"/>
      <c r="GUG38" s="446"/>
      <c r="GUH38" s="446"/>
      <c r="GUI38" s="451"/>
      <c r="GUJ38" s="451"/>
      <c r="GUK38" s="450"/>
      <c r="GUL38" s="450"/>
      <c r="GUM38" s="446"/>
      <c r="GUN38" s="446"/>
      <c r="GUO38" s="446"/>
      <c r="GUP38" s="446"/>
      <c r="GUQ38" s="451"/>
      <c r="GUR38" s="451"/>
      <c r="GUS38" s="450"/>
      <c r="GUT38" s="450"/>
      <c r="GUU38" s="446"/>
      <c r="GUV38" s="446"/>
      <c r="GUW38" s="446"/>
      <c r="GUX38" s="446"/>
      <c r="GUY38" s="451"/>
      <c r="GUZ38" s="451"/>
      <c r="GVA38" s="450"/>
      <c r="GVB38" s="450"/>
      <c r="GVC38" s="446"/>
      <c r="GVD38" s="446"/>
      <c r="GVE38" s="446"/>
      <c r="GVF38" s="446"/>
      <c r="GVG38" s="451"/>
      <c r="GVH38" s="451"/>
      <c r="GVI38" s="450"/>
      <c r="GVJ38" s="450"/>
      <c r="GVK38" s="446"/>
      <c r="GVL38" s="446"/>
      <c r="GVM38" s="446"/>
      <c r="GVN38" s="446"/>
      <c r="GVO38" s="451"/>
      <c r="GVP38" s="451"/>
      <c r="GVQ38" s="450"/>
      <c r="GVR38" s="450"/>
      <c r="GVS38" s="446"/>
      <c r="GVT38" s="446"/>
      <c r="GVU38" s="446"/>
      <c r="GVV38" s="446"/>
      <c r="GVW38" s="451"/>
      <c r="GVX38" s="451"/>
      <c r="GVY38" s="450"/>
      <c r="GVZ38" s="450"/>
      <c r="GWA38" s="446"/>
      <c r="GWB38" s="446"/>
      <c r="GWC38" s="446"/>
      <c r="GWD38" s="446"/>
      <c r="GWE38" s="451"/>
      <c r="GWF38" s="451"/>
      <c r="GWG38" s="450"/>
      <c r="GWH38" s="450"/>
      <c r="GWI38" s="446"/>
      <c r="GWJ38" s="446"/>
      <c r="GWK38" s="446"/>
      <c r="GWL38" s="446"/>
      <c r="GWM38" s="451"/>
      <c r="GWN38" s="451"/>
      <c r="GWO38" s="450"/>
      <c r="GWP38" s="450"/>
      <c r="GWQ38" s="446"/>
      <c r="GWR38" s="446"/>
      <c r="GWS38" s="446"/>
      <c r="GWT38" s="446"/>
      <c r="GWU38" s="451"/>
      <c r="GWV38" s="451"/>
      <c r="GWW38" s="450"/>
      <c r="GWX38" s="450"/>
      <c r="GWY38" s="446"/>
      <c r="GWZ38" s="446"/>
      <c r="GXA38" s="446"/>
      <c r="GXB38" s="446"/>
      <c r="GXC38" s="451"/>
      <c r="GXD38" s="451"/>
      <c r="GXE38" s="450"/>
      <c r="GXF38" s="450"/>
      <c r="GXG38" s="446"/>
      <c r="GXH38" s="446"/>
      <c r="GXI38" s="446"/>
      <c r="GXJ38" s="446"/>
      <c r="GXK38" s="451"/>
      <c r="GXL38" s="451"/>
      <c r="GXM38" s="450"/>
      <c r="GXN38" s="450"/>
      <c r="GXO38" s="446"/>
      <c r="GXP38" s="446"/>
      <c r="GXQ38" s="446"/>
      <c r="GXR38" s="446"/>
      <c r="GXS38" s="451"/>
      <c r="GXT38" s="451"/>
      <c r="GXU38" s="450"/>
      <c r="GXV38" s="450"/>
      <c r="GXW38" s="446"/>
      <c r="GXX38" s="446"/>
      <c r="GXY38" s="446"/>
      <c r="GXZ38" s="446"/>
      <c r="GYA38" s="451"/>
      <c r="GYB38" s="451"/>
      <c r="GYC38" s="450"/>
      <c r="GYD38" s="450"/>
      <c r="GYE38" s="446"/>
      <c r="GYF38" s="446"/>
      <c r="GYG38" s="446"/>
      <c r="GYH38" s="446"/>
      <c r="GYI38" s="451"/>
      <c r="GYJ38" s="451"/>
      <c r="GYK38" s="450"/>
      <c r="GYL38" s="450"/>
      <c r="GYM38" s="446"/>
      <c r="GYN38" s="446"/>
      <c r="GYO38" s="446"/>
      <c r="GYP38" s="446"/>
      <c r="GYQ38" s="451"/>
      <c r="GYR38" s="451"/>
      <c r="GYS38" s="450"/>
      <c r="GYT38" s="450"/>
      <c r="GYU38" s="446"/>
      <c r="GYV38" s="446"/>
      <c r="GYW38" s="446"/>
      <c r="GYX38" s="446"/>
      <c r="GYY38" s="451"/>
      <c r="GYZ38" s="451"/>
      <c r="GZA38" s="450"/>
      <c r="GZB38" s="450"/>
      <c r="GZC38" s="446"/>
      <c r="GZD38" s="446"/>
      <c r="GZE38" s="446"/>
      <c r="GZF38" s="446"/>
      <c r="GZG38" s="451"/>
      <c r="GZH38" s="451"/>
      <c r="GZI38" s="450"/>
      <c r="GZJ38" s="450"/>
      <c r="GZK38" s="446"/>
      <c r="GZL38" s="446"/>
      <c r="GZM38" s="446"/>
      <c r="GZN38" s="446"/>
      <c r="GZO38" s="451"/>
      <c r="GZP38" s="451"/>
      <c r="GZQ38" s="450"/>
      <c r="GZR38" s="450"/>
      <c r="GZS38" s="446"/>
      <c r="GZT38" s="446"/>
      <c r="GZU38" s="446"/>
      <c r="GZV38" s="446"/>
      <c r="GZW38" s="451"/>
      <c r="GZX38" s="451"/>
      <c r="GZY38" s="450"/>
      <c r="GZZ38" s="450"/>
      <c r="HAA38" s="446"/>
      <c r="HAB38" s="446"/>
      <c r="HAC38" s="446"/>
      <c r="HAD38" s="446"/>
      <c r="HAE38" s="451"/>
      <c r="HAF38" s="451"/>
      <c r="HAG38" s="450"/>
      <c r="HAH38" s="450"/>
      <c r="HAI38" s="446"/>
      <c r="HAJ38" s="446"/>
      <c r="HAK38" s="446"/>
      <c r="HAL38" s="446"/>
      <c r="HAM38" s="451"/>
      <c r="HAN38" s="451"/>
      <c r="HAO38" s="450"/>
      <c r="HAP38" s="450"/>
      <c r="HAQ38" s="446"/>
      <c r="HAR38" s="446"/>
      <c r="HAS38" s="446"/>
      <c r="HAT38" s="446"/>
      <c r="HAU38" s="451"/>
      <c r="HAV38" s="451"/>
      <c r="HAW38" s="450"/>
      <c r="HAX38" s="450"/>
      <c r="HAY38" s="446"/>
      <c r="HAZ38" s="446"/>
      <c r="HBA38" s="446"/>
      <c r="HBB38" s="446"/>
      <c r="HBC38" s="451"/>
      <c r="HBD38" s="451"/>
      <c r="HBE38" s="450"/>
      <c r="HBF38" s="450"/>
      <c r="HBG38" s="446"/>
      <c r="HBH38" s="446"/>
      <c r="HBI38" s="446"/>
      <c r="HBJ38" s="446"/>
      <c r="HBK38" s="451"/>
      <c r="HBL38" s="451"/>
      <c r="HBM38" s="450"/>
      <c r="HBN38" s="450"/>
      <c r="HBO38" s="446"/>
      <c r="HBP38" s="446"/>
      <c r="HBQ38" s="446"/>
      <c r="HBR38" s="446"/>
      <c r="HBS38" s="451"/>
      <c r="HBT38" s="451"/>
      <c r="HBU38" s="450"/>
      <c r="HBV38" s="450"/>
      <c r="HBW38" s="446"/>
      <c r="HBX38" s="446"/>
      <c r="HBY38" s="446"/>
      <c r="HBZ38" s="446"/>
      <c r="HCA38" s="451"/>
      <c r="HCB38" s="451"/>
      <c r="HCC38" s="450"/>
      <c r="HCD38" s="450"/>
      <c r="HCE38" s="446"/>
      <c r="HCF38" s="446"/>
      <c r="HCG38" s="446"/>
      <c r="HCH38" s="446"/>
      <c r="HCI38" s="451"/>
      <c r="HCJ38" s="451"/>
      <c r="HCK38" s="450"/>
      <c r="HCL38" s="450"/>
      <c r="HCM38" s="446"/>
      <c r="HCN38" s="446"/>
      <c r="HCO38" s="446"/>
      <c r="HCP38" s="446"/>
      <c r="HCQ38" s="451"/>
      <c r="HCR38" s="451"/>
      <c r="HCS38" s="450"/>
      <c r="HCT38" s="450"/>
      <c r="HCU38" s="446"/>
      <c r="HCV38" s="446"/>
      <c r="HCW38" s="446"/>
      <c r="HCX38" s="446"/>
      <c r="HCY38" s="451"/>
      <c r="HCZ38" s="451"/>
      <c r="HDA38" s="450"/>
      <c r="HDB38" s="450"/>
      <c r="HDC38" s="446"/>
      <c r="HDD38" s="446"/>
      <c r="HDE38" s="446"/>
      <c r="HDF38" s="446"/>
      <c r="HDG38" s="451"/>
      <c r="HDH38" s="451"/>
      <c r="HDI38" s="450"/>
      <c r="HDJ38" s="450"/>
      <c r="HDK38" s="446"/>
      <c r="HDL38" s="446"/>
      <c r="HDM38" s="446"/>
      <c r="HDN38" s="446"/>
      <c r="HDO38" s="451"/>
      <c r="HDP38" s="451"/>
      <c r="HDQ38" s="450"/>
      <c r="HDR38" s="450"/>
      <c r="HDS38" s="446"/>
      <c r="HDT38" s="446"/>
      <c r="HDU38" s="446"/>
      <c r="HDV38" s="446"/>
      <c r="HDW38" s="451"/>
      <c r="HDX38" s="451"/>
      <c r="HDY38" s="450"/>
      <c r="HDZ38" s="450"/>
      <c r="HEA38" s="446"/>
      <c r="HEB38" s="446"/>
      <c r="HEC38" s="446"/>
      <c r="HED38" s="446"/>
      <c r="HEE38" s="451"/>
      <c r="HEF38" s="451"/>
      <c r="HEG38" s="450"/>
      <c r="HEH38" s="450"/>
      <c r="HEI38" s="446"/>
      <c r="HEJ38" s="446"/>
      <c r="HEK38" s="446"/>
      <c r="HEL38" s="446"/>
      <c r="HEM38" s="451"/>
      <c r="HEN38" s="451"/>
      <c r="HEO38" s="450"/>
      <c r="HEP38" s="450"/>
      <c r="HEQ38" s="446"/>
      <c r="HER38" s="446"/>
      <c r="HES38" s="446"/>
      <c r="HET38" s="446"/>
      <c r="HEU38" s="451"/>
      <c r="HEV38" s="451"/>
      <c r="HEW38" s="450"/>
      <c r="HEX38" s="450"/>
      <c r="HEY38" s="446"/>
      <c r="HEZ38" s="446"/>
      <c r="HFA38" s="446"/>
      <c r="HFB38" s="446"/>
      <c r="HFC38" s="451"/>
      <c r="HFD38" s="451"/>
      <c r="HFE38" s="450"/>
      <c r="HFF38" s="450"/>
      <c r="HFG38" s="446"/>
      <c r="HFH38" s="446"/>
      <c r="HFI38" s="446"/>
      <c r="HFJ38" s="446"/>
      <c r="HFK38" s="451"/>
      <c r="HFL38" s="451"/>
      <c r="HFM38" s="450"/>
      <c r="HFN38" s="450"/>
      <c r="HFO38" s="446"/>
      <c r="HFP38" s="446"/>
      <c r="HFQ38" s="446"/>
      <c r="HFR38" s="446"/>
      <c r="HFS38" s="451"/>
      <c r="HFT38" s="451"/>
      <c r="HFU38" s="450"/>
      <c r="HFV38" s="450"/>
      <c r="HFW38" s="446"/>
      <c r="HFX38" s="446"/>
      <c r="HFY38" s="446"/>
      <c r="HFZ38" s="446"/>
      <c r="HGA38" s="451"/>
      <c r="HGB38" s="451"/>
      <c r="HGC38" s="450"/>
      <c r="HGD38" s="450"/>
      <c r="HGE38" s="446"/>
      <c r="HGF38" s="446"/>
      <c r="HGG38" s="446"/>
      <c r="HGH38" s="446"/>
      <c r="HGI38" s="451"/>
      <c r="HGJ38" s="451"/>
      <c r="HGK38" s="450"/>
      <c r="HGL38" s="450"/>
      <c r="HGM38" s="446"/>
      <c r="HGN38" s="446"/>
      <c r="HGO38" s="446"/>
      <c r="HGP38" s="446"/>
      <c r="HGQ38" s="451"/>
      <c r="HGR38" s="451"/>
      <c r="HGS38" s="450"/>
      <c r="HGT38" s="450"/>
      <c r="HGU38" s="446"/>
      <c r="HGV38" s="446"/>
      <c r="HGW38" s="446"/>
      <c r="HGX38" s="446"/>
      <c r="HGY38" s="451"/>
      <c r="HGZ38" s="451"/>
      <c r="HHA38" s="450"/>
      <c r="HHB38" s="450"/>
      <c r="HHC38" s="446"/>
      <c r="HHD38" s="446"/>
      <c r="HHE38" s="446"/>
      <c r="HHF38" s="446"/>
      <c r="HHG38" s="451"/>
      <c r="HHH38" s="451"/>
      <c r="HHI38" s="450"/>
      <c r="HHJ38" s="450"/>
      <c r="HHK38" s="446"/>
      <c r="HHL38" s="446"/>
      <c r="HHM38" s="446"/>
      <c r="HHN38" s="446"/>
      <c r="HHO38" s="451"/>
      <c r="HHP38" s="451"/>
      <c r="HHQ38" s="450"/>
      <c r="HHR38" s="450"/>
      <c r="HHS38" s="446"/>
      <c r="HHT38" s="446"/>
      <c r="HHU38" s="446"/>
      <c r="HHV38" s="446"/>
      <c r="HHW38" s="451"/>
      <c r="HHX38" s="451"/>
      <c r="HHY38" s="450"/>
      <c r="HHZ38" s="450"/>
      <c r="HIA38" s="446"/>
      <c r="HIB38" s="446"/>
      <c r="HIC38" s="446"/>
      <c r="HID38" s="446"/>
      <c r="HIE38" s="451"/>
      <c r="HIF38" s="451"/>
      <c r="HIG38" s="450"/>
      <c r="HIH38" s="450"/>
      <c r="HII38" s="446"/>
      <c r="HIJ38" s="446"/>
      <c r="HIK38" s="446"/>
      <c r="HIL38" s="446"/>
      <c r="HIM38" s="451"/>
      <c r="HIN38" s="451"/>
      <c r="HIO38" s="450"/>
      <c r="HIP38" s="450"/>
      <c r="HIQ38" s="446"/>
      <c r="HIR38" s="446"/>
      <c r="HIS38" s="446"/>
      <c r="HIT38" s="446"/>
      <c r="HIU38" s="451"/>
      <c r="HIV38" s="451"/>
      <c r="HIW38" s="450"/>
      <c r="HIX38" s="450"/>
      <c r="HIY38" s="446"/>
      <c r="HIZ38" s="446"/>
      <c r="HJA38" s="446"/>
      <c r="HJB38" s="446"/>
      <c r="HJC38" s="451"/>
      <c r="HJD38" s="451"/>
      <c r="HJE38" s="450"/>
      <c r="HJF38" s="450"/>
      <c r="HJG38" s="446"/>
      <c r="HJH38" s="446"/>
      <c r="HJI38" s="446"/>
      <c r="HJJ38" s="446"/>
      <c r="HJK38" s="451"/>
      <c r="HJL38" s="451"/>
      <c r="HJM38" s="450"/>
      <c r="HJN38" s="450"/>
      <c r="HJO38" s="446"/>
      <c r="HJP38" s="446"/>
      <c r="HJQ38" s="446"/>
      <c r="HJR38" s="446"/>
      <c r="HJS38" s="451"/>
      <c r="HJT38" s="451"/>
      <c r="HJU38" s="450"/>
      <c r="HJV38" s="450"/>
      <c r="HJW38" s="446"/>
      <c r="HJX38" s="446"/>
      <c r="HJY38" s="446"/>
      <c r="HJZ38" s="446"/>
      <c r="HKA38" s="451"/>
      <c r="HKB38" s="451"/>
      <c r="HKC38" s="450"/>
      <c r="HKD38" s="450"/>
      <c r="HKE38" s="446"/>
      <c r="HKF38" s="446"/>
      <c r="HKG38" s="446"/>
      <c r="HKH38" s="446"/>
      <c r="HKI38" s="451"/>
      <c r="HKJ38" s="451"/>
      <c r="HKK38" s="450"/>
      <c r="HKL38" s="450"/>
      <c r="HKM38" s="446"/>
      <c r="HKN38" s="446"/>
      <c r="HKO38" s="446"/>
      <c r="HKP38" s="446"/>
      <c r="HKQ38" s="451"/>
      <c r="HKR38" s="451"/>
      <c r="HKS38" s="450"/>
      <c r="HKT38" s="450"/>
      <c r="HKU38" s="446"/>
      <c r="HKV38" s="446"/>
      <c r="HKW38" s="446"/>
      <c r="HKX38" s="446"/>
      <c r="HKY38" s="451"/>
      <c r="HKZ38" s="451"/>
      <c r="HLA38" s="450"/>
      <c r="HLB38" s="450"/>
      <c r="HLC38" s="446"/>
      <c r="HLD38" s="446"/>
      <c r="HLE38" s="446"/>
      <c r="HLF38" s="446"/>
      <c r="HLG38" s="451"/>
      <c r="HLH38" s="451"/>
      <c r="HLI38" s="450"/>
      <c r="HLJ38" s="450"/>
      <c r="HLK38" s="446"/>
      <c r="HLL38" s="446"/>
      <c r="HLM38" s="446"/>
      <c r="HLN38" s="446"/>
      <c r="HLO38" s="451"/>
      <c r="HLP38" s="451"/>
      <c r="HLQ38" s="450"/>
      <c r="HLR38" s="450"/>
      <c r="HLS38" s="446"/>
      <c r="HLT38" s="446"/>
      <c r="HLU38" s="446"/>
      <c r="HLV38" s="446"/>
      <c r="HLW38" s="451"/>
      <c r="HLX38" s="451"/>
      <c r="HLY38" s="450"/>
      <c r="HLZ38" s="450"/>
      <c r="HMA38" s="446"/>
      <c r="HMB38" s="446"/>
      <c r="HMC38" s="446"/>
      <c r="HMD38" s="446"/>
      <c r="HME38" s="451"/>
      <c r="HMF38" s="451"/>
      <c r="HMG38" s="450"/>
      <c r="HMH38" s="450"/>
      <c r="HMI38" s="446"/>
      <c r="HMJ38" s="446"/>
      <c r="HMK38" s="446"/>
      <c r="HML38" s="446"/>
      <c r="HMM38" s="451"/>
      <c r="HMN38" s="451"/>
      <c r="HMO38" s="450"/>
      <c r="HMP38" s="450"/>
      <c r="HMQ38" s="446"/>
      <c r="HMR38" s="446"/>
      <c r="HMS38" s="446"/>
      <c r="HMT38" s="446"/>
      <c r="HMU38" s="451"/>
      <c r="HMV38" s="451"/>
      <c r="HMW38" s="450"/>
      <c r="HMX38" s="450"/>
      <c r="HMY38" s="446"/>
      <c r="HMZ38" s="446"/>
      <c r="HNA38" s="446"/>
      <c r="HNB38" s="446"/>
      <c r="HNC38" s="451"/>
      <c r="HND38" s="451"/>
      <c r="HNE38" s="450"/>
      <c r="HNF38" s="450"/>
      <c r="HNG38" s="446"/>
      <c r="HNH38" s="446"/>
      <c r="HNI38" s="446"/>
      <c r="HNJ38" s="446"/>
      <c r="HNK38" s="451"/>
      <c r="HNL38" s="451"/>
      <c r="HNM38" s="450"/>
      <c r="HNN38" s="450"/>
      <c r="HNO38" s="446"/>
      <c r="HNP38" s="446"/>
      <c r="HNQ38" s="446"/>
      <c r="HNR38" s="446"/>
      <c r="HNS38" s="451"/>
      <c r="HNT38" s="451"/>
      <c r="HNU38" s="450"/>
      <c r="HNV38" s="450"/>
      <c r="HNW38" s="446"/>
      <c r="HNX38" s="446"/>
      <c r="HNY38" s="446"/>
      <c r="HNZ38" s="446"/>
      <c r="HOA38" s="451"/>
      <c r="HOB38" s="451"/>
      <c r="HOC38" s="450"/>
      <c r="HOD38" s="450"/>
      <c r="HOE38" s="446"/>
      <c r="HOF38" s="446"/>
      <c r="HOG38" s="446"/>
      <c r="HOH38" s="446"/>
      <c r="HOI38" s="451"/>
      <c r="HOJ38" s="451"/>
      <c r="HOK38" s="450"/>
      <c r="HOL38" s="450"/>
      <c r="HOM38" s="446"/>
      <c r="HON38" s="446"/>
      <c r="HOO38" s="446"/>
      <c r="HOP38" s="446"/>
      <c r="HOQ38" s="451"/>
      <c r="HOR38" s="451"/>
      <c r="HOS38" s="450"/>
      <c r="HOT38" s="450"/>
      <c r="HOU38" s="446"/>
      <c r="HOV38" s="446"/>
      <c r="HOW38" s="446"/>
      <c r="HOX38" s="446"/>
      <c r="HOY38" s="451"/>
      <c r="HOZ38" s="451"/>
      <c r="HPA38" s="450"/>
      <c r="HPB38" s="450"/>
      <c r="HPC38" s="446"/>
      <c r="HPD38" s="446"/>
      <c r="HPE38" s="446"/>
      <c r="HPF38" s="446"/>
      <c r="HPG38" s="451"/>
      <c r="HPH38" s="451"/>
      <c r="HPI38" s="450"/>
      <c r="HPJ38" s="450"/>
      <c r="HPK38" s="446"/>
      <c r="HPL38" s="446"/>
      <c r="HPM38" s="446"/>
      <c r="HPN38" s="446"/>
      <c r="HPO38" s="451"/>
      <c r="HPP38" s="451"/>
      <c r="HPQ38" s="450"/>
      <c r="HPR38" s="450"/>
      <c r="HPS38" s="446"/>
      <c r="HPT38" s="446"/>
      <c r="HPU38" s="446"/>
      <c r="HPV38" s="446"/>
      <c r="HPW38" s="451"/>
      <c r="HPX38" s="451"/>
      <c r="HPY38" s="450"/>
      <c r="HPZ38" s="450"/>
      <c r="HQA38" s="446"/>
      <c r="HQB38" s="446"/>
      <c r="HQC38" s="446"/>
      <c r="HQD38" s="446"/>
      <c r="HQE38" s="451"/>
      <c r="HQF38" s="451"/>
      <c r="HQG38" s="450"/>
      <c r="HQH38" s="450"/>
      <c r="HQI38" s="446"/>
      <c r="HQJ38" s="446"/>
      <c r="HQK38" s="446"/>
      <c r="HQL38" s="446"/>
      <c r="HQM38" s="451"/>
      <c r="HQN38" s="451"/>
      <c r="HQO38" s="450"/>
      <c r="HQP38" s="450"/>
      <c r="HQQ38" s="446"/>
      <c r="HQR38" s="446"/>
      <c r="HQS38" s="446"/>
      <c r="HQT38" s="446"/>
      <c r="HQU38" s="451"/>
      <c r="HQV38" s="451"/>
      <c r="HQW38" s="450"/>
      <c r="HQX38" s="450"/>
      <c r="HQY38" s="446"/>
      <c r="HQZ38" s="446"/>
      <c r="HRA38" s="446"/>
      <c r="HRB38" s="446"/>
      <c r="HRC38" s="451"/>
      <c r="HRD38" s="451"/>
      <c r="HRE38" s="450"/>
      <c r="HRF38" s="450"/>
      <c r="HRG38" s="446"/>
      <c r="HRH38" s="446"/>
      <c r="HRI38" s="446"/>
      <c r="HRJ38" s="446"/>
      <c r="HRK38" s="451"/>
      <c r="HRL38" s="451"/>
      <c r="HRM38" s="450"/>
      <c r="HRN38" s="450"/>
      <c r="HRO38" s="446"/>
      <c r="HRP38" s="446"/>
      <c r="HRQ38" s="446"/>
      <c r="HRR38" s="446"/>
      <c r="HRS38" s="451"/>
      <c r="HRT38" s="451"/>
      <c r="HRU38" s="450"/>
      <c r="HRV38" s="450"/>
      <c r="HRW38" s="446"/>
      <c r="HRX38" s="446"/>
      <c r="HRY38" s="446"/>
      <c r="HRZ38" s="446"/>
      <c r="HSA38" s="451"/>
      <c r="HSB38" s="451"/>
      <c r="HSC38" s="450"/>
      <c r="HSD38" s="450"/>
      <c r="HSE38" s="446"/>
      <c r="HSF38" s="446"/>
      <c r="HSG38" s="446"/>
      <c r="HSH38" s="446"/>
      <c r="HSI38" s="451"/>
      <c r="HSJ38" s="451"/>
      <c r="HSK38" s="450"/>
      <c r="HSL38" s="450"/>
      <c r="HSM38" s="446"/>
      <c r="HSN38" s="446"/>
      <c r="HSO38" s="446"/>
      <c r="HSP38" s="446"/>
      <c r="HSQ38" s="451"/>
      <c r="HSR38" s="451"/>
      <c r="HSS38" s="450"/>
      <c r="HST38" s="450"/>
      <c r="HSU38" s="446"/>
      <c r="HSV38" s="446"/>
      <c r="HSW38" s="446"/>
      <c r="HSX38" s="446"/>
      <c r="HSY38" s="451"/>
      <c r="HSZ38" s="451"/>
      <c r="HTA38" s="450"/>
      <c r="HTB38" s="450"/>
      <c r="HTC38" s="446"/>
      <c r="HTD38" s="446"/>
      <c r="HTE38" s="446"/>
      <c r="HTF38" s="446"/>
      <c r="HTG38" s="451"/>
      <c r="HTH38" s="451"/>
      <c r="HTI38" s="450"/>
      <c r="HTJ38" s="450"/>
      <c r="HTK38" s="446"/>
      <c r="HTL38" s="446"/>
      <c r="HTM38" s="446"/>
      <c r="HTN38" s="446"/>
      <c r="HTO38" s="451"/>
      <c r="HTP38" s="451"/>
      <c r="HTQ38" s="450"/>
      <c r="HTR38" s="450"/>
      <c r="HTS38" s="446"/>
      <c r="HTT38" s="446"/>
      <c r="HTU38" s="446"/>
      <c r="HTV38" s="446"/>
      <c r="HTW38" s="451"/>
      <c r="HTX38" s="451"/>
      <c r="HTY38" s="450"/>
      <c r="HTZ38" s="450"/>
      <c r="HUA38" s="446"/>
      <c r="HUB38" s="446"/>
      <c r="HUC38" s="446"/>
      <c r="HUD38" s="446"/>
      <c r="HUE38" s="451"/>
      <c r="HUF38" s="451"/>
      <c r="HUG38" s="450"/>
      <c r="HUH38" s="450"/>
      <c r="HUI38" s="446"/>
      <c r="HUJ38" s="446"/>
      <c r="HUK38" s="446"/>
      <c r="HUL38" s="446"/>
      <c r="HUM38" s="451"/>
      <c r="HUN38" s="451"/>
      <c r="HUO38" s="450"/>
      <c r="HUP38" s="450"/>
      <c r="HUQ38" s="446"/>
      <c r="HUR38" s="446"/>
      <c r="HUS38" s="446"/>
      <c r="HUT38" s="446"/>
      <c r="HUU38" s="451"/>
      <c r="HUV38" s="451"/>
      <c r="HUW38" s="450"/>
      <c r="HUX38" s="450"/>
      <c r="HUY38" s="446"/>
      <c r="HUZ38" s="446"/>
      <c r="HVA38" s="446"/>
      <c r="HVB38" s="446"/>
      <c r="HVC38" s="451"/>
      <c r="HVD38" s="451"/>
      <c r="HVE38" s="450"/>
      <c r="HVF38" s="450"/>
      <c r="HVG38" s="446"/>
      <c r="HVH38" s="446"/>
      <c r="HVI38" s="446"/>
      <c r="HVJ38" s="446"/>
      <c r="HVK38" s="451"/>
      <c r="HVL38" s="451"/>
      <c r="HVM38" s="450"/>
      <c r="HVN38" s="450"/>
      <c r="HVO38" s="446"/>
      <c r="HVP38" s="446"/>
      <c r="HVQ38" s="446"/>
      <c r="HVR38" s="446"/>
      <c r="HVS38" s="451"/>
      <c r="HVT38" s="451"/>
      <c r="HVU38" s="450"/>
      <c r="HVV38" s="450"/>
      <c r="HVW38" s="446"/>
      <c r="HVX38" s="446"/>
      <c r="HVY38" s="446"/>
      <c r="HVZ38" s="446"/>
      <c r="HWA38" s="451"/>
      <c r="HWB38" s="451"/>
      <c r="HWC38" s="450"/>
      <c r="HWD38" s="450"/>
      <c r="HWE38" s="446"/>
      <c r="HWF38" s="446"/>
      <c r="HWG38" s="446"/>
      <c r="HWH38" s="446"/>
      <c r="HWI38" s="451"/>
      <c r="HWJ38" s="451"/>
      <c r="HWK38" s="450"/>
      <c r="HWL38" s="450"/>
      <c r="HWM38" s="446"/>
      <c r="HWN38" s="446"/>
      <c r="HWO38" s="446"/>
      <c r="HWP38" s="446"/>
      <c r="HWQ38" s="451"/>
      <c r="HWR38" s="451"/>
      <c r="HWS38" s="450"/>
      <c r="HWT38" s="450"/>
      <c r="HWU38" s="446"/>
      <c r="HWV38" s="446"/>
      <c r="HWW38" s="446"/>
      <c r="HWX38" s="446"/>
      <c r="HWY38" s="451"/>
      <c r="HWZ38" s="451"/>
      <c r="HXA38" s="450"/>
      <c r="HXB38" s="450"/>
      <c r="HXC38" s="446"/>
      <c r="HXD38" s="446"/>
      <c r="HXE38" s="446"/>
      <c r="HXF38" s="446"/>
      <c r="HXG38" s="451"/>
      <c r="HXH38" s="451"/>
      <c r="HXI38" s="450"/>
      <c r="HXJ38" s="450"/>
      <c r="HXK38" s="446"/>
      <c r="HXL38" s="446"/>
      <c r="HXM38" s="446"/>
      <c r="HXN38" s="446"/>
      <c r="HXO38" s="451"/>
      <c r="HXP38" s="451"/>
      <c r="HXQ38" s="450"/>
      <c r="HXR38" s="450"/>
      <c r="HXS38" s="446"/>
      <c r="HXT38" s="446"/>
      <c r="HXU38" s="446"/>
      <c r="HXV38" s="446"/>
      <c r="HXW38" s="451"/>
      <c r="HXX38" s="451"/>
      <c r="HXY38" s="450"/>
      <c r="HXZ38" s="450"/>
      <c r="HYA38" s="446"/>
      <c r="HYB38" s="446"/>
      <c r="HYC38" s="446"/>
      <c r="HYD38" s="446"/>
      <c r="HYE38" s="451"/>
      <c r="HYF38" s="451"/>
      <c r="HYG38" s="450"/>
      <c r="HYH38" s="450"/>
      <c r="HYI38" s="446"/>
      <c r="HYJ38" s="446"/>
      <c r="HYK38" s="446"/>
      <c r="HYL38" s="446"/>
      <c r="HYM38" s="451"/>
      <c r="HYN38" s="451"/>
      <c r="HYO38" s="450"/>
      <c r="HYP38" s="450"/>
      <c r="HYQ38" s="446"/>
      <c r="HYR38" s="446"/>
      <c r="HYS38" s="446"/>
      <c r="HYT38" s="446"/>
      <c r="HYU38" s="451"/>
      <c r="HYV38" s="451"/>
      <c r="HYW38" s="450"/>
      <c r="HYX38" s="450"/>
      <c r="HYY38" s="446"/>
      <c r="HYZ38" s="446"/>
      <c r="HZA38" s="446"/>
      <c r="HZB38" s="446"/>
      <c r="HZC38" s="451"/>
      <c r="HZD38" s="451"/>
      <c r="HZE38" s="450"/>
      <c r="HZF38" s="450"/>
      <c r="HZG38" s="446"/>
      <c r="HZH38" s="446"/>
      <c r="HZI38" s="446"/>
      <c r="HZJ38" s="446"/>
      <c r="HZK38" s="451"/>
      <c r="HZL38" s="451"/>
      <c r="HZM38" s="450"/>
      <c r="HZN38" s="450"/>
      <c r="HZO38" s="446"/>
      <c r="HZP38" s="446"/>
      <c r="HZQ38" s="446"/>
      <c r="HZR38" s="446"/>
      <c r="HZS38" s="451"/>
      <c r="HZT38" s="451"/>
      <c r="HZU38" s="450"/>
      <c r="HZV38" s="450"/>
      <c r="HZW38" s="446"/>
      <c r="HZX38" s="446"/>
      <c r="HZY38" s="446"/>
      <c r="HZZ38" s="446"/>
      <c r="IAA38" s="451"/>
      <c r="IAB38" s="451"/>
      <c r="IAC38" s="450"/>
      <c r="IAD38" s="450"/>
      <c r="IAE38" s="446"/>
      <c r="IAF38" s="446"/>
      <c r="IAG38" s="446"/>
      <c r="IAH38" s="446"/>
      <c r="IAI38" s="451"/>
      <c r="IAJ38" s="451"/>
      <c r="IAK38" s="450"/>
      <c r="IAL38" s="450"/>
      <c r="IAM38" s="446"/>
      <c r="IAN38" s="446"/>
      <c r="IAO38" s="446"/>
      <c r="IAP38" s="446"/>
      <c r="IAQ38" s="451"/>
      <c r="IAR38" s="451"/>
      <c r="IAS38" s="450"/>
      <c r="IAT38" s="450"/>
      <c r="IAU38" s="446"/>
      <c r="IAV38" s="446"/>
      <c r="IAW38" s="446"/>
      <c r="IAX38" s="446"/>
      <c r="IAY38" s="451"/>
      <c r="IAZ38" s="451"/>
      <c r="IBA38" s="450"/>
      <c r="IBB38" s="450"/>
      <c r="IBC38" s="446"/>
      <c r="IBD38" s="446"/>
      <c r="IBE38" s="446"/>
      <c r="IBF38" s="446"/>
      <c r="IBG38" s="451"/>
      <c r="IBH38" s="451"/>
      <c r="IBI38" s="450"/>
      <c r="IBJ38" s="450"/>
      <c r="IBK38" s="446"/>
      <c r="IBL38" s="446"/>
      <c r="IBM38" s="446"/>
      <c r="IBN38" s="446"/>
      <c r="IBO38" s="451"/>
      <c r="IBP38" s="451"/>
      <c r="IBQ38" s="450"/>
      <c r="IBR38" s="450"/>
      <c r="IBS38" s="446"/>
      <c r="IBT38" s="446"/>
      <c r="IBU38" s="446"/>
      <c r="IBV38" s="446"/>
      <c r="IBW38" s="451"/>
      <c r="IBX38" s="451"/>
      <c r="IBY38" s="450"/>
      <c r="IBZ38" s="450"/>
      <c r="ICA38" s="446"/>
      <c r="ICB38" s="446"/>
      <c r="ICC38" s="446"/>
      <c r="ICD38" s="446"/>
      <c r="ICE38" s="451"/>
      <c r="ICF38" s="451"/>
      <c r="ICG38" s="450"/>
      <c r="ICH38" s="450"/>
      <c r="ICI38" s="446"/>
      <c r="ICJ38" s="446"/>
      <c r="ICK38" s="446"/>
      <c r="ICL38" s="446"/>
      <c r="ICM38" s="451"/>
      <c r="ICN38" s="451"/>
      <c r="ICO38" s="450"/>
      <c r="ICP38" s="450"/>
      <c r="ICQ38" s="446"/>
      <c r="ICR38" s="446"/>
      <c r="ICS38" s="446"/>
      <c r="ICT38" s="446"/>
      <c r="ICU38" s="451"/>
      <c r="ICV38" s="451"/>
      <c r="ICW38" s="450"/>
      <c r="ICX38" s="450"/>
      <c r="ICY38" s="446"/>
      <c r="ICZ38" s="446"/>
      <c r="IDA38" s="446"/>
      <c r="IDB38" s="446"/>
      <c r="IDC38" s="451"/>
      <c r="IDD38" s="451"/>
      <c r="IDE38" s="450"/>
      <c r="IDF38" s="450"/>
      <c r="IDG38" s="446"/>
      <c r="IDH38" s="446"/>
      <c r="IDI38" s="446"/>
      <c r="IDJ38" s="446"/>
      <c r="IDK38" s="451"/>
      <c r="IDL38" s="451"/>
      <c r="IDM38" s="450"/>
      <c r="IDN38" s="450"/>
      <c r="IDO38" s="446"/>
      <c r="IDP38" s="446"/>
      <c r="IDQ38" s="446"/>
      <c r="IDR38" s="446"/>
      <c r="IDS38" s="451"/>
      <c r="IDT38" s="451"/>
      <c r="IDU38" s="450"/>
      <c r="IDV38" s="450"/>
      <c r="IDW38" s="446"/>
      <c r="IDX38" s="446"/>
      <c r="IDY38" s="446"/>
      <c r="IDZ38" s="446"/>
      <c r="IEA38" s="451"/>
      <c r="IEB38" s="451"/>
      <c r="IEC38" s="450"/>
      <c r="IED38" s="450"/>
      <c r="IEE38" s="446"/>
      <c r="IEF38" s="446"/>
      <c r="IEG38" s="446"/>
      <c r="IEH38" s="446"/>
      <c r="IEI38" s="451"/>
      <c r="IEJ38" s="451"/>
      <c r="IEK38" s="450"/>
      <c r="IEL38" s="450"/>
      <c r="IEM38" s="446"/>
      <c r="IEN38" s="446"/>
      <c r="IEO38" s="446"/>
      <c r="IEP38" s="446"/>
      <c r="IEQ38" s="451"/>
      <c r="IER38" s="451"/>
      <c r="IES38" s="450"/>
      <c r="IET38" s="450"/>
      <c r="IEU38" s="446"/>
      <c r="IEV38" s="446"/>
      <c r="IEW38" s="446"/>
      <c r="IEX38" s="446"/>
      <c r="IEY38" s="451"/>
      <c r="IEZ38" s="451"/>
      <c r="IFA38" s="450"/>
      <c r="IFB38" s="450"/>
      <c r="IFC38" s="446"/>
      <c r="IFD38" s="446"/>
      <c r="IFE38" s="446"/>
      <c r="IFF38" s="446"/>
      <c r="IFG38" s="451"/>
      <c r="IFH38" s="451"/>
      <c r="IFI38" s="450"/>
      <c r="IFJ38" s="450"/>
      <c r="IFK38" s="446"/>
      <c r="IFL38" s="446"/>
      <c r="IFM38" s="446"/>
      <c r="IFN38" s="446"/>
      <c r="IFO38" s="451"/>
      <c r="IFP38" s="451"/>
      <c r="IFQ38" s="450"/>
      <c r="IFR38" s="450"/>
      <c r="IFS38" s="446"/>
      <c r="IFT38" s="446"/>
      <c r="IFU38" s="446"/>
      <c r="IFV38" s="446"/>
      <c r="IFW38" s="451"/>
      <c r="IFX38" s="451"/>
      <c r="IFY38" s="450"/>
      <c r="IFZ38" s="450"/>
      <c r="IGA38" s="446"/>
      <c r="IGB38" s="446"/>
      <c r="IGC38" s="446"/>
      <c r="IGD38" s="446"/>
      <c r="IGE38" s="451"/>
      <c r="IGF38" s="451"/>
      <c r="IGG38" s="450"/>
      <c r="IGH38" s="450"/>
      <c r="IGI38" s="446"/>
      <c r="IGJ38" s="446"/>
      <c r="IGK38" s="446"/>
      <c r="IGL38" s="446"/>
      <c r="IGM38" s="451"/>
      <c r="IGN38" s="451"/>
      <c r="IGO38" s="450"/>
      <c r="IGP38" s="450"/>
      <c r="IGQ38" s="446"/>
      <c r="IGR38" s="446"/>
      <c r="IGS38" s="446"/>
      <c r="IGT38" s="446"/>
      <c r="IGU38" s="451"/>
      <c r="IGV38" s="451"/>
      <c r="IGW38" s="450"/>
      <c r="IGX38" s="450"/>
      <c r="IGY38" s="446"/>
      <c r="IGZ38" s="446"/>
      <c r="IHA38" s="446"/>
      <c r="IHB38" s="446"/>
      <c r="IHC38" s="451"/>
      <c r="IHD38" s="451"/>
      <c r="IHE38" s="450"/>
      <c r="IHF38" s="450"/>
      <c r="IHG38" s="446"/>
      <c r="IHH38" s="446"/>
      <c r="IHI38" s="446"/>
      <c r="IHJ38" s="446"/>
      <c r="IHK38" s="451"/>
      <c r="IHL38" s="451"/>
      <c r="IHM38" s="450"/>
      <c r="IHN38" s="450"/>
      <c r="IHO38" s="446"/>
      <c r="IHP38" s="446"/>
      <c r="IHQ38" s="446"/>
      <c r="IHR38" s="446"/>
      <c r="IHS38" s="451"/>
      <c r="IHT38" s="451"/>
      <c r="IHU38" s="450"/>
      <c r="IHV38" s="450"/>
      <c r="IHW38" s="446"/>
      <c r="IHX38" s="446"/>
      <c r="IHY38" s="446"/>
      <c r="IHZ38" s="446"/>
      <c r="IIA38" s="451"/>
      <c r="IIB38" s="451"/>
      <c r="IIC38" s="450"/>
      <c r="IID38" s="450"/>
      <c r="IIE38" s="446"/>
      <c r="IIF38" s="446"/>
      <c r="IIG38" s="446"/>
      <c r="IIH38" s="446"/>
      <c r="III38" s="451"/>
      <c r="IIJ38" s="451"/>
      <c r="IIK38" s="450"/>
      <c r="IIL38" s="450"/>
      <c r="IIM38" s="446"/>
      <c r="IIN38" s="446"/>
      <c r="IIO38" s="446"/>
      <c r="IIP38" s="446"/>
      <c r="IIQ38" s="451"/>
      <c r="IIR38" s="451"/>
      <c r="IIS38" s="450"/>
      <c r="IIT38" s="450"/>
      <c r="IIU38" s="446"/>
      <c r="IIV38" s="446"/>
      <c r="IIW38" s="446"/>
      <c r="IIX38" s="446"/>
      <c r="IIY38" s="451"/>
      <c r="IIZ38" s="451"/>
      <c r="IJA38" s="450"/>
      <c r="IJB38" s="450"/>
      <c r="IJC38" s="446"/>
      <c r="IJD38" s="446"/>
      <c r="IJE38" s="446"/>
      <c r="IJF38" s="446"/>
      <c r="IJG38" s="451"/>
      <c r="IJH38" s="451"/>
      <c r="IJI38" s="450"/>
      <c r="IJJ38" s="450"/>
      <c r="IJK38" s="446"/>
      <c r="IJL38" s="446"/>
      <c r="IJM38" s="446"/>
      <c r="IJN38" s="446"/>
      <c r="IJO38" s="451"/>
      <c r="IJP38" s="451"/>
      <c r="IJQ38" s="450"/>
      <c r="IJR38" s="450"/>
      <c r="IJS38" s="446"/>
      <c r="IJT38" s="446"/>
      <c r="IJU38" s="446"/>
      <c r="IJV38" s="446"/>
      <c r="IJW38" s="451"/>
      <c r="IJX38" s="451"/>
      <c r="IJY38" s="450"/>
      <c r="IJZ38" s="450"/>
      <c r="IKA38" s="446"/>
      <c r="IKB38" s="446"/>
      <c r="IKC38" s="446"/>
      <c r="IKD38" s="446"/>
      <c r="IKE38" s="451"/>
      <c r="IKF38" s="451"/>
      <c r="IKG38" s="450"/>
      <c r="IKH38" s="450"/>
      <c r="IKI38" s="446"/>
      <c r="IKJ38" s="446"/>
      <c r="IKK38" s="446"/>
      <c r="IKL38" s="446"/>
      <c r="IKM38" s="451"/>
      <c r="IKN38" s="451"/>
      <c r="IKO38" s="450"/>
      <c r="IKP38" s="450"/>
      <c r="IKQ38" s="446"/>
      <c r="IKR38" s="446"/>
      <c r="IKS38" s="446"/>
      <c r="IKT38" s="446"/>
      <c r="IKU38" s="451"/>
      <c r="IKV38" s="451"/>
      <c r="IKW38" s="450"/>
      <c r="IKX38" s="450"/>
      <c r="IKY38" s="446"/>
      <c r="IKZ38" s="446"/>
      <c r="ILA38" s="446"/>
      <c r="ILB38" s="446"/>
      <c r="ILC38" s="451"/>
      <c r="ILD38" s="451"/>
      <c r="ILE38" s="450"/>
      <c r="ILF38" s="450"/>
      <c r="ILG38" s="446"/>
      <c r="ILH38" s="446"/>
      <c r="ILI38" s="446"/>
      <c r="ILJ38" s="446"/>
      <c r="ILK38" s="451"/>
      <c r="ILL38" s="451"/>
      <c r="ILM38" s="450"/>
      <c r="ILN38" s="450"/>
      <c r="ILO38" s="446"/>
      <c r="ILP38" s="446"/>
      <c r="ILQ38" s="446"/>
      <c r="ILR38" s="446"/>
      <c r="ILS38" s="451"/>
      <c r="ILT38" s="451"/>
      <c r="ILU38" s="450"/>
      <c r="ILV38" s="450"/>
      <c r="ILW38" s="446"/>
      <c r="ILX38" s="446"/>
      <c r="ILY38" s="446"/>
      <c r="ILZ38" s="446"/>
      <c r="IMA38" s="451"/>
      <c r="IMB38" s="451"/>
      <c r="IMC38" s="450"/>
      <c r="IMD38" s="450"/>
      <c r="IME38" s="446"/>
      <c r="IMF38" s="446"/>
      <c r="IMG38" s="446"/>
      <c r="IMH38" s="446"/>
      <c r="IMI38" s="451"/>
      <c r="IMJ38" s="451"/>
      <c r="IMK38" s="450"/>
      <c r="IML38" s="450"/>
      <c r="IMM38" s="446"/>
      <c r="IMN38" s="446"/>
      <c r="IMO38" s="446"/>
      <c r="IMP38" s="446"/>
      <c r="IMQ38" s="451"/>
      <c r="IMR38" s="451"/>
      <c r="IMS38" s="450"/>
      <c r="IMT38" s="450"/>
      <c r="IMU38" s="446"/>
      <c r="IMV38" s="446"/>
      <c r="IMW38" s="446"/>
      <c r="IMX38" s="446"/>
      <c r="IMY38" s="451"/>
      <c r="IMZ38" s="451"/>
      <c r="INA38" s="450"/>
      <c r="INB38" s="450"/>
      <c r="INC38" s="446"/>
      <c r="IND38" s="446"/>
      <c r="INE38" s="446"/>
      <c r="INF38" s="446"/>
      <c r="ING38" s="451"/>
      <c r="INH38" s="451"/>
      <c r="INI38" s="450"/>
      <c r="INJ38" s="450"/>
      <c r="INK38" s="446"/>
      <c r="INL38" s="446"/>
      <c r="INM38" s="446"/>
      <c r="INN38" s="446"/>
      <c r="INO38" s="451"/>
      <c r="INP38" s="451"/>
      <c r="INQ38" s="450"/>
      <c r="INR38" s="450"/>
      <c r="INS38" s="446"/>
      <c r="INT38" s="446"/>
      <c r="INU38" s="446"/>
      <c r="INV38" s="446"/>
      <c r="INW38" s="451"/>
      <c r="INX38" s="451"/>
      <c r="INY38" s="450"/>
      <c r="INZ38" s="450"/>
      <c r="IOA38" s="446"/>
      <c r="IOB38" s="446"/>
      <c r="IOC38" s="446"/>
      <c r="IOD38" s="446"/>
      <c r="IOE38" s="451"/>
      <c r="IOF38" s="451"/>
      <c r="IOG38" s="450"/>
      <c r="IOH38" s="450"/>
      <c r="IOI38" s="446"/>
      <c r="IOJ38" s="446"/>
      <c r="IOK38" s="446"/>
      <c r="IOL38" s="446"/>
      <c r="IOM38" s="451"/>
      <c r="ION38" s="451"/>
      <c r="IOO38" s="450"/>
      <c r="IOP38" s="450"/>
      <c r="IOQ38" s="446"/>
      <c r="IOR38" s="446"/>
      <c r="IOS38" s="446"/>
      <c r="IOT38" s="446"/>
      <c r="IOU38" s="451"/>
      <c r="IOV38" s="451"/>
      <c r="IOW38" s="450"/>
      <c r="IOX38" s="450"/>
      <c r="IOY38" s="446"/>
      <c r="IOZ38" s="446"/>
      <c r="IPA38" s="446"/>
      <c r="IPB38" s="446"/>
      <c r="IPC38" s="451"/>
      <c r="IPD38" s="451"/>
      <c r="IPE38" s="450"/>
      <c r="IPF38" s="450"/>
      <c r="IPG38" s="446"/>
      <c r="IPH38" s="446"/>
      <c r="IPI38" s="446"/>
      <c r="IPJ38" s="446"/>
      <c r="IPK38" s="451"/>
      <c r="IPL38" s="451"/>
      <c r="IPM38" s="450"/>
      <c r="IPN38" s="450"/>
      <c r="IPO38" s="446"/>
      <c r="IPP38" s="446"/>
      <c r="IPQ38" s="446"/>
      <c r="IPR38" s="446"/>
      <c r="IPS38" s="451"/>
      <c r="IPT38" s="451"/>
      <c r="IPU38" s="450"/>
      <c r="IPV38" s="450"/>
      <c r="IPW38" s="446"/>
      <c r="IPX38" s="446"/>
      <c r="IPY38" s="446"/>
      <c r="IPZ38" s="446"/>
      <c r="IQA38" s="451"/>
      <c r="IQB38" s="451"/>
      <c r="IQC38" s="450"/>
      <c r="IQD38" s="450"/>
      <c r="IQE38" s="446"/>
      <c r="IQF38" s="446"/>
      <c r="IQG38" s="446"/>
      <c r="IQH38" s="446"/>
      <c r="IQI38" s="451"/>
      <c r="IQJ38" s="451"/>
      <c r="IQK38" s="450"/>
      <c r="IQL38" s="450"/>
      <c r="IQM38" s="446"/>
      <c r="IQN38" s="446"/>
      <c r="IQO38" s="446"/>
      <c r="IQP38" s="446"/>
      <c r="IQQ38" s="451"/>
      <c r="IQR38" s="451"/>
      <c r="IQS38" s="450"/>
      <c r="IQT38" s="450"/>
      <c r="IQU38" s="446"/>
      <c r="IQV38" s="446"/>
      <c r="IQW38" s="446"/>
      <c r="IQX38" s="446"/>
      <c r="IQY38" s="451"/>
      <c r="IQZ38" s="451"/>
      <c r="IRA38" s="450"/>
      <c r="IRB38" s="450"/>
      <c r="IRC38" s="446"/>
      <c r="IRD38" s="446"/>
      <c r="IRE38" s="446"/>
      <c r="IRF38" s="446"/>
      <c r="IRG38" s="451"/>
      <c r="IRH38" s="451"/>
      <c r="IRI38" s="450"/>
      <c r="IRJ38" s="450"/>
      <c r="IRK38" s="446"/>
      <c r="IRL38" s="446"/>
      <c r="IRM38" s="446"/>
      <c r="IRN38" s="446"/>
      <c r="IRO38" s="451"/>
      <c r="IRP38" s="451"/>
      <c r="IRQ38" s="450"/>
      <c r="IRR38" s="450"/>
      <c r="IRS38" s="446"/>
      <c r="IRT38" s="446"/>
      <c r="IRU38" s="446"/>
      <c r="IRV38" s="446"/>
      <c r="IRW38" s="451"/>
      <c r="IRX38" s="451"/>
      <c r="IRY38" s="450"/>
      <c r="IRZ38" s="450"/>
      <c r="ISA38" s="446"/>
      <c r="ISB38" s="446"/>
      <c r="ISC38" s="446"/>
      <c r="ISD38" s="446"/>
      <c r="ISE38" s="451"/>
      <c r="ISF38" s="451"/>
      <c r="ISG38" s="450"/>
      <c r="ISH38" s="450"/>
      <c r="ISI38" s="446"/>
      <c r="ISJ38" s="446"/>
      <c r="ISK38" s="446"/>
      <c r="ISL38" s="446"/>
      <c r="ISM38" s="451"/>
      <c r="ISN38" s="451"/>
      <c r="ISO38" s="450"/>
      <c r="ISP38" s="450"/>
      <c r="ISQ38" s="446"/>
      <c r="ISR38" s="446"/>
      <c r="ISS38" s="446"/>
      <c r="IST38" s="446"/>
      <c r="ISU38" s="451"/>
      <c r="ISV38" s="451"/>
      <c r="ISW38" s="450"/>
      <c r="ISX38" s="450"/>
      <c r="ISY38" s="446"/>
      <c r="ISZ38" s="446"/>
      <c r="ITA38" s="446"/>
      <c r="ITB38" s="446"/>
      <c r="ITC38" s="451"/>
      <c r="ITD38" s="451"/>
      <c r="ITE38" s="450"/>
      <c r="ITF38" s="450"/>
      <c r="ITG38" s="446"/>
      <c r="ITH38" s="446"/>
      <c r="ITI38" s="446"/>
      <c r="ITJ38" s="446"/>
      <c r="ITK38" s="451"/>
      <c r="ITL38" s="451"/>
      <c r="ITM38" s="450"/>
      <c r="ITN38" s="450"/>
      <c r="ITO38" s="446"/>
      <c r="ITP38" s="446"/>
      <c r="ITQ38" s="446"/>
      <c r="ITR38" s="446"/>
      <c r="ITS38" s="451"/>
      <c r="ITT38" s="451"/>
      <c r="ITU38" s="450"/>
      <c r="ITV38" s="450"/>
      <c r="ITW38" s="446"/>
      <c r="ITX38" s="446"/>
      <c r="ITY38" s="446"/>
      <c r="ITZ38" s="446"/>
      <c r="IUA38" s="451"/>
      <c r="IUB38" s="451"/>
      <c r="IUC38" s="450"/>
      <c r="IUD38" s="450"/>
      <c r="IUE38" s="446"/>
      <c r="IUF38" s="446"/>
      <c r="IUG38" s="446"/>
      <c r="IUH38" s="446"/>
      <c r="IUI38" s="451"/>
      <c r="IUJ38" s="451"/>
      <c r="IUK38" s="450"/>
      <c r="IUL38" s="450"/>
      <c r="IUM38" s="446"/>
      <c r="IUN38" s="446"/>
      <c r="IUO38" s="446"/>
      <c r="IUP38" s="446"/>
      <c r="IUQ38" s="451"/>
      <c r="IUR38" s="451"/>
      <c r="IUS38" s="450"/>
      <c r="IUT38" s="450"/>
      <c r="IUU38" s="446"/>
      <c r="IUV38" s="446"/>
      <c r="IUW38" s="446"/>
      <c r="IUX38" s="446"/>
      <c r="IUY38" s="451"/>
      <c r="IUZ38" s="451"/>
      <c r="IVA38" s="450"/>
      <c r="IVB38" s="450"/>
      <c r="IVC38" s="446"/>
      <c r="IVD38" s="446"/>
      <c r="IVE38" s="446"/>
      <c r="IVF38" s="446"/>
      <c r="IVG38" s="451"/>
      <c r="IVH38" s="451"/>
      <c r="IVI38" s="450"/>
      <c r="IVJ38" s="450"/>
      <c r="IVK38" s="446"/>
      <c r="IVL38" s="446"/>
      <c r="IVM38" s="446"/>
      <c r="IVN38" s="446"/>
      <c r="IVO38" s="451"/>
      <c r="IVP38" s="451"/>
      <c r="IVQ38" s="450"/>
      <c r="IVR38" s="450"/>
      <c r="IVS38" s="446"/>
      <c r="IVT38" s="446"/>
      <c r="IVU38" s="446"/>
      <c r="IVV38" s="446"/>
      <c r="IVW38" s="451"/>
      <c r="IVX38" s="451"/>
      <c r="IVY38" s="450"/>
      <c r="IVZ38" s="450"/>
      <c r="IWA38" s="446"/>
      <c r="IWB38" s="446"/>
      <c r="IWC38" s="446"/>
      <c r="IWD38" s="446"/>
      <c r="IWE38" s="451"/>
      <c r="IWF38" s="451"/>
      <c r="IWG38" s="450"/>
      <c r="IWH38" s="450"/>
      <c r="IWI38" s="446"/>
      <c r="IWJ38" s="446"/>
      <c r="IWK38" s="446"/>
      <c r="IWL38" s="446"/>
      <c r="IWM38" s="451"/>
      <c r="IWN38" s="451"/>
      <c r="IWO38" s="450"/>
      <c r="IWP38" s="450"/>
      <c r="IWQ38" s="446"/>
      <c r="IWR38" s="446"/>
      <c r="IWS38" s="446"/>
      <c r="IWT38" s="446"/>
      <c r="IWU38" s="451"/>
      <c r="IWV38" s="451"/>
      <c r="IWW38" s="450"/>
      <c r="IWX38" s="450"/>
      <c r="IWY38" s="446"/>
      <c r="IWZ38" s="446"/>
      <c r="IXA38" s="446"/>
      <c r="IXB38" s="446"/>
      <c r="IXC38" s="451"/>
      <c r="IXD38" s="451"/>
      <c r="IXE38" s="450"/>
      <c r="IXF38" s="450"/>
      <c r="IXG38" s="446"/>
      <c r="IXH38" s="446"/>
      <c r="IXI38" s="446"/>
      <c r="IXJ38" s="446"/>
      <c r="IXK38" s="451"/>
      <c r="IXL38" s="451"/>
      <c r="IXM38" s="450"/>
      <c r="IXN38" s="450"/>
      <c r="IXO38" s="446"/>
      <c r="IXP38" s="446"/>
      <c r="IXQ38" s="446"/>
      <c r="IXR38" s="446"/>
      <c r="IXS38" s="451"/>
      <c r="IXT38" s="451"/>
      <c r="IXU38" s="450"/>
      <c r="IXV38" s="450"/>
      <c r="IXW38" s="446"/>
      <c r="IXX38" s="446"/>
      <c r="IXY38" s="446"/>
      <c r="IXZ38" s="446"/>
      <c r="IYA38" s="451"/>
      <c r="IYB38" s="451"/>
      <c r="IYC38" s="450"/>
      <c r="IYD38" s="450"/>
      <c r="IYE38" s="446"/>
      <c r="IYF38" s="446"/>
      <c r="IYG38" s="446"/>
      <c r="IYH38" s="446"/>
      <c r="IYI38" s="451"/>
      <c r="IYJ38" s="451"/>
      <c r="IYK38" s="450"/>
      <c r="IYL38" s="450"/>
      <c r="IYM38" s="446"/>
      <c r="IYN38" s="446"/>
      <c r="IYO38" s="446"/>
      <c r="IYP38" s="446"/>
      <c r="IYQ38" s="451"/>
      <c r="IYR38" s="451"/>
      <c r="IYS38" s="450"/>
      <c r="IYT38" s="450"/>
      <c r="IYU38" s="446"/>
      <c r="IYV38" s="446"/>
      <c r="IYW38" s="446"/>
      <c r="IYX38" s="446"/>
      <c r="IYY38" s="451"/>
      <c r="IYZ38" s="451"/>
      <c r="IZA38" s="450"/>
      <c r="IZB38" s="450"/>
      <c r="IZC38" s="446"/>
      <c r="IZD38" s="446"/>
      <c r="IZE38" s="446"/>
      <c r="IZF38" s="446"/>
      <c r="IZG38" s="451"/>
      <c r="IZH38" s="451"/>
      <c r="IZI38" s="450"/>
      <c r="IZJ38" s="450"/>
      <c r="IZK38" s="446"/>
      <c r="IZL38" s="446"/>
      <c r="IZM38" s="446"/>
      <c r="IZN38" s="446"/>
      <c r="IZO38" s="451"/>
      <c r="IZP38" s="451"/>
      <c r="IZQ38" s="450"/>
      <c r="IZR38" s="450"/>
      <c r="IZS38" s="446"/>
      <c r="IZT38" s="446"/>
      <c r="IZU38" s="446"/>
      <c r="IZV38" s="446"/>
      <c r="IZW38" s="451"/>
      <c r="IZX38" s="451"/>
      <c r="IZY38" s="450"/>
      <c r="IZZ38" s="450"/>
      <c r="JAA38" s="446"/>
      <c r="JAB38" s="446"/>
      <c r="JAC38" s="446"/>
      <c r="JAD38" s="446"/>
      <c r="JAE38" s="451"/>
      <c r="JAF38" s="451"/>
      <c r="JAG38" s="450"/>
      <c r="JAH38" s="450"/>
      <c r="JAI38" s="446"/>
      <c r="JAJ38" s="446"/>
      <c r="JAK38" s="446"/>
      <c r="JAL38" s="446"/>
      <c r="JAM38" s="451"/>
      <c r="JAN38" s="451"/>
      <c r="JAO38" s="450"/>
      <c r="JAP38" s="450"/>
      <c r="JAQ38" s="446"/>
      <c r="JAR38" s="446"/>
      <c r="JAS38" s="446"/>
      <c r="JAT38" s="446"/>
      <c r="JAU38" s="451"/>
      <c r="JAV38" s="451"/>
      <c r="JAW38" s="450"/>
      <c r="JAX38" s="450"/>
      <c r="JAY38" s="446"/>
      <c r="JAZ38" s="446"/>
      <c r="JBA38" s="446"/>
      <c r="JBB38" s="446"/>
      <c r="JBC38" s="451"/>
      <c r="JBD38" s="451"/>
      <c r="JBE38" s="450"/>
      <c r="JBF38" s="450"/>
      <c r="JBG38" s="446"/>
      <c r="JBH38" s="446"/>
      <c r="JBI38" s="446"/>
      <c r="JBJ38" s="446"/>
      <c r="JBK38" s="451"/>
      <c r="JBL38" s="451"/>
      <c r="JBM38" s="450"/>
      <c r="JBN38" s="450"/>
      <c r="JBO38" s="446"/>
      <c r="JBP38" s="446"/>
      <c r="JBQ38" s="446"/>
      <c r="JBR38" s="446"/>
      <c r="JBS38" s="451"/>
      <c r="JBT38" s="451"/>
      <c r="JBU38" s="450"/>
      <c r="JBV38" s="450"/>
      <c r="JBW38" s="446"/>
      <c r="JBX38" s="446"/>
      <c r="JBY38" s="446"/>
      <c r="JBZ38" s="446"/>
      <c r="JCA38" s="451"/>
      <c r="JCB38" s="451"/>
      <c r="JCC38" s="450"/>
      <c r="JCD38" s="450"/>
      <c r="JCE38" s="446"/>
      <c r="JCF38" s="446"/>
      <c r="JCG38" s="446"/>
      <c r="JCH38" s="446"/>
      <c r="JCI38" s="451"/>
      <c r="JCJ38" s="451"/>
      <c r="JCK38" s="450"/>
      <c r="JCL38" s="450"/>
      <c r="JCM38" s="446"/>
      <c r="JCN38" s="446"/>
      <c r="JCO38" s="446"/>
      <c r="JCP38" s="446"/>
      <c r="JCQ38" s="451"/>
      <c r="JCR38" s="451"/>
      <c r="JCS38" s="450"/>
      <c r="JCT38" s="450"/>
      <c r="JCU38" s="446"/>
      <c r="JCV38" s="446"/>
      <c r="JCW38" s="446"/>
      <c r="JCX38" s="446"/>
      <c r="JCY38" s="451"/>
      <c r="JCZ38" s="451"/>
      <c r="JDA38" s="450"/>
      <c r="JDB38" s="450"/>
      <c r="JDC38" s="446"/>
      <c r="JDD38" s="446"/>
      <c r="JDE38" s="446"/>
      <c r="JDF38" s="446"/>
      <c r="JDG38" s="451"/>
      <c r="JDH38" s="451"/>
      <c r="JDI38" s="450"/>
      <c r="JDJ38" s="450"/>
      <c r="JDK38" s="446"/>
      <c r="JDL38" s="446"/>
      <c r="JDM38" s="446"/>
      <c r="JDN38" s="446"/>
      <c r="JDO38" s="451"/>
      <c r="JDP38" s="451"/>
      <c r="JDQ38" s="450"/>
      <c r="JDR38" s="450"/>
      <c r="JDS38" s="446"/>
      <c r="JDT38" s="446"/>
      <c r="JDU38" s="446"/>
      <c r="JDV38" s="446"/>
      <c r="JDW38" s="451"/>
      <c r="JDX38" s="451"/>
      <c r="JDY38" s="450"/>
      <c r="JDZ38" s="450"/>
      <c r="JEA38" s="446"/>
      <c r="JEB38" s="446"/>
      <c r="JEC38" s="446"/>
      <c r="JED38" s="446"/>
      <c r="JEE38" s="451"/>
      <c r="JEF38" s="451"/>
      <c r="JEG38" s="450"/>
      <c r="JEH38" s="450"/>
      <c r="JEI38" s="446"/>
      <c r="JEJ38" s="446"/>
      <c r="JEK38" s="446"/>
      <c r="JEL38" s="446"/>
      <c r="JEM38" s="451"/>
      <c r="JEN38" s="451"/>
      <c r="JEO38" s="450"/>
      <c r="JEP38" s="450"/>
      <c r="JEQ38" s="446"/>
      <c r="JER38" s="446"/>
      <c r="JES38" s="446"/>
      <c r="JET38" s="446"/>
      <c r="JEU38" s="451"/>
      <c r="JEV38" s="451"/>
      <c r="JEW38" s="450"/>
      <c r="JEX38" s="450"/>
      <c r="JEY38" s="446"/>
      <c r="JEZ38" s="446"/>
      <c r="JFA38" s="446"/>
      <c r="JFB38" s="446"/>
      <c r="JFC38" s="451"/>
      <c r="JFD38" s="451"/>
      <c r="JFE38" s="450"/>
      <c r="JFF38" s="450"/>
      <c r="JFG38" s="446"/>
      <c r="JFH38" s="446"/>
      <c r="JFI38" s="446"/>
      <c r="JFJ38" s="446"/>
      <c r="JFK38" s="451"/>
      <c r="JFL38" s="451"/>
      <c r="JFM38" s="450"/>
      <c r="JFN38" s="450"/>
      <c r="JFO38" s="446"/>
      <c r="JFP38" s="446"/>
      <c r="JFQ38" s="446"/>
      <c r="JFR38" s="446"/>
      <c r="JFS38" s="451"/>
      <c r="JFT38" s="451"/>
      <c r="JFU38" s="450"/>
      <c r="JFV38" s="450"/>
      <c r="JFW38" s="446"/>
      <c r="JFX38" s="446"/>
      <c r="JFY38" s="446"/>
      <c r="JFZ38" s="446"/>
      <c r="JGA38" s="451"/>
      <c r="JGB38" s="451"/>
      <c r="JGC38" s="450"/>
      <c r="JGD38" s="450"/>
      <c r="JGE38" s="446"/>
      <c r="JGF38" s="446"/>
      <c r="JGG38" s="446"/>
      <c r="JGH38" s="446"/>
      <c r="JGI38" s="451"/>
      <c r="JGJ38" s="451">
        <f>+ROUND(JGH38*JGI38,0)</f>
        <v>0</v>
      </c>
      <c r="JGK38" s="450" t="s">
        <v>327</v>
      </c>
      <c r="JGL38" s="450" t="s">
        <v>127</v>
      </c>
      <c r="JGM38" s="446" t="s">
        <v>128</v>
      </c>
      <c r="JGN38" s="446" t="s">
        <v>129</v>
      </c>
      <c r="JGO38" s="446" t="s">
        <v>130</v>
      </c>
      <c r="JGP38" s="446">
        <v>0.3</v>
      </c>
      <c r="JGQ38" s="451">
        <f>+VLOOKUP(JGL38,[111]Insumos!$A$2:$F$2700,5,FALSE)</f>
        <v>2679</v>
      </c>
      <c r="JGR38" s="451">
        <f>+ROUND(JGP38*JGQ38,0)</f>
        <v>804</v>
      </c>
      <c r="JGS38" s="450" t="s">
        <v>327</v>
      </c>
      <c r="JGT38" s="450" t="s">
        <v>127</v>
      </c>
      <c r="JGU38" s="446" t="s">
        <v>128</v>
      </c>
      <c r="JGV38" s="446" t="s">
        <v>129</v>
      </c>
      <c r="JGW38" s="446" t="s">
        <v>130</v>
      </c>
      <c r="JGX38" s="446">
        <v>0.3</v>
      </c>
      <c r="JGY38" s="451">
        <f>+VLOOKUP(JGT38,[111]Insumos!$A$2:$F$2700,5,FALSE)</f>
        <v>2679</v>
      </c>
      <c r="JGZ38" s="451">
        <f>+ROUND(JGX38*JGY38,0)</f>
        <v>804</v>
      </c>
      <c r="JHA38" s="450" t="s">
        <v>327</v>
      </c>
      <c r="JHB38" s="450" t="s">
        <v>127</v>
      </c>
      <c r="JHC38" s="446" t="s">
        <v>128</v>
      </c>
      <c r="JHD38" s="446" t="s">
        <v>129</v>
      </c>
      <c r="JHE38" s="446" t="s">
        <v>130</v>
      </c>
      <c r="JHF38" s="446">
        <v>0.3</v>
      </c>
      <c r="JHG38" s="451">
        <f>+VLOOKUP(JHB38,[111]Insumos!$A$2:$F$2700,5,FALSE)</f>
        <v>2679</v>
      </c>
      <c r="JHH38" s="451">
        <f>+ROUND(JHF38*JHG38,0)</f>
        <v>804</v>
      </c>
      <c r="JHI38" s="450" t="s">
        <v>327</v>
      </c>
      <c r="JHJ38" s="450" t="s">
        <v>127</v>
      </c>
      <c r="JHK38" s="446" t="s">
        <v>128</v>
      </c>
      <c r="JHL38" s="446" t="s">
        <v>129</v>
      </c>
      <c r="JHM38" s="446" t="s">
        <v>130</v>
      </c>
      <c r="JHN38" s="446">
        <v>0.3</v>
      </c>
      <c r="JHO38" s="451">
        <f>+VLOOKUP(JHJ38,[111]Insumos!$A$2:$F$2700,5,FALSE)</f>
        <v>2679</v>
      </c>
      <c r="JHP38" s="451">
        <f>+ROUND(JHN38*JHO38,0)</f>
        <v>804</v>
      </c>
      <c r="JHQ38" s="450" t="s">
        <v>327</v>
      </c>
      <c r="JHR38" s="450" t="s">
        <v>127</v>
      </c>
      <c r="JHS38" s="446" t="s">
        <v>128</v>
      </c>
      <c r="JHT38" s="446" t="s">
        <v>129</v>
      </c>
      <c r="JHU38" s="446" t="s">
        <v>130</v>
      </c>
      <c r="JHV38" s="446">
        <v>0.3</v>
      </c>
      <c r="JHW38" s="451">
        <f>+VLOOKUP(JHR38,[111]Insumos!$A$2:$F$2700,5,FALSE)</f>
        <v>2679</v>
      </c>
      <c r="JHX38" s="451">
        <f>+ROUND(JHV38*JHW38,0)</f>
        <v>804</v>
      </c>
      <c r="JHY38" s="450" t="s">
        <v>327</v>
      </c>
      <c r="JHZ38" s="450" t="s">
        <v>127</v>
      </c>
      <c r="JIA38" s="446" t="s">
        <v>128</v>
      </c>
      <c r="JIB38" s="446" t="s">
        <v>129</v>
      </c>
      <c r="JIC38" s="446" t="s">
        <v>130</v>
      </c>
      <c r="JID38" s="446">
        <v>0.3</v>
      </c>
      <c r="JIE38" s="451">
        <f>+VLOOKUP(JHZ38,[111]Insumos!$A$2:$F$2700,5,FALSE)</f>
        <v>2679</v>
      </c>
      <c r="JIF38" s="451">
        <f>+ROUND(JID38*JIE38,0)</f>
        <v>804</v>
      </c>
      <c r="JIG38" s="450" t="s">
        <v>327</v>
      </c>
      <c r="JIH38" s="450" t="s">
        <v>127</v>
      </c>
      <c r="JII38" s="446" t="s">
        <v>128</v>
      </c>
      <c r="JIJ38" s="446" t="s">
        <v>129</v>
      </c>
      <c r="JIK38" s="446" t="s">
        <v>130</v>
      </c>
      <c r="JIL38" s="446">
        <v>0.3</v>
      </c>
      <c r="JIM38" s="451">
        <f>+VLOOKUP(JIH38,[111]Insumos!$A$2:$F$2700,5,FALSE)</f>
        <v>2679</v>
      </c>
      <c r="JIN38" s="451">
        <f>+ROUND(JIL38*JIM38,0)</f>
        <v>804</v>
      </c>
      <c r="JIO38" s="450" t="s">
        <v>327</v>
      </c>
      <c r="JIP38" s="450" t="s">
        <v>127</v>
      </c>
      <c r="JIQ38" s="446" t="s">
        <v>128</v>
      </c>
      <c r="JIR38" s="446" t="s">
        <v>129</v>
      </c>
      <c r="JIS38" s="446" t="s">
        <v>130</v>
      </c>
      <c r="JIT38" s="446">
        <v>0.3</v>
      </c>
      <c r="JIU38" s="451">
        <f>+VLOOKUP(JIP38,[111]Insumos!$A$2:$F$2700,5,FALSE)</f>
        <v>2679</v>
      </c>
      <c r="JIV38" s="451">
        <f>+ROUND(JIT38*JIU38,0)</f>
        <v>804</v>
      </c>
      <c r="JIW38" s="450" t="s">
        <v>327</v>
      </c>
      <c r="JIX38" s="450" t="s">
        <v>127</v>
      </c>
      <c r="JIY38" s="446" t="s">
        <v>128</v>
      </c>
      <c r="JIZ38" s="446" t="s">
        <v>129</v>
      </c>
      <c r="JJA38" s="446" t="s">
        <v>130</v>
      </c>
      <c r="JJB38" s="446">
        <v>0.3</v>
      </c>
      <c r="JJC38" s="451">
        <f>+VLOOKUP(JIX38,[111]Insumos!$A$2:$F$2700,5,FALSE)</f>
        <v>2679</v>
      </c>
      <c r="JJD38" s="451">
        <f>+ROUND(JJB38*JJC38,0)</f>
        <v>804</v>
      </c>
      <c r="JJE38" s="450" t="s">
        <v>327</v>
      </c>
      <c r="JJF38" s="450" t="s">
        <v>127</v>
      </c>
      <c r="JJG38" s="446" t="s">
        <v>128</v>
      </c>
      <c r="JJH38" s="446" t="s">
        <v>129</v>
      </c>
      <c r="JJI38" s="446" t="s">
        <v>130</v>
      </c>
      <c r="JJJ38" s="446">
        <v>0.3</v>
      </c>
      <c r="JJK38" s="451">
        <f>+VLOOKUP(JJF38,[111]Insumos!$A$2:$F$2700,5,FALSE)</f>
        <v>2679</v>
      </c>
      <c r="JJL38" s="451">
        <f>+ROUND(JJJ38*JJK38,0)</f>
        <v>804</v>
      </c>
      <c r="JJM38" s="450" t="s">
        <v>327</v>
      </c>
      <c r="JJN38" s="450" t="s">
        <v>127</v>
      </c>
      <c r="JJO38" s="446" t="s">
        <v>128</v>
      </c>
      <c r="JJP38" s="446" t="s">
        <v>129</v>
      </c>
      <c r="JJQ38" s="446" t="s">
        <v>130</v>
      </c>
      <c r="JJR38" s="446">
        <v>0.3</v>
      </c>
      <c r="JJS38" s="451">
        <f>+VLOOKUP(JJN38,[111]Insumos!$A$2:$F$2700,5,FALSE)</f>
        <v>2679</v>
      </c>
      <c r="JJT38" s="451">
        <f>+ROUND(JJR38*JJS38,0)</f>
        <v>804</v>
      </c>
      <c r="JJU38" s="450" t="s">
        <v>327</v>
      </c>
      <c r="JJV38" s="450" t="s">
        <v>127</v>
      </c>
      <c r="JJW38" s="446" t="s">
        <v>128</v>
      </c>
      <c r="JJX38" s="446" t="s">
        <v>129</v>
      </c>
      <c r="JJY38" s="446" t="s">
        <v>130</v>
      </c>
      <c r="JJZ38" s="446">
        <v>0.3</v>
      </c>
      <c r="JKA38" s="451">
        <f>+VLOOKUP(JJV38,[111]Insumos!$A$2:$F$2700,5,FALSE)</f>
        <v>2679</v>
      </c>
      <c r="JKB38" s="451">
        <f>+ROUND(JJZ38*JKA38,0)</f>
        <v>804</v>
      </c>
      <c r="JKC38" s="450" t="s">
        <v>327</v>
      </c>
      <c r="JKD38" s="450" t="s">
        <v>127</v>
      </c>
      <c r="JKE38" s="446" t="s">
        <v>128</v>
      </c>
      <c r="JKF38" s="446" t="s">
        <v>129</v>
      </c>
      <c r="JKG38" s="446" t="s">
        <v>130</v>
      </c>
      <c r="JKH38" s="446">
        <v>0.3</v>
      </c>
      <c r="JKI38" s="451">
        <f>+VLOOKUP(JKD38,[111]Insumos!$A$2:$F$2700,5,FALSE)</f>
        <v>2679</v>
      </c>
      <c r="JKJ38" s="451">
        <f>+ROUND(JKH38*JKI38,0)</f>
        <v>804</v>
      </c>
      <c r="JKK38" s="450" t="s">
        <v>327</v>
      </c>
      <c r="JKL38" s="450" t="s">
        <v>127</v>
      </c>
      <c r="JKM38" s="446" t="s">
        <v>128</v>
      </c>
      <c r="JKN38" s="446" t="s">
        <v>129</v>
      </c>
      <c r="JKO38" s="446" t="s">
        <v>130</v>
      </c>
      <c r="JKP38" s="446">
        <v>0.3</v>
      </c>
      <c r="JKQ38" s="451">
        <f>+VLOOKUP(JKL38,[111]Insumos!$A$2:$F$2700,5,FALSE)</f>
        <v>2679</v>
      </c>
      <c r="JKR38" s="451">
        <f>+ROUND(JKP38*JKQ38,0)</f>
        <v>804</v>
      </c>
      <c r="JKS38" s="450" t="s">
        <v>327</v>
      </c>
      <c r="JKT38" s="450" t="s">
        <v>127</v>
      </c>
      <c r="JKU38" s="446" t="s">
        <v>128</v>
      </c>
      <c r="JKV38" s="446" t="s">
        <v>129</v>
      </c>
      <c r="JKW38" s="446" t="s">
        <v>130</v>
      </c>
      <c r="JKX38" s="446">
        <v>0.3</v>
      </c>
      <c r="JKY38" s="451">
        <f>+VLOOKUP(JKT38,[111]Insumos!$A$2:$F$2700,5,FALSE)</f>
        <v>2679</v>
      </c>
      <c r="JKZ38" s="451">
        <f>+ROUND(JKX38*JKY38,0)</f>
        <v>804</v>
      </c>
      <c r="JLA38" s="450" t="s">
        <v>327</v>
      </c>
      <c r="JLB38" s="450" t="s">
        <v>127</v>
      </c>
      <c r="JLC38" s="446" t="s">
        <v>128</v>
      </c>
      <c r="JLD38" s="446" t="s">
        <v>129</v>
      </c>
      <c r="JLE38" s="446" t="s">
        <v>130</v>
      </c>
      <c r="JLF38" s="446">
        <v>0.3</v>
      </c>
      <c r="JLG38" s="451">
        <f>+VLOOKUP(JLB38,[111]Insumos!$A$2:$F$2700,5,FALSE)</f>
        <v>2679</v>
      </c>
      <c r="JLH38" s="451">
        <f>+ROUND(JLF38*JLG38,0)</f>
        <v>804</v>
      </c>
      <c r="JLI38" s="450" t="s">
        <v>327</v>
      </c>
      <c r="JLJ38" s="450" t="s">
        <v>127</v>
      </c>
      <c r="JLK38" s="446" t="s">
        <v>128</v>
      </c>
      <c r="JLL38" s="446" t="s">
        <v>129</v>
      </c>
      <c r="JLM38" s="446" t="s">
        <v>130</v>
      </c>
      <c r="JLN38" s="446">
        <v>0.3</v>
      </c>
      <c r="JLO38" s="451">
        <f>+VLOOKUP(JLJ38,[111]Insumos!$A$2:$F$2700,5,FALSE)</f>
        <v>2679</v>
      </c>
      <c r="JLP38" s="451">
        <f>+ROUND(JLN38*JLO38,0)</f>
        <v>804</v>
      </c>
      <c r="JLQ38" s="450" t="s">
        <v>327</v>
      </c>
      <c r="JLR38" s="450" t="s">
        <v>127</v>
      </c>
      <c r="JLS38" s="446" t="s">
        <v>128</v>
      </c>
      <c r="JLT38" s="446" t="s">
        <v>129</v>
      </c>
      <c r="JLU38" s="446" t="s">
        <v>130</v>
      </c>
      <c r="JLV38" s="446">
        <v>0.3</v>
      </c>
      <c r="JLW38" s="451">
        <f>+VLOOKUP(JLR38,[111]Insumos!$A$2:$F$2700,5,FALSE)</f>
        <v>2679</v>
      </c>
      <c r="JLX38" s="451">
        <f>+ROUND(JLV38*JLW38,0)</f>
        <v>804</v>
      </c>
      <c r="JLY38" s="450" t="s">
        <v>327</v>
      </c>
      <c r="JLZ38" s="450" t="s">
        <v>127</v>
      </c>
      <c r="JMA38" s="446" t="s">
        <v>128</v>
      </c>
      <c r="JMB38" s="446" t="s">
        <v>129</v>
      </c>
      <c r="JMC38" s="446" t="s">
        <v>130</v>
      </c>
      <c r="JMD38" s="446">
        <v>0.3</v>
      </c>
      <c r="JME38" s="451">
        <f>+VLOOKUP(JLZ38,[111]Insumos!$A$2:$F$2700,5,FALSE)</f>
        <v>2679</v>
      </c>
      <c r="JMF38" s="451">
        <f>+ROUND(JMD38*JME38,0)</f>
        <v>804</v>
      </c>
      <c r="JMG38" s="450" t="s">
        <v>327</v>
      </c>
      <c r="JMH38" s="450" t="s">
        <v>127</v>
      </c>
      <c r="JMI38" s="446" t="s">
        <v>128</v>
      </c>
      <c r="JMJ38" s="446" t="s">
        <v>129</v>
      </c>
      <c r="JMK38" s="446" t="s">
        <v>130</v>
      </c>
      <c r="JML38" s="446">
        <v>0.3</v>
      </c>
      <c r="JMM38" s="451">
        <f>+VLOOKUP(JMH38,[111]Insumos!$A$2:$F$2700,5,FALSE)</f>
        <v>2679</v>
      </c>
      <c r="JMN38" s="451">
        <f>+ROUND(JML38*JMM38,0)</f>
        <v>804</v>
      </c>
      <c r="JMO38" s="450" t="s">
        <v>327</v>
      </c>
      <c r="JMP38" s="450" t="s">
        <v>127</v>
      </c>
      <c r="JMQ38" s="446" t="s">
        <v>128</v>
      </c>
      <c r="JMR38" s="446" t="s">
        <v>129</v>
      </c>
      <c r="JMS38" s="446" t="s">
        <v>130</v>
      </c>
      <c r="JMT38" s="446">
        <v>0.3</v>
      </c>
      <c r="JMU38" s="451">
        <f>+VLOOKUP(JMP38,[111]Insumos!$A$2:$F$2700,5,FALSE)</f>
        <v>2679</v>
      </c>
      <c r="JMV38" s="451">
        <f>+ROUND(JMT38*JMU38,0)</f>
        <v>804</v>
      </c>
      <c r="JMW38" s="450" t="s">
        <v>327</v>
      </c>
      <c r="JMX38" s="450" t="s">
        <v>127</v>
      </c>
      <c r="JMY38" s="446" t="s">
        <v>128</v>
      </c>
      <c r="JMZ38" s="446" t="s">
        <v>129</v>
      </c>
      <c r="JNA38" s="446" t="s">
        <v>130</v>
      </c>
      <c r="JNB38" s="446">
        <v>0.3</v>
      </c>
      <c r="JNC38" s="451">
        <f>+VLOOKUP(JMX38,[111]Insumos!$A$2:$F$2700,5,FALSE)</f>
        <v>2679</v>
      </c>
      <c r="JND38" s="451">
        <f>+ROUND(JNB38*JNC38,0)</f>
        <v>804</v>
      </c>
      <c r="JNE38" s="450" t="s">
        <v>327</v>
      </c>
      <c r="JNF38" s="450" t="s">
        <v>127</v>
      </c>
      <c r="JNG38" s="446" t="s">
        <v>128</v>
      </c>
      <c r="JNH38" s="446" t="s">
        <v>129</v>
      </c>
      <c r="JNI38" s="446" t="s">
        <v>130</v>
      </c>
      <c r="JNJ38" s="446">
        <v>0.3</v>
      </c>
      <c r="JNK38" s="451">
        <f>+VLOOKUP(JNF38,[111]Insumos!$A$2:$F$2700,5,FALSE)</f>
        <v>2679</v>
      </c>
      <c r="JNL38" s="451">
        <f>+ROUND(JNJ38*JNK38,0)</f>
        <v>804</v>
      </c>
      <c r="JNM38" s="450" t="s">
        <v>327</v>
      </c>
      <c r="JNN38" s="450" t="s">
        <v>127</v>
      </c>
      <c r="JNO38" s="446" t="s">
        <v>128</v>
      </c>
      <c r="JNP38" s="446" t="s">
        <v>129</v>
      </c>
      <c r="JNQ38" s="446" t="s">
        <v>130</v>
      </c>
      <c r="JNR38" s="446">
        <v>0.3</v>
      </c>
      <c r="JNS38" s="451">
        <f>+VLOOKUP(JNN38,[111]Insumos!$A$2:$F$2700,5,FALSE)</f>
        <v>2679</v>
      </c>
      <c r="JNT38" s="451">
        <f>+ROUND(JNR38*JNS38,0)</f>
        <v>804</v>
      </c>
      <c r="JNU38" s="450" t="s">
        <v>327</v>
      </c>
      <c r="JNV38" s="450" t="s">
        <v>127</v>
      </c>
      <c r="JNW38" s="446" t="s">
        <v>128</v>
      </c>
      <c r="JNX38" s="446" t="s">
        <v>129</v>
      </c>
      <c r="JNY38" s="446" t="s">
        <v>130</v>
      </c>
      <c r="JNZ38" s="446">
        <v>0.3</v>
      </c>
      <c r="JOA38" s="451">
        <f>+VLOOKUP(JNV38,[111]Insumos!$A$2:$F$2700,5,FALSE)</f>
        <v>2679</v>
      </c>
      <c r="JOB38" s="451">
        <f>+ROUND(JNZ38*JOA38,0)</f>
        <v>804</v>
      </c>
      <c r="JOC38" s="450" t="s">
        <v>327</v>
      </c>
      <c r="JOD38" s="450" t="s">
        <v>127</v>
      </c>
      <c r="JOE38" s="446" t="s">
        <v>128</v>
      </c>
      <c r="JOF38" s="446" t="s">
        <v>129</v>
      </c>
      <c r="JOG38" s="446" t="s">
        <v>130</v>
      </c>
      <c r="JOH38" s="446">
        <v>0.3</v>
      </c>
      <c r="JOI38" s="451">
        <f>+VLOOKUP(JOD38,[111]Insumos!$A$2:$F$2700,5,FALSE)</f>
        <v>2679</v>
      </c>
      <c r="JOJ38" s="451">
        <f>+ROUND(JOH38*JOI38,0)</f>
        <v>804</v>
      </c>
      <c r="JOK38" s="450" t="s">
        <v>327</v>
      </c>
      <c r="JOL38" s="450" t="s">
        <v>127</v>
      </c>
      <c r="JOM38" s="446" t="s">
        <v>128</v>
      </c>
      <c r="JON38" s="446" t="s">
        <v>129</v>
      </c>
      <c r="JOO38" s="446" t="s">
        <v>130</v>
      </c>
      <c r="JOP38" s="446">
        <v>0.3</v>
      </c>
      <c r="JOQ38" s="451">
        <f>+VLOOKUP(JOL38,[111]Insumos!$A$2:$F$2700,5,FALSE)</f>
        <v>2679</v>
      </c>
      <c r="JOR38" s="451">
        <f>+ROUND(JOP38*JOQ38,0)</f>
        <v>804</v>
      </c>
      <c r="JOS38" s="450" t="s">
        <v>327</v>
      </c>
      <c r="JOT38" s="450" t="s">
        <v>127</v>
      </c>
      <c r="JOU38" s="446" t="s">
        <v>128</v>
      </c>
      <c r="JOV38" s="446" t="s">
        <v>129</v>
      </c>
      <c r="JOW38" s="446" t="s">
        <v>130</v>
      </c>
      <c r="JOX38" s="446">
        <v>0.3</v>
      </c>
      <c r="JOY38" s="451">
        <f>+VLOOKUP(JOT38,[111]Insumos!$A$2:$F$2700,5,FALSE)</f>
        <v>2679</v>
      </c>
      <c r="JOZ38" s="451">
        <f>+ROUND(JOX38*JOY38,0)</f>
        <v>804</v>
      </c>
      <c r="JPA38" s="450" t="s">
        <v>327</v>
      </c>
      <c r="JPB38" s="450" t="s">
        <v>127</v>
      </c>
      <c r="JPC38" s="446" t="s">
        <v>128</v>
      </c>
      <c r="JPD38" s="446" t="s">
        <v>129</v>
      </c>
      <c r="JPE38" s="446" t="s">
        <v>130</v>
      </c>
      <c r="JPF38" s="446">
        <v>0.3</v>
      </c>
      <c r="JPG38" s="451">
        <f>+VLOOKUP(JPB38,[111]Insumos!$A$2:$F$2700,5,FALSE)</f>
        <v>2679</v>
      </c>
      <c r="JPH38" s="451">
        <f>+ROUND(JPF38*JPG38,0)</f>
        <v>804</v>
      </c>
      <c r="JPI38" s="450" t="s">
        <v>327</v>
      </c>
      <c r="JPJ38" s="450" t="s">
        <v>127</v>
      </c>
      <c r="JPK38" s="446" t="s">
        <v>128</v>
      </c>
      <c r="JPL38" s="446" t="s">
        <v>129</v>
      </c>
      <c r="JPM38" s="446" t="s">
        <v>130</v>
      </c>
      <c r="JPN38" s="446">
        <v>0.3</v>
      </c>
      <c r="JPO38" s="451">
        <f>+VLOOKUP(JPJ38,[111]Insumos!$A$2:$F$2700,5,FALSE)</f>
        <v>2679</v>
      </c>
      <c r="JPP38" s="451">
        <f>+ROUND(JPN38*JPO38,0)</f>
        <v>804</v>
      </c>
      <c r="JPQ38" s="450" t="s">
        <v>327</v>
      </c>
      <c r="JPR38" s="450" t="s">
        <v>127</v>
      </c>
      <c r="JPS38" s="446" t="s">
        <v>128</v>
      </c>
      <c r="JPT38" s="446" t="s">
        <v>129</v>
      </c>
      <c r="JPU38" s="446" t="s">
        <v>130</v>
      </c>
      <c r="JPV38" s="446">
        <v>0.3</v>
      </c>
      <c r="JPW38" s="451">
        <f>+VLOOKUP(JPR38,[111]Insumos!$A$2:$F$2700,5,FALSE)</f>
        <v>2679</v>
      </c>
      <c r="JPX38" s="451">
        <f>+ROUND(JPV38*JPW38,0)</f>
        <v>804</v>
      </c>
      <c r="JPY38" s="450" t="s">
        <v>327</v>
      </c>
      <c r="JPZ38" s="450" t="s">
        <v>127</v>
      </c>
      <c r="JQA38" s="446" t="s">
        <v>128</v>
      </c>
      <c r="JQB38" s="446" t="s">
        <v>129</v>
      </c>
      <c r="JQC38" s="446" t="s">
        <v>130</v>
      </c>
      <c r="JQD38" s="446">
        <v>0.3</v>
      </c>
      <c r="JQE38" s="451">
        <f>+VLOOKUP(JPZ38,[111]Insumos!$A$2:$F$2700,5,FALSE)</f>
        <v>2679</v>
      </c>
      <c r="JQF38" s="451">
        <f>+ROUND(JQD38*JQE38,0)</f>
        <v>804</v>
      </c>
      <c r="JQG38" s="450" t="s">
        <v>327</v>
      </c>
      <c r="JQH38" s="450" t="s">
        <v>127</v>
      </c>
      <c r="JQI38" s="446" t="s">
        <v>128</v>
      </c>
      <c r="JQJ38" s="446" t="s">
        <v>129</v>
      </c>
      <c r="JQK38" s="446" t="s">
        <v>130</v>
      </c>
      <c r="JQL38" s="446">
        <v>0.3</v>
      </c>
      <c r="JQM38" s="451">
        <f>+VLOOKUP(JQH38,[111]Insumos!$A$2:$F$2700,5,FALSE)</f>
        <v>2679</v>
      </c>
      <c r="JQN38" s="451">
        <f>+ROUND(JQL38*JQM38,0)</f>
        <v>804</v>
      </c>
      <c r="JQO38" s="450" t="s">
        <v>327</v>
      </c>
      <c r="JQP38" s="450" t="s">
        <v>127</v>
      </c>
      <c r="JQQ38" s="446" t="s">
        <v>128</v>
      </c>
      <c r="JQR38" s="446" t="s">
        <v>129</v>
      </c>
      <c r="JQS38" s="446" t="s">
        <v>130</v>
      </c>
      <c r="JQT38" s="446">
        <v>0.3</v>
      </c>
      <c r="JQU38" s="451">
        <f>+VLOOKUP(JQP38,[111]Insumos!$A$2:$F$2700,5,FALSE)</f>
        <v>2679</v>
      </c>
      <c r="JQV38" s="451">
        <f>+ROUND(JQT38*JQU38,0)</f>
        <v>804</v>
      </c>
      <c r="JQW38" s="450" t="s">
        <v>327</v>
      </c>
      <c r="JQX38" s="450" t="s">
        <v>127</v>
      </c>
      <c r="JQY38" s="446" t="s">
        <v>128</v>
      </c>
      <c r="JQZ38" s="446" t="s">
        <v>129</v>
      </c>
      <c r="JRA38" s="446" t="s">
        <v>130</v>
      </c>
      <c r="JRB38" s="446">
        <v>0.3</v>
      </c>
      <c r="JRC38" s="451">
        <f>+VLOOKUP(JQX38,[111]Insumos!$A$2:$F$2700,5,FALSE)</f>
        <v>2679</v>
      </c>
      <c r="JRD38" s="451">
        <f>+ROUND(JRB38*JRC38,0)</f>
        <v>804</v>
      </c>
      <c r="JRE38" s="450" t="s">
        <v>327</v>
      </c>
      <c r="JRF38" s="450" t="s">
        <v>127</v>
      </c>
      <c r="JRG38" s="446" t="s">
        <v>128</v>
      </c>
      <c r="JRH38" s="446" t="s">
        <v>129</v>
      </c>
      <c r="JRI38" s="446" t="s">
        <v>130</v>
      </c>
      <c r="JRJ38" s="446">
        <v>0.3</v>
      </c>
      <c r="JRK38" s="451">
        <f>+VLOOKUP(JRF38,[111]Insumos!$A$2:$F$2700,5,FALSE)</f>
        <v>2679</v>
      </c>
      <c r="JRL38" s="451">
        <f>+ROUND(JRJ38*JRK38,0)</f>
        <v>804</v>
      </c>
      <c r="JRM38" s="450" t="s">
        <v>327</v>
      </c>
      <c r="JRN38" s="450" t="s">
        <v>127</v>
      </c>
      <c r="JRO38" s="446" t="s">
        <v>128</v>
      </c>
      <c r="JRP38" s="446" t="s">
        <v>129</v>
      </c>
      <c r="JRQ38" s="446" t="s">
        <v>130</v>
      </c>
      <c r="JRR38" s="446">
        <v>0.3</v>
      </c>
      <c r="JRS38" s="451">
        <f>+VLOOKUP(JRN38,[111]Insumos!$A$2:$F$2700,5,FALSE)</f>
        <v>2679</v>
      </c>
      <c r="JRT38" s="451">
        <f>+ROUND(JRR38*JRS38,0)</f>
        <v>804</v>
      </c>
      <c r="JRU38" s="450" t="s">
        <v>327</v>
      </c>
      <c r="JRV38" s="450" t="s">
        <v>127</v>
      </c>
      <c r="JRW38" s="446" t="s">
        <v>128</v>
      </c>
      <c r="JRX38" s="446" t="s">
        <v>129</v>
      </c>
      <c r="JRY38" s="446" t="s">
        <v>130</v>
      </c>
      <c r="JRZ38" s="446">
        <v>0.3</v>
      </c>
      <c r="JSA38" s="451">
        <f>+VLOOKUP(JRV38,[111]Insumos!$A$2:$F$2700,5,FALSE)</f>
        <v>2679</v>
      </c>
      <c r="JSB38" s="451">
        <f>+ROUND(JRZ38*JSA38,0)</f>
        <v>804</v>
      </c>
      <c r="JSC38" s="450" t="s">
        <v>327</v>
      </c>
      <c r="JSD38" s="450" t="s">
        <v>127</v>
      </c>
      <c r="JSE38" s="446" t="s">
        <v>128</v>
      </c>
      <c r="JSF38" s="446" t="s">
        <v>129</v>
      </c>
      <c r="JSG38" s="446" t="s">
        <v>130</v>
      </c>
      <c r="JSH38" s="446">
        <v>0.3</v>
      </c>
      <c r="JSI38" s="451">
        <f>+VLOOKUP(JSD38,[111]Insumos!$A$2:$F$2700,5,FALSE)</f>
        <v>2679</v>
      </c>
      <c r="JSJ38" s="451">
        <f>+ROUND(JSH38*JSI38,0)</f>
        <v>804</v>
      </c>
      <c r="JSK38" s="450" t="s">
        <v>327</v>
      </c>
      <c r="JSL38" s="450" t="s">
        <v>127</v>
      </c>
      <c r="JSM38" s="446" t="s">
        <v>128</v>
      </c>
      <c r="JSN38" s="446" t="s">
        <v>129</v>
      </c>
      <c r="JSO38" s="446" t="s">
        <v>130</v>
      </c>
      <c r="JSP38" s="446">
        <v>0.3</v>
      </c>
      <c r="JSQ38" s="451">
        <f>+VLOOKUP(JSL38,[111]Insumos!$A$2:$F$2700,5,FALSE)</f>
        <v>2679</v>
      </c>
      <c r="JSR38" s="451">
        <f>+ROUND(JSP38*JSQ38,0)</f>
        <v>804</v>
      </c>
      <c r="JSS38" s="450" t="s">
        <v>327</v>
      </c>
      <c r="JST38" s="450" t="s">
        <v>127</v>
      </c>
      <c r="JSU38" s="446" t="s">
        <v>128</v>
      </c>
      <c r="JSV38" s="446" t="s">
        <v>129</v>
      </c>
      <c r="JSW38" s="446" t="s">
        <v>130</v>
      </c>
      <c r="JSX38" s="446">
        <v>0.3</v>
      </c>
      <c r="JSY38" s="451">
        <f>+VLOOKUP(JST38,[111]Insumos!$A$2:$F$2700,5,FALSE)</f>
        <v>2679</v>
      </c>
      <c r="JSZ38" s="451">
        <f>+ROUND(JSX38*JSY38,0)</f>
        <v>804</v>
      </c>
      <c r="JTA38" s="450" t="s">
        <v>327</v>
      </c>
      <c r="JTB38" s="450" t="s">
        <v>127</v>
      </c>
      <c r="JTC38" s="446" t="s">
        <v>128</v>
      </c>
      <c r="JTD38" s="446" t="s">
        <v>129</v>
      </c>
      <c r="JTE38" s="446" t="s">
        <v>130</v>
      </c>
      <c r="JTF38" s="446">
        <v>0.3</v>
      </c>
      <c r="JTG38" s="451">
        <f>+VLOOKUP(JTB38,[111]Insumos!$A$2:$F$2700,5,FALSE)</f>
        <v>2679</v>
      </c>
      <c r="JTH38" s="451">
        <f>+ROUND(JTF38*JTG38,0)</f>
        <v>804</v>
      </c>
      <c r="JTI38" s="450" t="s">
        <v>327</v>
      </c>
      <c r="JTJ38" s="450" t="s">
        <v>127</v>
      </c>
      <c r="JTK38" s="446" t="s">
        <v>128</v>
      </c>
      <c r="JTL38" s="446" t="s">
        <v>129</v>
      </c>
      <c r="JTM38" s="446" t="s">
        <v>130</v>
      </c>
      <c r="JTN38" s="446">
        <v>0.3</v>
      </c>
      <c r="JTO38" s="451">
        <f>+VLOOKUP(JTJ38,[111]Insumos!$A$2:$F$2700,5,FALSE)</f>
        <v>2679</v>
      </c>
      <c r="JTP38" s="451">
        <f>+ROUND(JTN38*JTO38,0)</f>
        <v>804</v>
      </c>
      <c r="JTQ38" s="450" t="s">
        <v>327</v>
      </c>
      <c r="JTR38" s="450" t="s">
        <v>127</v>
      </c>
      <c r="JTS38" s="446" t="s">
        <v>128</v>
      </c>
      <c r="JTT38" s="446" t="s">
        <v>129</v>
      </c>
      <c r="JTU38" s="446" t="s">
        <v>130</v>
      </c>
      <c r="JTV38" s="446">
        <v>0.3</v>
      </c>
      <c r="JTW38" s="451">
        <f>+VLOOKUP(JTR38,[111]Insumos!$A$2:$F$2700,5,FALSE)</f>
        <v>2679</v>
      </c>
      <c r="JTX38" s="451">
        <f>+ROUND(JTV38*JTW38,0)</f>
        <v>804</v>
      </c>
      <c r="JTY38" s="450" t="s">
        <v>327</v>
      </c>
      <c r="JTZ38" s="450" t="s">
        <v>127</v>
      </c>
      <c r="JUA38" s="446" t="s">
        <v>128</v>
      </c>
      <c r="JUB38" s="446" t="s">
        <v>129</v>
      </c>
      <c r="JUC38" s="446" t="s">
        <v>130</v>
      </c>
      <c r="JUD38" s="446">
        <v>0.3</v>
      </c>
      <c r="JUE38" s="451">
        <f>+VLOOKUP(JTZ38,[111]Insumos!$A$2:$F$2700,5,FALSE)</f>
        <v>2679</v>
      </c>
      <c r="JUF38" s="451">
        <f>+ROUND(JUD38*JUE38,0)</f>
        <v>804</v>
      </c>
      <c r="JUG38" s="450" t="s">
        <v>327</v>
      </c>
      <c r="JUH38" s="450" t="s">
        <v>127</v>
      </c>
      <c r="JUI38" s="446" t="s">
        <v>128</v>
      </c>
      <c r="JUJ38" s="446" t="s">
        <v>129</v>
      </c>
      <c r="JUK38" s="446" t="s">
        <v>130</v>
      </c>
      <c r="JUL38" s="446">
        <v>0.3</v>
      </c>
      <c r="JUM38" s="451">
        <f>+VLOOKUP(JUH38,[111]Insumos!$A$2:$F$2700,5,FALSE)</f>
        <v>2679</v>
      </c>
      <c r="JUN38" s="451">
        <f>+ROUND(JUL38*JUM38,0)</f>
        <v>804</v>
      </c>
      <c r="JUO38" s="450" t="s">
        <v>327</v>
      </c>
      <c r="JUP38" s="450" t="s">
        <v>127</v>
      </c>
      <c r="JUQ38" s="446" t="s">
        <v>128</v>
      </c>
      <c r="JUR38" s="446" t="s">
        <v>129</v>
      </c>
      <c r="JUS38" s="446" t="s">
        <v>130</v>
      </c>
      <c r="JUT38" s="446">
        <v>0.3</v>
      </c>
      <c r="JUU38" s="451">
        <f>+VLOOKUP(JUP38,[111]Insumos!$A$2:$F$2700,5,FALSE)</f>
        <v>2679</v>
      </c>
      <c r="JUV38" s="451">
        <f>+ROUND(JUT38*JUU38,0)</f>
        <v>804</v>
      </c>
      <c r="JUW38" s="450" t="s">
        <v>327</v>
      </c>
      <c r="JUX38" s="450" t="s">
        <v>127</v>
      </c>
      <c r="JUY38" s="446" t="s">
        <v>128</v>
      </c>
      <c r="JUZ38" s="446" t="s">
        <v>129</v>
      </c>
      <c r="JVA38" s="446" t="s">
        <v>130</v>
      </c>
      <c r="JVB38" s="446">
        <v>0.3</v>
      </c>
      <c r="JVC38" s="451">
        <f>+VLOOKUP(JUX38,[111]Insumos!$A$2:$F$2700,5,FALSE)</f>
        <v>2679</v>
      </c>
      <c r="JVD38" s="451">
        <f>+ROUND(JVB38*JVC38,0)</f>
        <v>804</v>
      </c>
      <c r="JVE38" s="450" t="s">
        <v>327</v>
      </c>
      <c r="JVF38" s="450" t="s">
        <v>127</v>
      </c>
      <c r="JVG38" s="446" t="s">
        <v>128</v>
      </c>
      <c r="JVH38" s="446" t="s">
        <v>129</v>
      </c>
      <c r="JVI38" s="446" t="s">
        <v>130</v>
      </c>
      <c r="JVJ38" s="446">
        <v>0.3</v>
      </c>
      <c r="JVK38" s="451">
        <f>+VLOOKUP(JVF38,[111]Insumos!$A$2:$F$2700,5,FALSE)</f>
        <v>2679</v>
      </c>
      <c r="JVL38" s="451">
        <f>+ROUND(JVJ38*JVK38,0)</f>
        <v>804</v>
      </c>
      <c r="JVM38" s="450" t="s">
        <v>327</v>
      </c>
      <c r="JVN38" s="450" t="s">
        <v>127</v>
      </c>
      <c r="JVO38" s="446" t="s">
        <v>128</v>
      </c>
      <c r="JVP38" s="446" t="s">
        <v>129</v>
      </c>
      <c r="JVQ38" s="446" t="s">
        <v>130</v>
      </c>
      <c r="JVR38" s="446">
        <v>0.3</v>
      </c>
      <c r="JVS38" s="451">
        <f>+VLOOKUP(JVN38,[111]Insumos!$A$2:$F$2700,5,FALSE)</f>
        <v>2679</v>
      </c>
      <c r="JVT38" s="451">
        <f>+ROUND(JVR38*JVS38,0)</f>
        <v>804</v>
      </c>
      <c r="JVU38" s="450" t="s">
        <v>327</v>
      </c>
      <c r="JVV38" s="450" t="s">
        <v>127</v>
      </c>
      <c r="JVW38" s="446" t="s">
        <v>128</v>
      </c>
      <c r="JVX38" s="446" t="s">
        <v>129</v>
      </c>
      <c r="JVY38" s="446" t="s">
        <v>130</v>
      </c>
      <c r="JVZ38" s="446">
        <v>0.3</v>
      </c>
      <c r="JWA38" s="451">
        <f>+VLOOKUP(JVV38,[111]Insumos!$A$2:$F$2700,5,FALSE)</f>
        <v>2679</v>
      </c>
      <c r="JWB38" s="451">
        <f>+ROUND(JVZ38*JWA38,0)</f>
        <v>804</v>
      </c>
      <c r="JWC38" s="450" t="s">
        <v>327</v>
      </c>
      <c r="JWD38" s="450" t="s">
        <v>127</v>
      </c>
      <c r="JWE38" s="446" t="s">
        <v>128</v>
      </c>
      <c r="JWF38" s="446" t="s">
        <v>129</v>
      </c>
      <c r="JWG38" s="446" t="s">
        <v>130</v>
      </c>
      <c r="JWH38" s="446">
        <v>0.3</v>
      </c>
      <c r="JWI38" s="451">
        <f>+VLOOKUP(JWD38,[111]Insumos!$A$2:$F$2700,5,FALSE)</f>
        <v>2679</v>
      </c>
      <c r="JWJ38" s="451">
        <f>+ROUND(JWH38*JWI38,0)</f>
        <v>804</v>
      </c>
      <c r="JWK38" s="450" t="s">
        <v>327</v>
      </c>
      <c r="JWL38" s="450" t="s">
        <v>127</v>
      </c>
      <c r="JWM38" s="446" t="s">
        <v>128</v>
      </c>
      <c r="JWN38" s="446" t="s">
        <v>129</v>
      </c>
      <c r="JWO38" s="446" t="s">
        <v>130</v>
      </c>
      <c r="JWP38" s="446">
        <v>0.3</v>
      </c>
      <c r="JWQ38" s="451">
        <f>+VLOOKUP(JWL38,[111]Insumos!$A$2:$F$2700,5,FALSE)</f>
        <v>2679</v>
      </c>
      <c r="JWR38" s="451">
        <f>+ROUND(JWP38*JWQ38,0)</f>
        <v>804</v>
      </c>
      <c r="JWS38" s="450" t="s">
        <v>327</v>
      </c>
      <c r="JWT38" s="450" t="s">
        <v>127</v>
      </c>
      <c r="JWU38" s="446" t="s">
        <v>128</v>
      </c>
      <c r="JWV38" s="446" t="s">
        <v>129</v>
      </c>
      <c r="JWW38" s="446" t="s">
        <v>130</v>
      </c>
      <c r="JWX38" s="446">
        <v>0.3</v>
      </c>
      <c r="JWY38" s="451">
        <f>+VLOOKUP(JWT38,[111]Insumos!$A$2:$F$2700,5,FALSE)</f>
        <v>2679</v>
      </c>
      <c r="JWZ38" s="451">
        <f>+ROUND(JWX38*JWY38,0)</f>
        <v>804</v>
      </c>
      <c r="JXA38" s="450" t="s">
        <v>327</v>
      </c>
      <c r="JXB38" s="450" t="s">
        <v>127</v>
      </c>
      <c r="JXC38" s="446" t="s">
        <v>128</v>
      </c>
      <c r="JXD38" s="446" t="s">
        <v>129</v>
      </c>
      <c r="JXE38" s="446" t="s">
        <v>130</v>
      </c>
      <c r="JXF38" s="446">
        <v>0.3</v>
      </c>
      <c r="JXG38" s="451">
        <f>+VLOOKUP(JXB38,[111]Insumos!$A$2:$F$2700,5,FALSE)</f>
        <v>2679</v>
      </c>
      <c r="JXH38" s="451">
        <f>+ROUND(JXF38*JXG38,0)</f>
        <v>804</v>
      </c>
      <c r="JXI38" s="450" t="s">
        <v>327</v>
      </c>
      <c r="JXJ38" s="450" t="s">
        <v>127</v>
      </c>
      <c r="JXK38" s="446" t="s">
        <v>128</v>
      </c>
      <c r="JXL38" s="446" t="s">
        <v>129</v>
      </c>
      <c r="JXM38" s="446" t="s">
        <v>130</v>
      </c>
      <c r="JXN38" s="446">
        <v>0.3</v>
      </c>
      <c r="JXO38" s="451">
        <f>+VLOOKUP(JXJ38,[111]Insumos!$A$2:$F$2700,5,FALSE)</f>
        <v>2679</v>
      </c>
      <c r="JXP38" s="451">
        <f>+ROUND(JXN38*JXO38,0)</f>
        <v>804</v>
      </c>
      <c r="JXQ38" s="450" t="s">
        <v>327</v>
      </c>
      <c r="JXR38" s="450" t="s">
        <v>127</v>
      </c>
      <c r="JXS38" s="446" t="s">
        <v>128</v>
      </c>
      <c r="JXT38" s="446" t="s">
        <v>129</v>
      </c>
      <c r="JXU38" s="446" t="s">
        <v>130</v>
      </c>
      <c r="JXV38" s="446">
        <v>0.3</v>
      </c>
      <c r="JXW38" s="451">
        <f>+VLOOKUP(JXR38,[111]Insumos!$A$2:$F$2700,5,FALSE)</f>
        <v>2679</v>
      </c>
      <c r="JXX38" s="451">
        <f>+ROUND(JXV38*JXW38,0)</f>
        <v>804</v>
      </c>
      <c r="JXY38" s="450" t="s">
        <v>327</v>
      </c>
      <c r="JXZ38" s="450" t="s">
        <v>127</v>
      </c>
      <c r="JYA38" s="446" t="s">
        <v>128</v>
      </c>
      <c r="JYB38" s="446" t="s">
        <v>129</v>
      </c>
      <c r="JYC38" s="446" t="s">
        <v>130</v>
      </c>
      <c r="JYD38" s="446">
        <v>0.3</v>
      </c>
      <c r="JYE38" s="451">
        <f>+VLOOKUP(JXZ38,[111]Insumos!$A$2:$F$2700,5,FALSE)</f>
        <v>2679</v>
      </c>
      <c r="JYF38" s="451">
        <f>+ROUND(JYD38*JYE38,0)</f>
        <v>804</v>
      </c>
      <c r="JYG38" s="450" t="s">
        <v>327</v>
      </c>
      <c r="JYH38" s="450" t="s">
        <v>127</v>
      </c>
      <c r="JYI38" s="446" t="s">
        <v>128</v>
      </c>
      <c r="JYJ38" s="446" t="s">
        <v>129</v>
      </c>
      <c r="JYK38" s="446" t="s">
        <v>130</v>
      </c>
      <c r="JYL38" s="446">
        <v>0.3</v>
      </c>
      <c r="JYM38" s="451">
        <f>+VLOOKUP(JYH38,[111]Insumos!$A$2:$F$2700,5,FALSE)</f>
        <v>2679</v>
      </c>
      <c r="JYN38" s="451">
        <f>+ROUND(JYL38*JYM38,0)</f>
        <v>804</v>
      </c>
      <c r="JYO38" s="450" t="s">
        <v>327</v>
      </c>
      <c r="JYP38" s="450" t="s">
        <v>127</v>
      </c>
      <c r="JYQ38" s="446" t="s">
        <v>128</v>
      </c>
      <c r="JYR38" s="446" t="s">
        <v>129</v>
      </c>
      <c r="JYS38" s="446" t="s">
        <v>130</v>
      </c>
      <c r="JYT38" s="446">
        <v>0.3</v>
      </c>
      <c r="JYU38" s="451">
        <f>+VLOOKUP(JYP38,[111]Insumos!$A$2:$F$2700,5,FALSE)</f>
        <v>2679</v>
      </c>
      <c r="JYV38" s="451">
        <f>+ROUND(JYT38*JYU38,0)</f>
        <v>804</v>
      </c>
      <c r="JYW38" s="450" t="s">
        <v>327</v>
      </c>
      <c r="JYX38" s="450" t="s">
        <v>127</v>
      </c>
      <c r="JYY38" s="446" t="s">
        <v>128</v>
      </c>
      <c r="JYZ38" s="446" t="s">
        <v>129</v>
      </c>
      <c r="JZA38" s="446" t="s">
        <v>130</v>
      </c>
      <c r="JZB38" s="446">
        <v>0.3</v>
      </c>
      <c r="JZC38" s="451">
        <f>+VLOOKUP(JYX38,[111]Insumos!$A$2:$F$2700,5,FALSE)</f>
        <v>2679</v>
      </c>
      <c r="JZD38" s="451">
        <f>+ROUND(JZB38*JZC38,0)</f>
        <v>804</v>
      </c>
      <c r="JZE38" s="450" t="s">
        <v>327</v>
      </c>
      <c r="JZF38" s="450" t="s">
        <v>127</v>
      </c>
      <c r="JZG38" s="446" t="s">
        <v>128</v>
      </c>
      <c r="JZH38" s="446" t="s">
        <v>129</v>
      </c>
      <c r="JZI38" s="446" t="s">
        <v>130</v>
      </c>
      <c r="JZJ38" s="446">
        <v>0.3</v>
      </c>
      <c r="JZK38" s="451">
        <f>+VLOOKUP(JZF38,[111]Insumos!$A$2:$F$2700,5,FALSE)</f>
        <v>2679</v>
      </c>
      <c r="JZL38" s="451">
        <f>+ROUND(JZJ38*JZK38,0)</f>
        <v>804</v>
      </c>
      <c r="JZM38" s="450" t="s">
        <v>327</v>
      </c>
      <c r="JZN38" s="450" t="s">
        <v>127</v>
      </c>
      <c r="JZO38" s="446" t="s">
        <v>128</v>
      </c>
      <c r="JZP38" s="446" t="s">
        <v>129</v>
      </c>
      <c r="JZQ38" s="446" t="s">
        <v>130</v>
      </c>
      <c r="JZR38" s="446">
        <v>0.3</v>
      </c>
      <c r="JZS38" s="451">
        <f>+VLOOKUP(JZN38,[111]Insumos!$A$2:$F$2700,5,FALSE)</f>
        <v>2679</v>
      </c>
      <c r="JZT38" s="451">
        <f>+ROUND(JZR38*JZS38,0)</f>
        <v>804</v>
      </c>
      <c r="JZU38" s="450" t="s">
        <v>327</v>
      </c>
      <c r="JZV38" s="450" t="s">
        <v>127</v>
      </c>
      <c r="JZW38" s="446" t="s">
        <v>128</v>
      </c>
      <c r="JZX38" s="446" t="s">
        <v>129</v>
      </c>
      <c r="JZY38" s="446" t="s">
        <v>130</v>
      </c>
      <c r="JZZ38" s="446">
        <v>0.3</v>
      </c>
      <c r="KAA38" s="451">
        <f>+VLOOKUP(JZV38,[111]Insumos!$A$2:$F$2700,5,FALSE)</f>
        <v>2679</v>
      </c>
      <c r="KAB38" s="451">
        <f>+ROUND(JZZ38*KAA38,0)</f>
        <v>804</v>
      </c>
      <c r="KAC38" s="450" t="s">
        <v>327</v>
      </c>
      <c r="KAD38" s="450" t="s">
        <v>127</v>
      </c>
      <c r="KAE38" s="446" t="s">
        <v>128</v>
      </c>
      <c r="KAF38" s="446" t="s">
        <v>129</v>
      </c>
      <c r="KAG38" s="446" t="s">
        <v>130</v>
      </c>
      <c r="KAH38" s="446">
        <v>0.3</v>
      </c>
      <c r="KAI38" s="451">
        <f>+VLOOKUP(KAD38,[111]Insumos!$A$2:$F$2700,5,FALSE)</f>
        <v>2679</v>
      </c>
      <c r="KAJ38" s="451">
        <f>+ROUND(KAH38*KAI38,0)</f>
        <v>804</v>
      </c>
      <c r="KAK38" s="450" t="s">
        <v>327</v>
      </c>
      <c r="KAL38" s="450" t="s">
        <v>127</v>
      </c>
      <c r="KAM38" s="446" t="s">
        <v>128</v>
      </c>
      <c r="KAN38" s="446" t="s">
        <v>129</v>
      </c>
      <c r="KAO38" s="446" t="s">
        <v>130</v>
      </c>
      <c r="KAP38" s="446">
        <v>0.3</v>
      </c>
      <c r="KAQ38" s="451">
        <f>+VLOOKUP(KAL38,[111]Insumos!$A$2:$F$2700,5,FALSE)</f>
        <v>2679</v>
      </c>
      <c r="KAR38" s="451">
        <f>+ROUND(KAP38*KAQ38,0)</f>
        <v>804</v>
      </c>
      <c r="KAS38" s="450" t="s">
        <v>327</v>
      </c>
      <c r="KAT38" s="450" t="s">
        <v>127</v>
      </c>
      <c r="KAU38" s="446" t="s">
        <v>128</v>
      </c>
      <c r="KAV38" s="446" t="s">
        <v>129</v>
      </c>
      <c r="KAW38" s="446" t="s">
        <v>130</v>
      </c>
      <c r="KAX38" s="446">
        <v>0.3</v>
      </c>
      <c r="KAY38" s="451">
        <f>+VLOOKUP(KAT38,[111]Insumos!$A$2:$F$2700,5,FALSE)</f>
        <v>2679</v>
      </c>
      <c r="KAZ38" s="451">
        <f>+ROUND(KAX38*KAY38,0)</f>
        <v>804</v>
      </c>
      <c r="KBA38" s="450" t="s">
        <v>327</v>
      </c>
      <c r="KBB38" s="450" t="s">
        <v>127</v>
      </c>
      <c r="KBC38" s="446" t="s">
        <v>128</v>
      </c>
      <c r="KBD38" s="446" t="s">
        <v>129</v>
      </c>
      <c r="KBE38" s="446" t="s">
        <v>130</v>
      </c>
      <c r="KBF38" s="446">
        <v>0.3</v>
      </c>
      <c r="KBG38" s="451">
        <f>+VLOOKUP(KBB38,[111]Insumos!$A$2:$F$2700,5,FALSE)</f>
        <v>2679</v>
      </c>
      <c r="KBH38" s="451">
        <f>+ROUND(KBF38*KBG38,0)</f>
        <v>804</v>
      </c>
      <c r="KBI38" s="450" t="s">
        <v>327</v>
      </c>
      <c r="KBJ38" s="450" t="s">
        <v>127</v>
      </c>
      <c r="KBK38" s="446" t="s">
        <v>128</v>
      </c>
      <c r="KBL38" s="446" t="s">
        <v>129</v>
      </c>
      <c r="KBM38" s="446" t="s">
        <v>130</v>
      </c>
      <c r="KBN38" s="446">
        <v>0.3</v>
      </c>
      <c r="KBO38" s="451">
        <f>+VLOOKUP(KBJ38,[111]Insumos!$A$2:$F$2700,5,FALSE)</f>
        <v>2679</v>
      </c>
      <c r="KBP38" s="451">
        <f>+ROUND(KBN38*KBO38,0)</f>
        <v>804</v>
      </c>
      <c r="KBQ38" s="450" t="s">
        <v>327</v>
      </c>
      <c r="KBR38" s="450" t="s">
        <v>127</v>
      </c>
      <c r="KBS38" s="446" t="s">
        <v>128</v>
      </c>
      <c r="KBT38" s="446" t="s">
        <v>129</v>
      </c>
      <c r="KBU38" s="446" t="s">
        <v>130</v>
      </c>
      <c r="KBV38" s="446">
        <v>0.3</v>
      </c>
      <c r="KBW38" s="451">
        <f>+VLOOKUP(KBR38,[111]Insumos!$A$2:$F$2700,5,FALSE)</f>
        <v>2679</v>
      </c>
      <c r="KBX38" s="451">
        <f>+ROUND(KBV38*KBW38,0)</f>
        <v>804</v>
      </c>
      <c r="KBY38" s="450" t="s">
        <v>327</v>
      </c>
      <c r="KBZ38" s="450" t="s">
        <v>127</v>
      </c>
      <c r="KCA38" s="446" t="s">
        <v>128</v>
      </c>
      <c r="KCB38" s="446" t="s">
        <v>129</v>
      </c>
      <c r="KCC38" s="446" t="s">
        <v>130</v>
      </c>
      <c r="KCD38" s="446">
        <v>0.3</v>
      </c>
      <c r="KCE38" s="451">
        <f>+VLOOKUP(KBZ38,[111]Insumos!$A$2:$F$2700,5,FALSE)</f>
        <v>2679</v>
      </c>
      <c r="KCF38" s="451">
        <f>+ROUND(KCD38*KCE38,0)</f>
        <v>804</v>
      </c>
      <c r="KCG38" s="450" t="s">
        <v>327</v>
      </c>
      <c r="KCH38" s="450" t="s">
        <v>127</v>
      </c>
      <c r="KCI38" s="446" t="s">
        <v>128</v>
      </c>
      <c r="KCJ38" s="446" t="s">
        <v>129</v>
      </c>
      <c r="KCK38" s="446" t="s">
        <v>130</v>
      </c>
      <c r="KCL38" s="446">
        <v>0.3</v>
      </c>
      <c r="KCM38" s="451">
        <f>+VLOOKUP(KCH38,[111]Insumos!$A$2:$F$2700,5,FALSE)</f>
        <v>2679</v>
      </c>
      <c r="KCN38" s="451">
        <f>+ROUND(KCL38*KCM38,0)</f>
        <v>804</v>
      </c>
      <c r="KCO38" s="450" t="s">
        <v>327</v>
      </c>
      <c r="KCP38" s="450" t="s">
        <v>127</v>
      </c>
      <c r="KCQ38" s="446" t="s">
        <v>128</v>
      </c>
      <c r="KCR38" s="446" t="s">
        <v>129</v>
      </c>
      <c r="KCS38" s="446" t="s">
        <v>130</v>
      </c>
      <c r="KCT38" s="446">
        <v>0.3</v>
      </c>
      <c r="KCU38" s="451">
        <f>+VLOOKUP(KCP38,[111]Insumos!$A$2:$F$2700,5,FALSE)</f>
        <v>2679</v>
      </c>
      <c r="KCV38" s="451">
        <f>+ROUND(KCT38*KCU38,0)</f>
        <v>804</v>
      </c>
      <c r="KCW38" s="450" t="s">
        <v>327</v>
      </c>
      <c r="KCX38" s="450" t="s">
        <v>127</v>
      </c>
      <c r="KCY38" s="446" t="s">
        <v>128</v>
      </c>
      <c r="KCZ38" s="446" t="s">
        <v>129</v>
      </c>
      <c r="KDA38" s="446" t="s">
        <v>130</v>
      </c>
      <c r="KDB38" s="446">
        <v>0.3</v>
      </c>
      <c r="KDC38" s="451">
        <f>+VLOOKUP(KCX38,[111]Insumos!$A$2:$F$2700,5,FALSE)</f>
        <v>2679</v>
      </c>
      <c r="KDD38" s="451">
        <f>+ROUND(KDB38*KDC38,0)</f>
        <v>804</v>
      </c>
      <c r="KDE38" s="450" t="s">
        <v>327</v>
      </c>
      <c r="KDF38" s="450" t="s">
        <v>127</v>
      </c>
      <c r="KDG38" s="446" t="s">
        <v>128</v>
      </c>
      <c r="KDH38" s="446" t="s">
        <v>129</v>
      </c>
      <c r="KDI38" s="446" t="s">
        <v>130</v>
      </c>
      <c r="KDJ38" s="446">
        <v>0.3</v>
      </c>
      <c r="KDK38" s="451">
        <f>+VLOOKUP(KDF38,[111]Insumos!$A$2:$F$2700,5,FALSE)</f>
        <v>2679</v>
      </c>
      <c r="KDL38" s="451">
        <f>+ROUND(KDJ38*KDK38,0)</f>
        <v>804</v>
      </c>
      <c r="KDM38" s="450" t="s">
        <v>327</v>
      </c>
      <c r="KDN38" s="450" t="s">
        <v>127</v>
      </c>
      <c r="KDO38" s="446" t="s">
        <v>128</v>
      </c>
      <c r="KDP38" s="446" t="s">
        <v>129</v>
      </c>
      <c r="KDQ38" s="446" t="s">
        <v>130</v>
      </c>
      <c r="KDR38" s="446">
        <v>0.3</v>
      </c>
      <c r="KDS38" s="451">
        <f>+VLOOKUP(KDN38,[111]Insumos!$A$2:$F$2700,5,FALSE)</f>
        <v>2679</v>
      </c>
      <c r="KDT38" s="451">
        <f>+ROUND(KDR38*KDS38,0)</f>
        <v>804</v>
      </c>
      <c r="KDU38" s="450" t="s">
        <v>327</v>
      </c>
      <c r="KDV38" s="450" t="s">
        <v>127</v>
      </c>
      <c r="KDW38" s="446" t="s">
        <v>128</v>
      </c>
      <c r="KDX38" s="446" t="s">
        <v>129</v>
      </c>
      <c r="KDY38" s="446" t="s">
        <v>130</v>
      </c>
      <c r="KDZ38" s="446">
        <v>0.3</v>
      </c>
      <c r="KEA38" s="451">
        <f>+VLOOKUP(KDV38,[111]Insumos!$A$2:$F$2700,5,FALSE)</f>
        <v>2679</v>
      </c>
      <c r="KEB38" s="451">
        <f>+ROUND(KDZ38*KEA38,0)</f>
        <v>804</v>
      </c>
      <c r="KEC38" s="450" t="s">
        <v>327</v>
      </c>
      <c r="KED38" s="450" t="s">
        <v>127</v>
      </c>
      <c r="KEE38" s="446" t="s">
        <v>128</v>
      </c>
      <c r="KEF38" s="446" t="s">
        <v>129</v>
      </c>
      <c r="KEG38" s="446" t="s">
        <v>130</v>
      </c>
      <c r="KEH38" s="446">
        <v>0.3</v>
      </c>
      <c r="KEI38" s="451">
        <f>+VLOOKUP(KED38,[111]Insumos!$A$2:$F$2700,5,FALSE)</f>
        <v>2679</v>
      </c>
      <c r="KEJ38" s="451">
        <f>+ROUND(KEH38*KEI38,0)</f>
        <v>804</v>
      </c>
      <c r="KEK38" s="450" t="s">
        <v>327</v>
      </c>
      <c r="KEL38" s="450" t="s">
        <v>127</v>
      </c>
      <c r="KEM38" s="446" t="s">
        <v>128</v>
      </c>
      <c r="KEN38" s="446" t="s">
        <v>129</v>
      </c>
      <c r="KEO38" s="446" t="s">
        <v>130</v>
      </c>
      <c r="KEP38" s="446">
        <v>0.3</v>
      </c>
      <c r="KEQ38" s="451">
        <f>+VLOOKUP(KEL38,[111]Insumos!$A$2:$F$2700,5,FALSE)</f>
        <v>2679</v>
      </c>
      <c r="KER38" s="451">
        <f>+ROUND(KEP38*KEQ38,0)</f>
        <v>804</v>
      </c>
      <c r="KES38" s="450" t="s">
        <v>327</v>
      </c>
      <c r="KET38" s="450" t="s">
        <v>127</v>
      </c>
      <c r="KEU38" s="446" t="s">
        <v>128</v>
      </c>
      <c r="KEV38" s="446" t="s">
        <v>129</v>
      </c>
      <c r="KEW38" s="446" t="s">
        <v>130</v>
      </c>
      <c r="KEX38" s="446">
        <v>0.3</v>
      </c>
      <c r="KEY38" s="451">
        <f>+VLOOKUP(KET38,[111]Insumos!$A$2:$F$2700,5,FALSE)</f>
        <v>2679</v>
      </c>
      <c r="KEZ38" s="451">
        <f>+ROUND(KEX38*KEY38,0)</f>
        <v>804</v>
      </c>
      <c r="KFA38" s="450" t="s">
        <v>327</v>
      </c>
      <c r="KFB38" s="450" t="s">
        <v>127</v>
      </c>
      <c r="KFC38" s="446" t="s">
        <v>128</v>
      </c>
      <c r="KFD38" s="446" t="s">
        <v>129</v>
      </c>
      <c r="KFE38" s="446" t="s">
        <v>130</v>
      </c>
      <c r="KFF38" s="446">
        <v>0.3</v>
      </c>
      <c r="KFG38" s="451">
        <f>+VLOOKUP(KFB38,[111]Insumos!$A$2:$F$2700,5,FALSE)</f>
        <v>2679</v>
      </c>
      <c r="KFH38" s="451">
        <f>+ROUND(KFF38*KFG38,0)</f>
        <v>804</v>
      </c>
      <c r="KFI38" s="450" t="s">
        <v>327</v>
      </c>
      <c r="KFJ38" s="450" t="s">
        <v>127</v>
      </c>
      <c r="KFK38" s="446" t="s">
        <v>128</v>
      </c>
      <c r="KFL38" s="446" t="s">
        <v>129</v>
      </c>
      <c r="KFM38" s="446" t="s">
        <v>130</v>
      </c>
      <c r="KFN38" s="446">
        <v>0.3</v>
      </c>
      <c r="KFO38" s="451">
        <f>+VLOOKUP(KFJ38,[111]Insumos!$A$2:$F$2700,5,FALSE)</f>
        <v>2679</v>
      </c>
      <c r="KFP38" s="451">
        <f>+ROUND(KFN38*KFO38,0)</f>
        <v>804</v>
      </c>
      <c r="KFQ38" s="450" t="s">
        <v>327</v>
      </c>
      <c r="KFR38" s="450" t="s">
        <v>127</v>
      </c>
      <c r="KFS38" s="446" t="s">
        <v>128</v>
      </c>
      <c r="KFT38" s="446" t="s">
        <v>129</v>
      </c>
      <c r="KFU38" s="446" t="s">
        <v>130</v>
      </c>
      <c r="KFV38" s="446">
        <v>0.3</v>
      </c>
      <c r="KFW38" s="451">
        <f>+VLOOKUP(KFR38,[111]Insumos!$A$2:$F$2700,5,FALSE)</f>
        <v>2679</v>
      </c>
      <c r="KFX38" s="451">
        <f>+ROUND(KFV38*KFW38,0)</f>
        <v>804</v>
      </c>
      <c r="KFY38" s="450" t="s">
        <v>327</v>
      </c>
      <c r="KFZ38" s="450" t="s">
        <v>127</v>
      </c>
      <c r="KGA38" s="446" t="s">
        <v>128</v>
      </c>
      <c r="KGB38" s="446" t="s">
        <v>129</v>
      </c>
      <c r="KGC38" s="446" t="s">
        <v>130</v>
      </c>
      <c r="KGD38" s="446">
        <v>0.3</v>
      </c>
      <c r="KGE38" s="451">
        <f>+VLOOKUP(KFZ38,[111]Insumos!$A$2:$F$2700,5,FALSE)</f>
        <v>2679</v>
      </c>
      <c r="KGF38" s="451">
        <f>+ROUND(KGD38*KGE38,0)</f>
        <v>804</v>
      </c>
      <c r="KGG38" s="450" t="s">
        <v>327</v>
      </c>
      <c r="KGH38" s="450" t="s">
        <v>127</v>
      </c>
      <c r="KGI38" s="446" t="s">
        <v>128</v>
      </c>
      <c r="KGJ38" s="446" t="s">
        <v>129</v>
      </c>
      <c r="KGK38" s="446" t="s">
        <v>130</v>
      </c>
      <c r="KGL38" s="446">
        <v>0.3</v>
      </c>
      <c r="KGM38" s="451">
        <f>+VLOOKUP(KGH38,[111]Insumos!$A$2:$F$2700,5,FALSE)</f>
        <v>2679</v>
      </c>
      <c r="KGN38" s="451">
        <f>+ROUND(KGL38*KGM38,0)</f>
        <v>804</v>
      </c>
      <c r="KGO38" s="450" t="s">
        <v>327</v>
      </c>
      <c r="KGP38" s="450" t="s">
        <v>127</v>
      </c>
      <c r="KGQ38" s="446" t="s">
        <v>128</v>
      </c>
      <c r="KGR38" s="446" t="s">
        <v>129</v>
      </c>
      <c r="KGS38" s="446" t="s">
        <v>130</v>
      </c>
      <c r="KGT38" s="446">
        <v>0.3</v>
      </c>
      <c r="KGU38" s="451">
        <f>+VLOOKUP(KGP38,[111]Insumos!$A$2:$F$2700,5,FALSE)</f>
        <v>2679</v>
      </c>
      <c r="KGV38" s="451">
        <f>+ROUND(KGT38*KGU38,0)</f>
        <v>804</v>
      </c>
      <c r="KGW38" s="450" t="s">
        <v>327</v>
      </c>
      <c r="KGX38" s="450" t="s">
        <v>127</v>
      </c>
      <c r="KGY38" s="446" t="s">
        <v>128</v>
      </c>
      <c r="KGZ38" s="446" t="s">
        <v>129</v>
      </c>
      <c r="KHA38" s="446" t="s">
        <v>130</v>
      </c>
      <c r="KHB38" s="446">
        <v>0.3</v>
      </c>
      <c r="KHC38" s="451">
        <f>+VLOOKUP(KGX38,[111]Insumos!$A$2:$F$2700,5,FALSE)</f>
        <v>2679</v>
      </c>
      <c r="KHD38" s="451">
        <f>+ROUND(KHB38*KHC38,0)</f>
        <v>804</v>
      </c>
      <c r="KHE38" s="450" t="s">
        <v>327</v>
      </c>
      <c r="KHF38" s="450" t="s">
        <v>127</v>
      </c>
      <c r="KHG38" s="446" t="s">
        <v>128</v>
      </c>
      <c r="KHH38" s="446" t="s">
        <v>129</v>
      </c>
      <c r="KHI38" s="446" t="s">
        <v>130</v>
      </c>
      <c r="KHJ38" s="446">
        <v>0.3</v>
      </c>
      <c r="KHK38" s="451">
        <f>+VLOOKUP(KHF38,[111]Insumos!$A$2:$F$2700,5,FALSE)</f>
        <v>2679</v>
      </c>
      <c r="KHL38" s="451">
        <f>+ROUND(KHJ38*KHK38,0)</f>
        <v>804</v>
      </c>
      <c r="KHM38" s="450" t="s">
        <v>327</v>
      </c>
      <c r="KHN38" s="450" t="s">
        <v>127</v>
      </c>
      <c r="KHO38" s="446" t="s">
        <v>128</v>
      </c>
      <c r="KHP38" s="446" t="s">
        <v>129</v>
      </c>
      <c r="KHQ38" s="446" t="s">
        <v>130</v>
      </c>
      <c r="KHR38" s="446">
        <v>0.3</v>
      </c>
      <c r="KHS38" s="451">
        <f>+VLOOKUP(KHN38,[111]Insumos!$A$2:$F$2700,5,FALSE)</f>
        <v>2679</v>
      </c>
      <c r="KHT38" s="451">
        <f>+ROUND(KHR38*KHS38,0)</f>
        <v>804</v>
      </c>
      <c r="KHU38" s="450" t="s">
        <v>327</v>
      </c>
      <c r="KHV38" s="450" t="s">
        <v>127</v>
      </c>
      <c r="KHW38" s="446" t="s">
        <v>128</v>
      </c>
      <c r="KHX38" s="446" t="s">
        <v>129</v>
      </c>
      <c r="KHY38" s="446" t="s">
        <v>130</v>
      </c>
      <c r="KHZ38" s="446">
        <v>0.3</v>
      </c>
      <c r="KIA38" s="451">
        <f>+VLOOKUP(KHV38,[111]Insumos!$A$2:$F$2700,5,FALSE)</f>
        <v>2679</v>
      </c>
      <c r="KIB38" s="451">
        <f>+ROUND(KHZ38*KIA38,0)</f>
        <v>804</v>
      </c>
      <c r="KIC38" s="450" t="s">
        <v>327</v>
      </c>
      <c r="KID38" s="450" t="s">
        <v>127</v>
      </c>
      <c r="KIE38" s="446" t="s">
        <v>128</v>
      </c>
      <c r="KIF38" s="446" t="s">
        <v>129</v>
      </c>
      <c r="KIG38" s="446" t="s">
        <v>130</v>
      </c>
      <c r="KIH38" s="446">
        <v>0.3</v>
      </c>
      <c r="KII38" s="451">
        <f>+VLOOKUP(KID38,[111]Insumos!$A$2:$F$2700,5,FALSE)</f>
        <v>2679</v>
      </c>
      <c r="KIJ38" s="451">
        <f>+ROUND(KIH38*KII38,0)</f>
        <v>804</v>
      </c>
      <c r="KIK38" s="450" t="s">
        <v>327</v>
      </c>
      <c r="KIL38" s="450" t="s">
        <v>127</v>
      </c>
      <c r="KIM38" s="446" t="s">
        <v>128</v>
      </c>
      <c r="KIN38" s="446" t="s">
        <v>129</v>
      </c>
      <c r="KIO38" s="446" t="s">
        <v>130</v>
      </c>
      <c r="KIP38" s="446">
        <v>0.3</v>
      </c>
      <c r="KIQ38" s="451">
        <f>+VLOOKUP(KIL38,[111]Insumos!$A$2:$F$2700,5,FALSE)</f>
        <v>2679</v>
      </c>
      <c r="KIR38" s="451">
        <f>+ROUND(KIP38*KIQ38,0)</f>
        <v>804</v>
      </c>
      <c r="KIS38" s="450" t="s">
        <v>327</v>
      </c>
      <c r="KIT38" s="450" t="s">
        <v>127</v>
      </c>
      <c r="KIU38" s="446" t="s">
        <v>128</v>
      </c>
      <c r="KIV38" s="446" t="s">
        <v>129</v>
      </c>
      <c r="KIW38" s="446" t="s">
        <v>130</v>
      </c>
      <c r="KIX38" s="446">
        <v>0.3</v>
      </c>
      <c r="KIY38" s="451">
        <f>+VLOOKUP(KIT38,[111]Insumos!$A$2:$F$2700,5,FALSE)</f>
        <v>2679</v>
      </c>
      <c r="KIZ38" s="451">
        <f>+ROUND(KIX38*KIY38,0)</f>
        <v>804</v>
      </c>
      <c r="KJA38" s="450" t="s">
        <v>327</v>
      </c>
      <c r="KJB38" s="450" t="s">
        <v>127</v>
      </c>
      <c r="KJC38" s="446" t="s">
        <v>128</v>
      </c>
      <c r="KJD38" s="446" t="s">
        <v>129</v>
      </c>
      <c r="KJE38" s="446" t="s">
        <v>130</v>
      </c>
      <c r="KJF38" s="446">
        <v>0.3</v>
      </c>
      <c r="KJG38" s="451">
        <f>+VLOOKUP(KJB38,[111]Insumos!$A$2:$F$2700,5,FALSE)</f>
        <v>2679</v>
      </c>
      <c r="KJH38" s="451">
        <f>+ROUND(KJF38*KJG38,0)</f>
        <v>804</v>
      </c>
      <c r="KJI38" s="450" t="s">
        <v>327</v>
      </c>
      <c r="KJJ38" s="450" t="s">
        <v>127</v>
      </c>
      <c r="KJK38" s="446" t="s">
        <v>128</v>
      </c>
      <c r="KJL38" s="446" t="s">
        <v>129</v>
      </c>
      <c r="KJM38" s="446" t="s">
        <v>130</v>
      </c>
      <c r="KJN38" s="446">
        <v>0.3</v>
      </c>
      <c r="KJO38" s="451">
        <f>+VLOOKUP(KJJ38,[111]Insumos!$A$2:$F$2700,5,FALSE)</f>
        <v>2679</v>
      </c>
      <c r="KJP38" s="451">
        <f>+ROUND(KJN38*KJO38,0)</f>
        <v>804</v>
      </c>
      <c r="KJQ38" s="450" t="s">
        <v>327</v>
      </c>
      <c r="KJR38" s="450" t="s">
        <v>127</v>
      </c>
      <c r="KJS38" s="446" t="s">
        <v>128</v>
      </c>
      <c r="KJT38" s="446" t="s">
        <v>129</v>
      </c>
      <c r="KJU38" s="446" t="s">
        <v>130</v>
      </c>
      <c r="KJV38" s="446">
        <v>0.3</v>
      </c>
      <c r="KJW38" s="451">
        <f>+VLOOKUP(KJR38,[111]Insumos!$A$2:$F$2700,5,FALSE)</f>
        <v>2679</v>
      </c>
      <c r="KJX38" s="451">
        <f>+ROUND(KJV38*KJW38,0)</f>
        <v>804</v>
      </c>
      <c r="KJY38" s="450" t="s">
        <v>327</v>
      </c>
      <c r="KJZ38" s="450" t="s">
        <v>127</v>
      </c>
      <c r="KKA38" s="446" t="s">
        <v>128</v>
      </c>
      <c r="KKB38" s="446" t="s">
        <v>129</v>
      </c>
      <c r="KKC38" s="446" t="s">
        <v>130</v>
      </c>
      <c r="KKD38" s="446">
        <v>0.3</v>
      </c>
      <c r="KKE38" s="451">
        <f>+VLOOKUP(KJZ38,[111]Insumos!$A$2:$F$2700,5,FALSE)</f>
        <v>2679</v>
      </c>
      <c r="KKF38" s="451">
        <f>+ROUND(KKD38*KKE38,0)</f>
        <v>804</v>
      </c>
      <c r="KKG38" s="450" t="s">
        <v>327</v>
      </c>
      <c r="KKH38" s="450" t="s">
        <v>127</v>
      </c>
      <c r="KKI38" s="446" t="s">
        <v>128</v>
      </c>
      <c r="KKJ38" s="446" t="s">
        <v>129</v>
      </c>
      <c r="KKK38" s="446" t="s">
        <v>130</v>
      </c>
      <c r="KKL38" s="446">
        <v>0.3</v>
      </c>
      <c r="KKM38" s="451">
        <f>+VLOOKUP(KKH38,[111]Insumos!$A$2:$F$2700,5,FALSE)</f>
        <v>2679</v>
      </c>
      <c r="KKN38" s="451">
        <f>+ROUND(KKL38*KKM38,0)</f>
        <v>804</v>
      </c>
      <c r="KKO38" s="450" t="s">
        <v>327</v>
      </c>
      <c r="KKP38" s="450" t="s">
        <v>127</v>
      </c>
      <c r="KKQ38" s="446" t="s">
        <v>128</v>
      </c>
      <c r="KKR38" s="446" t="s">
        <v>129</v>
      </c>
      <c r="KKS38" s="446" t="s">
        <v>130</v>
      </c>
      <c r="KKT38" s="446">
        <v>0.3</v>
      </c>
      <c r="KKU38" s="451">
        <f>+VLOOKUP(KKP38,[111]Insumos!$A$2:$F$2700,5,FALSE)</f>
        <v>2679</v>
      </c>
      <c r="KKV38" s="451">
        <f>+ROUND(KKT38*KKU38,0)</f>
        <v>804</v>
      </c>
      <c r="KKW38" s="450" t="s">
        <v>327</v>
      </c>
      <c r="KKX38" s="450" t="s">
        <v>127</v>
      </c>
      <c r="KKY38" s="446" t="s">
        <v>128</v>
      </c>
      <c r="KKZ38" s="446" t="s">
        <v>129</v>
      </c>
      <c r="KLA38" s="446" t="s">
        <v>130</v>
      </c>
      <c r="KLB38" s="446">
        <v>0.3</v>
      </c>
      <c r="KLC38" s="451">
        <f>+VLOOKUP(KKX38,[111]Insumos!$A$2:$F$2700,5,FALSE)</f>
        <v>2679</v>
      </c>
      <c r="KLD38" s="451">
        <f>+ROUND(KLB38*KLC38,0)</f>
        <v>804</v>
      </c>
      <c r="KLE38" s="450" t="s">
        <v>327</v>
      </c>
      <c r="KLF38" s="450" t="s">
        <v>127</v>
      </c>
      <c r="KLG38" s="446" t="s">
        <v>128</v>
      </c>
      <c r="KLH38" s="446" t="s">
        <v>129</v>
      </c>
      <c r="KLI38" s="446" t="s">
        <v>130</v>
      </c>
      <c r="KLJ38" s="446">
        <v>0.3</v>
      </c>
      <c r="KLK38" s="451">
        <f>+VLOOKUP(KLF38,[111]Insumos!$A$2:$F$2700,5,FALSE)</f>
        <v>2679</v>
      </c>
      <c r="KLL38" s="451">
        <f>+ROUND(KLJ38*KLK38,0)</f>
        <v>804</v>
      </c>
      <c r="KLM38" s="450" t="s">
        <v>327</v>
      </c>
      <c r="KLN38" s="450" t="s">
        <v>127</v>
      </c>
      <c r="KLO38" s="446" t="s">
        <v>128</v>
      </c>
      <c r="KLP38" s="446" t="s">
        <v>129</v>
      </c>
      <c r="KLQ38" s="446" t="s">
        <v>130</v>
      </c>
      <c r="KLR38" s="446">
        <v>0.3</v>
      </c>
      <c r="KLS38" s="451">
        <f>+VLOOKUP(KLN38,[111]Insumos!$A$2:$F$2700,5,FALSE)</f>
        <v>2679</v>
      </c>
      <c r="KLT38" s="451">
        <f>+ROUND(KLR38*KLS38,0)</f>
        <v>804</v>
      </c>
      <c r="KLU38" s="450" t="s">
        <v>327</v>
      </c>
      <c r="KLV38" s="450" t="s">
        <v>127</v>
      </c>
      <c r="KLW38" s="446" t="s">
        <v>128</v>
      </c>
      <c r="KLX38" s="446" t="s">
        <v>129</v>
      </c>
      <c r="KLY38" s="446" t="s">
        <v>130</v>
      </c>
      <c r="KLZ38" s="446">
        <v>0.3</v>
      </c>
      <c r="KMA38" s="451">
        <f>+VLOOKUP(KLV38,[111]Insumos!$A$2:$F$2700,5,FALSE)</f>
        <v>2679</v>
      </c>
      <c r="KMB38" s="451">
        <f>+ROUND(KLZ38*KMA38,0)</f>
        <v>804</v>
      </c>
      <c r="KMC38" s="450" t="s">
        <v>327</v>
      </c>
      <c r="KMD38" s="450" t="s">
        <v>127</v>
      </c>
      <c r="KME38" s="446" t="s">
        <v>128</v>
      </c>
      <c r="KMF38" s="446" t="s">
        <v>129</v>
      </c>
      <c r="KMG38" s="446" t="s">
        <v>130</v>
      </c>
      <c r="KMH38" s="446">
        <v>0.3</v>
      </c>
      <c r="KMI38" s="451">
        <f>+VLOOKUP(KMD38,[111]Insumos!$A$2:$F$2700,5,FALSE)</f>
        <v>2679</v>
      </c>
      <c r="KMJ38" s="451">
        <f>+ROUND(KMH38*KMI38,0)</f>
        <v>804</v>
      </c>
      <c r="KMK38" s="450" t="s">
        <v>327</v>
      </c>
      <c r="KML38" s="450" t="s">
        <v>127</v>
      </c>
      <c r="KMM38" s="446" t="s">
        <v>128</v>
      </c>
      <c r="KMN38" s="446" t="s">
        <v>129</v>
      </c>
      <c r="KMO38" s="446" t="s">
        <v>130</v>
      </c>
      <c r="KMP38" s="446">
        <v>0.3</v>
      </c>
      <c r="KMQ38" s="451">
        <f>+VLOOKUP(KML38,[111]Insumos!$A$2:$F$2700,5,FALSE)</f>
        <v>2679</v>
      </c>
      <c r="KMR38" s="451">
        <f>+ROUND(KMP38*KMQ38,0)</f>
        <v>804</v>
      </c>
      <c r="KMS38" s="450" t="s">
        <v>327</v>
      </c>
      <c r="KMT38" s="450" t="s">
        <v>127</v>
      </c>
      <c r="KMU38" s="446" t="s">
        <v>128</v>
      </c>
      <c r="KMV38" s="446" t="s">
        <v>129</v>
      </c>
      <c r="KMW38" s="446" t="s">
        <v>130</v>
      </c>
      <c r="KMX38" s="446">
        <v>0.3</v>
      </c>
      <c r="KMY38" s="451">
        <f>+VLOOKUP(KMT38,[111]Insumos!$A$2:$F$2700,5,FALSE)</f>
        <v>2679</v>
      </c>
      <c r="KMZ38" s="451">
        <f>+ROUND(KMX38*KMY38,0)</f>
        <v>804</v>
      </c>
      <c r="KNA38" s="450" t="s">
        <v>327</v>
      </c>
      <c r="KNB38" s="450" t="s">
        <v>127</v>
      </c>
      <c r="KNC38" s="446" t="s">
        <v>128</v>
      </c>
      <c r="KND38" s="446" t="s">
        <v>129</v>
      </c>
      <c r="KNE38" s="446" t="s">
        <v>130</v>
      </c>
      <c r="KNF38" s="446">
        <v>0.3</v>
      </c>
      <c r="KNG38" s="451">
        <f>+VLOOKUP(KNB38,[111]Insumos!$A$2:$F$2700,5,FALSE)</f>
        <v>2679</v>
      </c>
      <c r="KNH38" s="451">
        <f>+ROUND(KNF38*KNG38,0)</f>
        <v>804</v>
      </c>
      <c r="KNI38" s="450" t="s">
        <v>327</v>
      </c>
      <c r="KNJ38" s="450" t="s">
        <v>127</v>
      </c>
      <c r="KNK38" s="446" t="s">
        <v>128</v>
      </c>
      <c r="KNL38" s="446" t="s">
        <v>129</v>
      </c>
      <c r="KNM38" s="446" t="s">
        <v>130</v>
      </c>
      <c r="KNN38" s="446">
        <v>0.3</v>
      </c>
      <c r="KNO38" s="451">
        <f>+VLOOKUP(KNJ38,[111]Insumos!$A$2:$F$2700,5,FALSE)</f>
        <v>2679</v>
      </c>
      <c r="KNP38" s="451">
        <f>+ROUND(KNN38*KNO38,0)</f>
        <v>804</v>
      </c>
      <c r="KNQ38" s="450" t="s">
        <v>327</v>
      </c>
      <c r="KNR38" s="450" t="s">
        <v>127</v>
      </c>
      <c r="KNS38" s="446" t="s">
        <v>128</v>
      </c>
      <c r="KNT38" s="446" t="s">
        <v>129</v>
      </c>
      <c r="KNU38" s="446" t="s">
        <v>130</v>
      </c>
      <c r="KNV38" s="446">
        <v>0.3</v>
      </c>
      <c r="KNW38" s="451">
        <f>+VLOOKUP(KNR38,[111]Insumos!$A$2:$F$2700,5,FALSE)</f>
        <v>2679</v>
      </c>
      <c r="KNX38" s="451">
        <f>+ROUND(KNV38*KNW38,0)</f>
        <v>804</v>
      </c>
      <c r="KNY38" s="450" t="s">
        <v>327</v>
      </c>
      <c r="KNZ38" s="450" t="s">
        <v>127</v>
      </c>
      <c r="KOA38" s="446" t="s">
        <v>128</v>
      </c>
      <c r="KOB38" s="446" t="s">
        <v>129</v>
      </c>
      <c r="KOC38" s="446" t="s">
        <v>130</v>
      </c>
      <c r="KOD38" s="446">
        <v>0.3</v>
      </c>
      <c r="KOE38" s="451">
        <f>+VLOOKUP(KNZ38,[111]Insumos!$A$2:$F$2700,5,FALSE)</f>
        <v>2679</v>
      </c>
      <c r="KOF38" s="451">
        <f>+ROUND(KOD38*KOE38,0)</f>
        <v>804</v>
      </c>
      <c r="KOG38" s="450" t="s">
        <v>327</v>
      </c>
      <c r="KOH38" s="450" t="s">
        <v>127</v>
      </c>
      <c r="KOI38" s="446" t="s">
        <v>128</v>
      </c>
      <c r="KOJ38" s="446" t="s">
        <v>129</v>
      </c>
      <c r="KOK38" s="446" t="s">
        <v>130</v>
      </c>
      <c r="KOL38" s="446">
        <v>0.3</v>
      </c>
      <c r="KOM38" s="451">
        <f>+VLOOKUP(KOH38,[111]Insumos!$A$2:$F$2700,5,FALSE)</f>
        <v>2679</v>
      </c>
      <c r="KON38" s="451">
        <f>+ROUND(KOL38*KOM38,0)</f>
        <v>804</v>
      </c>
      <c r="KOO38" s="450" t="s">
        <v>327</v>
      </c>
      <c r="KOP38" s="450" t="s">
        <v>127</v>
      </c>
      <c r="KOQ38" s="446" t="s">
        <v>128</v>
      </c>
      <c r="KOR38" s="446" t="s">
        <v>129</v>
      </c>
      <c r="KOS38" s="446" t="s">
        <v>130</v>
      </c>
      <c r="KOT38" s="446">
        <v>0.3</v>
      </c>
      <c r="KOU38" s="451">
        <f>+VLOOKUP(KOP38,[111]Insumos!$A$2:$F$2700,5,FALSE)</f>
        <v>2679</v>
      </c>
      <c r="KOV38" s="451">
        <f>+ROUND(KOT38*KOU38,0)</f>
        <v>804</v>
      </c>
      <c r="KOW38" s="450" t="s">
        <v>327</v>
      </c>
      <c r="KOX38" s="450" t="s">
        <v>127</v>
      </c>
      <c r="KOY38" s="446" t="s">
        <v>128</v>
      </c>
      <c r="KOZ38" s="446" t="s">
        <v>129</v>
      </c>
      <c r="KPA38" s="446" t="s">
        <v>130</v>
      </c>
      <c r="KPB38" s="446">
        <v>0.3</v>
      </c>
      <c r="KPC38" s="451">
        <f>+VLOOKUP(KOX38,[111]Insumos!$A$2:$F$2700,5,FALSE)</f>
        <v>2679</v>
      </c>
      <c r="KPD38" s="451">
        <f>+ROUND(KPB38*KPC38,0)</f>
        <v>804</v>
      </c>
      <c r="KPE38" s="450" t="s">
        <v>327</v>
      </c>
      <c r="KPF38" s="450" t="s">
        <v>127</v>
      </c>
      <c r="KPG38" s="446" t="s">
        <v>128</v>
      </c>
      <c r="KPH38" s="446" t="s">
        <v>129</v>
      </c>
      <c r="KPI38" s="446" t="s">
        <v>130</v>
      </c>
      <c r="KPJ38" s="446">
        <v>0.3</v>
      </c>
      <c r="KPK38" s="451">
        <f>+VLOOKUP(KPF38,[111]Insumos!$A$2:$F$2700,5,FALSE)</f>
        <v>2679</v>
      </c>
      <c r="KPL38" s="451">
        <f>+ROUND(KPJ38*KPK38,0)</f>
        <v>804</v>
      </c>
      <c r="KPM38" s="450" t="s">
        <v>327</v>
      </c>
      <c r="KPN38" s="450" t="s">
        <v>127</v>
      </c>
      <c r="KPO38" s="446" t="s">
        <v>128</v>
      </c>
      <c r="KPP38" s="446" t="s">
        <v>129</v>
      </c>
      <c r="KPQ38" s="446" t="s">
        <v>130</v>
      </c>
      <c r="KPR38" s="446">
        <v>0.3</v>
      </c>
      <c r="KPS38" s="451">
        <f>+VLOOKUP(KPN38,[111]Insumos!$A$2:$F$2700,5,FALSE)</f>
        <v>2679</v>
      </c>
      <c r="KPT38" s="451">
        <f>+ROUND(KPR38*KPS38,0)</f>
        <v>804</v>
      </c>
      <c r="KPU38" s="450" t="s">
        <v>327</v>
      </c>
      <c r="KPV38" s="450" t="s">
        <v>127</v>
      </c>
      <c r="KPW38" s="446" t="s">
        <v>128</v>
      </c>
      <c r="KPX38" s="446" t="s">
        <v>129</v>
      </c>
      <c r="KPY38" s="446" t="s">
        <v>130</v>
      </c>
      <c r="KPZ38" s="446">
        <v>0.3</v>
      </c>
      <c r="KQA38" s="451">
        <f>+VLOOKUP(KPV38,[111]Insumos!$A$2:$F$2700,5,FALSE)</f>
        <v>2679</v>
      </c>
      <c r="KQB38" s="451">
        <f>+ROUND(KPZ38*KQA38,0)</f>
        <v>804</v>
      </c>
      <c r="KQC38" s="450" t="s">
        <v>327</v>
      </c>
      <c r="KQD38" s="450" t="s">
        <v>127</v>
      </c>
      <c r="KQE38" s="446" t="s">
        <v>128</v>
      </c>
      <c r="KQF38" s="446" t="s">
        <v>129</v>
      </c>
      <c r="KQG38" s="446" t="s">
        <v>130</v>
      </c>
      <c r="KQH38" s="446">
        <v>0.3</v>
      </c>
      <c r="KQI38" s="451">
        <f>+VLOOKUP(KQD38,[111]Insumos!$A$2:$F$2700,5,FALSE)</f>
        <v>2679</v>
      </c>
      <c r="KQJ38" s="451">
        <f>+ROUND(KQH38*KQI38,0)</f>
        <v>804</v>
      </c>
      <c r="KQK38" s="450" t="s">
        <v>327</v>
      </c>
      <c r="KQL38" s="450" t="s">
        <v>127</v>
      </c>
      <c r="KQM38" s="446" t="s">
        <v>128</v>
      </c>
      <c r="KQN38" s="446" t="s">
        <v>129</v>
      </c>
      <c r="KQO38" s="446" t="s">
        <v>130</v>
      </c>
      <c r="KQP38" s="446">
        <v>0.3</v>
      </c>
      <c r="KQQ38" s="451">
        <f>+VLOOKUP(KQL38,[111]Insumos!$A$2:$F$2700,5,FALSE)</f>
        <v>2679</v>
      </c>
      <c r="KQR38" s="451">
        <f>+ROUND(KQP38*KQQ38,0)</f>
        <v>804</v>
      </c>
      <c r="KQS38" s="450" t="s">
        <v>327</v>
      </c>
      <c r="KQT38" s="450" t="s">
        <v>127</v>
      </c>
      <c r="KQU38" s="446" t="s">
        <v>128</v>
      </c>
      <c r="KQV38" s="446" t="s">
        <v>129</v>
      </c>
      <c r="KQW38" s="446" t="s">
        <v>130</v>
      </c>
      <c r="KQX38" s="446">
        <v>0.3</v>
      </c>
      <c r="KQY38" s="451">
        <f>+VLOOKUP(KQT38,[111]Insumos!$A$2:$F$2700,5,FALSE)</f>
        <v>2679</v>
      </c>
      <c r="KQZ38" s="451">
        <f>+ROUND(KQX38*KQY38,0)</f>
        <v>804</v>
      </c>
      <c r="KRA38" s="450" t="s">
        <v>327</v>
      </c>
      <c r="KRB38" s="450" t="s">
        <v>127</v>
      </c>
      <c r="KRC38" s="446" t="s">
        <v>128</v>
      </c>
      <c r="KRD38" s="446" t="s">
        <v>129</v>
      </c>
      <c r="KRE38" s="446" t="s">
        <v>130</v>
      </c>
      <c r="KRF38" s="446">
        <v>0.3</v>
      </c>
      <c r="KRG38" s="451">
        <f>+VLOOKUP(KRB38,[111]Insumos!$A$2:$F$2700,5,FALSE)</f>
        <v>2679</v>
      </c>
      <c r="KRH38" s="451">
        <f>+ROUND(KRF38*KRG38,0)</f>
        <v>804</v>
      </c>
      <c r="KRI38" s="450" t="s">
        <v>327</v>
      </c>
      <c r="KRJ38" s="450" t="s">
        <v>127</v>
      </c>
      <c r="KRK38" s="446" t="s">
        <v>128</v>
      </c>
      <c r="KRL38" s="446" t="s">
        <v>129</v>
      </c>
      <c r="KRM38" s="446" t="s">
        <v>130</v>
      </c>
      <c r="KRN38" s="446">
        <v>0.3</v>
      </c>
      <c r="KRO38" s="451">
        <f>+VLOOKUP(KRJ38,[111]Insumos!$A$2:$F$2700,5,FALSE)</f>
        <v>2679</v>
      </c>
      <c r="KRP38" s="451">
        <f>+ROUND(KRN38*KRO38,0)</f>
        <v>804</v>
      </c>
      <c r="KRQ38" s="450" t="s">
        <v>327</v>
      </c>
      <c r="KRR38" s="450" t="s">
        <v>127</v>
      </c>
      <c r="KRS38" s="446" t="s">
        <v>128</v>
      </c>
      <c r="KRT38" s="446" t="s">
        <v>129</v>
      </c>
      <c r="KRU38" s="446" t="s">
        <v>130</v>
      </c>
      <c r="KRV38" s="446">
        <v>0.3</v>
      </c>
      <c r="KRW38" s="451">
        <f>+VLOOKUP(KRR38,[111]Insumos!$A$2:$F$2700,5,FALSE)</f>
        <v>2679</v>
      </c>
      <c r="KRX38" s="451">
        <f>+ROUND(KRV38*KRW38,0)</f>
        <v>804</v>
      </c>
      <c r="KRY38" s="450" t="s">
        <v>327</v>
      </c>
      <c r="KRZ38" s="450" t="s">
        <v>127</v>
      </c>
      <c r="KSA38" s="446" t="s">
        <v>128</v>
      </c>
      <c r="KSB38" s="446" t="s">
        <v>129</v>
      </c>
      <c r="KSC38" s="446" t="s">
        <v>130</v>
      </c>
      <c r="KSD38" s="446">
        <v>0.3</v>
      </c>
      <c r="KSE38" s="451">
        <f>+VLOOKUP(KRZ38,[111]Insumos!$A$2:$F$2700,5,FALSE)</f>
        <v>2679</v>
      </c>
      <c r="KSF38" s="451">
        <f>+ROUND(KSD38*KSE38,0)</f>
        <v>804</v>
      </c>
      <c r="KSG38" s="450" t="s">
        <v>327</v>
      </c>
      <c r="KSH38" s="450" t="s">
        <v>127</v>
      </c>
      <c r="KSI38" s="446" t="s">
        <v>128</v>
      </c>
      <c r="KSJ38" s="446" t="s">
        <v>129</v>
      </c>
      <c r="KSK38" s="446" t="s">
        <v>130</v>
      </c>
      <c r="KSL38" s="446">
        <v>0.3</v>
      </c>
      <c r="KSM38" s="451">
        <f>+VLOOKUP(KSH38,[111]Insumos!$A$2:$F$2700,5,FALSE)</f>
        <v>2679</v>
      </c>
      <c r="KSN38" s="451">
        <f>+ROUND(KSL38*KSM38,0)</f>
        <v>804</v>
      </c>
      <c r="KSO38" s="450" t="s">
        <v>327</v>
      </c>
      <c r="KSP38" s="450" t="s">
        <v>127</v>
      </c>
      <c r="KSQ38" s="446" t="s">
        <v>128</v>
      </c>
      <c r="KSR38" s="446" t="s">
        <v>129</v>
      </c>
      <c r="KSS38" s="446" t="s">
        <v>130</v>
      </c>
      <c r="KST38" s="446">
        <v>0.3</v>
      </c>
      <c r="KSU38" s="451">
        <f>+VLOOKUP(KSP38,[111]Insumos!$A$2:$F$2700,5,FALSE)</f>
        <v>2679</v>
      </c>
      <c r="KSV38" s="451">
        <f>+ROUND(KST38*KSU38,0)</f>
        <v>804</v>
      </c>
      <c r="KSW38" s="450" t="s">
        <v>327</v>
      </c>
      <c r="KSX38" s="450" t="s">
        <v>127</v>
      </c>
      <c r="KSY38" s="446" t="s">
        <v>128</v>
      </c>
      <c r="KSZ38" s="446" t="s">
        <v>129</v>
      </c>
      <c r="KTA38" s="446" t="s">
        <v>130</v>
      </c>
      <c r="KTB38" s="446">
        <v>0.3</v>
      </c>
      <c r="KTC38" s="451">
        <f>+VLOOKUP(KSX38,[111]Insumos!$A$2:$F$2700,5,FALSE)</f>
        <v>2679</v>
      </c>
      <c r="KTD38" s="451">
        <f>+ROUND(KTB38*KTC38,0)</f>
        <v>804</v>
      </c>
      <c r="KTE38" s="450" t="s">
        <v>327</v>
      </c>
      <c r="KTF38" s="450" t="s">
        <v>127</v>
      </c>
      <c r="KTG38" s="446" t="s">
        <v>128</v>
      </c>
      <c r="KTH38" s="446" t="s">
        <v>129</v>
      </c>
      <c r="KTI38" s="446" t="s">
        <v>130</v>
      </c>
      <c r="KTJ38" s="446">
        <v>0.3</v>
      </c>
      <c r="KTK38" s="451">
        <f>+VLOOKUP(KTF38,[111]Insumos!$A$2:$F$2700,5,FALSE)</f>
        <v>2679</v>
      </c>
      <c r="KTL38" s="451">
        <f>+ROUND(KTJ38*KTK38,0)</f>
        <v>804</v>
      </c>
      <c r="KTM38" s="450" t="s">
        <v>327</v>
      </c>
      <c r="KTN38" s="450" t="s">
        <v>127</v>
      </c>
      <c r="KTO38" s="446" t="s">
        <v>128</v>
      </c>
      <c r="KTP38" s="446" t="s">
        <v>129</v>
      </c>
      <c r="KTQ38" s="446" t="s">
        <v>130</v>
      </c>
      <c r="KTR38" s="446">
        <v>0.3</v>
      </c>
      <c r="KTS38" s="451">
        <f>+VLOOKUP(KTN38,[111]Insumos!$A$2:$F$2700,5,FALSE)</f>
        <v>2679</v>
      </c>
      <c r="KTT38" s="451">
        <f>+ROUND(KTR38*KTS38,0)</f>
        <v>804</v>
      </c>
      <c r="KTU38" s="450" t="s">
        <v>327</v>
      </c>
      <c r="KTV38" s="450" t="s">
        <v>127</v>
      </c>
      <c r="KTW38" s="446" t="s">
        <v>128</v>
      </c>
      <c r="KTX38" s="446" t="s">
        <v>129</v>
      </c>
      <c r="KTY38" s="446" t="s">
        <v>130</v>
      </c>
      <c r="KTZ38" s="446">
        <v>0.3</v>
      </c>
      <c r="KUA38" s="451">
        <f>+VLOOKUP(KTV38,[111]Insumos!$A$2:$F$2700,5,FALSE)</f>
        <v>2679</v>
      </c>
      <c r="KUB38" s="451">
        <f>+ROUND(KTZ38*KUA38,0)</f>
        <v>804</v>
      </c>
      <c r="KUC38" s="450" t="s">
        <v>327</v>
      </c>
      <c r="KUD38" s="450" t="s">
        <v>127</v>
      </c>
      <c r="KUE38" s="446" t="s">
        <v>128</v>
      </c>
      <c r="KUF38" s="446" t="s">
        <v>129</v>
      </c>
      <c r="KUG38" s="446" t="s">
        <v>130</v>
      </c>
      <c r="KUH38" s="446">
        <v>0.3</v>
      </c>
      <c r="KUI38" s="451">
        <f>+VLOOKUP(KUD38,[111]Insumos!$A$2:$F$2700,5,FALSE)</f>
        <v>2679</v>
      </c>
      <c r="KUJ38" s="451">
        <f>+ROUND(KUH38*KUI38,0)</f>
        <v>804</v>
      </c>
      <c r="KUK38" s="450" t="s">
        <v>327</v>
      </c>
      <c r="KUL38" s="450" t="s">
        <v>127</v>
      </c>
      <c r="KUM38" s="446" t="s">
        <v>128</v>
      </c>
      <c r="KUN38" s="446" t="s">
        <v>129</v>
      </c>
      <c r="KUO38" s="446" t="s">
        <v>130</v>
      </c>
      <c r="KUP38" s="446">
        <v>0.3</v>
      </c>
      <c r="KUQ38" s="451">
        <f>+VLOOKUP(KUL38,[111]Insumos!$A$2:$F$2700,5,FALSE)</f>
        <v>2679</v>
      </c>
      <c r="KUR38" s="451">
        <f>+ROUND(KUP38*KUQ38,0)</f>
        <v>804</v>
      </c>
      <c r="KUS38" s="450" t="s">
        <v>327</v>
      </c>
      <c r="KUT38" s="450" t="s">
        <v>127</v>
      </c>
      <c r="KUU38" s="446" t="s">
        <v>128</v>
      </c>
      <c r="KUV38" s="446" t="s">
        <v>129</v>
      </c>
      <c r="KUW38" s="446" t="s">
        <v>130</v>
      </c>
      <c r="KUX38" s="446">
        <v>0.3</v>
      </c>
      <c r="KUY38" s="451">
        <f>+VLOOKUP(KUT38,[111]Insumos!$A$2:$F$2700,5,FALSE)</f>
        <v>2679</v>
      </c>
      <c r="KUZ38" s="451">
        <f>+ROUND(KUX38*KUY38,0)</f>
        <v>804</v>
      </c>
      <c r="KVA38" s="450" t="s">
        <v>327</v>
      </c>
      <c r="KVB38" s="450" t="s">
        <v>127</v>
      </c>
      <c r="KVC38" s="446" t="s">
        <v>128</v>
      </c>
      <c r="KVD38" s="446" t="s">
        <v>129</v>
      </c>
      <c r="KVE38" s="446" t="s">
        <v>130</v>
      </c>
      <c r="KVF38" s="446">
        <v>0.3</v>
      </c>
      <c r="KVG38" s="451">
        <f>+VLOOKUP(KVB38,[111]Insumos!$A$2:$F$2700,5,FALSE)</f>
        <v>2679</v>
      </c>
      <c r="KVH38" s="451">
        <f>+ROUND(KVF38*KVG38,0)</f>
        <v>804</v>
      </c>
      <c r="KVI38" s="450" t="s">
        <v>327</v>
      </c>
      <c r="KVJ38" s="450" t="s">
        <v>127</v>
      </c>
      <c r="KVK38" s="446" t="s">
        <v>128</v>
      </c>
      <c r="KVL38" s="446" t="s">
        <v>129</v>
      </c>
      <c r="KVM38" s="446" t="s">
        <v>130</v>
      </c>
      <c r="KVN38" s="446">
        <v>0.3</v>
      </c>
      <c r="KVO38" s="451">
        <f>+VLOOKUP(KVJ38,[111]Insumos!$A$2:$F$2700,5,FALSE)</f>
        <v>2679</v>
      </c>
      <c r="KVP38" s="451">
        <f>+ROUND(KVN38*KVO38,0)</f>
        <v>804</v>
      </c>
      <c r="KVQ38" s="450" t="s">
        <v>327</v>
      </c>
      <c r="KVR38" s="450" t="s">
        <v>127</v>
      </c>
      <c r="KVS38" s="446" t="s">
        <v>128</v>
      </c>
      <c r="KVT38" s="446" t="s">
        <v>129</v>
      </c>
      <c r="KVU38" s="446" t="s">
        <v>130</v>
      </c>
      <c r="KVV38" s="446">
        <v>0.3</v>
      </c>
      <c r="KVW38" s="451">
        <f>+VLOOKUP(KVR38,[111]Insumos!$A$2:$F$2700,5,FALSE)</f>
        <v>2679</v>
      </c>
      <c r="KVX38" s="451">
        <f>+ROUND(KVV38*KVW38,0)</f>
        <v>804</v>
      </c>
      <c r="KVY38" s="450" t="s">
        <v>327</v>
      </c>
      <c r="KVZ38" s="450" t="s">
        <v>127</v>
      </c>
      <c r="KWA38" s="446" t="s">
        <v>128</v>
      </c>
      <c r="KWB38" s="446" t="s">
        <v>129</v>
      </c>
      <c r="KWC38" s="446" t="s">
        <v>130</v>
      </c>
      <c r="KWD38" s="446">
        <v>0.3</v>
      </c>
      <c r="KWE38" s="451">
        <f>+VLOOKUP(KVZ38,[111]Insumos!$A$2:$F$2700,5,FALSE)</f>
        <v>2679</v>
      </c>
      <c r="KWF38" s="451">
        <f>+ROUND(KWD38*KWE38,0)</f>
        <v>804</v>
      </c>
      <c r="KWG38" s="450" t="s">
        <v>327</v>
      </c>
      <c r="KWH38" s="450" t="s">
        <v>127</v>
      </c>
      <c r="KWI38" s="446" t="s">
        <v>128</v>
      </c>
      <c r="KWJ38" s="446" t="s">
        <v>129</v>
      </c>
      <c r="KWK38" s="446" t="s">
        <v>130</v>
      </c>
      <c r="KWL38" s="446">
        <v>0.3</v>
      </c>
      <c r="KWM38" s="451">
        <f>+VLOOKUP(KWH38,[111]Insumos!$A$2:$F$2700,5,FALSE)</f>
        <v>2679</v>
      </c>
      <c r="KWN38" s="451">
        <f>+ROUND(KWL38*KWM38,0)</f>
        <v>804</v>
      </c>
      <c r="KWO38" s="450" t="s">
        <v>327</v>
      </c>
      <c r="KWP38" s="450" t="s">
        <v>127</v>
      </c>
      <c r="KWQ38" s="446" t="s">
        <v>128</v>
      </c>
      <c r="KWR38" s="446" t="s">
        <v>129</v>
      </c>
      <c r="KWS38" s="446" t="s">
        <v>130</v>
      </c>
      <c r="KWT38" s="446">
        <v>0.3</v>
      </c>
      <c r="KWU38" s="451">
        <f>+VLOOKUP(KWP38,[111]Insumos!$A$2:$F$2700,5,FALSE)</f>
        <v>2679</v>
      </c>
      <c r="KWV38" s="451">
        <f>+ROUND(KWT38*KWU38,0)</f>
        <v>804</v>
      </c>
      <c r="KWW38" s="450" t="s">
        <v>327</v>
      </c>
      <c r="KWX38" s="450" t="s">
        <v>127</v>
      </c>
      <c r="KWY38" s="446" t="s">
        <v>128</v>
      </c>
      <c r="KWZ38" s="446" t="s">
        <v>129</v>
      </c>
      <c r="KXA38" s="446" t="s">
        <v>130</v>
      </c>
      <c r="KXB38" s="446">
        <v>0.3</v>
      </c>
      <c r="KXC38" s="451">
        <f>+VLOOKUP(KWX38,[111]Insumos!$A$2:$F$2700,5,FALSE)</f>
        <v>2679</v>
      </c>
      <c r="KXD38" s="451">
        <f>+ROUND(KXB38*KXC38,0)</f>
        <v>804</v>
      </c>
      <c r="KXE38" s="450" t="s">
        <v>327</v>
      </c>
      <c r="KXF38" s="450" t="s">
        <v>127</v>
      </c>
      <c r="KXG38" s="446" t="s">
        <v>128</v>
      </c>
      <c r="KXH38" s="446" t="s">
        <v>129</v>
      </c>
      <c r="KXI38" s="446" t="s">
        <v>130</v>
      </c>
      <c r="KXJ38" s="446">
        <v>0.3</v>
      </c>
      <c r="KXK38" s="451">
        <f>+VLOOKUP(KXF38,[111]Insumos!$A$2:$F$2700,5,FALSE)</f>
        <v>2679</v>
      </c>
      <c r="KXL38" s="451">
        <f>+ROUND(KXJ38*KXK38,0)</f>
        <v>804</v>
      </c>
      <c r="KXM38" s="450" t="s">
        <v>327</v>
      </c>
      <c r="KXN38" s="450" t="s">
        <v>127</v>
      </c>
      <c r="KXO38" s="446" t="s">
        <v>128</v>
      </c>
      <c r="KXP38" s="446" t="s">
        <v>129</v>
      </c>
      <c r="KXQ38" s="446" t="s">
        <v>130</v>
      </c>
      <c r="KXR38" s="446">
        <v>0.3</v>
      </c>
      <c r="KXS38" s="451">
        <f>+VLOOKUP(KXN38,[111]Insumos!$A$2:$F$2700,5,FALSE)</f>
        <v>2679</v>
      </c>
      <c r="KXT38" s="451">
        <f>+ROUND(KXR38*KXS38,0)</f>
        <v>804</v>
      </c>
      <c r="KXU38" s="450" t="s">
        <v>327</v>
      </c>
      <c r="KXV38" s="450" t="s">
        <v>127</v>
      </c>
      <c r="KXW38" s="446" t="s">
        <v>128</v>
      </c>
      <c r="KXX38" s="446" t="s">
        <v>129</v>
      </c>
      <c r="KXY38" s="446" t="s">
        <v>130</v>
      </c>
      <c r="KXZ38" s="446">
        <v>0.3</v>
      </c>
      <c r="KYA38" s="451">
        <f>+VLOOKUP(KXV38,[111]Insumos!$A$2:$F$2700,5,FALSE)</f>
        <v>2679</v>
      </c>
      <c r="KYB38" s="451">
        <f>+ROUND(KXZ38*KYA38,0)</f>
        <v>804</v>
      </c>
      <c r="KYC38" s="450" t="s">
        <v>327</v>
      </c>
      <c r="KYD38" s="450" t="s">
        <v>127</v>
      </c>
      <c r="KYE38" s="446" t="s">
        <v>128</v>
      </c>
      <c r="KYF38" s="446" t="s">
        <v>129</v>
      </c>
      <c r="KYG38" s="446" t="s">
        <v>130</v>
      </c>
      <c r="KYH38" s="446">
        <v>0.3</v>
      </c>
      <c r="KYI38" s="451">
        <f>+VLOOKUP(KYD38,[111]Insumos!$A$2:$F$2700,5,FALSE)</f>
        <v>2679</v>
      </c>
      <c r="KYJ38" s="451">
        <f>+ROUND(KYH38*KYI38,0)</f>
        <v>804</v>
      </c>
      <c r="KYK38" s="450" t="s">
        <v>327</v>
      </c>
      <c r="KYL38" s="450" t="s">
        <v>127</v>
      </c>
      <c r="KYM38" s="446" t="s">
        <v>128</v>
      </c>
      <c r="KYN38" s="446" t="s">
        <v>129</v>
      </c>
      <c r="KYO38" s="446" t="s">
        <v>130</v>
      </c>
      <c r="KYP38" s="446">
        <v>0.3</v>
      </c>
      <c r="KYQ38" s="451">
        <f>+VLOOKUP(KYL38,[111]Insumos!$A$2:$F$2700,5,FALSE)</f>
        <v>2679</v>
      </c>
      <c r="KYR38" s="451">
        <f>+ROUND(KYP38*KYQ38,0)</f>
        <v>804</v>
      </c>
      <c r="KYS38" s="450" t="s">
        <v>327</v>
      </c>
      <c r="KYT38" s="450" t="s">
        <v>127</v>
      </c>
      <c r="KYU38" s="446" t="s">
        <v>128</v>
      </c>
      <c r="KYV38" s="446" t="s">
        <v>129</v>
      </c>
      <c r="KYW38" s="446" t="s">
        <v>130</v>
      </c>
      <c r="KYX38" s="446">
        <v>0.3</v>
      </c>
      <c r="KYY38" s="451">
        <f>+VLOOKUP(KYT38,[111]Insumos!$A$2:$F$2700,5,FALSE)</f>
        <v>2679</v>
      </c>
      <c r="KYZ38" s="451">
        <f>+ROUND(KYX38*KYY38,0)</f>
        <v>804</v>
      </c>
      <c r="KZA38" s="450" t="s">
        <v>327</v>
      </c>
      <c r="KZB38" s="450" t="s">
        <v>127</v>
      </c>
      <c r="KZC38" s="446" t="s">
        <v>128</v>
      </c>
      <c r="KZD38" s="446" t="s">
        <v>129</v>
      </c>
      <c r="KZE38" s="446" t="s">
        <v>130</v>
      </c>
      <c r="KZF38" s="446">
        <v>0.3</v>
      </c>
      <c r="KZG38" s="451">
        <f>+VLOOKUP(KZB38,[111]Insumos!$A$2:$F$2700,5,FALSE)</f>
        <v>2679</v>
      </c>
      <c r="KZH38" s="451">
        <f>+ROUND(KZF38*KZG38,0)</f>
        <v>804</v>
      </c>
      <c r="KZI38" s="450" t="s">
        <v>327</v>
      </c>
      <c r="KZJ38" s="450" t="s">
        <v>127</v>
      </c>
      <c r="KZK38" s="446" t="s">
        <v>128</v>
      </c>
      <c r="KZL38" s="446" t="s">
        <v>129</v>
      </c>
      <c r="KZM38" s="446" t="s">
        <v>130</v>
      </c>
      <c r="KZN38" s="446">
        <v>0.3</v>
      </c>
      <c r="KZO38" s="451">
        <f>+VLOOKUP(KZJ38,[111]Insumos!$A$2:$F$2700,5,FALSE)</f>
        <v>2679</v>
      </c>
      <c r="KZP38" s="451">
        <f>+ROUND(KZN38*KZO38,0)</f>
        <v>804</v>
      </c>
      <c r="KZQ38" s="450" t="s">
        <v>327</v>
      </c>
      <c r="KZR38" s="450" t="s">
        <v>127</v>
      </c>
      <c r="KZS38" s="446" t="s">
        <v>128</v>
      </c>
      <c r="KZT38" s="446" t="s">
        <v>129</v>
      </c>
      <c r="KZU38" s="446" t="s">
        <v>130</v>
      </c>
      <c r="KZV38" s="446">
        <v>0.3</v>
      </c>
      <c r="KZW38" s="451">
        <f>+VLOOKUP(KZR38,[111]Insumos!$A$2:$F$2700,5,FALSE)</f>
        <v>2679</v>
      </c>
      <c r="KZX38" s="451">
        <f>+ROUND(KZV38*KZW38,0)</f>
        <v>804</v>
      </c>
      <c r="KZY38" s="450" t="s">
        <v>327</v>
      </c>
      <c r="KZZ38" s="450" t="s">
        <v>127</v>
      </c>
      <c r="LAA38" s="446" t="s">
        <v>128</v>
      </c>
      <c r="LAB38" s="446" t="s">
        <v>129</v>
      </c>
      <c r="LAC38" s="446" t="s">
        <v>130</v>
      </c>
      <c r="LAD38" s="446">
        <v>0.3</v>
      </c>
      <c r="LAE38" s="451">
        <f>+VLOOKUP(KZZ38,[111]Insumos!$A$2:$F$2700,5,FALSE)</f>
        <v>2679</v>
      </c>
      <c r="LAF38" s="451">
        <f>+ROUND(LAD38*LAE38,0)</f>
        <v>804</v>
      </c>
      <c r="LAG38" s="450" t="s">
        <v>327</v>
      </c>
      <c r="LAH38" s="450" t="s">
        <v>127</v>
      </c>
      <c r="LAI38" s="446" t="s">
        <v>128</v>
      </c>
      <c r="LAJ38" s="446" t="s">
        <v>129</v>
      </c>
      <c r="LAK38" s="446" t="s">
        <v>130</v>
      </c>
      <c r="LAL38" s="446">
        <v>0.3</v>
      </c>
      <c r="LAM38" s="451">
        <f>+VLOOKUP(LAH38,[111]Insumos!$A$2:$F$2700,5,FALSE)</f>
        <v>2679</v>
      </c>
      <c r="LAN38" s="451">
        <f>+ROUND(LAL38*LAM38,0)</f>
        <v>804</v>
      </c>
      <c r="LAO38" s="450" t="s">
        <v>327</v>
      </c>
      <c r="LAP38" s="450" t="s">
        <v>127</v>
      </c>
      <c r="LAQ38" s="446" t="s">
        <v>128</v>
      </c>
      <c r="LAR38" s="446" t="s">
        <v>129</v>
      </c>
      <c r="LAS38" s="446" t="s">
        <v>130</v>
      </c>
      <c r="LAT38" s="446">
        <v>0.3</v>
      </c>
      <c r="LAU38" s="451">
        <f>+VLOOKUP(LAP38,[111]Insumos!$A$2:$F$2700,5,FALSE)</f>
        <v>2679</v>
      </c>
      <c r="LAV38" s="451">
        <f>+ROUND(LAT38*LAU38,0)</f>
        <v>804</v>
      </c>
      <c r="LAW38" s="450" t="s">
        <v>327</v>
      </c>
      <c r="LAX38" s="450" t="s">
        <v>127</v>
      </c>
      <c r="LAY38" s="446" t="s">
        <v>128</v>
      </c>
      <c r="LAZ38" s="446" t="s">
        <v>129</v>
      </c>
      <c r="LBA38" s="446" t="s">
        <v>130</v>
      </c>
      <c r="LBB38" s="446">
        <v>0.3</v>
      </c>
      <c r="LBC38" s="451">
        <f>+VLOOKUP(LAX38,[111]Insumos!$A$2:$F$2700,5,FALSE)</f>
        <v>2679</v>
      </c>
      <c r="LBD38" s="451">
        <f>+ROUND(LBB38*LBC38,0)</f>
        <v>804</v>
      </c>
      <c r="LBE38" s="450" t="s">
        <v>327</v>
      </c>
      <c r="LBF38" s="450" t="s">
        <v>127</v>
      </c>
      <c r="LBG38" s="446" t="s">
        <v>128</v>
      </c>
      <c r="LBH38" s="446" t="s">
        <v>129</v>
      </c>
      <c r="LBI38" s="446" t="s">
        <v>130</v>
      </c>
      <c r="LBJ38" s="446">
        <v>0.3</v>
      </c>
      <c r="LBK38" s="451">
        <f>+VLOOKUP(LBF38,[111]Insumos!$A$2:$F$2700,5,FALSE)</f>
        <v>2679</v>
      </c>
      <c r="LBL38" s="451">
        <f>+ROUND(LBJ38*LBK38,0)</f>
        <v>804</v>
      </c>
      <c r="LBM38" s="450" t="s">
        <v>327</v>
      </c>
      <c r="LBN38" s="450" t="s">
        <v>127</v>
      </c>
      <c r="LBO38" s="446" t="s">
        <v>128</v>
      </c>
      <c r="LBP38" s="446" t="s">
        <v>129</v>
      </c>
      <c r="LBQ38" s="446" t="s">
        <v>130</v>
      </c>
      <c r="LBR38" s="446">
        <v>0.3</v>
      </c>
      <c r="LBS38" s="451">
        <f>+VLOOKUP(LBN38,[111]Insumos!$A$2:$F$2700,5,FALSE)</f>
        <v>2679</v>
      </c>
      <c r="LBT38" s="451">
        <f>+ROUND(LBR38*LBS38,0)</f>
        <v>804</v>
      </c>
      <c r="LBU38" s="450" t="s">
        <v>327</v>
      </c>
      <c r="LBV38" s="450" t="s">
        <v>127</v>
      </c>
      <c r="LBW38" s="446" t="s">
        <v>128</v>
      </c>
      <c r="LBX38" s="446" t="s">
        <v>129</v>
      </c>
      <c r="LBY38" s="446" t="s">
        <v>130</v>
      </c>
      <c r="LBZ38" s="446">
        <v>0.3</v>
      </c>
      <c r="LCA38" s="451">
        <f>+VLOOKUP(LBV38,[111]Insumos!$A$2:$F$2700,5,FALSE)</f>
        <v>2679</v>
      </c>
      <c r="LCB38" s="451">
        <f>+ROUND(LBZ38*LCA38,0)</f>
        <v>804</v>
      </c>
      <c r="LCC38" s="450" t="s">
        <v>327</v>
      </c>
      <c r="LCD38" s="450" t="s">
        <v>127</v>
      </c>
      <c r="LCE38" s="446" t="s">
        <v>128</v>
      </c>
      <c r="LCF38" s="446" t="s">
        <v>129</v>
      </c>
      <c r="LCG38" s="446" t="s">
        <v>130</v>
      </c>
      <c r="LCH38" s="446">
        <v>0.3</v>
      </c>
      <c r="LCI38" s="451">
        <f>+VLOOKUP(LCD38,[111]Insumos!$A$2:$F$2700,5,FALSE)</f>
        <v>2679</v>
      </c>
      <c r="LCJ38" s="451">
        <f>+ROUND(LCH38*LCI38,0)</f>
        <v>804</v>
      </c>
      <c r="LCK38" s="450" t="s">
        <v>327</v>
      </c>
      <c r="LCL38" s="450" t="s">
        <v>127</v>
      </c>
      <c r="LCM38" s="446" t="s">
        <v>128</v>
      </c>
      <c r="LCN38" s="446" t="s">
        <v>129</v>
      </c>
      <c r="LCO38" s="446" t="s">
        <v>130</v>
      </c>
      <c r="LCP38" s="446">
        <v>0.3</v>
      </c>
      <c r="LCQ38" s="451">
        <f>+VLOOKUP(LCL38,[111]Insumos!$A$2:$F$2700,5,FALSE)</f>
        <v>2679</v>
      </c>
      <c r="LCR38" s="451">
        <f>+ROUND(LCP38*LCQ38,0)</f>
        <v>804</v>
      </c>
      <c r="LCS38" s="450" t="s">
        <v>327</v>
      </c>
      <c r="LCT38" s="450" t="s">
        <v>127</v>
      </c>
      <c r="LCU38" s="446" t="s">
        <v>128</v>
      </c>
      <c r="LCV38" s="446" t="s">
        <v>129</v>
      </c>
      <c r="LCW38" s="446" t="s">
        <v>130</v>
      </c>
      <c r="LCX38" s="446">
        <v>0.3</v>
      </c>
      <c r="LCY38" s="451">
        <f>+VLOOKUP(LCT38,[111]Insumos!$A$2:$F$2700,5,FALSE)</f>
        <v>2679</v>
      </c>
      <c r="LCZ38" s="451">
        <f>+ROUND(LCX38*LCY38,0)</f>
        <v>804</v>
      </c>
      <c r="LDA38" s="450" t="s">
        <v>327</v>
      </c>
      <c r="LDB38" s="450" t="s">
        <v>127</v>
      </c>
      <c r="LDC38" s="446" t="s">
        <v>128</v>
      </c>
      <c r="LDD38" s="446" t="s">
        <v>129</v>
      </c>
      <c r="LDE38" s="446" t="s">
        <v>130</v>
      </c>
      <c r="LDF38" s="446">
        <v>0.3</v>
      </c>
      <c r="LDG38" s="451">
        <f>+VLOOKUP(LDB38,[111]Insumos!$A$2:$F$2700,5,FALSE)</f>
        <v>2679</v>
      </c>
      <c r="LDH38" s="451">
        <f>+ROUND(LDF38*LDG38,0)</f>
        <v>804</v>
      </c>
      <c r="LDI38" s="450" t="s">
        <v>327</v>
      </c>
      <c r="LDJ38" s="450" t="s">
        <v>127</v>
      </c>
      <c r="LDK38" s="446" t="s">
        <v>128</v>
      </c>
      <c r="LDL38" s="446" t="s">
        <v>129</v>
      </c>
      <c r="LDM38" s="446" t="s">
        <v>130</v>
      </c>
      <c r="LDN38" s="446">
        <v>0.3</v>
      </c>
      <c r="LDO38" s="451">
        <f>+VLOOKUP(LDJ38,[111]Insumos!$A$2:$F$2700,5,FALSE)</f>
        <v>2679</v>
      </c>
      <c r="LDP38" s="451">
        <f>+ROUND(LDN38*LDO38,0)</f>
        <v>804</v>
      </c>
      <c r="LDQ38" s="450" t="s">
        <v>327</v>
      </c>
      <c r="LDR38" s="450" t="s">
        <v>127</v>
      </c>
      <c r="LDS38" s="446" t="s">
        <v>128</v>
      </c>
      <c r="LDT38" s="446" t="s">
        <v>129</v>
      </c>
      <c r="LDU38" s="446" t="s">
        <v>130</v>
      </c>
      <c r="LDV38" s="446">
        <v>0.3</v>
      </c>
      <c r="LDW38" s="451">
        <f>+VLOOKUP(LDR38,[111]Insumos!$A$2:$F$2700,5,FALSE)</f>
        <v>2679</v>
      </c>
      <c r="LDX38" s="451">
        <f>+ROUND(LDV38*LDW38,0)</f>
        <v>804</v>
      </c>
      <c r="LDY38" s="450" t="s">
        <v>327</v>
      </c>
      <c r="LDZ38" s="450" t="s">
        <v>127</v>
      </c>
      <c r="LEA38" s="446" t="s">
        <v>128</v>
      </c>
      <c r="LEB38" s="446" t="s">
        <v>129</v>
      </c>
      <c r="LEC38" s="446" t="s">
        <v>130</v>
      </c>
      <c r="LED38" s="446">
        <v>0.3</v>
      </c>
      <c r="LEE38" s="451">
        <f>+VLOOKUP(LDZ38,[111]Insumos!$A$2:$F$2700,5,FALSE)</f>
        <v>2679</v>
      </c>
      <c r="LEF38" s="451">
        <f>+ROUND(LED38*LEE38,0)</f>
        <v>804</v>
      </c>
      <c r="LEG38" s="450" t="s">
        <v>327</v>
      </c>
      <c r="LEH38" s="450" t="s">
        <v>127</v>
      </c>
      <c r="LEI38" s="446" t="s">
        <v>128</v>
      </c>
      <c r="LEJ38" s="446" t="s">
        <v>129</v>
      </c>
      <c r="LEK38" s="446" t="s">
        <v>130</v>
      </c>
      <c r="LEL38" s="446">
        <v>0.3</v>
      </c>
      <c r="LEM38" s="451">
        <f>+VLOOKUP(LEH38,[111]Insumos!$A$2:$F$2700,5,FALSE)</f>
        <v>2679</v>
      </c>
      <c r="LEN38" s="451">
        <f>+ROUND(LEL38*LEM38,0)</f>
        <v>804</v>
      </c>
      <c r="LEO38" s="450" t="s">
        <v>327</v>
      </c>
      <c r="LEP38" s="450" t="s">
        <v>127</v>
      </c>
      <c r="LEQ38" s="446" t="s">
        <v>128</v>
      </c>
      <c r="LER38" s="446" t="s">
        <v>129</v>
      </c>
      <c r="LES38" s="446" t="s">
        <v>130</v>
      </c>
      <c r="LET38" s="446">
        <v>0.3</v>
      </c>
      <c r="LEU38" s="451">
        <f>+VLOOKUP(LEP38,[111]Insumos!$A$2:$F$2700,5,FALSE)</f>
        <v>2679</v>
      </c>
      <c r="LEV38" s="451">
        <f>+ROUND(LET38*LEU38,0)</f>
        <v>804</v>
      </c>
      <c r="LEW38" s="450" t="s">
        <v>327</v>
      </c>
      <c r="LEX38" s="450" t="s">
        <v>127</v>
      </c>
      <c r="LEY38" s="446" t="s">
        <v>128</v>
      </c>
      <c r="LEZ38" s="446" t="s">
        <v>129</v>
      </c>
      <c r="LFA38" s="446" t="s">
        <v>130</v>
      </c>
      <c r="LFB38" s="446">
        <v>0.3</v>
      </c>
      <c r="LFC38" s="451">
        <f>+VLOOKUP(LEX38,[111]Insumos!$A$2:$F$2700,5,FALSE)</f>
        <v>2679</v>
      </c>
      <c r="LFD38" s="451">
        <f>+ROUND(LFB38*LFC38,0)</f>
        <v>804</v>
      </c>
      <c r="LFE38" s="450" t="s">
        <v>327</v>
      </c>
      <c r="LFF38" s="450" t="s">
        <v>127</v>
      </c>
      <c r="LFG38" s="446" t="s">
        <v>128</v>
      </c>
      <c r="LFH38" s="446" t="s">
        <v>129</v>
      </c>
      <c r="LFI38" s="446" t="s">
        <v>130</v>
      </c>
      <c r="LFJ38" s="446">
        <v>0.3</v>
      </c>
      <c r="LFK38" s="451">
        <f>+VLOOKUP(LFF38,[111]Insumos!$A$2:$F$2700,5,FALSE)</f>
        <v>2679</v>
      </c>
      <c r="LFL38" s="451">
        <f>+ROUND(LFJ38*LFK38,0)</f>
        <v>804</v>
      </c>
      <c r="LFM38" s="450" t="s">
        <v>327</v>
      </c>
      <c r="LFN38" s="450" t="s">
        <v>127</v>
      </c>
      <c r="LFO38" s="446" t="s">
        <v>128</v>
      </c>
      <c r="LFP38" s="446" t="s">
        <v>129</v>
      </c>
      <c r="LFQ38" s="446" t="s">
        <v>130</v>
      </c>
      <c r="LFR38" s="446">
        <v>0.3</v>
      </c>
      <c r="LFS38" s="451">
        <f>+VLOOKUP(LFN38,[111]Insumos!$A$2:$F$2700,5,FALSE)</f>
        <v>2679</v>
      </c>
      <c r="LFT38" s="451">
        <f>+ROUND(LFR38*LFS38,0)</f>
        <v>804</v>
      </c>
      <c r="LFU38" s="450" t="s">
        <v>327</v>
      </c>
      <c r="LFV38" s="450" t="s">
        <v>127</v>
      </c>
      <c r="LFW38" s="446" t="s">
        <v>128</v>
      </c>
      <c r="LFX38" s="446" t="s">
        <v>129</v>
      </c>
      <c r="LFY38" s="446" t="s">
        <v>130</v>
      </c>
      <c r="LFZ38" s="446">
        <v>0.3</v>
      </c>
      <c r="LGA38" s="451">
        <f>+VLOOKUP(LFV38,[111]Insumos!$A$2:$F$2700,5,FALSE)</f>
        <v>2679</v>
      </c>
      <c r="LGB38" s="451">
        <f>+ROUND(LFZ38*LGA38,0)</f>
        <v>804</v>
      </c>
      <c r="LGC38" s="450" t="s">
        <v>327</v>
      </c>
      <c r="LGD38" s="450" t="s">
        <v>127</v>
      </c>
      <c r="LGE38" s="446" t="s">
        <v>128</v>
      </c>
      <c r="LGF38" s="446" t="s">
        <v>129</v>
      </c>
      <c r="LGG38" s="446" t="s">
        <v>130</v>
      </c>
      <c r="LGH38" s="446">
        <v>0.3</v>
      </c>
      <c r="LGI38" s="451">
        <f>+VLOOKUP(LGD38,[111]Insumos!$A$2:$F$2700,5,FALSE)</f>
        <v>2679</v>
      </c>
      <c r="LGJ38" s="451">
        <f>+ROUND(LGH38*LGI38,0)</f>
        <v>804</v>
      </c>
      <c r="LGK38" s="450" t="s">
        <v>327</v>
      </c>
      <c r="LGL38" s="450" t="s">
        <v>127</v>
      </c>
      <c r="LGM38" s="446" t="s">
        <v>128</v>
      </c>
      <c r="LGN38" s="446" t="s">
        <v>129</v>
      </c>
      <c r="LGO38" s="446" t="s">
        <v>130</v>
      </c>
      <c r="LGP38" s="446">
        <v>0.3</v>
      </c>
      <c r="LGQ38" s="451">
        <f>+VLOOKUP(LGL38,[111]Insumos!$A$2:$F$2700,5,FALSE)</f>
        <v>2679</v>
      </c>
      <c r="LGR38" s="451">
        <f>+ROUND(LGP38*LGQ38,0)</f>
        <v>804</v>
      </c>
      <c r="LGS38" s="450" t="s">
        <v>327</v>
      </c>
      <c r="LGT38" s="450" t="s">
        <v>127</v>
      </c>
      <c r="LGU38" s="446" t="s">
        <v>128</v>
      </c>
      <c r="LGV38" s="446" t="s">
        <v>129</v>
      </c>
      <c r="LGW38" s="446" t="s">
        <v>130</v>
      </c>
      <c r="LGX38" s="446">
        <v>0.3</v>
      </c>
      <c r="LGY38" s="451">
        <f>+VLOOKUP(LGT38,[111]Insumos!$A$2:$F$2700,5,FALSE)</f>
        <v>2679</v>
      </c>
      <c r="LGZ38" s="451">
        <f>+ROUND(LGX38*LGY38,0)</f>
        <v>804</v>
      </c>
      <c r="LHA38" s="450" t="s">
        <v>327</v>
      </c>
      <c r="LHB38" s="450" t="s">
        <v>127</v>
      </c>
      <c r="LHC38" s="446" t="s">
        <v>128</v>
      </c>
      <c r="LHD38" s="446" t="s">
        <v>129</v>
      </c>
      <c r="LHE38" s="446" t="s">
        <v>130</v>
      </c>
      <c r="LHF38" s="446">
        <v>0.3</v>
      </c>
      <c r="LHG38" s="451">
        <f>+VLOOKUP(LHB38,[111]Insumos!$A$2:$F$2700,5,FALSE)</f>
        <v>2679</v>
      </c>
      <c r="LHH38" s="451">
        <f>+ROUND(LHF38*LHG38,0)</f>
        <v>804</v>
      </c>
      <c r="LHI38" s="450" t="s">
        <v>327</v>
      </c>
      <c r="LHJ38" s="450" t="s">
        <v>127</v>
      </c>
      <c r="LHK38" s="446" t="s">
        <v>128</v>
      </c>
      <c r="LHL38" s="446" t="s">
        <v>129</v>
      </c>
      <c r="LHM38" s="446" t="s">
        <v>130</v>
      </c>
      <c r="LHN38" s="446">
        <v>0.3</v>
      </c>
      <c r="LHO38" s="451">
        <f>+VLOOKUP(LHJ38,[111]Insumos!$A$2:$F$2700,5,FALSE)</f>
        <v>2679</v>
      </c>
      <c r="LHP38" s="451">
        <f>+ROUND(LHN38*LHO38,0)</f>
        <v>804</v>
      </c>
      <c r="LHQ38" s="450" t="s">
        <v>327</v>
      </c>
      <c r="LHR38" s="450" t="s">
        <v>127</v>
      </c>
      <c r="LHS38" s="446" t="s">
        <v>128</v>
      </c>
      <c r="LHT38" s="446" t="s">
        <v>129</v>
      </c>
      <c r="LHU38" s="446" t="s">
        <v>130</v>
      </c>
      <c r="LHV38" s="446">
        <v>0.3</v>
      </c>
      <c r="LHW38" s="451">
        <f>+VLOOKUP(LHR38,[111]Insumos!$A$2:$F$2700,5,FALSE)</f>
        <v>2679</v>
      </c>
      <c r="LHX38" s="451">
        <f>+ROUND(LHV38*LHW38,0)</f>
        <v>804</v>
      </c>
      <c r="LHY38" s="450" t="s">
        <v>327</v>
      </c>
      <c r="LHZ38" s="450" t="s">
        <v>127</v>
      </c>
      <c r="LIA38" s="446" t="s">
        <v>128</v>
      </c>
      <c r="LIB38" s="446" t="s">
        <v>129</v>
      </c>
      <c r="LIC38" s="446" t="s">
        <v>130</v>
      </c>
      <c r="LID38" s="446">
        <v>0.3</v>
      </c>
      <c r="LIE38" s="451">
        <f>+VLOOKUP(LHZ38,[111]Insumos!$A$2:$F$2700,5,FALSE)</f>
        <v>2679</v>
      </c>
      <c r="LIF38" s="451">
        <f>+ROUND(LID38*LIE38,0)</f>
        <v>804</v>
      </c>
      <c r="LIG38" s="450" t="s">
        <v>327</v>
      </c>
      <c r="LIH38" s="450" t="s">
        <v>127</v>
      </c>
      <c r="LII38" s="446" t="s">
        <v>128</v>
      </c>
      <c r="LIJ38" s="446" t="s">
        <v>129</v>
      </c>
      <c r="LIK38" s="446" t="s">
        <v>130</v>
      </c>
      <c r="LIL38" s="446">
        <v>0.3</v>
      </c>
      <c r="LIM38" s="451">
        <f>+VLOOKUP(LIH38,[111]Insumos!$A$2:$F$2700,5,FALSE)</f>
        <v>2679</v>
      </c>
      <c r="LIN38" s="451">
        <f>+ROUND(LIL38*LIM38,0)</f>
        <v>804</v>
      </c>
      <c r="LIO38" s="450" t="s">
        <v>327</v>
      </c>
      <c r="LIP38" s="450" t="s">
        <v>127</v>
      </c>
      <c r="LIQ38" s="446" t="s">
        <v>128</v>
      </c>
      <c r="LIR38" s="446" t="s">
        <v>129</v>
      </c>
      <c r="LIS38" s="446" t="s">
        <v>130</v>
      </c>
      <c r="LIT38" s="446">
        <v>0.3</v>
      </c>
      <c r="LIU38" s="451">
        <f>+VLOOKUP(LIP38,[111]Insumos!$A$2:$F$2700,5,FALSE)</f>
        <v>2679</v>
      </c>
      <c r="LIV38" s="451">
        <f>+ROUND(LIT38*LIU38,0)</f>
        <v>804</v>
      </c>
      <c r="LIW38" s="450" t="s">
        <v>327</v>
      </c>
      <c r="LIX38" s="450" t="s">
        <v>127</v>
      </c>
      <c r="LIY38" s="446" t="s">
        <v>128</v>
      </c>
      <c r="LIZ38" s="446" t="s">
        <v>129</v>
      </c>
      <c r="LJA38" s="446" t="s">
        <v>130</v>
      </c>
      <c r="LJB38" s="446">
        <v>0.3</v>
      </c>
      <c r="LJC38" s="451">
        <f>+VLOOKUP(LIX38,[111]Insumos!$A$2:$F$2700,5,FALSE)</f>
        <v>2679</v>
      </c>
      <c r="LJD38" s="451">
        <f>+ROUND(LJB38*LJC38,0)</f>
        <v>804</v>
      </c>
      <c r="LJE38" s="450" t="s">
        <v>327</v>
      </c>
      <c r="LJF38" s="450" t="s">
        <v>127</v>
      </c>
      <c r="LJG38" s="446" t="s">
        <v>128</v>
      </c>
      <c r="LJH38" s="446" t="s">
        <v>129</v>
      </c>
      <c r="LJI38" s="446" t="s">
        <v>130</v>
      </c>
      <c r="LJJ38" s="446">
        <v>0.3</v>
      </c>
      <c r="LJK38" s="451">
        <f>+VLOOKUP(LJF38,[111]Insumos!$A$2:$F$2700,5,FALSE)</f>
        <v>2679</v>
      </c>
      <c r="LJL38" s="451">
        <f>+ROUND(LJJ38*LJK38,0)</f>
        <v>804</v>
      </c>
      <c r="LJM38" s="450" t="s">
        <v>327</v>
      </c>
      <c r="LJN38" s="450" t="s">
        <v>127</v>
      </c>
      <c r="LJO38" s="446" t="s">
        <v>128</v>
      </c>
      <c r="LJP38" s="446" t="s">
        <v>129</v>
      </c>
      <c r="LJQ38" s="446" t="s">
        <v>130</v>
      </c>
      <c r="LJR38" s="446">
        <v>0.3</v>
      </c>
      <c r="LJS38" s="451">
        <f>+VLOOKUP(LJN38,[111]Insumos!$A$2:$F$2700,5,FALSE)</f>
        <v>2679</v>
      </c>
      <c r="LJT38" s="451">
        <f>+ROUND(LJR38*LJS38,0)</f>
        <v>804</v>
      </c>
      <c r="LJU38" s="450" t="s">
        <v>327</v>
      </c>
      <c r="LJV38" s="450" t="s">
        <v>127</v>
      </c>
      <c r="LJW38" s="446" t="s">
        <v>128</v>
      </c>
      <c r="LJX38" s="446" t="s">
        <v>129</v>
      </c>
      <c r="LJY38" s="446" t="s">
        <v>130</v>
      </c>
      <c r="LJZ38" s="446">
        <v>0.3</v>
      </c>
      <c r="LKA38" s="451">
        <f>+VLOOKUP(LJV38,[111]Insumos!$A$2:$F$2700,5,FALSE)</f>
        <v>2679</v>
      </c>
      <c r="LKB38" s="451">
        <f>+ROUND(LJZ38*LKA38,0)</f>
        <v>804</v>
      </c>
      <c r="LKC38" s="450" t="s">
        <v>327</v>
      </c>
      <c r="LKD38" s="450" t="s">
        <v>127</v>
      </c>
      <c r="LKE38" s="446" t="s">
        <v>128</v>
      </c>
      <c r="LKF38" s="446" t="s">
        <v>129</v>
      </c>
      <c r="LKG38" s="446" t="s">
        <v>130</v>
      </c>
      <c r="LKH38" s="446">
        <v>0.3</v>
      </c>
      <c r="LKI38" s="451">
        <f>+VLOOKUP(LKD38,[111]Insumos!$A$2:$F$2700,5,FALSE)</f>
        <v>2679</v>
      </c>
      <c r="LKJ38" s="451">
        <f>+ROUND(LKH38*LKI38,0)</f>
        <v>804</v>
      </c>
      <c r="LKK38" s="450" t="s">
        <v>327</v>
      </c>
      <c r="LKL38" s="450" t="s">
        <v>127</v>
      </c>
      <c r="LKM38" s="446" t="s">
        <v>128</v>
      </c>
      <c r="LKN38" s="446" t="s">
        <v>129</v>
      </c>
      <c r="LKO38" s="446" t="s">
        <v>130</v>
      </c>
      <c r="LKP38" s="446">
        <v>0.3</v>
      </c>
      <c r="LKQ38" s="451">
        <f>+VLOOKUP(LKL38,[111]Insumos!$A$2:$F$2700,5,FALSE)</f>
        <v>2679</v>
      </c>
      <c r="LKR38" s="451">
        <f>+ROUND(LKP38*LKQ38,0)</f>
        <v>804</v>
      </c>
      <c r="LKS38" s="450" t="s">
        <v>327</v>
      </c>
      <c r="LKT38" s="450" t="s">
        <v>127</v>
      </c>
      <c r="LKU38" s="446" t="s">
        <v>128</v>
      </c>
      <c r="LKV38" s="446" t="s">
        <v>129</v>
      </c>
      <c r="LKW38" s="446" t="s">
        <v>130</v>
      </c>
      <c r="LKX38" s="446">
        <v>0.3</v>
      </c>
      <c r="LKY38" s="451">
        <f>+VLOOKUP(LKT38,[111]Insumos!$A$2:$F$2700,5,FALSE)</f>
        <v>2679</v>
      </c>
      <c r="LKZ38" s="451">
        <f>+ROUND(LKX38*LKY38,0)</f>
        <v>804</v>
      </c>
      <c r="LLA38" s="450" t="s">
        <v>327</v>
      </c>
      <c r="LLB38" s="450" t="s">
        <v>127</v>
      </c>
      <c r="LLC38" s="446" t="s">
        <v>128</v>
      </c>
      <c r="LLD38" s="446" t="s">
        <v>129</v>
      </c>
      <c r="LLE38" s="446" t="s">
        <v>130</v>
      </c>
      <c r="LLF38" s="446">
        <v>0.3</v>
      </c>
      <c r="LLG38" s="451">
        <f>+VLOOKUP(LLB38,[111]Insumos!$A$2:$F$2700,5,FALSE)</f>
        <v>2679</v>
      </c>
      <c r="LLH38" s="451">
        <f>+ROUND(LLF38*LLG38,0)</f>
        <v>804</v>
      </c>
      <c r="LLI38" s="450" t="s">
        <v>327</v>
      </c>
      <c r="LLJ38" s="450" t="s">
        <v>127</v>
      </c>
      <c r="LLK38" s="446" t="s">
        <v>128</v>
      </c>
      <c r="LLL38" s="446" t="s">
        <v>129</v>
      </c>
      <c r="LLM38" s="446" t="s">
        <v>130</v>
      </c>
      <c r="LLN38" s="446">
        <v>0.3</v>
      </c>
      <c r="LLO38" s="451">
        <f>+VLOOKUP(LLJ38,[111]Insumos!$A$2:$F$2700,5,FALSE)</f>
        <v>2679</v>
      </c>
      <c r="LLP38" s="451">
        <f>+ROUND(LLN38*LLO38,0)</f>
        <v>804</v>
      </c>
      <c r="LLQ38" s="450" t="s">
        <v>327</v>
      </c>
      <c r="LLR38" s="450" t="s">
        <v>127</v>
      </c>
      <c r="LLS38" s="446" t="s">
        <v>128</v>
      </c>
      <c r="LLT38" s="446" t="s">
        <v>129</v>
      </c>
      <c r="LLU38" s="446" t="s">
        <v>130</v>
      </c>
      <c r="LLV38" s="446">
        <v>0.3</v>
      </c>
      <c r="LLW38" s="451">
        <f>+VLOOKUP(LLR38,[111]Insumos!$A$2:$F$2700,5,FALSE)</f>
        <v>2679</v>
      </c>
      <c r="LLX38" s="451">
        <f>+ROUND(LLV38*LLW38,0)</f>
        <v>804</v>
      </c>
      <c r="LLY38" s="450" t="s">
        <v>327</v>
      </c>
      <c r="LLZ38" s="450" t="s">
        <v>127</v>
      </c>
      <c r="LMA38" s="446" t="s">
        <v>128</v>
      </c>
      <c r="LMB38" s="446" t="s">
        <v>129</v>
      </c>
      <c r="LMC38" s="446" t="s">
        <v>130</v>
      </c>
      <c r="LMD38" s="446">
        <v>0.3</v>
      </c>
      <c r="LME38" s="451">
        <f>+VLOOKUP(LLZ38,[111]Insumos!$A$2:$F$2700,5,FALSE)</f>
        <v>2679</v>
      </c>
      <c r="LMF38" s="451">
        <f>+ROUND(LMD38*LME38,0)</f>
        <v>804</v>
      </c>
      <c r="LMG38" s="450" t="s">
        <v>327</v>
      </c>
      <c r="LMH38" s="450" t="s">
        <v>127</v>
      </c>
      <c r="LMI38" s="446" t="s">
        <v>128</v>
      </c>
      <c r="LMJ38" s="446" t="s">
        <v>129</v>
      </c>
      <c r="LMK38" s="446" t="s">
        <v>130</v>
      </c>
      <c r="LML38" s="446">
        <v>0.3</v>
      </c>
      <c r="LMM38" s="451">
        <f>+VLOOKUP(LMH38,[111]Insumos!$A$2:$F$2700,5,FALSE)</f>
        <v>2679</v>
      </c>
      <c r="LMN38" s="451">
        <f>+ROUND(LML38*LMM38,0)</f>
        <v>804</v>
      </c>
      <c r="LMO38" s="450" t="s">
        <v>327</v>
      </c>
      <c r="LMP38" s="450" t="s">
        <v>127</v>
      </c>
      <c r="LMQ38" s="446" t="s">
        <v>128</v>
      </c>
      <c r="LMR38" s="446" t="s">
        <v>129</v>
      </c>
      <c r="LMS38" s="446" t="s">
        <v>130</v>
      </c>
      <c r="LMT38" s="446">
        <v>0.3</v>
      </c>
      <c r="LMU38" s="451">
        <f>+VLOOKUP(LMP38,[111]Insumos!$A$2:$F$2700,5,FALSE)</f>
        <v>2679</v>
      </c>
      <c r="LMV38" s="451">
        <f>+ROUND(LMT38*LMU38,0)</f>
        <v>804</v>
      </c>
      <c r="LMW38" s="450" t="s">
        <v>327</v>
      </c>
      <c r="LMX38" s="450" t="s">
        <v>127</v>
      </c>
      <c r="LMY38" s="446" t="s">
        <v>128</v>
      </c>
      <c r="LMZ38" s="446" t="s">
        <v>129</v>
      </c>
      <c r="LNA38" s="446" t="s">
        <v>130</v>
      </c>
      <c r="LNB38" s="446">
        <v>0.3</v>
      </c>
      <c r="LNC38" s="451">
        <f>+VLOOKUP(LMX38,[111]Insumos!$A$2:$F$2700,5,FALSE)</f>
        <v>2679</v>
      </c>
      <c r="LND38" s="451">
        <f>+ROUND(LNB38*LNC38,0)</f>
        <v>804</v>
      </c>
      <c r="LNE38" s="450" t="s">
        <v>327</v>
      </c>
      <c r="LNF38" s="450" t="s">
        <v>127</v>
      </c>
      <c r="LNG38" s="446" t="s">
        <v>128</v>
      </c>
      <c r="LNH38" s="446" t="s">
        <v>129</v>
      </c>
      <c r="LNI38" s="446" t="s">
        <v>130</v>
      </c>
      <c r="LNJ38" s="446">
        <v>0.3</v>
      </c>
      <c r="LNK38" s="451">
        <f>+VLOOKUP(LNF38,[111]Insumos!$A$2:$F$2700,5,FALSE)</f>
        <v>2679</v>
      </c>
      <c r="LNL38" s="451">
        <f>+ROUND(LNJ38*LNK38,0)</f>
        <v>804</v>
      </c>
      <c r="LNM38" s="450" t="s">
        <v>327</v>
      </c>
      <c r="LNN38" s="450" t="s">
        <v>127</v>
      </c>
      <c r="LNO38" s="446" t="s">
        <v>128</v>
      </c>
      <c r="LNP38" s="446" t="s">
        <v>129</v>
      </c>
      <c r="LNQ38" s="446" t="s">
        <v>130</v>
      </c>
      <c r="LNR38" s="446">
        <v>0.3</v>
      </c>
      <c r="LNS38" s="451">
        <f>+VLOOKUP(LNN38,[111]Insumos!$A$2:$F$2700,5,FALSE)</f>
        <v>2679</v>
      </c>
      <c r="LNT38" s="451">
        <f>+ROUND(LNR38*LNS38,0)</f>
        <v>804</v>
      </c>
      <c r="LNU38" s="450" t="s">
        <v>327</v>
      </c>
      <c r="LNV38" s="450" t="s">
        <v>127</v>
      </c>
      <c r="LNW38" s="446" t="s">
        <v>128</v>
      </c>
      <c r="LNX38" s="446" t="s">
        <v>129</v>
      </c>
      <c r="LNY38" s="446" t="s">
        <v>130</v>
      </c>
      <c r="LNZ38" s="446">
        <v>0.3</v>
      </c>
      <c r="LOA38" s="451">
        <f>+VLOOKUP(LNV38,[111]Insumos!$A$2:$F$2700,5,FALSE)</f>
        <v>2679</v>
      </c>
      <c r="LOB38" s="451">
        <f>+ROUND(LNZ38*LOA38,0)</f>
        <v>804</v>
      </c>
      <c r="LOC38" s="450" t="s">
        <v>327</v>
      </c>
      <c r="LOD38" s="450" t="s">
        <v>127</v>
      </c>
      <c r="LOE38" s="446" t="s">
        <v>128</v>
      </c>
      <c r="LOF38" s="446" t="s">
        <v>129</v>
      </c>
      <c r="LOG38" s="446" t="s">
        <v>130</v>
      </c>
      <c r="LOH38" s="446">
        <v>0.3</v>
      </c>
      <c r="LOI38" s="451">
        <f>+VLOOKUP(LOD38,[111]Insumos!$A$2:$F$2700,5,FALSE)</f>
        <v>2679</v>
      </c>
      <c r="LOJ38" s="451">
        <f>+ROUND(LOH38*LOI38,0)</f>
        <v>804</v>
      </c>
      <c r="LOK38" s="450" t="s">
        <v>327</v>
      </c>
      <c r="LOL38" s="450" t="s">
        <v>127</v>
      </c>
      <c r="LOM38" s="446" t="s">
        <v>128</v>
      </c>
      <c r="LON38" s="446" t="s">
        <v>129</v>
      </c>
      <c r="LOO38" s="446" t="s">
        <v>130</v>
      </c>
      <c r="LOP38" s="446">
        <v>0.3</v>
      </c>
      <c r="LOQ38" s="451">
        <f>+VLOOKUP(LOL38,[111]Insumos!$A$2:$F$2700,5,FALSE)</f>
        <v>2679</v>
      </c>
      <c r="LOR38" s="451">
        <f>+ROUND(LOP38*LOQ38,0)</f>
        <v>804</v>
      </c>
      <c r="LOS38" s="450" t="s">
        <v>327</v>
      </c>
      <c r="LOT38" s="450" t="s">
        <v>127</v>
      </c>
      <c r="LOU38" s="446" t="s">
        <v>128</v>
      </c>
      <c r="LOV38" s="446" t="s">
        <v>129</v>
      </c>
      <c r="LOW38" s="446" t="s">
        <v>130</v>
      </c>
      <c r="LOX38" s="446">
        <v>0.3</v>
      </c>
      <c r="LOY38" s="451">
        <f>+VLOOKUP(LOT38,[111]Insumos!$A$2:$F$2700,5,FALSE)</f>
        <v>2679</v>
      </c>
      <c r="LOZ38" s="451">
        <f>+ROUND(LOX38*LOY38,0)</f>
        <v>804</v>
      </c>
      <c r="LPA38" s="450" t="s">
        <v>327</v>
      </c>
      <c r="LPB38" s="450" t="s">
        <v>127</v>
      </c>
      <c r="LPC38" s="446" t="s">
        <v>128</v>
      </c>
      <c r="LPD38" s="446" t="s">
        <v>129</v>
      </c>
      <c r="LPE38" s="446" t="s">
        <v>130</v>
      </c>
      <c r="LPF38" s="446">
        <v>0.3</v>
      </c>
      <c r="LPG38" s="451">
        <f>+VLOOKUP(LPB38,[111]Insumos!$A$2:$F$2700,5,FALSE)</f>
        <v>2679</v>
      </c>
      <c r="LPH38" s="451">
        <f>+ROUND(LPF38*LPG38,0)</f>
        <v>804</v>
      </c>
      <c r="LPI38" s="450" t="s">
        <v>327</v>
      </c>
      <c r="LPJ38" s="450" t="s">
        <v>127</v>
      </c>
      <c r="LPK38" s="446" t="s">
        <v>128</v>
      </c>
      <c r="LPL38" s="446" t="s">
        <v>129</v>
      </c>
      <c r="LPM38" s="446" t="s">
        <v>130</v>
      </c>
      <c r="LPN38" s="446">
        <v>0.3</v>
      </c>
      <c r="LPO38" s="451">
        <f>+VLOOKUP(LPJ38,[111]Insumos!$A$2:$F$2700,5,FALSE)</f>
        <v>2679</v>
      </c>
      <c r="LPP38" s="451">
        <f>+ROUND(LPN38*LPO38,0)</f>
        <v>804</v>
      </c>
      <c r="LPQ38" s="450" t="s">
        <v>327</v>
      </c>
      <c r="LPR38" s="450" t="s">
        <v>127</v>
      </c>
      <c r="LPS38" s="446" t="s">
        <v>128</v>
      </c>
      <c r="LPT38" s="446" t="s">
        <v>129</v>
      </c>
      <c r="LPU38" s="446" t="s">
        <v>130</v>
      </c>
      <c r="LPV38" s="446">
        <v>0.3</v>
      </c>
      <c r="LPW38" s="451">
        <f>+VLOOKUP(LPR38,[111]Insumos!$A$2:$F$2700,5,FALSE)</f>
        <v>2679</v>
      </c>
      <c r="LPX38" s="451">
        <f>+ROUND(LPV38*LPW38,0)</f>
        <v>804</v>
      </c>
      <c r="LPY38" s="450" t="s">
        <v>327</v>
      </c>
      <c r="LPZ38" s="450" t="s">
        <v>127</v>
      </c>
      <c r="LQA38" s="446" t="s">
        <v>128</v>
      </c>
      <c r="LQB38" s="446" t="s">
        <v>129</v>
      </c>
      <c r="LQC38" s="446" t="s">
        <v>130</v>
      </c>
      <c r="LQD38" s="446">
        <v>0.3</v>
      </c>
      <c r="LQE38" s="451">
        <f>+VLOOKUP(LPZ38,[111]Insumos!$A$2:$F$2700,5,FALSE)</f>
        <v>2679</v>
      </c>
      <c r="LQF38" s="451">
        <f>+ROUND(LQD38*LQE38,0)</f>
        <v>804</v>
      </c>
      <c r="LQG38" s="450" t="s">
        <v>327</v>
      </c>
      <c r="LQH38" s="450" t="s">
        <v>127</v>
      </c>
      <c r="LQI38" s="446" t="s">
        <v>128</v>
      </c>
      <c r="LQJ38" s="446" t="s">
        <v>129</v>
      </c>
      <c r="LQK38" s="446" t="s">
        <v>130</v>
      </c>
      <c r="LQL38" s="446">
        <v>0.3</v>
      </c>
      <c r="LQM38" s="451">
        <f>+VLOOKUP(LQH38,[111]Insumos!$A$2:$F$2700,5,FALSE)</f>
        <v>2679</v>
      </c>
      <c r="LQN38" s="451">
        <f>+ROUND(LQL38*LQM38,0)</f>
        <v>804</v>
      </c>
      <c r="LQO38" s="450" t="s">
        <v>327</v>
      </c>
      <c r="LQP38" s="450" t="s">
        <v>127</v>
      </c>
      <c r="LQQ38" s="446" t="s">
        <v>128</v>
      </c>
      <c r="LQR38" s="446" t="s">
        <v>129</v>
      </c>
      <c r="LQS38" s="446" t="s">
        <v>130</v>
      </c>
      <c r="LQT38" s="446">
        <v>0.3</v>
      </c>
      <c r="LQU38" s="451">
        <f>+VLOOKUP(LQP38,[111]Insumos!$A$2:$F$2700,5,FALSE)</f>
        <v>2679</v>
      </c>
      <c r="LQV38" s="451">
        <f>+ROUND(LQT38*LQU38,0)</f>
        <v>804</v>
      </c>
      <c r="LQW38" s="450" t="s">
        <v>327</v>
      </c>
      <c r="LQX38" s="450" t="s">
        <v>127</v>
      </c>
      <c r="LQY38" s="446" t="s">
        <v>128</v>
      </c>
      <c r="LQZ38" s="446" t="s">
        <v>129</v>
      </c>
      <c r="LRA38" s="446" t="s">
        <v>130</v>
      </c>
      <c r="LRB38" s="446">
        <v>0.3</v>
      </c>
      <c r="LRC38" s="451">
        <f>+VLOOKUP(LQX38,[111]Insumos!$A$2:$F$2700,5,FALSE)</f>
        <v>2679</v>
      </c>
      <c r="LRD38" s="451">
        <f>+ROUND(LRB38*LRC38,0)</f>
        <v>804</v>
      </c>
      <c r="LRE38" s="450" t="s">
        <v>327</v>
      </c>
      <c r="LRF38" s="450" t="s">
        <v>127</v>
      </c>
      <c r="LRG38" s="446" t="s">
        <v>128</v>
      </c>
      <c r="LRH38" s="446" t="s">
        <v>129</v>
      </c>
      <c r="LRI38" s="446" t="s">
        <v>130</v>
      </c>
      <c r="LRJ38" s="446">
        <v>0.3</v>
      </c>
      <c r="LRK38" s="451">
        <f>+VLOOKUP(LRF38,[111]Insumos!$A$2:$F$2700,5,FALSE)</f>
        <v>2679</v>
      </c>
      <c r="LRL38" s="451">
        <f>+ROUND(LRJ38*LRK38,0)</f>
        <v>804</v>
      </c>
      <c r="LRM38" s="450" t="s">
        <v>327</v>
      </c>
      <c r="LRN38" s="450" t="s">
        <v>127</v>
      </c>
      <c r="LRO38" s="446" t="s">
        <v>128</v>
      </c>
      <c r="LRP38" s="446" t="s">
        <v>129</v>
      </c>
      <c r="LRQ38" s="446" t="s">
        <v>130</v>
      </c>
      <c r="LRR38" s="446">
        <v>0.3</v>
      </c>
      <c r="LRS38" s="451">
        <f>+VLOOKUP(LRN38,[111]Insumos!$A$2:$F$2700,5,FALSE)</f>
        <v>2679</v>
      </c>
      <c r="LRT38" s="451">
        <f>+ROUND(LRR38*LRS38,0)</f>
        <v>804</v>
      </c>
      <c r="LRU38" s="450" t="s">
        <v>327</v>
      </c>
      <c r="LRV38" s="450" t="s">
        <v>127</v>
      </c>
      <c r="LRW38" s="446" t="s">
        <v>128</v>
      </c>
      <c r="LRX38" s="446" t="s">
        <v>129</v>
      </c>
      <c r="LRY38" s="446" t="s">
        <v>130</v>
      </c>
      <c r="LRZ38" s="446">
        <v>0.3</v>
      </c>
      <c r="LSA38" s="451">
        <f>+VLOOKUP(LRV38,[111]Insumos!$A$2:$F$2700,5,FALSE)</f>
        <v>2679</v>
      </c>
      <c r="LSB38" s="451">
        <f>+ROUND(LRZ38*LSA38,0)</f>
        <v>804</v>
      </c>
      <c r="LSC38" s="450" t="s">
        <v>327</v>
      </c>
      <c r="LSD38" s="450" t="s">
        <v>127</v>
      </c>
      <c r="LSE38" s="446" t="s">
        <v>128</v>
      </c>
      <c r="LSF38" s="446" t="s">
        <v>129</v>
      </c>
      <c r="LSG38" s="446" t="s">
        <v>130</v>
      </c>
      <c r="LSH38" s="446">
        <v>0.3</v>
      </c>
      <c r="LSI38" s="451">
        <f>+VLOOKUP(LSD38,[111]Insumos!$A$2:$F$2700,5,FALSE)</f>
        <v>2679</v>
      </c>
      <c r="LSJ38" s="451">
        <f>+ROUND(LSH38*LSI38,0)</f>
        <v>804</v>
      </c>
      <c r="LSK38" s="450" t="s">
        <v>327</v>
      </c>
      <c r="LSL38" s="450" t="s">
        <v>127</v>
      </c>
      <c r="LSM38" s="446" t="s">
        <v>128</v>
      </c>
      <c r="LSN38" s="446" t="s">
        <v>129</v>
      </c>
      <c r="LSO38" s="446" t="s">
        <v>130</v>
      </c>
      <c r="LSP38" s="446">
        <v>0.3</v>
      </c>
      <c r="LSQ38" s="451">
        <f>+VLOOKUP(LSL38,[111]Insumos!$A$2:$F$2700,5,FALSE)</f>
        <v>2679</v>
      </c>
      <c r="LSR38" s="451">
        <f>+ROUND(LSP38*LSQ38,0)</f>
        <v>804</v>
      </c>
      <c r="LSS38" s="450" t="s">
        <v>327</v>
      </c>
      <c r="LST38" s="450" t="s">
        <v>127</v>
      </c>
      <c r="LSU38" s="446" t="s">
        <v>128</v>
      </c>
      <c r="LSV38" s="446" t="s">
        <v>129</v>
      </c>
      <c r="LSW38" s="446" t="s">
        <v>130</v>
      </c>
      <c r="LSX38" s="446">
        <v>0.3</v>
      </c>
      <c r="LSY38" s="451">
        <f>+VLOOKUP(LST38,[111]Insumos!$A$2:$F$2700,5,FALSE)</f>
        <v>2679</v>
      </c>
      <c r="LSZ38" s="451">
        <f>+ROUND(LSX38*LSY38,0)</f>
        <v>804</v>
      </c>
      <c r="LTA38" s="450" t="s">
        <v>327</v>
      </c>
      <c r="LTB38" s="450" t="s">
        <v>127</v>
      </c>
      <c r="LTC38" s="446" t="s">
        <v>128</v>
      </c>
      <c r="LTD38" s="446" t="s">
        <v>129</v>
      </c>
      <c r="LTE38" s="446" t="s">
        <v>130</v>
      </c>
      <c r="LTF38" s="446">
        <v>0.3</v>
      </c>
      <c r="LTG38" s="451">
        <f>+VLOOKUP(LTB38,[111]Insumos!$A$2:$F$2700,5,FALSE)</f>
        <v>2679</v>
      </c>
      <c r="LTH38" s="451">
        <f>+ROUND(LTF38*LTG38,0)</f>
        <v>804</v>
      </c>
      <c r="LTI38" s="450" t="s">
        <v>327</v>
      </c>
      <c r="LTJ38" s="450" t="s">
        <v>127</v>
      </c>
      <c r="LTK38" s="446" t="s">
        <v>128</v>
      </c>
      <c r="LTL38" s="446" t="s">
        <v>129</v>
      </c>
      <c r="LTM38" s="446" t="s">
        <v>130</v>
      </c>
      <c r="LTN38" s="446">
        <v>0.3</v>
      </c>
      <c r="LTO38" s="451">
        <f>+VLOOKUP(LTJ38,[111]Insumos!$A$2:$F$2700,5,FALSE)</f>
        <v>2679</v>
      </c>
      <c r="LTP38" s="451">
        <f>+ROUND(LTN38*LTO38,0)</f>
        <v>804</v>
      </c>
      <c r="LTQ38" s="450" t="s">
        <v>327</v>
      </c>
      <c r="LTR38" s="450" t="s">
        <v>127</v>
      </c>
      <c r="LTS38" s="446" t="s">
        <v>128</v>
      </c>
      <c r="LTT38" s="446" t="s">
        <v>129</v>
      </c>
      <c r="LTU38" s="446" t="s">
        <v>130</v>
      </c>
      <c r="LTV38" s="446">
        <v>0.3</v>
      </c>
      <c r="LTW38" s="451">
        <f>+VLOOKUP(LTR38,[111]Insumos!$A$2:$F$2700,5,FALSE)</f>
        <v>2679</v>
      </c>
      <c r="LTX38" s="451">
        <f>+ROUND(LTV38*LTW38,0)</f>
        <v>804</v>
      </c>
      <c r="LTY38" s="450" t="s">
        <v>327</v>
      </c>
      <c r="LTZ38" s="450" t="s">
        <v>127</v>
      </c>
      <c r="LUA38" s="446" t="s">
        <v>128</v>
      </c>
      <c r="LUB38" s="446" t="s">
        <v>129</v>
      </c>
      <c r="LUC38" s="446" t="s">
        <v>130</v>
      </c>
      <c r="LUD38" s="446">
        <v>0.3</v>
      </c>
      <c r="LUE38" s="451">
        <f>+VLOOKUP(LTZ38,[111]Insumos!$A$2:$F$2700,5,FALSE)</f>
        <v>2679</v>
      </c>
      <c r="LUF38" s="451">
        <f>+ROUND(LUD38*LUE38,0)</f>
        <v>804</v>
      </c>
      <c r="LUG38" s="450" t="s">
        <v>327</v>
      </c>
      <c r="LUH38" s="450" t="s">
        <v>127</v>
      </c>
      <c r="LUI38" s="446" t="s">
        <v>128</v>
      </c>
      <c r="LUJ38" s="446" t="s">
        <v>129</v>
      </c>
      <c r="LUK38" s="446" t="s">
        <v>130</v>
      </c>
      <c r="LUL38" s="446">
        <v>0.3</v>
      </c>
      <c r="LUM38" s="451">
        <f>+VLOOKUP(LUH38,[111]Insumos!$A$2:$F$2700,5,FALSE)</f>
        <v>2679</v>
      </c>
      <c r="LUN38" s="451">
        <f>+ROUND(LUL38*LUM38,0)</f>
        <v>804</v>
      </c>
      <c r="LUO38" s="450" t="s">
        <v>327</v>
      </c>
      <c r="LUP38" s="450" t="s">
        <v>127</v>
      </c>
      <c r="LUQ38" s="446" t="s">
        <v>128</v>
      </c>
      <c r="LUR38" s="446" t="s">
        <v>129</v>
      </c>
      <c r="LUS38" s="446" t="s">
        <v>130</v>
      </c>
      <c r="LUT38" s="446">
        <v>0.3</v>
      </c>
      <c r="LUU38" s="451">
        <f>+VLOOKUP(LUP38,[111]Insumos!$A$2:$F$2700,5,FALSE)</f>
        <v>2679</v>
      </c>
      <c r="LUV38" s="451">
        <f>+ROUND(LUT38*LUU38,0)</f>
        <v>804</v>
      </c>
      <c r="LUW38" s="450" t="s">
        <v>327</v>
      </c>
      <c r="LUX38" s="450" t="s">
        <v>127</v>
      </c>
      <c r="LUY38" s="446" t="s">
        <v>128</v>
      </c>
      <c r="LUZ38" s="446" t="s">
        <v>129</v>
      </c>
      <c r="LVA38" s="446" t="s">
        <v>130</v>
      </c>
      <c r="LVB38" s="446">
        <v>0.3</v>
      </c>
      <c r="LVC38" s="451">
        <f>+VLOOKUP(LUX38,[111]Insumos!$A$2:$F$2700,5,FALSE)</f>
        <v>2679</v>
      </c>
      <c r="LVD38" s="451">
        <f>+ROUND(LVB38*LVC38,0)</f>
        <v>804</v>
      </c>
      <c r="LVE38" s="450" t="s">
        <v>327</v>
      </c>
      <c r="LVF38" s="450" t="s">
        <v>127</v>
      </c>
      <c r="LVG38" s="446" t="s">
        <v>128</v>
      </c>
      <c r="LVH38" s="446" t="s">
        <v>129</v>
      </c>
      <c r="LVI38" s="446" t="s">
        <v>130</v>
      </c>
      <c r="LVJ38" s="446">
        <v>0.3</v>
      </c>
      <c r="LVK38" s="451">
        <f>+VLOOKUP(LVF38,[111]Insumos!$A$2:$F$2700,5,FALSE)</f>
        <v>2679</v>
      </c>
      <c r="LVL38" s="451">
        <f>+ROUND(LVJ38*LVK38,0)</f>
        <v>804</v>
      </c>
      <c r="LVM38" s="450" t="s">
        <v>327</v>
      </c>
      <c r="LVN38" s="450" t="s">
        <v>127</v>
      </c>
      <c r="LVO38" s="446" t="s">
        <v>128</v>
      </c>
      <c r="LVP38" s="446" t="s">
        <v>129</v>
      </c>
      <c r="LVQ38" s="446" t="s">
        <v>130</v>
      </c>
      <c r="LVR38" s="446">
        <v>0.3</v>
      </c>
      <c r="LVS38" s="451">
        <f>+VLOOKUP(LVN38,[111]Insumos!$A$2:$F$2700,5,FALSE)</f>
        <v>2679</v>
      </c>
      <c r="LVT38" s="451">
        <f>+ROUND(LVR38*LVS38,0)</f>
        <v>804</v>
      </c>
      <c r="LVU38" s="450" t="s">
        <v>327</v>
      </c>
      <c r="LVV38" s="450" t="s">
        <v>127</v>
      </c>
      <c r="LVW38" s="446" t="s">
        <v>128</v>
      </c>
      <c r="LVX38" s="446" t="s">
        <v>129</v>
      </c>
      <c r="LVY38" s="446" t="s">
        <v>130</v>
      </c>
      <c r="LVZ38" s="446">
        <v>0.3</v>
      </c>
      <c r="LWA38" s="451">
        <f>+VLOOKUP(LVV38,[111]Insumos!$A$2:$F$2700,5,FALSE)</f>
        <v>2679</v>
      </c>
      <c r="LWB38" s="451">
        <f>+ROUND(LVZ38*LWA38,0)</f>
        <v>804</v>
      </c>
      <c r="LWC38" s="450" t="s">
        <v>327</v>
      </c>
      <c r="LWD38" s="450" t="s">
        <v>127</v>
      </c>
      <c r="LWE38" s="446" t="s">
        <v>128</v>
      </c>
      <c r="LWF38" s="446" t="s">
        <v>129</v>
      </c>
      <c r="LWG38" s="446" t="s">
        <v>130</v>
      </c>
      <c r="LWH38" s="446">
        <v>0.3</v>
      </c>
      <c r="LWI38" s="451">
        <f>+VLOOKUP(LWD38,[111]Insumos!$A$2:$F$2700,5,FALSE)</f>
        <v>2679</v>
      </c>
      <c r="LWJ38" s="451">
        <f>+ROUND(LWH38*LWI38,0)</f>
        <v>804</v>
      </c>
      <c r="LWK38" s="450" t="s">
        <v>327</v>
      </c>
      <c r="LWL38" s="450" t="s">
        <v>127</v>
      </c>
      <c r="LWM38" s="446" t="s">
        <v>128</v>
      </c>
      <c r="LWN38" s="446" t="s">
        <v>129</v>
      </c>
      <c r="LWO38" s="446" t="s">
        <v>130</v>
      </c>
      <c r="LWP38" s="446">
        <v>0.3</v>
      </c>
      <c r="LWQ38" s="451">
        <f>+VLOOKUP(LWL38,[111]Insumos!$A$2:$F$2700,5,FALSE)</f>
        <v>2679</v>
      </c>
      <c r="LWR38" s="451">
        <f>+ROUND(LWP38*LWQ38,0)</f>
        <v>804</v>
      </c>
      <c r="LWS38" s="450" t="s">
        <v>327</v>
      </c>
      <c r="LWT38" s="450" t="s">
        <v>127</v>
      </c>
      <c r="LWU38" s="446" t="s">
        <v>128</v>
      </c>
      <c r="LWV38" s="446" t="s">
        <v>129</v>
      </c>
      <c r="LWW38" s="446" t="s">
        <v>130</v>
      </c>
      <c r="LWX38" s="446">
        <v>0.3</v>
      </c>
      <c r="LWY38" s="451">
        <f>+VLOOKUP(LWT38,[111]Insumos!$A$2:$F$2700,5,FALSE)</f>
        <v>2679</v>
      </c>
      <c r="LWZ38" s="451">
        <f>+ROUND(LWX38*LWY38,0)</f>
        <v>804</v>
      </c>
      <c r="LXA38" s="450" t="s">
        <v>327</v>
      </c>
      <c r="LXB38" s="450" t="s">
        <v>127</v>
      </c>
      <c r="LXC38" s="446" t="s">
        <v>128</v>
      </c>
      <c r="LXD38" s="446" t="s">
        <v>129</v>
      </c>
      <c r="LXE38" s="446" t="s">
        <v>130</v>
      </c>
      <c r="LXF38" s="446">
        <v>0.3</v>
      </c>
      <c r="LXG38" s="451">
        <f>+VLOOKUP(LXB38,[111]Insumos!$A$2:$F$2700,5,FALSE)</f>
        <v>2679</v>
      </c>
      <c r="LXH38" s="451">
        <f>+ROUND(LXF38*LXG38,0)</f>
        <v>804</v>
      </c>
      <c r="LXI38" s="450" t="s">
        <v>327</v>
      </c>
      <c r="LXJ38" s="450" t="s">
        <v>127</v>
      </c>
      <c r="LXK38" s="446" t="s">
        <v>128</v>
      </c>
      <c r="LXL38" s="446" t="s">
        <v>129</v>
      </c>
      <c r="LXM38" s="446" t="s">
        <v>130</v>
      </c>
      <c r="LXN38" s="446">
        <v>0.3</v>
      </c>
      <c r="LXO38" s="451">
        <f>+VLOOKUP(LXJ38,[111]Insumos!$A$2:$F$2700,5,FALSE)</f>
        <v>2679</v>
      </c>
      <c r="LXP38" s="451">
        <f>+ROUND(LXN38*LXO38,0)</f>
        <v>804</v>
      </c>
      <c r="LXQ38" s="450" t="s">
        <v>327</v>
      </c>
      <c r="LXR38" s="450" t="s">
        <v>127</v>
      </c>
      <c r="LXS38" s="446" t="s">
        <v>128</v>
      </c>
      <c r="LXT38" s="446" t="s">
        <v>129</v>
      </c>
      <c r="LXU38" s="446" t="s">
        <v>130</v>
      </c>
      <c r="LXV38" s="446">
        <v>0.3</v>
      </c>
      <c r="LXW38" s="451">
        <f>+VLOOKUP(LXR38,[111]Insumos!$A$2:$F$2700,5,FALSE)</f>
        <v>2679</v>
      </c>
      <c r="LXX38" s="451">
        <f>+ROUND(LXV38*LXW38,0)</f>
        <v>804</v>
      </c>
      <c r="LXY38" s="450" t="s">
        <v>327</v>
      </c>
      <c r="LXZ38" s="450" t="s">
        <v>127</v>
      </c>
      <c r="LYA38" s="446" t="s">
        <v>128</v>
      </c>
      <c r="LYB38" s="446" t="s">
        <v>129</v>
      </c>
      <c r="LYC38" s="446" t="s">
        <v>130</v>
      </c>
      <c r="LYD38" s="446">
        <v>0.3</v>
      </c>
      <c r="LYE38" s="451">
        <f>+VLOOKUP(LXZ38,[111]Insumos!$A$2:$F$2700,5,FALSE)</f>
        <v>2679</v>
      </c>
      <c r="LYF38" s="451">
        <f>+ROUND(LYD38*LYE38,0)</f>
        <v>804</v>
      </c>
      <c r="LYG38" s="450" t="s">
        <v>327</v>
      </c>
      <c r="LYH38" s="450" t="s">
        <v>127</v>
      </c>
      <c r="LYI38" s="446" t="s">
        <v>128</v>
      </c>
      <c r="LYJ38" s="446" t="s">
        <v>129</v>
      </c>
      <c r="LYK38" s="446" t="s">
        <v>130</v>
      </c>
      <c r="LYL38" s="446">
        <v>0.3</v>
      </c>
      <c r="LYM38" s="451">
        <f>+VLOOKUP(LYH38,[111]Insumos!$A$2:$F$2700,5,FALSE)</f>
        <v>2679</v>
      </c>
      <c r="LYN38" s="451">
        <f>+ROUND(LYL38*LYM38,0)</f>
        <v>804</v>
      </c>
      <c r="LYO38" s="450" t="s">
        <v>327</v>
      </c>
      <c r="LYP38" s="450" t="s">
        <v>127</v>
      </c>
      <c r="LYQ38" s="446" t="s">
        <v>128</v>
      </c>
      <c r="LYR38" s="446" t="s">
        <v>129</v>
      </c>
      <c r="LYS38" s="446" t="s">
        <v>130</v>
      </c>
      <c r="LYT38" s="446">
        <v>0.3</v>
      </c>
      <c r="LYU38" s="451">
        <f>+VLOOKUP(LYP38,[111]Insumos!$A$2:$F$2700,5,FALSE)</f>
        <v>2679</v>
      </c>
      <c r="LYV38" s="451">
        <f>+ROUND(LYT38*LYU38,0)</f>
        <v>804</v>
      </c>
      <c r="LYW38" s="450" t="s">
        <v>327</v>
      </c>
      <c r="LYX38" s="450" t="s">
        <v>127</v>
      </c>
      <c r="LYY38" s="446" t="s">
        <v>128</v>
      </c>
      <c r="LYZ38" s="446" t="s">
        <v>129</v>
      </c>
      <c r="LZA38" s="446" t="s">
        <v>130</v>
      </c>
      <c r="LZB38" s="446">
        <v>0.3</v>
      </c>
      <c r="LZC38" s="451">
        <f>+VLOOKUP(LYX38,[111]Insumos!$A$2:$F$2700,5,FALSE)</f>
        <v>2679</v>
      </c>
      <c r="LZD38" s="451">
        <f>+ROUND(LZB38*LZC38,0)</f>
        <v>804</v>
      </c>
      <c r="LZE38" s="450" t="s">
        <v>327</v>
      </c>
      <c r="LZF38" s="450" t="s">
        <v>127</v>
      </c>
      <c r="LZG38" s="446" t="s">
        <v>128</v>
      </c>
      <c r="LZH38" s="446" t="s">
        <v>129</v>
      </c>
      <c r="LZI38" s="446" t="s">
        <v>130</v>
      </c>
      <c r="LZJ38" s="446">
        <v>0.3</v>
      </c>
      <c r="LZK38" s="451">
        <f>+VLOOKUP(LZF38,[111]Insumos!$A$2:$F$2700,5,FALSE)</f>
        <v>2679</v>
      </c>
      <c r="LZL38" s="451">
        <f>+ROUND(LZJ38*LZK38,0)</f>
        <v>804</v>
      </c>
      <c r="LZM38" s="450" t="s">
        <v>327</v>
      </c>
      <c r="LZN38" s="450" t="s">
        <v>127</v>
      </c>
      <c r="LZO38" s="446" t="s">
        <v>128</v>
      </c>
      <c r="LZP38" s="446" t="s">
        <v>129</v>
      </c>
      <c r="LZQ38" s="446" t="s">
        <v>130</v>
      </c>
      <c r="LZR38" s="446">
        <v>0.3</v>
      </c>
      <c r="LZS38" s="451">
        <f>+VLOOKUP(LZN38,[111]Insumos!$A$2:$F$2700,5,FALSE)</f>
        <v>2679</v>
      </c>
      <c r="LZT38" s="451">
        <f>+ROUND(LZR38*LZS38,0)</f>
        <v>804</v>
      </c>
      <c r="LZU38" s="450" t="s">
        <v>327</v>
      </c>
      <c r="LZV38" s="450" t="s">
        <v>127</v>
      </c>
      <c r="LZW38" s="446" t="s">
        <v>128</v>
      </c>
      <c r="LZX38" s="446" t="s">
        <v>129</v>
      </c>
      <c r="LZY38" s="446" t="s">
        <v>130</v>
      </c>
      <c r="LZZ38" s="446">
        <v>0.3</v>
      </c>
      <c r="MAA38" s="451">
        <f>+VLOOKUP(LZV38,[111]Insumos!$A$2:$F$2700,5,FALSE)</f>
        <v>2679</v>
      </c>
      <c r="MAB38" s="451">
        <f>+ROUND(LZZ38*MAA38,0)</f>
        <v>804</v>
      </c>
      <c r="MAC38" s="450" t="s">
        <v>327</v>
      </c>
      <c r="MAD38" s="450" t="s">
        <v>127</v>
      </c>
      <c r="MAE38" s="446" t="s">
        <v>128</v>
      </c>
      <c r="MAF38" s="446" t="s">
        <v>129</v>
      </c>
      <c r="MAG38" s="446" t="s">
        <v>130</v>
      </c>
      <c r="MAH38" s="446">
        <v>0.3</v>
      </c>
      <c r="MAI38" s="451">
        <f>+VLOOKUP(MAD38,[111]Insumos!$A$2:$F$2700,5,FALSE)</f>
        <v>2679</v>
      </c>
      <c r="MAJ38" s="451">
        <f>+ROUND(MAH38*MAI38,0)</f>
        <v>804</v>
      </c>
      <c r="MAK38" s="450" t="s">
        <v>327</v>
      </c>
      <c r="MAL38" s="450" t="s">
        <v>127</v>
      </c>
      <c r="MAM38" s="446" t="s">
        <v>128</v>
      </c>
      <c r="MAN38" s="446" t="s">
        <v>129</v>
      </c>
      <c r="MAO38" s="446" t="s">
        <v>130</v>
      </c>
      <c r="MAP38" s="446">
        <v>0.3</v>
      </c>
      <c r="MAQ38" s="451">
        <f>+VLOOKUP(MAL38,[111]Insumos!$A$2:$F$2700,5,FALSE)</f>
        <v>2679</v>
      </c>
      <c r="MAR38" s="451">
        <f>+ROUND(MAP38*MAQ38,0)</f>
        <v>804</v>
      </c>
      <c r="MAS38" s="450" t="s">
        <v>327</v>
      </c>
      <c r="MAT38" s="450" t="s">
        <v>127</v>
      </c>
      <c r="MAU38" s="446" t="s">
        <v>128</v>
      </c>
      <c r="MAV38" s="446" t="s">
        <v>129</v>
      </c>
      <c r="MAW38" s="446" t="s">
        <v>130</v>
      </c>
      <c r="MAX38" s="446">
        <v>0.3</v>
      </c>
      <c r="MAY38" s="451">
        <f>+VLOOKUP(MAT38,[111]Insumos!$A$2:$F$2700,5,FALSE)</f>
        <v>2679</v>
      </c>
      <c r="MAZ38" s="451">
        <f>+ROUND(MAX38*MAY38,0)</f>
        <v>804</v>
      </c>
      <c r="MBA38" s="450" t="s">
        <v>327</v>
      </c>
      <c r="MBB38" s="450" t="s">
        <v>127</v>
      </c>
      <c r="MBC38" s="446" t="s">
        <v>128</v>
      </c>
      <c r="MBD38" s="446" t="s">
        <v>129</v>
      </c>
      <c r="MBE38" s="446" t="s">
        <v>130</v>
      </c>
      <c r="MBF38" s="446">
        <v>0.3</v>
      </c>
      <c r="MBG38" s="451">
        <f>+VLOOKUP(MBB38,[111]Insumos!$A$2:$F$2700,5,FALSE)</f>
        <v>2679</v>
      </c>
      <c r="MBH38" s="451">
        <f>+ROUND(MBF38*MBG38,0)</f>
        <v>804</v>
      </c>
      <c r="MBI38" s="450" t="s">
        <v>327</v>
      </c>
      <c r="MBJ38" s="450" t="s">
        <v>127</v>
      </c>
      <c r="MBK38" s="446" t="s">
        <v>128</v>
      </c>
      <c r="MBL38" s="446" t="s">
        <v>129</v>
      </c>
      <c r="MBM38" s="446" t="s">
        <v>130</v>
      </c>
      <c r="MBN38" s="446">
        <v>0.3</v>
      </c>
      <c r="MBO38" s="451">
        <f>+VLOOKUP(MBJ38,[111]Insumos!$A$2:$F$2700,5,FALSE)</f>
        <v>2679</v>
      </c>
      <c r="MBP38" s="451">
        <f>+ROUND(MBN38*MBO38,0)</f>
        <v>804</v>
      </c>
      <c r="MBQ38" s="450" t="s">
        <v>327</v>
      </c>
      <c r="MBR38" s="450" t="s">
        <v>127</v>
      </c>
      <c r="MBS38" s="446" t="s">
        <v>128</v>
      </c>
      <c r="MBT38" s="446" t="s">
        <v>129</v>
      </c>
      <c r="MBU38" s="446" t="s">
        <v>130</v>
      </c>
      <c r="MBV38" s="446">
        <v>0.3</v>
      </c>
      <c r="MBW38" s="451">
        <f>+VLOOKUP(MBR38,[111]Insumos!$A$2:$F$2700,5,FALSE)</f>
        <v>2679</v>
      </c>
      <c r="MBX38" s="451">
        <f>+ROUND(MBV38*MBW38,0)</f>
        <v>804</v>
      </c>
      <c r="MBY38" s="450" t="s">
        <v>327</v>
      </c>
      <c r="MBZ38" s="450" t="s">
        <v>127</v>
      </c>
      <c r="MCA38" s="446" t="s">
        <v>128</v>
      </c>
      <c r="MCB38" s="446" t="s">
        <v>129</v>
      </c>
      <c r="MCC38" s="446" t="s">
        <v>130</v>
      </c>
      <c r="MCD38" s="446">
        <v>0.3</v>
      </c>
      <c r="MCE38" s="451">
        <f>+VLOOKUP(MBZ38,[111]Insumos!$A$2:$F$2700,5,FALSE)</f>
        <v>2679</v>
      </c>
      <c r="MCF38" s="451">
        <f>+ROUND(MCD38*MCE38,0)</f>
        <v>804</v>
      </c>
      <c r="MCG38" s="450" t="s">
        <v>327</v>
      </c>
      <c r="MCH38" s="450" t="s">
        <v>127</v>
      </c>
      <c r="MCI38" s="446" t="s">
        <v>128</v>
      </c>
      <c r="MCJ38" s="446" t="s">
        <v>129</v>
      </c>
      <c r="MCK38" s="446" t="s">
        <v>130</v>
      </c>
      <c r="MCL38" s="446">
        <v>0.3</v>
      </c>
      <c r="MCM38" s="451">
        <f>+VLOOKUP(MCH38,[111]Insumos!$A$2:$F$2700,5,FALSE)</f>
        <v>2679</v>
      </c>
      <c r="MCN38" s="451">
        <f>+ROUND(MCL38*MCM38,0)</f>
        <v>804</v>
      </c>
      <c r="MCO38" s="450" t="s">
        <v>327</v>
      </c>
      <c r="MCP38" s="450" t="s">
        <v>127</v>
      </c>
      <c r="MCQ38" s="446" t="s">
        <v>128</v>
      </c>
      <c r="MCR38" s="446" t="s">
        <v>129</v>
      </c>
      <c r="MCS38" s="446" t="s">
        <v>130</v>
      </c>
      <c r="MCT38" s="446">
        <v>0.3</v>
      </c>
      <c r="MCU38" s="451">
        <f>+VLOOKUP(MCP38,[111]Insumos!$A$2:$F$2700,5,FALSE)</f>
        <v>2679</v>
      </c>
      <c r="MCV38" s="451">
        <f>+ROUND(MCT38*MCU38,0)</f>
        <v>804</v>
      </c>
      <c r="MCW38" s="450" t="s">
        <v>327</v>
      </c>
      <c r="MCX38" s="450" t="s">
        <v>127</v>
      </c>
      <c r="MCY38" s="446" t="s">
        <v>128</v>
      </c>
      <c r="MCZ38" s="446" t="s">
        <v>129</v>
      </c>
      <c r="MDA38" s="446" t="s">
        <v>130</v>
      </c>
      <c r="MDB38" s="446">
        <v>0.3</v>
      </c>
      <c r="MDC38" s="451">
        <f>+VLOOKUP(MCX38,[111]Insumos!$A$2:$F$2700,5,FALSE)</f>
        <v>2679</v>
      </c>
      <c r="MDD38" s="451">
        <f>+ROUND(MDB38*MDC38,0)</f>
        <v>804</v>
      </c>
      <c r="MDE38" s="450" t="s">
        <v>327</v>
      </c>
      <c r="MDF38" s="450" t="s">
        <v>127</v>
      </c>
      <c r="MDG38" s="446" t="s">
        <v>128</v>
      </c>
      <c r="MDH38" s="446" t="s">
        <v>129</v>
      </c>
      <c r="MDI38" s="446" t="s">
        <v>130</v>
      </c>
      <c r="MDJ38" s="446">
        <v>0.3</v>
      </c>
      <c r="MDK38" s="451">
        <f>+VLOOKUP(MDF38,[111]Insumos!$A$2:$F$2700,5,FALSE)</f>
        <v>2679</v>
      </c>
      <c r="MDL38" s="451">
        <f>+ROUND(MDJ38*MDK38,0)</f>
        <v>804</v>
      </c>
      <c r="MDM38" s="450" t="s">
        <v>327</v>
      </c>
      <c r="MDN38" s="450" t="s">
        <v>127</v>
      </c>
      <c r="MDO38" s="446" t="s">
        <v>128</v>
      </c>
      <c r="MDP38" s="446" t="s">
        <v>129</v>
      </c>
      <c r="MDQ38" s="446" t="s">
        <v>130</v>
      </c>
      <c r="MDR38" s="446">
        <v>0.3</v>
      </c>
      <c r="MDS38" s="451">
        <f>+VLOOKUP(MDN38,[111]Insumos!$A$2:$F$2700,5,FALSE)</f>
        <v>2679</v>
      </c>
      <c r="MDT38" s="451">
        <f>+ROUND(MDR38*MDS38,0)</f>
        <v>804</v>
      </c>
      <c r="MDU38" s="450" t="s">
        <v>327</v>
      </c>
      <c r="MDV38" s="450" t="s">
        <v>127</v>
      </c>
      <c r="MDW38" s="446" t="s">
        <v>128</v>
      </c>
      <c r="MDX38" s="446" t="s">
        <v>129</v>
      </c>
      <c r="MDY38" s="446" t="s">
        <v>130</v>
      </c>
      <c r="MDZ38" s="446">
        <v>0.3</v>
      </c>
      <c r="MEA38" s="451">
        <f>+VLOOKUP(MDV38,[111]Insumos!$A$2:$F$2700,5,FALSE)</f>
        <v>2679</v>
      </c>
      <c r="MEB38" s="451">
        <f>+ROUND(MDZ38*MEA38,0)</f>
        <v>804</v>
      </c>
      <c r="MEC38" s="450" t="s">
        <v>327</v>
      </c>
      <c r="MED38" s="450" t="s">
        <v>127</v>
      </c>
      <c r="MEE38" s="446" t="s">
        <v>128</v>
      </c>
      <c r="MEF38" s="446" t="s">
        <v>129</v>
      </c>
      <c r="MEG38" s="446" t="s">
        <v>130</v>
      </c>
      <c r="MEH38" s="446">
        <v>0.3</v>
      </c>
      <c r="MEI38" s="451">
        <f>+VLOOKUP(MED38,[111]Insumos!$A$2:$F$2700,5,FALSE)</f>
        <v>2679</v>
      </c>
      <c r="MEJ38" s="451">
        <f>+ROUND(MEH38*MEI38,0)</f>
        <v>804</v>
      </c>
      <c r="MEK38" s="450" t="s">
        <v>327</v>
      </c>
      <c r="MEL38" s="450" t="s">
        <v>127</v>
      </c>
      <c r="MEM38" s="446" t="s">
        <v>128</v>
      </c>
      <c r="MEN38" s="446" t="s">
        <v>129</v>
      </c>
      <c r="MEO38" s="446" t="s">
        <v>130</v>
      </c>
      <c r="MEP38" s="446">
        <v>0.3</v>
      </c>
      <c r="MEQ38" s="451">
        <f>+VLOOKUP(MEL38,[111]Insumos!$A$2:$F$2700,5,FALSE)</f>
        <v>2679</v>
      </c>
      <c r="MER38" s="451">
        <f>+ROUND(MEP38*MEQ38,0)</f>
        <v>804</v>
      </c>
      <c r="MES38" s="450" t="s">
        <v>327</v>
      </c>
      <c r="MET38" s="450" t="s">
        <v>127</v>
      </c>
      <c r="MEU38" s="446" t="s">
        <v>128</v>
      </c>
      <c r="MEV38" s="446" t="s">
        <v>129</v>
      </c>
      <c r="MEW38" s="446" t="s">
        <v>130</v>
      </c>
      <c r="MEX38" s="446">
        <v>0.3</v>
      </c>
      <c r="MEY38" s="451">
        <f>+VLOOKUP(MET38,[111]Insumos!$A$2:$F$2700,5,FALSE)</f>
        <v>2679</v>
      </c>
      <c r="MEZ38" s="451">
        <f>+ROUND(MEX38*MEY38,0)</f>
        <v>804</v>
      </c>
      <c r="MFA38" s="450" t="s">
        <v>327</v>
      </c>
      <c r="MFB38" s="450" t="s">
        <v>127</v>
      </c>
      <c r="MFC38" s="446" t="s">
        <v>128</v>
      </c>
      <c r="MFD38" s="446" t="s">
        <v>129</v>
      </c>
      <c r="MFE38" s="446" t="s">
        <v>130</v>
      </c>
      <c r="MFF38" s="446">
        <v>0.3</v>
      </c>
      <c r="MFG38" s="451">
        <f>+VLOOKUP(MFB38,[111]Insumos!$A$2:$F$2700,5,FALSE)</f>
        <v>2679</v>
      </c>
      <c r="MFH38" s="451">
        <f>+ROUND(MFF38*MFG38,0)</f>
        <v>804</v>
      </c>
      <c r="MFI38" s="450" t="s">
        <v>327</v>
      </c>
      <c r="MFJ38" s="450" t="s">
        <v>127</v>
      </c>
      <c r="MFK38" s="446" t="s">
        <v>128</v>
      </c>
      <c r="MFL38" s="446" t="s">
        <v>129</v>
      </c>
      <c r="MFM38" s="446" t="s">
        <v>130</v>
      </c>
      <c r="MFN38" s="446">
        <v>0.3</v>
      </c>
      <c r="MFO38" s="451">
        <f>+VLOOKUP(MFJ38,[111]Insumos!$A$2:$F$2700,5,FALSE)</f>
        <v>2679</v>
      </c>
      <c r="MFP38" s="451">
        <f>+ROUND(MFN38*MFO38,0)</f>
        <v>804</v>
      </c>
      <c r="MFQ38" s="450" t="s">
        <v>327</v>
      </c>
      <c r="MFR38" s="450" t="s">
        <v>127</v>
      </c>
      <c r="MFS38" s="446" t="s">
        <v>128</v>
      </c>
      <c r="MFT38" s="446" t="s">
        <v>129</v>
      </c>
      <c r="MFU38" s="446" t="s">
        <v>130</v>
      </c>
      <c r="MFV38" s="446">
        <v>0.3</v>
      </c>
      <c r="MFW38" s="451">
        <f>+VLOOKUP(MFR38,[111]Insumos!$A$2:$F$2700,5,FALSE)</f>
        <v>2679</v>
      </c>
      <c r="MFX38" s="451">
        <f>+ROUND(MFV38*MFW38,0)</f>
        <v>804</v>
      </c>
      <c r="MFY38" s="450" t="s">
        <v>327</v>
      </c>
      <c r="MFZ38" s="450" t="s">
        <v>127</v>
      </c>
      <c r="MGA38" s="446" t="s">
        <v>128</v>
      </c>
      <c r="MGB38" s="446" t="s">
        <v>129</v>
      </c>
      <c r="MGC38" s="446" t="s">
        <v>130</v>
      </c>
      <c r="MGD38" s="446">
        <v>0.3</v>
      </c>
      <c r="MGE38" s="451">
        <f>+VLOOKUP(MFZ38,[111]Insumos!$A$2:$F$2700,5,FALSE)</f>
        <v>2679</v>
      </c>
      <c r="MGF38" s="451">
        <f>+ROUND(MGD38*MGE38,0)</f>
        <v>804</v>
      </c>
      <c r="MGG38" s="450" t="s">
        <v>327</v>
      </c>
      <c r="MGH38" s="450" t="s">
        <v>127</v>
      </c>
      <c r="MGI38" s="446" t="s">
        <v>128</v>
      </c>
      <c r="MGJ38" s="446" t="s">
        <v>129</v>
      </c>
      <c r="MGK38" s="446" t="s">
        <v>130</v>
      </c>
      <c r="MGL38" s="446">
        <v>0.3</v>
      </c>
      <c r="MGM38" s="451">
        <f>+VLOOKUP(MGH38,[111]Insumos!$A$2:$F$2700,5,FALSE)</f>
        <v>2679</v>
      </c>
      <c r="MGN38" s="451">
        <f>+ROUND(MGL38*MGM38,0)</f>
        <v>804</v>
      </c>
      <c r="MGO38" s="450" t="s">
        <v>327</v>
      </c>
      <c r="MGP38" s="450" t="s">
        <v>127</v>
      </c>
      <c r="MGQ38" s="446" t="s">
        <v>128</v>
      </c>
      <c r="MGR38" s="446" t="s">
        <v>129</v>
      </c>
      <c r="MGS38" s="446" t="s">
        <v>130</v>
      </c>
      <c r="MGT38" s="446">
        <v>0.3</v>
      </c>
      <c r="MGU38" s="451">
        <f>+VLOOKUP(MGP38,[111]Insumos!$A$2:$F$2700,5,FALSE)</f>
        <v>2679</v>
      </c>
      <c r="MGV38" s="451">
        <f>+ROUND(MGT38*MGU38,0)</f>
        <v>804</v>
      </c>
      <c r="MGW38" s="450" t="s">
        <v>327</v>
      </c>
      <c r="MGX38" s="450" t="s">
        <v>127</v>
      </c>
      <c r="MGY38" s="446" t="s">
        <v>128</v>
      </c>
      <c r="MGZ38" s="446" t="s">
        <v>129</v>
      </c>
      <c r="MHA38" s="446" t="s">
        <v>130</v>
      </c>
      <c r="MHB38" s="446">
        <v>0.3</v>
      </c>
      <c r="MHC38" s="451">
        <f>+VLOOKUP(MGX38,[111]Insumos!$A$2:$F$2700,5,FALSE)</f>
        <v>2679</v>
      </c>
      <c r="MHD38" s="451">
        <f>+ROUND(MHB38*MHC38,0)</f>
        <v>804</v>
      </c>
      <c r="MHE38" s="450" t="s">
        <v>327</v>
      </c>
      <c r="MHF38" s="450" t="s">
        <v>127</v>
      </c>
      <c r="MHG38" s="446" t="s">
        <v>128</v>
      </c>
      <c r="MHH38" s="446" t="s">
        <v>129</v>
      </c>
      <c r="MHI38" s="446" t="s">
        <v>130</v>
      </c>
      <c r="MHJ38" s="446">
        <v>0.3</v>
      </c>
      <c r="MHK38" s="451">
        <f>+VLOOKUP(MHF38,[111]Insumos!$A$2:$F$2700,5,FALSE)</f>
        <v>2679</v>
      </c>
      <c r="MHL38" s="451">
        <f>+ROUND(MHJ38*MHK38,0)</f>
        <v>804</v>
      </c>
      <c r="MHM38" s="450" t="s">
        <v>327</v>
      </c>
      <c r="MHN38" s="450" t="s">
        <v>127</v>
      </c>
      <c r="MHO38" s="446" t="s">
        <v>128</v>
      </c>
      <c r="MHP38" s="446" t="s">
        <v>129</v>
      </c>
      <c r="MHQ38" s="446" t="s">
        <v>130</v>
      </c>
      <c r="MHR38" s="446">
        <v>0.3</v>
      </c>
      <c r="MHS38" s="451">
        <f>+VLOOKUP(MHN38,[111]Insumos!$A$2:$F$2700,5,FALSE)</f>
        <v>2679</v>
      </c>
      <c r="MHT38" s="451">
        <f>+ROUND(MHR38*MHS38,0)</f>
        <v>804</v>
      </c>
      <c r="MHU38" s="450" t="s">
        <v>327</v>
      </c>
      <c r="MHV38" s="450" t="s">
        <v>127</v>
      </c>
      <c r="MHW38" s="446" t="s">
        <v>128</v>
      </c>
      <c r="MHX38" s="446" t="s">
        <v>129</v>
      </c>
      <c r="MHY38" s="446" t="s">
        <v>130</v>
      </c>
      <c r="MHZ38" s="446">
        <v>0.3</v>
      </c>
      <c r="MIA38" s="451">
        <f>+VLOOKUP(MHV38,[111]Insumos!$A$2:$F$2700,5,FALSE)</f>
        <v>2679</v>
      </c>
      <c r="MIB38" s="451">
        <f>+ROUND(MHZ38*MIA38,0)</f>
        <v>804</v>
      </c>
      <c r="MIC38" s="450" t="s">
        <v>327</v>
      </c>
      <c r="MID38" s="450" t="s">
        <v>127</v>
      </c>
      <c r="MIE38" s="446" t="s">
        <v>128</v>
      </c>
      <c r="MIF38" s="446" t="s">
        <v>129</v>
      </c>
      <c r="MIG38" s="446" t="s">
        <v>130</v>
      </c>
      <c r="MIH38" s="446">
        <v>0.3</v>
      </c>
      <c r="MII38" s="451">
        <f>+VLOOKUP(MID38,[111]Insumos!$A$2:$F$2700,5,FALSE)</f>
        <v>2679</v>
      </c>
      <c r="MIJ38" s="451">
        <f>+ROUND(MIH38*MII38,0)</f>
        <v>804</v>
      </c>
      <c r="MIK38" s="450" t="s">
        <v>327</v>
      </c>
      <c r="MIL38" s="450" t="s">
        <v>127</v>
      </c>
      <c r="MIM38" s="446" t="s">
        <v>128</v>
      </c>
      <c r="MIN38" s="446" t="s">
        <v>129</v>
      </c>
      <c r="MIO38" s="446" t="s">
        <v>130</v>
      </c>
      <c r="MIP38" s="446">
        <v>0.3</v>
      </c>
      <c r="MIQ38" s="451">
        <f>+VLOOKUP(MIL38,[111]Insumos!$A$2:$F$2700,5,FALSE)</f>
        <v>2679</v>
      </c>
      <c r="MIR38" s="451">
        <f>+ROUND(MIP38*MIQ38,0)</f>
        <v>804</v>
      </c>
      <c r="MIS38" s="450" t="s">
        <v>327</v>
      </c>
      <c r="MIT38" s="450" t="s">
        <v>127</v>
      </c>
      <c r="MIU38" s="446" t="s">
        <v>128</v>
      </c>
      <c r="MIV38" s="446" t="s">
        <v>129</v>
      </c>
      <c r="MIW38" s="446" t="s">
        <v>130</v>
      </c>
      <c r="MIX38" s="446">
        <v>0.3</v>
      </c>
      <c r="MIY38" s="451">
        <f>+VLOOKUP(MIT38,[111]Insumos!$A$2:$F$2700,5,FALSE)</f>
        <v>2679</v>
      </c>
      <c r="MIZ38" s="451">
        <f>+ROUND(MIX38*MIY38,0)</f>
        <v>804</v>
      </c>
      <c r="MJA38" s="450" t="s">
        <v>327</v>
      </c>
      <c r="MJB38" s="450" t="s">
        <v>127</v>
      </c>
      <c r="MJC38" s="446" t="s">
        <v>128</v>
      </c>
      <c r="MJD38" s="446" t="s">
        <v>129</v>
      </c>
      <c r="MJE38" s="446" t="s">
        <v>130</v>
      </c>
      <c r="MJF38" s="446">
        <v>0.3</v>
      </c>
      <c r="MJG38" s="451">
        <f>+VLOOKUP(MJB38,[111]Insumos!$A$2:$F$2700,5,FALSE)</f>
        <v>2679</v>
      </c>
      <c r="MJH38" s="451">
        <f>+ROUND(MJF38*MJG38,0)</f>
        <v>804</v>
      </c>
      <c r="MJI38" s="450" t="s">
        <v>327</v>
      </c>
      <c r="MJJ38" s="450" t="s">
        <v>127</v>
      </c>
      <c r="MJK38" s="446" t="s">
        <v>128</v>
      </c>
      <c r="MJL38" s="446" t="s">
        <v>129</v>
      </c>
      <c r="MJM38" s="446" t="s">
        <v>130</v>
      </c>
      <c r="MJN38" s="446">
        <v>0.3</v>
      </c>
      <c r="MJO38" s="451">
        <f>+VLOOKUP(MJJ38,[111]Insumos!$A$2:$F$2700,5,FALSE)</f>
        <v>2679</v>
      </c>
      <c r="MJP38" s="451">
        <f>+ROUND(MJN38*MJO38,0)</f>
        <v>804</v>
      </c>
      <c r="MJQ38" s="450" t="s">
        <v>327</v>
      </c>
      <c r="MJR38" s="450" t="s">
        <v>127</v>
      </c>
      <c r="MJS38" s="446" t="s">
        <v>128</v>
      </c>
      <c r="MJT38" s="446" t="s">
        <v>129</v>
      </c>
      <c r="MJU38" s="446" t="s">
        <v>130</v>
      </c>
      <c r="MJV38" s="446">
        <v>0.3</v>
      </c>
      <c r="MJW38" s="451">
        <f>+VLOOKUP(MJR38,[111]Insumos!$A$2:$F$2700,5,FALSE)</f>
        <v>2679</v>
      </c>
      <c r="MJX38" s="451">
        <f>+ROUND(MJV38*MJW38,0)</f>
        <v>804</v>
      </c>
      <c r="MJY38" s="450" t="s">
        <v>327</v>
      </c>
      <c r="MJZ38" s="450" t="s">
        <v>127</v>
      </c>
      <c r="MKA38" s="446" t="s">
        <v>128</v>
      </c>
      <c r="MKB38" s="446" t="s">
        <v>129</v>
      </c>
      <c r="MKC38" s="446" t="s">
        <v>130</v>
      </c>
      <c r="MKD38" s="446">
        <v>0.3</v>
      </c>
      <c r="MKE38" s="451">
        <f>+VLOOKUP(MJZ38,[111]Insumos!$A$2:$F$2700,5,FALSE)</f>
        <v>2679</v>
      </c>
      <c r="MKF38" s="451">
        <f>+ROUND(MKD38*MKE38,0)</f>
        <v>804</v>
      </c>
      <c r="MKG38" s="450" t="s">
        <v>327</v>
      </c>
      <c r="MKH38" s="450" t="s">
        <v>127</v>
      </c>
      <c r="MKI38" s="446" t="s">
        <v>128</v>
      </c>
      <c r="MKJ38" s="446" t="s">
        <v>129</v>
      </c>
      <c r="MKK38" s="446" t="s">
        <v>130</v>
      </c>
      <c r="MKL38" s="446">
        <v>0.3</v>
      </c>
      <c r="MKM38" s="451">
        <f>+VLOOKUP(MKH38,[111]Insumos!$A$2:$F$2700,5,FALSE)</f>
        <v>2679</v>
      </c>
      <c r="MKN38" s="451">
        <f>+ROUND(MKL38*MKM38,0)</f>
        <v>804</v>
      </c>
      <c r="MKO38" s="450" t="s">
        <v>327</v>
      </c>
      <c r="MKP38" s="450" t="s">
        <v>127</v>
      </c>
      <c r="MKQ38" s="446" t="s">
        <v>128</v>
      </c>
      <c r="MKR38" s="446" t="s">
        <v>129</v>
      </c>
      <c r="MKS38" s="446" t="s">
        <v>130</v>
      </c>
      <c r="MKT38" s="446">
        <v>0.3</v>
      </c>
      <c r="MKU38" s="451">
        <f>+VLOOKUP(MKP38,[111]Insumos!$A$2:$F$2700,5,FALSE)</f>
        <v>2679</v>
      </c>
      <c r="MKV38" s="451">
        <f>+ROUND(MKT38*MKU38,0)</f>
        <v>804</v>
      </c>
      <c r="MKW38" s="450" t="s">
        <v>327</v>
      </c>
      <c r="MKX38" s="450" t="s">
        <v>127</v>
      </c>
      <c r="MKY38" s="446" t="s">
        <v>128</v>
      </c>
      <c r="MKZ38" s="446" t="s">
        <v>129</v>
      </c>
      <c r="MLA38" s="446" t="s">
        <v>130</v>
      </c>
      <c r="MLB38" s="446">
        <v>0.3</v>
      </c>
      <c r="MLC38" s="451">
        <f>+VLOOKUP(MKX38,[111]Insumos!$A$2:$F$2700,5,FALSE)</f>
        <v>2679</v>
      </c>
      <c r="MLD38" s="451">
        <f>+ROUND(MLB38*MLC38,0)</f>
        <v>804</v>
      </c>
      <c r="MLE38" s="450" t="s">
        <v>327</v>
      </c>
      <c r="MLF38" s="450" t="s">
        <v>127</v>
      </c>
      <c r="MLG38" s="446" t="s">
        <v>128</v>
      </c>
      <c r="MLH38" s="446" t="s">
        <v>129</v>
      </c>
      <c r="MLI38" s="446" t="s">
        <v>130</v>
      </c>
      <c r="MLJ38" s="446">
        <v>0.3</v>
      </c>
      <c r="MLK38" s="451">
        <f>+VLOOKUP(MLF38,[111]Insumos!$A$2:$F$2700,5,FALSE)</f>
        <v>2679</v>
      </c>
      <c r="MLL38" s="451">
        <f>+ROUND(MLJ38*MLK38,0)</f>
        <v>804</v>
      </c>
      <c r="MLM38" s="450" t="s">
        <v>327</v>
      </c>
      <c r="MLN38" s="450" t="s">
        <v>127</v>
      </c>
      <c r="MLO38" s="446" t="s">
        <v>128</v>
      </c>
      <c r="MLP38" s="446" t="s">
        <v>129</v>
      </c>
      <c r="MLQ38" s="446" t="s">
        <v>130</v>
      </c>
      <c r="MLR38" s="446">
        <v>0.3</v>
      </c>
      <c r="MLS38" s="451">
        <f>+VLOOKUP(MLN38,[111]Insumos!$A$2:$F$2700,5,FALSE)</f>
        <v>2679</v>
      </c>
      <c r="MLT38" s="451">
        <f>+ROUND(MLR38*MLS38,0)</f>
        <v>804</v>
      </c>
      <c r="MLU38" s="450" t="s">
        <v>327</v>
      </c>
      <c r="MLV38" s="450" t="s">
        <v>127</v>
      </c>
      <c r="MLW38" s="446" t="s">
        <v>128</v>
      </c>
      <c r="MLX38" s="446" t="s">
        <v>129</v>
      </c>
      <c r="MLY38" s="446" t="s">
        <v>130</v>
      </c>
      <c r="MLZ38" s="446">
        <v>0.3</v>
      </c>
      <c r="MMA38" s="451">
        <f>+VLOOKUP(MLV38,[111]Insumos!$A$2:$F$2700,5,FALSE)</f>
        <v>2679</v>
      </c>
      <c r="MMB38" s="451">
        <f>+ROUND(MLZ38*MMA38,0)</f>
        <v>804</v>
      </c>
      <c r="MMC38" s="450" t="s">
        <v>327</v>
      </c>
      <c r="MMD38" s="450" t="s">
        <v>127</v>
      </c>
      <c r="MME38" s="446" t="s">
        <v>128</v>
      </c>
      <c r="MMF38" s="446" t="s">
        <v>129</v>
      </c>
      <c r="MMG38" s="446" t="s">
        <v>130</v>
      </c>
      <c r="MMH38" s="446">
        <v>0.3</v>
      </c>
      <c r="MMI38" s="451">
        <f>+VLOOKUP(MMD38,[111]Insumos!$A$2:$F$2700,5,FALSE)</f>
        <v>2679</v>
      </c>
      <c r="MMJ38" s="451">
        <f>+ROUND(MMH38*MMI38,0)</f>
        <v>804</v>
      </c>
      <c r="MMK38" s="450" t="s">
        <v>327</v>
      </c>
      <c r="MML38" s="450" t="s">
        <v>127</v>
      </c>
      <c r="MMM38" s="446" t="s">
        <v>128</v>
      </c>
      <c r="MMN38" s="446" t="s">
        <v>129</v>
      </c>
      <c r="MMO38" s="446" t="s">
        <v>130</v>
      </c>
      <c r="MMP38" s="446">
        <v>0.3</v>
      </c>
      <c r="MMQ38" s="451">
        <f>+VLOOKUP(MML38,[111]Insumos!$A$2:$F$2700,5,FALSE)</f>
        <v>2679</v>
      </c>
      <c r="MMR38" s="451">
        <f>+ROUND(MMP38*MMQ38,0)</f>
        <v>804</v>
      </c>
      <c r="MMS38" s="450" t="s">
        <v>327</v>
      </c>
      <c r="MMT38" s="450" t="s">
        <v>127</v>
      </c>
      <c r="MMU38" s="446" t="s">
        <v>128</v>
      </c>
      <c r="MMV38" s="446" t="s">
        <v>129</v>
      </c>
      <c r="MMW38" s="446" t="s">
        <v>130</v>
      </c>
      <c r="MMX38" s="446">
        <v>0.3</v>
      </c>
      <c r="MMY38" s="451">
        <f>+VLOOKUP(MMT38,[111]Insumos!$A$2:$F$2700,5,FALSE)</f>
        <v>2679</v>
      </c>
      <c r="MMZ38" s="451">
        <f>+ROUND(MMX38*MMY38,0)</f>
        <v>804</v>
      </c>
      <c r="MNA38" s="450" t="s">
        <v>327</v>
      </c>
      <c r="MNB38" s="450" t="s">
        <v>127</v>
      </c>
      <c r="MNC38" s="446" t="s">
        <v>128</v>
      </c>
      <c r="MND38" s="446" t="s">
        <v>129</v>
      </c>
      <c r="MNE38" s="446" t="s">
        <v>130</v>
      </c>
      <c r="MNF38" s="446">
        <v>0.3</v>
      </c>
      <c r="MNG38" s="451">
        <f>+VLOOKUP(MNB38,[111]Insumos!$A$2:$F$2700,5,FALSE)</f>
        <v>2679</v>
      </c>
      <c r="MNH38" s="451">
        <f>+ROUND(MNF38*MNG38,0)</f>
        <v>804</v>
      </c>
      <c r="MNI38" s="450" t="s">
        <v>327</v>
      </c>
      <c r="MNJ38" s="450" t="s">
        <v>127</v>
      </c>
      <c r="MNK38" s="446" t="s">
        <v>128</v>
      </c>
      <c r="MNL38" s="446" t="s">
        <v>129</v>
      </c>
      <c r="MNM38" s="446" t="s">
        <v>130</v>
      </c>
      <c r="MNN38" s="446">
        <v>0.3</v>
      </c>
      <c r="MNO38" s="451">
        <f>+VLOOKUP(MNJ38,[111]Insumos!$A$2:$F$2700,5,FALSE)</f>
        <v>2679</v>
      </c>
      <c r="MNP38" s="451">
        <f>+ROUND(MNN38*MNO38,0)</f>
        <v>804</v>
      </c>
      <c r="MNQ38" s="450" t="s">
        <v>327</v>
      </c>
      <c r="MNR38" s="450" t="s">
        <v>127</v>
      </c>
      <c r="MNS38" s="446" t="s">
        <v>128</v>
      </c>
      <c r="MNT38" s="446" t="s">
        <v>129</v>
      </c>
      <c r="MNU38" s="446" t="s">
        <v>130</v>
      </c>
      <c r="MNV38" s="446">
        <v>0.3</v>
      </c>
      <c r="MNW38" s="451">
        <f>+VLOOKUP(MNR38,[111]Insumos!$A$2:$F$2700,5,FALSE)</f>
        <v>2679</v>
      </c>
      <c r="MNX38" s="451">
        <f>+ROUND(MNV38*MNW38,0)</f>
        <v>804</v>
      </c>
      <c r="MNY38" s="450" t="s">
        <v>327</v>
      </c>
      <c r="MNZ38" s="450" t="s">
        <v>127</v>
      </c>
      <c r="MOA38" s="446" t="s">
        <v>128</v>
      </c>
      <c r="MOB38" s="446" t="s">
        <v>129</v>
      </c>
      <c r="MOC38" s="446" t="s">
        <v>130</v>
      </c>
      <c r="MOD38" s="446">
        <v>0.3</v>
      </c>
      <c r="MOE38" s="451">
        <f>+VLOOKUP(MNZ38,[111]Insumos!$A$2:$F$2700,5,FALSE)</f>
        <v>2679</v>
      </c>
      <c r="MOF38" s="451">
        <f>+ROUND(MOD38*MOE38,0)</f>
        <v>804</v>
      </c>
      <c r="MOG38" s="450" t="s">
        <v>327</v>
      </c>
      <c r="MOH38" s="450" t="s">
        <v>127</v>
      </c>
      <c r="MOI38" s="446" t="s">
        <v>128</v>
      </c>
      <c r="MOJ38" s="446" t="s">
        <v>129</v>
      </c>
      <c r="MOK38" s="446" t="s">
        <v>130</v>
      </c>
      <c r="MOL38" s="446">
        <v>0.3</v>
      </c>
      <c r="MOM38" s="451">
        <f>+VLOOKUP(MOH38,[111]Insumos!$A$2:$F$2700,5,FALSE)</f>
        <v>2679</v>
      </c>
      <c r="MON38" s="451">
        <f>+ROUND(MOL38*MOM38,0)</f>
        <v>804</v>
      </c>
      <c r="MOO38" s="450" t="s">
        <v>327</v>
      </c>
      <c r="MOP38" s="450" t="s">
        <v>127</v>
      </c>
      <c r="MOQ38" s="446" t="s">
        <v>128</v>
      </c>
      <c r="MOR38" s="446" t="s">
        <v>129</v>
      </c>
      <c r="MOS38" s="446" t="s">
        <v>130</v>
      </c>
      <c r="MOT38" s="446">
        <v>0.3</v>
      </c>
      <c r="MOU38" s="451">
        <f>+VLOOKUP(MOP38,[111]Insumos!$A$2:$F$2700,5,FALSE)</f>
        <v>2679</v>
      </c>
      <c r="MOV38" s="451">
        <f>+ROUND(MOT38*MOU38,0)</f>
        <v>804</v>
      </c>
      <c r="MOW38" s="450" t="s">
        <v>327</v>
      </c>
      <c r="MOX38" s="450" t="s">
        <v>127</v>
      </c>
      <c r="MOY38" s="446" t="s">
        <v>128</v>
      </c>
      <c r="MOZ38" s="446" t="s">
        <v>129</v>
      </c>
      <c r="MPA38" s="446" t="s">
        <v>130</v>
      </c>
      <c r="MPB38" s="446">
        <v>0.3</v>
      </c>
      <c r="MPC38" s="451">
        <f>+VLOOKUP(MOX38,[111]Insumos!$A$2:$F$2700,5,FALSE)</f>
        <v>2679</v>
      </c>
      <c r="MPD38" s="451">
        <f>+ROUND(MPB38*MPC38,0)</f>
        <v>804</v>
      </c>
      <c r="MPE38" s="450" t="s">
        <v>327</v>
      </c>
      <c r="MPF38" s="450" t="s">
        <v>127</v>
      </c>
      <c r="MPG38" s="446" t="s">
        <v>128</v>
      </c>
      <c r="MPH38" s="446" t="s">
        <v>129</v>
      </c>
      <c r="MPI38" s="446" t="s">
        <v>130</v>
      </c>
      <c r="MPJ38" s="446">
        <v>0.3</v>
      </c>
      <c r="MPK38" s="451">
        <f>+VLOOKUP(MPF38,[111]Insumos!$A$2:$F$2700,5,FALSE)</f>
        <v>2679</v>
      </c>
      <c r="MPL38" s="451">
        <f>+ROUND(MPJ38*MPK38,0)</f>
        <v>804</v>
      </c>
      <c r="MPM38" s="450" t="s">
        <v>327</v>
      </c>
      <c r="MPN38" s="450" t="s">
        <v>127</v>
      </c>
      <c r="MPO38" s="446" t="s">
        <v>128</v>
      </c>
      <c r="MPP38" s="446" t="s">
        <v>129</v>
      </c>
      <c r="MPQ38" s="446" t="s">
        <v>130</v>
      </c>
      <c r="MPR38" s="446">
        <v>0.3</v>
      </c>
      <c r="MPS38" s="451">
        <f>+VLOOKUP(MPN38,[111]Insumos!$A$2:$F$2700,5,FALSE)</f>
        <v>2679</v>
      </c>
      <c r="MPT38" s="451">
        <f>+ROUND(MPR38*MPS38,0)</f>
        <v>804</v>
      </c>
      <c r="MPU38" s="450" t="s">
        <v>327</v>
      </c>
      <c r="MPV38" s="450" t="s">
        <v>127</v>
      </c>
      <c r="MPW38" s="446" t="s">
        <v>128</v>
      </c>
      <c r="MPX38" s="446" t="s">
        <v>129</v>
      </c>
      <c r="MPY38" s="446" t="s">
        <v>130</v>
      </c>
      <c r="MPZ38" s="446">
        <v>0.3</v>
      </c>
      <c r="MQA38" s="451">
        <f>+VLOOKUP(MPV38,[111]Insumos!$A$2:$F$2700,5,FALSE)</f>
        <v>2679</v>
      </c>
      <c r="MQB38" s="451">
        <f>+ROUND(MPZ38*MQA38,0)</f>
        <v>804</v>
      </c>
      <c r="MQC38" s="450" t="s">
        <v>327</v>
      </c>
      <c r="MQD38" s="450" t="s">
        <v>127</v>
      </c>
      <c r="MQE38" s="446" t="s">
        <v>128</v>
      </c>
      <c r="MQF38" s="446" t="s">
        <v>129</v>
      </c>
      <c r="MQG38" s="446" t="s">
        <v>130</v>
      </c>
      <c r="MQH38" s="446">
        <v>0.3</v>
      </c>
      <c r="MQI38" s="451">
        <f>+VLOOKUP(MQD38,[111]Insumos!$A$2:$F$2700,5,FALSE)</f>
        <v>2679</v>
      </c>
      <c r="MQJ38" s="451">
        <f>+ROUND(MQH38*MQI38,0)</f>
        <v>804</v>
      </c>
      <c r="MQK38" s="450" t="s">
        <v>327</v>
      </c>
      <c r="MQL38" s="450" t="s">
        <v>127</v>
      </c>
      <c r="MQM38" s="446" t="s">
        <v>128</v>
      </c>
      <c r="MQN38" s="446" t="s">
        <v>129</v>
      </c>
      <c r="MQO38" s="446" t="s">
        <v>130</v>
      </c>
      <c r="MQP38" s="446">
        <v>0.3</v>
      </c>
      <c r="MQQ38" s="451">
        <f>+VLOOKUP(MQL38,[111]Insumos!$A$2:$F$2700,5,FALSE)</f>
        <v>2679</v>
      </c>
      <c r="MQR38" s="451">
        <f>+ROUND(MQP38*MQQ38,0)</f>
        <v>804</v>
      </c>
      <c r="MQS38" s="450" t="s">
        <v>327</v>
      </c>
      <c r="MQT38" s="450" t="s">
        <v>127</v>
      </c>
      <c r="MQU38" s="446" t="s">
        <v>128</v>
      </c>
      <c r="MQV38" s="446" t="s">
        <v>129</v>
      </c>
      <c r="MQW38" s="446" t="s">
        <v>130</v>
      </c>
      <c r="MQX38" s="446">
        <v>0.3</v>
      </c>
      <c r="MQY38" s="451">
        <f>+VLOOKUP(MQT38,[111]Insumos!$A$2:$F$2700,5,FALSE)</f>
        <v>2679</v>
      </c>
      <c r="MQZ38" s="451">
        <f>+ROUND(MQX38*MQY38,0)</f>
        <v>804</v>
      </c>
      <c r="MRA38" s="450" t="s">
        <v>327</v>
      </c>
      <c r="MRB38" s="450" t="s">
        <v>127</v>
      </c>
      <c r="MRC38" s="446" t="s">
        <v>128</v>
      </c>
      <c r="MRD38" s="446" t="s">
        <v>129</v>
      </c>
      <c r="MRE38" s="446" t="s">
        <v>130</v>
      </c>
      <c r="MRF38" s="446">
        <v>0.3</v>
      </c>
      <c r="MRG38" s="451">
        <f>+VLOOKUP(MRB38,[111]Insumos!$A$2:$F$2700,5,FALSE)</f>
        <v>2679</v>
      </c>
      <c r="MRH38" s="451">
        <f>+ROUND(MRF38*MRG38,0)</f>
        <v>804</v>
      </c>
      <c r="MRI38" s="450" t="s">
        <v>327</v>
      </c>
      <c r="MRJ38" s="450" t="s">
        <v>127</v>
      </c>
      <c r="MRK38" s="446" t="s">
        <v>128</v>
      </c>
      <c r="MRL38" s="446" t="s">
        <v>129</v>
      </c>
      <c r="MRM38" s="446" t="s">
        <v>130</v>
      </c>
      <c r="MRN38" s="446">
        <v>0.3</v>
      </c>
      <c r="MRO38" s="451">
        <f>+VLOOKUP(MRJ38,[111]Insumos!$A$2:$F$2700,5,FALSE)</f>
        <v>2679</v>
      </c>
      <c r="MRP38" s="451">
        <f>+ROUND(MRN38*MRO38,0)</f>
        <v>804</v>
      </c>
      <c r="MRQ38" s="450" t="s">
        <v>327</v>
      </c>
      <c r="MRR38" s="450" t="s">
        <v>127</v>
      </c>
      <c r="MRS38" s="446" t="s">
        <v>128</v>
      </c>
      <c r="MRT38" s="446" t="s">
        <v>129</v>
      </c>
      <c r="MRU38" s="446" t="s">
        <v>130</v>
      </c>
      <c r="MRV38" s="446">
        <v>0.3</v>
      </c>
      <c r="MRW38" s="451">
        <f>+VLOOKUP(MRR38,[111]Insumos!$A$2:$F$2700,5,FALSE)</f>
        <v>2679</v>
      </c>
      <c r="MRX38" s="451">
        <f>+ROUND(MRV38*MRW38,0)</f>
        <v>804</v>
      </c>
      <c r="MRY38" s="450" t="s">
        <v>327</v>
      </c>
      <c r="MRZ38" s="450" t="s">
        <v>127</v>
      </c>
      <c r="MSA38" s="446" t="s">
        <v>128</v>
      </c>
      <c r="MSB38" s="446" t="s">
        <v>129</v>
      </c>
      <c r="MSC38" s="446" t="s">
        <v>130</v>
      </c>
      <c r="MSD38" s="446">
        <v>0.3</v>
      </c>
      <c r="MSE38" s="451">
        <f>+VLOOKUP(MRZ38,[111]Insumos!$A$2:$F$2700,5,FALSE)</f>
        <v>2679</v>
      </c>
      <c r="MSF38" s="451">
        <f>+ROUND(MSD38*MSE38,0)</f>
        <v>804</v>
      </c>
      <c r="MSG38" s="450" t="s">
        <v>327</v>
      </c>
      <c r="MSH38" s="450" t="s">
        <v>127</v>
      </c>
      <c r="MSI38" s="446" t="s">
        <v>128</v>
      </c>
      <c r="MSJ38" s="446" t="s">
        <v>129</v>
      </c>
      <c r="MSK38" s="446" t="s">
        <v>130</v>
      </c>
      <c r="MSL38" s="446">
        <v>0.3</v>
      </c>
      <c r="MSM38" s="451">
        <f>+VLOOKUP(MSH38,[111]Insumos!$A$2:$F$2700,5,FALSE)</f>
        <v>2679</v>
      </c>
      <c r="MSN38" s="451">
        <f>+ROUND(MSL38*MSM38,0)</f>
        <v>804</v>
      </c>
      <c r="MSO38" s="450" t="s">
        <v>327</v>
      </c>
      <c r="MSP38" s="450" t="s">
        <v>127</v>
      </c>
      <c r="MSQ38" s="446" t="s">
        <v>128</v>
      </c>
      <c r="MSR38" s="446" t="s">
        <v>129</v>
      </c>
      <c r="MSS38" s="446" t="s">
        <v>130</v>
      </c>
      <c r="MST38" s="446">
        <v>0.3</v>
      </c>
      <c r="MSU38" s="451">
        <f>+VLOOKUP(MSP38,[111]Insumos!$A$2:$F$2700,5,FALSE)</f>
        <v>2679</v>
      </c>
      <c r="MSV38" s="451">
        <f>+ROUND(MST38*MSU38,0)</f>
        <v>804</v>
      </c>
      <c r="MSW38" s="450" t="s">
        <v>327</v>
      </c>
      <c r="MSX38" s="450" t="s">
        <v>127</v>
      </c>
      <c r="MSY38" s="446" t="s">
        <v>128</v>
      </c>
      <c r="MSZ38" s="446" t="s">
        <v>129</v>
      </c>
      <c r="MTA38" s="446" t="s">
        <v>130</v>
      </c>
      <c r="MTB38" s="446">
        <v>0.3</v>
      </c>
      <c r="MTC38" s="451">
        <f>+VLOOKUP(MSX38,[111]Insumos!$A$2:$F$2700,5,FALSE)</f>
        <v>2679</v>
      </c>
      <c r="MTD38" s="451">
        <f>+ROUND(MTB38*MTC38,0)</f>
        <v>804</v>
      </c>
      <c r="MTE38" s="450" t="s">
        <v>327</v>
      </c>
      <c r="MTF38" s="450" t="s">
        <v>127</v>
      </c>
      <c r="MTG38" s="446" t="s">
        <v>128</v>
      </c>
      <c r="MTH38" s="446" t="s">
        <v>129</v>
      </c>
      <c r="MTI38" s="446" t="s">
        <v>130</v>
      </c>
      <c r="MTJ38" s="446">
        <v>0.3</v>
      </c>
      <c r="MTK38" s="451">
        <f>+VLOOKUP(MTF38,[111]Insumos!$A$2:$F$2700,5,FALSE)</f>
        <v>2679</v>
      </c>
      <c r="MTL38" s="451">
        <f>+ROUND(MTJ38*MTK38,0)</f>
        <v>804</v>
      </c>
      <c r="MTM38" s="450" t="s">
        <v>327</v>
      </c>
      <c r="MTN38" s="450" t="s">
        <v>127</v>
      </c>
      <c r="MTO38" s="446" t="s">
        <v>128</v>
      </c>
      <c r="MTP38" s="446" t="s">
        <v>129</v>
      </c>
      <c r="MTQ38" s="446" t="s">
        <v>130</v>
      </c>
      <c r="MTR38" s="446">
        <v>0.3</v>
      </c>
      <c r="MTS38" s="451">
        <f>+VLOOKUP(MTN38,[111]Insumos!$A$2:$F$2700,5,FALSE)</f>
        <v>2679</v>
      </c>
      <c r="MTT38" s="451">
        <f>+ROUND(MTR38*MTS38,0)</f>
        <v>804</v>
      </c>
      <c r="MTU38" s="450" t="s">
        <v>327</v>
      </c>
      <c r="MTV38" s="450" t="s">
        <v>127</v>
      </c>
      <c r="MTW38" s="446" t="s">
        <v>128</v>
      </c>
      <c r="MTX38" s="446" t="s">
        <v>129</v>
      </c>
      <c r="MTY38" s="446" t="s">
        <v>130</v>
      </c>
      <c r="MTZ38" s="446">
        <v>0.3</v>
      </c>
      <c r="MUA38" s="451">
        <f>+VLOOKUP(MTV38,[111]Insumos!$A$2:$F$2700,5,FALSE)</f>
        <v>2679</v>
      </c>
      <c r="MUB38" s="451">
        <f>+ROUND(MTZ38*MUA38,0)</f>
        <v>804</v>
      </c>
      <c r="MUC38" s="450" t="s">
        <v>327</v>
      </c>
      <c r="MUD38" s="450" t="s">
        <v>127</v>
      </c>
      <c r="MUE38" s="446" t="s">
        <v>128</v>
      </c>
      <c r="MUF38" s="446" t="s">
        <v>129</v>
      </c>
      <c r="MUG38" s="446" t="s">
        <v>130</v>
      </c>
      <c r="MUH38" s="446">
        <v>0.3</v>
      </c>
      <c r="MUI38" s="451">
        <f>+VLOOKUP(MUD38,[111]Insumos!$A$2:$F$2700,5,FALSE)</f>
        <v>2679</v>
      </c>
      <c r="MUJ38" s="451">
        <f>+ROUND(MUH38*MUI38,0)</f>
        <v>804</v>
      </c>
      <c r="MUK38" s="450" t="s">
        <v>327</v>
      </c>
      <c r="MUL38" s="450" t="s">
        <v>127</v>
      </c>
      <c r="MUM38" s="446" t="s">
        <v>128</v>
      </c>
      <c r="MUN38" s="446" t="s">
        <v>129</v>
      </c>
      <c r="MUO38" s="446" t="s">
        <v>130</v>
      </c>
      <c r="MUP38" s="446">
        <v>0.3</v>
      </c>
      <c r="MUQ38" s="451">
        <f>+VLOOKUP(MUL38,[111]Insumos!$A$2:$F$2700,5,FALSE)</f>
        <v>2679</v>
      </c>
      <c r="MUR38" s="451">
        <f>+ROUND(MUP38*MUQ38,0)</f>
        <v>804</v>
      </c>
      <c r="MUS38" s="450" t="s">
        <v>327</v>
      </c>
      <c r="MUT38" s="450" t="s">
        <v>127</v>
      </c>
      <c r="MUU38" s="446" t="s">
        <v>128</v>
      </c>
      <c r="MUV38" s="446" t="s">
        <v>129</v>
      </c>
      <c r="MUW38" s="446" t="s">
        <v>130</v>
      </c>
      <c r="MUX38" s="446">
        <v>0.3</v>
      </c>
      <c r="MUY38" s="451">
        <f>+VLOOKUP(MUT38,[111]Insumos!$A$2:$F$2700,5,FALSE)</f>
        <v>2679</v>
      </c>
      <c r="MUZ38" s="451">
        <f>+ROUND(MUX38*MUY38,0)</f>
        <v>804</v>
      </c>
      <c r="MVA38" s="450" t="s">
        <v>327</v>
      </c>
      <c r="MVB38" s="450" t="s">
        <v>127</v>
      </c>
      <c r="MVC38" s="446" t="s">
        <v>128</v>
      </c>
      <c r="MVD38" s="446" t="s">
        <v>129</v>
      </c>
      <c r="MVE38" s="446" t="s">
        <v>130</v>
      </c>
      <c r="MVF38" s="446">
        <v>0.3</v>
      </c>
      <c r="MVG38" s="451">
        <f>+VLOOKUP(MVB38,[111]Insumos!$A$2:$F$2700,5,FALSE)</f>
        <v>2679</v>
      </c>
      <c r="MVH38" s="451">
        <f>+ROUND(MVF38*MVG38,0)</f>
        <v>804</v>
      </c>
      <c r="MVI38" s="450" t="s">
        <v>327</v>
      </c>
      <c r="MVJ38" s="450" t="s">
        <v>127</v>
      </c>
      <c r="MVK38" s="446" t="s">
        <v>128</v>
      </c>
      <c r="MVL38" s="446" t="s">
        <v>129</v>
      </c>
      <c r="MVM38" s="446" t="s">
        <v>130</v>
      </c>
      <c r="MVN38" s="446">
        <v>0.3</v>
      </c>
      <c r="MVO38" s="451">
        <f>+VLOOKUP(MVJ38,[111]Insumos!$A$2:$F$2700,5,FALSE)</f>
        <v>2679</v>
      </c>
      <c r="MVP38" s="451">
        <f>+ROUND(MVN38*MVO38,0)</f>
        <v>804</v>
      </c>
      <c r="MVQ38" s="450" t="s">
        <v>327</v>
      </c>
      <c r="MVR38" s="450" t="s">
        <v>127</v>
      </c>
      <c r="MVS38" s="446" t="s">
        <v>128</v>
      </c>
      <c r="MVT38" s="446" t="s">
        <v>129</v>
      </c>
      <c r="MVU38" s="446" t="s">
        <v>130</v>
      </c>
      <c r="MVV38" s="446">
        <v>0.3</v>
      </c>
      <c r="MVW38" s="451">
        <f>+VLOOKUP(MVR38,[111]Insumos!$A$2:$F$2700,5,FALSE)</f>
        <v>2679</v>
      </c>
      <c r="MVX38" s="451">
        <f>+ROUND(MVV38*MVW38,0)</f>
        <v>804</v>
      </c>
      <c r="MVY38" s="450" t="s">
        <v>327</v>
      </c>
      <c r="MVZ38" s="450" t="s">
        <v>127</v>
      </c>
      <c r="MWA38" s="446" t="s">
        <v>128</v>
      </c>
      <c r="MWB38" s="446" t="s">
        <v>129</v>
      </c>
      <c r="MWC38" s="446" t="s">
        <v>130</v>
      </c>
      <c r="MWD38" s="446">
        <v>0.3</v>
      </c>
      <c r="MWE38" s="451">
        <f>+VLOOKUP(MVZ38,[111]Insumos!$A$2:$F$2700,5,FALSE)</f>
        <v>2679</v>
      </c>
      <c r="MWF38" s="451">
        <f>+ROUND(MWD38*MWE38,0)</f>
        <v>804</v>
      </c>
      <c r="MWG38" s="450" t="s">
        <v>327</v>
      </c>
      <c r="MWH38" s="450" t="s">
        <v>127</v>
      </c>
      <c r="MWI38" s="446" t="s">
        <v>128</v>
      </c>
      <c r="MWJ38" s="446" t="s">
        <v>129</v>
      </c>
      <c r="MWK38" s="446" t="s">
        <v>130</v>
      </c>
      <c r="MWL38" s="446">
        <v>0.3</v>
      </c>
      <c r="MWM38" s="451">
        <f>+VLOOKUP(MWH38,[111]Insumos!$A$2:$F$2700,5,FALSE)</f>
        <v>2679</v>
      </c>
      <c r="MWN38" s="451">
        <f>+ROUND(MWL38*MWM38,0)</f>
        <v>804</v>
      </c>
      <c r="MWO38" s="450" t="s">
        <v>327</v>
      </c>
      <c r="MWP38" s="450" t="s">
        <v>127</v>
      </c>
      <c r="MWQ38" s="446" t="s">
        <v>128</v>
      </c>
      <c r="MWR38" s="446" t="s">
        <v>129</v>
      </c>
      <c r="MWS38" s="446" t="s">
        <v>130</v>
      </c>
      <c r="MWT38" s="446">
        <v>0.3</v>
      </c>
      <c r="MWU38" s="451">
        <f>+VLOOKUP(MWP38,[111]Insumos!$A$2:$F$2700,5,FALSE)</f>
        <v>2679</v>
      </c>
      <c r="MWV38" s="451">
        <f>+ROUND(MWT38*MWU38,0)</f>
        <v>804</v>
      </c>
      <c r="MWW38" s="450" t="s">
        <v>327</v>
      </c>
      <c r="MWX38" s="450" t="s">
        <v>127</v>
      </c>
      <c r="MWY38" s="446" t="s">
        <v>128</v>
      </c>
      <c r="MWZ38" s="446" t="s">
        <v>129</v>
      </c>
      <c r="MXA38" s="446" t="s">
        <v>130</v>
      </c>
      <c r="MXB38" s="446">
        <v>0.3</v>
      </c>
      <c r="MXC38" s="451">
        <f>+VLOOKUP(MWX38,[111]Insumos!$A$2:$F$2700,5,FALSE)</f>
        <v>2679</v>
      </c>
      <c r="MXD38" s="451">
        <f>+ROUND(MXB38*MXC38,0)</f>
        <v>804</v>
      </c>
      <c r="MXE38" s="450" t="s">
        <v>327</v>
      </c>
      <c r="MXF38" s="450" t="s">
        <v>127</v>
      </c>
      <c r="MXG38" s="446" t="s">
        <v>128</v>
      </c>
      <c r="MXH38" s="446" t="s">
        <v>129</v>
      </c>
      <c r="MXI38" s="446" t="s">
        <v>130</v>
      </c>
      <c r="MXJ38" s="446">
        <v>0.3</v>
      </c>
      <c r="MXK38" s="451">
        <f>+VLOOKUP(MXF38,[111]Insumos!$A$2:$F$2700,5,FALSE)</f>
        <v>2679</v>
      </c>
      <c r="MXL38" s="451">
        <f>+ROUND(MXJ38*MXK38,0)</f>
        <v>804</v>
      </c>
      <c r="MXM38" s="450" t="s">
        <v>327</v>
      </c>
      <c r="MXN38" s="450" t="s">
        <v>127</v>
      </c>
      <c r="MXO38" s="446" t="s">
        <v>128</v>
      </c>
      <c r="MXP38" s="446" t="s">
        <v>129</v>
      </c>
      <c r="MXQ38" s="446" t="s">
        <v>130</v>
      </c>
      <c r="MXR38" s="446">
        <v>0.3</v>
      </c>
      <c r="MXS38" s="451">
        <f>+VLOOKUP(MXN38,[111]Insumos!$A$2:$F$2700,5,FALSE)</f>
        <v>2679</v>
      </c>
      <c r="MXT38" s="451">
        <f>+ROUND(MXR38*MXS38,0)</f>
        <v>804</v>
      </c>
      <c r="MXU38" s="450" t="s">
        <v>327</v>
      </c>
      <c r="MXV38" s="450" t="s">
        <v>127</v>
      </c>
      <c r="MXW38" s="446" t="s">
        <v>128</v>
      </c>
      <c r="MXX38" s="446" t="s">
        <v>129</v>
      </c>
      <c r="MXY38" s="446" t="s">
        <v>130</v>
      </c>
      <c r="MXZ38" s="446">
        <v>0.3</v>
      </c>
      <c r="MYA38" s="451">
        <f>+VLOOKUP(MXV38,[111]Insumos!$A$2:$F$2700,5,FALSE)</f>
        <v>2679</v>
      </c>
      <c r="MYB38" s="451">
        <f>+ROUND(MXZ38*MYA38,0)</f>
        <v>804</v>
      </c>
      <c r="MYC38" s="450" t="s">
        <v>327</v>
      </c>
      <c r="MYD38" s="450" t="s">
        <v>127</v>
      </c>
      <c r="MYE38" s="446" t="s">
        <v>128</v>
      </c>
      <c r="MYF38" s="446" t="s">
        <v>129</v>
      </c>
      <c r="MYG38" s="446" t="s">
        <v>130</v>
      </c>
      <c r="MYH38" s="446">
        <v>0.3</v>
      </c>
      <c r="MYI38" s="451">
        <f>+VLOOKUP(MYD38,[111]Insumos!$A$2:$F$2700,5,FALSE)</f>
        <v>2679</v>
      </c>
      <c r="MYJ38" s="451">
        <f>+ROUND(MYH38*MYI38,0)</f>
        <v>804</v>
      </c>
      <c r="MYK38" s="450" t="s">
        <v>327</v>
      </c>
      <c r="MYL38" s="450" t="s">
        <v>127</v>
      </c>
      <c r="MYM38" s="446" t="s">
        <v>128</v>
      </c>
      <c r="MYN38" s="446" t="s">
        <v>129</v>
      </c>
      <c r="MYO38" s="446" t="s">
        <v>130</v>
      </c>
      <c r="MYP38" s="446">
        <v>0.3</v>
      </c>
      <c r="MYQ38" s="451">
        <f>+VLOOKUP(MYL38,[111]Insumos!$A$2:$F$2700,5,FALSE)</f>
        <v>2679</v>
      </c>
      <c r="MYR38" s="451">
        <f>+ROUND(MYP38*MYQ38,0)</f>
        <v>804</v>
      </c>
      <c r="MYS38" s="450" t="s">
        <v>327</v>
      </c>
      <c r="MYT38" s="450" t="s">
        <v>127</v>
      </c>
      <c r="MYU38" s="446" t="s">
        <v>128</v>
      </c>
      <c r="MYV38" s="446" t="s">
        <v>129</v>
      </c>
      <c r="MYW38" s="446" t="s">
        <v>130</v>
      </c>
      <c r="MYX38" s="446">
        <v>0.3</v>
      </c>
      <c r="MYY38" s="451">
        <f>+VLOOKUP(MYT38,[111]Insumos!$A$2:$F$2700,5,FALSE)</f>
        <v>2679</v>
      </c>
      <c r="MYZ38" s="451">
        <f>+ROUND(MYX38*MYY38,0)</f>
        <v>804</v>
      </c>
      <c r="MZA38" s="450" t="s">
        <v>327</v>
      </c>
      <c r="MZB38" s="450" t="s">
        <v>127</v>
      </c>
      <c r="MZC38" s="446" t="s">
        <v>128</v>
      </c>
      <c r="MZD38" s="446" t="s">
        <v>129</v>
      </c>
      <c r="MZE38" s="446" t="s">
        <v>130</v>
      </c>
      <c r="MZF38" s="446">
        <v>0.3</v>
      </c>
      <c r="MZG38" s="451">
        <f>+VLOOKUP(MZB38,[111]Insumos!$A$2:$F$2700,5,FALSE)</f>
        <v>2679</v>
      </c>
      <c r="MZH38" s="451">
        <f>+ROUND(MZF38*MZG38,0)</f>
        <v>804</v>
      </c>
      <c r="MZI38" s="450" t="s">
        <v>327</v>
      </c>
      <c r="MZJ38" s="450" t="s">
        <v>127</v>
      </c>
      <c r="MZK38" s="446" t="s">
        <v>128</v>
      </c>
      <c r="MZL38" s="446" t="s">
        <v>129</v>
      </c>
      <c r="MZM38" s="446" t="s">
        <v>130</v>
      </c>
      <c r="MZN38" s="446">
        <v>0.3</v>
      </c>
      <c r="MZO38" s="451">
        <f>+VLOOKUP(MZJ38,[111]Insumos!$A$2:$F$2700,5,FALSE)</f>
        <v>2679</v>
      </c>
      <c r="MZP38" s="451">
        <f>+ROUND(MZN38*MZO38,0)</f>
        <v>804</v>
      </c>
      <c r="MZQ38" s="450" t="s">
        <v>327</v>
      </c>
      <c r="MZR38" s="450" t="s">
        <v>127</v>
      </c>
      <c r="MZS38" s="446" t="s">
        <v>128</v>
      </c>
      <c r="MZT38" s="446" t="s">
        <v>129</v>
      </c>
      <c r="MZU38" s="446" t="s">
        <v>130</v>
      </c>
      <c r="MZV38" s="446">
        <v>0.3</v>
      </c>
      <c r="MZW38" s="451">
        <f>+VLOOKUP(MZR38,[111]Insumos!$A$2:$F$2700,5,FALSE)</f>
        <v>2679</v>
      </c>
      <c r="MZX38" s="451">
        <f>+ROUND(MZV38*MZW38,0)</f>
        <v>804</v>
      </c>
      <c r="MZY38" s="450" t="s">
        <v>327</v>
      </c>
      <c r="MZZ38" s="450" t="s">
        <v>127</v>
      </c>
      <c r="NAA38" s="446" t="s">
        <v>128</v>
      </c>
      <c r="NAB38" s="446" t="s">
        <v>129</v>
      </c>
      <c r="NAC38" s="446" t="s">
        <v>130</v>
      </c>
      <c r="NAD38" s="446">
        <v>0.3</v>
      </c>
      <c r="NAE38" s="451">
        <f>+VLOOKUP(MZZ38,[111]Insumos!$A$2:$F$2700,5,FALSE)</f>
        <v>2679</v>
      </c>
      <c r="NAF38" s="451">
        <f>+ROUND(NAD38*NAE38,0)</f>
        <v>804</v>
      </c>
      <c r="NAG38" s="450" t="s">
        <v>327</v>
      </c>
      <c r="NAH38" s="450" t="s">
        <v>127</v>
      </c>
      <c r="NAI38" s="446" t="s">
        <v>128</v>
      </c>
      <c r="NAJ38" s="446" t="s">
        <v>129</v>
      </c>
      <c r="NAK38" s="446" t="s">
        <v>130</v>
      </c>
      <c r="NAL38" s="446">
        <v>0.3</v>
      </c>
      <c r="NAM38" s="451">
        <f>+VLOOKUP(NAH38,[111]Insumos!$A$2:$F$2700,5,FALSE)</f>
        <v>2679</v>
      </c>
      <c r="NAN38" s="451">
        <f>+ROUND(NAL38*NAM38,0)</f>
        <v>804</v>
      </c>
      <c r="NAO38" s="450" t="s">
        <v>327</v>
      </c>
      <c r="NAP38" s="450" t="s">
        <v>127</v>
      </c>
      <c r="NAQ38" s="446" t="s">
        <v>128</v>
      </c>
      <c r="NAR38" s="446" t="s">
        <v>129</v>
      </c>
      <c r="NAS38" s="446" t="s">
        <v>130</v>
      </c>
      <c r="NAT38" s="446">
        <v>0.3</v>
      </c>
      <c r="NAU38" s="451">
        <f>+VLOOKUP(NAP38,[111]Insumos!$A$2:$F$2700,5,FALSE)</f>
        <v>2679</v>
      </c>
      <c r="NAV38" s="451">
        <f>+ROUND(NAT38*NAU38,0)</f>
        <v>804</v>
      </c>
      <c r="NAW38" s="450" t="s">
        <v>327</v>
      </c>
      <c r="NAX38" s="450" t="s">
        <v>127</v>
      </c>
      <c r="NAY38" s="446" t="s">
        <v>128</v>
      </c>
      <c r="NAZ38" s="446" t="s">
        <v>129</v>
      </c>
      <c r="NBA38" s="446" t="s">
        <v>130</v>
      </c>
      <c r="NBB38" s="446">
        <v>0.3</v>
      </c>
      <c r="NBC38" s="451">
        <f>+VLOOKUP(NAX38,[111]Insumos!$A$2:$F$2700,5,FALSE)</f>
        <v>2679</v>
      </c>
      <c r="NBD38" s="451">
        <f>+ROUND(NBB38*NBC38,0)</f>
        <v>804</v>
      </c>
      <c r="NBE38" s="450" t="s">
        <v>327</v>
      </c>
      <c r="NBF38" s="450" t="s">
        <v>127</v>
      </c>
      <c r="NBG38" s="446" t="s">
        <v>128</v>
      </c>
      <c r="NBH38" s="446" t="s">
        <v>129</v>
      </c>
      <c r="NBI38" s="446" t="s">
        <v>130</v>
      </c>
      <c r="NBJ38" s="446">
        <v>0.3</v>
      </c>
      <c r="NBK38" s="451">
        <f>+VLOOKUP(NBF38,[111]Insumos!$A$2:$F$2700,5,FALSE)</f>
        <v>2679</v>
      </c>
      <c r="NBL38" s="451">
        <f>+ROUND(NBJ38*NBK38,0)</f>
        <v>804</v>
      </c>
      <c r="NBM38" s="450" t="s">
        <v>327</v>
      </c>
      <c r="NBN38" s="450" t="s">
        <v>127</v>
      </c>
      <c r="NBO38" s="446" t="s">
        <v>128</v>
      </c>
      <c r="NBP38" s="446" t="s">
        <v>129</v>
      </c>
      <c r="NBQ38" s="446" t="s">
        <v>130</v>
      </c>
      <c r="NBR38" s="446">
        <v>0.3</v>
      </c>
      <c r="NBS38" s="451">
        <f>+VLOOKUP(NBN38,[111]Insumos!$A$2:$F$2700,5,FALSE)</f>
        <v>2679</v>
      </c>
      <c r="NBT38" s="451">
        <f>+ROUND(NBR38*NBS38,0)</f>
        <v>804</v>
      </c>
      <c r="NBU38" s="450" t="s">
        <v>327</v>
      </c>
      <c r="NBV38" s="450" t="s">
        <v>127</v>
      </c>
      <c r="NBW38" s="446" t="s">
        <v>128</v>
      </c>
      <c r="NBX38" s="446" t="s">
        <v>129</v>
      </c>
      <c r="NBY38" s="446" t="s">
        <v>130</v>
      </c>
      <c r="NBZ38" s="446">
        <v>0.3</v>
      </c>
      <c r="NCA38" s="451">
        <f>+VLOOKUP(NBV38,[111]Insumos!$A$2:$F$2700,5,FALSE)</f>
        <v>2679</v>
      </c>
      <c r="NCB38" s="451">
        <f>+ROUND(NBZ38*NCA38,0)</f>
        <v>804</v>
      </c>
      <c r="NCC38" s="450" t="s">
        <v>327</v>
      </c>
      <c r="NCD38" s="450" t="s">
        <v>127</v>
      </c>
      <c r="NCE38" s="446" t="s">
        <v>128</v>
      </c>
      <c r="NCF38" s="446" t="s">
        <v>129</v>
      </c>
      <c r="NCG38" s="446" t="s">
        <v>130</v>
      </c>
      <c r="NCH38" s="446">
        <v>0.3</v>
      </c>
      <c r="NCI38" s="451">
        <f>+VLOOKUP(NCD38,[111]Insumos!$A$2:$F$2700,5,FALSE)</f>
        <v>2679</v>
      </c>
      <c r="NCJ38" s="451">
        <f>+ROUND(NCH38*NCI38,0)</f>
        <v>804</v>
      </c>
      <c r="NCK38" s="450" t="s">
        <v>327</v>
      </c>
      <c r="NCL38" s="450" t="s">
        <v>127</v>
      </c>
      <c r="NCM38" s="446" t="s">
        <v>128</v>
      </c>
      <c r="NCN38" s="446" t="s">
        <v>129</v>
      </c>
      <c r="NCO38" s="446" t="s">
        <v>130</v>
      </c>
      <c r="NCP38" s="446">
        <v>0.3</v>
      </c>
      <c r="NCQ38" s="451">
        <f>+VLOOKUP(NCL38,[111]Insumos!$A$2:$F$2700,5,FALSE)</f>
        <v>2679</v>
      </c>
      <c r="NCR38" s="451">
        <f>+ROUND(NCP38*NCQ38,0)</f>
        <v>804</v>
      </c>
      <c r="NCS38" s="450" t="s">
        <v>327</v>
      </c>
      <c r="NCT38" s="450" t="s">
        <v>127</v>
      </c>
      <c r="NCU38" s="446" t="s">
        <v>128</v>
      </c>
      <c r="NCV38" s="446" t="s">
        <v>129</v>
      </c>
      <c r="NCW38" s="446" t="s">
        <v>130</v>
      </c>
      <c r="NCX38" s="446">
        <v>0.3</v>
      </c>
      <c r="NCY38" s="451">
        <f>+VLOOKUP(NCT38,[111]Insumos!$A$2:$F$2700,5,FALSE)</f>
        <v>2679</v>
      </c>
      <c r="NCZ38" s="451">
        <f>+ROUND(NCX38*NCY38,0)</f>
        <v>804</v>
      </c>
      <c r="NDA38" s="450" t="s">
        <v>327</v>
      </c>
      <c r="NDB38" s="450" t="s">
        <v>127</v>
      </c>
      <c r="NDC38" s="446" t="s">
        <v>128</v>
      </c>
      <c r="NDD38" s="446" t="s">
        <v>129</v>
      </c>
      <c r="NDE38" s="446" t="s">
        <v>130</v>
      </c>
      <c r="NDF38" s="446">
        <v>0.3</v>
      </c>
      <c r="NDG38" s="451">
        <f>+VLOOKUP(NDB38,[111]Insumos!$A$2:$F$2700,5,FALSE)</f>
        <v>2679</v>
      </c>
      <c r="NDH38" s="451">
        <f>+ROUND(NDF38*NDG38,0)</f>
        <v>804</v>
      </c>
      <c r="NDI38" s="450" t="s">
        <v>327</v>
      </c>
      <c r="NDJ38" s="450" t="s">
        <v>127</v>
      </c>
      <c r="NDK38" s="446" t="s">
        <v>128</v>
      </c>
      <c r="NDL38" s="446" t="s">
        <v>129</v>
      </c>
      <c r="NDM38" s="446" t="s">
        <v>130</v>
      </c>
      <c r="NDN38" s="446">
        <v>0.3</v>
      </c>
      <c r="NDO38" s="451">
        <f>+VLOOKUP(NDJ38,[111]Insumos!$A$2:$F$2700,5,FALSE)</f>
        <v>2679</v>
      </c>
      <c r="NDP38" s="451">
        <f>+ROUND(NDN38*NDO38,0)</f>
        <v>804</v>
      </c>
      <c r="NDQ38" s="450" t="s">
        <v>327</v>
      </c>
      <c r="NDR38" s="450" t="s">
        <v>127</v>
      </c>
      <c r="NDS38" s="446" t="s">
        <v>128</v>
      </c>
      <c r="NDT38" s="446" t="s">
        <v>129</v>
      </c>
      <c r="NDU38" s="446" t="s">
        <v>130</v>
      </c>
      <c r="NDV38" s="446">
        <v>0.3</v>
      </c>
      <c r="NDW38" s="451">
        <f>+VLOOKUP(NDR38,[111]Insumos!$A$2:$F$2700,5,FALSE)</f>
        <v>2679</v>
      </c>
      <c r="NDX38" s="451">
        <f>+ROUND(NDV38*NDW38,0)</f>
        <v>804</v>
      </c>
      <c r="NDY38" s="450" t="s">
        <v>327</v>
      </c>
      <c r="NDZ38" s="450" t="s">
        <v>127</v>
      </c>
      <c r="NEA38" s="446" t="s">
        <v>128</v>
      </c>
      <c r="NEB38" s="446" t="s">
        <v>129</v>
      </c>
      <c r="NEC38" s="446" t="s">
        <v>130</v>
      </c>
      <c r="NED38" s="446">
        <v>0.3</v>
      </c>
      <c r="NEE38" s="451">
        <f>+VLOOKUP(NDZ38,[111]Insumos!$A$2:$F$2700,5,FALSE)</f>
        <v>2679</v>
      </c>
      <c r="NEF38" s="451">
        <f>+ROUND(NED38*NEE38,0)</f>
        <v>804</v>
      </c>
      <c r="NEG38" s="450" t="s">
        <v>327</v>
      </c>
      <c r="NEH38" s="450" t="s">
        <v>127</v>
      </c>
      <c r="NEI38" s="446" t="s">
        <v>128</v>
      </c>
      <c r="NEJ38" s="446" t="s">
        <v>129</v>
      </c>
      <c r="NEK38" s="446" t="s">
        <v>130</v>
      </c>
      <c r="NEL38" s="446">
        <v>0.3</v>
      </c>
      <c r="NEM38" s="451">
        <f>+VLOOKUP(NEH38,[111]Insumos!$A$2:$F$2700,5,FALSE)</f>
        <v>2679</v>
      </c>
      <c r="NEN38" s="451">
        <f>+ROUND(NEL38*NEM38,0)</f>
        <v>804</v>
      </c>
      <c r="NEO38" s="450" t="s">
        <v>327</v>
      </c>
      <c r="NEP38" s="450" t="s">
        <v>127</v>
      </c>
      <c r="NEQ38" s="446" t="s">
        <v>128</v>
      </c>
      <c r="NER38" s="446" t="s">
        <v>129</v>
      </c>
      <c r="NES38" s="446" t="s">
        <v>130</v>
      </c>
      <c r="NET38" s="446">
        <v>0.3</v>
      </c>
      <c r="NEU38" s="451">
        <f>+VLOOKUP(NEP38,[111]Insumos!$A$2:$F$2700,5,FALSE)</f>
        <v>2679</v>
      </c>
      <c r="NEV38" s="451">
        <f>+ROUND(NET38*NEU38,0)</f>
        <v>804</v>
      </c>
      <c r="NEW38" s="450" t="s">
        <v>327</v>
      </c>
      <c r="NEX38" s="450" t="s">
        <v>127</v>
      </c>
      <c r="NEY38" s="446" t="s">
        <v>128</v>
      </c>
      <c r="NEZ38" s="446" t="s">
        <v>129</v>
      </c>
      <c r="NFA38" s="446" t="s">
        <v>130</v>
      </c>
      <c r="NFB38" s="446">
        <v>0.3</v>
      </c>
      <c r="NFC38" s="451">
        <f>+VLOOKUP(NEX38,[111]Insumos!$A$2:$F$2700,5,FALSE)</f>
        <v>2679</v>
      </c>
      <c r="NFD38" s="451">
        <f>+ROUND(NFB38*NFC38,0)</f>
        <v>804</v>
      </c>
      <c r="NFE38" s="450" t="s">
        <v>327</v>
      </c>
      <c r="NFF38" s="450" t="s">
        <v>127</v>
      </c>
      <c r="NFG38" s="446" t="s">
        <v>128</v>
      </c>
      <c r="NFH38" s="446" t="s">
        <v>129</v>
      </c>
      <c r="NFI38" s="446" t="s">
        <v>130</v>
      </c>
      <c r="NFJ38" s="446">
        <v>0.3</v>
      </c>
      <c r="NFK38" s="451">
        <f>+VLOOKUP(NFF38,[111]Insumos!$A$2:$F$2700,5,FALSE)</f>
        <v>2679</v>
      </c>
      <c r="NFL38" s="451">
        <f>+ROUND(NFJ38*NFK38,0)</f>
        <v>804</v>
      </c>
      <c r="NFM38" s="450" t="s">
        <v>327</v>
      </c>
      <c r="NFN38" s="450" t="s">
        <v>127</v>
      </c>
      <c r="NFO38" s="446" t="s">
        <v>128</v>
      </c>
      <c r="NFP38" s="446" t="s">
        <v>129</v>
      </c>
      <c r="NFQ38" s="446" t="s">
        <v>130</v>
      </c>
      <c r="NFR38" s="446">
        <v>0.3</v>
      </c>
      <c r="NFS38" s="451">
        <f>+VLOOKUP(NFN38,[111]Insumos!$A$2:$F$2700,5,FALSE)</f>
        <v>2679</v>
      </c>
      <c r="NFT38" s="451">
        <f>+ROUND(NFR38*NFS38,0)</f>
        <v>804</v>
      </c>
      <c r="NFU38" s="450" t="s">
        <v>327</v>
      </c>
      <c r="NFV38" s="450" t="s">
        <v>127</v>
      </c>
      <c r="NFW38" s="446" t="s">
        <v>128</v>
      </c>
      <c r="NFX38" s="446" t="s">
        <v>129</v>
      </c>
      <c r="NFY38" s="446" t="s">
        <v>130</v>
      </c>
      <c r="NFZ38" s="446">
        <v>0.3</v>
      </c>
      <c r="NGA38" s="451">
        <f>+VLOOKUP(NFV38,[111]Insumos!$A$2:$F$2700,5,FALSE)</f>
        <v>2679</v>
      </c>
      <c r="NGB38" s="451">
        <f>+ROUND(NFZ38*NGA38,0)</f>
        <v>804</v>
      </c>
      <c r="NGC38" s="450" t="s">
        <v>327</v>
      </c>
      <c r="NGD38" s="450" t="s">
        <v>127</v>
      </c>
      <c r="NGE38" s="446" t="s">
        <v>128</v>
      </c>
      <c r="NGF38" s="446" t="s">
        <v>129</v>
      </c>
      <c r="NGG38" s="446" t="s">
        <v>130</v>
      </c>
      <c r="NGH38" s="446">
        <v>0.3</v>
      </c>
      <c r="NGI38" s="451">
        <f>+VLOOKUP(NGD38,[111]Insumos!$A$2:$F$2700,5,FALSE)</f>
        <v>2679</v>
      </c>
      <c r="NGJ38" s="451">
        <f>+ROUND(NGH38*NGI38,0)</f>
        <v>804</v>
      </c>
      <c r="NGK38" s="450" t="s">
        <v>327</v>
      </c>
      <c r="NGL38" s="450" t="s">
        <v>127</v>
      </c>
      <c r="NGM38" s="446" t="s">
        <v>128</v>
      </c>
      <c r="NGN38" s="446" t="s">
        <v>129</v>
      </c>
      <c r="NGO38" s="446" t="s">
        <v>130</v>
      </c>
      <c r="NGP38" s="446">
        <v>0.3</v>
      </c>
      <c r="NGQ38" s="451">
        <f>+VLOOKUP(NGL38,[111]Insumos!$A$2:$F$2700,5,FALSE)</f>
        <v>2679</v>
      </c>
      <c r="NGR38" s="451">
        <f>+ROUND(NGP38*NGQ38,0)</f>
        <v>804</v>
      </c>
      <c r="NGS38" s="450" t="s">
        <v>327</v>
      </c>
      <c r="NGT38" s="450" t="s">
        <v>127</v>
      </c>
      <c r="NGU38" s="446" t="s">
        <v>128</v>
      </c>
      <c r="NGV38" s="446" t="s">
        <v>129</v>
      </c>
      <c r="NGW38" s="446" t="s">
        <v>130</v>
      </c>
      <c r="NGX38" s="446">
        <v>0.3</v>
      </c>
      <c r="NGY38" s="451">
        <f>+VLOOKUP(NGT38,[111]Insumos!$A$2:$F$2700,5,FALSE)</f>
        <v>2679</v>
      </c>
      <c r="NGZ38" s="451">
        <f>+ROUND(NGX38*NGY38,0)</f>
        <v>804</v>
      </c>
      <c r="NHA38" s="450" t="s">
        <v>327</v>
      </c>
      <c r="NHB38" s="450" t="s">
        <v>127</v>
      </c>
      <c r="NHC38" s="446" t="s">
        <v>128</v>
      </c>
      <c r="NHD38" s="446" t="s">
        <v>129</v>
      </c>
      <c r="NHE38" s="446" t="s">
        <v>130</v>
      </c>
      <c r="NHF38" s="446">
        <v>0.3</v>
      </c>
      <c r="NHG38" s="451">
        <f>+VLOOKUP(NHB38,[111]Insumos!$A$2:$F$2700,5,FALSE)</f>
        <v>2679</v>
      </c>
      <c r="NHH38" s="451">
        <f>+ROUND(NHF38*NHG38,0)</f>
        <v>804</v>
      </c>
      <c r="NHI38" s="450" t="s">
        <v>327</v>
      </c>
      <c r="NHJ38" s="450" t="s">
        <v>127</v>
      </c>
      <c r="NHK38" s="446" t="s">
        <v>128</v>
      </c>
      <c r="NHL38" s="446" t="s">
        <v>129</v>
      </c>
      <c r="NHM38" s="446" t="s">
        <v>130</v>
      </c>
      <c r="NHN38" s="446">
        <v>0.3</v>
      </c>
      <c r="NHO38" s="451">
        <f>+VLOOKUP(NHJ38,[111]Insumos!$A$2:$F$2700,5,FALSE)</f>
        <v>2679</v>
      </c>
      <c r="NHP38" s="451">
        <f>+ROUND(NHN38*NHO38,0)</f>
        <v>804</v>
      </c>
      <c r="NHQ38" s="450" t="s">
        <v>327</v>
      </c>
      <c r="NHR38" s="450" t="s">
        <v>127</v>
      </c>
      <c r="NHS38" s="446" t="s">
        <v>128</v>
      </c>
      <c r="NHT38" s="446" t="s">
        <v>129</v>
      </c>
      <c r="NHU38" s="446" t="s">
        <v>130</v>
      </c>
      <c r="NHV38" s="446">
        <v>0.3</v>
      </c>
      <c r="NHW38" s="451">
        <f>+VLOOKUP(NHR38,[111]Insumos!$A$2:$F$2700,5,FALSE)</f>
        <v>2679</v>
      </c>
      <c r="NHX38" s="451">
        <f>+ROUND(NHV38*NHW38,0)</f>
        <v>804</v>
      </c>
      <c r="NHY38" s="450" t="s">
        <v>327</v>
      </c>
      <c r="NHZ38" s="450" t="s">
        <v>127</v>
      </c>
      <c r="NIA38" s="446" t="s">
        <v>128</v>
      </c>
      <c r="NIB38" s="446" t="s">
        <v>129</v>
      </c>
      <c r="NIC38" s="446" t="s">
        <v>130</v>
      </c>
      <c r="NID38" s="446">
        <v>0.3</v>
      </c>
      <c r="NIE38" s="451">
        <f>+VLOOKUP(NHZ38,[111]Insumos!$A$2:$F$2700,5,FALSE)</f>
        <v>2679</v>
      </c>
      <c r="NIF38" s="451">
        <f>+ROUND(NID38*NIE38,0)</f>
        <v>804</v>
      </c>
      <c r="NIG38" s="450" t="s">
        <v>327</v>
      </c>
      <c r="NIH38" s="450" t="s">
        <v>127</v>
      </c>
      <c r="NII38" s="446" t="s">
        <v>128</v>
      </c>
      <c r="NIJ38" s="446" t="s">
        <v>129</v>
      </c>
      <c r="NIK38" s="446" t="s">
        <v>130</v>
      </c>
      <c r="NIL38" s="446">
        <v>0.3</v>
      </c>
      <c r="NIM38" s="451">
        <f>+VLOOKUP(NIH38,[111]Insumos!$A$2:$F$2700,5,FALSE)</f>
        <v>2679</v>
      </c>
      <c r="NIN38" s="451">
        <f>+ROUND(NIL38*NIM38,0)</f>
        <v>804</v>
      </c>
      <c r="NIO38" s="450" t="s">
        <v>327</v>
      </c>
      <c r="NIP38" s="450" t="s">
        <v>127</v>
      </c>
      <c r="NIQ38" s="446" t="s">
        <v>128</v>
      </c>
      <c r="NIR38" s="446" t="s">
        <v>129</v>
      </c>
      <c r="NIS38" s="446" t="s">
        <v>130</v>
      </c>
      <c r="NIT38" s="446">
        <v>0.3</v>
      </c>
      <c r="NIU38" s="451">
        <f>+VLOOKUP(NIP38,[111]Insumos!$A$2:$F$2700,5,FALSE)</f>
        <v>2679</v>
      </c>
      <c r="NIV38" s="451">
        <f>+ROUND(NIT38*NIU38,0)</f>
        <v>804</v>
      </c>
      <c r="NIW38" s="450" t="s">
        <v>327</v>
      </c>
      <c r="NIX38" s="450" t="s">
        <v>127</v>
      </c>
      <c r="NIY38" s="446" t="s">
        <v>128</v>
      </c>
      <c r="NIZ38" s="446" t="s">
        <v>129</v>
      </c>
      <c r="NJA38" s="446" t="s">
        <v>130</v>
      </c>
      <c r="NJB38" s="446">
        <v>0.3</v>
      </c>
      <c r="NJC38" s="451">
        <f>+VLOOKUP(NIX38,[111]Insumos!$A$2:$F$2700,5,FALSE)</f>
        <v>2679</v>
      </c>
      <c r="NJD38" s="451">
        <f>+ROUND(NJB38*NJC38,0)</f>
        <v>804</v>
      </c>
      <c r="NJE38" s="450" t="s">
        <v>327</v>
      </c>
      <c r="NJF38" s="450" t="s">
        <v>127</v>
      </c>
      <c r="NJG38" s="446" t="s">
        <v>128</v>
      </c>
      <c r="NJH38" s="446" t="s">
        <v>129</v>
      </c>
      <c r="NJI38" s="446" t="s">
        <v>130</v>
      </c>
      <c r="NJJ38" s="446">
        <v>0.3</v>
      </c>
      <c r="NJK38" s="451">
        <f>+VLOOKUP(NJF38,[111]Insumos!$A$2:$F$2700,5,FALSE)</f>
        <v>2679</v>
      </c>
      <c r="NJL38" s="451">
        <f>+ROUND(NJJ38*NJK38,0)</f>
        <v>804</v>
      </c>
      <c r="NJM38" s="450" t="s">
        <v>327</v>
      </c>
      <c r="NJN38" s="450" t="s">
        <v>127</v>
      </c>
      <c r="NJO38" s="446" t="s">
        <v>128</v>
      </c>
      <c r="NJP38" s="446" t="s">
        <v>129</v>
      </c>
      <c r="NJQ38" s="446" t="s">
        <v>130</v>
      </c>
      <c r="NJR38" s="446">
        <v>0.3</v>
      </c>
      <c r="NJS38" s="451">
        <f>+VLOOKUP(NJN38,[111]Insumos!$A$2:$F$2700,5,FALSE)</f>
        <v>2679</v>
      </c>
      <c r="NJT38" s="451">
        <f>+ROUND(NJR38*NJS38,0)</f>
        <v>804</v>
      </c>
      <c r="NJU38" s="450" t="s">
        <v>327</v>
      </c>
      <c r="NJV38" s="450" t="s">
        <v>127</v>
      </c>
      <c r="NJW38" s="446" t="s">
        <v>128</v>
      </c>
      <c r="NJX38" s="446" t="s">
        <v>129</v>
      </c>
      <c r="NJY38" s="446" t="s">
        <v>130</v>
      </c>
      <c r="NJZ38" s="446">
        <v>0.3</v>
      </c>
      <c r="NKA38" s="451">
        <f>+VLOOKUP(NJV38,[111]Insumos!$A$2:$F$2700,5,FALSE)</f>
        <v>2679</v>
      </c>
      <c r="NKB38" s="451">
        <f>+ROUND(NJZ38*NKA38,0)</f>
        <v>804</v>
      </c>
      <c r="NKC38" s="450" t="s">
        <v>327</v>
      </c>
      <c r="NKD38" s="450" t="s">
        <v>127</v>
      </c>
      <c r="NKE38" s="446" t="s">
        <v>128</v>
      </c>
      <c r="NKF38" s="446" t="s">
        <v>129</v>
      </c>
      <c r="NKG38" s="446" t="s">
        <v>130</v>
      </c>
      <c r="NKH38" s="446">
        <v>0.3</v>
      </c>
      <c r="NKI38" s="451">
        <f>+VLOOKUP(NKD38,[111]Insumos!$A$2:$F$2700,5,FALSE)</f>
        <v>2679</v>
      </c>
      <c r="NKJ38" s="451">
        <f>+ROUND(NKH38*NKI38,0)</f>
        <v>804</v>
      </c>
      <c r="NKK38" s="450" t="s">
        <v>327</v>
      </c>
      <c r="NKL38" s="450" t="s">
        <v>127</v>
      </c>
      <c r="NKM38" s="446" t="s">
        <v>128</v>
      </c>
      <c r="NKN38" s="446" t="s">
        <v>129</v>
      </c>
      <c r="NKO38" s="446" t="s">
        <v>130</v>
      </c>
      <c r="NKP38" s="446">
        <v>0.3</v>
      </c>
      <c r="NKQ38" s="451">
        <f>+VLOOKUP(NKL38,[111]Insumos!$A$2:$F$2700,5,FALSE)</f>
        <v>2679</v>
      </c>
      <c r="NKR38" s="451">
        <f>+ROUND(NKP38*NKQ38,0)</f>
        <v>804</v>
      </c>
      <c r="NKS38" s="450" t="s">
        <v>327</v>
      </c>
      <c r="NKT38" s="450" t="s">
        <v>127</v>
      </c>
      <c r="NKU38" s="446" t="s">
        <v>128</v>
      </c>
      <c r="NKV38" s="446" t="s">
        <v>129</v>
      </c>
      <c r="NKW38" s="446" t="s">
        <v>130</v>
      </c>
      <c r="NKX38" s="446">
        <v>0.3</v>
      </c>
      <c r="NKY38" s="451">
        <f>+VLOOKUP(NKT38,[111]Insumos!$A$2:$F$2700,5,FALSE)</f>
        <v>2679</v>
      </c>
      <c r="NKZ38" s="451">
        <f>+ROUND(NKX38*NKY38,0)</f>
        <v>804</v>
      </c>
      <c r="NLA38" s="450" t="s">
        <v>327</v>
      </c>
      <c r="NLB38" s="450" t="s">
        <v>127</v>
      </c>
      <c r="NLC38" s="446" t="s">
        <v>128</v>
      </c>
      <c r="NLD38" s="446" t="s">
        <v>129</v>
      </c>
      <c r="NLE38" s="446" t="s">
        <v>130</v>
      </c>
      <c r="NLF38" s="446">
        <v>0.3</v>
      </c>
      <c r="NLG38" s="451">
        <f>+VLOOKUP(NLB38,[111]Insumos!$A$2:$F$2700,5,FALSE)</f>
        <v>2679</v>
      </c>
      <c r="NLH38" s="451">
        <f>+ROUND(NLF38*NLG38,0)</f>
        <v>804</v>
      </c>
      <c r="NLI38" s="450" t="s">
        <v>327</v>
      </c>
      <c r="NLJ38" s="450" t="s">
        <v>127</v>
      </c>
      <c r="NLK38" s="446" t="s">
        <v>128</v>
      </c>
      <c r="NLL38" s="446" t="s">
        <v>129</v>
      </c>
      <c r="NLM38" s="446" t="s">
        <v>130</v>
      </c>
      <c r="NLN38" s="446">
        <v>0.3</v>
      </c>
      <c r="NLO38" s="451">
        <f>+VLOOKUP(NLJ38,[111]Insumos!$A$2:$F$2700,5,FALSE)</f>
        <v>2679</v>
      </c>
      <c r="NLP38" s="451">
        <f>+ROUND(NLN38*NLO38,0)</f>
        <v>804</v>
      </c>
      <c r="NLQ38" s="450" t="s">
        <v>327</v>
      </c>
      <c r="NLR38" s="450" t="s">
        <v>127</v>
      </c>
      <c r="NLS38" s="446" t="s">
        <v>128</v>
      </c>
      <c r="NLT38" s="446" t="s">
        <v>129</v>
      </c>
      <c r="NLU38" s="446" t="s">
        <v>130</v>
      </c>
      <c r="NLV38" s="446">
        <v>0.3</v>
      </c>
      <c r="NLW38" s="451">
        <f>+VLOOKUP(NLR38,[111]Insumos!$A$2:$F$2700,5,FALSE)</f>
        <v>2679</v>
      </c>
      <c r="NLX38" s="451">
        <f>+ROUND(NLV38*NLW38,0)</f>
        <v>804</v>
      </c>
      <c r="NLY38" s="450" t="s">
        <v>327</v>
      </c>
      <c r="NLZ38" s="450" t="s">
        <v>127</v>
      </c>
      <c r="NMA38" s="446" t="s">
        <v>128</v>
      </c>
      <c r="NMB38" s="446" t="s">
        <v>129</v>
      </c>
      <c r="NMC38" s="446" t="s">
        <v>130</v>
      </c>
      <c r="NMD38" s="446">
        <v>0.3</v>
      </c>
      <c r="NME38" s="451">
        <f>+VLOOKUP(NLZ38,[111]Insumos!$A$2:$F$2700,5,FALSE)</f>
        <v>2679</v>
      </c>
      <c r="NMF38" s="451">
        <f>+ROUND(NMD38*NME38,0)</f>
        <v>804</v>
      </c>
      <c r="NMG38" s="450" t="s">
        <v>327</v>
      </c>
      <c r="NMH38" s="450" t="s">
        <v>127</v>
      </c>
      <c r="NMI38" s="446" t="s">
        <v>128</v>
      </c>
      <c r="NMJ38" s="446" t="s">
        <v>129</v>
      </c>
      <c r="NMK38" s="446" t="s">
        <v>130</v>
      </c>
      <c r="NML38" s="446">
        <v>0.3</v>
      </c>
      <c r="NMM38" s="451">
        <f>+VLOOKUP(NMH38,[111]Insumos!$A$2:$F$2700,5,FALSE)</f>
        <v>2679</v>
      </c>
      <c r="NMN38" s="451">
        <f>+ROUND(NML38*NMM38,0)</f>
        <v>804</v>
      </c>
      <c r="NMO38" s="450" t="s">
        <v>327</v>
      </c>
      <c r="NMP38" s="450" t="s">
        <v>127</v>
      </c>
      <c r="NMQ38" s="446" t="s">
        <v>128</v>
      </c>
      <c r="NMR38" s="446" t="s">
        <v>129</v>
      </c>
      <c r="NMS38" s="446" t="s">
        <v>130</v>
      </c>
      <c r="NMT38" s="446">
        <v>0.3</v>
      </c>
      <c r="NMU38" s="451">
        <f>+VLOOKUP(NMP38,[111]Insumos!$A$2:$F$2700,5,FALSE)</f>
        <v>2679</v>
      </c>
      <c r="NMV38" s="451">
        <f>+ROUND(NMT38*NMU38,0)</f>
        <v>804</v>
      </c>
      <c r="NMW38" s="450" t="s">
        <v>327</v>
      </c>
      <c r="NMX38" s="450" t="s">
        <v>127</v>
      </c>
      <c r="NMY38" s="446" t="s">
        <v>128</v>
      </c>
      <c r="NMZ38" s="446" t="s">
        <v>129</v>
      </c>
      <c r="NNA38" s="446" t="s">
        <v>130</v>
      </c>
      <c r="NNB38" s="446">
        <v>0.3</v>
      </c>
      <c r="NNC38" s="451">
        <f>+VLOOKUP(NMX38,[111]Insumos!$A$2:$F$2700,5,FALSE)</f>
        <v>2679</v>
      </c>
      <c r="NND38" s="451">
        <f>+ROUND(NNB38*NNC38,0)</f>
        <v>804</v>
      </c>
      <c r="NNE38" s="450" t="s">
        <v>327</v>
      </c>
      <c r="NNF38" s="450" t="s">
        <v>127</v>
      </c>
      <c r="NNG38" s="446" t="s">
        <v>128</v>
      </c>
      <c r="NNH38" s="446" t="s">
        <v>129</v>
      </c>
      <c r="NNI38" s="446" t="s">
        <v>130</v>
      </c>
      <c r="NNJ38" s="446">
        <v>0.3</v>
      </c>
      <c r="NNK38" s="451">
        <f>+VLOOKUP(NNF38,[111]Insumos!$A$2:$F$2700,5,FALSE)</f>
        <v>2679</v>
      </c>
      <c r="NNL38" s="451">
        <f>+ROUND(NNJ38*NNK38,0)</f>
        <v>804</v>
      </c>
      <c r="NNM38" s="450" t="s">
        <v>327</v>
      </c>
      <c r="NNN38" s="450" t="s">
        <v>127</v>
      </c>
      <c r="NNO38" s="446" t="s">
        <v>128</v>
      </c>
      <c r="NNP38" s="446" t="s">
        <v>129</v>
      </c>
      <c r="NNQ38" s="446" t="s">
        <v>130</v>
      </c>
      <c r="NNR38" s="446">
        <v>0.3</v>
      </c>
      <c r="NNS38" s="451">
        <f>+VLOOKUP(NNN38,[111]Insumos!$A$2:$F$2700,5,FALSE)</f>
        <v>2679</v>
      </c>
      <c r="NNT38" s="451">
        <f>+ROUND(NNR38*NNS38,0)</f>
        <v>804</v>
      </c>
      <c r="NNU38" s="450" t="s">
        <v>327</v>
      </c>
      <c r="NNV38" s="450" t="s">
        <v>127</v>
      </c>
      <c r="NNW38" s="446" t="s">
        <v>128</v>
      </c>
      <c r="NNX38" s="446" t="s">
        <v>129</v>
      </c>
      <c r="NNY38" s="446" t="s">
        <v>130</v>
      </c>
      <c r="NNZ38" s="446">
        <v>0.3</v>
      </c>
      <c r="NOA38" s="451">
        <f>+VLOOKUP(NNV38,[111]Insumos!$A$2:$F$2700,5,FALSE)</f>
        <v>2679</v>
      </c>
      <c r="NOB38" s="451">
        <f>+ROUND(NNZ38*NOA38,0)</f>
        <v>804</v>
      </c>
      <c r="NOC38" s="450" t="s">
        <v>327</v>
      </c>
      <c r="NOD38" s="450" t="s">
        <v>127</v>
      </c>
      <c r="NOE38" s="446" t="s">
        <v>128</v>
      </c>
      <c r="NOF38" s="446" t="s">
        <v>129</v>
      </c>
      <c r="NOG38" s="446" t="s">
        <v>130</v>
      </c>
      <c r="NOH38" s="446">
        <v>0.3</v>
      </c>
      <c r="NOI38" s="451">
        <f>+VLOOKUP(NOD38,[111]Insumos!$A$2:$F$2700,5,FALSE)</f>
        <v>2679</v>
      </c>
      <c r="NOJ38" s="451">
        <f>+ROUND(NOH38*NOI38,0)</f>
        <v>804</v>
      </c>
      <c r="NOK38" s="450" t="s">
        <v>327</v>
      </c>
      <c r="NOL38" s="450" t="s">
        <v>127</v>
      </c>
      <c r="NOM38" s="446" t="s">
        <v>128</v>
      </c>
      <c r="NON38" s="446" t="s">
        <v>129</v>
      </c>
      <c r="NOO38" s="446" t="s">
        <v>130</v>
      </c>
      <c r="NOP38" s="446">
        <v>0.3</v>
      </c>
      <c r="NOQ38" s="451">
        <f>+VLOOKUP(NOL38,[111]Insumos!$A$2:$F$2700,5,FALSE)</f>
        <v>2679</v>
      </c>
      <c r="NOR38" s="451">
        <f>+ROUND(NOP38*NOQ38,0)</f>
        <v>804</v>
      </c>
      <c r="NOS38" s="450" t="s">
        <v>327</v>
      </c>
      <c r="NOT38" s="450" t="s">
        <v>127</v>
      </c>
      <c r="NOU38" s="446" t="s">
        <v>128</v>
      </c>
      <c r="NOV38" s="446" t="s">
        <v>129</v>
      </c>
      <c r="NOW38" s="446" t="s">
        <v>130</v>
      </c>
      <c r="NOX38" s="446">
        <v>0.3</v>
      </c>
      <c r="NOY38" s="451">
        <f>+VLOOKUP(NOT38,[111]Insumos!$A$2:$F$2700,5,FALSE)</f>
        <v>2679</v>
      </c>
      <c r="NOZ38" s="451">
        <f>+ROUND(NOX38*NOY38,0)</f>
        <v>804</v>
      </c>
      <c r="NPA38" s="450" t="s">
        <v>327</v>
      </c>
      <c r="NPB38" s="450" t="s">
        <v>127</v>
      </c>
      <c r="NPC38" s="446" t="s">
        <v>128</v>
      </c>
      <c r="NPD38" s="446" t="s">
        <v>129</v>
      </c>
      <c r="NPE38" s="446" t="s">
        <v>130</v>
      </c>
      <c r="NPF38" s="446">
        <v>0.3</v>
      </c>
      <c r="NPG38" s="451">
        <f>+VLOOKUP(NPB38,[111]Insumos!$A$2:$F$2700,5,FALSE)</f>
        <v>2679</v>
      </c>
      <c r="NPH38" s="451">
        <f>+ROUND(NPF38*NPG38,0)</f>
        <v>804</v>
      </c>
      <c r="NPI38" s="450" t="s">
        <v>327</v>
      </c>
      <c r="NPJ38" s="450" t="s">
        <v>127</v>
      </c>
      <c r="NPK38" s="446" t="s">
        <v>128</v>
      </c>
      <c r="NPL38" s="446" t="s">
        <v>129</v>
      </c>
      <c r="NPM38" s="446" t="s">
        <v>130</v>
      </c>
      <c r="NPN38" s="446">
        <v>0.3</v>
      </c>
      <c r="NPO38" s="451">
        <f>+VLOOKUP(NPJ38,[111]Insumos!$A$2:$F$2700,5,FALSE)</f>
        <v>2679</v>
      </c>
      <c r="NPP38" s="451">
        <f>+ROUND(NPN38*NPO38,0)</f>
        <v>804</v>
      </c>
      <c r="NPQ38" s="450" t="s">
        <v>327</v>
      </c>
      <c r="NPR38" s="450" t="s">
        <v>127</v>
      </c>
      <c r="NPS38" s="446" t="s">
        <v>128</v>
      </c>
      <c r="NPT38" s="446" t="s">
        <v>129</v>
      </c>
      <c r="NPU38" s="446" t="s">
        <v>130</v>
      </c>
      <c r="NPV38" s="446">
        <v>0.3</v>
      </c>
      <c r="NPW38" s="451">
        <f>+VLOOKUP(NPR38,[111]Insumos!$A$2:$F$2700,5,FALSE)</f>
        <v>2679</v>
      </c>
      <c r="NPX38" s="451">
        <f>+ROUND(NPV38*NPW38,0)</f>
        <v>804</v>
      </c>
      <c r="NPY38" s="450" t="s">
        <v>327</v>
      </c>
      <c r="NPZ38" s="450" t="s">
        <v>127</v>
      </c>
      <c r="NQA38" s="446" t="s">
        <v>128</v>
      </c>
      <c r="NQB38" s="446" t="s">
        <v>129</v>
      </c>
      <c r="NQC38" s="446" t="s">
        <v>130</v>
      </c>
      <c r="NQD38" s="446">
        <v>0.3</v>
      </c>
      <c r="NQE38" s="451">
        <f>+VLOOKUP(NPZ38,[111]Insumos!$A$2:$F$2700,5,FALSE)</f>
        <v>2679</v>
      </c>
      <c r="NQF38" s="451">
        <f>+ROUND(NQD38*NQE38,0)</f>
        <v>804</v>
      </c>
      <c r="NQG38" s="450" t="s">
        <v>327</v>
      </c>
      <c r="NQH38" s="450" t="s">
        <v>127</v>
      </c>
      <c r="NQI38" s="446" t="s">
        <v>128</v>
      </c>
      <c r="NQJ38" s="446" t="s">
        <v>129</v>
      </c>
      <c r="NQK38" s="446" t="s">
        <v>130</v>
      </c>
      <c r="NQL38" s="446">
        <v>0.3</v>
      </c>
      <c r="NQM38" s="451">
        <f>+VLOOKUP(NQH38,[111]Insumos!$A$2:$F$2700,5,FALSE)</f>
        <v>2679</v>
      </c>
      <c r="NQN38" s="451">
        <f>+ROUND(NQL38*NQM38,0)</f>
        <v>804</v>
      </c>
      <c r="NQO38" s="450" t="s">
        <v>327</v>
      </c>
      <c r="NQP38" s="450" t="s">
        <v>127</v>
      </c>
      <c r="NQQ38" s="446" t="s">
        <v>128</v>
      </c>
      <c r="NQR38" s="446" t="s">
        <v>129</v>
      </c>
      <c r="NQS38" s="446" t="s">
        <v>130</v>
      </c>
      <c r="NQT38" s="446">
        <v>0.3</v>
      </c>
      <c r="NQU38" s="451">
        <f>+VLOOKUP(NQP38,[111]Insumos!$A$2:$F$2700,5,FALSE)</f>
        <v>2679</v>
      </c>
      <c r="NQV38" s="451">
        <f>+ROUND(NQT38*NQU38,0)</f>
        <v>804</v>
      </c>
      <c r="NQW38" s="450" t="s">
        <v>327</v>
      </c>
      <c r="NQX38" s="450" t="s">
        <v>127</v>
      </c>
      <c r="NQY38" s="446" t="s">
        <v>128</v>
      </c>
      <c r="NQZ38" s="446" t="s">
        <v>129</v>
      </c>
      <c r="NRA38" s="446" t="s">
        <v>130</v>
      </c>
      <c r="NRB38" s="446">
        <v>0.3</v>
      </c>
      <c r="NRC38" s="451">
        <f>+VLOOKUP(NQX38,[111]Insumos!$A$2:$F$2700,5,FALSE)</f>
        <v>2679</v>
      </c>
      <c r="NRD38" s="451">
        <f>+ROUND(NRB38*NRC38,0)</f>
        <v>804</v>
      </c>
      <c r="NRE38" s="450" t="s">
        <v>327</v>
      </c>
      <c r="NRF38" s="450" t="s">
        <v>127</v>
      </c>
      <c r="NRG38" s="446" t="s">
        <v>128</v>
      </c>
      <c r="NRH38" s="446" t="s">
        <v>129</v>
      </c>
      <c r="NRI38" s="446" t="s">
        <v>130</v>
      </c>
      <c r="NRJ38" s="446">
        <v>0.3</v>
      </c>
      <c r="NRK38" s="451">
        <f>+VLOOKUP(NRF38,[111]Insumos!$A$2:$F$2700,5,FALSE)</f>
        <v>2679</v>
      </c>
      <c r="NRL38" s="451">
        <f>+ROUND(NRJ38*NRK38,0)</f>
        <v>804</v>
      </c>
      <c r="NRM38" s="450" t="s">
        <v>327</v>
      </c>
      <c r="NRN38" s="450" t="s">
        <v>127</v>
      </c>
      <c r="NRO38" s="446" t="s">
        <v>128</v>
      </c>
      <c r="NRP38" s="446" t="s">
        <v>129</v>
      </c>
      <c r="NRQ38" s="446" t="s">
        <v>130</v>
      </c>
      <c r="NRR38" s="446">
        <v>0.3</v>
      </c>
      <c r="NRS38" s="451">
        <f>+VLOOKUP(NRN38,[111]Insumos!$A$2:$F$2700,5,FALSE)</f>
        <v>2679</v>
      </c>
      <c r="NRT38" s="451">
        <f>+ROUND(NRR38*NRS38,0)</f>
        <v>804</v>
      </c>
      <c r="NRU38" s="450" t="s">
        <v>327</v>
      </c>
      <c r="NRV38" s="450" t="s">
        <v>127</v>
      </c>
      <c r="NRW38" s="446" t="s">
        <v>128</v>
      </c>
      <c r="NRX38" s="446" t="s">
        <v>129</v>
      </c>
      <c r="NRY38" s="446" t="s">
        <v>130</v>
      </c>
      <c r="NRZ38" s="446">
        <v>0.3</v>
      </c>
      <c r="NSA38" s="451">
        <f>+VLOOKUP(NRV38,[111]Insumos!$A$2:$F$2700,5,FALSE)</f>
        <v>2679</v>
      </c>
      <c r="NSB38" s="451">
        <f>+ROUND(NRZ38*NSA38,0)</f>
        <v>804</v>
      </c>
      <c r="NSC38" s="450" t="s">
        <v>327</v>
      </c>
      <c r="NSD38" s="450" t="s">
        <v>127</v>
      </c>
      <c r="NSE38" s="446" t="s">
        <v>128</v>
      </c>
      <c r="NSF38" s="446" t="s">
        <v>129</v>
      </c>
      <c r="NSG38" s="446" t="s">
        <v>130</v>
      </c>
      <c r="NSH38" s="446">
        <v>0.3</v>
      </c>
      <c r="NSI38" s="451">
        <f>+VLOOKUP(NSD38,[111]Insumos!$A$2:$F$2700,5,FALSE)</f>
        <v>2679</v>
      </c>
      <c r="NSJ38" s="451">
        <f>+ROUND(NSH38*NSI38,0)</f>
        <v>804</v>
      </c>
      <c r="NSK38" s="450" t="s">
        <v>327</v>
      </c>
      <c r="NSL38" s="450" t="s">
        <v>127</v>
      </c>
      <c r="NSM38" s="446" t="s">
        <v>128</v>
      </c>
      <c r="NSN38" s="446" t="s">
        <v>129</v>
      </c>
      <c r="NSO38" s="446" t="s">
        <v>130</v>
      </c>
      <c r="NSP38" s="446">
        <v>0.3</v>
      </c>
      <c r="NSQ38" s="451">
        <f>+VLOOKUP(NSL38,[111]Insumos!$A$2:$F$2700,5,FALSE)</f>
        <v>2679</v>
      </c>
      <c r="NSR38" s="451">
        <f>+ROUND(NSP38*NSQ38,0)</f>
        <v>804</v>
      </c>
      <c r="NSS38" s="450" t="s">
        <v>327</v>
      </c>
      <c r="NST38" s="450" t="s">
        <v>127</v>
      </c>
      <c r="NSU38" s="446" t="s">
        <v>128</v>
      </c>
      <c r="NSV38" s="446" t="s">
        <v>129</v>
      </c>
      <c r="NSW38" s="446" t="s">
        <v>130</v>
      </c>
      <c r="NSX38" s="446">
        <v>0.3</v>
      </c>
      <c r="NSY38" s="451">
        <f>+VLOOKUP(NST38,[111]Insumos!$A$2:$F$2700,5,FALSE)</f>
        <v>2679</v>
      </c>
      <c r="NSZ38" s="451">
        <f>+ROUND(NSX38*NSY38,0)</f>
        <v>804</v>
      </c>
      <c r="NTA38" s="450" t="s">
        <v>327</v>
      </c>
      <c r="NTB38" s="450" t="s">
        <v>127</v>
      </c>
      <c r="NTC38" s="446" t="s">
        <v>128</v>
      </c>
      <c r="NTD38" s="446" t="s">
        <v>129</v>
      </c>
      <c r="NTE38" s="446" t="s">
        <v>130</v>
      </c>
      <c r="NTF38" s="446">
        <v>0.3</v>
      </c>
      <c r="NTG38" s="451">
        <f>+VLOOKUP(NTB38,[111]Insumos!$A$2:$F$2700,5,FALSE)</f>
        <v>2679</v>
      </c>
      <c r="NTH38" s="451">
        <f>+ROUND(NTF38*NTG38,0)</f>
        <v>804</v>
      </c>
      <c r="NTI38" s="450" t="s">
        <v>327</v>
      </c>
      <c r="NTJ38" s="450" t="s">
        <v>127</v>
      </c>
      <c r="NTK38" s="446" t="s">
        <v>128</v>
      </c>
      <c r="NTL38" s="446" t="s">
        <v>129</v>
      </c>
      <c r="NTM38" s="446" t="s">
        <v>130</v>
      </c>
      <c r="NTN38" s="446">
        <v>0.3</v>
      </c>
      <c r="NTO38" s="451">
        <f>+VLOOKUP(NTJ38,[111]Insumos!$A$2:$F$2700,5,FALSE)</f>
        <v>2679</v>
      </c>
      <c r="NTP38" s="451">
        <f>+ROUND(NTN38*NTO38,0)</f>
        <v>804</v>
      </c>
      <c r="NTQ38" s="450" t="s">
        <v>327</v>
      </c>
      <c r="NTR38" s="450" t="s">
        <v>127</v>
      </c>
      <c r="NTS38" s="446" t="s">
        <v>128</v>
      </c>
      <c r="NTT38" s="446" t="s">
        <v>129</v>
      </c>
      <c r="NTU38" s="446" t="s">
        <v>130</v>
      </c>
      <c r="NTV38" s="446">
        <v>0.3</v>
      </c>
      <c r="NTW38" s="451">
        <f>+VLOOKUP(NTR38,[111]Insumos!$A$2:$F$2700,5,FALSE)</f>
        <v>2679</v>
      </c>
      <c r="NTX38" s="451">
        <f>+ROUND(NTV38*NTW38,0)</f>
        <v>804</v>
      </c>
      <c r="NTY38" s="450" t="s">
        <v>327</v>
      </c>
      <c r="NTZ38" s="450" t="s">
        <v>127</v>
      </c>
      <c r="NUA38" s="446" t="s">
        <v>128</v>
      </c>
      <c r="NUB38" s="446" t="s">
        <v>129</v>
      </c>
      <c r="NUC38" s="446" t="s">
        <v>130</v>
      </c>
      <c r="NUD38" s="446">
        <v>0.3</v>
      </c>
      <c r="NUE38" s="451">
        <f>+VLOOKUP(NTZ38,[111]Insumos!$A$2:$F$2700,5,FALSE)</f>
        <v>2679</v>
      </c>
      <c r="NUF38" s="451">
        <f>+ROUND(NUD38*NUE38,0)</f>
        <v>804</v>
      </c>
      <c r="NUG38" s="450" t="s">
        <v>327</v>
      </c>
      <c r="NUH38" s="450" t="s">
        <v>127</v>
      </c>
      <c r="NUI38" s="446" t="s">
        <v>128</v>
      </c>
      <c r="NUJ38" s="446" t="s">
        <v>129</v>
      </c>
      <c r="NUK38" s="446" t="s">
        <v>130</v>
      </c>
      <c r="NUL38" s="446">
        <v>0.3</v>
      </c>
      <c r="NUM38" s="451">
        <f>+VLOOKUP(NUH38,[111]Insumos!$A$2:$F$2700,5,FALSE)</f>
        <v>2679</v>
      </c>
      <c r="NUN38" s="451">
        <f>+ROUND(NUL38*NUM38,0)</f>
        <v>804</v>
      </c>
      <c r="NUO38" s="450" t="s">
        <v>327</v>
      </c>
      <c r="NUP38" s="450" t="s">
        <v>127</v>
      </c>
      <c r="NUQ38" s="446" t="s">
        <v>128</v>
      </c>
      <c r="NUR38" s="446" t="s">
        <v>129</v>
      </c>
      <c r="NUS38" s="446" t="s">
        <v>130</v>
      </c>
      <c r="NUT38" s="446">
        <v>0.3</v>
      </c>
      <c r="NUU38" s="451">
        <f>+VLOOKUP(NUP38,[111]Insumos!$A$2:$F$2700,5,FALSE)</f>
        <v>2679</v>
      </c>
      <c r="NUV38" s="451">
        <f>+ROUND(NUT38*NUU38,0)</f>
        <v>804</v>
      </c>
      <c r="NUW38" s="450" t="s">
        <v>327</v>
      </c>
      <c r="NUX38" s="450" t="s">
        <v>127</v>
      </c>
      <c r="NUY38" s="446" t="s">
        <v>128</v>
      </c>
      <c r="NUZ38" s="446" t="s">
        <v>129</v>
      </c>
      <c r="NVA38" s="446" t="s">
        <v>130</v>
      </c>
      <c r="NVB38" s="446">
        <v>0.3</v>
      </c>
      <c r="NVC38" s="451">
        <f>+VLOOKUP(NUX38,[111]Insumos!$A$2:$F$2700,5,FALSE)</f>
        <v>2679</v>
      </c>
      <c r="NVD38" s="451">
        <f>+ROUND(NVB38*NVC38,0)</f>
        <v>804</v>
      </c>
      <c r="NVE38" s="450" t="s">
        <v>327</v>
      </c>
      <c r="NVF38" s="450" t="s">
        <v>127</v>
      </c>
      <c r="NVG38" s="446" t="s">
        <v>128</v>
      </c>
      <c r="NVH38" s="446" t="s">
        <v>129</v>
      </c>
      <c r="NVI38" s="446" t="s">
        <v>130</v>
      </c>
      <c r="NVJ38" s="446">
        <v>0.3</v>
      </c>
      <c r="NVK38" s="451">
        <f>+VLOOKUP(NVF38,[111]Insumos!$A$2:$F$2700,5,FALSE)</f>
        <v>2679</v>
      </c>
      <c r="NVL38" s="451">
        <f>+ROUND(NVJ38*NVK38,0)</f>
        <v>804</v>
      </c>
      <c r="NVM38" s="450" t="s">
        <v>327</v>
      </c>
      <c r="NVN38" s="450" t="s">
        <v>127</v>
      </c>
      <c r="NVO38" s="446" t="s">
        <v>128</v>
      </c>
      <c r="NVP38" s="446" t="s">
        <v>129</v>
      </c>
      <c r="NVQ38" s="446" t="s">
        <v>130</v>
      </c>
      <c r="NVR38" s="446">
        <v>0.3</v>
      </c>
      <c r="NVS38" s="451">
        <f>+VLOOKUP(NVN38,[111]Insumos!$A$2:$F$2700,5,FALSE)</f>
        <v>2679</v>
      </c>
      <c r="NVT38" s="451">
        <f>+ROUND(NVR38*NVS38,0)</f>
        <v>804</v>
      </c>
      <c r="NVU38" s="450" t="s">
        <v>327</v>
      </c>
      <c r="NVV38" s="450" t="s">
        <v>127</v>
      </c>
      <c r="NVW38" s="446" t="s">
        <v>128</v>
      </c>
      <c r="NVX38" s="446" t="s">
        <v>129</v>
      </c>
      <c r="NVY38" s="446" t="s">
        <v>130</v>
      </c>
      <c r="NVZ38" s="446">
        <v>0.3</v>
      </c>
      <c r="NWA38" s="451">
        <f>+VLOOKUP(NVV38,[111]Insumos!$A$2:$F$2700,5,FALSE)</f>
        <v>2679</v>
      </c>
      <c r="NWB38" s="451">
        <f>+ROUND(NVZ38*NWA38,0)</f>
        <v>804</v>
      </c>
      <c r="NWC38" s="450" t="s">
        <v>327</v>
      </c>
      <c r="NWD38" s="450" t="s">
        <v>127</v>
      </c>
      <c r="NWE38" s="446" t="s">
        <v>128</v>
      </c>
      <c r="NWF38" s="446" t="s">
        <v>129</v>
      </c>
      <c r="NWG38" s="446" t="s">
        <v>130</v>
      </c>
      <c r="NWH38" s="446">
        <v>0.3</v>
      </c>
      <c r="NWI38" s="451">
        <f>+VLOOKUP(NWD38,[111]Insumos!$A$2:$F$2700,5,FALSE)</f>
        <v>2679</v>
      </c>
      <c r="NWJ38" s="451">
        <f>+ROUND(NWH38*NWI38,0)</f>
        <v>804</v>
      </c>
      <c r="NWK38" s="450" t="s">
        <v>327</v>
      </c>
      <c r="NWL38" s="450" t="s">
        <v>127</v>
      </c>
      <c r="NWM38" s="446" t="s">
        <v>128</v>
      </c>
      <c r="NWN38" s="446" t="s">
        <v>129</v>
      </c>
      <c r="NWO38" s="446" t="s">
        <v>130</v>
      </c>
      <c r="NWP38" s="446">
        <v>0.3</v>
      </c>
      <c r="NWQ38" s="451">
        <f>+VLOOKUP(NWL38,[111]Insumos!$A$2:$F$2700,5,FALSE)</f>
        <v>2679</v>
      </c>
      <c r="NWR38" s="451">
        <f>+ROUND(NWP38*NWQ38,0)</f>
        <v>804</v>
      </c>
      <c r="NWS38" s="450" t="s">
        <v>327</v>
      </c>
      <c r="NWT38" s="450" t="s">
        <v>127</v>
      </c>
      <c r="NWU38" s="446" t="s">
        <v>128</v>
      </c>
      <c r="NWV38" s="446" t="s">
        <v>129</v>
      </c>
      <c r="NWW38" s="446" t="s">
        <v>130</v>
      </c>
      <c r="NWX38" s="446">
        <v>0.3</v>
      </c>
      <c r="NWY38" s="451">
        <f>+VLOOKUP(NWT38,[111]Insumos!$A$2:$F$2700,5,FALSE)</f>
        <v>2679</v>
      </c>
      <c r="NWZ38" s="451">
        <f>+ROUND(NWX38*NWY38,0)</f>
        <v>804</v>
      </c>
      <c r="NXA38" s="450" t="s">
        <v>327</v>
      </c>
      <c r="NXB38" s="450" t="s">
        <v>127</v>
      </c>
      <c r="NXC38" s="446" t="s">
        <v>128</v>
      </c>
      <c r="NXD38" s="446" t="s">
        <v>129</v>
      </c>
      <c r="NXE38" s="446" t="s">
        <v>130</v>
      </c>
      <c r="NXF38" s="446">
        <v>0.3</v>
      </c>
      <c r="NXG38" s="451">
        <f>+VLOOKUP(NXB38,[111]Insumos!$A$2:$F$2700,5,FALSE)</f>
        <v>2679</v>
      </c>
      <c r="NXH38" s="451">
        <f>+ROUND(NXF38*NXG38,0)</f>
        <v>804</v>
      </c>
      <c r="NXI38" s="450" t="s">
        <v>327</v>
      </c>
      <c r="NXJ38" s="450" t="s">
        <v>127</v>
      </c>
      <c r="NXK38" s="446" t="s">
        <v>128</v>
      </c>
      <c r="NXL38" s="446" t="s">
        <v>129</v>
      </c>
      <c r="NXM38" s="446" t="s">
        <v>130</v>
      </c>
      <c r="NXN38" s="446">
        <v>0.3</v>
      </c>
      <c r="NXO38" s="451">
        <f>+VLOOKUP(NXJ38,[111]Insumos!$A$2:$F$2700,5,FALSE)</f>
        <v>2679</v>
      </c>
      <c r="NXP38" s="451">
        <f>+ROUND(NXN38*NXO38,0)</f>
        <v>804</v>
      </c>
      <c r="NXQ38" s="450" t="s">
        <v>327</v>
      </c>
      <c r="NXR38" s="450" t="s">
        <v>127</v>
      </c>
      <c r="NXS38" s="446" t="s">
        <v>128</v>
      </c>
      <c r="NXT38" s="446" t="s">
        <v>129</v>
      </c>
      <c r="NXU38" s="446" t="s">
        <v>130</v>
      </c>
      <c r="NXV38" s="446">
        <v>0.3</v>
      </c>
      <c r="NXW38" s="451">
        <f>+VLOOKUP(NXR38,[111]Insumos!$A$2:$F$2700,5,FALSE)</f>
        <v>2679</v>
      </c>
      <c r="NXX38" s="451">
        <f>+ROUND(NXV38*NXW38,0)</f>
        <v>804</v>
      </c>
      <c r="NXY38" s="450" t="s">
        <v>327</v>
      </c>
      <c r="NXZ38" s="450" t="s">
        <v>127</v>
      </c>
      <c r="NYA38" s="446" t="s">
        <v>128</v>
      </c>
      <c r="NYB38" s="446" t="s">
        <v>129</v>
      </c>
      <c r="NYC38" s="446" t="s">
        <v>130</v>
      </c>
      <c r="NYD38" s="446">
        <v>0.3</v>
      </c>
      <c r="NYE38" s="451">
        <f>+VLOOKUP(NXZ38,[111]Insumos!$A$2:$F$2700,5,FALSE)</f>
        <v>2679</v>
      </c>
      <c r="NYF38" s="451">
        <f>+ROUND(NYD38*NYE38,0)</f>
        <v>804</v>
      </c>
      <c r="NYG38" s="450" t="s">
        <v>327</v>
      </c>
      <c r="NYH38" s="450" t="s">
        <v>127</v>
      </c>
      <c r="NYI38" s="446" t="s">
        <v>128</v>
      </c>
      <c r="NYJ38" s="446" t="s">
        <v>129</v>
      </c>
      <c r="NYK38" s="446" t="s">
        <v>130</v>
      </c>
      <c r="NYL38" s="446">
        <v>0.3</v>
      </c>
      <c r="NYM38" s="451">
        <f>+VLOOKUP(NYH38,[111]Insumos!$A$2:$F$2700,5,FALSE)</f>
        <v>2679</v>
      </c>
      <c r="NYN38" s="451">
        <f>+ROUND(NYL38*NYM38,0)</f>
        <v>804</v>
      </c>
      <c r="NYO38" s="450" t="s">
        <v>327</v>
      </c>
      <c r="NYP38" s="450" t="s">
        <v>127</v>
      </c>
      <c r="NYQ38" s="446" t="s">
        <v>128</v>
      </c>
      <c r="NYR38" s="446" t="s">
        <v>129</v>
      </c>
      <c r="NYS38" s="446" t="s">
        <v>130</v>
      </c>
      <c r="NYT38" s="446">
        <v>0.3</v>
      </c>
      <c r="NYU38" s="451">
        <f>+VLOOKUP(NYP38,[111]Insumos!$A$2:$F$2700,5,FALSE)</f>
        <v>2679</v>
      </c>
      <c r="NYV38" s="451">
        <f>+ROUND(NYT38*NYU38,0)</f>
        <v>804</v>
      </c>
      <c r="NYW38" s="450" t="s">
        <v>327</v>
      </c>
      <c r="NYX38" s="450" t="s">
        <v>127</v>
      </c>
      <c r="NYY38" s="446" t="s">
        <v>128</v>
      </c>
      <c r="NYZ38" s="446" t="s">
        <v>129</v>
      </c>
      <c r="NZA38" s="446" t="s">
        <v>130</v>
      </c>
      <c r="NZB38" s="446">
        <v>0.3</v>
      </c>
      <c r="NZC38" s="451">
        <f>+VLOOKUP(NYX38,[111]Insumos!$A$2:$F$2700,5,FALSE)</f>
        <v>2679</v>
      </c>
      <c r="NZD38" s="451">
        <f>+ROUND(NZB38*NZC38,0)</f>
        <v>804</v>
      </c>
      <c r="NZE38" s="450" t="s">
        <v>327</v>
      </c>
      <c r="NZF38" s="450" t="s">
        <v>127</v>
      </c>
      <c r="NZG38" s="446" t="s">
        <v>128</v>
      </c>
      <c r="NZH38" s="446" t="s">
        <v>129</v>
      </c>
      <c r="NZI38" s="446" t="s">
        <v>130</v>
      </c>
      <c r="NZJ38" s="446">
        <v>0.3</v>
      </c>
      <c r="NZK38" s="451">
        <f>+VLOOKUP(NZF38,[111]Insumos!$A$2:$F$2700,5,FALSE)</f>
        <v>2679</v>
      </c>
      <c r="NZL38" s="451">
        <f>+ROUND(NZJ38*NZK38,0)</f>
        <v>804</v>
      </c>
      <c r="NZM38" s="450" t="s">
        <v>327</v>
      </c>
      <c r="NZN38" s="450" t="s">
        <v>127</v>
      </c>
      <c r="NZO38" s="446" t="s">
        <v>128</v>
      </c>
      <c r="NZP38" s="446" t="s">
        <v>129</v>
      </c>
      <c r="NZQ38" s="446" t="s">
        <v>130</v>
      </c>
      <c r="NZR38" s="446">
        <v>0.3</v>
      </c>
      <c r="NZS38" s="451">
        <f>+VLOOKUP(NZN38,[111]Insumos!$A$2:$F$2700,5,FALSE)</f>
        <v>2679</v>
      </c>
      <c r="NZT38" s="451">
        <f>+ROUND(NZR38*NZS38,0)</f>
        <v>804</v>
      </c>
      <c r="NZU38" s="450" t="s">
        <v>327</v>
      </c>
      <c r="NZV38" s="450" t="s">
        <v>127</v>
      </c>
      <c r="NZW38" s="446" t="s">
        <v>128</v>
      </c>
      <c r="NZX38" s="446" t="s">
        <v>129</v>
      </c>
      <c r="NZY38" s="446" t="s">
        <v>130</v>
      </c>
      <c r="NZZ38" s="446">
        <v>0.3</v>
      </c>
      <c r="OAA38" s="451">
        <f>+VLOOKUP(NZV38,[111]Insumos!$A$2:$F$2700,5,FALSE)</f>
        <v>2679</v>
      </c>
      <c r="OAB38" s="451">
        <f>+ROUND(NZZ38*OAA38,0)</f>
        <v>804</v>
      </c>
      <c r="OAC38" s="450" t="s">
        <v>327</v>
      </c>
      <c r="OAD38" s="450" t="s">
        <v>127</v>
      </c>
      <c r="OAE38" s="446" t="s">
        <v>128</v>
      </c>
      <c r="OAF38" s="446" t="s">
        <v>129</v>
      </c>
      <c r="OAG38" s="446" t="s">
        <v>130</v>
      </c>
      <c r="OAH38" s="446">
        <v>0.3</v>
      </c>
      <c r="OAI38" s="451">
        <f>+VLOOKUP(OAD38,[111]Insumos!$A$2:$F$2700,5,FALSE)</f>
        <v>2679</v>
      </c>
      <c r="OAJ38" s="451">
        <f>+ROUND(OAH38*OAI38,0)</f>
        <v>804</v>
      </c>
      <c r="OAK38" s="450" t="s">
        <v>327</v>
      </c>
      <c r="OAL38" s="450" t="s">
        <v>127</v>
      </c>
      <c r="OAM38" s="446" t="s">
        <v>128</v>
      </c>
      <c r="OAN38" s="446" t="s">
        <v>129</v>
      </c>
      <c r="OAO38" s="446" t="s">
        <v>130</v>
      </c>
      <c r="OAP38" s="446">
        <v>0.3</v>
      </c>
      <c r="OAQ38" s="451">
        <f>+VLOOKUP(OAL38,[111]Insumos!$A$2:$F$2700,5,FALSE)</f>
        <v>2679</v>
      </c>
      <c r="OAR38" s="451">
        <f>+ROUND(OAP38*OAQ38,0)</f>
        <v>804</v>
      </c>
      <c r="OAS38" s="450" t="s">
        <v>327</v>
      </c>
      <c r="OAT38" s="450" t="s">
        <v>127</v>
      </c>
      <c r="OAU38" s="446" t="s">
        <v>128</v>
      </c>
      <c r="OAV38" s="446" t="s">
        <v>129</v>
      </c>
      <c r="OAW38" s="446" t="s">
        <v>130</v>
      </c>
      <c r="OAX38" s="446">
        <v>0.3</v>
      </c>
      <c r="OAY38" s="451">
        <f>+VLOOKUP(OAT38,[111]Insumos!$A$2:$F$2700,5,FALSE)</f>
        <v>2679</v>
      </c>
      <c r="OAZ38" s="451">
        <f>+ROUND(OAX38*OAY38,0)</f>
        <v>804</v>
      </c>
      <c r="OBA38" s="450" t="s">
        <v>327</v>
      </c>
      <c r="OBB38" s="450" t="s">
        <v>127</v>
      </c>
      <c r="OBC38" s="446" t="s">
        <v>128</v>
      </c>
      <c r="OBD38" s="446" t="s">
        <v>129</v>
      </c>
      <c r="OBE38" s="446" t="s">
        <v>130</v>
      </c>
      <c r="OBF38" s="446">
        <v>0.3</v>
      </c>
      <c r="OBG38" s="451">
        <f>+VLOOKUP(OBB38,[111]Insumos!$A$2:$F$2700,5,FALSE)</f>
        <v>2679</v>
      </c>
      <c r="OBH38" s="451">
        <f>+ROUND(OBF38*OBG38,0)</f>
        <v>804</v>
      </c>
      <c r="OBI38" s="450" t="s">
        <v>327</v>
      </c>
      <c r="OBJ38" s="450" t="s">
        <v>127</v>
      </c>
      <c r="OBK38" s="446" t="s">
        <v>128</v>
      </c>
      <c r="OBL38" s="446" t="s">
        <v>129</v>
      </c>
      <c r="OBM38" s="446" t="s">
        <v>130</v>
      </c>
      <c r="OBN38" s="446">
        <v>0.3</v>
      </c>
      <c r="OBO38" s="451">
        <f>+VLOOKUP(OBJ38,[111]Insumos!$A$2:$F$2700,5,FALSE)</f>
        <v>2679</v>
      </c>
      <c r="OBP38" s="451">
        <f>+ROUND(OBN38*OBO38,0)</f>
        <v>804</v>
      </c>
      <c r="OBQ38" s="450" t="s">
        <v>327</v>
      </c>
      <c r="OBR38" s="450" t="s">
        <v>127</v>
      </c>
      <c r="OBS38" s="446" t="s">
        <v>128</v>
      </c>
      <c r="OBT38" s="446" t="s">
        <v>129</v>
      </c>
      <c r="OBU38" s="446" t="s">
        <v>130</v>
      </c>
      <c r="OBV38" s="446">
        <v>0.3</v>
      </c>
      <c r="OBW38" s="451">
        <f>+VLOOKUP(OBR38,[111]Insumos!$A$2:$F$2700,5,FALSE)</f>
        <v>2679</v>
      </c>
      <c r="OBX38" s="451">
        <f>+ROUND(OBV38*OBW38,0)</f>
        <v>804</v>
      </c>
      <c r="OBY38" s="450" t="s">
        <v>327</v>
      </c>
      <c r="OBZ38" s="450" t="s">
        <v>127</v>
      </c>
      <c r="OCA38" s="446" t="s">
        <v>128</v>
      </c>
      <c r="OCB38" s="446" t="s">
        <v>129</v>
      </c>
      <c r="OCC38" s="446" t="s">
        <v>130</v>
      </c>
      <c r="OCD38" s="446">
        <v>0.3</v>
      </c>
      <c r="OCE38" s="451">
        <f>+VLOOKUP(OBZ38,[111]Insumos!$A$2:$F$2700,5,FALSE)</f>
        <v>2679</v>
      </c>
      <c r="OCF38" s="451">
        <f>+ROUND(OCD38*OCE38,0)</f>
        <v>804</v>
      </c>
      <c r="OCG38" s="450" t="s">
        <v>327</v>
      </c>
      <c r="OCH38" s="450" t="s">
        <v>127</v>
      </c>
      <c r="OCI38" s="446" t="s">
        <v>128</v>
      </c>
      <c r="OCJ38" s="446" t="s">
        <v>129</v>
      </c>
      <c r="OCK38" s="446" t="s">
        <v>130</v>
      </c>
      <c r="OCL38" s="446">
        <v>0.3</v>
      </c>
      <c r="OCM38" s="451">
        <f>+VLOOKUP(OCH38,[111]Insumos!$A$2:$F$2700,5,FALSE)</f>
        <v>2679</v>
      </c>
      <c r="OCN38" s="451">
        <f>+ROUND(OCL38*OCM38,0)</f>
        <v>804</v>
      </c>
      <c r="OCO38" s="450" t="s">
        <v>327</v>
      </c>
      <c r="OCP38" s="450" t="s">
        <v>127</v>
      </c>
      <c r="OCQ38" s="446" t="s">
        <v>128</v>
      </c>
      <c r="OCR38" s="446" t="s">
        <v>129</v>
      </c>
      <c r="OCS38" s="446" t="s">
        <v>130</v>
      </c>
      <c r="OCT38" s="446">
        <v>0.3</v>
      </c>
      <c r="OCU38" s="451">
        <f>+VLOOKUP(OCP38,[111]Insumos!$A$2:$F$2700,5,FALSE)</f>
        <v>2679</v>
      </c>
      <c r="OCV38" s="451">
        <f>+ROUND(OCT38*OCU38,0)</f>
        <v>804</v>
      </c>
      <c r="OCW38" s="450" t="s">
        <v>327</v>
      </c>
      <c r="OCX38" s="450" t="s">
        <v>127</v>
      </c>
      <c r="OCY38" s="446" t="s">
        <v>128</v>
      </c>
      <c r="OCZ38" s="446" t="s">
        <v>129</v>
      </c>
      <c r="ODA38" s="446" t="s">
        <v>130</v>
      </c>
      <c r="ODB38" s="446">
        <v>0.3</v>
      </c>
      <c r="ODC38" s="451">
        <f>+VLOOKUP(OCX38,[111]Insumos!$A$2:$F$2700,5,FALSE)</f>
        <v>2679</v>
      </c>
      <c r="ODD38" s="451">
        <f>+ROUND(ODB38*ODC38,0)</f>
        <v>804</v>
      </c>
      <c r="ODE38" s="450" t="s">
        <v>327</v>
      </c>
      <c r="ODF38" s="450" t="s">
        <v>127</v>
      </c>
      <c r="ODG38" s="446" t="s">
        <v>128</v>
      </c>
      <c r="ODH38" s="446" t="s">
        <v>129</v>
      </c>
      <c r="ODI38" s="446" t="s">
        <v>130</v>
      </c>
      <c r="ODJ38" s="446">
        <v>0.3</v>
      </c>
      <c r="ODK38" s="451">
        <f>+VLOOKUP(ODF38,[111]Insumos!$A$2:$F$2700,5,FALSE)</f>
        <v>2679</v>
      </c>
      <c r="ODL38" s="451">
        <f>+ROUND(ODJ38*ODK38,0)</f>
        <v>804</v>
      </c>
      <c r="ODM38" s="450" t="s">
        <v>327</v>
      </c>
      <c r="ODN38" s="450" t="s">
        <v>127</v>
      </c>
      <c r="ODO38" s="446" t="s">
        <v>128</v>
      </c>
      <c r="ODP38" s="446" t="s">
        <v>129</v>
      </c>
      <c r="ODQ38" s="446" t="s">
        <v>130</v>
      </c>
      <c r="ODR38" s="446">
        <v>0.3</v>
      </c>
      <c r="ODS38" s="451">
        <f>+VLOOKUP(ODN38,[111]Insumos!$A$2:$F$2700,5,FALSE)</f>
        <v>2679</v>
      </c>
      <c r="ODT38" s="451">
        <f>+ROUND(ODR38*ODS38,0)</f>
        <v>804</v>
      </c>
      <c r="ODU38" s="450" t="s">
        <v>327</v>
      </c>
      <c r="ODV38" s="450" t="s">
        <v>127</v>
      </c>
      <c r="ODW38" s="446" t="s">
        <v>128</v>
      </c>
      <c r="ODX38" s="446" t="s">
        <v>129</v>
      </c>
      <c r="ODY38" s="446" t="s">
        <v>130</v>
      </c>
      <c r="ODZ38" s="446">
        <v>0.3</v>
      </c>
      <c r="OEA38" s="451">
        <f>+VLOOKUP(ODV38,[111]Insumos!$A$2:$F$2700,5,FALSE)</f>
        <v>2679</v>
      </c>
      <c r="OEB38" s="451">
        <f>+ROUND(ODZ38*OEA38,0)</f>
        <v>804</v>
      </c>
      <c r="OEC38" s="450" t="s">
        <v>327</v>
      </c>
      <c r="OED38" s="450" t="s">
        <v>127</v>
      </c>
      <c r="OEE38" s="446" t="s">
        <v>128</v>
      </c>
      <c r="OEF38" s="446" t="s">
        <v>129</v>
      </c>
      <c r="OEG38" s="446" t="s">
        <v>130</v>
      </c>
      <c r="OEH38" s="446">
        <v>0.3</v>
      </c>
      <c r="OEI38" s="451">
        <f>+VLOOKUP(OED38,[111]Insumos!$A$2:$F$2700,5,FALSE)</f>
        <v>2679</v>
      </c>
      <c r="OEJ38" s="451">
        <f>+ROUND(OEH38*OEI38,0)</f>
        <v>804</v>
      </c>
      <c r="OEK38" s="450" t="s">
        <v>327</v>
      </c>
      <c r="OEL38" s="450" t="s">
        <v>127</v>
      </c>
      <c r="OEM38" s="446" t="s">
        <v>128</v>
      </c>
      <c r="OEN38" s="446" t="s">
        <v>129</v>
      </c>
      <c r="OEO38" s="446" t="s">
        <v>130</v>
      </c>
      <c r="OEP38" s="446">
        <v>0.3</v>
      </c>
      <c r="OEQ38" s="451">
        <f>+VLOOKUP(OEL38,[111]Insumos!$A$2:$F$2700,5,FALSE)</f>
        <v>2679</v>
      </c>
      <c r="OER38" s="451">
        <f>+ROUND(OEP38*OEQ38,0)</f>
        <v>804</v>
      </c>
      <c r="OES38" s="450" t="s">
        <v>327</v>
      </c>
      <c r="OET38" s="450" t="s">
        <v>127</v>
      </c>
      <c r="OEU38" s="446" t="s">
        <v>128</v>
      </c>
      <c r="OEV38" s="446" t="s">
        <v>129</v>
      </c>
      <c r="OEW38" s="446" t="s">
        <v>130</v>
      </c>
      <c r="OEX38" s="446">
        <v>0.3</v>
      </c>
      <c r="OEY38" s="451">
        <f>+VLOOKUP(OET38,[111]Insumos!$A$2:$F$2700,5,FALSE)</f>
        <v>2679</v>
      </c>
      <c r="OEZ38" s="451">
        <f>+ROUND(OEX38*OEY38,0)</f>
        <v>804</v>
      </c>
      <c r="OFA38" s="450" t="s">
        <v>327</v>
      </c>
      <c r="OFB38" s="450" t="s">
        <v>127</v>
      </c>
      <c r="OFC38" s="446" t="s">
        <v>128</v>
      </c>
      <c r="OFD38" s="446" t="s">
        <v>129</v>
      </c>
      <c r="OFE38" s="446" t="s">
        <v>130</v>
      </c>
      <c r="OFF38" s="446">
        <v>0.3</v>
      </c>
      <c r="OFG38" s="451">
        <f>+VLOOKUP(OFB38,[111]Insumos!$A$2:$F$2700,5,FALSE)</f>
        <v>2679</v>
      </c>
      <c r="OFH38" s="451">
        <f>+ROUND(OFF38*OFG38,0)</f>
        <v>804</v>
      </c>
      <c r="OFI38" s="450" t="s">
        <v>327</v>
      </c>
      <c r="OFJ38" s="450" t="s">
        <v>127</v>
      </c>
      <c r="OFK38" s="446" t="s">
        <v>128</v>
      </c>
      <c r="OFL38" s="446" t="s">
        <v>129</v>
      </c>
      <c r="OFM38" s="446" t="s">
        <v>130</v>
      </c>
      <c r="OFN38" s="446">
        <v>0.3</v>
      </c>
      <c r="OFO38" s="451">
        <f>+VLOOKUP(OFJ38,[111]Insumos!$A$2:$F$2700,5,FALSE)</f>
        <v>2679</v>
      </c>
      <c r="OFP38" s="451">
        <f>+ROUND(OFN38*OFO38,0)</f>
        <v>804</v>
      </c>
      <c r="OFQ38" s="450" t="s">
        <v>327</v>
      </c>
      <c r="OFR38" s="450" t="s">
        <v>127</v>
      </c>
      <c r="OFS38" s="446" t="s">
        <v>128</v>
      </c>
      <c r="OFT38" s="446" t="s">
        <v>129</v>
      </c>
      <c r="OFU38" s="446" t="s">
        <v>130</v>
      </c>
      <c r="OFV38" s="446">
        <v>0.3</v>
      </c>
      <c r="OFW38" s="451">
        <f>+VLOOKUP(OFR38,[111]Insumos!$A$2:$F$2700,5,FALSE)</f>
        <v>2679</v>
      </c>
      <c r="OFX38" s="451">
        <f>+ROUND(OFV38*OFW38,0)</f>
        <v>804</v>
      </c>
      <c r="OFY38" s="450" t="s">
        <v>327</v>
      </c>
      <c r="OFZ38" s="450" t="s">
        <v>127</v>
      </c>
      <c r="OGA38" s="446" t="s">
        <v>128</v>
      </c>
      <c r="OGB38" s="446" t="s">
        <v>129</v>
      </c>
      <c r="OGC38" s="446" t="s">
        <v>130</v>
      </c>
      <c r="OGD38" s="446">
        <v>0.3</v>
      </c>
      <c r="OGE38" s="451">
        <f>+VLOOKUP(OFZ38,[111]Insumos!$A$2:$F$2700,5,FALSE)</f>
        <v>2679</v>
      </c>
      <c r="OGF38" s="451">
        <f>+ROUND(OGD38*OGE38,0)</f>
        <v>804</v>
      </c>
      <c r="OGG38" s="450" t="s">
        <v>327</v>
      </c>
      <c r="OGH38" s="450" t="s">
        <v>127</v>
      </c>
      <c r="OGI38" s="446" t="s">
        <v>128</v>
      </c>
      <c r="OGJ38" s="446" t="s">
        <v>129</v>
      </c>
      <c r="OGK38" s="446" t="s">
        <v>130</v>
      </c>
      <c r="OGL38" s="446">
        <v>0.3</v>
      </c>
      <c r="OGM38" s="451">
        <f>+VLOOKUP(OGH38,[111]Insumos!$A$2:$F$2700,5,FALSE)</f>
        <v>2679</v>
      </c>
      <c r="OGN38" s="451">
        <f>+ROUND(OGL38*OGM38,0)</f>
        <v>804</v>
      </c>
      <c r="OGO38" s="450" t="s">
        <v>327</v>
      </c>
      <c r="OGP38" s="450" t="s">
        <v>127</v>
      </c>
      <c r="OGQ38" s="446" t="s">
        <v>128</v>
      </c>
      <c r="OGR38" s="446" t="s">
        <v>129</v>
      </c>
      <c r="OGS38" s="446" t="s">
        <v>130</v>
      </c>
      <c r="OGT38" s="446">
        <v>0.3</v>
      </c>
      <c r="OGU38" s="451">
        <f>+VLOOKUP(OGP38,[111]Insumos!$A$2:$F$2700,5,FALSE)</f>
        <v>2679</v>
      </c>
      <c r="OGV38" s="451">
        <f>+ROUND(OGT38*OGU38,0)</f>
        <v>804</v>
      </c>
      <c r="OGW38" s="450" t="s">
        <v>327</v>
      </c>
      <c r="OGX38" s="450" t="s">
        <v>127</v>
      </c>
      <c r="OGY38" s="446" t="s">
        <v>128</v>
      </c>
      <c r="OGZ38" s="446" t="s">
        <v>129</v>
      </c>
      <c r="OHA38" s="446" t="s">
        <v>130</v>
      </c>
      <c r="OHB38" s="446">
        <v>0.3</v>
      </c>
      <c r="OHC38" s="451">
        <f>+VLOOKUP(OGX38,[111]Insumos!$A$2:$F$2700,5,FALSE)</f>
        <v>2679</v>
      </c>
      <c r="OHD38" s="451">
        <f>+ROUND(OHB38*OHC38,0)</f>
        <v>804</v>
      </c>
      <c r="OHE38" s="450" t="s">
        <v>327</v>
      </c>
      <c r="OHF38" s="450" t="s">
        <v>127</v>
      </c>
      <c r="OHG38" s="446" t="s">
        <v>128</v>
      </c>
      <c r="OHH38" s="446" t="s">
        <v>129</v>
      </c>
      <c r="OHI38" s="446" t="s">
        <v>130</v>
      </c>
      <c r="OHJ38" s="446">
        <v>0.3</v>
      </c>
      <c r="OHK38" s="451">
        <f>+VLOOKUP(OHF38,[111]Insumos!$A$2:$F$2700,5,FALSE)</f>
        <v>2679</v>
      </c>
      <c r="OHL38" s="451">
        <f>+ROUND(OHJ38*OHK38,0)</f>
        <v>804</v>
      </c>
      <c r="OHM38" s="450" t="s">
        <v>327</v>
      </c>
      <c r="OHN38" s="450" t="s">
        <v>127</v>
      </c>
      <c r="OHO38" s="446" t="s">
        <v>128</v>
      </c>
      <c r="OHP38" s="446" t="s">
        <v>129</v>
      </c>
      <c r="OHQ38" s="446" t="s">
        <v>130</v>
      </c>
      <c r="OHR38" s="446">
        <v>0.3</v>
      </c>
      <c r="OHS38" s="451">
        <f>+VLOOKUP(OHN38,[111]Insumos!$A$2:$F$2700,5,FALSE)</f>
        <v>2679</v>
      </c>
      <c r="OHT38" s="451">
        <f>+ROUND(OHR38*OHS38,0)</f>
        <v>804</v>
      </c>
      <c r="OHU38" s="450" t="s">
        <v>327</v>
      </c>
      <c r="OHV38" s="450" t="s">
        <v>127</v>
      </c>
      <c r="OHW38" s="446" t="s">
        <v>128</v>
      </c>
      <c r="OHX38" s="446" t="s">
        <v>129</v>
      </c>
      <c r="OHY38" s="446" t="s">
        <v>130</v>
      </c>
      <c r="OHZ38" s="446">
        <v>0.3</v>
      </c>
      <c r="OIA38" s="451">
        <f>+VLOOKUP(OHV38,[111]Insumos!$A$2:$F$2700,5,FALSE)</f>
        <v>2679</v>
      </c>
      <c r="OIB38" s="451">
        <f>+ROUND(OHZ38*OIA38,0)</f>
        <v>804</v>
      </c>
      <c r="OIC38" s="450" t="s">
        <v>327</v>
      </c>
      <c r="OID38" s="450" t="s">
        <v>127</v>
      </c>
      <c r="OIE38" s="446" t="s">
        <v>128</v>
      </c>
      <c r="OIF38" s="446" t="s">
        <v>129</v>
      </c>
      <c r="OIG38" s="446" t="s">
        <v>130</v>
      </c>
      <c r="OIH38" s="446">
        <v>0.3</v>
      </c>
      <c r="OII38" s="451">
        <f>+VLOOKUP(OID38,[111]Insumos!$A$2:$F$2700,5,FALSE)</f>
        <v>2679</v>
      </c>
      <c r="OIJ38" s="451">
        <f>+ROUND(OIH38*OII38,0)</f>
        <v>804</v>
      </c>
      <c r="OIK38" s="450" t="s">
        <v>327</v>
      </c>
      <c r="OIL38" s="450" t="s">
        <v>127</v>
      </c>
      <c r="OIM38" s="446" t="s">
        <v>128</v>
      </c>
      <c r="OIN38" s="446" t="s">
        <v>129</v>
      </c>
      <c r="OIO38" s="446" t="s">
        <v>130</v>
      </c>
      <c r="OIP38" s="446">
        <v>0.3</v>
      </c>
      <c r="OIQ38" s="451">
        <f>+VLOOKUP(OIL38,[111]Insumos!$A$2:$F$2700,5,FALSE)</f>
        <v>2679</v>
      </c>
      <c r="OIR38" s="451">
        <f>+ROUND(OIP38*OIQ38,0)</f>
        <v>804</v>
      </c>
      <c r="OIS38" s="450" t="s">
        <v>327</v>
      </c>
      <c r="OIT38" s="450" t="s">
        <v>127</v>
      </c>
      <c r="OIU38" s="446" t="s">
        <v>128</v>
      </c>
      <c r="OIV38" s="446" t="s">
        <v>129</v>
      </c>
      <c r="OIW38" s="446" t="s">
        <v>130</v>
      </c>
      <c r="OIX38" s="446">
        <v>0.3</v>
      </c>
      <c r="OIY38" s="451">
        <f>+VLOOKUP(OIT38,[111]Insumos!$A$2:$F$2700,5,FALSE)</f>
        <v>2679</v>
      </c>
      <c r="OIZ38" s="451">
        <f>+ROUND(OIX38*OIY38,0)</f>
        <v>804</v>
      </c>
      <c r="OJA38" s="450" t="s">
        <v>327</v>
      </c>
      <c r="OJB38" s="450" t="s">
        <v>127</v>
      </c>
      <c r="OJC38" s="446" t="s">
        <v>128</v>
      </c>
      <c r="OJD38" s="446" t="s">
        <v>129</v>
      </c>
      <c r="OJE38" s="446" t="s">
        <v>130</v>
      </c>
      <c r="OJF38" s="446">
        <v>0.3</v>
      </c>
      <c r="OJG38" s="451">
        <f>+VLOOKUP(OJB38,[111]Insumos!$A$2:$F$2700,5,FALSE)</f>
        <v>2679</v>
      </c>
      <c r="OJH38" s="451">
        <f>+ROUND(OJF38*OJG38,0)</f>
        <v>804</v>
      </c>
      <c r="OJI38" s="450" t="s">
        <v>327</v>
      </c>
      <c r="OJJ38" s="450" t="s">
        <v>127</v>
      </c>
      <c r="OJK38" s="446" t="s">
        <v>128</v>
      </c>
      <c r="OJL38" s="446" t="s">
        <v>129</v>
      </c>
      <c r="OJM38" s="446" t="s">
        <v>130</v>
      </c>
      <c r="OJN38" s="446">
        <v>0.3</v>
      </c>
      <c r="OJO38" s="451">
        <f>+VLOOKUP(OJJ38,[111]Insumos!$A$2:$F$2700,5,FALSE)</f>
        <v>2679</v>
      </c>
      <c r="OJP38" s="451">
        <f>+ROUND(OJN38*OJO38,0)</f>
        <v>804</v>
      </c>
      <c r="OJQ38" s="450" t="s">
        <v>327</v>
      </c>
      <c r="OJR38" s="450" t="s">
        <v>127</v>
      </c>
      <c r="OJS38" s="446" t="s">
        <v>128</v>
      </c>
      <c r="OJT38" s="446" t="s">
        <v>129</v>
      </c>
      <c r="OJU38" s="446" t="s">
        <v>130</v>
      </c>
      <c r="OJV38" s="446">
        <v>0.3</v>
      </c>
      <c r="OJW38" s="451">
        <f>+VLOOKUP(OJR38,[111]Insumos!$A$2:$F$2700,5,FALSE)</f>
        <v>2679</v>
      </c>
      <c r="OJX38" s="451">
        <f>+ROUND(OJV38*OJW38,0)</f>
        <v>804</v>
      </c>
      <c r="OJY38" s="450" t="s">
        <v>327</v>
      </c>
      <c r="OJZ38" s="450" t="s">
        <v>127</v>
      </c>
      <c r="OKA38" s="446" t="s">
        <v>128</v>
      </c>
      <c r="OKB38" s="446" t="s">
        <v>129</v>
      </c>
      <c r="OKC38" s="446" t="s">
        <v>130</v>
      </c>
      <c r="OKD38" s="446">
        <v>0.3</v>
      </c>
      <c r="OKE38" s="451">
        <f>+VLOOKUP(OJZ38,[111]Insumos!$A$2:$F$2700,5,FALSE)</f>
        <v>2679</v>
      </c>
      <c r="OKF38" s="451">
        <f>+ROUND(OKD38*OKE38,0)</f>
        <v>804</v>
      </c>
      <c r="OKG38" s="450" t="s">
        <v>327</v>
      </c>
      <c r="OKH38" s="450" t="s">
        <v>127</v>
      </c>
      <c r="OKI38" s="446" t="s">
        <v>128</v>
      </c>
      <c r="OKJ38" s="446" t="s">
        <v>129</v>
      </c>
      <c r="OKK38" s="446" t="s">
        <v>130</v>
      </c>
      <c r="OKL38" s="446">
        <v>0.3</v>
      </c>
      <c r="OKM38" s="451">
        <f>+VLOOKUP(OKH38,[111]Insumos!$A$2:$F$2700,5,FALSE)</f>
        <v>2679</v>
      </c>
      <c r="OKN38" s="451">
        <f>+ROUND(OKL38*OKM38,0)</f>
        <v>804</v>
      </c>
      <c r="OKO38" s="450" t="s">
        <v>327</v>
      </c>
      <c r="OKP38" s="450" t="s">
        <v>127</v>
      </c>
      <c r="OKQ38" s="446" t="s">
        <v>128</v>
      </c>
      <c r="OKR38" s="446" t="s">
        <v>129</v>
      </c>
      <c r="OKS38" s="446" t="s">
        <v>130</v>
      </c>
      <c r="OKT38" s="446">
        <v>0.3</v>
      </c>
      <c r="OKU38" s="451">
        <f>+VLOOKUP(OKP38,[111]Insumos!$A$2:$F$2700,5,FALSE)</f>
        <v>2679</v>
      </c>
      <c r="OKV38" s="451">
        <f>+ROUND(OKT38*OKU38,0)</f>
        <v>804</v>
      </c>
      <c r="OKW38" s="450" t="s">
        <v>327</v>
      </c>
      <c r="OKX38" s="450" t="s">
        <v>127</v>
      </c>
      <c r="OKY38" s="446" t="s">
        <v>128</v>
      </c>
      <c r="OKZ38" s="446" t="s">
        <v>129</v>
      </c>
      <c r="OLA38" s="446" t="s">
        <v>130</v>
      </c>
      <c r="OLB38" s="446">
        <v>0.3</v>
      </c>
      <c r="OLC38" s="451">
        <f>+VLOOKUP(OKX38,[111]Insumos!$A$2:$F$2700,5,FALSE)</f>
        <v>2679</v>
      </c>
      <c r="OLD38" s="451">
        <f>+ROUND(OLB38*OLC38,0)</f>
        <v>804</v>
      </c>
      <c r="OLE38" s="450" t="s">
        <v>327</v>
      </c>
      <c r="OLF38" s="450" t="s">
        <v>127</v>
      </c>
      <c r="OLG38" s="446" t="s">
        <v>128</v>
      </c>
      <c r="OLH38" s="446" t="s">
        <v>129</v>
      </c>
      <c r="OLI38" s="446" t="s">
        <v>130</v>
      </c>
      <c r="OLJ38" s="446">
        <v>0.3</v>
      </c>
      <c r="OLK38" s="451">
        <f>+VLOOKUP(OLF38,[111]Insumos!$A$2:$F$2700,5,FALSE)</f>
        <v>2679</v>
      </c>
      <c r="OLL38" s="451">
        <f>+ROUND(OLJ38*OLK38,0)</f>
        <v>804</v>
      </c>
      <c r="OLM38" s="450" t="s">
        <v>327</v>
      </c>
      <c r="OLN38" s="450" t="s">
        <v>127</v>
      </c>
      <c r="OLO38" s="446" t="s">
        <v>128</v>
      </c>
      <c r="OLP38" s="446" t="s">
        <v>129</v>
      </c>
      <c r="OLQ38" s="446" t="s">
        <v>130</v>
      </c>
      <c r="OLR38" s="446">
        <v>0.3</v>
      </c>
      <c r="OLS38" s="451">
        <f>+VLOOKUP(OLN38,[111]Insumos!$A$2:$F$2700,5,FALSE)</f>
        <v>2679</v>
      </c>
      <c r="OLT38" s="451">
        <f>+ROUND(OLR38*OLS38,0)</f>
        <v>804</v>
      </c>
      <c r="OLU38" s="450" t="s">
        <v>327</v>
      </c>
      <c r="OLV38" s="450" t="s">
        <v>127</v>
      </c>
      <c r="OLW38" s="446" t="s">
        <v>128</v>
      </c>
      <c r="OLX38" s="446" t="s">
        <v>129</v>
      </c>
      <c r="OLY38" s="446" t="s">
        <v>130</v>
      </c>
      <c r="OLZ38" s="446">
        <v>0.3</v>
      </c>
      <c r="OMA38" s="451">
        <f>+VLOOKUP(OLV38,[111]Insumos!$A$2:$F$2700,5,FALSE)</f>
        <v>2679</v>
      </c>
      <c r="OMB38" s="451">
        <f>+ROUND(OLZ38*OMA38,0)</f>
        <v>804</v>
      </c>
      <c r="OMC38" s="450" t="s">
        <v>327</v>
      </c>
      <c r="OMD38" s="450" t="s">
        <v>127</v>
      </c>
      <c r="OME38" s="446" t="s">
        <v>128</v>
      </c>
      <c r="OMF38" s="446" t="s">
        <v>129</v>
      </c>
      <c r="OMG38" s="446" t="s">
        <v>130</v>
      </c>
      <c r="OMH38" s="446">
        <v>0.3</v>
      </c>
      <c r="OMI38" s="451">
        <f>+VLOOKUP(OMD38,[111]Insumos!$A$2:$F$2700,5,FALSE)</f>
        <v>2679</v>
      </c>
      <c r="OMJ38" s="451">
        <f>+ROUND(OMH38*OMI38,0)</f>
        <v>804</v>
      </c>
      <c r="OMK38" s="450" t="s">
        <v>327</v>
      </c>
      <c r="OML38" s="450" t="s">
        <v>127</v>
      </c>
      <c r="OMM38" s="446" t="s">
        <v>128</v>
      </c>
      <c r="OMN38" s="446" t="s">
        <v>129</v>
      </c>
      <c r="OMO38" s="446" t="s">
        <v>130</v>
      </c>
      <c r="OMP38" s="446">
        <v>0.3</v>
      </c>
      <c r="OMQ38" s="451">
        <f>+VLOOKUP(OML38,[111]Insumos!$A$2:$F$2700,5,FALSE)</f>
        <v>2679</v>
      </c>
      <c r="OMR38" s="451">
        <f>+ROUND(OMP38*OMQ38,0)</f>
        <v>804</v>
      </c>
      <c r="OMS38" s="450" t="s">
        <v>327</v>
      </c>
      <c r="OMT38" s="450" t="s">
        <v>127</v>
      </c>
      <c r="OMU38" s="446" t="s">
        <v>128</v>
      </c>
      <c r="OMV38" s="446" t="s">
        <v>129</v>
      </c>
      <c r="OMW38" s="446" t="s">
        <v>130</v>
      </c>
      <c r="OMX38" s="446">
        <v>0.3</v>
      </c>
      <c r="OMY38" s="451">
        <f>+VLOOKUP(OMT38,[111]Insumos!$A$2:$F$2700,5,FALSE)</f>
        <v>2679</v>
      </c>
      <c r="OMZ38" s="451">
        <f>+ROUND(OMX38*OMY38,0)</f>
        <v>804</v>
      </c>
      <c r="ONA38" s="450" t="s">
        <v>327</v>
      </c>
      <c r="ONB38" s="450" t="s">
        <v>127</v>
      </c>
      <c r="ONC38" s="446" t="s">
        <v>128</v>
      </c>
      <c r="OND38" s="446" t="s">
        <v>129</v>
      </c>
      <c r="ONE38" s="446" t="s">
        <v>130</v>
      </c>
      <c r="ONF38" s="446">
        <v>0.3</v>
      </c>
      <c r="ONG38" s="451">
        <f>+VLOOKUP(ONB38,[111]Insumos!$A$2:$F$2700,5,FALSE)</f>
        <v>2679</v>
      </c>
      <c r="ONH38" s="451">
        <f>+ROUND(ONF38*ONG38,0)</f>
        <v>804</v>
      </c>
      <c r="ONI38" s="450" t="s">
        <v>327</v>
      </c>
      <c r="ONJ38" s="450" t="s">
        <v>127</v>
      </c>
      <c r="ONK38" s="446" t="s">
        <v>128</v>
      </c>
      <c r="ONL38" s="446" t="s">
        <v>129</v>
      </c>
      <c r="ONM38" s="446" t="s">
        <v>130</v>
      </c>
      <c r="ONN38" s="446">
        <v>0.3</v>
      </c>
      <c r="ONO38" s="451">
        <f>+VLOOKUP(ONJ38,[111]Insumos!$A$2:$F$2700,5,FALSE)</f>
        <v>2679</v>
      </c>
      <c r="ONP38" s="451">
        <f>+ROUND(ONN38*ONO38,0)</f>
        <v>804</v>
      </c>
      <c r="ONQ38" s="450" t="s">
        <v>327</v>
      </c>
      <c r="ONR38" s="450" t="s">
        <v>127</v>
      </c>
      <c r="ONS38" s="446" t="s">
        <v>128</v>
      </c>
      <c r="ONT38" s="446" t="s">
        <v>129</v>
      </c>
      <c r="ONU38" s="446" t="s">
        <v>130</v>
      </c>
      <c r="ONV38" s="446">
        <v>0.3</v>
      </c>
      <c r="ONW38" s="451">
        <f>+VLOOKUP(ONR38,[111]Insumos!$A$2:$F$2700,5,FALSE)</f>
        <v>2679</v>
      </c>
      <c r="ONX38" s="451">
        <f>+ROUND(ONV38*ONW38,0)</f>
        <v>804</v>
      </c>
      <c r="ONY38" s="450" t="s">
        <v>327</v>
      </c>
      <c r="ONZ38" s="450" t="s">
        <v>127</v>
      </c>
      <c r="OOA38" s="446" t="s">
        <v>128</v>
      </c>
      <c r="OOB38" s="446" t="s">
        <v>129</v>
      </c>
      <c r="OOC38" s="446" t="s">
        <v>130</v>
      </c>
      <c r="OOD38" s="446">
        <v>0.3</v>
      </c>
      <c r="OOE38" s="451">
        <f>+VLOOKUP(ONZ38,[111]Insumos!$A$2:$F$2700,5,FALSE)</f>
        <v>2679</v>
      </c>
      <c r="OOF38" s="451">
        <f>+ROUND(OOD38*OOE38,0)</f>
        <v>804</v>
      </c>
      <c r="OOG38" s="450" t="s">
        <v>327</v>
      </c>
      <c r="OOH38" s="450" t="s">
        <v>127</v>
      </c>
      <c r="OOI38" s="446" t="s">
        <v>128</v>
      </c>
      <c r="OOJ38" s="446" t="s">
        <v>129</v>
      </c>
      <c r="OOK38" s="446" t="s">
        <v>130</v>
      </c>
      <c r="OOL38" s="446">
        <v>0.3</v>
      </c>
      <c r="OOM38" s="451">
        <f>+VLOOKUP(OOH38,[111]Insumos!$A$2:$F$2700,5,FALSE)</f>
        <v>2679</v>
      </c>
      <c r="OON38" s="451">
        <f>+ROUND(OOL38*OOM38,0)</f>
        <v>804</v>
      </c>
      <c r="OOO38" s="450" t="s">
        <v>327</v>
      </c>
      <c r="OOP38" s="450" t="s">
        <v>127</v>
      </c>
      <c r="OOQ38" s="446" t="s">
        <v>128</v>
      </c>
      <c r="OOR38" s="446" t="s">
        <v>129</v>
      </c>
      <c r="OOS38" s="446" t="s">
        <v>130</v>
      </c>
      <c r="OOT38" s="446">
        <v>0.3</v>
      </c>
      <c r="OOU38" s="451">
        <f>+VLOOKUP(OOP38,[111]Insumos!$A$2:$F$2700,5,FALSE)</f>
        <v>2679</v>
      </c>
      <c r="OOV38" s="451">
        <f>+ROUND(OOT38*OOU38,0)</f>
        <v>804</v>
      </c>
      <c r="OOW38" s="450" t="s">
        <v>327</v>
      </c>
      <c r="OOX38" s="450" t="s">
        <v>127</v>
      </c>
      <c r="OOY38" s="446" t="s">
        <v>128</v>
      </c>
      <c r="OOZ38" s="446" t="s">
        <v>129</v>
      </c>
      <c r="OPA38" s="446" t="s">
        <v>130</v>
      </c>
      <c r="OPB38" s="446">
        <v>0.3</v>
      </c>
      <c r="OPC38" s="451">
        <f>+VLOOKUP(OOX38,[111]Insumos!$A$2:$F$2700,5,FALSE)</f>
        <v>2679</v>
      </c>
      <c r="OPD38" s="451">
        <f>+ROUND(OPB38*OPC38,0)</f>
        <v>804</v>
      </c>
      <c r="OPE38" s="450" t="s">
        <v>327</v>
      </c>
      <c r="OPF38" s="450" t="s">
        <v>127</v>
      </c>
      <c r="OPG38" s="446" t="s">
        <v>128</v>
      </c>
      <c r="OPH38" s="446" t="s">
        <v>129</v>
      </c>
      <c r="OPI38" s="446" t="s">
        <v>130</v>
      </c>
      <c r="OPJ38" s="446">
        <v>0.3</v>
      </c>
      <c r="OPK38" s="451">
        <f>+VLOOKUP(OPF38,[111]Insumos!$A$2:$F$2700,5,FALSE)</f>
        <v>2679</v>
      </c>
      <c r="OPL38" s="451">
        <f>+ROUND(OPJ38*OPK38,0)</f>
        <v>804</v>
      </c>
      <c r="OPM38" s="450" t="s">
        <v>327</v>
      </c>
      <c r="OPN38" s="450" t="s">
        <v>127</v>
      </c>
      <c r="OPO38" s="446" t="s">
        <v>128</v>
      </c>
      <c r="OPP38" s="446" t="s">
        <v>129</v>
      </c>
      <c r="OPQ38" s="446" t="s">
        <v>130</v>
      </c>
      <c r="OPR38" s="446">
        <v>0.3</v>
      </c>
      <c r="OPS38" s="451">
        <f>+VLOOKUP(OPN38,[111]Insumos!$A$2:$F$2700,5,FALSE)</f>
        <v>2679</v>
      </c>
      <c r="OPT38" s="451">
        <f>+ROUND(OPR38*OPS38,0)</f>
        <v>804</v>
      </c>
      <c r="OPU38" s="450" t="s">
        <v>327</v>
      </c>
      <c r="OPV38" s="450" t="s">
        <v>127</v>
      </c>
      <c r="OPW38" s="446" t="s">
        <v>128</v>
      </c>
      <c r="OPX38" s="446" t="s">
        <v>129</v>
      </c>
      <c r="OPY38" s="446" t="s">
        <v>130</v>
      </c>
      <c r="OPZ38" s="446">
        <v>0.3</v>
      </c>
      <c r="OQA38" s="451">
        <f>+VLOOKUP(OPV38,[111]Insumos!$A$2:$F$2700,5,FALSE)</f>
        <v>2679</v>
      </c>
      <c r="OQB38" s="451">
        <f>+ROUND(OPZ38*OQA38,0)</f>
        <v>804</v>
      </c>
      <c r="OQC38" s="450" t="s">
        <v>327</v>
      </c>
      <c r="OQD38" s="450" t="s">
        <v>127</v>
      </c>
      <c r="OQE38" s="446" t="s">
        <v>128</v>
      </c>
      <c r="OQF38" s="446" t="s">
        <v>129</v>
      </c>
      <c r="OQG38" s="446" t="s">
        <v>130</v>
      </c>
      <c r="OQH38" s="446">
        <v>0.3</v>
      </c>
      <c r="OQI38" s="451">
        <f>+VLOOKUP(OQD38,[111]Insumos!$A$2:$F$2700,5,FALSE)</f>
        <v>2679</v>
      </c>
      <c r="OQJ38" s="451">
        <f>+ROUND(OQH38*OQI38,0)</f>
        <v>804</v>
      </c>
      <c r="OQK38" s="450" t="s">
        <v>327</v>
      </c>
      <c r="OQL38" s="450" t="s">
        <v>127</v>
      </c>
      <c r="OQM38" s="446" t="s">
        <v>128</v>
      </c>
      <c r="OQN38" s="446" t="s">
        <v>129</v>
      </c>
      <c r="OQO38" s="446" t="s">
        <v>130</v>
      </c>
      <c r="OQP38" s="446">
        <v>0.3</v>
      </c>
      <c r="OQQ38" s="451">
        <f>+VLOOKUP(OQL38,[111]Insumos!$A$2:$F$2700,5,FALSE)</f>
        <v>2679</v>
      </c>
      <c r="OQR38" s="451">
        <f>+ROUND(OQP38*OQQ38,0)</f>
        <v>804</v>
      </c>
      <c r="OQS38" s="450" t="s">
        <v>327</v>
      </c>
      <c r="OQT38" s="450" t="s">
        <v>127</v>
      </c>
      <c r="OQU38" s="446" t="s">
        <v>128</v>
      </c>
      <c r="OQV38" s="446" t="s">
        <v>129</v>
      </c>
      <c r="OQW38" s="446" t="s">
        <v>130</v>
      </c>
      <c r="OQX38" s="446">
        <v>0.3</v>
      </c>
      <c r="OQY38" s="451">
        <f>+VLOOKUP(OQT38,[111]Insumos!$A$2:$F$2700,5,FALSE)</f>
        <v>2679</v>
      </c>
      <c r="OQZ38" s="451">
        <f>+ROUND(OQX38*OQY38,0)</f>
        <v>804</v>
      </c>
      <c r="ORA38" s="450" t="s">
        <v>327</v>
      </c>
      <c r="ORB38" s="450" t="s">
        <v>127</v>
      </c>
      <c r="ORC38" s="446" t="s">
        <v>128</v>
      </c>
      <c r="ORD38" s="446" t="s">
        <v>129</v>
      </c>
      <c r="ORE38" s="446" t="s">
        <v>130</v>
      </c>
      <c r="ORF38" s="446">
        <v>0.3</v>
      </c>
      <c r="ORG38" s="451">
        <f>+VLOOKUP(ORB38,[111]Insumos!$A$2:$F$2700,5,FALSE)</f>
        <v>2679</v>
      </c>
      <c r="ORH38" s="451">
        <f>+ROUND(ORF38*ORG38,0)</f>
        <v>804</v>
      </c>
      <c r="ORI38" s="450" t="s">
        <v>327</v>
      </c>
      <c r="ORJ38" s="450" t="s">
        <v>127</v>
      </c>
      <c r="ORK38" s="446" t="s">
        <v>128</v>
      </c>
      <c r="ORL38" s="446" t="s">
        <v>129</v>
      </c>
      <c r="ORM38" s="446" t="s">
        <v>130</v>
      </c>
      <c r="ORN38" s="446">
        <v>0.3</v>
      </c>
      <c r="ORO38" s="451">
        <f>+VLOOKUP(ORJ38,[111]Insumos!$A$2:$F$2700,5,FALSE)</f>
        <v>2679</v>
      </c>
      <c r="ORP38" s="451">
        <f>+ROUND(ORN38*ORO38,0)</f>
        <v>804</v>
      </c>
      <c r="ORQ38" s="450" t="s">
        <v>327</v>
      </c>
      <c r="ORR38" s="450" t="s">
        <v>127</v>
      </c>
      <c r="ORS38" s="446" t="s">
        <v>128</v>
      </c>
      <c r="ORT38" s="446" t="s">
        <v>129</v>
      </c>
      <c r="ORU38" s="446" t="s">
        <v>130</v>
      </c>
      <c r="ORV38" s="446">
        <v>0.3</v>
      </c>
      <c r="ORW38" s="451">
        <f>+VLOOKUP(ORR38,[111]Insumos!$A$2:$F$2700,5,FALSE)</f>
        <v>2679</v>
      </c>
      <c r="ORX38" s="451">
        <f>+ROUND(ORV38*ORW38,0)</f>
        <v>804</v>
      </c>
      <c r="ORY38" s="450" t="s">
        <v>327</v>
      </c>
      <c r="ORZ38" s="450" t="s">
        <v>127</v>
      </c>
      <c r="OSA38" s="446" t="s">
        <v>128</v>
      </c>
      <c r="OSB38" s="446" t="s">
        <v>129</v>
      </c>
      <c r="OSC38" s="446" t="s">
        <v>130</v>
      </c>
      <c r="OSD38" s="446">
        <v>0.3</v>
      </c>
      <c r="OSE38" s="451">
        <f>+VLOOKUP(ORZ38,[111]Insumos!$A$2:$F$2700,5,FALSE)</f>
        <v>2679</v>
      </c>
      <c r="OSF38" s="451">
        <f>+ROUND(OSD38*OSE38,0)</f>
        <v>804</v>
      </c>
      <c r="OSG38" s="450" t="s">
        <v>327</v>
      </c>
      <c r="OSH38" s="450" t="s">
        <v>127</v>
      </c>
      <c r="OSI38" s="446" t="s">
        <v>128</v>
      </c>
      <c r="OSJ38" s="446" t="s">
        <v>129</v>
      </c>
      <c r="OSK38" s="446" t="s">
        <v>130</v>
      </c>
      <c r="OSL38" s="446">
        <v>0.3</v>
      </c>
      <c r="OSM38" s="451">
        <f>+VLOOKUP(OSH38,[111]Insumos!$A$2:$F$2700,5,FALSE)</f>
        <v>2679</v>
      </c>
      <c r="OSN38" s="451">
        <f>+ROUND(OSL38*OSM38,0)</f>
        <v>804</v>
      </c>
      <c r="OSO38" s="450" t="s">
        <v>327</v>
      </c>
      <c r="OSP38" s="450" t="s">
        <v>127</v>
      </c>
      <c r="OSQ38" s="446" t="s">
        <v>128</v>
      </c>
      <c r="OSR38" s="446" t="s">
        <v>129</v>
      </c>
      <c r="OSS38" s="446" t="s">
        <v>130</v>
      </c>
      <c r="OST38" s="446">
        <v>0.3</v>
      </c>
      <c r="OSU38" s="451">
        <f>+VLOOKUP(OSP38,[111]Insumos!$A$2:$F$2700,5,FALSE)</f>
        <v>2679</v>
      </c>
      <c r="OSV38" s="451">
        <f>+ROUND(OST38*OSU38,0)</f>
        <v>804</v>
      </c>
      <c r="OSW38" s="450" t="s">
        <v>327</v>
      </c>
      <c r="OSX38" s="450" t="s">
        <v>127</v>
      </c>
      <c r="OSY38" s="446" t="s">
        <v>128</v>
      </c>
      <c r="OSZ38" s="446" t="s">
        <v>129</v>
      </c>
      <c r="OTA38" s="446" t="s">
        <v>130</v>
      </c>
      <c r="OTB38" s="446">
        <v>0.3</v>
      </c>
      <c r="OTC38" s="451">
        <f>+VLOOKUP(OSX38,[111]Insumos!$A$2:$F$2700,5,FALSE)</f>
        <v>2679</v>
      </c>
      <c r="OTD38" s="451">
        <f>+ROUND(OTB38*OTC38,0)</f>
        <v>804</v>
      </c>
      <c r="OTE38" s="450" t="s">
        <v>327</v>
      </c>
      <c r="OTF38" s="450" t="s">
        <v>127</v>
      </c>
      <c r="OTG38" s="446" t="s">
        <v>128</v>
      </c>
      <c r="OTH38" s="446" t="s">
        <v>129</v>
      </c>
      <c r="OTI38" s="446" t="s">
        <v>130</v>
      </c>
      <c r="OTJ38" s="446">
        <v>0.3</v>
      </c>
      <c r="OTK38" s="451">
        <f>+VLOOKUP(OTF38,[111]Insumos!$A$2:$F$2700,5,FALSE)</f>
        <v>2679</v>
      </c>
      <c r="OTL38" s="451">
        <f>+ROUND(OTJ38*OTK38,0)</f>
        <v>804</v>
      </c>
      <c r="OTM38" s="450" t="s">
        <v>327</v>
      </c>
      <c r="OTN38" s="450" t="s">
        <v>127</v>
      </c>
      <c r="OTO38" s="446" t="s">
        <v>128</v>
      </c>
      <c r="OTP38" s="446" t="s">
        <v>129</v>
      </c>
      <c r="OTQ38" s="446" t="s">
        <v>130</v>
      </c>
      <c r="OTR38" s="446">
        <v>0.3</v>
      </c>
      <c r="OTS38" s="451">
        <f>+VLOOKUP(OTN38,[111]Insumos!$A$2:$F$2700,5,FALSE)</f>
        <v>2679</v>
      </c>
      <c r="OTT38" s="451">
        <f>+ROUND(OTR38*OTS38,0)</f>
        <v>804</v>
      </c>
      <c r="OTU38" s="450" t="s">
        <v>327</v>
      </c>
      <c r="OTV38" s="450" t="s">
        <v>127</v>
      </c>
      <c r="OTW38" s="446" t="s">
        <v>128</v>
      </c>
      <c r="OTX38" s="446" t="s">
        <v>129</v>
      </c>
      <c r="OTY38" s="446" t="s">
        <v>130</v>
      </c>
      <c r="OTZ38" s="446">
        <v>0.3</v>
      </c>
      <c r="OUA38" s="451">
        <f>+VLOOKUP(OTV38,[111]Insumos!$A$2:$F$2700,5,FALSE)</f>
        <v>2679</v>
      </c>
      <c r="OUB38" s="451">
        <f>+ROUND(OTZ38*OUA38,0)</f>
        <v>804</v>
      </c>
      <c r="OUC38" s="450" t="s">
        <v>327</v>
      </c>
      <c r="OUD38" s="450" t="s">
        <v>127</v>
      </c>
      <c r="OUE38" s="446" t="s">
        <v>128</v>
      </c>
      <c r="OUF38" s="446" t="s">
        <v>129</v>
      </c>
      <c r="OUG38" s="446" t="s">
        <v>130</v>
      </c>
      <c r="OUH38" s="446">
        <v>0.3</v>
      </c>
      <c r="OUI38" s="451">
        <f>+VLOOKUP(OUD38,[111]Insumos!$A$2:$F$2700,5,FALSE)</f>
        <v>2679</v>
      </c>
      <c r="OUJ38" s="451">
        <f>+ROUND(OUH38*OUI38,0)</f>
        <v>804</v>
      </c>
      <c r="OUK38" s="450" t="s">
        <v>327</v>
      </c>
      <c r="OUL38" s="450" t="s">
        <v>127</v>
      </c>
      <c r="OUM38" s="446" t="s">
        <v>128</v>
      </c>
      <c r="OUN38" s="446" t="s">
        <v>129</v>
      </c>
      <c r="OUO38" s="446" t="s">
        <v>130</v>
      </c>
      <c r="OUP38" s="446">
        <v>0.3</v>
      </c>
      <c r="OUQ38" s="451">
        <f>+VLOOKUP(OUL38,[111]Insumos!$A$2:$F$2700,5,FALSE)</f>
        <v>2679</v>
      </c>
      <c r="OUR38" s="451">
        <f>+ROUND(OUP38*OUQ38,0)</f>
        <v>804</v>
      </c>
      <c r="OUS38" s="450" t="s">
        <v>327</v>
      </c>
      <c r="OUT38" s="450" t="s">
        <v>127</v>
      </c>
      <c r="OUU38" s="446" t="s">
        <v>128</v>
      </c>
      <c r="OUV38" s="446" t="s">
        <v>129</v>
      </c>
      <c r="OUW38" s="446" t="s">
        <v>130</v>
      </c>
      <c r="OUX38" s="446">
        <v>0.3</v>
      </c>
      <c r="OUY38" s="451">
        <f>+VLOOKUP(OUT38,[111]Insumos!$A$2:$F$2700,5,FALSE)</f>
        <v>2679</v>
      </c>
      <c r="OUZ38" s="451">
        <f>+ROUND(OUX38*OUY38,0)</f>
        <v>804</v>
      </c>
      <c r="OVA38" s="450" t="s">
        <v>327</v>
      </c>
      <c r="OVB38" s="450" t="s">
        <v>127</v>
      </c>
      <c r="OVC38" s="446" t="s">
        <v>128</v>
      </c>
      <c r="OVD38" s="446" t="s">
        <v>129</v>
      </c>
      <c r="OVE38" s="446" t="s">
        <v>130</v>
      </c>
      <c r="OVF38" s="446">
        <v>0.3</v>
      </c>
      <c r="OVG38" s="451">
        <f>+VLOOKUP(OVB38,[111]Insumos!$A$2:$F$2700,5,FALSE)</f>
        <v>2679</v>
      </c>
      <c r="OVH38" s="451">
        <f>+ROUND(OVF38*OVG38,0)</f>
        <v>804</v>
      </c>
      <c r="OVI38" s="450" t="s">
        <v>327</v>
      </c>
      <c r="OVJ38" s="450" t="s">
        <v>127</v>
      </c>
      <c r="OVK38" s="446" t="s">
        <v>128</v>
      </c>
      <c r="OVL38" s="446" t="s">
        <v>129</v>
      </c>
      <c r="OVM38" s="446" t="s">
        <v>130</v>
      </c>
      <c r="OVN38" s="446">
        <v>0.3</v>
      </c>
      <c r="OVO38" s="451">
        <f>+VLOOKUP(OVJ38,[111]Insumos!$A$2:$F$2700,5,FALSE)</f>
        <v>2679</v>
      </c>
      <c r="OVP38" s="451">
        <f>+ROUND(OVN38*OVO38,0)</f>
        <v>804</v>
      </c>
      <c r="OVQ38" s="450" t="s">
        <v>327</v>
      </c>
      <c r="OVR38" s="450" t="s">
        <v>127</v>
      </c>
      <c r="OVS38" s="446" t="s">
        <v>128</v>
      </c>
      <c r="OVT38" s="446" t="s">
        <v>129</v>
      </c>
      <c r="OVU38" s="446" t="s">
        <v>130</v>
      </c>
      <c r="OVV38" s="446">
        <v>0.3</v>
      </c>
      <c r="OVW38" s="451">
        <f>+VLOOKUP(OVR38,[111]Insumos!$A$2:$F$2700,5,FALSE)</f>
        <v>2679</v>
      </c>
      <c r="OVX38" s="451">
        <f>+ROUND(OVV38*OVW38,0)</f>
        <v>804</v>
      </c>
      <c r="OVY38" s="450" t="s">
        <v>327</v>
      </c>
      <c r="OVZ38" s="450" t="s">
        <v>127</v>
      </c>
      <c r="OWA38" s="446" t="s">
        <v>128</v>
      </c>
      <c r="OWB38" s="446" t="s">
        <v>129</v>
      </c>
      <c r="OWC38" s="446" t="s">
        <v>130</v>
      </c>
      <c r="OWD38" s="446">
        <v>0.3</v>
      </c>
      <c r="OWE38" s="451">
        <f>+VLOOKUP(OVZ38,[111]Insumos!$A$2:$F$2700,5,FALSE)</f>
        <v>2679</v>
      </c>
      <c r="OWF38" s="451">
        <f>+ROUND(OWD38*OWE38,0)</f>
        <v>804</v>
      </c>
      <c r="OWG38" s="450" t="s">
        <v>327</v>
      </c>
      <c r="OWH38" s="450" t="s">
        <v>127</v>
      </c>
      <c r="OWI38" s="446" t="s">
        <v>128</v>
      </c>
      <c r="OWJ38" s="446" t="s">
        <v>129</v>
      </c>
      <c r="OWK38" s="446" t="s">
        <v>130</v>
      </c>
      <c r="OWL38" s="446">
        <v>0.3</v>
      </c>
      <c r="OWM38" s="451">
        <f>+VLOOKUP(OWH38,[111]Insumos!$A$2:$F$2700,5,FALSE)</f>
        <v>2679</v>
      </c>
      <c r="OWN38" s="451">
        <f>+ROUND(OWL38*OWM38,0)</f>
        <v>804</v>
      </c>
      <c r="OWO38" s="450" t="s">
        <v>327</v>
      </c>
      <c r="OWP38" s="450" t="s">
        <v>127</v>
      </c>
      <c r="OWQ38" s="446" t="s">
        <v>128</v>
      </c>
      <c r="OWR38" s="446" t="s">
        <v>129</v>
      </c>
      <c r="OWS38" s="446" t="s">
        <v>130</v>
      </c>
      <c r="OWT38" s="446">
        <v>0.3</v>
      </c>
      <c r="OWU38" s="451">
        <f>+VLOOKUP(OWP38,[111]Insumos!$A$2:$F$2700,5,FALSE)</f>
        <v>2679</v>
      </c>
      <c r="OWV38" s="451">
        <f>+ROUND(OWT38*OWU38,0)</f>
        <v>804</v>
      </c>
      <c r="OWW38" s="450" t="s">
        <v>327</v>
      </c>
      <c r="OWX38" s="450" t="s">
        <v>127</v>
      </c>
      <c r="OWY38" s="446" t="s">
        <v>128</v>
      </c>
      <c r="OWZ38" s="446" t="s">
        <v>129</v>
      </c>
      <c r="OXA38" s="446" t="s">
        <v>130</v>
      </c>
      <c r="OXB38" s="446">
        <v>0.3</v>
      </c>
      <c r="OXC38" s="451">
        <f>+VLOOKUP(OWX38,[111]Insumos!$A$2:$F$2700,5,FALSE)</f>
        <v>2679</v>
      </c>
      <c r="OXD38" s="451">
        <f>+ROUND(OXB38*OXC38,0)</f>
        <v>804</v>
      </c>
      <c r="OXE38" s="450" t="s">
        <v>327</v>
      </c>
      <c r="OXF38" s="450" t="s">
        <v>127</v>
      </c>
      <c r="OXG38" s="446" t="s">
        <v>128</v>
      </c>
      <c r="OXH38" s="446" t="s">
        <v>129</v>
      </c>
      <c r="OXI38" s="446" t="s">
        <v>130</v>
      </c>
      <c r="OXJ38" s="446">
        <v>0.3</v>
      </c>
      <c r="OXK38" s="451">
        <f>+VLOOKUP(OXF38,[111]Insumos!$A$2:$F$2700,5,FALSE)</f>
        <v>2679</v>
      </c>
      <c r="OXL38" s="451">
        <f>+ROUND(OXJ38*OXK38,0)</f>
        <v>804</v>
      </c>
      <c r="OXM38" s="450" t="s">
        <v>327</v>
      </c>
      <c r="OXN38" s="450" t="s">
        <v>127</v>
      </c>
      <c r="OXO38" s="446" t="s">
        <v>128</v>
      </c>
      <c r="OXP38" s="446" t="s">
        <v>129</v>
      </c>
      <c r="OXQ38" s="446" t="s">
        <v>130</v>
      </c>
      <c r="OXR38" s="446">
        <v>0.3</v>
      </c>
      <c r="OXS38" s="451">
        <f>+VLOOKUP(OXN38,[111]Insumos!$A$2:$F$2700,5,FALSE)</f>
        <v>2679</v>
      </c>
      <c r="OXT38" s="451">
        <f>+ROUND(OXR38*OXS38,0)</f>
        <v>804</v>
      </c>
      <c r="OXU38" s="450" t="s">
        <v>327</v>
      </c>
      <c r="OXV38" s="450" t="s">
        <v>127</v>
      </c>
      <c r="OXW38" s="446" t="s">
        <v>128</v>
      </c>
      <c r="OXX38" s="446" t="s">
        <v>129</v>
      </c>
      <c r="OXY38" s="446" t="s">
        <v>130</v>
      </c>
      <c r="OXZ38" s="446">
        <v>0.3</v>
      </c>
      <c r="OYA38" s="451">
        <f>+VLOOKUP(OXV38,[111]Insumos!$A$2:$F$2700,5,FALSE)</f>
        <v>2679</v>
      </c>
      <c r="OYB38" s="451">
        <f>+ROUND(OXZ38*OYA38,0)</f>
        <v>804</v>
      </c>
      <c r="OYC38" s="450" t="s">
        <v>327</v>
      </c>
      <c r="OYD38" s="450" t="s">
        <v>127</v>
      </c>
      <c r="OYE38" s="446" t="s">
        <v>128</v>
      </c>
      <c r="OYF38" s="446" t="s">
        <v>129</v>
      </c>
      <c r="OYG38" s="446" t="s">
        <v>130</v>
      </c>
      <c r="OYH38" s="446">
        <v>0.3</v>
      </c>
      <c r="OYI38" s="451">
        <f>+VLOOKUP(OYD38,[111]Insumos!$A$2:$F$2700,5,FALSE)</f>
        <v>2679</v>
      </c>
      <c r="OYJ38" s="451">
        <f>+ROUND(OYH38*OYI38,0)</f>
        <v>804</v>
      </c>
      <c r="OYK38" s="450" t="s">
        <v>327</v>
      </c>
      <c r="OYL38" s="450" t="s">
        <v>127</v>
      </c>
      <c r="OYM38" s="446" t="s">
        <v>128</v>
      </c>
      <c r="OYN38" s="446" t="s">
        <v>129</v>
      </c>
      <c r="OYO38" s="446" t="s">
        <v>130</v>
      </c>
      <c r="OYP38" s="446">
        <v>0.3</v>
      </c>
      <c r="OYQ38" s="451">
        <f>+VLOOKUP(OYL38,[111]Insumos!$A$2:$F$2700,5,FALSE)</f>
        <v>2679</v>
      </c>
      <c r="OYR38" s="451">
        <f>+ROUND(OYP38*OYQ38,0)</f>
        <v>804</v>
      </c>
      <c r="OYS38" s="450" t="s">
        <v>327</v>
      </c>
      <c r="OYT38" s="450" t="s">
        <v>127</v>
      </c>
      <c r="OYU38" s="446" t="s">
        <v>128</v>
      </c>
      <c r="OYV38" s="446" t="s">
        <v>129</v>
      </c>
      <c r="OYW38" s="446" t="s">
        <v>130</v>
      </c>
      <c r="OYX38" s="446">
        <v>0.3</v>
      </c>
      <c r="OYY38" s="451">
        <f>+VLOOKUP(OYT38,[111]Insumos!$A$2:$F$2700,5,FALSE)</f>
        <v>2679</v>
      </c>
      <c r="OYZ38" s="451">
        <f>+ROUND(OYX38*OYY38,0)</f>
        <v>804</v>
      </c>
      <c r="OZA38" s="450" t="s">
        <v>327</v>
      </c>
      <c r="OZB38" s="450" t="s">
        <v>127</v>
      </c>
      <c r="OZC38" s="446" t="s">
        <v>128</v>
      </c>
      <c r="OZD38" s="446" t="s">
        <v>129</v>
      </c>
      <c r="OZE38" s="446" t="s">
        <v>130</v>
      </c>
      <c r="OZF38" s="446">
        <v>0.3</v>
      </c>
      <c r="OZG38" s="451">
        <f>+VLOOKUP(OZB38,[111]Insumos!$A$2:$F$2700,5,FALSE)</f>
        <v>2679</v>
      </c>
      <c r="OZH38" s="451">
        <f>+ROUND(OZF38*OZG38,0)</f>
        <v>804</v>
      </c>
      <c r="OZI38" s="450" t="s">
        <v>327</v>
      </c>
      <c r="OZJ38" s="450" t="s">
        <v>127</v>
      </c>
      <c r="OZK38" s="446" t="s">
        <v>128</v>
      </c>
      <c r="OZL38" s="446" t="s">
        <v>129</v>
      </c>
      <c r="OZM38" s="446" t="s">
        <v>130</v>
      </c>
      <c r="OZN38" s="446">
        <v>0.3</v>
      </c>
      <c r="OZO38" s="451">
        <f>+VLOOKUP(OZJ38,[111]Insumos!$A$2:$F$2700,5,FALSE)</f>
        <v>2679</v>
      </c>
      <c r="OZP38" s="451">
        <f>+ROUND(OZN38*OZO38,0)</f>
        <v>804</v>
      </c>
      <c r="OZQ38" s="450" t="s">
        <v>327</v>
      </c>
      <c r="OZR38" s="450" t="s">
        <v>127</v>
      </c>
      <c r="OZS38" s="446" t="s">
        <v>128</v>
      </c>
      <c r="OZT38" s="446" t="s">
        <v>129</v>
      </c>
      <c r="OZU38" s="446" t="s">
        <v>130</v>
      </c>
      <c r="OZV38" s="446">
        <v>0.3</v>
      </c>
      <c r="OZW38" s="451">
        <f>+VLOOKUP(OZR38,[111]Insumos!$A$2:$F$2700,5,FALSE)</f>
        <v>2679</v>
      </c>
      <c r="OZX38" s="451">
        <f>+ROUND(OZV38*OZW38,0)</f>
        <v>804</v>
      </c>
      <c r="OZY38" s="450" t="s">
        <v>327</v>
      </c>
      <c r="OZZ38" s="450" t="s">
        <v>127</v>
      </c>
      <c r="PAA38" s="446" t="s">
        <v>128</v>
      </c>
      <c r="PAB38" s="446" t="s">
        <v>129</v>
      </c>
      <c r="PAC38" s="446" t="s">
        <v>130</v>
      </c>
      <c r="PAD38" s="446">
        <v>0.3</v>
      </c>
      <c r="PAE38" s="451">
        <f>+VLOOKUP(OZZ38,[111]Insumos!$A$2:$F$2700,5,FALSE)</f>
        <v>2679</v>
      </c>
      <c r="PAF38" s="451">
        <f>+ROUND(PAD38*PAE38,0)</f>
        <v>804</v>
      </c>
      <c r="PAG38" s="450" t="s">
        <v>327</v>
      </c>
      <c r="PAH38" s="450" t="s">
        <v>127</v>
      </c>
      <c r="PAI38" s="446" t="s">
        <v>128</v>
      </c>
      <c r="PAJ38" s="446" t="s">
        <v>129</v>
      </c>
      <c r="PAK38" s="446" t="s">
        <v>130</v>
      </c>
      <c r="PAL38" s="446">
        <v>0.3</v>
      </c>
      <c r="PAM38" s="451">
        <f>+VLOOKUP(PAH38,[111]Insumos!$A$2:$F$2700,5,FALSE)</f>
        <v>2679</v>
      </c>
      <c r="PAN38" s="451">
        <f>+ROUND(PAL38*PAM38,0)</f>
        <v>804</v>
      </c>
      <c r="PAO38" s="450" t="s">
        <v>327</v>
      </c>
      <c r="PAP38" s="450" t="s">
        <v>127</v>
      </c>
      <c r="PAQ38" s="446" t="s">
        <v>128</v>
      </c>
      <c r="PAR38" s="446" t="s">
        <v>129</v>
      </c>
      <c r="PAS38" s="446" t="s">
        <v>130</v>
      </c>
      <c r="PAT38" s="446">
        <v>0.3</v>
      </c>
      <c r="PAU38" s="451">
        <f>+VLOOKUP(PAP38,[111]Insumos!$A$2:$F$2700,5,FALSE)</f>
        <v>2679</v>
      </c>
      <c r="PAV38" s="451">
        <f>+ROUND(PAT38*PAU38,0)</f>
        <v>804</v>
      </c>
      <c r="PAW38" s="450" t="s">
        <v>327</v>
      </c>
      <c r="PAX38" s="450" t="s">
        <v>127</v>
      </c>
      <c r="PAY38" s="446" t="s">
        <v>128</v>
      </c>
      <c r="PAZ38" s="446" t="s">
        <v>129</v>
      </c>
      <c r="PBA38" s="446" t="s">
        <v>130</v>
      </c>
      <c r="PBB38" s="446">
        <v>0.3</v>
      </c>
      <c r="PBC38" s="451">
        <f>+VLOOKUP(PAX38,[111]Insumos!$A$2:$F$2700,5,FALSE)</f>
        <v>2679</v>
      </c>
      <c r="PBD38" s="451">
        <f>+ROUND(PBB38*PBC38,0)</f>
        <v>804</v>
      </c>
      <c r="PBE38" s="450" t="s">
        <v>327</v>
      </c>
      <c r="PBF38" s="450" t="s">
        <v>127</v>
      </c>
      <c r="PBG38" s="446" t="s">
        <v>128</v>
      </c>
      <c r="PBH38" s="446" t="s">
        <v>129</v>
      </c>
      <c r="PBI38" s="446" t="s">
        <v>130</v>
      </c>
      <c r="PBJ38" s="446">
        <v>0.3</v>
      </c>
      <c r="PBK38" s="451">
        <f>+VLOOKUP(PBF38,[111]Insumos!$A$2:$F$2700,5,FALSE)</f>
        <v>2679</v>
      </c>
      <c r="PBL38" s="451">
        <f>+ROUND(PBJ38*PBK38,0)</f>
        <v>804</v>
      </c>
      <c r="PBM38" s="450" t="s">
        <v>327</v>
      </c>
      <c r="PBN38" s="450" t="s">
        <v>127</v>
      </c>
      <c r="PBO38" s="446" t="s">
        <v>128</v>
      </c>
      <c r="PBP38" s="446" t="s">
        <v>129</v>
      </c>
      <c r="PBQ38" s="446" t="s">
        <v>130</v>
      </c>
      <c r="PBR38" s="446">
        <v>0.3</v>
      </c>
      <c r="PBS38" s="451">
        <f>+VLOOKUP(PBN38,[111]Insumos!$A$2:$F$2700,5,FALSE)</f>
        <v>2679</v>
      </c>
      <c r="PBT38" s="451">
        <f>+ROUND(PBR38*PBS38,0)</f>
        <v>804</v>
      </c>
      <c r="PBU38" s="450" t="s">
        <v>327</v>
      </c>
      <c r="PBV38" s="450" t="s">
        <v>127</v>
      </c>
      <c r="PBW38" s="446" t="s">
        <v>128</v>
      </c>
      <c r="PBX38" s="446" t="s">
        <v>129</v>
      </c>
      <c r="PBY38" s="446" t="s">
        <v>130</v>
      </c>
      <c r="PBZ38" s="446">
        <v>0.3</v>
      </c>
      <c r="PCA38" s="451">
        <f>+VLOOKUP(PBV38,[111]Insumos!$A$2:$F$2700,5,FALSE)</f>
        <v>2679</v>
      </c>
      <c r="PCB38" s="451">
        <f>+ROUND(PBZ38*PCA38,0)</f>
        <v>804</v>
      </c>
      <c r="PCC38" s="450" t="s">
        <v>327</v>
      </c>
      <c r="PCD38" s="450" t="s">
        <v>127</v>
      </c>
      <c r="PCE38" s="446" t="s">
        <v>128</v>
      </c>
      <c r="PCF38" s="446" t="s">
        <v>129</v>
      </c>
      <c r="PCG38" s="446" t="s">
        <v>130</v>
      </c>
      <c r="PCH38" s="446">
        <v>0.3</v>
      </c>
      <c r="PCI38" s="451">
        <f>+VLOOKUP(PCD38,[111]Insumos!$A$2:$F$2700,5,FALSE)</f>
        <v>2679</v>
      </c>
      <c r="PCJ38" s="451">
        <f>+ROUND(PCH38*PCI38,0)</f>
        <v>804</v>
      </c>
      <c r="PCK38" s="450" t="s">
        <v>327</v>
      </c>
      <c r="PCL38" s="450" t="s">
        <v>127</v>
      </c>
      <c r="PCM38" s="446" t="s">
        <v>128</v>
      </c>
      <c r="PCN38" s="446" t="s">
        <v>129</v>
      </c>
      <c r="PCO38" s="446" t="s">
        <v>130</v>
      </c>
      <c r="PCP38" s="446">
        <v>0.3</v>
      </c>
      <c r="PCQ38" s="451">
        <f>+VLOOKUP(PCL38,[111]Insumos!$A$2:$F$2700,5,FALSE)</f>
        <v>2679</v>
      </c>
      <c r="PCR38" s="451">
        <f>+ROUND(PCP38*PCQ38,0)</f>
        <v>804</v>
      </c>
      <c r="PCS38" s="450" t="s">
        <v>327</v>
      </c>
      <c r="PCT38" s="450" t="s">
        <v>127</v>
      </c>
      <c r="PCU38" s="446" t="s">
        <v>128</v>
      </c>
      <c r="PCV38" s="446" t="s">
        <v>129</v>
      </c>
      <c r="PCW38" s="446" t="s">
        <v>130</v>
      </c>
      <c r="PCX38" s="446">
        <v>0.3</v>
      </c>
      <c r="PCY38" s="451">
        <f>+VLOOKUP(PCT38,[111]Insumos!$A$2:$F$2700,5,FALSE)</f>
        <v>2679</v>
      </c>
      <c r="PCZ38" s="451">
        <f>+ROUND(PCX38*PCY38,0)</f>
        <v>804</v>
      </c>
      <c r="PDA38" s="450" t="s">
        <v>327</v>
      </c>
      <c r="PDB38" s="450" t="s">
        <v>127</v>
      </c>
      <c r="PDC38" s="446" t="s">
        <v>128</v>
      </c>
      <c r="PDD38" s="446" t="s">
        <v>129</v>
      </c>
      <c r="PDE38" s="446" t="s">
        <v>130</v>
      </c>
      <c r="PDF38" s="446">
        <v>0.3</v>
      </c>
      <c r="PDG38" s="451">
        <f>+VLOOKUP(PDB38,[111]Insumos!$A$2:$F$2700,5,FALSE)</f>
        <v>2679</v>
      </c>
      <c r="PDH38" s="451">
        <f>+ROUND(PDF38*PDG38,0)</f>
        <v>804</v>
      </c>
      <c r="PDI38" s="450" t="s">
        <v>327</v>
      </c>
      <c r="PDJ38" s="450" t="s">
        <v>127</v>
      </c>
      <c r="PDK38" s="446" t="s">
        <v>128</v>
      </c>
      <c r="PDL38" s="446" t="s">
        <v>129</v>
      </c>
      <c r="PDM38" s="446" t="s">
        <v>130</v>
      </c>
      <c r="PDN38" s="446">
        <v>0.3</v>
      </c>
      <c r="PDO38" s="451">
        <f>+VLOOKUP(PDJ38,[111]Insumos!$A$2:$F$2700,5,FALSE)</f>
        <v>2679</v>
      </c>
      <c r="PDP38" s="451">
        <f>+ROUND(PDN38*PDO38,0)</f>
        <v>804</v>
      </c>
      <c r="PDQ38" s="450" t="s">
        <v>327</v>
      </c>
      <c r="PDR38" s="450" t="s">
        <v>127</v>
      </c>
      <c r="PDS38" s="446" t="s">
        <v>128</v>
      </c>
      <c r="PDT38" s="446" t="s">
        <v>129</v>
      </c>
      <c r="PDU38" s="446" t="s">
        <v>130</v>
      </c>
      <c r="PDV38" s="446">
        <v>0.3</v>
      </c>
      <c r="PDW38" s="451">
        <f>+VLOOKUP(PDR38,[111]Insumos!$A$2:$F$2700,5,FALSE)</f>
        <v>2679</v>
      </c>
      <c r="PDX38" s="451">
        <f>+ROUND(PDV38*PDW38,0)</f>
        <v>804</v>
      </c>
      <c r="PDY38" s="450" t="s">
        <v>327</v>
      </c>
      <c r="PDZ38" s="450" t="s">
        <v>127</v>
      </c>
      <c r="PEA38" s="446" t="s">
        <v>128</v>
      </c>
      <c r="PEB38" s="446" t="s">
        <v>129</v>
      </c>
      <c r="PEC38" s="446" t="s">
        <v>130</v>
      </c>
      <c r="PED38" s="446">
        <v>0.3</v>
      </c>
      <c r="PEE38" s="451">
        <f>+VLOOKUP(PDZ38,[111]Insumos!$A$2:$F$2700,5,FALSE)</f>
        <v>2679</v>
      </c>
      <c r="PEF38" s="451">
        <f>+ROUND(PED38*PEE38,0)</f>
        <v>804</v>
      </c>
      <c r="PEG38" s="450" t="s">
        <v>327</v>
      </c>
      <c r="PEH38" s="450" t="s">
        <v>127</v>
      </c>
      <c r="PEI38" s="446" t="s">
        <v>128</v>
      </c>
      <c r="PEJ38" s="446" t="s">
        <v>129</v>
      </c>
      <c r="PEK38" s="446" t="s">
        <v>130</v>
      </c>
      <c r="PEL38" s="446">
        <v>0.3</v>
      </c>
      <c r="PEM38" s="451">
        <f>+VLOOKUP(PEH38,[111]Insumos!$A$2:$F$2700,5,FALSE)</f>
        <v>2679</v>
      </c>
      <c r="PEN38" s="451">
        <f>+ROUND(PEL38*PEM38,0)</f>
        <v>804</v>
      </c>
      <c r="PEO38" s="450" t="s">
        <v>327</v>
      </c>
      <c r="PEP38" s="450" t="s">
        <v>127</v>
      </c>
      <c r="PEQ38" s="446" t="s">
        <v>128</v>
      </c>
      <c r="PER38" s="446" t="s">
        <v>129</v>
      </c>
      <c r="PES38" s="446" t="s">
        <v>130</v>
      </c>
      <c r="PET38" s="446">
        <v>0.3</v>
      </c>
      <c r="PEU38" s="451">
        <f>+VLOOKUP(PEP38,[111]Insumos!$A$2:$F$2700,5,FALSE)</f>
        <v>2679</v>
      </c>
      <c r="PEV38" s="451">
        <f>+ROUND(PET38*PEU38,0)</f>
        <v>804</v>
      </c>
      <c r="PEW38" s="450" t="s">
        <v>327</v>
      </c>
      <c r="PEX38" s="450" t="s">
        <v>127</v>
      </c>
      <c r="PEY38" s="446" t="s">
        <v>128</v>
      </c>
      <c r="PEZ38" s="446" t="s">
        <v>129</v>
      </c>
      <c r="PFA38" s="446" t="s">
        <v>130</v>
      </c>
      <c r="PFB38" s="446">
        <v>0.3</v>
      </c>
      <c r="PFC38" s="451">
        <f>+VLOOKUP(PEX38,[111]Insumos!$A$2:$F$2700,5,FALSE)</f>
        <v>2679</v>
      </c>
      <c r="PFD38" s="451">
        <f>+ROUND(PFB38*PFC38,0)</f>
        <v>804</v>
      </c>
      <c r="PFE38" s="450" t="s">
        <v>327</v>
      </c>
      <c r="PFF38" s="450" t="s">
        <v>127</v>
      </c>
      <c r="PFG38" s="446" t="s">
        <v>128</v>
      </c>
      <c r="PFH38" s="446" t="s">
        <v>129</v>
      </c>
      <c r="PFI38" s="446" t="s">
        <v>130</v>
      </c>
      <c r="PFJ38" s="446">
        <v>0.3</v>
      </c>
      <c r="PFK38" s="451">
        <f>+VLOOKUP(PFF38,[111]Insumos!$A$2:$F$2700,5,FALSE)</f>
        <v>2679</v>
      </c>
      <c r="PFL38" s="451">
        <f>+ROUND(PFJ38*PFK38,0)</f>
        <v>804</v>
      </c>
      <c r="PFM38" s="450" t="s">
        <v>327</v>
      </c>
      <c r="PFN38" s="450" t="s">
        <v>127</v>
      </c>
      <c r="PFO38" s="446" t="s">
        <v>128</v>
      </c>
      <c r="PFP38" s="446" t="s">
        <v>129</v>
      </c>
      <c r="PFQ38" s="446" t="s">
        <v>130</v>
      </c>
      <c r="PFR38" s="446">
        <v>0.3</v>
      </c>
      <c r="PFS38" s="451">
        <f>+VLOOKUP(PFN38,[111]Insumos!$A$2:$F$2700,5,FALSE)</f>
        <v>2679</v>
      </c>
      <c r="PFT38" s="451">
        <f>+ROUND(PFR38*PFS38,0)</f>
        <v>804</v>
      </c>
      <c r="PFU38" s="450" t="s">
        <v>327</v>
      </c>
      <c r="PFV38" s="450" t="s">
        <v>127</v>
      </c>
      <c r="PFW38" s="446" t="s">
        <v>128</v>
      </c>
      <c r="PFX38" s="446" t="s">
        <v>129</v>
      </c>
      <c r="PFY38" s="446" t="s">
        <v>130</v>
      </c>
      <c r="PFZ38" s="446">
        <v>0.3</v>
      </c>
      <c r="PGA38" s="451">
        <f>+VLOOKUP(PFV38,[111]Insumos!$A$2:$F$2700,5,FALSE)</f>
        <v>2679</v>
      </c>
      <c r="PGB38" s="451">
        <f>+ROUND(PFZ38*PGA38,0)</f>
        <v>804</v>
      </c>
      <c r="PGC38" s="450" t="s">
        <v>327</v>
      </c>
      <c r="PGD38" s="450" t="s">
        <v>127</v>
      </c>
      <c r="PGE38" s="446" t="s">
        <v>128</v>
      </c>
      <c r="PGF38" s="446" t="s">
        <v>129</v>
      </c>
      <c r="PGG38" s="446" t="s">
        <v>130</v>
      </c>
      <c r="PGH38" s="446">
        <v>0.3</v>
      </c>
      <c r="PGI38" s="451">
        <f>+VLOOKUP(PGD38,[111]Insumos!$A$2:$F$2700,5,FALSE)</f>
        <v>2679</v>
      </c>
      <c r="PGJ38" s="451">
        <f>+ROUND(PGH38*PGI38,0)</f>
        <v>804</v>
      </c>
      <c r="PGK38" s="450" t="s">
        <v>327</v>
      </c>
      <c r="PGL38" s="450" t="s">
        <v>127</v>
      </c>
      <c r="PGM38" s="446" t="s">
        <v>128</v>
      </c>
      <c r="PGN38" s="446" t="s">
        <v>129</v>
      </c>
      <c r="PGO38" s="446" t="s">
        <v>130</v>
      </c>
      <c r="PGP38" s="446">
        <v>0.3</v>
      </c>
      <c r="PGQ38" s="451">
        <f>+VLOOKUP(PGL38,[111]Insumos!$A$2:$F$2700,5,FALSE)</f>
        <v>2679</v>
      </c>
      <c r="PGR38" s="451">
        <f>+ROUND(PGP38*PGQ38,0)</f>
        <v>804</v>
      </c>
      <c r="PGS38" s="450" t="s">
        <v>327</v>
      </c>
      <c r="PGT38" s="450" t="s">
        <v>127</v>
      </c>
      <c r="PGU38" s="446" t="s">
        <v>128</v>
      </c>
      <c r="PGV38" s="446" t="s">
        <v>129</v>
      </c>
      <c r="PGW38" s="446" t="s">
        <v>130</v>
      </c>
      <c r="PGX38" s="446">
        <v>0.3</v>
      </c>
      <c r="PGY38" s="451">
        <f>+VLOOKUP(PGT38,[111]Insumos!$A$2:$F$2700,5,FALSE)</f>
        <v>2679</v>
      </c>
      <c r="PGZ38" s="451">
        <f>+ROUND(PGX38*PGY38,0)</f>
        <v>804</v>
      </c>
      <c r="PHA38" s="450" t="s">
        <v>327</v>
      </c>
      <c r="PHB38" s="450" t="s">
        <v>127</v>
      </c>
      <c r="PHC38" s="446" t="s">
        <v>128</v>
      </c>
      <c r="PHD38" s="446" t="s">
        <v>129</v>
      </c>
      <c r="PHE38" s="446" t="s">
        <v>130</v>
      </c>
      <c r="PHF38" s="446">
        <v>0.3</v>
      </c>
      <c r="PHG38" s="451">
        <f>+VLOOKUP(PHB38,[111]Insumos!$A$2:$F$2700,5,FALSE)</f>
        <v>2679</v>
      </c>
      <c r="PHH38" s="451">
        <f>+ROUND(PHF38*PHG38,0)</f>
        <v>804</v>
      </c>
      <c r="PHI38" s="450" t="s">
        <v>327</v>
      </c>
      <c r="PHJ38" s="450" t="s">
        <v>127</v>
      </c>
      <c r="PHK38" s="446" t="s">
        <v>128</v>
      </c>
      <c r="PHL38" s="446" t="s">
        <v>129</v>
      </c>
      <c r="PHM38" s="446" t="s">
        <v>130</v>
      </c>
      <c r="PHN38" s="446">
        <v>0.3</v>
      </c>
      <c r="PHO38" s="451">
        <f>+VLOOKUP(PHJ38,[111]Insumos!$A$2:$F$2700,5,FALSE)</f>
        <v>2679</v>
      </c>
      <c r="PHP38" s="451">
        <f>+ROUND(PHN38*PHO38,0)</f>
        <v>804</v>
      </c>
      <c r="PHQ38" s="450" t="s">
        <v>327</v>
      </c>
      <c r="PHR38" s="450" t="s">
        <v>127</v>
      </c>
      <c r="PHS38" s="446" t="s">
        <v>128</v>
      </c>
      <c r="PHT38" s="446" t="s">
        <v>129</v>
      </c>
      <c r="PHU38" s="446" t="s">
        <v>130</v>
      </c>
      <c r="PHV38" s="446">
        <v>0.3</v>
      </c>
      <c r="PHW38" s="451">
        <f>+VLOOKUP(PHR38,[111]Insumos!$A$2:$F$2700,5,FALSE)</f>
        <v>2679</v>
      </c>
      <c r="PHX38" s="451">
        <f>+ROUND(PHV38*PHW38,0)</f>
        <v>804</v>
      </c>
      <c r="PHY38" s="450" t="s">
        <v>327</v>
      </c>
      <c r="PHZ38" s="450" t="s">
        <v>127</v>
      </c>
      <c r="PIA38" s="446" t="s">
        <v>128</v>
      </c>
      <c r="PIB38" s="446" t="s">
        <v>129</v>
      </c>
      <c r="PIC38" s="446" t="s">
        <v>130</v>
      </c>
      <c r="PID38" s="446">
        <v>0.3</v>
      </c>
      <c r="PIE38" s="451">
        <f>+VLOOKUP(PHZ38,[111]Insumos!$A$2:$F$2700,5,FALSE)</f>
        <v>2679</v>
      </c>
      <c r="PIF38" s="451">
        <f>+ROUND(PID38*PIE38,0)</f>
        <v>804</v>
      </c>
      <c r="PIG38" s="450" t="s">
        <v>327</v>
      </c>
      <c r="PIH38" s="450" t="s">
        <v>127</v>
      </c>
      <c r="PII38" s="446" t="s">
        <v>128</v>
      </c>
      <c r="PIJ38" s="446" t="s">
        <v>129</v>
      </c>
      <c r="PIK38" s="446" t="s">
        <v>130</v>
      </c>
      <c r="PIL38" s="446">
        <v>0.3</v>
      </c>
      <c r="PIM38" s="451">
        <f>+VLOOKUP(PIH38,[111]Insumos!$A$2:$F$2700,5,FALSE)</f>
        <v>2679</v>
      </c>
      <c r="PIN38" s="451">
        <f>+ROUND(PIL38*PIM38,0)</f>
        <v>804</v>
      </c>
      <c r="PIO38" s="450" t="s">
        <v>327</v>
      </c>
      <c r="PIP38" s="450" t="s">
        <v>127</v>
      </c>
      <c r="PIQ38" s="446" t="s">
        <v>128</v>
      </c>
      <c r="PIR38" s="446" t="s">
        <v>129</v>
      </c>
      <c r="PIS38" s="446" t="s">
        <v>130</v>
      </c>
      <c r="PIT38" s="446">
        <v>0.3</v>
      </c>
      <c r="PIU38" s="451">
        <f>+VLOOKUP(PIP38,[111]Insumos!$A$2:$F$2700,5,FALSE)</f>
        <v>2679</v>
      </c>
      <c r="PIV38" s="451">
        <f>+ROUND(PIT38*PIU38,0)</f>
        <v>804</v>
      </c>
      <c r="PIW38" s="450" t="s">
        <v>327</v>
      </c>
      <c r="PIX38" s="450" t="s">
        <v>127</v>
      </c>
      <c r="PIY38" s="446" t="s">
        <v>128</v>
      </c>
      <c r="PIZ38" s="446" t="s">
        <v>129</v>
      </c>
      <c r="PJA38" s="446" t="s">
        <v>130</v>
      </c>
      <c r="PJB38" s="446">
        <v>0.3</v>
      </c>
      <c r="PJC38" s="451">
        <f>+VLOOKUP(PIX38,[111]Insumos!$A$2:$F$2700,5,FALSE)</f>
        <v>2679</v>
      </c>
      <c r="PJD38" s="451">
        <f>+ROUND(PJB38*PJC38,0)</f>
        <v>804</v>
      </c>
      <c r="PJE38" s="450" t="s">
        <v>327</v>
      </c>
      <c r="PJF38" s="450" t="s">
        <v>127</v>
      </c>
      <c r="PJG38" s="446" t="s">
        <v>128</v>
      </c>
      <c r="PJH38" s="446" t="s">
        <v>129</v>
      </c>
      <c r="PJI38" s="446" t="s">
        <v>130</v>
      </c>
      <c r="PJJ38" s="446">
        <v>0.3</v>
      </c>
      <c r="PJK38" s="451">
        <f>+VLOOKUP(PJF38,[111]Insumos!$A$2:$F$2700,5,FALSE)</f>
        <v>2679</v>
      </c>
      <c r="PJL38" s="451">
        <f>+ROUND(PJJ38*PJK38,0)</f>
        <v>804</v>
      </c>
      <c r="PJM38" s="450" t="s">
        <v>327</v>
      </c>
      <c r="PJN38" s="450" t="s">
        <v>127</v>
      </c>
      <c r="PJO38" s="446" t="s">
        <v>128</v>
      </c>
      <c r="PJP38" s="446" t="s">
        <v>129</v>
      </c>
      <c r="PJQ38" s="446" t="s">
        <v>130</v>
      </c>
      <c r="PJR38" s="446">
        <v>0.3</v>
      </c>
      <c r="PJS38" s="451">
        <f>+VLOOKUP(PJN38,[111]Insumos!$A$2:$F$2700,5,FALSE)</f>
        <v>2679</v>
      </c>
      <c r="PJT38" s="451">
        <f>+ROUND(PJR38*PJS38,0)</f>
        <v>804</v>
      </c>
      <c r="PJU38" s="450" t="s">
        <v>327</v>
      </c>
      <c r="PJV38" s="450" t="s">
        <v>127</v>
      </c>
      <c r="PJW38" s="446" t="s">
        <v>128</v>
      </c>
      <c r="PJX38" s="446" t="s">
        <v>129</v>
      </c>
      <c r="PJY38" s="446" t="s">
        <v>130</v>
      </c>
      <c r="PJZ38" s="446">
        <v>0.3</v>
      </c>
      <c r="PKA38" s="451">
        <f>+VLOOKUP(PJV38,[111]Insumos!$A$2:$F$2700,5,FALSE)</f>
        <v>2679</v>
      </c>
      <c r="PKB38" s="451">
        <f>+ROUND(PJZ38*PKA38,0)</f>
        <v>804</v>
      </c>
      <c r="PKC38" s="450" t="s">
        <v>327</v>
      </c>
      <c r="PKD38" s="450" t="s">
        <v>127</v>
      </c>
      <c r="PKE38" s="446" t="s">
        <v>128</v>
      </c>
      <c r="PKF38" s="446" t="s">
        <v>129</v>
      </c>
      <c r="PKG38" s="446" t="s">
        <v>130</v>
      </c>
      <c r="PKH38" s="446">
        <v>0.3</v>
      </c>
      <c r="PKI38" s="451">
        <f>+VLOOKUP(PKD38,[111]Insumos!$A$2:$F$2700,5,FALSE)</f>
        <v>2679</v>
      </c>
      <c r="PKJ38" s="451">
        <f>+ROUND(PKH38*PKI38,0)</f>
        <v>804</v>
      </c>
      <c r="PKK38" s="450" t="s">
        <v>327</v>
      </c>
      <c r="PKL38" s="450" t="s">
        <v>127</v>
      </c>
      <c r="PKM38" s="446" t="s">
        <v>128</v>
      </c>
      <c r="PKN38" s="446" t="s">
        <v>129</v>
      </c>
      <c r="PKO38" s="446" t="s">
        <v>130</v>
      </c>
      <c r="PKP38" s="446">
        <v>0.3</v>
      </c>
      <c r="PKQ38" s="451">
        <f>+VLOOKUP(PKL38,[111]Insumos!$A$2:$F$2700,5,FALSE)</f>
        <v>2679</v>
      </c>
      <c r="PKR38" s="451">
        <f>+ROUND(PKP38*PKQ38,0)</f>
        <v>804</v>
      </c>
      <c r="PKS38" s="450" t="s">
        <v>327</v>
      </c>
      <c r="PKT38" s="450" t="s">
        <v>127</v>
      </c>
      <c r="PKU38" s="446" t="s">
        <v>128</v>
      </c>
      <c r="PKV38" s="446" t="s">
        <v>129</v>
      </c>
      <c r="PKW38" s="446" t="s">
        <v>130</v>
      </c>
      <c r="PKX38" s="446">
        <v>0.3</v>
      </c>
      <c r="PKY38" s="451">
        <f>+VLOOKUP(PKT38,[111]Insumos!$A$2:$F$2700,5,FALSE)</f>
        <v>2679</v>
      </c>
      <c r="PKZ38" s="451">
        <f>+ROUND(PKX38*PKY38,0)</f>
        <v>804</v>
      </c>
      <c r="PLA38" s="450" t="s">
        <v>327</v>
      </c>
      <c r="PLB38" s="450" t="s">
        <v>127</v>
      </c>
      <c r="PLC38" s="446" t="s">
        <v>128</v>
      </c>
      <c r="PLD38" s="446" t="s">
        <v>129</v>
      </c>
      <c r="PLE38" s="446" t="s">
        <v>130</v>
      </c>
      <c r="PLF38" s="446">
        <v>0.3</v>
      </c>
      <c r="PLG38" s="451">
        <f>+VLOOKUP(PLB38,[111]Insumos!$A$2:$F$2700,5,FALSE)</f>
        <v>2679</v>
      </c>
      <c r="PLH38" s="451">
        <f>+ROUND(PLF38*PLG38,0)</f>
        <v>804</v>
      </c>
      <c r="PLI38" s="450" t="s">
        <v>327</v>
      </c>
      <c r="PLJ38" s="450" t="s">
        <v>127</v>
      </c>
      <c r="PLK38" s="446" t="s">
        <v>128</v>
      </c>
      <c r="PLL38" s="446" t="s">
        <v>129</v>
      </c>
      <c r="PLM38" s="446" t="s">
        <v>130</v>
      </c>
      <c r="PLN38" s="446">
        <v>0.3</v>
      </c>
      <c r="PLO38" s="451">
        <f>+VLOOKUP(PLJ38,[111]Insumos!$A$2:$F$2700,5,FALSE)</f>
        <v>2679</v>
      </c>
      <c r="PLP38" s="451">
        <f>+ROUND(PLN38*PLO38,0)</f>
        <v>804</v>
      </c>
      <c r="PLQ38" s="450" t="s">
        <v>327</v>
      </c>
      <c r="PLR38" s="450" t="s">
        <v>127</v>
      </c>
      <c r="PLS38" s="446" t="s">
        <v>128</v>
      </c>
      <c r="PLT38" s="446" t="s">
        <v>129</v>
      </c>
      <c r="PLU38" s="446" t="s">
        <v>130</v>
      </c>
      <c r="PLV38" s="446">
        <v>0.3</v>
      </c>
      <c r="PLW38" s="451">
        <f>+VLOOKUP(PLR38,[111]Insumos!$A$2:$F$2700,5,FALSE)</f>
        <v>2679</v>
      </c>
      <c r="PLX38" s="451">
        <f>+ROUND(PLV38*PLW38,0)</f>
        <v>804</v>
      </c>
      <c r="PLY38" s="450" t="s">
        <v>327</v>
      </c>
      <c r="PLZ38" s="450" t="s">
        <v>127</v>
      </c>
      <c r="PMA38" s="446" t="s">
        <v>128</v>
      </c>
      <c r="PMB38" s="446" t="s">
        <v>129</v>
      </c>
      <c r="PMC38" s="446" t="s">
        <v>130</v>
      </c>
      <c r="PMD38" s="446">
        <v>0.3</v>
      </c>
      <c r="PME38" s="451">
        <f>+VLOOKUP(PLZ38,[111]Insumos!$A$2:$F$2700,5,FALSE)</f>
        <v>2679</v>
      </c>
      <c r="PMF38" s="451">
        <f>+ROUND(PMD38*PME38,0)</f>
        <v>804</v>
      </c>
      <c r="PMG38" s="450" t="s">
        <v>327</v>
      </c>
      <c r="PMH38" s="450" t="s">
        <v>127</v>
      </c>
      <c r="PMI38" s="446" t="s">
        <v>128</v>
      </c>
      <c r="PMJ38" s="446" t="s">
        <v>129</v>
      </c>
      <c r="PMK38" s="446" t="s">
        <v>130</v>
      </c>
      <c r="PML38" s="446">
        <v>0.3</v>
      </c>
      <c r="PMM38" s="451">
        <f>+VLOOKUP(PMH38,[111]Insumos!$A$2:$F$2700,5,FALSE)</f>
        <v>2679</v>
      </c>
      <c r="PMN38" s="451">
        <f>+ROUND(PML38*PMM38,0)</f>
        <v>804</v>
      </c>
      <c r="PMO38" s="450" t="s">
        <v>327</v>
      </c>
      <c r="PMP38" s="450" t="s">
        <v>127</v>
      </c>
      <c r="PMQ38" s="446" t="s">
        <v>128</v>
      </c>
      <c r="PMR38" s="446" t="s">
        <v>129</v>
      </c>
      <c r="PMS38" s="446" t="s">
        <v>130</v>
      </c>
      <c r="PMT38" s="446">
        <v>0.3</v>
      </c>
      <c r="PMU38" s="451">
        <f>+VLOOKUP(PMP38,[111]Insumos!$A$2:$F$2700,5,FALSE)</f>
        <v>2679</v>
      </c>
      <c r="PMV38" s="451">
        <f>+ROUND(PMT38*PMU38,0)</f>
        <v>804</v>
      </c>
      <c r="PMW38" s="450" t="s">
        <v>327</v>
      </c>
      <c r="PMX38" s="450" t="s">
        <v>127</v>
      </c>
      <c r="PMY38" s="446" t="s">
        <v>128</v>
      </c>
      <c r="PMZ38" s="446" t="s">
        <v>129</v>
      </c>
      <c r="PNA38" s="446" t="s">
        <v>130</v>
      </c>
      <c r="PNB38" s="446">
        <v>0.3</v>
      </c>
      <c r="PNC38" s="451">
        <f>+VLOOKUP(PMX38,[111]Insumos!$A$2:$F$2700,5,FALSE)</f>
        <v>2679</v>
      </c>
      <c r="PND38" s="451">
        <f>+ROUND(PNB38*PNC38,0)</f>
        <v>804</v>
      </c>
      <c r="PNE38" s="450" t="s">
        <v>327</v>
      </c>
      <c r="PNF38" s="450" t="s">
        <v>127</v>
      </c>
      <c r="PNG38" s="446" t="s">
        <v>128</v>
      </c>
      <c r="PNH38" s="446" t="s">
        <v>129</v>
      </c>
      <c r="PNI38" s="446" t="s">
        <v>130</v>
      </c>
      <c r="PNJ38" s="446">
        <v>0.3</v>
      </c>
      <c r="PNK38" s="451">
        <f>+VLOOKUP(PNF38,[111]Insumos!$A$2:$F$2700,5,FALSE)</f>
        <v>2679</v>
      </c>
      <c r="PNL38" s="451">
        <f>+ROUND(PNJ38*PNK38,0)</f>
        <v>804</v>
      </c>
      <c r="PNM38" s="450" t="s">
        <v>327</v>
      </c>
      <c r="PNN38" s="450" t="s">
        <v>127</v>
      </c>
      <c r="PNO38" s="446" t="s">
        <v>128</v>
      </c>
      <c r="PNP38" s="446" t="s">
        <v>129</v>
      </c>
      <c r="PNQ38" s="446" t="s">
        <v>130</v>
      </c>
      <c r="PNR38" s="446">
        <v>0.3</v>
      </c>
      <c r="PNS38" s="451">
        <f>+VLOOKUP(PNN38,[111]Insumos!$A$2:$F$2700,5,FALSE)</f>
        <v>2679</v>
      </c>
      <c r="PNT38" s="451">
        <f>+ROUND(PNR38*PNS38,0)</f>
        <v>804</v>
      </c>
      <c r="PNU38" s="450" t="s">
        <v>327</v>
      </c>
      <c r="PNV38" s="450" t="s">
        <v>127</v>
      </c>
      <c r="PNW38" s="446" t="s">
        <v>128</v>
      </c>
      <c r="PNX38" s="446" t="s">
        <v>129</v>
      </c>
      <c r="PNY38" s="446" t="s">
        <v>130</v>
      </c>
      <c r="PNZ38" s="446">
        <v>0.3</v>
      </c>
      <c r="POA38" s="451">
        <f>+VLOOKUP(PNV38,[111]Insumos!$A$2:$F$2700,5,FALSE)</f>
        <v>2679</v>
      </c>
      <c r="POB38" s="451">
        <f>+ROUND(PNZ38*POA38,0)</f>
        <v>804</v>
      </c>
      <c r="POC38" s="450" t="s">
        <v>327</v>
      </c>
      <c r="POD38" s="450" t="s">
        <v>127</v>
      </c>
      <c r="POE38" s="446" t="s">
        <v>128</v>
      </c>
      <c r="POF38" s="446" t="s">
        <v>129</v>
      </c>
      <c r="POG38" s="446" t="s">
        <v>130</v>
      </c>
      <c r="POH38" s="446">
        <v>0.3</v>
      </c>
      <c r="POI38" s="451">
        <f>+VLOOKUP(POD38,[111]Insumos!$A$2:$F$2700,5,FALSE)</f>
        <v>2679</v>
      </c>
      <c r="POJ38" s="451">
        <f>+ROUND(POH38*POI38,0)</f>
        <v>804</v>
      </c>
      <c r="POK38" s="450" t="s">
        <v>327</v>
      </c>
      <c r="POL38" s="450" t="s">
        <v>127</v>
      </c>
      <c r="POM38" s="446" t="s">
        <v>128</v>
      </c>
      <c r="PON38" s="446" t="s">
        <v>129</v>
      </c>
      <c r="POO38" s="446" t="s">
        <v>130</v>
      </c>
      <c r="POP38" s="446">
        <v>0.3</v>
      </c>
      <c r="POQ38" s="451">
        <f>+VLOOKUP(POL38,[111]Insumos!$A$2:$F$2700,5,FALSE)</f>
        <v>2679</v>
      </c>
      <c r="POR38" s="451">
        <f>+ROUND(POP38*POQ38,0)</f>
        <v>804</v>
      </c>
      <c r="POS38" s="450" t="s">
        <v>327</v>
      </c>
      <c r="POT38" s="450" t="s">
        <v>127</v>
      </c>
      <c r="POU38" s="446" t="s">
        <v>128</v>
      </c>
      <c r="POV38" s="446" t="s">
        <v>129</v>
      </c>
      <c r="POW38" s="446" t="s">
        <v>130</v>
      </c>
      <c r="POX38" s="446">
        <v>0.3</v>
      </c>
      <c r="POY38" s="451">
        <f>+VLOOKUP(POT38,[111]Insumos!$A$2:$F$2700,5,FALSE)</f>
        <v>2679</v>
      </c>
      <c r="POZ38" s="451">
        <f>+ROUND(POX38*POY38,0)</f>
        <v>804</v>
      </c>
      <c r="PPA38" s="450" t="s">
        <v>327</v>
      </c>
      <c r="PPB38" s="450" t="s">
        <v>127</v>
      </c>
      <c r="PPC38" s="446" t="s">
        <v>128</v>
      </c>
      <c r="PPD38" s="446" t="s">
        <v>129</v>
      </c>
      <c r="PPE38" s="446" t="s">
        <v>130</v>
      </c>
      <c r="PPF38" s="446">
        <v>0.3</v>
      </c>
      <c r="PPG38" s="451">
        <f>+VLOOKUP(PPB38,[111]Insumos!$A$2:$F$2700,5,FALSE)</f>
        <v>2679</v>
      </c>
      <c r="PPH38" s="451">
        <f>+ROUND(PPF38*PPG38,0)</f>
        <v>804</v>
      </c>
      <c r="PPI38" s="450" t="s">
        <v>327</v>
      </c>
      <c r="PPJ38" s="450" t="s">
        <v>127</v>
      </c>
      <c r="PPK38" s="446" t="s">
        <v>128</v>
      </c>
      <c r="PPL38" s="446" t="s">
        <v>129</v>
      </c>
      <c r="PPM38" s="446" t="s">
        <v>130</v>
      </c>
      <c r="PPN38" s="446">
        <v>0.3</v>
      </c>
      <c r="PPO38" s="451">
        <f>+VLOOKUP(PPJ38,[111]Insumos!$A$2:$F$2700,5,FALSE)</f>
        <v>2679</v>
      </c>
      <c r="PPP38" s="451">
        <f>+ROUND(PPN38*PPO38,0)</f>
        <v>804</v>
      </c>
      <c r="PPQ38" s="450" t="s">
        <v>327</v>
      </c>
      <c r="PPR38" s="450" t="s">
        <v>127</v>
      </c>
      <c r="PPS38" s="446" t="s">
        <v>128</v>
      </c>
      <c r="PPT38" s="446" t="s">
        <v>129</v>
      </c>
      <c r="PPU38" s="446" t="s">
        <v>130</v>
      </c>
      <c r="PPV38" s="446">
        <v>0.3</v>
      </c>
      <c r="PPW38" s="451">
        <f>+VLOOKUP(PPR38,[111]Insumos!$A$2:$F$2700,5,FALSE)</f>
        <v>2679</v>
      </c>
      <c r="PPX38" s="451">
        <f>+ROUND(PPV38*PPW38,0)</f>
        <v>804</v>
      </c>
      <c r="PPY38" s="450" t="s">
        <v>327</v>
      </c>
      <c r="PPZ38" s="450" t="s">
        <v>127</v>
      </c>
      <c r="PQA38" s="446" t="s">
        <v>128</v>
      </c>
      <c r="PQB38" s="446" t="s">
        <v>129</v>
      </c>
      <c r="PQC38" s="446" t="s">
        <v>130</v>
      </c>
      <c r="PQD38" s="446">
        <v>0.3</v>
      </c>
      <c r="PQE38" s="451">
        <f>+VLOOKUP(PPZ38,[111]Insumos!$A$2:$F$2700,5,FALSE)</f>
        <v>2679</v>
      </c>
      <c r="PQF38" s="451">
        <f>+ROUND(PQD38*PQE38,0)</f>
        <v>804</v>
      </c>
      <c r="PQG38" s="450" t="s">
        <v>327</v>
      </c>
      <c r="PQH38" s="450" t="s">
        <v>127</v>
      </c>
      <c r="PQI38" s="446" t="s">
        <v>128</v>
      </c>
      <c r="PQJ38" s="446" t="s">
        <v>129</v>
      </c>
      <c r="PQK38" s="446" t="s">
        <v>130</v>
      </c>
      <c r="PQL38" s="446">
        <v>0.3</v>
      </c>
      <c r="PQM38" s="451">
        <f>+VLOOKUP(PQH38,[111]Insumos!$A$2:$F$2700,5,FALSE)</f>
        <v>2679</v>
      </c>
      <c r="PQN38" s="451">
        <f>+ROUND(PQL38*PQM38,0)</f>
        <v>804</v>
      </c>
      <c r="PQO38" s="450" t="s">
        <v>327</v>
      </c>
      <c r="PQP38" s="450" t="s">
        <v>127</v>
      </c>
      <c r="PQQ38" s="446" t="s">
        <v>128</v>
      </c>
      <c r="PQR38" s="446" t="s">
        <v>129</v>
      </c>
      <c r="PQS38" s="446" t="s">
        <v>130</v>
      </c>
      <c r="PQT38" s="446">
        <v>0.3</v>
      </c>
      <c r="PQU38" s="451">
        <f>+VLOOKUP(PQP38,[111]Insumos!$A$2:$F$2700,5,FALSE)</f>
        <v>2679</v>
      </c>
      <c r="PQV38" s="451">
        <f>+ROUND(PQT38*PQU38,0)</f>
        <v>804</v>
      </c>
      <c r="PQW38" s="450" t="s">
        <v>327</v>
      </c>
      <c r="PQX38" s="450" t="s">
        <v>127</v>
      </c>
      <c r="PQY38" s="446" t="s">
        <v>128</v>
      </c>
      <c r="PQZ38" s="446" t="s">
        <v>129</v>
      </c>
      <c r="PRA38" s="446" t="s">
        <v>130</v>
      </c>
      <c r="PRB38" s="446">
        <v>0.3</v>
      </c>
      <c r="PRC38" s="451">
        <f>+VLOOKUP(PQX38,[111]Insumos!$A$2:$F$2700,5,FALSE)</f>
        <v>2679</v>
      </c>
      <c r="PRD38" s="451">
        <f>+ROUND(PRB38*PRC38,0)</f>
        <v>804</v>
      </c>
      <c r="PRE38" s="450" t="s">
        <v>327</v>
      </c>
      <c r="PRF38" s="450" t="s">
        <v>127</v>
      </c>
      <c r="PRG38" s="446" t="s">
        <v>128</v>
      </c>
      <c r="PRH38" s="446" t="s">
        <v>129</v>
      </c>
      <c r="PRI38" s="446" t="s">
        <v>130</v>
      </c>
      <c r="PRJ38" s="446">
        <v>0.3</v>
      </c>
      <c r="PRK38" s="451">
        <f>+VLOOKUP(PRF38,[111]Insumos!$A$2:$F$2700,5,FALSE)</f>
        <v>2679</v>
      </c>
      <c r="PRL38" s="451">
        <f>+ROUND(PRJ38*PRK38,0)</f>
        <v>804</v>
      </c>
      <c r="PRM38" s="450" t="s">
        <v>327</v>
      </c>
      <c r="PRN38" s="450" t="s">
        <v>127</v>
      </c>
      <c r="PRO38" s="446" t="s">
        <v>128</v>
      </c>
      <c r="PRP38" s="446" t="s">
        <v>129</v>
      </c>
      <c r="PRQ38" s="446" t="s">
        <v>130</v>
      </c>
      <c r="PRR38" s="446">
        <v>0.3</v>
      </c>
      <c r="PRS38" s="451">
        <f>+VLOOKUP(PRN38,[111]Insumos!$A$2:$F$2700,5,FALSE)</f>
        <v>2679</v>
      </c>
      <c r="PRT38" s="451">
        <f>+ROUND(PRR38*PRS38,0)</f>
        <v>804</v>
      </c>
      <c r="PRU38" s="450" t="s">
        <v>327</v>
      </c>
      <c r="PRV38" s="450" t="s">
        <v>127</v>
      </c>
      <c r="PRW38" s="446" t="s">
        <v>128</v>
      </c>
      <c r="PRX38" s="446" t="s">
        <v>129</v>
      </c>
      <c r="PRY38" s="446" t="s">
        <v>130</v>
      </c>
      <c r="PRZ38" s="446">
        <v>0.3</v>
      </c>
      <c r="PSA38" s="451">
        <f>+VLOOKUP(PRV38,[111]Insumos!$A$2:$F$2700,5,FALSE)</f>
        <v>2679</v>
      </c>
      <c r="PSB38" s="451">
        <f>+ROUND(PRZ38*PSA38,0)</f>
        <v>804</v>
      </c>
      <c r="PSC38" s="450" t="s">
        <v>327</v>
      </c>
      <c r="PSD38" s="450" t="s">
        <v>127</v>
      </c>
      <c r="PSE38" s="446" t="s">
        <v>128</v>
      </c>
      <c r="PSF38" s="446" t="s">
        <v>129</v>
      </c>
      <c r="PSG38" s="446" t="s">
        <v>130</v>
      </c>
      <c r="PSH38" s="446">
        <v>0.3</v>
      </c>
      <c r="PSI38" s="451">
        <f>+VLOOKUP(PSD38,[111]Insumos!$A$2:$F$2700,5,FALSE)</f>
        <v>2679</v>
      </c>
      <c r="PSJ38" s="451">
        <f>+ROUND(PSH38*PSI38,0)</f>
        <v>804</v>
      </c>
      <c r="PSK38" s="450" t="s">
        <v>327</v>
      </c>
      <c r="PSL38" s="450" t="s">
        <v>127</v>
      </c>
      <c r="PSM38" s="446" t="s">
        <v>128</v>
      </c>
      <c r="PSN38" s="446" t="s">
        <v>129</v>
      </c>
      <c r="PSO38" s="446" t="s">
        <v>130</v>
      </c>
      <c r="PSP38" s="446">
        <v>0.3</v>
      </c>
      <c r="PSQ38" s="451">
        <f>+VLOOKUP(PSL38,[111]Insumos!$A$2:$F$2700,5,FALSE)</f>
        <v>2679</v>
      </c>
      <c r="PSR38" s="451">
        <f>+ROUND(PSP38*PSQ38,0)</f>
        <v>804</v>
      </c>
      <c r="PSS38" s="450" t="s">
        <v>327</v>
      </c>
      <c r="PST38" s="450" t="s">
        <v>127</v>
      </c>
      <c r="PSU38" s="446" t="s">
        <v>128</v>
      </c>
      <c r="PSV38" s="446" t="s">
        <v>129</v>
      </c>
      <c r="PSW38" s="446" t="s">
        <v>130</v>
      </c>
      <c r="PSX38" s="446">
        <v>0.3</v>
      </c>
      <c r="PSY38" s="451">
        <f>+VLOOKUP(PST38,[111]Insumos!$A$2:$F$2700,5,FALSE)</f>
        <v>2679</v>
      </c>
      <c r="PSZ38" s="451">
        <f>+ROUND(PSX38*PSY38,0)</f>
        <v>804</v>
      </c>
      <c r="PTA38" s="450" t="s">
        <v>327</v>
      </c>
      <c r="PTB38" s="450" t="s">
        <v>127</v>
      </c>
      <c r="PTC38" s="446" t="s">
        <v>128</v>
      </c>
      <c r="PTD38" s="446" t="s">
        <v>129</v>
      </c>
      <c r="PTE38" s="446" t="s">
        <v>130</v>
      </c>
      <c r="PTF38" s="446">
        <v>0.3</v>
      </c>
      <c r="PTG38" s="451">
        <f>+VLOOKUP(PTB38,[111]Insumos!$A$2:$F$2700,5,FALSE)</f>
        <v>2679</v>
      </c>
      <c r="PTH38" s="451">
        <f>+ROUND(PTF38*PTG38,0)</f>
        <v>804</v>
      </c>
      <c r="PTI38" s="450" t="s">
        <v>327</v>
      </c>
      <c r="PTJ38" s="450" t="s">
        <v>127</v>
      </c>
      <c r="PTK38" s="446" t="s">
        <v>128</v>
      </c>
      <c r="PTL38" s="446" t="s">
        <v>129</v>
      </c>
      <c r="PTM38" s="446" t="s">
        <v>130</v>
      </c>
      <c r="PTN38" s="446">
        <v>0.3</v>
      </c>
      <c r="PTO38" s="451">
        <f>+VLOOKUP(PTJ38,[111]Insumos!$A$2:$F$2700,5,FALSE)</f>
        <v>2679</v>
      </c>
      <c r="PTP38" s="451">
        <f>+ROUND(PTN38*PTO38,0)</f>
        <v>804</v>
      </c>
      <c r="PTQ38" s="450" t="s">
        <v>327</v>
      </c>
      <c r="PTR38" s="450" t="s">
        <v>127</v>
      </c>
      <c r="PTS38" s="446" t="s">
        <v>128</v>
      </c>
      <c r="PTT38" s="446" t="s">
        <v>129</v>
      </c>
      <c r="PTU38" s="446" t="s">
        <v>130</v>
      </c>
      <c r="PTV38" s="446">
        <v>0.3</v>
      </c>
      <c r="PTW38" s="451">
        <f>+VLOOKUP(PTR38,[111]Insumos!$A$2:$F$2700,5,FALSE)</f>
        <v>2679</v>
      </c>
      <c r="PTX38" s="451">
        <f>+ROUND(PTV38*PTW38,0)</f>
        <v>804</v>
      </c>
      <c r="PTY38" s="450" t="s">
        <v>327</v>
      </c>
      <c r="PTZ38" s="450" t="s">
        <v>127</v>
      </c>
      <c r="PUA38" s="446" t="s">
        <v>128</v>
      </c>
      <c r="PUB38" s="446" t="s">
        <v>129</v>
      </c>
      <c r="PUC38" s="446" t="s">
        <v>130</v>
      </c>
      <c r="PUD38" s="446">
        <v>0.3</v>
      </c>
      <c r="PUE38" s="451">
        <f>+VLOOKUP(PTZ38,[111]Insumos!$A$2:$F$2700,5,FALSE)</f>
        <v>2679</v>
      </c>
      <c r="PUF38" s="451">
        <f>+ROUND(PUD38*PUE38,0)</f>
        <v>804</v>
      </c>
      <c r="PUG38" s="450" t="s">
        <v>327</v>
      </c>
      <c r="PUH38" s="450" t="s">
        <v>127</v>
      </c>
      <c r="PUI38" s="446" t="s">
        <v>128</v>
      </c>
      <c r="PUJ38" s="446" t="s">
        <v>129</v>
      </c>
      <c r="PUK38" s="446" t="s">
        <v>130</v>
      </c>
      <c r="PUL38" s="446">
        <v>0.3</v>
      </c>
      <c r="PUM38" s="451">
        <f>+VLOOKUP(PUH38,[111]Insumos!$A$2:$F$2700,5,FALSE)</f>
        <v>2679</v>
      </c>
      <c r="PUN38" s="451">
        <f>+ROUND(PUL38*PUM38,0)</f>
        <v>804</v>
      </c>
      <c r="PUO38" s="450" t="s">
        <v>327</v>
      </c>
      <c r="PUP38" s="450" t="s">
        <v>127</v>
      </c>
      <c r="PUQ38" s="446" t="s">
        <v>128</v>
      </c>
      <c r="PUR38" s="446" t="s">
        <v>129</v>
      </c>
      <c r="PUS38" s="446" t="s">
        <v>130</v>
      </c>
      <c r="PUT38" s="446">
        <v>0.3</v>
      </c>
      <c r="PUU38" s="451">
        <f>+VLOOKUP(PUP38,[111]Insumos!$A$2:$F$2700,5,FALSE)</f>
        <v>2679</v>
      </c>
      <c r="PUV38" s="451">
        <f>+ROUND(PUT38*PUU38,0)</f>
        <v>804</v>
      </c>
      <c r="PUW38" s="450" t="s">
        <v>327</v>
      </c>
      <c r="PUX38" s="450" t="s">
        <v>127</v>
      </c>
      <c r="PUY38" s="446" t="s">
        <v>128</v>
      </c>
      <c r="PUZ38" s="446" t="s">
        <v>129</v>
      </c>
      <c r="PVA38" s="446" t="s">
        <v>130</v>
      </c>
      <c r="PVB38" s="446">
        <v>0.3</v>
      </c>
      <c r="PVC38" s="451">
        <f>+VLOOKUP(PUX38,[111]Insumos!$A$2:$F$2700,5,FALSE)</f>
        <v>2679</v>
      </c>
      <c r="PVD38" s="451">
        <f>+ROUND(PVB38*PVC38,0)</f>
        <v>804</v>
      </c>
      <c r="PVE38" s="450" t="s">
        <v>327</v>
      </c>
      <c r="PVF38" s="450" t="s">
        <v>127</v>
      </c>
      <c r="PVG38" s="446" t="s">
        <v>128</v>
      </c>
      <c r="PVH38" s="446" t="s">
        <v>129</v>
      </c>
      <c r="PVI38" s="446" t="s">
        <v>130</v>
      </c>
      <c r="PVJ38" s="446">
        <v>0.3</v>
      </c>
      <c r="PVK38" s="451">
        <f>+VLOOKUP(PVF38,[111]Insumos!$A$2:$F$2700,5,FALSE)</f>
        <v>2679</v>
      </c>
      <c r="PVL38" s="451">
        <f>+ROUND(PVJ38*PVK38,0)</f>
        <v>804</v>
      </c>
      <c r="PVM38" s="450" t="s">
        <v>327</v>
      </c>
      <c r="PVN38" s="450" t="s">
        <v>127</v>
      </c>
      <c r="PVO38" s="446" t="s">
        <v>128</v>
      </c>
      <c r="PVP38" s="446" t="s">
        <v>129</v>
      </c>
      <c r="PVQ38" s="446" t="s">
        <v>130</v>
      </c>
      <c r="PVR38" s="446">
        <v>0.3</v>
      </c>
      <c r="PVS38" s="451">
        <f>+VLOOKUP(PVN38,[111]Insumos!$A$2:$F$2700,5,FALSE)</f>
        <v>2679</v>
      </c>
      <c r="PVT38" s="451">
        <f>+ROUND(PVR38*PVS38,0)</f>
        <v>804</v>
      </c>
      <c r="PVU38" s="450" t="s">
        <v>327</v>
      </c>
      <c r="PVV38" s="450" t="s">
        <v>127</v>
      </c>
      <c r="PVW38" s="446" t="s">
        <v>128</v>
      </c>
      <c r="PVX38" s="446" t="s">
        <v>129</v>
      </c>
      <c r="PVY38" s="446" t="s">
        <v>130</v>
      </c>
      <c r="PVZ38" s="446">
        <v>0.3</v>
      </c>
      <c r="PWA38" s="451">
        <f>+VLOOKUP(PVV38,[111]Insumos!$A$2:$F$2700,5,FALSE)</f>
        <v>2679</v>
      </c>
      <c r="PWB38" s="451">
        <f>+ROUND(PVZ38*PWA38,0)</f>
        <v>804</v>
      </c>
      <c r="PWC38" s="450" t="s">
        <v>327</v>
      </c>
      <c r="PWD38" s="450" t="s">
        <v>127</v>
      </c>
      <c r="PWE38" s="446" t="s">
        <v>128</v>
      </c>
      <c r="PWF38" s="446" t="s">
        <v>129</v>
      </c>
      <c r="PWG38" s="446" t="s">
        <v>130</v>
      </c>
      <c r="PWH38" s="446">
        <v>0.3</v>
      </c>
      <c r="PWI38" s="451">
        <f>+VLOOKUP(PWD38,[111]Insumos!$A$2:$F$2700,5,FALSE)</f>
        <v>2679</v>
      </c>
      <c r="PWJ38" s="451">
        <f>+ROUND(PWH38*PWI38,0)</f>
        <v>804</v>
      </c>
      <c r="PWK38" s="450" t="s">
        <v>327</v>
      </c>
      <c r="PWL38" s="450" t="s">
        <v>127</v>
      </c>
      <c r="PWM38" s="446" t="s">
        <v>128</v>
      </c>
      <c r="PWN38" s="446" t="s">
        <v>129</v>
      </c>
      <c r="PWO38" s="446" t="s">
        <v>130</v>
      </c>
      <c r="PWP38" s="446">
        <v>0.3</v>
      </c>
      <c r="PWQ38" s="451">
        <f>+VLOOKUP(PWL38,[111]Insumos!$A$2:$F$2700,5,FALSE)</f>
        <v>2679</v>
      </c>
      <c r="PWR38" s="451">
        <f>+ROUND(PWP38*PWQ38,0)</f>
        <v>804</v>
      </c>
      <c r="PWS38" s="450" t="s">
        <v>327</v>
      </c>
      <c r="PWT38" s="450" t="s">
        <v>127</v>
      </c>
      <c r="PWU38" s="446" t="s">
        <v>128</v>
      </c>
      <c r="PWV38" s="446" t="s">
        <v>129</v>
      </c>
      <c r="PWW38" s="446" t="s">
        <v>130</v>
      </c>
      <c r="PWX38" s="446">
        <v>0.3</v>
      </c>
      <c r="PWY38" s="451">
        <f>+VLOOKUP(PWT38,[111]Insumos!$A$2:$F$2700,5,FALSE)</f>
        <v>2679</v>
      </c>
      <c r="PWZ38" s="451">
        <f>+ROUND(PWX38*PWY38,0)</f>
        <v>804</v>
      </c>
      <c r="PXA38" s="450" t="s">
        <v>327</v>
      </c>
      <c r="PXB38" s="450" t="s">
        <v>127</v>
      </c>
      <c r="PXC38" s="446" t="s">
        <v>128</v>
      </c>
      <c r="PXD38" s="446" t="s">
        <v>129</v>
      </c>
      <c r="PXE38" s="446" t="s">
        <v>130</v>
      </c>
      <c r="PXF38" s="446">
        <v>0.3</v>
      </c>
      <c r="PXG38" s="451">
        <f>+VLOOKUP(PXB38,[111]Insumos!$A$2:$F$2700,5,FALSE)</f>
        <v>2679</v>
      </c>
      <c r="PXH38" s="451">
        <f>+ROUND(PXF38*PXG38,0)</f>
        <v>804</v>
      </c>
      <c r="PXI38" s="450" t="s">
        <v>327</v>
      </c>
      <c r="PXJ38" s="450" t="s">
        <v>127</v>
      </c>
      <c r="PXK38" s="446" t="s">
        <v>128</v>
      </c>
      <c r="PXL38" s="446" t="s">
        <v>129</v>
      </c>
      <c r="PXM38" s="446" t="s">
        <v>130</v>
      </c>
      <c r="PXN38" s="446">
        <v>0.3</v>
      </c>
      <c r="PXO38" s="451">
        <f>+VLOOKUP(PXJ38,[111]Insumos!$A$2:$F$2700,5,FALSE)</f>
        <v>2679</v>
      </c>
      <c r="PXP38" s="451">
        <f>+ROUND(PXN38*PXO38,0)</f>
        <v>804</v>
      </c>
      <c r="PXQ38" s="450" t="s">
        <v>327</v>
      </c>
      <c r="PXR38" s="450" t="s">
        <v>127</v>
      </c>
      <c r="PXS38" s="446" t="s">
        <v>128</v>
      </c>
      <c r="PXT38" s="446" t="s">
        <v>129</v>
      </c>
      <c r="PXU38" s="446" t="s">
        <v>130</v>
      </c>
      <c r="PXV38" s="446">
        <v>0.3</v>
      </c>
      <c r="PXW38" s="451">
        <f>+VLOOKUP(PXR38,[111]Insumos!$A$2:$F$2700,5,FALSE)</f>
        <v>2679</v>
      </c>
      <c r="PXX38" s="451">
        <f>+ROUND(PXV38*PXW38,0)</f>
        <v>804</v>
      </c>
      <c r="PXY38" s="450" t="s">
        <v>327</v>
      </c>
      <c r="PXZ38" s="450" t="s">
        <v>127</v>
      </c>
      <c r="PYA38" s="446" t="s">
        <v>128</v>
      </c>
      <c r="PYB38" s="446" t="s">
        <v>129</v>
      </c>
      <c r="PYC38" s="446" t="s">
        <v>130</v>
      </c>
      <c r="PYD38" s="446">
        <v>0.3</v>
      </c>
      <c r="PYE38" s="451">
        <f>+VLOOKUP(PXZ38,[111]Insumos!$A$2:$F$2700,5,FALSE)</f>
        <v>2679</v>
      </c>
      <c r="PYF38" s="451">
        <f>+ROUND(PYD38*PYE38,0)</f>
        <v>804</v>
      </c>
      <c r="PYG38" s="450" t="s">
        <v>327</v>
      </c>
      <c r="PYH38" s="450" t="s">
        <v>127</v>
      </c>
      <c r="PYI38" s="446" t="s">
        <v>128</v>
      </c>
      <c r="PYJ38" s="446" t="s">
        <v>129</v>
      </c>
      <c r="PYK38" s="446" t="s">
        <v>130</v>
      </c>
      <c r="PYL38" s="446">
        <v>0.3</v>
      </c>
      <c r="PYM38" s="451">
        <f>+VLOOKUP(PYH38,[111]Insumos!$A$2:$F$2700,5,FALSE)</f>
        <v>2679</v>
      </c>
      <c r="PYN38" s="451">
        <f>+ROUND(PYL38*PYM38,0)</f>
        <v>804</v>
      </c>
      <c r="PYO38" s="450" t="s">
        <v>327</v>
      </c>
      <c r="PYP38" s="450" t="s">
        <v>127</v>
      </c>
      <c r="PYQ38" s="446" t="s">
        <v>128</v>
      </c>
      <c r="PYR38" s="446" t="s">
        <v>129</v>
      </c>
      <c r="PYS38" s="446" t="s">
        <v>130</v>
      </c>
      <c r="PYT38" s="446">
        <v>0.3</v>
      </c>
      <c r="PYU38" s="451">
        <f>+VLOOKUP(PYP38,[111]Insumos!$A$2:$F$2700,5,FALSE)</f>
        <v>2679</v>
      </c>
      <c r="PYV38" s="451">
        <f>+ROUND(PYT38*PYU38,0)</f>
        <v>804</v>
      </c>
      <c r="PYW38" s="450" t="s">
        <v>327</v>
      </c>
      <c r="PYX38" s="450" t="s">
        <v>127</v>
      </c>
      <c r="PYY38" s="446" t="s">
        <v>128</v>
      </c>
      <c r="PYZ38" s="446" t="s">
        <v>129</v>
      </c>
      <c r="PZA38" s="446" t="s">
        <v>130</v>
      </c>
      <c r="PZB38" s="446">
        <v>0.3</v>
      </c>
      <c r="PZC38" s="451">
        <f>+VLOOKUP(PYX38,[111]Insumos!$A$2:$F$2700,5,FALSE)</f>
        <v>2679</v>
      </c>
      <c r="PZD38" s="451">
        <f>+ROUND(PZB38*PZC38,0)</f>
        <v>804</v>
      </c>
      <c r="PZE38" s="450" t="s">
        <v>327</v>
      </c>
      <c r="PZF38" s="450" t="s">
        <v>127</v>
      </c>
      <c r="PZG38" s="446" t="s">
        <v>128</v>
      </c>
      <c r="PZH38" s="446" t="s">
        <v>129</v>
      </c>
      <c r="PZI38" s="446" t="s">
        <v>130</v>
      </c>
      <c r="PZJ38" s="446">
        <v>0.3</v>
      </c>
      <c r="PZK38" s="451">
        <f>+VLOOKUP(PZF38,[111]Insumos!$A$2:$F$2700,5,FALSE)</f>
        <v>2679</v>
      </c>
      <c r="PZL38" s="451">
        <f>+ROUND(PZJ38*PZK38,0)</f>
        <v>804</v>
      </c>
      <c r="PZM38" s="450" t="s">
        <v>327</v>
      </c>
      <c r="PZN38" s="450" t="s">
        <v>127</v>
      </c>
      <c r="PZO38" s="446" t="s">
        <v>128</v>
      </c>
      <c r="PZP38" s="446" t="s">
        <v>129</v>
      </c>
      <c r="PZQ38" s="446" t="s">
        <v>130</v>
      </c>
      <c r="PZR38" s="446">
        <v>0.3</v>
      </c>
      <c r="PZS38" s="451">
        <f>+VLOOKUP(PZN38,[111]Insumos!$A$2:$F$2700,5,FALSE)</f>
        <v>2679</v>
      </c>
      <c r="PZT38" s="451">
        <f>+ROUND(PZR38*PZS38,0)</f>
        <v>804</v>
      </c>
      <c r="PZU38" s="450" t="s">
        <v>327</v>
      </c>
      <c r="PZV38" s="450" t="s">
        <v>127</v>
      </c>
      <c r="PZW38" s="446" t="s">
        <v>128</v>
      </c>
      <c r="PZX38" s="446" t="s">
        <v>129</v>
      </c>
      <c r="PZY38" s="446" t="s">
        <v>130</v>
      </c>
      <c r="PZZ38" s="446">
        <v>0.3</v>
      </c>
      <c r="QAA38" s="451">
        <f>+VLOOKUP(PZV38,[111]Insumos!$A$2:$F$2700,5,FALSE)</f>
        <v>2679</v>
      </c>
      <c r="QAB38" s="451">
        <f>+ROUND(PZZ38*QAA38,0)</f>
        <v>804</v>
      </c>
      <c r="QAC38" s="450" t="s">
        <v>327</v>
      </c>
      <c r="QAD38" s="450" t="s">
        <v>127</v>
      </c>
      <c r="QAE38" s="446" t="s">
        <v>128</v>
      </c>
      <c r="QAF38" s="446" t="s">
        <v>129</v>
      </c>
      <c r="QAG38" s="446" t="s">
        <v>130</v>
      </c>
      <c r="QAH38" s="446">
        <v>0.3</v>
      </c>
      <c r="QAI38" s="451">
        <f>+VLOOKUP(QAD38,[111]Insumos!$A$2:$F$2700,5,FALSE)</f>
        <v>2679</v>
      </c>
      <c r="QAJ38" s="451">
        <f>+ROUND(QAH38*QAI38,0)</f>
        <v>804</v>
      </c>
      <c r="QAK38" s="450" t="s">
        <v>327</v>
      </c>
      <c r="QAL38" s="450" t="s">
        <v>127</v>
      </c>
      <c r="QAM38" s="446" t="s">
        <v>128</v>
      </c>
      <c r="QAN38" s="446" t="s">
        <v>129</v>
      </c>
      <c r="QAO38" s="446" t="s">
        <v>130</v>
      </c>
      <c r="QAP38" s="446">
        <v>0.3</v>
      </c>
      <c r="QAQ38" s="451">
        <f>+VLOOKUP(QAL38,[111]Insumos!$A$2:$F$2700,5,FALSE)</f>
        <v>2679</v>
      </c>
      <c r="QAR38" s="451">
        <f>+ROUND(QAP38*QAQ38,0)</f>
        <v>804</v>
      </c>
      <c r="QAS38" s="450" t="s">
        <v>327</v>
      </c>
      <c r="QAT38" s="450" t="s">
        <v>127</v>
      </c>
      <c r="QAU38" s="446" t="s">
        <v>128</v>
      </c>
      <c r="QAV38" s="446" t="s">
        <v>129</v>
      </c>
      <c r="QAW38" s="446" t="s">
        <v>130</v>
      </c>
      <c r="QAX38" s="446">
        <v>0.3</v>
      </c>
      <c r="QAY38" s="451">
        <f>+VLOOKUP(QAT38,[111]Insumos!$A$2:$F$2700,5,FALSE)</f>
        <v>2679</v>
      </c>
      <c r="QAZ38" s="451">
        <f>+ROUND(QAX38*QAY38,0)</f>
        <v>804</v>
      </c>
      <c r="QBA38" s="450" t="s">
        <v>327</v>
      </c>
      <c r="QBB38" s="450" t="s">
        <v>127</v>
      </c>
      <c r="QBC38" s="446" t="s">
        <v>128</v>
      </c>
      <c r="QBD38" s="446" t="s">
        <v>129</v>
      </c>
      <c r="QBE38" s="446" t="s">
        <v>130</v>
      </c>
      <c r="QBF38" s="446">
        <v>0.3</v>
      </c>
      <c r="QBG38" s="451">
        <f>+VLOOKUP(QBB38,[111]Insumos!$A$2:$F$2700,5,FALSE)</f>
        <v>2679</v>
      </c>
      <c r="QBH38" s="451">
        <f>+ROUND(QBF38*QBG38,0)</f>
        <v>804</v>
      </c>
      <c r="QBI38" s="450" t="s">
        <v>327</v>
      </c>
      <c r="QBJ38" s="450" t="s">
        <v>127</v>
      </c>
      <c r="QBK38" s="446" t="s">
        <v>128</v>
      </c>
      <c r="QBL38" s="446" t="s">
        <v>129</v>
      </c>
      <c r="QBM38" s="446" t="s">
        <v>130</v>
      </c>
      <c r="QBN38" s="446">
        <v>0.3</v>
      </c>
      <c r="QBO38" s="451">
        <f>+VLOOKUP(QBJ38,[111]Insumos!$A$2:$F$2700,5,FALSE)</f>
        <v>2679</v>
      </c>
      <c r="QBP38" s="451">
        <f>+ROUND(QBN38*QBO38,0)</f>
        <v>804</v>
      </c>
      <c r="QBQ38" s="450" t="s">
        <v>327</v>
      </c>
      <c r="QBR38" s="450" t="s">
        <v>127</v>
      </c>
      <c r="QBS38" s="446" t="s">
        <v>128</v>
      </c>
      <c r="QBT38" s="446" t="s">
        <v>129</v>
      </c>
      <c r="QBU38" s="446" t="s">
        <v>130</v>
      </c>
      <c r="QBV38" s="446">
        <v>0.3</v>
      </c>
      <c r="QBW38" s="451">
        <f>+VLOOKUP(QBR38,[111]Insumos!$A$2:$F$2700,5,FALSE)</f>
        <v>2679</v>
      </c>
      <c r="QBX38" s="451">
        <f>+ROUND(QBV38*QBW38,0)</f>
        <v>804</v>
      </c>
      <c r="QBY38" s="450" t="s">
        <v>327</v>
      </c>
      <c r="QBZ38" s="450" t="s">
        <v>127</v>
      </c>
      <c r="QCA38" s="446" t="s">
        <v>128</v>
      </c>
      <c r="QCB38" s="446" t="s">
        <v>129</v>
      </c>
      <c r="QCC38" s="446" t="s">
        <v>130</v>
      </c>
      <c r="QCD38" s="446">
        <v>0.3</v>
      </c>
      <c r="QCE38" s="451">
        <f>+VLOOKUP(QBZ38,[111]Insumos!$A$2:$F$2700,5,FALSE)</f>
        <v>2679</v>
      </c>
      <c r="QCF38" s="451">
        <f>+ROUND(QCD38*QCE38,0)</f>
        <v>804</v>
      </c>
      <c r="QCG38" s="450" t="s">
        <v>327</v>
      </c>
      <c r="QCH38" s="450" t="s">
        <v>127</v>
      </c>
      <c r="QCI38" s="446" t="s">
        <v>128</v>
      </c>
      <c r="QCJ38" s="446" t="s">
        <v>129</v>
      </c>
      <c r="QCK38" s="446" t="s">
        <v>130</v>
      </c>
      <c r="QCL38" s="446">
        <v>0.3</v>
      </c>
      <c r="QCM38" s="451">
        <f>+VLOOKUP(QCH38,[111]Insumos!$A$2:$F$2700,5,FALSE)</f>
        <v>2679</v>
      </c>
      <c r="QCN38" s="451">
        <f>+ROUND(QCL38*QCM38,0)</f>
        <v>804</v>
      </c>
      <c r="QCO38" s="450" t="s">
        <v>327</v>
      </c>
      <c r="QCP38" s="450" t="s">
        <v>127</v>
      </c>
      <c r="QCQ38" s="446" t="s">
        <v>128</v>
      </c>
      <c r="QCR38" s="446" t="s">
        <v>129</v>
      </c>
      <c r="QCS38" s="446" t="s">
        <v>130</v>
      </c>
      <c r="QCT38" s="446">
        <v>0.3</v>
      </c>
      <c r="QCU38" s="451">
        <f>+VLOOKUP(QCP38,[111]Insumos!$A$2:$F$2700,5,FALSE)</f>
        <v>2679</v>
      </c>
      <c r="QCV38" s="451">
        <f>+ROUND(QCT38*QCU38,0)</f>
        <v>804</v>
      </c>
      <c r="QCW38" s="450" t="s">
        <v>327</v>
      </c>
      <c r="QCX38" s="450" t="s">
        <v>127</v>
      </c>
      <c r="QCY38" s="446" t="s">
        <v>128</v>
      </c>
      <c r="QCZ38" s="446" t="s">
        <v>129</v>
      </c>
      <c r="QDA38" s="446" t="s">
        <v>130</v>
      </c>
      <c r="QDB38" s="446">
        <v>0.3</v>
      </c>
      <c r="QDC38" s="451">
        <f>+VLOOKUP(QCX38,[111]Insumos!$A$2:$F$2700,5,FALSE)</f>
        <v>2679</v>
      </c>
      <c r="QDD38" s="451">
        <f>+ROUND(QDB38*QDC38,0)</f>
        <v>804</v>
      </c>
      <c r="QDE38" s="450" t="s">
        <v>327</v>
      </c>
      <c r="QDF38" s="450" t="s">
        <v>127</v>
      </c>
      <c r="QDG38" s="446" t="s">
        <v>128</v>
      </c>
      <c r="QDH38" s="446" t="s">
        <v>129</v>
      </c>
      <c r="QDI38" s="446" t="s">
        <v>130</v>
      </c>
      <c r="QDJ38" s="446">
        <v>0.3</v>
      </c>
      <c r="QDK38" s="451">
        <f>+VLOOKUP(QDF38,[111]Insumos!$A$2:$F$2700,5,FALSE)</f>
        <v>2679</v>
      </c>
      <c r="QDL38" s="451">
        <f>+ROUND(QDJ38*QDK38,0)</f>
        <v>804</v>
      </c>
      <c r="QDM38" s="450" t="s">
        <v>327</v>
      </c>
      <c r="QDN38" s="450" t="s">
        <v>127</v>
      </c>
      <c r="QDO38" s="446" t="s">
        <v>128</v>
      </c>
      <c r="QDP38" s="446" t="s">
        <v>129</v>
      </c>
      <c r="QDQ38" s="446" t="s">
        <v>130</v>
      </c>
      <c r="QDR38" s="446">
        <v>0.3</v>
      </c>
      <c r="QDS38" s="451">
        <f>+VLOOKUP(QDN38,[111]Insumos!$A$2:$F$2700,5,FALSE)</f>
        <v>2679</v>
      </c>
      <c r="QDT38" s="451">
        <f>+ROUND(QDR38*QDS38,0)</f>
        <v>804</v>
      </c>
      <c r="QDU38" s="450" t="s">
        <v>327</v>
      </c>
      <c r="QDV38" s="450" t="s">
        <v>127</v>
      </c>
      <c r="QDW38" s="446" t="s">
        <v>128</v>
      </c>
      <c r="QDX38" s="446" t="s">
        <v>129</v>
      </c>
      <c r="QDY38" s="446" t="s">
        <v>130</v>
      </c>
      <c r="QDZ38" s="446">
        <v>0.3</v>
      </c>
      <c r="QEA38" s="451">
        <f>+VLOOKUP(QDV38,[111]Insumos!$A$2:$F$2700,5,FALSE)</f>
        <v>2679</v>
      </c>
      <c r="QEB38" s="451">
        <f>+ROUND(QDZ38*QEA38,0)</f>
        <v>804</v>
      </c>
      <c r="QEC38" s="450" t="s">
        <v>327</v>
      </c>
      <c r="QED38" s="450" t="s">
        <v>127</v>
      </c>
      <c r="QEE38" s="446" t="s">
        <v>128</v>
      </c>
      <c r="QEF38" s="446" t="s">
        <v>129</v>
      </c>
      <c r="QEG38" s="446" t="s">
        <v>130</v>
      </c>
      <c r="QEH38" s="446">
        <v>0.3</v>
      </c>
      <c r="QEI38" s="451">
        <f>+VLOOKUP(QED38,[111]Insumos!$A$2:$F$2700,5,FALSE)</f>
        <v>2679</v>
      </c>
      <c r="QEJ38" s="451">
        <f>+ROUND(QEH38*QEI38,0)</f>
        <v>804</v>
      </c>
      <c r="QEK38" s="450" t="s">
        <v>327</v>
      </c>
      <c r="QEL38" s="450" t="s">
        <v>127</v>
      </c>
      <c r="QEM38" s="446" t="s">
        <v>128</v>
      </c>
      <c r="QEN38" s="446" t="s">
        <v>129</v>
      </c>
      <c r="QEO38" s="446" t="s">
        <v>130</v>
      </c>
      <c r="QEP38" s="446">
        <v>0.3</v>
      </c>
      <c r="QEQ38" s="451">
        <f>+VLOOKUP(QEL38,[111]Insumos!$A$2:$F$2700,5,FALSE)</f>
        <v>2679</v>
      </c>
      <c r="QER38" s="451">
        <f>+ROUND(QEP38*QEQ38,0)</f>
        <v>804</v>
      </c>
      <c r="QES38" s="450" t="s">
        <v>327</v>
      </c>
      <c r="QET38" s="450" t="s">
        <v>127</v>
      </c>
      <c r="QEU38" s="446" t="s">
        <v>128</v>
      </c>
      <c r="QEV38" s="446" t="s">
        <v>129</v>
      </c>
      <c r="QEW38" s="446" t="s">
        <v>130</v>
      </c>
      <c r="QEX38" s="446">
        <v>0.3</v>
      </c>
      <c r="QEY38" s="451">
        <f>+VLOOKUP(QET38,[111]Insumos!$A$2:$F$2700,5,FALSE)</f>
        <v>2679</v>
      </c>
      <c r="QEZ38" s="451">
        <f>+ROUND(QEX38*QEY38,0)</f>
        <v>804</v>
      </c>
      <c r="QFA38" s="450" t="s">
        <v>327</v>
      </c>
      <c r="QFB38" s="450" t="s">
        <v>127</v>
      </c>
      <c r="QFC38" s="446" t="s">
        <v>128</v>
      </c>
      <c r="QFD38" s="446" t="s">
        <v>129</v>
      </c>
      <c r="QFE38" s="446" t="s">
        <v>130</v>
      </c>
      <c r="QFF38" s="446">
        <v>0.3</v>
      </c>
      <c r="QFG38" s="451">
        <f>+VLOOKUP(QFB38,[111]Insumos!$A$2:$F$2700,5,FALSE)</f>
        <v>2679</v>
      </c>
      <c r="QFH38" s="451">
        <f>+ROUND(QFF38*QFG38,0)</f>
        <v>804</v>
      </c>
      <c r="QFI38" s="450" t="s">
        <v>327</v>
      </c>
      <c r="QFJ38" s="450" t="s">
        <v>127</v>
      </c>
      <c r="QFK38" s="446" t="s">
        <v>128</v>
      </c>
      <c r="QFL38" s="446" t="s">
        <v>129</v>
      </c>
      <c r="QFM38" s="446" t="s">
        <v>130</v>
      </c>
      <c r="QFN38" s="446">
        <v>0.3</v>
      </c>
      <c r="QFO38" s="451">
        <f>+VLOOKUP(QFJ38,[111]Insumos!$A$2:$F$2700,5,FALSE)</f>
        <v>2679</v>
      </c>
      <c r="QFP38" s="451">
        <f>+ROUND(QFN38*QFO38,0)</f>
        <v>804</v>
      </c>
      <c r="QFQ38" s="450" t="s">
        <v>327</v>
      </c>
      <c r="QFR38" s="450" t="s">
        <v>127</v>
      </c>
      <c r="QFS38" s="446" t="s">
        <v>128</v>
      </c>
      <c r="QFT38" s="446" t="s">
        <v>129</v>
      </c>
      <c r="QFU38" s="446" t="s">
        <v>130</v>
      </c>
      <c r="QFV38" s="446">
        <v>0.3</v>
      </c>
      <c r="QFW38" s="451">
        <f>+VLOOKUP(QFR38,[111]Insumos!$A$2:$F$2700,5,FALSE)</f>
        <v>2679</v>
      </c>
      <c r="QFX38" s="451">
        <f>+ROUND(QFV38*QFW38,0)</f>
        <v>804</v>
      </c>
      <c r="QFY38" s="450" t="s">
        <v>327</v>
      </c>
      <c r="QFZ38" s="450" t="s">
        <v>127</v>
      </c>
      <c r="QGA38" s="446" t="s">
        <v>128</v>
      </c>
      <c r="QGB38" s="446" t="s">
        <v>129</v>
      </c>
      <c r="QGC38" s="446" t="s">
        <v>130</v>
      </c>
      <c r="QGD38" s="446">
        <v>0.3</v>
      </c>
      <c r="QGE38" s="451">
        <f>+VLOOKUP(QFZ38,[111]Insumos!$A$2:$F$2700,5,FALSE)</f>
        <v>2679</v>
      </c>
      <c r="QGF38" s="451">
        <f>+ROUND(QGD38*QGE38,0)</f>
        <v>804</v>
      </c>
      <c r="QGG38" s="450" t="s">
        <v>327</v>
      </c>
      <c r="QGH38" s="450" t="s">
        <v>127</v>
      </c>
      <c r="QGI38" s="446" t="s">
        <v>128</v>
      </c>
      <c r="QGJ38" s="446" t="s">
        <v>129</v>
      </c>
      <c r="QGK38" s="446" t="s">
        <v>130</v>
      </c>
      <c r="QGL38" s="446">
        <v>0.3</v>
      </c>
      <c r="QGM38" s="451">
        <f>+VLOOKUP(QGH38,[111]Insumos!$A$2:$F$2700,5,FALSE)</f>
        <v>2679</v>
      </c>
      <c r="QGN38" s="451">
        <f>+ROUND(QGL38*QGM38,0)</f>
        <v>804</v>
      </c>
      <c r="QGO38" s="450" t="s">
        <v>327</v>
      </c>
      <c r="QGP38" s="450" t="s">
        <v>127</v>
      </c>
      <c r="QGQ38" s="446" t="s">
        <v>128</v>
      </c>
      <c r="QGR38" s="446" t="s">
        <v>129</v>
      </c>
      <c r="QGS38" s="446" t="s">
        <v>130</v>
      </c>
      <c r="QGT38" s="446">
        <v>0.3</v>
      </c>
      <c r="QGU38" s="451">
        <f>+VLOOKUP(QGP38,[111]Insumos!$A$2:$F$2700,5,FALSE)</f>
        <v>2679</v>
      </c>
      <c r="QGV38" s="451">
        <f>+ROUND(QGT38*QGU38,0)</f>
        <v>804</v>
      </c>
      <c r="QGW38" s="450" t="s">
        <v>327</v>
      </c>
      <c r="QGX38" s="450" t="s">
        <v>127</v>
      </c>
      <c r="QGY38" s="446" t="s">
        <v>128</v>
      </c>
      <c r="QGZ38" s="446" t="s">
        <v>129</v>
      </c>
      <c r="QHA38" s="446" t="s">
        <v>130</v>
      </c>
      <c r="QHB38" s="446">
        <v>0.3</v>
      </c>
      <c r="QHC38" s="451">
        <f>+VLOOKUP(QGX38,[111]Insumos!$A$2:$F$2700,5,FALSE)</f>
        <v>2679</v>
      </c>
      <c r="QHD38" s="451">
        <f>+ROUND(QHB38*QHC38,0)</f>
        <v>804</v>
      </c>
      <c r="QHE38" s="450" t="s">
        <v>327</v>
      </c>
      <c r="QHF38" s="450" t="s">
        <v>127</v>
      </c>
      <c r="QHG38" s="446" t="s">
        <v>128</v>
      </c>
      <c r="QHH38" s="446" t="s">
        <v>129</v>
      </c>
      <c r="QHI38" s="446" t="s">
        <v>130</v>
      </c>
      <c r="QHJ38" s="446">
        <v>0.3</v>
      </c>
      <c r="QHK38" s="451">
        <f>+VLOOKUP(QHF38,[111]Insumos!$A$2:$F$2700,5,FALSE)</f>
        <v>2679</v>
      </c>
      <c r="QHL38" s="451">
        <f>+ROUND(QHJ38*QHK38,0)</f>
        <v>804</v>
      </c>
      <c r="QHM38" s="450" t="s">
        <v>327</v>
      </c>
      <c r="QHN38" s="450" t="s">
        <v>127</v>
      </c>
      <c r="QHO38" s="446" t="s">
        <v>128</v>
      </c>
      <c r="QHP38" s="446" t="s">
        <v>129</v>
      </c>
      <c r="QHQ38" s="446" t="s">
        <v>130</v>
      </c>
      <c r="QHR38" s="446">
        <v>0.3</v>
      </c>
      <c r="QHS38" s="451">
        <f>+VLOOKUP(QHN38,[111]Insumos!$A$2:$F$2700,5,FALSE)</f>
        <v>2679</v>
      </c>
      <c r="QHT38" s="451">
        <f>+ROUND(QHR38*QHS38,0)</f>
        <v>804</v>
      </c>
      <c r="QHU38" s="450" t="s">
        <v>327</v>
      </c>
      <c r="QHV38" s="450" t="s">
        <v>127</v>
      </c>
      <c r="QHW38" s="446" t="s">
        <v>128</v>
      </c>
      <c r="QHX38" s="446" t="s">
        <v>129</v>
      </c>
      <c r="QHY38" s="446" t="s">
        <v>130</v>
      </c>
      <c r="QHZ38" s="446">
        <v>0.3</v>
      </c>
      <c r="QIA38" s="451">
        <f>+VLOOKUP(QHV38,[111]Insumos!$A$2:$F$2700,5,FALSE)</f>
        <v>2679</v>
      </c>
      <c r="QIB38" s="451">
        <f>+ROUND(QHZ38*QIA38,0)</f>
        <v>804</v>
      </c>
      <c r="QIC38" s="450" t="s">
        <v>327</v>
      </c>
      <c r="QID38" s="450" t="s">
        <v>127</v>
      </c>
      <c r="QIE38" s="446" t="s">
        <v>128</v>
      </c>
      <c r="QIF38" s="446" t="s">
        <v>129</v>
      </c>
      <c r="QIG38" s="446" t="s">
        <v>130</v>
      </c>
      <c r="QIH38" s="446">
        <v>0.3</v>
      </c>
      <c r="QII38" s="451">
        <f>+VLOOKUP(QID38,[111]Insumos!$A$2:$F$2700,5,FALSE)</f>
        <v>2679</v>
      </c>
      <c r="QIJ38" s="451">
        <f>+ROUND(QIH38*QII38,0)</f>
        <v>804</v>
      </c>
      <c r="QIK38" s="450" t="s">
        <v>327</v>
      </c>
      <c r="QIL38" s="450" t="s">
        <v>127</v>
      </c>
      <c r="QIM38" s="446" t="s">
        <v>128</v>
      </c>
      <c r="QIN38" s="446" t="s">
        <v>129</v>
      </c>
      <c r="QIO38" s="446" t="s">
        <v>130</v>
      </c>
      <c r="QIP38" s="446">
        <v>0.3</v>
      </c>
      <c r="QIQ38" s="451">
        <f>+VLOOKUP(QIL38,[111]Insumos!$A$2:$F$2700,5,FALSE)</f>
        <v>2679</v>
      </c>
      <c r="QIR38" s="451">
        <f>+ROUND(QIP38*QIQ38,0)</f>
        <v>804</v>
      </c>
      <c r="QIS38" s="450" t="s">
        <v>327</v>
      </c>
      <c r="QIT38" s="450" t="s">
        <v>127</v>
      </c>
      <c r="QIU38" s="446" t="s">
        <v>128</v>
      </c>
      <c r="QIV38" s="446" t="s">
        <v>129</v>
      </c>
      <c r="QIW38" s="446" t="s">
        <v>130</v>
      </c>
      <c r="QIX38" s="446">
        <v>0.3</v>
      </c>
      <c r="QIY38" s="451">
        <f>+VLOOKUP(QIT38,[111]Insumos!$A$2:$F$2700,5,FALSE)</f>
        <v>2679</v>
      </c>
      <c r="QIZ38" s="451">
        <f>+ROUND(QIX38*QIY38,0)</f>
        <v>804</v>
      </c>
      <c r="QJA38" s="450" t="s">
        <v>327</v>
      </c>
      <c r="QJB38" s="450" t="s">
        <v>127</v>
      </c>
      <c r="QJC38" s="446" t="s">
        <v>128</v>
      </c>
      <c r="QJD38" s="446" t="s">
        <v>129</v>
      </c>
      <c r="QJE38" s="446" t="s">
        <v>130</v>
      </c>
      <c r="QJF38" s="446">
        <v>0.3</v>
      </c>
      <c r="QJG38" s="451">
        <f>+VLOOKUP(QJB38,[111]Insumos!$A$2:$F$2700,5,FALSE)</f>
        <v>2679</v>
      </c>
      <c r="QJH38" s="451">
        <f>+ROUND(QJF38*QJG38,0)</f>
        <v>804</v>
      </c>
      <c r="QJI38" s="450" t="s">
        <v>327</v>
      </c>
      <c r="QJJ38" s="450" t="s">
        <v>127</v>
      </c>
      <c r="QJK38" s="446" t="s">
        <v>128</v>
      </c>
      <c r="QJL38" s="446" t="s">
        <v>129</v>
      </c>
      <c r="QJM38" s="446" t="s">
        <v>130</v>
      </c>
      <c r="QJN38" s="446">
        <v>0.3</v>
      </c>
      <c r="QJO38" s="451">
        <f>+VLOOKUP(QJJ38,[111]Insumos!$A$2:$F$2700,5,FALSE)</f>
        <v>2679</v>
      </c>
      <c r="QJP38" s="451">
        <f>+ROUND(QJN38*QJO38,0)</f>
        <v>804</v>
      </c>
      <c r="QJQ38" s="450" t="s">
        <v>327</v>
      </c>
      <c r="QJR38" s="450" t="s">
        <v>127</v>
      </c>
      <c r="QJS38" s="446" t="s">
        <v>128</v>
      </c>
      <c r="QJT38" s="446" t="s">
        <v>129</v>
      </c>
      <c r="QJU38" s="446" t="s">
        <v>130</v>
      </c>
      <c r="QJV38" s="446">
        <v>0.3</v>
      </c>
      <c r="QJW38" s="451">
        <f>+VLOOKUP(QJR38,[111]Insumos!$A$2:$F$2700,5,FALSE)</f>
        <v>2679</v>
      </c>
      <c r="QJX38" s="451">
        <f>+ROUND(QJV38*QJW38,0)</f>
        <v>804</v>
      </c>
      <c r="QJY38" s="450" t="s">
        <v>327</v>
      </c>
      <c r="QJZ38" s="450" t="s">
        <v>127</v>
      </c>
      <c r="QKA38" s="446" t="s">
        <v>128</v>
      </c>
      <c r="QKB38" s="446" t="s">
        <v>129</v>
      </c>
      <c r="QKC38" s="446" t="s">
        <v>130</v>
      </c>
      <c r="QKD38" s="446">
        <v>0.3</v>
      </c>
      <c r="QKE38" s="451">
        <f>+VLOOKUP(QJZ38,[111]Insumos!$A$2:$F$2700,5,FALSE)</f>
        <v>2679</v>
      </c>
      <c r="QKF38" s="451">
        <f>+ROUND(QKD38*QKE38,0)</f>
        <v>804</v>
      </c>
      <c r="QKG38" s="450" t="s">
        <v>327</v>
      </c>
      <c r="QKH38" s="450" t="s">
        <v>127</v>
      </c>
      <c r="QKI38" s="446" t="s">
        <v>128</v>
      </c>
      <c r="QKJ38" s="446" t="s">
        <v>129</v>
      </c>
      <c r="QKK38" s="446" t="s">
        <v>130</v>
      </c>
      <c r="QKL38" s="446">
        <v>0.3</v>
      </c>
      <c r="QKM38" s="451">
        <f>+VLOOKUP(QKH38,[111]Insumos!$A$2:$F$2700,5,FALSE)</f>
        <v>2679</v>
      </c>
      <c r="QKN38" s="451">
        <f>+ROUND(QKL38*QKM38,0)</f>
        <v>804</v>
      </c>
      <c r="QKO38" s="450" t="s">
        <v>327</v>
      </c>
      <c r="QKP38" s="450" t="s">
        <v>127</v>
      </c>
      <c r="QKQ38" s="446" t="s">
        <v>128</v>
      </c>
      <c r="QKR38" s="446" t="s">
        <v>129</v>
      </c>
      <c r="QKS38" s="446" t="s">
        <v>130</v>
      </c>
      <c r="QKT38" s="446">
        <v>0.3</v>
      </c>
      <c r="QKU38" s="451">
        <f>+VLOOKUP(QKP38,[111]Insumos!$A$2:$F$2700,5,FALSE)</f>
        <v>2679</v>
      </c>
      <c r="QKV38" s="451">
        <f>+ROUND(QKT38*QKU38,0)</f>
        <v>804</v>
      </c>
      <c r="QKW38" s="450" t="s">
        <v>327</v>
      </c>
      <c r="QKX38" s="450" t="s">
        <v>127</v>
      </c>
      <c r="QKY38" s="446" t="s">
        <v>128</v>
      </c>
      <c r="QKZ38" s="446" t="s">
        <v>129</v>
      </c>
      <c r="QLA38" s="446" t="s">
        <v>130</v>
      </c>
      <c r="QLB38" s="446">
        <v>0.3</v>
      </c>
      <c r="QLC38" s="451">
        <f>+VLOOKUP(QKX38,[111]Insumos!$A$2:$F$2700,5,FALSE)</f>
        <v>2679</v>
      </c>
      <c r="QLD38" s="451">
        <f>+ROUND(QLB38*QLC38,0)</f>
        <v>804</v>
      </c>
      <c r="QLE38" s="450" t="s">
        <v>327</v>
      </c>
      <c r="QLF38" s="450" t="s">
        <v>127</v>
      </c>
      <c r="QLG38" s="446" t="s">
        <v>128</v>
      </c>
      <c r="QLH38" s="446" t="s">
        <v>129</v>
      </c>
      <c r="QLI38" s="446" t="s">
        <v>130</v>
      </c>
      <c r="QLJ38" s="446">
        <v>0.3</v>
      </c>
      <c r="QLK38" s="451">
        <f>+VLOOKUP(QLF38,[111]Insumos!$A$2:$F$2700,5,FALSE)</f>
        <v>2679</v>
      </c>
      <c r="QLL38" s="451">
        <f>+ROUND(QLJ38*QLK38,0)</f>
        <v>804</v>
      </c>
      <c r="QLM38" s="450" t="s">
        <v>327</v>
      </c>
      <c r="QLN38" s="450" t="s">
        <v>127</v>
      </c>
      <c r="QLO38" s="446" t="s">
        <v>128</v>
      </c>
      <c r="QLP38" s="446" t="s">
        <v>129</v>
      </c>
      <c r="QLQ38" s="446" t="s">
        <v>130</v>
      </c>
      <c r="QLR38" s="446">
        <v>0.3</v>
      </c>
      <c r="QLS38" s="451">
        <f>+VLOOKUP(QLN38,[111]Insumos!$A$2:$F$2700,5,FALSE)</f>
        <v>2679</v>
      </c>
      <c r="QLT38" s="451">
        <f>+ROUND(QLR38*QLS38,0)</f>
        <v>804</v>
      </c>
      <c r="QLU38" s="450" t="s">
        <v>327</v>
      </c>
      <c r="QLV38" s="450" t="s">
        <v>127</v>
      </c>
      <c r="QLW38" s="446" t="s">
        <v>128</v>
      </c>
      <c r="QLX38" s="446" t="s">
        <v>129</v>
      </c>
      <c r="QLY38" s="446" t="s">
        <v>130</v>
      </c>
      <c r="QLZ38" s="446">
        <v>0.3</v>
      </c>
      <c r="QMA38" s="451">
        <f>+VLOOKUP(QLV38,[111]Insumos!$A$2:$F$2700,5,FALSE)</f>
        <v>2679</v>
      </c>
      <c r="QMB38" s="451">
        <f>+ROUND(QLZ38*QMA38,0)</f>
        <v>804</v>
      </c>
      <c r="QMC38" s="450" t="s">
        <v>327</v>
      </c>
      <c r="QMD38" s="450" t="s">
        <v>127</v>
      </c>
      <c r="QME38" s="446" t="s">
        <v>128</v>
      </c>
      <c r="QMF38" s="446" t="s">
        <v>129</v>
      </c>
      <c r="QMG38" s="446" t="s">
        <v>130</v>
      </c>
      <c r="QMH38" s="446">
        <v>0.3</v>
      </c>
      <c r="QMI38" s="451">
        <f>+VLOOKUP(QMD38,[111]Insumos!$A$2:$F$2700,5,FALSE)</f>
        <v>2679</v>
      </c>
      <c r="QMJ38" s="451">
        <f>+ROUND(QMH38*QMI38,0)</f>
        <v>804</v>
      </c>
      <c r="QMK38" s="450" t="s">
        <v>327</v>
      </c>
      <c r="QML38" s="450" t="s">
        <v>127</v>
      </c>
      <c r="QMM38" s="446" t="s">
        <v>128</v>
      </c>
      <c r="QMN38" s="446" t="s">
        <v>129</v>
      </c>
      <c r="QMO38" s="446" t="s">
        <v>130</v>
      </c>
      <c r="QMP38" s="446">
        <v>0.3</v>
      </c>
      <c r="QMQ38" s="451">
        <f>+VLOOKUP(QML38,[111]Insumos!$A$2:$F$2700,5,FALSE)</f>
        <v>2679</v>
      </c>
      <c r="QMR38" s="451">
        <f>+ROUND(QMP38*QMQ38,0)</f>
        <v>804</v>
      </c>
      <c r="QMS38" s="450" t="s">
        <v>327</v>
      </c>
      <c r="QMT38" s="450" t="s">
        <v>127</v>
      </c>
      <c r="QMU38" s="446" t="s">
        <v>128</v>
      </c>
      <c r="QMV38" s="446" t="s">
        <v>129</v>
      </c>
      <c r="QMW38" s="446" t="s">
        <v>130</v>
      </c>
      <c r="QMX38" s="446">
        <v>0.3</v>
      </c>
      <c r="QMY38" s="451">
        <f>+VLOOKUP(QMT38,[111]Insumos!$A$2:$F$2700,5,FALSE)</f>
        <v>2679</v>
      </c>
      <c r="QMZ38" s="451">
        <f>+ROUND(QMX38*QMY38,0)</f>
        <v>804</v>
      </c>
      <c r="QNA38" s="450" t="s">
        <v>327</v>
      </c>
      <c r="QNB38" s="450" t="s">
        <v>127</v>
      </c>
      <c r="QNC38" s="446" t="s">
        <v>128</v>
      </c>
      <c r="QND38" s="446" t="s">
        <v>129</v>
      </c>
      <c r="QNE38" s="446" t="s">
        <v>130</v>
      </c>
      <c r="QNF38" s="446">
        <v>0.3</v>
      </c>
      <c r="QNG38" s="451">
        <f>+VLOOKUP(QNB38,[111]Insumos!$A$2:$F$2700,5,FALSE)</f>
        <v>2679</v>
      </c>
      <c r="QNH38" s="451">
        <f>+ROUND(QNF38*QNG38,0)</f>
        <v>804</v>
      </c>
      <c r="QNI38" s="450" t="s">
        <v>327</v>
      </c>
      <c r="QNJ38" s="450" t="s">
        <v>127</v>
      </c>
      <c r="QNK38" s="446" t="s">
        <v>128</v>
      </c>
      <c r="QNL38" s="446" t="s">
        <v>129</v>
      </c>
      <c r="QNM38" s="446" t="s">
        <v>130</v>
      </c>
      <c r="QNN38" s="446">
        <v>0.3</v>
      </c>
      <c r="QNO38" s="451">
        <f>+VLOOKUP(QNJ38,[111]Insumos!$A$2:$F$2700,5,FALSE)</f>
        <v>2679</v>
      </c>
      <c r="QNP38" s="451">
        <f>+ROUND(QNN38*QNO38,0)</f>
        <v>804</v>
      </c>
      <c r="QNQ38" s="450" t="s">
        <v>327</v>
      </c>
      <c r="QNR38" s="450" t="s">
        <v>127</v>
      </c>
      <c r="QNS38" s="446" t="s">
        <v>128</v>
      </c>
      <c r="QNT38" s="446" t="s">
        <v>129</v>
      </c>
      <c r="QNU38" s="446" t="s">
        <v>130</v>
      </c>
      <c r="QNV38" s="446">
        <v>0.3</v>
      </c>
      <c r="QNW38" s="451">
        <f>+VLOOKUP(QNR38,[111]Insumos!$A$2:$F$2700,5,FALSE)</f>
        <v>2679</v>
      </c>
      <c r="QNX38" s="451">
        <f>+ROUND(QNV38*QNW38,0)</f>
        <v>804</v>
      </c>
      <c r="QNY38" s="450" t="s">
        <v>327</v>
      </c>
      <c r="QNZ38" s="450" t="s">
        <v>127</v>
      </c>
      <c r="QOA38" s="446" t="s">
        <v>128</v>
      </c>
      <c r="QOB38" s="446" t="s">
        <v>129</v>
      </c>
      <c r="QOC38" s="446" t="s">
        <v>130</v>
      </c>
      <c r="QOD38" s="446">
        <v>0.3</v>
      </c>
      <c r="QOE38" s="451">
        <f>+VLOOKUP(QNZ38,[111]Insumos!$A$2:$F$2700,5,FALSE)</f>
        <v>2679</v>
      </c>
      <c r="QOF38" s="451">
        <f>+ROUND(QOD38*QOE38,0)</f>
        <v>804</v>
      </c>
      <c r="QOG38" s="450" t="s">
        <v>327</v>
      </c>
      <c r="QOH38" s="450" t="s">
        <v>127</v>
      </c>
      <c r="QOI38" s="446" t="s">
        <v>128</v>
      </c>
      <c r="QOJ38" s="446" t="s">
        <v>129</v>
      </c>
      <c r="QOK38" s="446" t="s">
        <v>130</v>
      </c>
      <c r="QOL38" s="446">
        <v>0.3</v>
      </c>
      <c r="QOM38" s="451">
        <f>+VLOOKUP(QOH38,[111]Insumos!$A$2:$F$2700,5,FALSE)</f>
        <v>2679</v>
      </c>
      <c r="QON38" s="451">
        <f>+ROUND(QOL38*QOM38,0)</f>
        <v>804</v>
      </c>
      <c r="QOO38" s="450" t="s">
        <v>327</v>
      </c>
      <c r="QOP38" s="450" t="s">
        <v>127</v>
      </c>
      <c r="QOQ38" s="446" t="s">
        <v>128</v>
      </c>
      <c r="QOR38" s="446" t="s">
        <v>129</v>
      </c>
      <c r="QOS38" s="446" t="s">
        <v>130</v>
      </c>
      <c r="QOT38" s="446">
        <v>0.3</v>
      </c>
      <c r="QOU38" s="451">
        <f>+VLOOKUP(QOP38,[111]Insumos!$A$2:$F$2700,5,FALSE)</f>
        <v>2679</v>
      </c>
      <c r="QOV38" s="451">
        <f>+ROUND(QOT38*QOU38,0)</f>
        <v>804</v>
      </c>
      <c r="QOW38" s="450" t="s">
        <v>327</v>
      </c>
      <c r="QOX38" s="450" t="s">
        <v>127</v>
      </c>
      <c r="QOY38" s="446" t="s">
        <v>128</v>
      </c>
      <c r="QOZ38" s="446" t="s">
        <v>129</v>
      </c>
      <c r="QPA38" s="446" t="s">
        <v>130</v>
      </c>
      <c r="QPB38" s="446">
        <v>0.3</v>
      </c>
      <c r="QPC38" s="451">
        <f>+VLOOKUP(QOX38,[111]Insumos!$A$2:$F$2700,5,FALSE)</f>
        <v>2679</v>
      </c>
      <c r="QPD38" s="451">
        <f>+ROUND(QPB38*QPC38,0)</f>
        <v>804</v>
      </c>
      <c r="QPE38" s="450" t="s">
        <v>327</v>
      </c>
      <c r="QPF38" s="450" t="s">
        <v>127</v>
      </c>
      <c r="QPG38" s="446" t="s">
        <v>128</v>
      </c>
      <c r="QPH38" s="446" t="s">
        <v>129</v>
      </c>
      <c r="QPI38" s="446" t="s">
        <v>130</v>
      </c>
      <c r="QPJ38" s="446">
        <v>0.3</v>
      </c>
      <c r="QPK38" s="451">
        <f>+VLOOKUP(QPF38,[111]Insumos!$A$2:$F$2700,5,FALSE)</f>
        <v>2679</v>
      </c>
      <c r="QPL38" s="451">
        <f>+ROUND(QPJ38*QPK38,0)</f>
        <v>804</v>
      </c>
      <c r="QPM38" s="450" t="s">
        <v>327</v>
      </c>
      <c r="QPN38" s="450" t="s">
        <v>127</v>
      </c>
      <c r="QPO38" s="446" t="s">
        <v>128</v>
      </c>
      <c r="QPP38" s="446" t="s">
        <v>129</v>
      </c>
      <c r="QPQ38" s="446" t="s">
        <v>130</v>
      </c>
      <c r="QPR38" s="446">
        <v>0.3</v>
      </c>
      <c r="QPS38" s="451">
        <f>+VLOOKUP(QPN38,[111]Insumos!$A$2:$F$2700,5,FALSE)</f>
        <v>2679</v>
      </c>
      <c r="QPT38" s="451">
        <f>+ROUND(QPR38*QPS38,0)</f>
        <v>804</v>
      </c>
      <c r="QPU38" s="450" t="s">
        <v>327</v>
      </c>
      <c r="QPV38" s="450" t="s">
        <v>127</v>
      </c>
      <c r="QPW38" s="446" t="s">
        <v>128</v>
      </c>
      <c r="QPX38" s="446" t="s">
        <v>129</v>
      </c>
      <c r="QPY38" s="446" t="s">
        <v>130</v>
      </c>
      <c r="QPZ38" s="446">
        <v>0.3</v>
      </c>
      <c r="QQA38" s="451">
        <f>+VLOOKUP(QPV38,[111]Insumos!$A$2:$F$2700,5,FALSE)</f>
        <v>2679</v>
      </c>
      <c r="QQB38" s="451">
        <f>+ROUND(QPZ38*QQA38,0)</f>
        <v>804</v>
      </c>
      <c r="QQC38" s="450" t="s">
        <v>327</v>
      </c>
      <c r="QQD38" s="450" t="s">
        <v>127</v>
      </c>
      <c r="QQE38" s="446" t="s">
        <v>128</v>
      </c>
      <c r="QQF38" s="446" t="s">
        <v>129</v>
      </c>
      <c r="QQG38" s="446" t="s">
        <v>130</v>
      </c>
      <c r="QQH38" s="446">
        <v>0.3</v>
      </c>
      <c r="QQI38" s="451">
        <f>+VLOOKUP(QQD38,[111]Insumos!$A$2:$F$2700,5,FALSE)</f>
        <v>2679</v>
      </c>
      <c r="QQJ38" s="451">
        <f>+ROUND(QQH38*QQI38,0)</f>
        <v>804</v>
      </c>
      <c r="QQK38" s="450" t="s">
        <v>327</v>
      </c>
      <c r="QQL38" s="450" t="s">
        <v>127</v>
      </c>
      <c r="QQM38" s="446" t="s">
        <v>128</v>
      </c>
      <c r="QQN38" s="446" t="s">
        <v>129</v>
      </c>
      <c r="QQO38" s="446" t="s">
        <v>130</v>
      </c>
      <c r="QQP38" s="446">
        <v>0.3</v>
      </c>
      <c r="QQQ38" s="451">
        <f>+VLOOKUP(QQL38,[111]Insumos!$A$2:$F$2700,5,FALSE)</f>
        <v>2679</v>
      </c>
      <c r="QQR38" s="451">
        <f>+ROUND(QQP38*QQQ38,0)</f>
        <v>804</v>
      </c>
      <c r="QQS38" s="450" t="s">
        <v>327</v>
      </c>
      <c r="QQT38" s="450" t="s">
        <v>127</v>
      </c>
      <c r="QQU38" s="446" t="s">
        <v>128</v>
      </c>
      <c r="QQV38" s="446" t="s">
        <v>129</v>
      </c>
      <c r="QQW38" s="446" t="s">
        <v>130</v>
      </c>
      <c r="QQX38" s="446">
        <v>0.3</v>
      </c>
      <c r="QQY38" s="451">
        <f>+VLOOKUP(QQT38,[111]Insumos!$A$2:$F$2700,5,FALSE)</f>
        <v>2679</v>
      </c>
      <c r="QQZ38" s="451">
        <f>+ROUND(QQX38*QQY38,0)</f>
        <v>804</v>
      </c>
      <c r="QRA38" s="450" t="s">
        <v>327</v>
      </c>
      <c r="QRB38" s="450" t="s">
        <v>127</v>
      </c>
      <c r="QRC38" s="446" t="s">
        <v>128</v>
      </c>
      <c r="QRD38" s="446" t="s">
        <v>129</v>
      </c>
      <c r="QRE38" s="446" t="s">
        <v>130</v>
      </c>
      <c r="QRF38" s="446">
        <v>0.3</v>
      </c>
      <c r="QRG38" s="451">
        <f>+VLOOKUP(QRB38,[111]Insumos!$A$2:$F$2700,5,FALSE)</f>
        <v>2679</v>
      </c>
      <c r="QRH38" s="451">
        <f>+ROUND(QRF38*QRG38,0)</f>
        <v>804</v>
      </c>
      <c r="QRI38" s="450" t="s">
        <v>327</v>
      </c>
      <c r="QRJ38" s="450" t="s">
        <v>127</v>
      </c>
      <c r="QRK38" s="446" t="s">
        <v>128</v>
      </c>
      <c r="QRL38" s="446" t="s">
        <v>129</v>
      </c>
      <c r="QRM38" s="446" t="s">
        <v>130</v>
      </c>
      <c r="QRN38" s="446">
        <v>0.3</v>
      </c>
      <c r="QRO38" s="451">
        <f>+VLOOKUP(QRJ38,[111]Insumos!$A$2:$F$2700,5,FALSE)</f>
        <v>2679</v>
      </c>
      <c r="QRP38" s="451">
        <f>+ROUND(QRN38*QRO38,0)</f>
        <v>804</v>
      </c>
      <c r="QRQ38" s="450" t="s">
        <v>327</v>
      </c>
      <c r="QRR38" s="450" t="s">
        <v>127</v>
      </c>
      <c r="QRS38" s="446" t="s">
        <v>128</v>
      </c>
      <c r="QRT38" s="446" t="s">
        <v>129</v>
      </c>
      <c r="QRU38" s="446" t="s">
        <v>130</v>
      </c>
      <c r="QRV38" s="446">
        <v>0.3</v>
      </c>
      <c r="QRW38" s="451">
        <f>+VLOOKUP(QRR38,[111]Insumos!$A$2:$F$2700,5,FALSE)</f>
        <v>2679</v>
      </c>
      <c r="QRX38" s="451">
        <f>+ROUND(QRV38*QRW38,0)</f>
        <v>804</v>
      </c>
      <c r="QRY38" s="450" t="s">
        <v>327</v>
      </c>
      <c r="QRZ38" s="450" t="s">
        <v>127</v>
      </c>
      <c r="QSA38" s="446" t="s">
        <v>128</v>
      </c>
      <c r="QSB38" s="446" t="s">
        <v>129</v>
      </c>
      <c r="QSC38" s="446" t="s">
        <v>130</v>
      </c>
      <c r="QSD38" s="446">
        <v>0.3</v>
      </c>
      <c r="QSE38" s="451">
        <f>+VLOOKUP(QRZ38,[111]Insumos!$A$2:$F$2700,5,FALSE)</f>
        <v>2679</v>
      </c>
      <c r="QSF38" s="451">
        <f>+ROUND(QSD38*QSE38,0)</f>
        <v>804</v>
      </c>
      <c r="QSG38" s="450" t="s">
        <v>327</v>
      </c>
      <c r="QSH38" s="450" t="s">
        <v>127</v>
      </c>
      <c r="QSI38" s="446" t="s">
        <v>128</v>
      </c>
      <c r="QSJ38" s="446" t="s">
        <v>129</v>
      </c>
      <c r="QSK38" s="446" t="s">
        <v>130</v>
      </c>
      <c r="QSL38" s="446">
        <v>0.3</v>
      </c>
      <c r="QSM38" s="451">
        <f>+VLOOKUP(QSH38,[111]Insumos!$A$2:$F$2700,5,FALSE)</f>
        <v>2679</v>
      </c>
      <c r="QSN38" s="451">
        <f>+ROUND(QSL38*QSM38,0)</f>
        <v>804</v>
      </c>
      <c r="QSO38" s="450" t="s">
        <v>327</v>
      </c>
      <c r="QSP38" s="450" t="s">
        <v>127</v>
      </c>
      <c r="QSQ38" s="446" t="s">
        <v>128</v>
      </c>
      <c r="QSR38" s="446" t="s">
        <v>129</v>
      </c>
      <c r="QSS38" s="446" t="s">
        <v>130</v>
      </c>
      <c r="QST38" s="446">
        <v>0.3</v>
      </c>
      <c r="QSU38" s="451">
        <f>+VLOOKUP(QSP38,[111]Insumos!$A$2:$F$2700,5,FALSE)</f>
        <v>2679</v>
      </c>
      <c r="QSV38" s="451">
        <f>+ROUND(QST38*QSU38,0)</f>
        <v>804</v>
      </c>
      <c r="QSW38" s="450" t="s">
        <v>327</v>
      </c>
      <c r="QSX38" s="450" t="s">
        <v>127</v>
      </c>
      <c r="QSY38" s="446" t="s">
        <v>128</v>
      </c>
      <c r="QSZ38" s="446" t="s">
        <v>129</v>
      </c>
      <c r="QTA38" s="446" t="s">
        <v>130</v>
      </c>
      <c r="QTB38" s="446">
        <v>0.3</v>
      </c>
      <c r="QTC38" s="451">
        <f>+VLOOKUP(QSX38,[111]Insumos!$A$2:$F$2700,5,FALSE)</f>
        <v>2679</v>
      </c>
      <c r="QTD38" s="451">
        <f>+ROUND(QTB38*QTC38,0)</f>
        <v>804</v>
      </c>
      <c r="QTE38" s="450" t="s">
        <v>327</v>
      </c>
      <c r="QTF38" s="450" t="s">
        <v>127</v>
      </c>
      <c r="QTG38" s="446" t="s">
        <v>128</v>
      </c>
      <c r="QTH38" s="446" t="s">
        <v>129</v>
      </c>
      <c r="QTI38" s="446" t="s">
        <v>130</v>
      </c>
      <c r="QTJ38" s="446">
        <v>0.3</v>
      </c>
      <c r="QTK38" s="451">
        <f>+VLOOKUP(QTF38,[111]Insumos!$A$2:$F$2700,5,FALSE)</f>
        <v>2679</v>
      </c>
      <c r="QTL38" s="451">
        <f>+ROUND(QTJ38*QTK38,0)</f>
        <v>804</v>
      </c>
      <c r="QTM38" s="450" t="s">
        <v>327</v>
      </c>
      <c r="QTN38" s="450" t="s">
        <v>127</v>
      </c>
      <c r="QTO38" s="446" t="s">
        <v>128</v>
      </c>
      <c r="QTP38" s="446" t="s">
        <v>129</v>
      </c>
      <c r="QTQ38" s="446" t="s">
        <v>130</v>
      </c>
      <c r="QTR38" s="446">
        <v>0.3</v>
      </c>
      <c r="QTS38" s="451">
        <f>+VLOOKUP(QTN38,[111]Insumos!$A$2:$F$2700,5,FALSE)</f>
        <v>2679</v>
      </c>
      <c r="QTT38" s="451">
        <f>+ROUND(QTR38*QTS38,0)</f>
        <v>804</v>
      </c>
      <c r="QTU38" s="450" t="s">
        <v>327</v>
      </c>
      <c r="QTV38" s="450" t="s">
        <v>127</v>
      </c>
      <c r="QTW38" s="446" t="s">
        <v>128</v>
      </c>
      <c r="QTX38" s="446" t="s">
        <v>129</v>
      </c>
      <c r="QTY38" s="446" t="s">
        <v>130</v>
      </c>
      <c r="QTZ38" s="446">
        <v>0.3</v>
      </c>
      <c r="QUA38" s="451">
        <f>+VLOOKUP(QTV38,[111]Insumos!$A$2:$F$2700,5,FALSE)</f>
        <v>2679</v>
      </c>
      <c r="QUB38" s="451">
        <f>+ROUND(QTZ38*QUA38,0)</f>
        <v>804</v>
      </c>
      <c r="QUC38" s="450" t="s">
        <v>327</v>
      </c>
      <c r="QUD38" s="450" t="s">
        <v>127</v>
      </c>
      <c r="QUE38" s="446" t="s">
        <v>128</v>
      </c>
      <c r="QUF38" s="446" t="s">
        <v>129</v>
      </c>
      <c r="QUG38" s="446" t="s">
        <v>130</v>
      </c>
      <c r="QUH38" s="446">
        <v>0.3</v>
      </c>
      <c r="QUI38" s="451">
        <f>+VLOOKUP(QUD38,[111]Insumos!$A$2:$F$2700,5,FALSE)</f>
        <v>2679</v>
      </c>
      <c r="QUJ38" s="451">
        <f>+ROUND(QUH38*QUI38,0)</f>
        <v>804</v>
      </c>
      <c r="QUK38" s="450" t="s">
        <v>327</v>
      </c>
      <c r="QUL38" s="450" t="s">
        <v>127</v>
      </c>
      <c r="QUM38" s="446" t="s">
        <v>128</v>
      </c>
      <c r="QUN38" s="446" t="s">
        <v>129</v>
      </c>
      <c r="QUO38" s="446" t="s">
        <v>130</v>
      </c>
      <c r="QUP38" s="446">
        <v>0.3</v>
      </c>
      <c r="QUQ38" s="451">
        <f>+VLOOKUP(QUL38,[111]Insumos!$A$2:$F$2700,5,FALSE)</f>
        <v>2679</v>
      </c>
      <c r="QUR38" s="451">
        <f>+ROUND(QUP38*QUQ38,0)</f>
        <v>804</v>
      </c>
      <c r="QUS38" s="450" t="s">
        <v>327</v>
      </c>
      <c r="QUT38" s="450" t="s">
        <v>127</v>
      </c>
      <c r="QUU38" s="446" t="s">
        <v>128</v>
      </c>
      <c r="QUV38" s="446" t="s">
        <v>129</v>
      </c>
      <c r="QUW38" s="446" t="s">
        <v>130</v>
      </c>
      <c r="QUX38" s="446">
        <v>0.3</v>
      </c>
      <c r="QUY38" s="451">
        <f>+VLOOKUP(QUT38,[111]Insumos!$A$2:$F$2700,5,FALSE)</f>
        <v>2679</v>
      </c>
      <c r="QUZ38" s="451">
        <f>+ROUND(QUX38*QUY38,0)</f>
        <v>804</v>
      </c>
      <c r="QVA38" s="450" t="s">
        <v>327</v>
      </c>
      <c r="QVB38" s="450" t="s">
        <v>127</v>
      </c>
      <c r="QVC38" s="446" t="s">
        <v>128</v>
      </c>
      <c r="QVD38" s="446" t="s">
        <v>129</v>
      </c>
      <c r="QVE38" s="446" t="s">
        <v>130</v>
      </c>
      <c r="QVF38" s="446">
        <v>0.3</v>
      </c>
      <c r="QVG38" s="451">
        <f>+VLOOKUP(QVB38,[111]Insumos!$A$2:$F$2700,5,FALSE)</f>
        <v>2679</v>
      </c>
      <c r="QVH38" s="451">
        <f>+ROUND(QVF38*QVG38,0)</f>
        <v>804</v>
      </c>
      <c r="QVI38" s="450" t="s">
        <v>327</v>
      </c>
      <c r="QVJ38" s="450" t="s">
        <v>127</v>
      </c>
      <c r="QVK38" s="446" t="s">
        <v>128</v>
      </c>
      <c r="QVL38" s="446" t="s">
        <v>129</v>
      </c>
      <c r="QVM38" s="446" t="s">
        <v>130</v>
      </c>
      <c r="QVN38" s="446">
        <v>0.3</v>
      </c>
      <c r="QVO38" s="451">
        <f>+VLOOKUP(QVJ38,[111]Insumos!$A$2:$F$2700,5,FALSE)</f>
        <v>2679</v>
      </c>
      <c r="QVP38" s="451">
        <f>+ROUND(QVN38*QVO38,0)</f>
        <v>804</v>
      </c>
      <c r="QVQ38" s="450" t="s">
        <v>327</v>
      </c>
      <c r="QVR38" s="450" t="s">
        <v>127</v>
      </c>
      <c r="QVS38" s="446" t="s">
        <v>128</v>
      </c>
      <c r="QVT38" s="446" t="s">
        <v>129</v>
      </c>
      <c r="QVU38" s="446" t="s">
        <v>130</v>
      </c>
      <c r="QVV38" s="446">
        <v>0.3</v>
      </c>
      <c r="QVW38" s="451">
        <f>+VLOOKUP(QVR38,[111]Insumos!$A$2:$F$2700,5,FALSE)</f>
        <v>2679</v>
      </c>
      <c r="QVX38" s="451">
        <f>+ROUND(QVV38*QVW38,0)</f>
        <v>804</v>
      </c>
      <c r="QVY38" s="450" t="s">
        <v>327</v>
      </c>
      <c r="QVZ38" s="450" t="s">
        <v>127</v>
      </c>
      <c r="QWA38" s="446" t="s">
        <v>128</v>
      </c>
      <c r="QWB38" s="446" t="s">
        <v>129</v>
      </c>
      <c r="QWC38" s="446" t="s">
        <v>130</v>
      </c>
      <c r="QWD38" s="446">
        <v>0.3</v>
      </c>
      <c r="QWE38" s="451">
        <f>+VLOOKUP(QVZ38,[111]Insumos!$A$2:$F$2700,5,FALSE)</f>
        <v>2679</v>
      </c>
      <c r="QWF38" s="451">
        <f>+ROUND(QWD38*QWE38,0)</f>
        <v>804</v>
      </c>
      <c r="QWG38" s="450" t="s">
        <v>327</v>
      </c>
      <c r="QWH38" s="450" t="s">
        <v>127</v>
      </c>
      <c r="QWI38" s="446" t="s">
        <v>128</v>
      </c>
      <c r="QWJ38" s="446" t="s">
        <v>129</v>
      </c>
      <c r="QWK38" s="446" t="s">
        <v>130</v>
      </c>
      <c r="QWL38" s="446">
        <v>0.3</v>
      </c>
      <c r="QWM38" s="451">
        <f>+VLOOKUP(QWH38,[111]Insumos!$A$2:$F$2700,5,FALSE)</f>
        <v>2679</v>
      </c>
      <c r="QWN38" s="451">
        <f>+ROUND(QWL38*QWM38,0)</f>
        <v>804</v>
      </c>
      <c r="QWO38" s="450" t="s">
        <v>327</v>
      </c>
      <c r="QWP38" s="450" t="s">
        <v>127</v>
      </c>
      <c r="QWQ38" s="446" t="s">
        <v>128</v>
      </c>
      <c r="QWR38" s="446" t="s">
        <v>129</v>
      </c>
      <c r="QWS38" s="446" t="s">
        <v>130</v>
      </c>
      <c r="QWT38" s="446">
        <v>0.3</v>
      </c>
      <c r="QWU38" s="451">
        <f>+VLOOKUP(QWP38,[111]Insumos!$A$2:$F$2700,5,FALSE)</f>
        <v>2679</v>
      </c>
      <c r="QWV38" s="451">
        <f>+ROUND(QWT38*QWU38,0)</f>
        <v>804</v>
      </c>
      <c r="QWW38" s="450" t="s">
        <v>327</v>
      </c>
      <c r="QWX38" s="450" t="s">
        <v>127</v>
      </c>
      <c r="QWY38" s="446" t="s">
        <v>128</v>
      </c>
      <c r="QWZ38" s="446" t="s">
        <v>129</v>
      </c>
      <c r="QXA38" s="446" t="s">
        <v>130</v>
      </c>
      <c r="QXB38" s="446">
        <v>0.3</v>
      </c>
      <c r="QXC38" s="451">
        <f>+VLOOKUP(QWX38,[111]Insumos!$A$2:$F$2700,5,FALSE)</f>
        <v>2679</v>
      </c>
      <c r="QXD38" s="451">
        <f>+ROUND(QXB38*QXC38,0)</f>
        <v>804</v>
      </c>
      <c r="QXE38" s="450" t="s">
        <v>327</v>
      </c>
      <c r="QXF38" s="450" t="s">
        <v>127</v>
      </c>
      <c r="QXG38" s="446" t="s">
        <v>128</v>
      </c>
      <c r="QXH38" s="446" t="s">
        <v>129</v>
      </c>
      <c r="QXI38" s="446" t="s">
        <v>130</v>
      </c>
      <c r="QXJ38" s="446">
        <v>0.3</v>
      </c>
      <c r="QXK38" s="451">
        <f>+VLOOKUP(QXF38,[111]Insumos!$A$2:$F$2700,5,FALSE)</f>
        <v>2679</v>
      </c>
      <c r="QXL38" s="451">
        <f>+ROUND(QXJ38*QXK38,0)</f>
        <v>804</v>
      </c>
      <c r="QXM38" s="450" t="s">
        <v>327</v>
      </c>
      <c r="QXN38" s="450" t="s">
        <v>127</v>
      </c>
      <c r="QXO38" s="446" t="s">
        <v>128</v>
      </c>
      <c r="QXP38" s="446" t="s">
        <v>129</v>
      </c>
      <c r="QXQ38" s="446" t="s">
        <v>130</v>
      </c>
      <c r="QXR38" s="446">
        <v>0.3</v>
      </c>
      <c r="QXS38" s="451">
        <f>+VLOOKUP(QXN38,[111]Insumos!$A$2:$F$2700,5,FALSE)</f>
        <v>2679</v>
      </c>
      <c r="QXT38" s="451">
        <f>+ROUND(QXR38*QXS38,0)</f>
        <v>804</v>
      </c>
      <c r="QXU38" s="450" t="s">
        <v>327</v>
      </c>
      <c r="QXV38" s="450" t="s">
        <v>127</v>
      </c>
      <c r="QXW38" s="446" t="s">
        <v>128</v>
      </c>
      <c r="QXX38" s="446" t="s">
        <v>129</v>
      </c>
      <c r="QXY38" s="446" t="s">
        <v>130</v>
      </c>
      <c r="QXZ38" s="446">
        <v>0.3</v>
      </c>
      <c r="QYA38" s="451">
        <f>+VLOOKUP(QXV38,[111]Insumos!$A$2:$F$2700,5,FALSE)</f>
        <v>2679</v>
      </c>
      <c r="QYB38" s="451">
        <f>+ROUND(QXZ38*QYA38,0)</f>
        <v>804</v>
      </c>
      <c r="QYC38" s="450" t="s">
        <v>327</v>
      </c>
      <c r="QYD38" s="450" t="s">
        <v>127</v>
      </c>
      <c r="QYE38" s="446" t="s">
        <v>128</v>
      </c>
      <c r="QYF38" s="446" t="s">
        <v>129</v>
      </c>
      <c r="QYG38" s="446" t="s">
        <v>130</v>
      </c>
      <c r="QYH38" s="446">
        <v>0.3</v>
      </c>
      <c r="QYI38" s="451">
        <f>+VLOOKUP(QYD38,[111]Insumos!$A$2:$F$2700,5,FALSE)</f>
        <v>2679</v>
      </c>
      <c r="QYJ38" s="451">
        <f>+ROUND(QYH38*QYI38,0)</f>
        <v>804</v>
      </c>
      <c r="QYK38" s="450" t="s">
        <v>327</v>
      </c>
      <c r="QYL38" s="450" t="s">
        <v>127</v>
      </c>
      <c r="QYM38" s="446" t="s">
        <v>128</v>
      </c>
      <c r="QYN38" s="446" t="s">
        <v>129</v>
      </c>
      <c r="QYO38" s="446" t="s">
        <v>130</v>
      </c>
      <c r="QYP38" s="446">
        <v>0.3</v>
      </c>
      <c r="QYQ38" s="451">
        <f>+VLOOKUP(QYL38,[111]Insumos!$A$2:$F$2700,5,FALSE)</f>
        <v>2679</v>
      </c>
      <c r="QYR38" s="451">
        <f>+ROUND(QYP38*QYQ38,0)</f>
        <v>804</v>
      </c>
      <c r="QYS38" s="450" t="s">
        <v>327</v>
      </c>
      <c r="QYT38" s="450" t="s">
        <v>127</v>
      </c>
      <c r="QYU38" s="446" t="s">
        <v>128</v>
      </c>
      <c r="QYV38" s="446" t="s">
        <v>129</v>
      </c>
      <c r="QYW38" s="446" t="s">
        <v>130</v>
      </c>
      <c r="QYX38" s="446">
        <v>0.3</v>
      </c>
      <c r="QYY38" s="451">
        <f>+VLOOKUP(QYT38,[111]Insumos!$A$2:$F$2700,5,FALSE)</f>
        <v>2679</v>
      </c>
      <c r="QYZ38" s="451">
        <f>+ROUND(QYX38*QYY38,0)</f>
        <v>804</v>
      </c>
      <c r="QZA38" s="450" t="s">
        <v>327</v>
      </c>
      <c r="QZB38" s="450" t="s">
        <v>127</v>
      </c>
      <c r="QZC38" s="446" t="s">
        <v>128</v>
      </c>
      <c r="QZD38" s="446" t="s">
        <v>129</v>
      </c>
      <c r="QZE38" s="446" t="s">
        <v>130</v>
      </c>
      <c r="QZF38" s="446">
        <v>0.3</v>
      </c>
      <c r="QZG38" s="451">
        <f>+VLOOKUP(QZB38,[111]Insumos!$A$2:$F$2700,5,FALSE)</f>
        <v>2679</v>
      </c>
      <c r="QZH38" s="451">
        <f>+ROUND(QZF38*QZG38,0)</f>
        <v>804</v>
      </c>
      <c r="QZI38" s="450" t="s">
        <v>327</v>
      </c>
      <c r="QZJ38" s="450" t="s">
        <v>127</v>
      </c>
      <c r="QZK38" s="446" t="s">
        <v>128</v>
      </c>
      <c r="QZL38" s="446" t="s">
        <v>129</v>
      </c>
      <c r="QZM38" s="446" t="s">
        <v>130</v>
      </c>
      <c r="QZN38" s="446">
        <v>0.3</v>
      </c>
      <c r="QZO38" s="451">
        <f>+VLOOKUP(QZJ38,[111]Insumos!$A$2:$F$2700,5,FALSE)</f>
        <v>2679</v>
      </c>
      <c r="QZP38" s="451">
        <f>+ROUND(QZN38*QZO38,0)</f>
        <v>804</v>
      </c>
      <c r="QZQ38" s="450" t="s">
        <v>327</v>
      </c>
      <c r="QZR38" s="450" t="s">
        <v>127</v>
      </c>
      <c r="QZS38" s="446" t="s">
        <v>128</v>
      </c>
      <c r="QZT38" s="446" t="s">
        <v>129</v>
      </c>
      <c r="QZU38" s="446" t="s">
        <v>130</v>
      </c>
      <c r="QZV38" s="446">
        <v>0.3</v>
      </c>
      <c r="QZW38" s="451">
        <f>+VLOOKUP(QZR38,[111]Insumos!$A$2:$F$2700,5,FALSE)</f>
        <v>2679</v>
      </c>
      <c r="QZX38" s="451">
        <f>+ROUND(QZV38*QZW38,0)</f>
        <v>804</v>
      </c>
      <c r="QZY38" s="450" t="s">
        <v>327</v>
      </c>
      <c r="QZZ38" s="450" t="s">
        <v>127</v>
      </c>
      <c r="RAA38" s="446" t="s">
        <v>128</v>
      </c>
      <c r="RAB38" s="446" t="s">
        <v>129</v>
      </c>
      <c r="RAC38" s="446" t="s">
        <v>130</v>
      </c>
      <c r="RAD38" s="446">
        <v>0.3</v>
      </c>
      <c r="RAE38" s="451">
        <f>+VLOOKUP(QZZ38,[111]Insumos!$A$2:$F$2700,5,FALSE)</f>
        <v>2679</v>
      </c>
      <c r="RAF38" s="451">
        <f>+ROUND(RAD38*RAE38,0)</f>
        <v>804</v>
      </c>
      <c r="RAG38" s="450" t="s">
        <v>327</v>
      </c>
      <c r="RAH38" s="450" t="s">
        <v>127</v>
      </c>
      <c r="RAI38" s="446" t="s">
        <v>128</v>
      </c>
      <c r="RAJ38" s="446" t="s">
        <v>129</v>
      </c>
      <c r="RAK38" s="446" t="s">
        <v>130</v>
      </c>
      <c r="RAL38" s="446">
        <v>0.3</v>
      </c>
      <c r="RAM38" s="451">
        <f>+VLOOKUP(RAH38,[111]Insumos!$A$2:$F$2700,5,FALSE)</f>
        <v>2679</v>
      </c>
      <c r="RAN38" s="451">
        <f>+ROUND(RAL38*RAM38,0)</f>
        <v>804</v>
      </c>
      <c r="RAO38" s="450" t="s">
        <v>327</v>
      </c>
      <c r="RAP38" s="450" t="s">
        <v>127</v>
      </c>
      <c r="RAQ38" s="446" t="s">
        <v>128</v>
      </c>
      <c r="RAR38" s="446" t="s">
        <v>129</v>
      </c>
      <c r="RAS38" s="446" t="s">
        <v>130</v>
      </c>
      <c r="RAT38" s="446">
        <v>0.3</v>
      </c>
      <c r="RAU38" s="451">
        <f>+VLOOKUP(RAP38,[111]Insumos!$A$2:$F$2700,5,FALSE)</f>
        <v>2679</v>
      </c>
      <c r="RAV38" s="451">
        <f>+ROUND(RAT38*RAU38,0)</f>
        <v>804</v>
      </c>
      <c r="RAW38" s="450" t="s">
        <v>327</v>
      </c>
      <c r="RAX38" s="450" t="s">
        <v>127</v>
      </c>
      <c r="RAY38" s="446" t="s">
        <v>128</v>
      </c>
      <c r="RAZ38" s="446" t="s">
        <v>129</v>
      </c>
      <c r="RBA38" s="446" t="s">
        <v>130</v>
      </c>
      <c r="RBB38" s="446">
        <v>0.3</v>
      </c>
      <c r="RBC38" s="451">
        <f>+VLOOKUP(RAX38,[111]Insumos!$A$2:$F$2700,5,FALSE)</f>
        <v>2679</v>
      </c>
      <c r="RBD38" s="451">
        <f>+ROUND(RBB38*RBC38,0)</f>
        <v>804</v>
      </c>
      <c r="RBE38" s="450" t="s">
        <v>327</v>
      </c>
      <c r="RBF38" s="450" t="s">
        <v>127</v>
      </c>
      <c r="RBG38" s="446" t="s">
        <v>128</v>
      </c>
      <c r="RBH38" s="446" t="s">
        <v>129</v>
      </c>
      <c r="RBI38" s="446" t="s">
        <v>130</v>
      </c>
      <c r="RBJ38" s="446">
        <v>0.3</v>
      </c>
      <c r="RBK38" s="451">
        <f>+VLOOKUP(RBF38,[111]Insumos!$A$2:$F$2700,5,FALSE)</f>
        <v>2679</v>
      </c>
      <c r="RBL38" s="451">
        <f>+ROUND(RBJ38*RBK38,0)</f>
        <v>804</v>
      </c>
      <c r="RBM38" s="450" t="s">
        <v>327</v>
      </c>
      <c r="RBN38" s="450" t="s">
        <v>127</v>
      </c>
      <c r="RBO38" s="446" t="s">
        <v>128</v>
      </c>
      <c r="RBP38" s="446" t="s">
        <v>129</v>
      </c>
      <c r="RBQ38" s="446" t="s">
        <v>130</v>
      </c>
      <c r="RBR38" s="446">
        <v>0.3</v>
      </c>
      <c r="RBS38" s="451">
        <f>+VLOOKUP(RBN38,[111]Insumos!$A$2:$F$2700,5,FALSE)</f>
        <v>2679</v>
      </c>
      <c r="RBT38" s="451">
        <f>+ROUND(RBR38*RBS38,0)</f>
        <v>804</v>
      </c>
      <c r="RBU38" s="450" t="s">
        <v>327</v>
      </c>
      <c r="RBV38" s="450" t="s">
        <v>127</v>
      </c>
      <c r="RBW38" s="446" t="s">
        <v>128</v>
      </c>
      <c r="RBX38" s="446" t="s">
        <v>129</v>
      </c>
      <c r="RBY38" s="446" t="s">
        <v>130</v>
      </c>
      <c r="RBZ38" s="446">
        <v>0.3</v>
      </c>
      <c r="RCA38" s="451">
        <f>+VLOOKUP(RBV38,[111]Insumos!$A$2:$F$2700,5,FALSE)</f>
        <v>2679</v>
      </c>
      <c r="RCB38" s="451">
        <f>+ROUND(RBZ38*RCA38,0)</f>
        <v>804</v>
      </c>
      <c r="RCC38" s="450" t="s">
        <v>327</v>
      </c>
      <c r="RCD38" s="450" t="s">
        <v>127</v>
      </c>
      <c r="RCE38" s="446" t="s">
        <v>128</v>
      </c>
      <c r="RCF38" s="446" t="s">
        <v>129</v>
      </c>
      <c r="RCG38" s="446" t="s">
        <v>130</v>
      </c>
      <c r="RCH38" s="446">
        <v>0.3</v>
      </c>
      <c r="RCI38" s="451">
        <f>+VLOOKUP(RCD38,[111]Insumos!$A$2:$F$2700,5,FALSE)</f>
        <v>2679</v>
      </c>
      <c r="RCJ38" s="451">
        <f>+ROUND(RCH38*RCI38,0)</f>
        <v>804</v>
      </c>
      <c r="RCK38" s="450" t="s">
        <v>327</v>
      </c>
      <c r="RCL38" s="450" t="s">
        <v>127</v>
      </c>
      <c r="RCM38" s="446" t="s">
        <v>128</v>
      </c>
      <c r="RCN38" s="446" t="s">
        <v>129</v>
      </c>
      <c r="RCO38" s="446" t="s">
        <v>130</v>
      </c>
      <c r="RCP38" s="446">
        <v>0.3</v>
      </c>
      <c r="RCQ38" s="451">
        <f>+VLOOKUP(RCL38,[111]Insumos!$A$2:$F$2700,5,FALSE)</f>
        <v>2679</v>
      </c>
      <c r="RCR38" s="451">
        <f>+ROUND(RCP38*RCQ38,0)</f>
        <v>804</v>
      </c>
      <c r="RCS38" s="450" t="s">
        <v>327</v>
      </c>
      <c r="RCT38" s="450" t="s">
        <v>127</v>
      </c>
      <c r="RCU38" s="446" t="s">
        <v>128</v>
      </c>
      <c r="RCV38" s="446" t="s">
        <v>129</v>
      </c>
      <c r="RCW38" s="446" t="s">
        <v>130</v>
      </c>
      <c r="RCX38" s="446">
        <v>0.3</v>
      </c>
      <c r="RCY38" s="451">
        <f>+VLOOKUP(RCT38,[111]Insumos!$A$2:$F$2700,5,FALSE)</f>
        <v>2679</v>
      </c>
      <c r="RCZ38" s="451">
        <f>+ROUND(RCX38*RCY38,0)</f>
        <v>804</v>
      </c>
      <c r="RDA38" s="450" t="s">
        <v>327</v>
      </c>
      <c r="RDB38" s="450" t="s">
        <v>127</v>
      </c>
      <c r="RDC38" s="446" t="s">
        <v>128</v>
      </c>
      <c r="RDD38" s="446" t="s">
        <v>129</v>
      </c>
      <c r="RDE38" s="446" t="s">
        <v>130</v>
      </c>
      <c r="RDF38" s="446">
        <v>0.3</v>
      </c>
      <c r="RDG38" s="451">
        <f>+VLOOKUP(RDB38,[111]Insumos!$A$2:$F$2700,5,FALSE)</f>
        <v>2679</v>
      </c>
      <c r="RDH38" s="451">
        <f>+ROUND(RDF38*RDG38,0)</f>
        <v>804</v>
      </c>
      <c r="RDI38" s="450" t="s">
        <v>327</v>
      </c>
      <c r="RDJ38" s="450" t="s">
        <v>127</v>
      </c>
      <c r="RDK38" s="446" t="s">
        <v>128</v>
      </c>
      <c r="RDL38" s="446" t="s">
        <v>129</v>
      </c>
      <c r="RDM38" s="446" t="s">
        <v>130</v>
      </c>
      <c r="RDN38" s="446">
        <v>0.3</v>
      </c>
      <c r="RDO38" s="451">
        <f>+VLOOKUP(RDJ38,[111]Insumos!$A$2:$F$2700,5,FALSE)</f>
        <v>2679</v>
      </c>
      <c r="RDP38" s="451">
        <f>+ROUND(RDN38*RDO38,0)</f>
        <v>804</v>
      </c>
      <c r="RDQ38" s="450" t="s">
        <v>327</v>
      </c>
      <c r="RDR38" s="450" t="s">
        <v>127</v>
      </c>
      <c r="RDS38" s="446" t="s">
        <v>128</v>
      </c>
      <c r="RDT38" s="446" t="s">
        <v>129</v>
      </c>
      <c r="RDU38" s="446" t="s">
        <v>130</v>
      </c>
      <c r="RDV38" s="446">
        <v>0.3</v>
      </c>
      <c r="RDW38" s="451">
        <f>+VLOOKUP(RDR38,[111]Insumos!$A$2:$F$2700,5,FALSE)</f>
        <v>2679</v>
      </c>
      <c r="RDX38" s="451">
        <f>+ROUND(RDV38*RDW38,0)</f>
        <v>804</v>
      </c>
      <c r="RDY38" s="450" t="s">
        <v>327</v>
      </c>
      <c r="RDZ38" s="450" t="s">
        <v>127</v>
      </c>
      <c r="REA38" s="446" t="s">
        <v>128</v>
      </c>
      <c r="REB38" s="446" t="s">
        <v>129</v>
      </c>
      <c r="REC38" s="446" t="s">
        <v>130</v>
      </c>
      <c r="RED38" s="446">
        <v>0.3</v>
      </c>
      <c r="REE38" s="451">
        <f>+VLOOKUP(RDZ38,[111]Insumos!$A$2:$F$2700,5,FALSE)</f>
        <v>2679</v>
      </c>
      <c r="REF38" s="451">
        <f>+ROUND(RED38*REE38,0)</f>
        <v>804</v>
      </c>
      <c r="REG38" s="450" t="s">
        <v>327</v>
      </c>
      <c r="REH38" s="450" t="s">
        <v>127</v>
      </c>
      <c r="REI38" s="446" t="s">
        <v>128</v>
      </c>
      <c r="REJ38" s="446" t="s">
        <v>129</v>
      </c>
      <c r="REK38" s="446" t="s">
        <v>130</v>
      </c>
      <c r="REL38" s="446">
        <v>0.3</v>
      </c>
      <c r="REM38" s="451">
        <f>+VLOOKUP(REH38,[111]Insumos!$A$2:$F$2700,5,FALSE)</f>
        <v>2679</v>
      </c>
      <c r="REN38" s="451">
        <f>+ROUND(REL38*REM38,0)</f>
        <v>804</v>
      </c>
      <c r="REO38" s="450" t="s">
        <v>327</v>
      </c>
      <c r="REP38" s="450" t="s">
        <v>127</v>
      </c>
      <c r="REQ38" s="446" t="s">
        <v>128</v>
      </c>
      <c r="RER38" s="446" t="s">
        <v>129</v>
      </c>
      <c r="RES38" s="446" t="s">
        <v>130</v>
      </c>
      <c r="RET38" s="446">
        <v>0.3</v>
      </c>
      <c r="REU38" s="451">
        <f>+VLOOKUP(REP38,[111]Insumos!$A$2:$F$2700,5,FALSE)</f>
        <v>2679</v>
      </c>
      <c r="REV38" s="451">
        <f>+ROUND(RET38*REU38,0)</f>
        <v>804</v>
      </c>
      <c r="REW38" s="450" t="s">
        <v>327</v>
      </c>
      <c r="REX38" s="450" t="s">
        <v>127</v>
      </c>
      <c r="REY38" s="446" t="s">
        <v>128</v>
      </c>
      <c r="REZ38" s="446" t="s">
        <v>129</v>
      </c>
      <c r="RFA38" s="446" t="s">
        <v>130</v>
      </c>
      <c r="RFB38" s="446">
        <v>0.3</v>
      </c>
      <c r="RFC38" s="451">
        <f>+VLOOKUP(REX38,[111]Insumos!$A$2:$F$2700,5,FALSE)</f>
        <v>2679</v>
      </c>
      <c r="RFD38" s="451">
        <f>+ROUND(RFB38*RFC38,0)</f>
        <v>804</v>
      </c>
      <c r="RFE38" s="450" t="s">
        <v>327</v>
      </c>
      <c r="RFF38" s="450" t="s">
        <v>127</v>
      </c>
      <c r="RFG38" s="446" t="s">
        <v>128</v>
      </c>
      <c r="RFH38" s="446" t="s">
        <v>129</v>
      </c>
      <c r="RFI38" s="446" t="s">
        <v>130</v>
      </c>
      <c r="RFJ38" s="446">
        <v>0.3</v>
      </c>
      <c r="RFK38" s="451">
        <f>+VLOOKUP(RFF38,[111]Insumos!$A$2:$F$2700,5,FALSE)</f>
        <v>2679</v>
      </c>
      <c r="RFL38" s="451">
        <f>+ROUND(RFJ38*RFK38,0)</f>
        <v>804</v>
      </c>
      <c r="RFM38" s="450" t="s">
        <v>327</v>
      </c>
      <c r="RFN38" s="450" t="s">
        <v>127</v>
      </c>
      <c r="RFO38" s="446" t="s">
        <v>128</v>
      </c>
      <c r="RFP38" s="446" t="s">
        <v>129</v>
      </c>
      <c r="RFQ38" s="446" t="s">
        <v>130</v>
      </c>
      <c r="RFR38" s="446">
        <v>0.3</v>
      </c>
      <c r="RFS38" s="451">
        <f>+VLOOKUP(RFN38,[111]Insumos!$A$2:$F$2700,5,FALSE)</f>
        <v>2679</v>
      </c>
      <c r="RFT38" s="451">
        <f>+ROUND(RFR38*RFS38,0)</f>
        <v>804</v>
      </c>
      <c r="RFU38" s="450" t="s">
        <v>327</v>
      </c>
      <c r="RFV38" s="450" t="s">
        <v>127</v>
      </c>
      <c r="RFW38" s="446" t="s">
        <v>128</v>
      </c>
      <c r="RFX38" s="446" t="s">
        <v>129</v>
      </c>
      <c r="RFY38" s="446" t="s">
        <v>130</v>
      </c>
      <c r="RFZ38" s="446">
        <v>0.3</v>
      </c>
      <c r="RGA38" s="451">
        <f>+VLOOKUP(RFV38,[111]Insumos!$A$2:$F$2700,5,FALSE)</f>
        <v>2679</v>
      </c>
      <c r="RGB38" s="451">
        <f>+ROUND(RFZ38*RGA38,0)</f>
        <v>804</v>
      </c>
      <c r="RGC38" s="450" t="s">
        <v>327</v>
      </c>
      <c r="RGD38" s="450" t="s">
        <v>127</v>
      </c>
      <c r="RGE38" s="446" t="s">
        <v>128</v>
      </c>
      <c r="RGF38" s="446" t="s">
        <v>129</v>
      </c>
      <c r="RGG38" s="446" t="s">
        <v>130</v>
      </c>
      <c r="RGH38" s="446">
        <v>0.3</v>
      </c>
      <c r="RGI38" s="451">
        <f>+VLOOKUP(RGD38,[111]Insumos!$A$2:$F$2700,5,FALSE)</f>
        <v>2679</v>
      </c>
      <c r="RGJ38" s="451">
        <f>+ROUND(RGH38*RGI38,0)</f>
        <v>804</v>
      </c>
      <c r="RGK38" s="450" t="s">
        <v>327</v>
      </c>
      <c r="RGL38" s="450" t="s">
        <v>127</v>
      </c>
      <c r="RGM38" s="446" t="s">
        <v>128</v>
      </c>
      <c r="RGN38" s="446" t="s">
        <v>129</v>
      </c>
      <c r="RGO38" s="446" t="s">
        <v>130</v>
      </c>
      <c r="RGP38" s="446">
        <v>0.3</v>
      </c>
      <c r="RGQ38" s="451">
        <f>+VLOOKUP(RGL38,[111]Insumos!$A$2:$F$2700,5,FALSE)</f>
        <v>2679</v>
      </c>
      <c r="RGR38" s="451">
        <f>+ROUND(RGP38*RGQ38,0)</f>
        <v>804</v>
      </c>
      <c r="RGS38" s="450" t="s">
        <v>327</v>
      </c>
      <c r="RGT38" s="450" t="s">
        <v>127</v>
      </c>
      <c r="RGU38" s="446" t="s">
        <v>128</v>
      </c>
      <c r="RGV38" s="446" t="s">
        <v>129</v>
      </c>
      <c r="RGW38" s="446" t="s">
        <v>130</v>
      </c>
      <c r="RGX38" s="446">
        <v>0.3</v>
      </c>
      <c r="RGY38" s="451">
        <f>+VLOOKUP(RGT38,[111]Insumos!$A$2:$F$2700,5,FALSE)</f>
        <v>2679</v>
      </c>
      <c r="RGZ38" s="451">
        <f>+ROUND(RGX38*RGY38,0)</f>
        <v>804</v>
      </c>
      <c r="RHA38" s="450" t="s">
        <v>327</v>
      </c>
      <c r="RHB38" s="450" t="s">
        <v>127</v>
      </c>
      <c r="RHC38" s="446" t="s">
        <v>128</v>
      </c>
      <c r="RHD38" s="446" t="s">
        <v>129</v>
      </c>
      <c r="RHE38" s="446" t="s">
        <v>130</v>
      </c>
      <c r="RHF38" s="446">
        <v>0.3</v>
      </c>
      <c r="RHG38" s="451">
        <f>+VLOOKUP(RHB38,[111]Insumos!$A$2:$F$2700,5,FALSE)</f>
        <v>2679</v>
      </c>
      <c r="RHH38" s="451">
        <f>+ROUND(RHF38*RHG38,0)</f>
        <v>804</v>
      </c>
      <c r="RHI38" s="450" t="s">
        <v>327</v>
      </c>
      <c r="RHJ38" s="450" t="s">
        <v>127</v>
      </c>
      <c r="RHK38" s="446" t="s">
        <v>128</v>
      </c>
      <c r="RHL38" s="446" t="s">
        <v>129</v>
      </c>
      <c r="RHM38" s="446" t="s">
        <v>130</v>
      </c>
      <c r="RHN38" s="446">
        <v>0.3</v>
      </c>
      <c r="RHO38" s="451">
        <f>+VLOOKUP(RHJ38,[111]Insumos!$A$2:$F$2700,5,FALSE)</f>
        <v>2679</v>
      </c>
      <c r="RHP38" s="451">
        <f>+ROUND(RHN38*RHO38,0)</f>
        <v>804</v>
      </c>
      <c r="RHQ38" s="450" t="s">
        <v>327</v>
      </c>
      <c r="RHR38" s="450" t="s">
        <v>127</v>
      </c>
      <c r="RHS38" s="446" t="s">
        <v>128</v>
      </c>
      <c r="RHT38" s="446" t="s">
        <v>129</v>
      </c>
      <c r="RHU38" s="446" t="s">
        <v>130</v>
      </c>
      <c r="RHV38" s="446">
        <v>0.3</v>
      </c>
      <c r="RHW38" s="451">
        <f>+VLOOKUP(RHR38,[111]Insumos!$A$2:$F$2700,5,FALSE)</f>
        <v>2679</v>
      </c>
      <c r="RHX38" s="451">
        <f>+ROUND(RHV38*RHW38,0)</f>
        <v>804</v>
      </c>
      <c r="RHY38" s="450" t="s">
        <v>327</v>
      </c>
      <c r="RHZ38" s="450" t="s">
        <v>127</v>
      </c>
      <c r="RIA38" s="446" t="s">
        <v>128</v>
      </c>
      <c r="RIB38" s="446" t="s">
        <v>129</v>
      </c>
      <c r="RIC38" s="446" t="s">
        <v>130</v>
      </c>
      <c r="RID38" s="446">
        <v>0.3</v>
      </c>
      <c r="RIE38" s="451">
        <f>+VLOOKUP(RHZ38,[111]Insumos!$A$2:$F$2700,5,FALSE)</f>
        <v>2679</v>
      </c>
      <c r="RIF38" s="451">
        <f>+ROUND(RID38*RIE38,0)</f>
        <v>804</v>
      </c>
      <c r="RIG38" s="450" t="s">
        <v>327</v>
      </c>
      <c r="RIH38" s="450" t="s">
        <v>127</v>
      </c>
      <c r="RII38" s="446" t="s">
        <v>128</v>
      </c>
      <c r="RIJ38" s="446" t="s">
        <v>129</v>
      </c>
      <c r="RIK38" s="446" t="s">
        <v>130</v>
      </c>
      <c r="RIL38" s="446">
        <v>0.3</v>
      </c>
      <c r="RIM38" s="451">
        <f>+VLOOKUP(RIH38,[111]Insumos!$A$2:$F$2700,5,FALSE)</f>
        <v>2679</v>
      </c>
      <c r="RIN38" s="451">
        <f>+ROUND(RIL38*RIM38,0)</f>
        <v>804</v>
      </c>
      <c r="RIO38" s="450" t="s">
        <v>327</v>
      </c>
      <c r="RIP38" s="450" t="s">
        <v>127</v>
      </c>
      <c r="RIQ38" s="446" t="s">
        <v>128</v>
      </c>
      <c r="RIR38" s="446" t="s">
        <v>129</v>
      </c>
      <c r="RIS38" s="446" t="s">
        <v>130</v>
      </c>
      <c r="RIT38" s="446">
        <v>0.3</v>
      </c>
      <c r="RIU38" s="451">
        <f>+VLOOKUP(RIP38,[111]Insumos!$A$2:$F$2700,5,FALSE)</f>
        <v>2679</v>
      </c>
      <c r="RIV38" s="451">
        <f>+ROUND(RIT38*RIU38,0)</f>
        <v>804</v>
      </c>
      <c r="RIW38" s="450" t="s">
        <v>327</v>
      </c>
      <c r="RIX38" s="450" t="s">
        <v>127</v>
      </c>
      <c r="RIY38" s="446" t="s">
        <v>128</v>
      </c>
      <c r="RIZ38" s="446" t="s">
        <v>129</v>
      </c>
      <c r="RJA38" s="446" t="s">
        <v>130</v>
      </c>
      <c r="RJB38" s="446">
        <v>0.3</v>
      </c>
      <c r="RJC38" s="451">
        <f>+VLOOKUP(RIX38,[111]Insumos!$A$2:$F$2700,5,FALSE)</f>
        <v>2679</v>
      </c>
      <c r="RJD38" s="451">
        <f>+ROUND(RJB38*RJC38,0)</f>
        <v>804</v>
      </c>
      <c r="RJE38" s="450" t="s">
        <v>327</v>
      </c>
      <c r="RJF38" s="450" t="s">
        <v>127</v>
      </c>
      <c r="RJG38" s="446" t="s">
        <v>128</v>
      </c>
      <c r="RJH38" s="446" t="s">
        <v>129</v>
      </c>
      <c r="RJI38" s="446" t="s">
        <v>130</v>
      </c>
      <c r="RJJ38" s="446">
        <v>0.3</v>
      </c>
      <c r="RJK38" s="451">
        <f>+VLOOKUP(RJF38,[111]Insumos!$A$2:$F$2700,5,FALSE)</f>
        <v>2679</v>
      </c>
      <c r="RJL38" s="451">
        <f>+ROUND(RJJ38*RJK38,0)</f>
        <v>804</v>
      </c>
      <c r="RJM38" s="450" t="s">
        <v>327</v>
      </c>
      <c r="RJN38" s="450" t="s">
        <v>127</v>
      </c>
      <c r="RJO38" s="446" t="s">
        <v>128</v>
      </c>
      <c r="RJP38" s="446" t="s">
        <v>129</v>
      </c>
      <c r="RJQ38" s="446" t="s">
        <v>130</v>
      </c>
      <c r="RJR38" s="446">
        <v>0.3</v>
      </c>
      <c r="RJS38" s="451">
        <f>+VLOOKUP(RJN38,[111]Insumos!$A$2:$F$2700,5,FALSE)</f>
        <v>2679</v>
      </c>
      <c r="RJT38" s="451">
        <f>+ROUND(RJR38*RJS38,0)</f>
        <v>804</v>
      </c>
      <c r="RJU38" s="450" t="s">
        <v>327</v>
      </c>
      <c r="RJV38" s="450" t="s">
        <v>127</v>
      </c>
      <c r="RJW38" s="446" t="s">
        <v>128</v>
      </c>
      <c r="RJX38" s="446" t="s">
        <v>129</v>
      </c>
      <c r="RJY38" s="446" t="s">
        <v>130</v>
      </c>
      <c r="RJZ38" s="446">
        <v>0.3</v>
      </c>
      <c r="RKA38" s="451">
        <f>+VLOOKUP(RJV38,[111]Insumos!$A$2:$F$2700,5,FALSE)</f>
        <v>2679</v>
      </c>
      <c r="RKB38" s="451">
        <f>+ROUND(RJZ38*RKA38,0)</f>
        <v>804</v>
      </c>
      <c r="RKC38" s="450" t="s">
        <v>327</v>
      </c>
      <c r="RKD38" s="450" t="s">
        <v>127</v>
      </c>
      <c r="RKE38" s="446" t="s">
        <v>128</v>
      </c>
      <c r="RKF38" s="446" t="s">
        <v>129</v>
      </c>
      <c r="RKG38" s="446" t="s">
        <v>130</v>
      </c>
      <c r="RKH38" s="446">
        <v>0.3</v>
      </c>
      <c r="RKI38" s="451">
        <f>+VLOOKUP(RKD38,[111]Insumos!$A$2:$F$2700,5,FALSE)</f>
        <v>2679</v>
      </c>
      <c r="RKJ38" s="451">
        <f>+ROUND(RKH38*RKI38,0)</f>
        <v>804</v>
      </c>
      <c r="RKK38" s="450" t="s">
        <v>327</v>
      </c>
      <c r="RKL38" s="450" t="s">
        <v>127</v>
      </c>
      <c r="RKM38" s="446" t="s">
        <v>128</v>
      </c>
      <c r="RKN38" s="446" t="s">
        <v>129</v>
      </c>
      <c r="RKO38" s="446" t="s">
        <v>130</v>
      </c>
      <c r="RKP38" s="446">
        <v>0.3</v>
      </c>
      <c r="RKQ38" s="451">
        <f>+VLOOKUP(RKL38,[111]Insumos!$A$2:$F$2700,5,FALSE)</f>
        <v>2679</v>
      </c>
      <c r="RKR38" s="451">
        <f>+ROUND(RKP38*RKQ38,0)</f>
        <v>804</v>
      </c>
      <c r="RKS38" s="450" t="s">
        <v>327</v>
      </c>
      <c r="RKT38" s="450" t="s">
        <v>127</v>
      </c>
      <c r="RKU38" s="446" t="s">
        <v>128</v>
      </c>
      <c r="RKV38" s="446" t="s">
        <v>129</v>
      </c>
      <c r="RKW38" s="446" t="s">
        <v>130</v>
      </c>
      <c r="RKX38" s="446">
        <v>0.3</v>
      </c>
      <c r="RKY38" s="451">
        <f>+VLOOKUP(RKT38,[111]Insumos!$A$2:$F$2700,5,FALSE)</f>
        <v>2679</v>
      </c>
      <c r="RKZ38" s="451">
        <f>+ROUND(RKX38*RKY38,0)</f>
        <v>804</v>
      </c>
      <c r="RLA38" s="450" t="s">
        <v>327</v>
      </c>
      <c r="RLB38" s="450" t="s">
        <v>127</v>
      </c>
      <c r="RLC38" s="446" t="s">
        <v>128</v>
      </c>
      <c r="RLD38" s="446" t="s">
        <v>129</v>
      </c>
      <c r="RLE38" s="446" t="s">
        <v>130</v>
      </c>
      <c r="RLF38" s="446">
        <v>0.3</v>
      </c>
      <c r="RLG38" s="451">
        <f>+VLOOKUP(RLB38,[111]Insumos!$A$2:$F$2700,5,FALSE)</f>
        <v>2679</v>
      </c>
      <c r="RLH38" s="451">
        <f>+ROUND(RLF38*RLG38,0)</f>
        <v>804</v>
      </c>
      <c r="RLI38" s="450" t="s">
        <v>327</v>
      </c>
      <c r="RLJ38" s="450" t="s">
        <v>127</v>
      </c>
      <c r="RLK38" s="446" t="s">
        <v>128</v>
      </c>
      <c r="RLL38" s="446" t="s">
        <v>129</v>
      </c>
      <c r="RLM38" s="446" t="s">
        <v>130</v>
      </c>
      <c r="RLN38" s="446">
        <v>0.3</v>
      </c>
      <c r="RLO38" s="451">
        <f>+VLOOKUP(RLJ38,[111]Insumos!$A$2:$F$2700,5,FALSE)</f>
        <v>2679</v>
      </c>
      <c r="RLP38" s="451">
        <f>+ROUND(RLN38*RLO38,0)</f>
        <v>804</v>
      </c>
      <c r="RLQ38" s="450" t="s">
        <v>327</v>
      </c>
      <c r="RLR38" s="450" t="s">
        <v>127</v>
      </c>
      <c r="RLS38" s="446" t="s">
        <v>128</v>
      </c>
      <c r="RLT38" s="446" t="s">
        <v>129</v>
      </c>
      <c r="RLU38" s="446" t="s">
        <v>130</v>
      </c>
      <c r="RLV38" s="446">
        <v>0.3</v>
      </c>
      <c r="RLW38" s="451">
        <f>+VLOOKUP(RLR38,[111]Insumos!$A$2:$F$2700,5,FALSE)</f>
        <v>2679</v>
      </c>
      <c r="RLX38" s="451">
        <f>+ROUND(RLV38*RLW38,0)</f>
        <v>804</v>
      </c>
      <c r="RLY38" s="450" t="s">
        <v>327</v>
      </c>
      <c r="RLZ38" s="450" t="s">
        <v>127</v>
      </c>
      <c r="RMA38" s="446" t="s">
        <v>128</v>
      </c>
      <c r="RMB38" s="446" t="s">
        <v>129</v>
      </c>
      <c r="RMC38" s="446" t="s">
        <v>130</v>
      </c>
      <c r="RMD38" s="446">
        <v>0.3</v>
      </c>
      <c r="RME38" s="451">
        <f>+VLOOKUP(RLZ38,[111]Insumos!$A$2:$F$2700,5,FALSE)</f>
        <v>2679</v>
      </c>
      <c r="RMF38" s="451">
        <f>+ROUND(RMD38*RME38,0)</f>
        <v>804</v>
      </c>
      <c r="RMG38" s="450" t="s">
        <v>327</v>
      </c>
      <c r="RMH38" s="450" t="s">
        <v>127</v>
      </c>
      <c r="RMI38" s="446" t="s">
        <v>128</v>
      </c>
      <c r="RMJ38" s="446" t="s">
        <v>129</v>
      </c>
      <c r="RMK38" s="446" t="s">
        <v>130</v>
      </c>
      <c r="RML38" s="446">
        <v>0.3</v>
      </c>
      <c r="RMM38" s="451">
        <f>+VLOOKUP(RMH38,[111]Insumos!$A$2:$F$2700,5,FALSE)</f>
        <v>2679</v>
      </c>
      <c r="RMN38" s="451">
        <f>+ROUND(RML38*RMM38,0)</f>
        <v>804</v>
      </c>
      <c r="RMO38" s="450" t="s">
        <v>327</v>
      </c>
      <c r="RMP38" s="450" t="s">
        <v>127</v>
      </c>
      <c r="RMQ38" s="446" t="s">
        <v>128</v>
      </c>
      <c r="RMR38" s="446" t="s">
        <v>129</v>
      </c>
      <c r="RMS38" s="446" t="s">
        <v>130</v>
      </c>
      <c r="RMT38" s="446">
        <v>0.3</v>
      </c>
      <c r="RMU38" s="451">
        <f>+VLOOKUP(RMP38,[111]Insumos!$A$2:$F$2700,5,FALSE)</f>
        <v>2679</v>
      </c>
      <c r="RMV38" s="451">
        <f>+ROUND(RMT38*RMU38,0)</f>
        <v>804</v>
      </c>
      <c r="RMW38" s="450" t="s">
        <v>327</v>
      </c>
      <c r="RMX38" s="450" t="s">
        <v>127</v>
      </c>
      <c r="RMY38" s="446" t="s">
        <v>128</v>
      </c>
      <c r="RMZ38" s="446" t="s">
        <v>129</v>
      </c>
      <c r="RNA38" s="446" t="s">
        <v>130</v>
      </c>
      <c r="RNB38" s="446">
        <v>0.3</v>
      </c>
      <c r="RNC38" s="451">
        <f>+VLOOKUP(RMX38,[111]Insumos!$A$2:$F$2700,5,FALSE)</f>
        <v>2679</v>
      </c>
      <c r="RND38" s="451">
        <f>+ROUND(RNB38*RNC38,0)</f>
        <v>804</v>
      </c>
      <c r="RNE38" s="450" t="s">
        <v>327</v>
      </c>
      <c r="RNF38" s="450" t="s">
        <v>127</v>
      </c>
      <c r="RNG38" s="446" t="s">
        <v>128</v>
      </c>
      <c r="RNH38" s="446" t="s">
        <v>129</v>
      </c>
      <c r="RNI38" s="446" t="s">
        <v>130</v>
      </c>
      <c r="RNJ38" s="446">
        <v>0.3</v>
      </c>
      <c r="RNK38" s="451">
        <f>+VLOOKUP(RNF38,[111]Insumos!$A$2:$F$2700,5,FALSE)</f>
        <v>2679</v>
      </c>
      <c r="RNL38" s="451">
        <f>+ROUND(RNJ38*RNK38,0)</f>
        <v>804</v>
      </c>
      <c r="RNM38" s="450" t="s">
        <v>327</v>
      </c>
      <c r="RNN38" s="450" t="s">
        <v>127</v>
      </c>
      <c r="RNO38" s="446" t="s">
        <v>128</v>
      </c>
      <c r="RNP38" s="446" t="s">
        <v>129</v>
      </c>
      <c r="RNQ38" s="446" t="s">
        <v>130</v>
      </c>
      <c r="RNR38" s="446">
        <v>0.3</v>
      </c>
      <c r="RNS38" s="451">
        <f>+VLOOKUP(RNN38,[111]Insumos!$A$2:$F$2700,5,FALSE)</f>
        <v>2679</v>
      </c>
      <c r="RNT38" s="451">
        <f>+ROUND(RNR38*RNS38,0)</f>
        <v>804</v>
      </c>
      <c r="RNU38" s="450" t="s">
        <v>327</v>
      </c>
      <c r="RNV38" s="450" t="s">
        <v>127</v>
      </c>
      <c r="RNW38" s="446" t="s">
        <v>128</v>
      </c>
      <c r="RNX38" s="446" t="s">
        <v>129</v>
      </c>
      <c r="RNY38" s="446" t="s">
        <v>130</v>
      </c>
      <c r="RNZ38" s="446">
        <v>0.3</v>
      </c>
      <c r="ROA38" s="451">
        <f>+VLOOKUP(RNV38,[111]Insumos!$A$2:$F$2700,5,FALSE)</f>
        <v>2679</v>
      </c>
      <c r="ROB38" s="451">
        <f>+ROUND(RNZ38*ROA38,0)</f>
        <v>804</v>
      </c>
      <c r="ROC38" s="450" t="s">
        <v>327</v>
      </c>
      <c r="ROD38" s="450" t="s">
        <v>127</v>
      </c>
      <c r="ROE38" s="446" t="s">
        <v>128</v>
      </c>
      <c r="ROF38" s="446" t="s">
        <v>129</v>
      </c>
      <c r="ROG38" s="446" t="s">
        <v>130</v>
      </c>
      <c r="ROH38" s="446">
        <v>0.3</v>
      </c>
      <c r="ROI38" s="451">
        <f>+VLOOKUP(ROD38,[111]Insumos!$A$2:$F$2700,5,FALSE)</f>
        <v>2679</v>
      </c>
      <c r="ROJ38" s="451">
        <f>+ROUND(ROH38*ROI38,0)</f>
        <v>804</v>
      </c>
      <c r="ROK38" s="450" t="s">
        <v>327</v>
      </c>
      <c r="ROL38" s="450" t="s">
        <v>127</v>
      </c>
      <c r="ROM38" s="446" t="s">
        <v>128</v>
      </c>
      <c r="RON38" s="446" t="s">
        <v>129</v>
      </c>
      <c r="ROO38" s="446" t="s">
        <v>130</v>
      </c>
      <c r="ROP38" s="446">
        <v>0.3</v>
      </c>
      <c r="ROQ38" s="451">
        <f>+VLOOKUP(ROL38,[111]Insumos!$A$2:$F$2700,5,FALSE)</f>
        <v>2679</v>
      </c>
      <c r="ROR38" s="451">
        <f>+ROUND(ROP38*ROQ38,0)</f>
        <v>804</v>
      </c>
      <c r="ROS38" s="450" t="s">
        <v>327</v>
      </c>
      <c r="ROT38" s="450" t="s">
        <v>127</v>
      </c>
      <c r="ROU38" s="446" t="s">
        <v>128</v>
      </c>
      <c r="ROV38" s="446" t="s">
        <v>129</v>
      </c>
      <c r="ROW38" s="446" t="s">
        <v>130</v>
      </c>
      <c r="ROX38" s="446">
        <v>0.3</v>
      </c>
      <c r="ROY38" s="451">
        <f>+VLOOKUP(ROT38,[111]Insumos!$A$2:$F$2700,5,FALSE)</f>
        <v>2679</v>
      </c>
      <c r="ROZ38" s="451">
        <f>+ROUND(ROX38*ROY38,0)</f>
        <v>804</v>
      </c>
      <c r="RPA38" s="450" t="s">
        <v>327</v>
      </c>
      <c r="RPB38" s="450" t="s">
        <v>127</v>
      </c>
      <c r="RPC38" s="446" t="s">
        <v>128</v>
      </c>
      <c r="RPD38" s="446" t="s">
        <v>129</v>
      </c>
      <c r="RPE38" s="446" t="s">
        <v>130</v>
      </c>
      <c r="RPF38" s="446">
        <v>0.3</v>
      </c>
      <c r="RPG38" s="451">
        <f>+VLOOKUP(RPB38,[111]Insumos!$A$2:$F$2700,5,FALSE)</f>
        <v>2679</v>
      </c>
      <c r="RPH38" s="451">
        <f>+ROUND(RPF38*RPG38,0)</f>
        <v>804</v>
      </c>
      <c r="RPI38" s="450" t="s">
        <v>327</v>
      </c>
      <c r="RPJ38" s="450" t="s">
        <v>127</v>
      </c>
      <c r="RPK38" s="446" t="s">
        <v>128</v>
      </c>
      <c r="RPL38" s="446" t="s">
        <v>129</v>
      </c>
      <c r="RPM38" s="446" t="s">
        <v>130</v>
      </c>
      <c r="RPN38" s="446">
        <v>0.3</v>
      </c>
      <c r="RPO38" s="451">
        <f>+VLOOKUP(RPJ38,[111]Insumos!$A$2:$F$2700,5,FALSE)</f>
        <v>2679</v>
      </c>
      <c r="RPP38" s="451">
        <f>+ROUND(RPN38*RPO38,0)</f>
        <v>804</v>
      </c>
      <c r="RPQ38" s="450" t="s">
        <v>327</v>
      </c>
      <c r="RPR38" s="450" t="s">
        <v>127</v>
      </c>
      <c r="RPS38" s="446" t="s">
        <v>128</v>
      </c>
      <c r="RPT38" s="446" t="s">
        <v>129</v>
      </c>
      <c r="RPU38" s="446" t="s">
        <v>130</v>
      </c>
      <c r="RPV38" s="446">
        <v>0.3</v>
      </c>
      <c r="RPW38" s="451">
        <f>+VLOOKUP(RPR38,[111]Insumos!$A$2:$F$2700,5,FALSE)</f>
        <v>2679</v>
      </c>
      <c r="RPX38" s="451">
        <f>+ROUND(RPV38*RPW38,0)</f>
        <v>804</v>
      </c>
      <c r="RPY38" s="450" t="s">
        <v>327</v>
      </c>
      <c r="RPZ38" s="450" t="s">
        <v>127</v>
      </c>
      <c r="RQA38" s="446" t="s">
        <v>128</v>
      </c>
      <c r="RQB38" s="446" t="s">
        <v>129</v>
      </c>
      <c r="RQC38" s="446" t="s">
        <v>130</v>
      </c>
      <c r="RQD38" s="446">
        <v>0.3</v>
      </c>
      <c r="RQE38" s="451">
        <f>+VLOOKUP(RPZ38,[111]Insumos!$A$2:$F$2700,5,FALSE)</f>
        <v>2679</v>
      </c>
      <c r="RQF38" s="451">
        <f>+ROUND(RQD38*RQE38,0)</f>
        <v>804</v>
      </c>
      <c r="RQG38" s="450" t="s">
        <v>327</v>
      </c>
      <c r="RQH38" s="450" t="s">
        <v>127</v>
      </c>
      <c r="RQI38" s="446" t="s">
        <v>128</v>
      </c>
      <c r="RQJ38" s="446" t="s">
        <v>129</v>
      </c>
      <c r="RQK38" s="446" t="s">
        <v>130</v>
      </c>
      <c r="RQL38" s="446">
        <v>0.3</v>
      </c>
      <c r="RQM38" s="451">
        <f>+VLOOKUP(RQH38,[111]Insumos!$A$2:$F$2700,5,FALSE)</f>
        <v>2679</v>
      </c>
      <c r="RQN38" s="451">
        <f>+ROUND(RQL38*RQM38,0)</f>
        <v>804</v>
      </c>
      <c r="RQO38" s="450" t="s">
        <v>327</v>
      </c>
      <c r="RQP38" s="450" t="s">
        <v>127</v>
      </c>
      <c r="RQQ38" s="446" t="s">
        <v>128</v>
      </c>
      <c r="RQR38" s="446" t="s">
        <v>129</v>
      </c>
      <c r="RQS38" s="446" t="s">
        <v>130</v>
      </c>
      <c r="RQT38" s="446">
        <v>0.3</v>
      </c>
      <c r="RQU38" s="451">
        <f>+VLOOKUP(RQP38,[111]Insumos!$A$2:$F$2700,5,FALSE)</f>
        <v>2679</v>
      </c>
      <c r="RQV38" s="451">
        <f>+ROUND(RQT38*RQU38,0)</f>
        <v>804</v>
      </c>
      <c r="RQW38" s="450" t="s">
        <v>327</v>
      </c>
      <c r="RQX38" s="450" t="s">
        <v>127</v>
      </c>
      <c r="RQY38" s="446" t="s">
        <v>128</v>
      </c>
      <c r="RQZ38" s="446" t="s">
        <v>129</v>
      </c>
      <c r="RRA38" s="446" t="s">
        <v>130</v>
      </c>
      <c r="RRB38" s="446">
        <v>0.3</v>
      </c>
      <c r="RRC38" s="451">
        <f>+VLOOKUP(RQX38,[111]Insumos!$A$2:$F$2700,5,FALSE)</f>
        <v>2679</v>
      </c>
      <c r="RRD38" s="451">
        <f>+ROUND(RRB38*RRC38,0)</f>
        <v>804</v>
      </c>
      <c r="RRE38" s="450" t="s">
        <v>327</v>
      </c>
      <c r="RRF38" s="450" t="s">
        <v>127</v>
      </c>
      <c r="RRG38" s="446" t="s">
        <v>128</v>
      </c>
      <c r="RRH38" s="446" t="s">
        <v>129</v>
      </c>
      <c r="RRI38" s="446" t="s">
        <v>130</v>
      </c>
      <c r="RRJ38" s="446">
        <v>0.3</v>
      </c>
      <c r="RRK38" s="451">
        <f>+VLOOKUP(RRF38,[111]Insumos!$A$2:$F$2700,5,FALSE)</f>
        <v>2679</v>
      </c>
      <c r="RRL38" s="451">
        <f>+ROUND(RRJ38*RRK38,0)</f>
        <v>804</v>
      </c>
      <c r="RRM38" s="450" t="s">
        <v>327</v>
      </c>
      <c r="RRN38" s="450" t="s">
        <v>127</v>
      </c>
      <c r="RRO38" s="446" t="s">
        <v>128</v>
      </c>
      <c r="RRP38" s="446" t="s">
        <v>129</v>
      </c>
      <c r="RRQ38" s="446" t="s">
        <v>130</v>
      </c>
      <c r="RRR38" s="446">
        <v>0.3</v>
      </c>
      <c r="RRS38" s="451">
        <f>+VLOOKUP(RRN38,[111]Insumos!$A$2:$F$2700,5,FALSE)</f>
        <v>2679</v>
      </c>
      <c r="RRT38" s="451">
        <f>+ROUND(RRR38*RRS38,0)</f>
        <v>804</v>
      </c>
      <c r="RRU38" s="450" t="s">
        <v>327</v>
      </c>
      <c r="RRV38" s="450" t="s">
        <v>127</v>
      </c>
      <c r="RRW38" s="446" t="s">
        <v>128</v>
      </c>
      <c r="RRX38" s="446" t="s">
        <v>129</v>
      </c>
      <c r="RRY38" s="446" t="s">
        <v>130</v>
      </c>
      <c r="RRZ38" s="446">
        <v>0.3</v>
      </c>
      <c r="RSA38" s="451">
        <f>+VLOOKUP(RRV38,[111]Insumos!$A$2:$F$2700,5,FALSE)</f>
        <v>2679</v>
      </c>
      <c r="RSB38" s="451">
        <f>+ROUND(RRZ38*RSA38,0)</f>
        <v>804</v>
      </c>
      <c r="RSC38" s="450" t="s">
        <v>327</v>
      </c>
      <c r="RSD38" s="450" t="s">
        <v>127</v>
      </c>
      <c r="RSE38" s="446" t="s">
        <v>128</v>
      </c>
      <c r="RSF38" s="446" t="s">
        <v>129</v>
      </c>
      <c r="RSG38" s="446" t="s">
        <v>130</v>
      </c>
      <c r="RSH38" s="446">
        <v>0.3</v>
      </c>
      <c r="RSI38" s="451">
        <f>+VLOOKUP(RSD38,[111]Insumos!$A$2:$F$2700,5,FALSE)</f>
        <v>2679</v>
      </c>
      <c r="RSJ38" s="451">
        <f>+ROUND(RSH38*RSI38,0)</f>
        <v>804</v>
      </c>
      <c r="RSK38" s="450" t="s">
        <v>327</v>
      </c>
      <c r="RSL38" s="450" t="s">
        <v>127</v>
      </c>
      <c r="RSM38" s="446" t="s">
        <v>128</v>
      </c>
      <c r="RSN38" s="446" t="s">
        <v>129</v>
      </c>
      <c r="RSO38" s="446" t="s">
        <v>130</v>
      </c>
      <c r="RSP38" s="446">
        <v>0.3</v>
      </c>
      <c r="RSQ38" s="451">
        <f>+VLOOKUP(RSL38,[111]Insumos!$A$2:$F$2700,5,FALSE)</f>
        <v>2679</v>
      </c>
      <c r="RSR38" s="451">
        <f>+ROUND(RSP38*RSQ38,0)</f>
        <v>804</v>
      </c>
      <c r="RSS38" s="450" t="s">
        <v>327</v>
      </c>
      <c r="RST38" s="450" t="s">
        <v>127</v>
      </c>
      <c r="RSU38" s="446" t="s">
        <v>128</v>
      </c>
      <c r="RSV38" s="446" t="s">
        <v>129</v>
      </c>
      <c r="RSW38" s="446" t="s">
        <v>130</v>
      </c>
      <c r="RSX38" s="446">
        <v>0.3</v>
      </c>
      <c r="RSY38" s="451">
        <f>+VLOOKUP(RST38,[111]Insumos!$A$2:$F$2700,5,FALSE)</f>
        <v>2679</v>
      </c>
      <c r="RSZ38" s="451">
        <f>+ROUND(RSX38*RSY38,0)</f>
        <v>804</v>
      </c>
      <c r="RTA38" s="450" t="s">
        <v>327</v>
      </c>
      <c r="RTB38" s="450" t="s">
        <v>127</v>
      </c>
      <c r="RTC38" s="446" t="s">
        <v>128</v>
      </c>
      <c r="RTD38" s="446" t="s">
        <v>129</v>
      </c>
      <c r="RTE38" s="446" t="s">
        <v>130</v>
      </c>
      <c r="RTF38" s="446">
        <v>0.3</v>
      </c>
      <c r="RTG38" s="451">
        <f>+VLOOKUP(RTB38,[111]Insumos!$A$2:$F$2700,5,FALSE)</f>
        <v>2679</v>
      </c>
      <c r="RTH38" s="451">
        <f>+ROUND(RTF38*RTG38,0)</f>
        <v>804</v>
      </c>
      <c r="RTI38" s="450" t="s">
        <v>327</v>
      </c>
      <c r="RTJ38" s="450" t="s">
        <v>127</v>
      </c>
      <c r="RTK38" s="446" t="s">
        <v>128</v>
      </c>
      <c r="RTL38" s="446" t="s">
        <v>129</v>
      </c>
      <c r="RTM38" s="446" t="s">
        <v>130</v>
      </c>
      <c r="RTN38" s="446">
        <v>0.3</v>
      </c>
      <c r="RTO38" s="451">
        <f>+VLOOKUP(RTJ38,[111]Insumos!$A$2:$F$2700,5,FALSE)</f>
        <v>2679</v>
      </c>
      <c r="RTP38" s="451">
        <f>+ROUND(RTN38*RTO38,0)</f>
        <v>804</v>
      </c>
      <c r="RTQ38" s="450" t="s">
        <v>327</v>
      </c>
      <c r="RTR38" s="450" t="s">
        <v>127</v>
      </c>
      <c r="RTS38" s="446" t="s">
        <v>128</v>
      </c>
      <c r="RTT38" s="446" t="s">
        <v>129</v>
      </c>
      <c r="RTU38" s="446" t="s">
        <v>130</v>
      </c>
      <c r="RTV38" s="446">
        <v>0.3</v>
      </c>
      <c r="RTW38" s="451">
        <f>+VLOOKUP(RTR38,[111]Insumos!$A$2:$F$2700,5,FALSE)</f>
        <v>2679</v>
      </c>
      <c r="RTX38" s="451">
        <f>+ROUND(RTV38*RTW38,0)</f>
        <v>804</v>
      </c>
      <c r="RTY38" s="450" t="s">
        <v>327</v>
      </c>
      <c r="RTZ38" s="450" t="s">
        <v>127</v>
      </c>
      <c r="RUA38" s="446" t="s">
        <v>128</v>
      </c>
      <c r="RUB38" s="446" t="s">
        <v>129</v>
      </c>
      <c r="RUC38" s="446" t="s">
        <v>130</v>
      </c>
      <c r="RUD38" s="446">
        <v>0.3</v>
      </c>
      <c r="RUE38" s="451">
        <f>+VLOOKUP(RTZ38,[111]Insumos!$A$2:$F$2700,5,FALSE)</f>
        <v>2679</v>
      </c>
      <c r="RUF38" s="451">
        <f>+ROUND(RUD38*RUE38,0)</f>
        <v>804</v>
      </c>
      <c r="RUG38" s="450" t="s">
        <v>327</v>
      </c>
      <c r="RUH38" s="450" t="s">
        <v>127</v>
      </c>
      <c r="RUI38" s="446" t="s">
        <v>128</v>
      </c>
      <c r="RUJ38" s="446" t="s">
        <v>129</v>
      </c>
      <c r="RUK38" s="446" t="s">
        <v>130</v>
      </c>
      <c r="RUL38" s="446">
        <v>0.3</v>
      </c>
      <c r="RUM38" s="451">
        <f>+VLOOKUP(RUH38,[111]Insumos!$A$2:$F$2700,5,FALSE)</f>
        <v>2679</v>
      </c>
      <c r="RUN38" s="451">
        <f>+ROUND(RUL38*RUM38,0)</f>
        <v>804</v>
      </c>
      <c r="RUO38" s="450" t="s">
        <v>327</v>
      </c>
      <c r="RUP38" s="450" t="s">
        <v>127</v>
      </c>
      <c r="RUQ38" s="446" t="s">
        <v>128</v>
      </c>
      <c r="RUR38" s="446" t="s">
        <v>129</v>
      </c>
      <c r="RUS38" s="446" t="s">
        <v>130</v>
      </c>
      <c r="RUT38" s="446">
        <v>0.3</v>
      </c>
      <c r="RUU38" s="451">
        <f>+VLOOKUP(RUP38,[111]Insumos!$A$2:$F$2700,5,FALSE)</f>
        <v>2679</v>
      </c>
      <c r="RUV38" s="451">
        <f>+ROUND(RUT38*RUU38,0)</f>
        <v>804</v>
      </c>
      <c r="RUW38" s="450" t="s">
        <v>327</v>
      </c>
      <c r="RUX38" s="450" t="s">
        <v>127</v>
      </c>
      <c r="RUY38" s="446" t="s">
        <v>128</v>
      </c>
      <c r="RUZ38" s="446" t="s">
        <v>129</v>
      </c>
      <c r="RVA38" s="446" t="s">
        <v>130</v>
      </c>
      <c r="RVB38" s="446">
        <v>0.3</v>
      </c>
      <c r="RVC38" s="451">
        <f>+VLOOKUP(RUX38,[111]Insumos!$A$2:$F$2700,5,FALSE)</f>
        <v>2679</v>
      </c>
      <c r="RVD38" s="451">
        <f>+ROUND(RVB38*RVC38,0)</f>
        <v>804</v>
      </c>
      <c r="RVE38" s="450" t="s">
        <v>327</v>
      </c>
      <c r="RVF38" s="450" t="s">
        <v>127</v>
      </c>
      <c r="RVG38" s="446" t="s">
        <v>128</v>
      </c>
      <c r="RVH38" s="446" t="s">
        <v>129</v>
      </c>
      <c r="RVI38" s="446" t="s">
        <v>130</v>
      </c>
      <c r="RVJ38" s="446">
        <v>0.3</v>
      </c>
      <c r="RVK38" s="451">
        <f>+VLOOKUP(RVF38,[111]Insumos!$A$2:$F$2700,5,FALSE)</f>
        <v>2679</v>
      </c>
      <c r="RVL38" s="451">
        <f>+ROUND(RVJ38*RVK38,0)</f>
        <v>804</v>
      </c>
      <c r="RVM38" s="450" t="s">
        <v>327</v>
      </c>
      <c r="RVN38" s="450" t="s">
        <v>127</v>
      </c>
      <c r="RVO38" s="446" t="s">
        <v>128</v>
      </c>
      <c r="RVP38" s="446" t="s">
        <v>129</v>
      </c>
      <c r="RVQ38" s="446" t="s">
        <v>130</v>
      </c>
      <c r="RVR38" s="446">
        <v>0.3</v>
      </c>
      <c r="RVS38" s="451">
        <f>+VLOOKUP(RVN38,[111]Insumos!$A$2:$F$2700,5,FALSE)</f>
        <v>2679</v>
      </c>
      <c r="RVT38" s="451">
        <f>+ROUND(RVR38*RVS38,0)</f>
        <v>804</v>
      </c>
      <c r="RVU38" s="450" t="s">
        <v>327</v>
      </c>
      <c r="RVV38" s="450" t="s">
        <v>127</v>
      </c>
      <c r="RVW38" s="446" t="s">
        <v>128</v>
      </c>
      <c r="RVX38" s="446" t="s">
        <v>129</v>
      </c>
      <c r="RVY38" s="446" t="s">
        <v>130</v>
      </c>
      <c r="RVZ38" s="446">
        <v>0.3</v>
      </c>
      <c r="RWA38" s="451">
        <f>+VLOOKUP(RVV38,[111]Insumos!$A$2:$F$2700,5,FALSE)</f>
        <v>2679</v>
      </c>
      <c r="RWB38" s="451">
        <f>+ROUND(RVZ38*RWA38,0)</f>
        <v>804</v>
      </c>
      <c r="RWC38" s="450" t="s">
        <v>327</v>
      </c>
      <c r="RWD38" s="450" t="s">
        <v>127</v>
      </c>
      <c r="RWE38" s="446" t="s">
        <v>128</v>
      </c>
      <c r="RWF38" s="446" t="s">
        <v>129</v>
      </c>
      <c r="RWG38" s="446" t="s">
        <v>130</v>
      </c>
      <c r="RWH38" s="446">
        <v>0.3</v>
      </c>
      <c r="RWI38" s="451">
        <f>+VLOOKUP(RWD38,[111]Insumos!$A$2:$F$2700,5,FALSE)</f>
        <v>2679</v>
      </c>
      <c r="RWJ38" s="451">
        <f>+ROUND(RWH38*RWI38,0)</f>
        <v>804</v>
      </c>
      <c r="RWK38" s="450" t="s">
        <v>327</v>
      </c>
      <c r="RWL38" s="450" t="s">
        <v>127</v>
      </c>
      <c r="RWM38" s="446" t="s">
        <v>128</v>
      </c>
      <c r="RWN38" s="446" t="s">
        <v>129</v>
      </c>
      <c r="RWO38" s="446" t="s">
        <v>130</v>
      </c>
      <c r="RWP38" s="446">
        <v>0.3</v>
      </c>
      <c r="RWQ38" s="451">
        <f>+VLOOKUP(RWL38,[111]Insumos!$A$2:$F$2700,5,FALSE)</f>
        <v>2679</v>
      </c>
      <c r="RWR38" s="451">
        <f>+ROUND(RWP38*RWQ38,0)</f>
        <v>804</v>
      </c>
      <c r="RWS38" s="450" t="s">
        <v>327</v>
      </c>
      <c r="RWT38" s="450" t="s">
        <v>127</v>
      </c>
      <c r="RWU38" s="446" t="s">
        <v>128</v>
      </c>
      <c r="RWV38" s="446" t="s">
        <v>129</v>
      </c>
      <c r="RWW38" s="446" t="s">
        <v>130</v>
      </c>
      <c r="RWX38" s="446">
        <v>0.3</v>
      </c>
      <c r="RWY38" s="451">
        <f>+VLOOKUP(RWT38,[111]Insumos!$A$2:$F$2700,5,FALSE)</f>
        <v>2679</v>
      </c>
      <c r="RWZ38" s="451">
        <f>+ROUND(RWX38*RWY38,0)</f>
        <v>804</v>
      </c>
      <c r="RXA38" s="450" t="s">
        <v>327</v>
      </c>
      <c r="RXB38" s="450" t="s">
        <v>127</v>
      </c>
      <c r="RXC38" s="446" t="s">
        <v>128</v>
      </c>
      <c r="RXD38" s="446" t="s">
        <v>129</v>
      </c>
      <c r="RXE38" s="446" t="s">
        <v>130</v>
      </c>
      <c r="RXF38" s="446">
        <v>0.3</v>
      </c>
      <c r="RXG38" s="451">
        <f>+VLOOKUP(RXB38,[111]Insumos!$A$2:$F$2700,5,FALSE)</f>
        <v>2679</v>
      </c>
      <c r="RXH38" s="451">
        <f>+ROUND(RXF38*RXG38,0)</f>
        <v>804</v>
      </c>
      <c r="RXI38" s="450" t="s">
        <v>327</v>
      </c>
      <c r="RXJ38" s="450" t="s">
        <v>127</v>
      </c>
      <c r="RXK38" s="446" t="s">
        <v>128</v>
      </c>
      <c r="RXL38" s="446" t="s">
        <v>129</v>
      </c>
      <c r="RXM38" s="446" t="s">
        <v>130</v>
      </c>
      <c r="RXN38" s="446">
        <v>0.3</v>
      </c>
      <c r="RXO38" s="451">
        <f>+VLOOKUP(RXJ38,[111]Insumos!$A$2:$F$2700,5,FALSE)</f>
        <v>2679</v>
      </c>
      <c r="RXP38" s="451">
        <f>+ROUND(RXN38*RXO38,0)</f>
        <v>804</v>
      </c>
      <c r="RXQ38" s="450" t="s">
        <v>327</v>
      </c>
      <c r="RXR38" s="450" t="s">
        <v>127</v>
      </c>
      <c r="RXS38" s="446" t="s">
        <v>128</v>
      </c>
      <c r="RXT38" s="446" t="s">
        <v>129</v>
      </c>
      <c r="RXU38" s="446" t="s">
        <v>130</v>
      </c>
      <c r="RXV38" s="446">
        <v>0.3</v>
      </c>
      <c r="RXW38" s="451">
        <f>+VLOOKUP(RXR38,[111]Insumos!$A$2:$F$2700,5,FALSE)</f>
        <v>2679</v>
      </c>
      <c r="RXX38" s="451">
        <f>+ROUND(RXV38*RXW38,0)</f>
        <v>804</v>
      </c>
      <c r="RXY38" s="450" t="s">
        <v>327</v>
      </c>
      <c r="RXZ38" s="450" t="s">
        <v>127</v>
      </c>
      <c r="RYA38" s="446" t="s">
        <v>128</v>
      </c>
      <c r="RYB38" s="446" t="s">
        <v>129</v>
      </c>
      <c r="RYC38" s="446" t="s">
        <v>130</v>
      </c>
      <c r="RYD38" s="446">
        <v>0.3</v>
      </c>
      <c r="RYE38" s="451">
        <f>+VLOOKUP(RXZ38,[111]Insumos!$A$2:$F$2700,5,FALSE)</f>
        <v>2679</v>
      </c>
      <c r="RYF38" s="451">
        <f>+ROUND(RYD38*RYE38,0)</f>
        <v>804</v>
      </c>
      <c r="RYG38" s="450" t="s">
        <v>327</v>
      </c>
      <c r="RYH38" s="450" t="s">
        <v>127</v>
      </c>
      <c r="RYI38" s="446" t="s">
        <v>128</v>
      </c>
      <c r="RYJ38" s="446" t="s">
        <v>129</v>
      </c>
      <c r="RYK38" s="446" t="s">
        <v>130</v>
      </c>
      <c r="RYL38" s="446">
        <v>0.3</v>
      </c>
      <c r="RYM38" s="451">
        <f>+VLOOKUP(RYH38,[111]Insumos!$A$2:$F$2700,5,FALSE)</f>
        <v>2679</v>
      </c>
      <c r="RYN38" s="451">
        <f>+ROUND(RYL38*RYM38,0)</f>
        <v>804</v>
      </c>
      <c r="RYO38" s="450" t="s">
        <v>327</v>
      </c>
      <c r="RYP38" s="450" t="s">
        <v>127</v>
      </c>
      <c r="RYQ38" s="446" t="s">
        <v>128</v>
      </c>
      <c r="RYR38" s="446" t="s">
        <v>129</v>
      </c>
      <c r="RYS38" s="446" t="s">
        <v>130</v>
      </c>
      <c r="RYT38" s="446">
        <v>0.3</v>
      </c>
      <c r="RYU38" s="451">
        <f>+VLOOKUP(RYP38,[111]Insumos!$A$2:$F$2700,5,FALSE)</f>
        <v>2679</v>
      </c>
      <c r="RYV38" s="451">
        <f>+ROUND(RYT38*RYU38,0)</f>
        <v>804</v>
      </c>
      <c r="RYW38" s="450" t="s">
        <v>327</v>
      </c>
      <c r="RYX38" s="450" t="s">
        <v>127</v>
      </c>
      <c r="RYY38" s="446" t="s">
        <v>128</v>
      </c>
      <c r="RYZ38" s="446" t="s">
        <v>129</v>
      </c>
      <c r="RZA38" s="446" t="s">
        <v>130</v>
      </c>
      <c r="RZB38" s="446">
        <v>0.3</v>
      </c>
      <c r="RZC38" s="451">
        <f>+VLOOKUP(RYX38,[111]Insumos!$A$2:$F$2700,5,FALSE)</f>
        <v>2679</v>
      </c>
      <c r="RZD38" s="451">
        <f>+ROUND(RZB38*RZC38,0)</f>
        <v>804</v>
      </c>
      <c r="RZE38" s="450" t="s">
        <v>327</v>
      </c>
      <c r="RZF38" s="450" t="s">
        <v>127</v>
      </c>
      <c r="RZG38" s="446" t="s">
        <v>128</v>
      </c>
      <c r="RZH38" s="446" t="s">
        <v>129</v>
      </c>
      <c r="RZI38" s="446" t="s">
        <v>130</v>
      </c>
      <c r="RZJ38" s="446">
        <v>0.3</v>
      </c>
      <c r="RZK38" s="451">
        <f>+VLOOKUP(RZF38,[111]Insumos!$A$2:$F$2700,5,FALSE)</f>
        <v>2679</v>
      </c>
      <c r="RZL38" s="451">
        <f>+ROUND(RZJ38*RZK38,0)</f>
        <v>804</v>
      </c>
      <c r="RZM38" s="450" t="s">
        <v>327</v>
      </c>
      <c r="RZN38" s="450" t="s">
        <v>127</v>
      </c>
      <c r="RZO38" s="446" t="s">
        <v>128</v>
      </c>
      <c r="RZP38" s="446" t="s">
        <v>129</v>
      </c>
      <c r="RZQ38" s="446" t="s">
        <v>130</v>
      </c>
      <c r="RZR38" s="446">
        <v>0.3</v>
      </c>
      <c r="RZS38" s="451">
        <f>+VLOOKUP(RZN38,[111]Insumos!$A$2:$F$2700,5,FALSE)</f>
        <v>2679</v>
      </c>
      <c r="RZT38" s="451">
        <f>+ROUND(RZR38*RZS38,0)</f>
        <v>804</v>
      </c>
      <c r="RZU38" s="450" t="s">
        <v>327</v>
      </c>
      <c r="RZV38" s="450" t="s">
        <v>127</v>
      </c>
      <c r="RZW38" s="446" t="s">
        <v>128</v>
      </c>
      <c r="RZX38" s="446" t="s">
        <v>129</v>
      </c>
      <c r="RZY38" s="446" t="s">
        <v>130</v>
      </c>
      <c r="RZZ38" s="446">
        <v>0.3</v>
      </c>
      <c r="SAA38" s="451">
        <f>+VLOOKUP(RZV38,[111]Insumos!$A$2:$F$2700,5,FALSE)</f>
        <v>2679</v>
      </c>
      <c r="SAB38" s="451">
        <f>+ROUND(RZZ38*SAA38,0)</f>
        <v>804</v>
      </c>
      <c r="SAC38" s="450" t="s">
        <v>327</v>
      </c>
      <c r="SAD38" s="450" t="s">
        <v>127</v>
      </c>
      <c r="SAE38" s="446" t="s">
        <v>128</v>
      </c>
      <c r="SAF38" s="446" t="s">
        <v>129</v>
      </c>
      <c r="SAG38" s="446" t="s">
        <v>130</v>
      </c>
      <c r="SAH38" s="446">
        <v>0.3</v>
      </c>
      <c r="SAI38" s="451">
        <f>+VLOOKUP(SAD38,[111]Insumos!$A$2:$F$2700,5,FALSE)</f>
        <v>2679</v>
      </c>
      <c r="SAJ38" s="451">
        <f>+ROUND(SAH38*SAI38,0)</f>
        <v>804</v>
      </c>
      <c r="SAK38" s="450" t="s">
        <v>327</v>
      </c>
      <c r="SAL38" s="450" t="s">
        <v>127</v>
      </c>
      <c r="SAM38" s="446" t="s">
        <v>128</v>
      </c>
      <c r="SAN38" s="446" t="s">
        <v>129</v>
      </c>
      <c r="SAO38" s="446" t="s">
        <v>130</v>
      </c>
      <c r="SAP38" s="446">
        <v>0.3</v>
      </c>
      <c r="SAQ38" s="451">
        <f>+VLOOKUP(SAL38,[111]Insumos!$A$2:$F$2700,5,FALSE)</f>
        <v>2679</v>
      </c>
      <c r="SAR38" s="451">
        <f>+ROUND(SAP38*SAQ38,0)</f>
        <v>804</v>
      </c>
      <c r="SAS38" s="450" t="s">
        <v>327</v>
      </c>
      <c r="SAT38" s="450" t="s">
        <v>127</v>
      </c>
      <c r="SAU38" s="446" t="s">
        <v>128</v>
      </c>
      <c r="SAV38" s="446" t="s">
        <v>129</v>
      </c>
      <c r="SAW38" s="446" t="s">
        <v>130</v>
      </c>
      <c r="SAX38" s="446">
        <v>0.3</v>
      </c>
      <c r="SAY38" s="451">
        <f>+VLOOKUP(SAT38,[111]Insumos!$A$2:$F$2700,5,FALSE)</f>
        <v>2679</v>
      </c>
      <c r="SAZ38" s="451">
        <f>+ROUND(SAX38*SAY38,0)</f>
        <v>804</v>
      </c>
      <c r="SBA38" s="450" t="s">
        <v>327</v>
      </c>
      <c r="SBB38" s="450" t="s">
        <v>127</v>
      </c>
      <c r="SBC38" s="446" t="s">
        <v>128</v>
      </c>
      <c r="SBD38" s="446" t="s">
        <v>129</v>
      </c>
      <c r="SBE38" s="446" t="s">
        <v>130</v>
      </c>
      <c r="SBF38" s="446">
        <v>0.3</v>
      </c>
      <c r="SBG38" s="451">
        <f>+VLOOKUP(SBB38,[111]Insumos!$A$2:$F$2700,5,FALSE)</f>
        <v>2679</v>
      </c>
      <c r="SBH38" s="451">
        <f>+ROUND(SBF38*SBG38,0)</f>
        <v>804</v>
      </c>
      <c r="SBI38" s="450" t="s">
        <v>327</v>
      </c>
      <c r="SBJ38" s="450" t="s">
        <v>127</v>
      </c>
      <c r="SBK38" s="446" t="s">
        <v>128</v>
      </c>
      <c r="SBL38" s="446" t="s">
        <v>129</v>
      </c>
      <c r="SBM38" s="446" t="s">
        <v>130</v>
      </c>
      <c r="SBN38" s="446">
        <v>0.3</v>
      </c>
      <c r="SBO38" s="451">
        <f>+VLOOKUP(SBJ38,[111]Insumos!$A$2:$F$2700,5,FALSE)</f>
        <v>2679</v>
      </c>
      <c r="SBP38" s="451">
        <f>+ROUND(SBN38*SBO38,0)</f>
        <v>804</v>
      </c>
      <c r="SBQ38" s="450" t="s">
        <v>327</v>
      </c>
      <c r="SBR38" s="450" t="s">
        <v>127</v>
      </c>
      <c r="SBS38" s="446" t="s">
        <v>128</v>
      </c>
      <c r="SBT38" s="446" t="s">
        <v>129</v>
      </c>
      <c r="SBU38" s="446" t="s">
        <v>130</v>
      </c>
      <c r="SBV38" s="446">
        <v>0.3</v>
      </c>
      <c r="SBW38" s="451">
        <f>+VLOOKUP(SBR38,[111]Insumos!$A$2:$F$2700,5,FALSE)</f>
        <v>2679</v>
      </c>
      <c r="SBX38" s="451">
        <f>+ROUND(SBV38*SBW38,0)</f>
        <v>804</v>
      </c>
      <c r="SBY38" s="450" t="s">
        <v>327</v>
      </c>
      <c r="SBZ38" s="450" t="s">
        <v>127</v>
      </c>
      <c r="SCA38" s="446" t="s">
        <v>128</v>
      </c>
      <c r="SCB38" s="446" t="s">
        <v>129</v>
      </c>
      <c r="SCC38" s="446" t="s">
        <v>130</v>
      </c>
      <c r="SCD38" s="446">
        <v>0.3</v>
      </c>
      <c r="SCE38" s="451">
        <f>+VLOOKUP(SBZ38,[111]Insumos!$A$2:$F$2700,5,FALSE)</f>
        <v>2679</v>
      </c>
      <c r="SCF38" s="451">
        <f>+ROUND(SCD38*SCE38,0)</f>
        <v>804</v>
      </c>
      <c r="SCG38" s="450" t="s">
        <v>327</v>
      </c>
      <c r="SCH38" s="450" t="s">
        <v>127</v>
      </c>
      <c r="SCI38" s="446" t="s">
        <v>128</v>
      </c>
      <c r="SCJ38" s="446" t="s">
        <v>129</v>
      </c>
      <c r="SCK38" s="446" t="s">
        <v>130</v>
      </c>
      <c r="SCL38" s="446">
        <v>0.3</v>
      </c>
      <c r="SCM38" s="451">
        <f>+VLOOKUP(SCH38,[111]Insumos!$A$2:$F$2700,5,FALSE)</f>
        <v>2679</v>
      </c>
      <c r="SCN38" s="451">
        <f>+ROUND(SCL38*SCM38,0)</f>
        <v>804</v>
      </c>
      <c r="SCO38" s="450" t="s">
        <v>327</v>
      </c>
      <c r="SCP38" s="450" t="s">
        <v>127</v>
      </c>
      <c r="SCQ38" s="446" t="s">
        <v>128</v>
      </c>
      <c r="SCR38" s="446" t="s">
        <v>129</v>
      </c>
      <c r="SCS38" s="446" t="s">
        <v>130</v>
      </c>
      <c r="SCT38" s="446">
        <v>0.3</v>
      </c>
      <c r="SCU38" s="451">
        <f>+VLOOKUP(SCP38,[111]Insumos!$A$2:$F$2700,5,FALSE)</f>
        <v>2679</v>
      </c>
      <c r="SCV38" s="451">
        <f>+ROUND(SCT38*SCU38,0)</f>
        <v>804</v>
      </c>
      <c r="SCW38" s="450" t="s">
        <v>327</v>
      </c>
      <c r="SCX38" s="450" t="s">
        <v>127</v>
      </c>
      <c r="SCY38" s="446" t="s">
        <v>128</v>
      </c>
      <c r="SCZ38" s="446" t="s">
        <v>129</v>
      </c>
      <c r="SDA38" s="446" t="s">
        <v>130</v>
      </c>
      <c r="SDB38" s="446">
        <v>0.3</v>
      </c>
      <c r="SDC38" s="451">
        <f>+VLOOKUP(SCX38,[111]Insumos!$A$2:$F$2700,5,FALSE)</f>
        <v>2679</v>
      </c>
      <c r="SDD38" s="451">
        <f>+ROUND(SDB38*SDC38,0)</f>
        <v>804</v>
      </c>
      <c r="SDE38" s="450" t="s">
        <v>327</v>
      </c>
      <c r="SDF38" s="450" t="s">
        <v>127</v>
      </c>
      <c r="SDG38" s="446" t="s">
        <v>128</v>
      </c>
      <c r="SDH38" s="446" t="s">
        <v>129</v>
      </c>
      <c r="SDI38" s="446" t="s">
        <v>130</v>
      </c>
      <c r="SDJ38" s="446">
        <v>0.3</v>
      </c>
      <c r="SDK38" s="451">
        <f>+VLOOKUP(SDF38,[111]Insumos!$A$2:$F$2700,5,FALSE)</f>
        <v>2679</v>
      </c>
      <c r="SDL38" s="451">
        <f>+ROUND(SDJ38*SDK38,0)</f>
        <v>804</v>
      </c>
      <c r="SDM38" s="450" t="s">
        <v>327</v>
      </c>
      <c r="SDN38" s="450" t="s">
        <v>127</v>
      </c>
      <c r="SDO38" s="446" t="s">
        <v>128</v>
      </c>
      <c r="SDP38" s="446" t="s">
        <v>129</v>
      </c>
      <c r="SDQ38" s="446" t="s">
        <v>130</v>
      </c>
      <c r="SDR38" s="446">
        <v>0.3</v>
      </c>
      <c r="SDS38" s="451">
        <f>+VLOOKUP(SDN38,[111]Insumos!$A$2:$F$2700,5,FALSE)</f>
        <v>2679</v>
      </c>
      <c r="SDT38" s="451">
        <f>+ROUND(SDR38*SDS38,0)</f>
        <v>804</v>
      </c>
      <c r="SDU38" s="450" t="s">
        <v>327</v>
      </c>
      <c r="SDV38" s="450" t="s">
        <v>127</v>
      </c>
      <c r="SDW38" s="446" t="s">
        <v>128</v>
      </c>
      <c r="SDX38" s="446" t="s">
        <v>129</v>
      </c>
      <c r="SDY38" s="446" t="s">
        <v>130</v>
      </c>
      <c r="SDZ38" s="446">
        <v>0.3</v>
      </c>
      <c r="SEA38" s="451">
        <f>+VLOOKUP(SDV38,[111]Insumos!$A$2:$F$2700,5,FALSE)</f>
        <v>2679</v>
      </c>
      <c r="SEB38" s="451">
        <f>+ROUND(SDZ38*SEA38,0)</f>
        <v>804</v>
      </c>
      <c r="SEC38" s="450" t="s">
        <v>327</v>
      </c>
      <c r="SED38" s="450" t="s">
        <v>127</v>
      </c>
      <c r="SEE38" s="446" t="s">
        <v>128</v>
      </c>
      <c r="SEF38" s="446" t="s">
        <v>129</v>
      </c>
      <c r="SEG38" s="446" t="s">
        <v>130</v>
      </c>
      <c r="SEH38" s="446">
        <v>0.3</v>
      </c>
      <c r="SEI38" s="451">
        <f>+VLOOKUP(SED38,[111]Insumos!$A$2:$F$2700,5,FALSE)</f>
        <v>2679</v>
      </c>
      <c r="SEJ38" s="451">
        <f>+ROUND(SEH38*SEI38,0)</f>
        <v>804</v>
      </c>
      <c r="SEK38" s="450" t="s">
        <v>327</v>
      </c>
      <c r="SEL38" s="450" t="s">
        <v>127</v>
      </c>
      <c r="SEM38" s="446" t="s">
        <v>128</v>
      </c>
      <c r="SEN38" s="446" t="s">
        <v>129</v>
      </c>
      <c r="SEO38" s="446" t="s">
        <v>130</v>
      </c>
      <c r="SEP38" s="446">
        <v>0.3</v>
      </c>
      <c r="SEQ38" s="451">
        <f>+VLOOKUP(SEL38,[111]Insumos!$A$2:$F$2700,5,FALSE)</f>
        <v>2679</v>
      </c>
      <c r="SER38" s="451">
        <f>+ROUND(SEP38*SEQ38,0)</f>
        <v>804</v>
      </c>
      <c r="SES38" s="450" t="s">
        <v>327</v>
      </c>
      <c r="SET38" s="450" t="s">
        <v>127</v>
      </c>
      <c r="SEU38" s="446" t="s">
        <v>128</v>
      </c>
      <c r="SEV38" s="446" t="s">
        <v>129</v>
      </c>
      <c r="SEW38" s="446" t="s">
        <v>130</v>
      </c>
      <c r="SEX38" s="446">
        <v>0.3</v>
      </c>
      <c r="SEY38" s="451">
        <f>+VLOOKUP(SET38,[111]Insumos!$A$2:$F$2700,5,FALSE)</f>
        <v>2679</v>
      </c>
      <c r="SEZ38" s="451">
        <f>+ROUND(SEX38*SEY38,0)</f>
        <v>804</v>
      </c>
      <c r="SFA38" s="450" t="s">
        <v>327</v>
      </c>
      <c r="SFB38" s="450" t="s">
        <v>127</v>
      </c>
      <c r="SFC38" s="446" t="s">
        <v>128</v>
      </c>
      <c r="SFD38" s="446" t="s">
        <v>129</v>
      </c>
      <c r="SFE38" s="446" t="s">
        <v>130</v>
      </c>
      <c r="SFF38" s="446">
        <v>0.3</v>
      </c>
      <c r="SFG38" s="451">
        <f>+VLOOKUP(SFB38,[111]Insumos!$A$2:$F$2700,5,FALSE)</f>
        <v>2679</v>
      </c>
      <c r="SFH38" s="451">
        <f>+ROUND(SFF38*SFG38,0)</f>
        <v>804</v>
      </c>
      <c r="SFI38" s="450" t="s">
        <v>327</v>
      </c>
      <c r="SFJ38" s="450" t="s">
        <v>127</v>
      </c>
      <c r="SFK38" s="446" t="s">
        <v>128</v>
      </c>
      <c r="SFL38" s="446" t="s">
        <v>129</v>
      </c>
      <c r="SFM38" s="446" t="s">
        <v>130</v>
      </c>
      <c r="SFN38" s="446">
        <v>0.3</v>
      </c>
      <c r="SFO38" s="451">
        <f>+VLOOKUP(SFJ38,[111]Insumos!$A$2:$F$2700,5,FALSE)</f>
        <v>2679</v>
      </c>
      <c r="SFP38" s="451">
        <f>+ROUND(SFN38*SFO38,0)</f>
        <v>804</v>
      </c>
      <c r="SFQ38" s="450" t="s">
        <v>327</v>
      </c>
      <c r="SFR38" s="450" t="s">
        <v>127</v>
      </c>
      <c r="SFS38" s="446" t="s">
        <v>128</v>
      </c>
      <c r="SFT38" s="446" t="s">
        <v>129</v>
      </c>
      <c r="SFU38" s="446" t="s">
        <v>130</v>
      </c>
      <c r="SFV38" s="446">
        <v>0.3</v>
      </c>
      <c r="SFW38" s="451">
        <f>+VLOOKUP(SFR38,[111]Insumos!$A$2:$F$2700,5,FALSE)</f>
        <v>2679</v>
      </c>
      <c r="SFX38" s="451">
        <f>+ROUND(SFV38*SFW38,0)</f>
        <v>804</v>
      </c>
      <c r="SFY38" s="450" t="s">
        <v>327</v>
      </c>
      <c r="SFZ38" s="450" t="s">
        <v>127</v>
      </c>
      <c r="SGA38" s="446" t="s">
        <v>128</v>
      </c>
      <c r="SGB38" s="446" t="s">
        <v>129</v>
      </c>
      <c r="SGC38" s="446" t="s">
        <v>130</v>
      </c>
      <c r="SGD38" s="446">
        <v>0.3</v>
      </c>
      <c r="SGE38" s="451">
        <f>+VLOOKUP(SFZ38,[111]Insumos!$A$2:$F$2700,5,FALSE)</f>
        <v>2679</v>
      </c>
      <c r="SGF38" s="451">
        <f>+ROUND(SGD38*SGE38,0)</f>
        <v>804</v>
      </c>
      <c r="SGG38" s="450" t="s">
        <v>327</v>
      </c>
      <c r="SGH38" s="450" t="s">
        <v>127</v>
      </c>
      <c r="SGI38" s="446" t="s">
        <v>128</v>
      </c>
      <c r="SGJ38" s="446" t="s">
        <v>129</v>
      </c>
      <c r="SGK38" s="446" t="s">
        <v>130</v>
      </c>
      <c r="SGL38" s="446">
        <v>0.3</v>
      </c>
      <c r="SGM38" s="451">
        <f>+VLOOKUP(SGH38,[111]Insumos!$A$2:$F$2700,5,FALSE)</f>
        <v>2679</v>
      </c>
      <c r="SGN38" s="451">
        <f>+ROUND(SGL38*SGM38,0)</f>
        <v>804</v>
      </c>
      <c r="SGO38" s="450" t="s">
        <v>327</v>
      </c>
      <c r="SGP38" s="450" t="s">
        <v>127</v>
      </c>
      <c r="SGQ38" s="446" t="s">
        <v>128</v>
      </c>
      <c r="SGR38" s="446" t="s">
        <v>129</v>
      </c>
      <c r="SGS38" s="446" t="s">
        <v>130</v>
      </c>
      <c r="SGT38" s="446">
        <v>0.3</v>
      </c>
      <c r="SGU38" s="451">
        <f>+VLOOKUP(SGP38,[111]Insumos!$A$2:$F$2700,5,FALSE)</f>
        <v>2679</v>
      </c>
      <c r="SGV38" s="451">
        <f>+ROUND(SGT38*SGU38,0)</f>
        <v>804</v>
      </c>
      <c r="SGW38" s="450" t="s">
        <v>327</v>
      </c>
      <c r="SGX38" s="450" t="s">
        <v>127</v>
      </c>
      <c r="SGY38" s="446" t="s">
        <v>128</v>
      </c>
      <c r="SGZ38" s="446" t="s">
        <v>129</v>
      </c>
      <c r="SHA38" s="446" t="s">
        <v>130</v>
      </c>
      <c r="SHB38" s="446">
        <v>0.3</v>
      </c>
      <c r="SHC38" s="451">
        <f>+VLOOKUP(SGX38,[111]Insumos!$A$2:$F$2700,5,FALSE)</f>
        <v>2679</v>
      </c>
      <c r="SHD38" s="451">
        <f>+ROUND(SHB38*SHC38,0)</f>
        <v>804</v>
      </c>
      <c r="SHE38" s="450" t="s">
        <v>327</v>
      </c>
      <c r="SHF38" s="450" t="s">
        <v>127</v>
      </c>
      <c r="SHG38" s="446" t="s">
        <v>128</v>
      </c>
      <c r="SHH38" s="446" t="s">
        <v>129</v>
      </c>
      <c r="SHI38" s="446" t="s">
        <v>130</v>
      </c>
      <c r="SHJ38" s="446">
        <v>0.3</v>
      </c>
      <c r="SHK38" s="451">
        <f>+VLOOKUP(SHF38,[111]Insumos!$A$2:$F$2700,5,FALSE)</f>
        <v>2679</v>
      </c>
      <c r="SHL38" s="451">
        <f>+ROUND(SHJ38*SHK38,0)</f>
        <v>804</v>
      </c>
      <c r="SHM38" s="450" t="s">
        <v>327</v>
      </c>
      <c r="SHN38" s="450" t="s">
        <v>127</v>
      </c>
      <c r="SHO38" s="446" t="s">
        <v>128</v>
      </c>
      <c r="SHP38" s="446" t="s">
        <v>129</v>
      </c>
      <c r="SHQ38" s="446" t="s">
        <v>130</v>
      </c>
      <c r="SHR38" s="446">
        <v>0.3</v>
      </c>
      <c r="SHS38" s="451">
        <f>+VLOOKUP(SHN38,[111]Insumos!$A$2:$F$2700,5,FALSE)</f>
        <v>2679</v>
      </c>
      <c r="SHT38" s="451">
        <f>+ROUND(SHR38*SHS38,0)</f>
        <v>804</v>
      </c>
      <c r="SHU38" s="450" t="s">
        <v>327</v>
      </c>
      <c r="SHV38" s="450" t="s">
        <v>127</v>
      </c>
      <c r="SHW38" s="446" t="s">
        <v>128</v>
      </c>
      <c r="SHX38" s="446" t="s">
        <v>129</v>
      </c>
      <c r="SHY38" s="446" t="s">
        <v>130</v>
      </c>
      <c r="SHZ38" s="446">
        <v>0.3</v>
      </c>
      <c r="SIA38" s="451">
        <f>+VLOOKUP(SHV38,[111]Insumos!$A$2:$F$2700,5,FALSE)</f>
        <v>2679</v>
      </c>
      <c r="SIB38" s="451">
        <f>+ROUND(SHZ38*SIA38,0)</f>
        <v>804</v>
      </c>
      <c r="SIC38" s="450" t="s">
        <v>327</v>
      </c>
      <c r="SID38" s="450" t="s">
        <v>127</v>
      </c>
      <c r="SIE38" s="446" t="s">
        <v>128</v>
      </c>
      <c r="SIF38" s="446" t="s">
        <v>129</v>
      </c>
      <c r="SIG38" s="446" t="s">
        <v>130</v>
      </c>
      <c r="SIH38" s="446">
        <v>0.3</v>
      </c>
      <c r="SII38" s="451">
        <f>+VLOOKUP(SID38,[111]Insumos!$A$2:$F$2700,5,FALSE)</f>
        <v>2679</v>
      </c>
      <c r="SIJ38" s="451">
        <f>+ROUND(SIH38*SII38,0)</f>
        <v>804</v>
      </c>
      <c r="SIK38" s="450" t="s">
        <v>327</v>
      </c>
      <c r="SIL38" s="450" t="s">
        <v>127</v>
      </c>
      <c r="SIM38" s="446" t="s">
        <v>128</v>
      </c>
      <c r="SIN38" s="446" t="s">
        <v>129</v>
      </c>
      <c r="SIO38" s="446" t="s">
        <v>130</v>
      </c>
      <c r="SIP38" s="446">
        <v>0.3</v>
      </c>
      <c r="SIQ38" s="451">
        <f>+VLOOKUP(SIL38,[111]Insumos!$A$2:$F$2700,5,FALSE)</f>
        <v>2679</v>
      </c>
      <c r="SIR38" s="451">
        <f>+ROUND(SIP38*SIQ38,0)</f>
        <v>804</v>
      </c>
      <c r="SIS38" s="450" t="s">
        <v>327</v>
      </c>
      <c r="SIT38" s="450" t="s">
        <v>127</v>
      </c>
      <c r="SIU38" s="446" t="s">
        <v>128</v>
      </c>
      <c r="SIV38" s="446" t="s">
        <v>129</v>
      </c>
      <c r="SIW38" s="446" t="s">
        <v>130</v>
      </c>
      <c r="SIX38" s="446">
        <v>0.3</v>
      </c>
      <c r="SIY38" s="451">
        <f>+VLOOKUP(SIT38,[111]Insumos!$A$2:$F$2700,5,FALSE)</f>
        <v>2679</v>
      </c>
      <c r="SIZ38" s="451">
        <f>+ROUND(SIX38*SIY38,0)</f>
        <v>804</v>
      </c>
      <c r="SJA38" s="450" t="s">
        <v>327</v>
      </c>
      <c r="SJB38" s="450" t="s">
        <v>127</v>
      </c>
      <c r="SJC38" s="446" t="s">
        <v>128</v>
      </c>
      <c r="SJD38" s="446" t="s">
        <v>129</v>
      </c>
      <c r="SJE38" s="446" t="s">
        <v>130</v>
      </c>
      <c r="SJF38" s="446">
        <v>0.3</v>
      </c>
      <c r="SJG38" s="451">
        <f>+VLOOKUP(SJB38,[111]Insumos!$A$2:$F$2700,5,FALSE)</f>
        <v>2679</v>
      </c>
      <c r="SJH38" s="451">
        <f>+ROUND(SJF38*SJG38,0)</f>
        <v>804</v>
      </c>
      <c r="SJI38" s="450" t="s">
        <v>327</v>
      </c>
      <c r="SJJ38" s="450" t="s">
        <v>127</v>
      </c>
      <c r="SJK38" s="446" t="s">
        <v>128</v>
      </c>
      <c r="SJL38" s="446" t="s">
        <v>129</v>
      </c>
      <c r="SJM38" s="446" t="s">
        <v>130</v>
      </c>
      <c r="SJN38" s="446">
        <v>0.3</v>
      </c>
      <c r="SJO38" s="451">
        <f>+VLOOKUP(SJJ38,[111]Insumos!$A$2:$F$2700,5,FALSE)</f>
        <v>2679</v>
      </c>
      <c r="SJP38" s="451">
        <f>+ROUND(SJN38*SJO38,0)</f>
        <v>804</v>
      </c>
      <c r="SJQ38" s="450" t="s">
        <v>327</v>
      </c>
      <c r="SJR38" s="450" t="s">
        <v>127</v>
      </c>
      <c r="SJS38" s="446" t="s">
        <v>128</v>
      </c>
      <c r="SJT38" s="446" t="s">
        <v>129</v>
      </c>
      <c r="SJU38" s="446" t="s">
        <v>130</v>
      </c>
      <c r="SJV38" s="446">
        <v>0.3</v>
      </c>
      <c r="SJW38" s="451">
        <f>+VLOOKUP(SJR38,[111]Insumos!$A$2:$F$2700,5,FALSE)</f>
        <v>2679</v>
      </c>
      <c r="SJX38" s="451">
        <f>+ROUND(SJV38*SJW38,0)</f>
        <v>804</v>
      </c>
      <c r="SJY38" s="450" t="s">
        <v>327</v>
      </c>
      <c r="SJZ38" s="450" t="s">
        <v>127</v>
      </c>
      <c r="SKA38" s="446" t="s">
        <v>128</v>
      </c>
      <c r="SKB38" s="446" t="s">
        <v>129</v>
      </c>
      <c r="SKC38" s="446" t="s">
        <v>130</v>
      </c>
      <c r="SKD38" s="446">
        <v>0.3</v>
      </c>
      <c r="SKE38" s="451">
        <f>+VLOOKUP(SJZ38,[111]Insumos!$A$2:$F$2700,5,FALSE)</f>
        <v>2679</v>
      </c>
      <c r="SKF38" s="451">
        <f>+ROUND(SKD38*SKE38,0)</f>
        <v>804</v>
      </c>
      <c r="SKG38" s="450" t="s">
        <v>327</v>
      </c>
      <c r="SKH38" s="450" t="s">
        <v>127</v>
      </c>
      <c r="SKI38" s="446" t="s">
        <v>128</v>
      </c>
      <c r="SKJ38" s="446" t="s">
        <v>129</v>
      </c>
      <c r="SKK38" s="446" t="s">
        <v>130</v>
      </c>
      <c r="SKL38" s="446">
        <v>0.3</v>
      </c>
      <c r="SKM38" s="451">
        <f>+VLOOKUP(SKH38,[111]Insumos!$A$2:$F$2700,5,FALSE)</f>
        <v>2679</v>
      </c>
      <c r="SKN38" s="451">
        <f>+ROUND(SKL38*SKM38,0)</f>
        <v>804</v>
      </c>
      <c r="SKO38" s="450" t="s">
        <v>327</v>
      </c>
      <c r="SKP38" s="450" t="s">
        <v>127</v>
      </c>
      <c r="SKQ38" s="446" t="s">
        <v>128</v>
      </c>
      <c r="SKR38" s="446" t="s">
        <v>129</v>
      </c>
      <c r="SKS38" s="446" t="s">
        <v>130</v>
      </c>
      <c r="SKT38" s="446">
        <v>0.3</v>
      </c>
      <c r="SKU38" s="451">
        <f>+VLOOKUP(SKP38,[111]Insumos!$A$2:$F$2700,5,FALSE)</f>
        <v>2679</v>
      </c>
      <c r="SKV38" s="451">
        <f>+ROUND(SKT38*SKU38,0)</f>
        <v>804</v>
      </c>
      <c r="SKW38" s="450" t="s">
        <v>327</v>
      </c>
      <c r="SKX38" s="450" t="s">
        <v>127</v>
      </c>
      <c r="SKY38" s="446" t="s">
        <v>128</v>
      </c>
      <c r="SKZ38" s="446" t="s">
        <v>129</v>
      </c>
      <c r="SLA38" s="446" t="s">
        <v>130</v>
      </c>
      <c r="SLB38" s="446">
        <v>0.3</v>
      </c>
      <c r="SLC38" s="451">
        <f>+VLOOKUP(SKX38,[111]Insumos!$A$2:$F$2700,5,FALSE)</f>
        <v>2679</v>
      </c>
      <c r="SLD38" s="451">
        <f>+ROUND(SLB38*SLC38,0)</f>
        <v>804</v>
      </c>
      <c r="SLE38" s="450" t="s">
        <v>327</v>
      </c>
      <c r="SLF38" s="450" t="s">
        <v>127</v>
      </c>
      <c r="SLG38" s="446" t="s">
        <v>128</v>
      </c>
      <c r="SLH38" s="446" t="s">
        <v>129</v>
      </c>
      <c r="SLI38" s="446" t="s">
        <v>130</v>
      </c>
      <c r="SLJ38" s="446">
        <v>0.3</v>
      </c>
      <c r="SLK38" s="451">
        <f>+VLOOKUP(SLF38,[111]Insumos!$A$2:$F$2700,5,FALSE)</f>
        <v>2679</v>
      </c>
      <c r="SLL38" s="451">
        <f>+ROUND(SLJ38*SLK38,0)</f>
        <v>804</v>
      </c>
      <c r="SLM38" s="450" t="s">
        <v>327</v>
      </c>
      <c r="SLN38" s="450" t="s">
        <v>127</v>
      </c>
      <c r="SLO38" s="446" t="s">
        <v>128</v>
      </c>
      <c r="SLP38" s="446" t="s">
        <v>129</v>
      </c>
      <c r="SLQ38" s="446" t="s">
        <v>130</v>
      </c>
      <c r="SLR38" s="446">
        <v>0.3</v>
      </c>
      <c r="SLS38" s="451">
        <f>+VLOOKUP(SLN38,[111]Insumos!$A$2:$F$2700,5,FALSE)</f>
        <v>2679</v>
      </c>
      <c r="SLT38" s="451">
        <f>+ROUND(SLR38*SLS38,0)</f>
        <v>804</v>
      </c>
      <c r="SLU38" s="450" t="s">
        <v>327</v>
      </c>
      <c r="SLV38" s="450" t="s">
        <v>127</v>
      </c>
      <c r="SLW38" s="446" t="s">
        <v>128</v>
      </c>
      <c r="SLX38" s="446" t="s">
        <v>129</v>
      </c>
      <c r="SLY38" s="446" t="s">
        <v>130</v>
      </c>
      <c r="SLZ38" s="446">
        <v>0.3</v>
      </c>
      <c r="SMA38" s="451">
        <f>+VLOOKUP(SLV38,[111]Insumos!$A$2:$F$2700,5,FALSE)</f>
        <v>2679</v>
      </c>
      <c r="SMB38" s="451">
        <f>+ROUND(SLZ38*SMA38,0)</f>
        <v>804</v>
      </c>
      <c r="SMC38" s="450" t="s">
        <v>327</v>
      </c>
      <c r="SMD38" s="450" t="s">
        <v>127</v>
      </c>
      <c r="SME38" s="446" t="s">
        <v>128</v>
      </c>
      <c r="SMF38" s="446" t="s">
        <v>129</v>
      </c>
      <c r="SMG38" s="446" t="s">
        <v>130</v>
      </c>
      <c r="SMH38" s="446">
        <v>0.3</v>
      </c>
      <c r="SMI38" s="451">
        <f>+VLOOKUP(SMD38,[111]Insumos!$A$2:$F$2700,5,FALSE)</f>
        <v>2679</v>
      </c>
      <c r="SMJ38" s="451">
        <f>+ROUND(SMH38*SMI38,0)</f>
        <v>804</v>
      </c>
      <c r="SMK38" s="450" t="s">
        <v>327</v>
      </c>
      <c r="SML38" s="450" t="s">
        <v>127</v>
      </c>
      <c r="SMM38" s="446" t="s">
        <v>128</v>
      </c>
      <c r="SMN38" s="446" t="s">
        <v>129</v>
      </c>
      <c r="SMO38" s="446" t="s">
        <v>130</v>
      </c>
      <c r="SMP38" s="446">
        <v>0.3</v>
      </c>
      <c r="SMQ38" s="451">
        <f>+VLOOKUP(SML38,[111]Insumos!$A$2:$F$2700,5,FALSE)</f>
        <v>2679</v>
      </c>
      <c r="SMR38" s="451">
        <f>+ROUND(SMP38*SMQ38,0)</f>
        <v>804</v>
      </c>
      <c r="SMS38" s="450" t="s">
        <v>327</v>
      </c>
      <c r="SMT38" s="450" t="s">
        <v>127</v>
      </c>
      <c r="SMU38" s="446" t="s">
        <v>128</v>
      </c>
      <c r="SMV38" s="446" t="s">
        <v>129</v>
      </c>
      <c r="SMW38" s="446" t="s">
        <v>130</v>
      </c>
      <c r="SMX38" s="446">
        <v>0.3</v>
      </c>
      <c r="SMY38" s="451">
        <f>+VLOOKUP(SMT38,[111]Insumos!$A$2:$F$2700,5,FALSE)</f>
        <v>2679</v>
      </c>
      <c r="SMZ38" s="451">
        <f>+ROUND(SMX38*SMY38,0)</f>
        <v>804</v>
      </c>
      <c r="SNA38" s="450" t="s">
        <v>327</v>
      </c>
      <c r="SNB38" s="450" t="s">
        <v>127</v>
      </c>
      <c r="SNC38" s="446" t="s">
        <v>128</v>
      </c>
      <c r="SND38" s="446" t="s">
        <v>129</v>
      </c>
      <c r="SNE38" s="446" t="s">
        <v>130</v>
      </c>
      <c r="SNF38" s="446">
        <v>0.3</v>
      </c>
      <c r="SNG38" s="451">
        <f>+VLOOKUP(SNB38,[111]Insumos!$A$2:$F$2700,5,FALSE)</f>
        <v>2679</v>
      </c>
      <c r="SNH38" s="451">
        <f>+ROUND(SNF38*SNG38,0)</f>
        <v>804</v>
      </c>
      <c r="SNI38" s="450" t="s">
        <v>327</v>
      </c>
      <c r="SNJ38" s="450" t="s">
        <v>127</v>
      </c>
      <c r="SNK38" s="446" t="s">
        <v>128</v>
      </c>
      <c r="SNL38" s="446" t="s">
        <v>129</v>
      </c>
      <c r="SNM38" s="446" t="s">
        <v>130</v>
      </c>
      <c r="SNN38" s="446">
        <v>0.3</v>
      </c>
      <c r="SNO38" s="451">
        <f>+VLOOKUP(SNJ38,[111]Insumos!$A$2:$F$2700,5,FALSE)</f>
        <v>2679</v>
      </c>
      <c r="SNP38" s="451">
        <f>+ROUND(SNN38*SNO38,0)</f>
        <v>804</v>
      </c>
      <c r="SNQ38" s="450" t="s">
        <v>327</v>
      </c>
      <c r="SNR38" s="450" t="s">
        <v>127</v>
      </c>
      <c r="SNS38" s="446" t="s">
        <v>128</v>
      </c>
      <c r="SNT38" s="446" t="s">
        <v>129</v>
      </c>
      <c r="SNU38" s="446" t="s">
        <v>130</v>
      </c>
      <c r="SNV38" s="446">
        <v>0.3</v>
      </c>
      <c r="SNW38" s="451">
        <f>+VLOOKUP(SNR38,[111]Insumos!$A$2:$F$2700,5,FALSE)</f>
        <v>2679</v>
      </c>
      <c r="SNX38" s="451">
        <f>+ROUND(SNV38*SNW38,0)</f>
        <v>804</v>
      </c>
      <c r="SNY38" s="450" t="s">
        <v>327</v>
      </c>
      <c r="SNZ38" s="450" t="s">
        <v>127</v>
      </c>
      <c r="SOA38" s="446" t="s">
        <v>128</v>
      </c>
      <c r="SOB38" s="446" t="s">
        <v>129</v>
      </c>
      <c r="SOC38" s="446" t="s">
        <v>130</v>
      </c>
      <c r="SOD38" s="446">
        <v>0.3</v>
      </c>
      <c r="SOE38" s="451">
        <f>+VLOOKUP(SNZ38,[111]Insumos!$A$2:$F$2700,5,FALSE)</f>
        <v>2679</v>
      </c>
      <c r="SOF38" s="451">
        <f>+ROUND(SOD38*SOE38,0)</f>
        <v>804</v>
      </c>
      <c r="SOG38" s="450" t="s">
        <v>327</v>
      </c>
      <c r="SOH38" s="450" t="s">
        <v>127</v>
      </c>
      <c r="SOI38" s="446" t="s">
        <v>128</v>
      </c>
      <c r="SOJ38" s="446" t="s">
        <v>129</v>
      </c>
      <c r="SOK38" s="446" t="s">
        <v>130</v>
      </c>
      <c r="SOL38" s="446">
        <v>0.3</v>
      </c>
      <c r="SOM38" s="451">
        <f>+VLOOKUP(SOH38,[111]Insumos!$A$2:$F$2700,5,FALSE)</f>
        <v>2679</v>
      </c>
      <c r="SON38" s="451">
        <f>+ROUND(SOL38*SOM38,0)</f>
        <v>804</v>
      </c>
      <c r="SOO38" s="450" t="s">
        <v>327</v>
      </c>
      <c r="SOP38" s="450" t="s">
        <v>127</v>
      </c>
      <c r="SOQ38" s="446" t="s">
        <v>128</v>
      </c>
      <c r="SOR38" s="446" t="s">
        <v>129</v>
      </c>
      <c r="SOS38" s="446" t="s">
        <v>130</v>
      </c>
      <c r="SOT38" s="446">
        <v>0.3</v>
      </c>
      <c r="SOU38" s="451">
        <f>+VLOOKUP(SOP38,[111]Insumos!$A$2:$F$2700,5,FALSE)</f>
        <v>2679</v>
      </c>
      <c r="SOV38" s="451">
        <f>+ROUND(SOT38*SOU38,0)</f>
        <v>804</v>
      </c>
      <c r="SOW38" s="450" t="s">
        <v>327</v>
      </c>
      <c r="SOX38" s="450" t="s">
        <v>127</v>
      </c>
      <c r="SOY38" s="446" t="s">
        <v>128</v>
      </c>
      <c r="SOZ38" s="446" t="s">
        <v>129</v>
      </c>
      <c r="SPA38" s="446" t="s">
        <v>130</v>
      </c>
      <c r="SPB38" s="446">
        <v>0.3</v>
      </c>
      <c r="SPC38" s="451">
        <f>+VLOOKUP(SOX38,[111]Insumos!$A$2:$F$2700,5,FALSE)</f>
        <v>2679</v>
      </c>
      <c r="SPD38" s="451">
        <f>+ROUND(SPB38*SPC38,0)</f>
        <v>804</v>
      </c>
      <c r="SPE38" s="450" t="s">
        <v>327</v>
      </c>
      <c r="SPF38" s="450" t="s">
        <v>127</v>
      </c>
      <c r="SPG38" s="446" t="s">
        <v>128</v>
      </c>
      <c r="SPH38" s="446" t="s">
        <v>129</v>
      </c>
      <c r="SPI38" s="446" t="s">
        <v>130</v>
      </c>
      <c r="SPJ38" s="446">
        <v>0.3</v>
      </c>
      <c r="SPK38" s="451">
        <f>+VLOOKUP(SPF38,[111]Insumos!$A$2:$F$2700,5,FALSE)</f>
        <v>2679</v>
      </c>
      <c r="SPL38" s="451">
        <f>+ROUND(SPJ38*SPK38,0)</f>
        <v>804</v>
      </c>
      <c r="SPM38" s="450" t="s">
        <v>327</v>
      </c>
      <c r="SPN38" s="450" t="s">
        <v>127</v>
      </c>
      <c r="SPO38" s="446" t="s">
        <v>128</v>
      </c>
      <c r="SPP38" s="446" t="s">
        <v>129</v>
      </c>
      <c r="SPQ38" s="446" t="s">
        <v>130</v>
      </c>
      <c r="SPR38" s="446">
        <v>0.3</v>
      </c>
      <c r="SPS38" s="451">
        <f>+VLOOKUP(SPN38,[111]Insumos!$A$2:$F$2700,5,FALSE)</f>
        <v>2679</v>
      </c>
      <c r="SPT38" s="451">
        <f>+ROUND(SPR38*SPS38,0)</f>
        <v>804</v>
      </c>
      <c r="SPU38" s="450" t="s">
        <v>327</v>
      </c>
      <c r="SPV38" s="450" t="s">
        <v>127</v>
      </c>
      <c r="SPW38" s="446" t="s">
        <v>128</v>
      </c>
      <c r="SPX38" s="446" t="s">
        <v>129</v>
      </c>
      <c r="SPY38" s="446" t="s">
        <v>130</v>
      </c>
      <c r="SPZ38" s="446">
        <v>0.3</v>
      </c>
      <c r="SQA38" s="451">
        <f>+VLOOKUP(SPV38,[111]Insumos!$A$2:$F$2700,5,FALSE)</f>
        <v>2679</v>
      </c>
      <c r="SQB38" s="451">
        <f>+ROUND(SPZ38*SQA38,0)</f>
        <v>804</v>
      </c>
      <c r="SQC38" s="450" t="s">
        <v>327</v>
      </c>
      <c r="SQD38" s="450" t="s">
        <v>127</v>
      </c>
      <c r="SQE38" s="446" t="s">
        <v>128</v>
      </c>
      <c r="SQF38" s="446" t="s">
        <v>129</v>
      </c>
      <c r="SQG38" s="446" t="s">
        <v>130</v>
      </c>
      <c r="SQH38" s="446">
        <v>0.3</v>
      </c>
      <c r="SQI38" s="451">
        <f>+VLOOKUP(SQD38,[111]Insumos!$A$2:$F$2700,5,FALSE)</f>
        <v>2679</v>
      </c>
      <c r="SQJ38" s="451">
        <f>+ROUND(SQH38*SQI38,0)</f>
        <v>804</v>
      </c>
      <c r="SQK38" s="450" t="s">
        <v>327</v>
      </c>
      <c r="SQL38" s="450" t="s">
        <v>127</v>
      </c>
      <c r="SQM38" s="446" t="s">
        <v>128</v>
      </c>
      <c r="SQN38" s="446" t="s">
        <v>129</v>
      </c>
      <c r="SQO38" s="446" t="s">
        <v>130</v>
      </c>
      <c r="SQP38" s="446">
        <v>0.3</v>
      </c>
      <c r="SQQ38" s="451">
        <f>+VLOOKUP(SQL38,[111]Insumos!$A$2:$F$2700,5,FALSE)</f>
        <v>2679</v>
      </c>
      <c r="SQR38" s="451">
        <f>+ROUND(SQP38*SQQ38,0)</f>
        <v>804</v>
      </c>
      <c r="SQS38" s="450" t="s">
        <v>327</v>
      </c>
      <c r="SQT38" s="450" t="s">
        <v>127</v>
      </c>
      <c r="SQU38" s="446" t="s">
        <v>128</v>
      </c>
      <c r="SQV38" s="446" t="s">
        <v>129</v>
      </c>
      <c r="SQW38" s="446" t="s">
        <v>130</v>
      </c>
      <c r="SQX38" s="446">
        <v>0.3</v>
      </c>
      <c r="SQY38" s="451">
        <f>+VLOOKUP(SQT38,[111]Insumos!$A$2:$F$2700,5,FALSE)</f>
        <v>2679</v>
      </c>
      <c r="SQZ38" s="451">
        <f>+ROUND(SQX38*SQY38,0)</f>
        <v>804</v>
      </c>
      <c r="SRA38" s="450" t="s">
        <v>327</v>
      </c>
      <c r="SRB38" s="450" t="s">
        <v>127</v>
      </c>
      <c r="SRC38" s="446" t="s">
        <v>128</v>
      </c>
      <c r="SRD38" s="446" t="s">
        <v>129</v>
      </c>
      <c r="SRE38" s="446" t="s">
        <v>130</v>
      </c>
      <c r="SRF38" s="446">
        <v>0.3</v>
      </c>
      <c r="SRG38" s="451">
        <f>+VLOOKUP(SRB38,[111]Insumos!$A$2:$F$2700,5,FALSE)</f>
        <v>2679</v>
      </c>
      <c r="SRH38" s="451">
        <f>+ROUND(SRF38*SRG38,0)</f>
        <v>804</v>
      </c>
      <c r="SRI38" s="450" t="s">
        <v>327</v>
      </c>
      <c r="SRJ38" s="450" t="s">
        <v>127</v>
      </c>
      <c r="SRK38" s="446" t="s">
        <v>128</v>
      </c>
      <c r="SRL38" s="446" t="s">
        <v>129</v>
      </c>
      <c r="SRM38" s="446" t="s">
        <v>130</v>
      </c>
      <c r="SRN38" s="446">
        <v>0.3</v>
      </c>
      <c r="SRO38" s="451">
        <f>+VLOOKUP(SRJ38,[111]Insumos!$A$2:$F$2700,5,FALSE)</f>
        <v>2679</v>
      </c>
      <c r="SRP38" s="451">
        <f>+ROUND(SRN38*SRO38,0)</f>
        <v>804</v>
      </c>
      <c r="SRQ38" s="450" t="s">
        <v>327</v>
      </c>
      <c r="SRR38" s="450" t="s">
        <v>127</v>
      </c>
      <c r="SRS38" s="446" t="s">
        <v>128</v>
      </c>
      <c r="SRT38" s="446" t="s">
        <v>129</v>
      </c>
      <c r="SRU38" s="446" t="s">
        <v>130</v>
      </c>
      <c r="SRV38" s="446">
        <v>0.3</v>
      </c>
      <c r="SRW38" s="451">
        <f>+VLOOKUP(SRR38,[111]Insumos!$A$2:$F$2700,5,FALSE)</f>
        <v>2679</v>
      </c>
      <c r="SRX38" s="451">
        <f>+ROUND(SRV38*SRW38,0)</f>
        <v>804</v>
      </c>
      <c r="SRY38" s="450" t="s">
        <v>327</v>
      </c>
      <c r="SRZ38" s="450" t="s">
        <v>127</v>
      </c>
      <c r="SSA38" s="446" t="s">
        <v>128</v>
      </c>
      <c r="SSB38" s="446" t="s">
        <v>129</v>
      </c>
      <c r="SSC38" s="446" t="s">
        <v>130</v>
      </c>
      <c r="SSD38" s="446">
        <v>0.3</v>
      </c>
      <c r="SSE38" s="451">
        <f>+VLOOKUP(SRZ38,[111]Insumos!$A$2:$F$2700,5,FALSE)</f>
        <v>2679</v>
      </c>
      <c r="SSF38" s="451">
        <f>+ROUND(SSD38*SSE38,0)</f>
        <v>804</v>
      </c>
      <c r="SSG38" s="450" t="s">
        <v>327</v>
      </c>
      <c r="SSH38" s="450" t="s">
        <v>127</v>
      </c>
      <c r="SSI38" s="446" t="s">
        <v>128</v>
      </c>
      <c r="SSJ38" s="446" t="s">
        <v>129</v>
      </c>
      <c r="SSK38" s="446" t="s">
        <v>130</v>
      </c>
      <c r="SSL38" s="446">
        <v>0.3</v>
      </c>
      <c r="SSM38" s="451">
        <f>+VLOOKUP(SSH38,[111]Insumos!$A$2:$F$2700,5,FALSE)</f>
        <v>2679</v>
      </c>
      <c r="SSN38" s="451">
        <f>+ROUND(SSL38*SSM38,0)</f>
        <v>804</v>
      </c>
      <c r="SSO38" s="450" t="s">
        <v>327</v>
      </c>
      <c r="SSP38" s="450" t="s">
        <v>127</v>
      </c>
      <c r="SSQ38" s="446" t="s">
        <v>128</v>
      </c>
      <c r="SSR38" s="446" t="s">
        <v>129</v>
      </c>
      <c r="SSS38" s="446" t="s">
        <v>130</v>
      </c>
      <c r="SST38" s="446">
        <v>0.3</v>
      </c>
      <c r="SSU38" s="451">
        <f>+VLOOKUP(SSP38,[111]Insumos!$A$2:$F$2700,5,FALSE)</f>
        <v>2679</v>
      </c>
      <c r="SSV38" s="451">
        <f>+ROUND(SST38*SSU38,0)</f>
        <v>804</v>
      </c>
      <c r="SSW38" s="450" t="s">
        <v>327</v>
      </c>
      <c r="SSX38" s="450" t="s">
        <v>127</v>
      </c>
      <c r="SSY38" s="446" t="s">
        <v>128</v>
      </c>
      <c r="SSZ38" s="446" t="s">
        <v>129</v>
      </c>
      <c r="STA38" s="446" t="s">
        <v>130</v>
      </c>
      <c r="STB38" s="446">
        <v>0.3</v>
      </c>
      <c r="STC38" s="451">
        <f>+VLOOKUP(SSX38,[111]Insumos!$A$2:$F$2700,5,FALSE)</f>
        <v>2679</v>
      </c>
      <c r="STD38" s="451">
        <f>+ROUND(STB38*STC38,0)</f>
        <v>804</v>
      </c>
      <c r="STE38" s="450" t="s">
        <v>327</v>
      </c>
      <c r="STF38" s="450" t="s">
        <v>127</v>
      </c>
      <c r="STG38" s="446" t="s">
        <v>128</v>
      </c>
      <c r="STH38" s="446" t="s">
        <v>129</v>
      </c>
      <c r="STI38" s="446" t="s">
        <v>130</v>
      </c>
      <c r="STJ38" s="446">
        <v>0.3</v>
      </c>
      <c r="STK38" s="451">
        <f>+VLOOKUP(STF38,[111]Insumos!$A$2:$F$2700,5,FALSE)</f>
        <v>2679</v>
      </c>
      <c r="STL38" s="451">
        <f>+ROUND(STJ38*STK38,0)</f>
        <v>804</v>
      </c>
      <c r="STM38" s="450" t="s">
        <v>327</v>
      </c>
      <c r="STN38" s="450" t="s">
        <v>127</v>
      </c>
      <c r="STO38" s="446" t="s">
        <v>128</v>
      </c>
      <c r="STP38" s="446" t="s">
        <v>129</v>
      </c>
      <c r="STQ38" s="446" t="s">
        <v>130</v>
      </c>
      <c r="STR38" s="446">
        <v>0.3</v>
      </c>
      <c r="STS38" s="451">
        <f>+VLOOKUP(STN38,[111]Insumos!$A$2:$F$2700,5,FALSE)</f>
        <v>2679</v>
      </c>
      <c r="STT38" s="451">
        <f>+ROUND(STR38*STS38,0)</f>
        <v>804</v>
      </c>
      <c r="STU38" s="450" t="s">
        <v>327</v>
      </c>
      <c r="STV38" s="450" t="s">
        <v>127</v>
      </c>
      <c r="STW38" s="446" t="s">
        <v>128</v>
      </c>
      <c r="STX38" s="446" t="s">
        <v>129</v>
      </c>
      <c r="STY38" s="446" t="s">
        <v>130</v>
      </c>
      <c r="STZ38" s="446">
        <v>0.3</v>
      </c>
      <c r="SUA38" s="451">
        <f>+VLOOKUP(STV38,[111]Insumos!$A$2:$F$2700,5,FALSE)</f>
        <v>2679</v>
      </c>
      <c r="SUB38" s="451">
        <f>+ROUND(STZ38*SUA38,0)</f>
        <v>804</v>
      </c>
      <c r="SUC38" s="450" t="s">
        <v>327</v>
      </c>
      <c r="SUD38" s="450" t="s">
        <v>127</v>
      </c>
      <c r="SUE38" s="446" t="s">
        <v>128</v>
      </c>
      <c r="SUF38" s="446" t="s">
        <v>129</v>
      </c>
      <c r="SUG38" s="446" t="s">
        <v>130</v>
      </c>
      <c r="SUH38" s="446">
        <v>0.3</v>
      </c>
      <c r="SUI38" s="451">
        <f>+VLOOKUP(SUD38,[111]Insumos!$A$2:$F$2700,5,FALSE)</f>
        <v>2679</v>
      </c>
      <c r="SUJ38" s="451">
        <f>+ROUND(SUH38*SUI38,0)</f>
        <v>804</v>
      </c>
      <c r="SUK38" s="450" t="s">
        <v>327</v>
      </c>
      <c r="SUL38" s="450" t="s">
        <v>127</v>
      </c>
      <c r="SUM38" s="446" t="s">
        <v>128</v>
      </c>
      <c r="SUN38" s="446" t="s">
        <v>129</v>
      </c>
      <c r="SUO38" s="446" t="s">
        <v>130</v>
      </c>
      <c r="SUP38" s="446">
        <v>0.3</v>
      </c>
      <c r="SUQ38" s="451">
        <f>+VLOOKUP(SUL38,[111]Insumos!$A$2:$F$2700,5,FALSE)</f>
        <v>2679</v>
      </c>
      <c r="SUR38" s="451">
        <f>+ROUND(SUP38*SUQ38,0)</f>
        <v>804</v>
      </c>
      <c r="SUS38" s="450" t="s">
        <v>327</v>
      </c>
      <c r="SUT38" s="450" t="s">
        <v>127</v>
      </c>
      <c r="SUU38" s="446" t="s">
        <v>128</v>
      </c>
      <c r="SUV38" s="446" t="s">
        <v>129</v>
      </c>
      <c r="SUW38" s="446" t="s">
        <v>130</v>
      </c>
      <c r="SUX38" s="446">
        <v>0.3</v>
      </c>
      <c r="SUY38" s="451">
        <f>+VLOOKUP(SUT38,[111]Insumos!$A$2:$F$2700,5,FALSE)</f>
        <v>2679</v>
      </c>
      <c r="SUZ38" s="451">
        <f>+ROUND(SUX38*SUY38,0)</f>
        <v>804</v>
      </c>
      <c r="SVA38" s="450" t="s">
        <v>327</v>
      </c>
      <c r="SVB38" s="450" t="s">
        <v>127</v>
      </c>
      <c r="SVC38" s="446" t="s">
        <v>128</v>
      </c>
      <c r="SVD38" s="446" t="s">
        <v>129</v>
      </c>
      <c r="SVE38" s="446" t="s">
        <v>130</v>
      </c>
      <c r="SVF38" s="446">
        <v>0.3</v>
      </c>
      <c r="SVG38" s="451">
        <f>+VLOOKUP(SVB38,[111]Insumos!$A$2:$F$2700,5,FALSE)</f>
        <v>2679</v>
      </c>
      <c r="SVH38" s="451">
        <f>+ROUND(SVF38*SVG38,0)</f>
        <v>804</v>
      </c>
      <c r="SVI38" s="450" t="s">
        <v>327</v>
      </c>
      <c r="SVJ38" s="450" t="s">
        <v>127</v>
      </c>
      <c r="SVK38" s="446" t="s">
        <v>128</v>
      </c>
      <c r="SVL38" s="446" t="s">
        <v>129</v>
      </c>
      <c r="SVM38" s="446" t="s">
        <v>130</v>
      </c>
      <c r="SVN38" s="446">
        <v>0.3</v>
      </c>
      <c r="SVO38" s="451">
        <f>+VLOOKUP(SVJ38,[111]Insumos!$A$2:$F$2700,5,FALSE)</f>
        <v>2679</v>
      </c>
      <c r="SVP38" s="451">
        <f>+ROUND(SVN38*SVO38,0)</f>
        <v>804</v>
      </c>
      <c r="SVQ38" s="450" t="s">
        <v>327</v>
      </c>
      <c r="SVR38" s="450" t="s">
        <v>127</v>
      </c>
      <c r="SVS38" s="446" t="s">
        <v>128</v>
      </c>
      <c r="SVT38" s="446" t="s">
        <v>129</v>
      </c>
      <c r="SVU38" s="446" t="s">
        <v>130</v>
      </c>
      <c r="SVV38" s="446">
        <v>0.3</v>
      </c>
      <c r="SVW38" s="451">
        <f>+VLOOKUP(SVR38,[111]Insumos!$A$2:$F$2700,5,FALSE)</f>
        <v>2679</v>
      </c>
      <c r="SVX38" s="451">
        <f>+ROUND(SVV38*SVW38,0)</f>
        <v>804</v>
      </c>
      <c r="SVY38" s="450" t="s">
        <v>327</v>
      </c>
      <c r="SVZ38" s="450" t="s">
        <v>127</v>
      </c>
      <c r="SWA38" s="446" t="s">
        <v>128</v>
      </c>
      <c r="SWB38" s="446" t="s">
        <v>129</v>
      </c>
      <c r="SWC38" s="446" t="s">
        <v>130</v>
      </c>
      <c r="SWD38" s="446">
        <v>0.3</v>
      </c>
      <c r="SWE38" s="451">
        <f>+VLOOKUP(SVZ38,[111]Insumos!$A$2:$F$2700,5,FALSE)</f>
        <v>2679</v>
      </c>
      <c r="SWF38" s="451">
        <f>+ROUND(SWD38*SWE38,0)</f>
        <v>804</v>
      </c>
      <c r="SWG38" s="450" t="s">
        <v>327</v>
      </c>
      <c r="SWH38" s="450" t="s">
        <v>127</v>
      </c>
      <c r="SWI38" s="446" t="s">
        <v>128</v>
      </c>
      <c r="SWJ38" s="446" t="s">
        <v>129</v>
      </c>
      <c r="SWK38" s="446" t="s">
        <v>130</v>
      </c>
      <c r="SWL38" s="446">
        <v>0.3</v>
      </c>
      <c r="SWM38" s="451">
        <f>+VLOOKUP(SWH38,[111]Insumos!$A$2:$F$2700,5,FALSE)</f>
        <v>2679</v>
      </c>
      <c r="SWN38" s="451">
        <f>+ROUND(SWL38*SWM38,0)</f>
        <v>804</v>
      </c>
      <c r="SWO38" s="450" t="s">
        <v>327</v>
      </c>
      <c r="SWP38" s="450" t="s">
        <v>127</v>
      </c>
      <c r="SWQ38" s="446" t="s">
        <v>128</v>
      </c>
      <c r="SWR38" s="446" t="s">
        <v>129</v>
      </c>
      <c r="SWS38" s="446" t="s">
        <v>130</v>
      </c>
      <c r="SWT38" s="446">
        <v>0.3</v>
      </c>
      <c r="SWU38" s="451">
        <f>+VLOOKUP(SWP38,[111]Insumos!$A$2:$F$2700,5,FALSE)</f>
        <v>2679</v>
      </c>
      <c r="SWV38" s="451">
        <f>+ROUND(SWT38*SWU38,0)</f>
        <v>804</v>
      </c>
      <c r="SWW38" s="450" t="s">
        <v>327</v>
      </c>
      <c r="SWX38" s="450" t="s">
        <v>127</v>
      </c>
      <c r="SWY38" s="446" t="s">
        <v>128</v>
      </c>
      <c r="SWZ38" s="446" t="s">
        <v>129</v>
      </c>
      <c r="SXA38" s="446" t="s">
        <v>130</v>
      </c>
      <c r="SXB38" s="446">
        <v>0.3</v>
      </c>
      <c r="SXC38" s="451">
        <f>+VLOOKUP(SWX38,[111]Insumos!$A$2:$F$2700,5,FALSE)</f>
        <v>2679</v>
      </c>
      <c r="SXD38" s="451">
        <f>+ROUND(SXB38*SXC38,0)</f>
        <v>804</v>
      </c>
      <c r="SXE38" s="450" t="s">
        <v>327</v>
      </c>
      <c r="SXF38" s="450" t="s">
        <v>127</v>
      </c>
      <c r="SXG38" s="446" t="s">
        <v>128</v>
      </c>
      <c r="SXH38" s="446" t="s">
        <v>129</v>
      </c>
      <c r="SXI38" s="446" t="s">
        <v>130</v>
      </c>
      <c r="SXJ38" s="446">
        <v>0.3</v>
      </c>
      <c r="SXK38" s="451">
        <f>+VLOOKUP(SXF38,[111]Insumos!$A$2:$F$2700,5,FALSE)</f>
        <v>2679</v>
      </c>
      <c r="SXL38" s="451">
        <f>+ROUND(SXJ38*SXK38,0)</f>
        <v>804</v>
      </c>
      <c r="SXM38" s="450" t="s">
        <v>327</v>
      </c>
      <c r="SXN38" s="450" t="s">
        <v>127</v>
      </c>
      <c r="SXO38" s="446" t="s">
        <v>128</v>
      </c>
      <c r="SXP38" s="446" t="s">
        <v>129</v>
      </c>
      <c r="SXQ38" s="446" t="s">
        <v>130</v>
      </c>
      <c r="SXR38" s="446">
        <v>0.3</v>
      </c>
      <c r="SXS38" s="451">
        <f>+VLOOKUP(SXN38,[111]Insumos!$A$2:$F$2700,5,FALSE)</f>
        <v>2679</v>
      </c>
      <c r="SXT38" s="451">
        <f>+ROUND(SXR38*SXS38,0)</f>
        <v>804</v>
      </c>
      <c r="SXU38" s="450" t="s">
        <v>327</v>
      </c>
      <c r="SXV38" s="450" t="s">
        <v>127</v>
      </c>
      <c r="SXW38" s="446" t="s">
        <v>128</v>
      </c>
      <c r="SXX38" s="446" t="s">
        <v>129</v>
      </c>
      <c r="SXY38" s="446" t="s">
        <v>130</v>
      </c>
      <c r="SXZ38" s="446">
        <v>0.3</v>
      </c>
      <c r="SYA38" s="451">
        <f>+VLOOKUP(SXV38,[111]Insumos!$A$2:$F$2700,5,FALSE)</f>
        <v>2679</v>
      </c>
      <c r="SYB38" s="451">
        <f>+ROUND(SXZ38*SYA38,0)</f>
        <v>804</v>
      </c>
      <c r="SYC38" s="450" t="s">
        <v>327</v>
      </c>
      <c r="SYD38" s="450" t="s">
        <v>127</v>
      </c>
      <c r="SYE38" s="446" t="s">
        <v>128</v>
      </c>
      <c r="SYF38" s="446" t="s">
        <v>129</v>
      </c>
      <c r="SYG38" s="446" t="s">
        <v>130</v>
      </c>
      <c r="SYH38" s="446">
        <v>0.3</v>
      </c>
      <c r="SYI38" s="451">
        <f>+VLOOKUP(SYD38,[111]Insumos!$A$2:$F$2700,5,FALSE)</f>
        <v>2679</v>
      </c>
      <c r="SYJ38" s="451">
        <f>+ROUND(SYH38*SYI38,0)</f>
        <v>804</v>
      </c>
      <c r="SYK38" s="450" t="s">
        <v>327</v>
      </c>
      <c r="SYL38" s="450" t="s">
        <v>127</v>
      </c>
      <c r="SYM38" s="446" t="s">
        <v>128</v>
      </c>
      <c r="SYN38" s="446" t="s">
        <v>129</v>
      </c>
      <c r="SYO38" s="446" t="s">
        <v>130</v>
      </c>
      <c r="SYP38" s="446">
        <v>0.3</v>
      </c>
      <c r="SYQ38" s="451">
        <f>+VLOOKUP(SYL38,[111]Insumos!$A$2:$F$2700,5,FALSE)</f>
        <v>2679</v>
      </c>
      <c r="SYR38" s="451">
        <f>+ROUND(SYP38*SYQ38,0)</f>
        <v>804</v>
      </c>
      <c r="SYS38" s="450" t="s">
        <v>327</v>
      </c>
      <c r="SYT38" s="450" t="s">
        <v>127</v>
      </c>
      <c r="SYU38" s="446" t="s">
        <v>128</v>
      </c>
      <c r="SYV38" s="446" t="s">
        <v>129</v>
      </c>
      <c r="SYW38" s="446" t="s">
        <v>130</v>
      </c>
      <c r="SYX38" s="446">
        <v>0.3</v>
      </c>
      <c r="SYY38" s="451">
        <f>+VLOOKUP(SYT38,[111]Insumos!$A$2:$F$2700,5,FALSE)</f>
        <v>2679</v>
      </c>
      <c r="SYZ38" s="451">
        <f>+ROUND(SYX38*SYY38,0)</f>
        <v>804</v>
      </c>
      <c r="SZA38" s="450" t="s">
        <v>327</v>
      </c>
      <c r="SZB38" s="450" t="s">
        <v>127</v>
      </c>
      <c r="SZC38" s="446" t="s">
        <v>128</v>
      </c>
      <c r="SZD38" s="446" t="s">
        <v>129</v>
      </c>
      <c r="SZE38" s="446" t="s">
        <v>130</v>
      </c>
      <c r="SZF38" s="446">
        <v>0.3</v>
      </c>
      <c r="SZG38" s="451">
        <f>+VLOOKUP(SZB38,[111]Insumos!$A$2:$F$2700,5,FALSE)</f>
        <v>2679</v>
      </c>
      <c r="SZH38" s="451">
        <f>+ROUND(SZF38*SZG38,0)</f>
        <v>804</v>
      </c>
      <c r="SZI38" s="450" t="s">
        <v>327</v>
      </c>
      <c r="SZJ38" s="450" t="s">
        <v>127</v>
      </c>
      <c r="SZK38" s="446" t="s">
        <v>128</v>
      </c>
      <c r="SZL38" s="446" t="s">
        <v>129</v>
      </c>
      <c r="SZM38" s="446" t="s">
        <v>130</v>
      </c>
      <c r="SZN38" s="446">
        <v>0.3</v>
      </c>
      <c r="SZO38" s="451">
        <f>+VLOOKUP(SZJ38,[111]Insumos!$A$2:$F$2700,5,FALSE)</f>
        <v>2679</v>
      </c>
      <c r="SZP38" s="451">
        <f>+ROUND(SZN38*SZO38,0)</f>
        <v>804</v>
      </c>
      <c r="SZQ38" s="450" t="s">
        <v>327</v>
      </c>
      <c r="SZR38" s="450" t="s">
        <v>127</v>
      </c>
      <c r="SZS38" s="446" t="s">
        <v>128</v>
      </c>
      <c r="SZT38" s="446" t="s">
        <v>129</v>
      </c>
      <c r="SZU38" s="446" t="s">
        <v>130</v>
      </c>
      <c r="SZV38" s="446">
        <v>0.3</v>
      </c>
      <c r="SZW38" s="451">
        <f>+VLOOKUP(SZR38,[111]Insumos!$A$2:$F$2700,5,FALSE)</f>
        <v>2679</v>
      </c>
      <c r="SZX38" s="451">
        <f>+ROUND(SZV38*SZW38,0)</f>
        <v>804</v>
      </c>
      <c r="SZY38" s="450" t="s">
        <v>327</v>
      </c>
      <c r="SZZ38" s="450" t="s">
        <v>127</v>
      </c>
      <c r="TAA38" s="446" t="s">
        <v>128</v>
      </c>
      <c r="TAB38" s="446" t="s">
        <v>129</v>
      </c>
      <c r="TAC38" s="446" t="s">
        <v>130</v>
      </c>
      <c r="TAD38" s="446">
        <v>0.3</v>
      </c>
      <c r="TAE38" s="451">
        <f>+VLOOKUP(SZZ38,[111]Insumos!$A$2:$F$2700,5,FALSE)</f>
        <v>2679</v>
      </c>
      <c r="TAF38" s="451">
        <f>+ROUND(TAD38*TAE38,0)</f>
        <v>804</v>
      </c>
      <c r="TAG38" s="450" t="s">
        <v>327</v>
      </c>
      <c r="TAH38" s="450" t="s">
        <v>127</v>
      </c>
      <c r="TAI38" s="446" t="s">
        <v>128</v>
      </c>
      <c r="TAJ38" s="446" t="s">
        <v>129</v>
      </c>
      <c r="TAK38" s="446" t="s">
        <v>130</v>
      </c>
      <c r="TAL38" s="446">
        <v>0.3</v>
      </c>
      <c r="TAM38" s="451">
        <f>+VLOOKUP(TAH38,[111]Insumos!$A$2:$F$2700,5,FALSE)</f>
        <v>2679</v>
      </c>
      <c r="TAN38" s="451">
        <f>+ROUND(TAL38*TAM38,0)</f>
        <v>804</v>
      </c>
      <c r="TAO38" s="450" t="s">
        <v>327</v>
      </c>
      <c r="TAP38" s="450" t="s">
        <v>127</v>
      </c>
      <c r="TAQ38" s="446" t="s">
        <v>128</v>
      </c>
      <c r="TAR38" s="446" t="s">
        <v>129</v>
      </c>
      <c r="TAS38" s="446" t="s">
        <v>130</v>
      </c>
      <c r="TAT38" s="446">
        <v>0.3</v>
      </c>
      <c r="TAU38" s="451">
        <f>+VLOOKUP(TAP38,[111]Insumos!$A$2:$F$2700,5,FALSE)</f>
        <v>2679</v>
      </c>
      <c r="TAV38" s="451">
        <f>+ROUND(TAT38*TAU38,0)</f>
        <v>804</v>
      </c>
      <c r="TAW38" s="450" t="s">
        <v>327</v>
      </c>
      <c r="TAX38" s="450" t="s">
        <v>127</v>
      </c>
      <c r="TAY38" s="446" t="s">
        <v>128</v>
      </c>
      <c r="TAZ38" s="446" t="s">
        <v>129</v>
      </c>
      <c r="TBA38" s="446" t="s">
        <v>130</v>
      </c>
      <c r="TBB38" s="446">
        <v>0.3</v>
      </c>
      <c r="TBC38" s="451">
        <f>+VLOOKUP(TAX38,[111]Insumos!$A$2:$F$2700,5,FALSE)</f>
        <v>2679</v>
      </c>
      <c r="TBD38" s="451">
        <f>+ROUND(TBB38*TBC38,0)</f>
        <v>804</v>
      </c>
      <c r="TBE38" s="450" t="s">
        <v>327</v>
      </c>
      <c r="TBF38" s="450" t="s">
        <v>127</v>
      </c>
      <c r="TBG38" s="446" t="s">
        <v>128</v>
      </c>
      <c r="TBH38" s="446" t="s">
        <v>129</v>
      </c>
      <c r="TBI38" s="446" t="s">
        <v>130</v>
      </c>
      <c r="TBJ38" s="446">
        <v>0.3</v>
      </c>
      <c r="TBK38" s="451">
        <f>+VLOOKUP(TBF38,[111]Insumos!$A$2:$F$2700,5,FALSE)</f>
        <v>2679</v>
      </c>
      <c r="TBL38" s="451">
        <f>+ROUND(TBJ38*TBK38,0)</f>
        <v>804</v>
      </c>
      <c r="TBM38" s="450" t="s">
        <v>327</v>
      </c>
      <c r="TBN38" s="450" t="s">
        <v>127</v>
      </c>
      <c r="TBO38" s="446" t="s">
        <v>128</v>
      </c>
      <c r="TBP38" s="446" t="s">
        <v>129</v>
      </c>
      <c r="TBQ38" s="446" t="s">
        <v>130</v>
      </c>
      <c r="TBR38" s="446">
        <v>0.3</v>
      </c>
      <c r="TBS38" s="451">
        <f>+VLOOKUP(TBN38,[111]Insumos!$A$2:$F$2700,5,FALSE)</f>
        <v>2679</v>
      </c>
      <c r="TBT38" s="451">
        <f>+ROUND(TBR38*TBS38,0)</f>
        <v>804</v>
      </c>
      <c r="TBU38" s="450" t="s">
        <v>327</v>
      </c>
      <c r="TBV38" s="450" t="s">
        <v>127</v>
      </c>
      <c r="TBW38" s="446" t="s">
        <v>128</v>
      </c>
      <c r="TBX38" s="446" t="s">
        <v>129</v>
      </c>
      <c r="TBY38" s="446" t="s">
        <v>130</v>
      </c>
      <c r="TBZ38" s="446">
        <v>0.3</v>
      </c>
      <c r="TCA38" s="451">
        <f>+VLOOKUP(TBV38,[111]Insumos!$A$2:$F$2700,5,FALSE)</f>
        <v>2679</v>
      </c>
      <c r="TCB38" s="451">
        <f>+ROUND(TBZ38*TCA38,0)</f>
        <v>804</v>
      </c>
      <c r="TCC38" s="450" t="s">
        <v>327</v>
      </c>
      <c r="TCD38" s="450" t="s">
        <v>127</v>
      </c>
      <c r="TCE38" s="446" t="s">
        <v>128</v>
      </c>
      <c r="TCF38" s="446" t="s">
        <v>129</v>
      </c>
      <c r="TCG38" s="446" t="s">
        <v>130</v>
      </c>
      <c r="TCH38" s="446">
        <v>0.3</v>
      </c>
      <c r="TCI38" s="451">
        <f>+VLOOKUP(TCD38,[111]Insumos!$A$2:$F$2700,5,FALSE)</f>
        <v>2679</v>
      </c>
      <c r="TCJ38" s="451">
        <f>+ROUND(TCH38*TCI38,0)</f>
        <v>804</v>
      </c>
      <c r="TCK38" s="450" t="s">
        <v>327</v>
      </c>
      <c r="TCL38" s="450" t="s">
        <v>127</v>
      </c>
      <c r="TCM38" s="446" t="s">
        <v>128</v>
      </c>
      <c r="TCN38" s="446" t="s">
        <v>129</v>
      </c>
      <c r="TCO38" s="446" t="s">
        <v>130</v>
      </c>
      <c r="TCP38" s="446">
        <v>0.3</v>
      </c>
      <c r="TCQ38" s="451">
        <f>+VLOOKUP(TCL38,[111]Insumos!$A$2:$F$2700,5,FALSE)</f>
        <v>2679</v>
      </c>
      <c r="TCR38" s="451">
        <f>+ROUND(TCP38*TCQ38,0)</f>
        <v>804</v>
      </c>
      <c r="TCS38" s="450" t="s">
        <v>327</v>
      </c>
      <c r="TCT38" s="450" t="s">
        <v>127</v>
      </c>
      <c r="TCU38" s="446" t="s">
        <v>128</v>
      </c>
      <c r="TCV38" s="446" t="s">
        <v>129</v>
      </c>
      <c r="TCW38" s="446" t="s">
        <v>130</v>
      </c>
      <c r="TCX38" s="446">
        <v>0.3</v>
      </c>
      <c r="TCY38" s="451">
        <f>+VLOOKUP(TCT38,[111]Insumos!$A$2:$F$2700,5,FALSE)</f>
        <v>2679</v>
      </c>
      <c r="TCZ38" s="451">
        <f>+ROUND(TCX38*TCY38,0)</f>
        <v>804</v>
      </c>
      <c r="TDA38" s="450" t="s">
        <v>327</v>
      </c>
      <c r="TDB38" s="450" t="s">
        <v>127</v>
      </c>
      <c r="TDC38" s="446" t="s">
        <v>128</v>
      </c>
      <c r="TDD38" s="446" t="s">
        <v>129</v>
      </c>
      <c r="TDE38" s="446" t="s">
        <v>130</v>
      </c>
      <c r="TDF38" s="446">
        <v>0.3</v>
      </c>
      <c r="TDG38" s="451">
        <f>+VLOOKUP(TDB38,[111]Insumos!$A$2:$F$2700,5,FALSE)</f>
        <v>2679</v>
      </c>
      <c r="TDH38" s="451">
        <f>+ROUND(TDF38*TDG38,0)</f>
        <v>804</v>
      </c>
      <c r="TDI38" s="450" t="s">
        <v>327</v>
      </c>
      <c r="TDJ38" s="450" t="s">
        <v>127</v>
      </c>
      <c r="TDK38" s="446" t="s">
        <v>128</v>
      </c>
      <c r="TDL38" s="446" t="s">
        <v>129</v>
      </c>
      <c r="TDM38" s="446" t="s">
        <v>130</v>
      </c>
      <c r="TDN38" s="446">
        <v>0.3</v>
      </c>
      <c r="TDO38" s="451">
        <f>+VLOOKUP(TDJ38,[111]Insumos!$A$2:$F$2700,5,FALSE)</f>
        <v>2679</v>
      </c>
      <c r="TDP38" s="451">
        <f>+ROUND(TDN38*TDO38,0)</f>
        <v>804</v>
      </c>
      <c r="TDQ38" s="450" t="s">
        <v>327</v>
      </c>
      <c r="TDR38" s="450" t="s">
        <v>127</v>
      </c>
      <c r="TDS38" s="446" t="s">
        <v>128</v>
      </c>
      <c r="TDT38" s="446" t="s">
        <v>129</v>
      </c>
      <c r="TDU38" s="446" t="s">
        <v>130</v>
      </c>
      <c r="TDV38" s="446">
        <v>0.3</v>
      </c>
      <c r="TDW38" s="451">
        <f>+VLOOKUP(TDR38,[111]Insumos!$A$2:$F$2700,5,FALSE)</f>
        <v>2679</v>
      </c>
      <c r="TDX38" s="451">
        <f>+ROUND(TDV38*TDW38,0)</f>
        <v>804</v>
      </c>
      <c r="TDY38" s="450" t="s">
        <v>327</v>
      </c>
      <c r="TDZ38" s="450" t="s">
        <v>127</v>
      </c>
      <c r="TEA38" s="446" t="s">
        <v>128</v>
      </c>
      <c r="TEB38" s="446" t="s">
        <v>129</v>
      </c>
      <c r="TEC38" s="446" t="s">
        <v>130</v>
      </c>
      <c r="TED38" s="446">
        <v>0.3</v>
      </c>
      <c r="TEE38" s="451">
        <f>+VLOOKUP(TDZ38,[111]Insumos!$A$2:$F$2700,5,FALSE)</f>
        <v>2679</v>
      </c>
      <c r="TEF38" s="451">
        <f>+ROUND(TED38*TEE38,0)</f>
        <v>804</v>
      </c>
      <c r="TEG38" s="450" t="s">
        <v>327</v>
      </c>
      <c r="TEH38" s="450" t="s">
        <v>127</v>
      </c>
      <c r="TEI38" s="446" t="s">
        <v>128</v>
      </c>
      <c r="TEJ38" s="446" t="s">
        <v>129</v>
      </c>
      <c r="TEK38" s="446" t="s">
        <v>130</v>
      </c>
      <c r="TEL38" s="446">
        <v>0.3</v>
      </c>
      <c r="TEM38" s="451">
        <f>+VLOOKUP(TEH38,[111]Insumos!$A$2:$F$2700,5,FALSE)</f>
        <v>2679</v>
      </c>
      <c r="TEN38" s="451">
        <f>+ROUND(TEL38*TEM38,0)</f>
        <v>804</v>
      </c>
      <c r="TEO38" s="450" t="s">
        <v>327</v>
      </c>
      <c r="TEP38" s="450" t="s">
        <v>127</v>
      </c>
      <c r="TEQ38" s="446" t="s">
        <v>128</v>
      </c>
      <c r="TER38" s="446" t="s">
        <v>129</v>
      </c>
      <c r="TES38" s="446" t="s">
        <v>130</v>
      </c>
      <c r="TET38" s="446">
        <v>0.3</v>
      </c>
      <c r="TEU38" s="451">
        <f>+VLOOKUP(TEP38,[111]Insumos!$A$2:$F$2700,5,FALSE)</f>
        <v>2679</v>
      </c>
      <c r="TEV38" s="451">
        <f>+ROUND(TET38*TEU38,0)</f>
        <v>804</v>
      </c>
      <c r="TEW38" s="450" t="s">
        <v>327</v>
      </c>
      <c r="TEX38" s="450" t="s">
        <v>127</v>
      </c>
      <c r="TEY38" s="446" t="s">
        <v>128</v>
      </c>
      <c r="TEZ38" s="446" t="s">
        <v>129</v>
      </c>
      <c r="TFA38" s="446" t="s">
        <v>130</v>
      </c>
      <c r="TFB38" s="446">
        <v>0.3</v>
      </c>
      <c r="TFC38" s="451">
        <f>+VLOOKUP(TEX38,[111]Insumos!$A$2:$F$2700,5,FALSE)</f>
        <v>2679</v>
      </c>
      <c r="TFD38" s="451">
        <f>+ROUND(TFB38*TFC38,0)</f>
        <v>804</v>
      </c>
      <c r="TFE38" s="450" t="s">
        <v>327</v>
      </c>
      <c r="TFF38" s="450" t="s">
        <v>127</v>
      </c>
      <c r="TFG38" s="446" t="s">
        <v>128</v>
      </c>
      <c r="TFH38" s="446" t="s">
        <v>129</v>
      </c>
      <c r="TFI38" s="446" t="s">
        <v>130</v>
      </c>
      <c r="TFJ38" s="446">
        <v>0.3</v>
      </c>
      <c r="TFK38" s="451">
        <f>+VLOOKUP(TFF38,[111]Insumos!$A$2:$F$2700,5,FALSE)</f>
        <v>2679</v>
      </c>
      <c r="TFL38" s="451">
        <f>+ROUND(TFJ38*TFK38,0)</f>
        <v>804</v>
      </c>
      <c r="TFM38" s="450" t="s">
        <v>327</v>
      </c>
      <c r="TFN38" s="450" t="s">
        <v>127</v>
      </c>
      <c r="TFO38" s="446" t="s">
        <v>128</v>
      </c>
      <c r="TFP38" s="446" t="s">
        <v>129</v>
      </c>
      <c r="TFQ38" s="446" t="s">
        <v>130</v>
      </c>
      <c r="TFR38" s="446">
        <v>0.3</v>
      </c>
      <c r="TFS38" s="451">
        <f>+VLOOKUP(TFN38,[111]Insumos!$A$2:$F$2700,5,FALSE)</f>
        <v>2679</v>
      </c>
      <c r="TFT38" s="451">
        <f>+ROUND(TFR38*TFS38,0)</f>
        <v>804</v>
      </c>
      <c r="TFU38" s="450" t="s">
        <v>327</v>
      </c>
      <c r="TFV38" s="450" t="s">
        <v>127</v>
      </c>
      <c r="TFW38" s="446" t="s">
        <v>128</v>
      </c>
      <c r="TFX38" s="446" t="s">
        <v>129</v>
      </c>
      <c r="TFY38" s="446" t="s">
        <v>130</v>
      </c>
      <c r="TFZ38" s="446">
        <v>0.3</v>
      </c>
      <c r="TGA38" s="451">
        <f>+VLOOKUP(TFV38,[111]Insumos!$A$2:$F$2700,5,FALSE)</f>
        <v>2679</v>
      </c>
      <c r="TGB38" s="451">
        <f>+ROUND(TFZ38*TGA38,0)</f>
        <v>804</v>
      </c>
      <c r="TGC38" s="450" t="s">
        <v>327</v>
      </c>
      <c r="TGD38" s="450" t="s">
        <v>127</v>
      </c>
      <c r="TGE38" s="446" t="s">
        <v>128</v>
      </c>
      <c r="TGF38" s="446" t="s">
        <v>129</v>
      </c>
      <c r="TGG38" s="446" t="s">
        <v>130</v>
      </c>
      <c r="TGH38" s="446">
        <v>0.3</v>
      </c>
      <c r="TGI38" s="451">
        <f>+VLOOKUP(TGD38,[111]Insumos!$A$2:$F$2700,5,FALSE)</f>
        <v>2679</v>
      </c>
      <c r="TGJ38" s="451">
        <f>+ROUND(TGH38*TGI38,0)</f>
        <v>804</v>
      </c>
      <c r="TGK38" s="450" t="s">
        <v>327</v>
      </c>
      <c r="TGL38" s="450" t="s">
        <v>127</v>
      </c>
      <c r="TGM38" s="446" t="s">
        <v>128</v>
      </c>
      <c r="TGN38" s="446" t="s">
        <v>129</v>
      </c>
      <c r="TGO38" s="446" t="s">
        <v>130</v>
      </c>
      <c r="TGP38" s="446">
        <v>0.3</v>
      </c>
      <c r="TGQ38" s="451">
        <f>+VLOOKUP(TGL38,[111]Insumos!$A$2:$F$2700,5,FALSE)</f>
        <v>2679</v>
      </c>
      <c r="TGR38" s="451">
        <f>+ROUND(TGP38*TGQ38,0)</f>
        <v>804</v>
      </c>
      <c r="TGS38" s="450" t="s">
        <v>327</v>
      </c>
      <c r="TGT38" s="450" t="s">
        <v>127</v>
      </c>
      <c r="TGU38" s="446" t="s">
        <v>128</v>
      </c>
      <c r="TGV38" s="446" t="s">
        <v>129</v>
      </c>
      <c r="TGW38" s="446" t="s">
        <v>130</v>
      </c>
      <c r="TGX38" s="446">
        <v>0.3</v>
      </c>
      <c r="TGY38" s="451">
        <f>+VLOOKUP(TGT38,[111]Insumos!$A$2:$F$2700,5,FALSE)</f>
        <v>2679</v>
      </c>
      <c r="TGZ38" s="451">
        <f>+ROUND(TGX38*TGY38,0)</f>
        <v>804</v>
      </c>
      <c r="THA38" s="450" t="s">
        <v>327</v>
      </c>
      <c r="THB38" s="450" t="s">
        <v>127</v>
      </c>
      <c r="THC38" s="446" t="s">
        <v>128</v>
      </c>
      <c r="THD38" s="446" t="s">
        <v>129</v>
      </c>
      <c r="THE38" s="446" t="s">
        <v>130</v>
      </c>
      <c r="THF38" s="446">
        <v>0.3</v>
      </c>
      <c r="THG38" s="451">
        <f>+VLOOKUP(THB38,[111]Insumos!$A$2:$F$2700,5,FALSE)</f>
        <v>2679</v>
      </c>
      <c r="THH38" s="451">
        <f>+ROUND(THF38*THG38,0)</f>
        <v>804</v>
      </c>
      <c r="THI38" s="450" t="s">
        <v>327</v>
      </c>
      <c r="THJ38" s="450" t="s">
        <v>127</v>
      </c>
      <c r="THK38" s="446" t="s">
        <v>128</v>
      </c>
      <c r="THL38" s="446" t="s">
        <v>129</v>
      </c>
      <c r="THM38" s="446" t="s">
        <v>130</v>
      </c>
      <c r="THN38" s="446">
        <v>0.3</v>
      </c>
      <c r="THO38" s="451">
        <f>+VLOOKUP(THJ38,[111]Insumos!$A$2:$F$2700,5,FALSE)</f>
        <v>2679</v>
      </c>
      <c r="THP38" s="451">
        <f>+ROUND(THN38*THO38,0)</f>
        <v>804</v>
      </c>
      <c r="THQ38" s="450" t="s">
        <v>327</v>
      </c>
      <c r="THR38" s="450" t="s">
        <v>127</v>
      </c>
      <c r="THS38" s="446" t="s">
        <v>128</v>
      </c>
      <c r="THT38" s="446" t="s">
        <v>129</v>
      </c>
      <c r="THU38" s="446" t="s">
        <v>130</v>
      </c>
      <c r="THV38" s="446">
        <v>0.3</v>
      </c>
      <c r="THW38" s="451">
        <f>+VLOOKUP(THR38,[111]Insumos!$A$2:$F$2700,5,FALSE)</f>
        <v>2679</v>
      </c>
      <c r="THX38" s="451">
        <f>+ROUND(THV38*THW38,0)</f>
        <v>804</v>
      </c>
      <c r="THY38" s="450" t="s">
        <v>327</v>
      </c>
      <c r="THZ38" s="450" t="s">
        <v>127</v>
      </c>
      <c r="TIA38" s="446" t="s">
        <v>128</v>
      </c>
      <c r="TIB38" s="446" t="s">
        <v>129</v>
      </c>
      <c r="TIC38" s="446" t="s">
        <v>130</v>
      </c>
      <c r="TID38" s="446">
        <v>0.3</v>
      </c>
      <c r="TIE38" s="451">
        <f>+VLOOKUP(THZ38,[111]Insumos!$A$2:$F$2700,5,FALSE)</f>
        <v>2679</v>
      </c>
      <c r="TIF38" s="451">
        <f>+ROUND(TID38*TIE38,0)</f>
        <v>804</v>
      </c>
      <c r="TIG38" s="450" t="s">
        <v>327</v>
      </c>
      <c r="TIH38" s="450" t="s">
        <v>127</v>
      </c>
      <c r="TII38" s="446" t="s">
        <v>128</v>
      </c>
      <c r="TIJ38" s="446" t="s">
        <v>129</v>
      </c>
      <c r="TIK38" s="446" t="s">
        <v>130</v>
      </c>
      <c r="TIL38" s="446">
        <v>0.3</v>
      </c>
      <c r="TIM38" s="451">
        <f>+VLOOKUP(TIH38,[111]Insumos!$A$2:$F$2700,5,FALSE)</f>
        <v>2679</v>
      </c>
      <c r="TIN38" s="451">
        <f>+ROUND(TIL38*TIM38,0)</f>
        <v>804</v>
      </c>
      <c r="TIO38" s="450" t="s">
        <v>327</v>
      </c>
      <c r="TIP38" s="450" t="s">
        <v>127</v>
      </c>
      <c r="TIQ38" s="446" t="s">
        <v>128</v>
      </c>
      <c r="TIR38" s="446" t="s">
        <v>129</v>
      </c>
      <c r="TIS38" s="446" t="s">
        <v>130</v>
      </c>
      <c r="TIT38" s="446">
        <v>0.3</v>
      </c>
      <c r="TIU38" s="451">
        <f>+VLOOKUP(TIP38,[111]Insumos!$A$2:$F$2700,5,FALSE)</f>
        <v>2679</v>
      </c>
      <c r="TIV38" s="451">
        <f>+ROUND(TIT38*TIU38,0)</f>
        <v>804</v>
      </c>
      <c r="TIW38" s="450" t="s">
        <v>327</v>
      </c>
      <c r="TIX38" s="450" t="s">
        <v>127</v>
      </c>
      <c r="TIY38" s="446" t="s">
        <v>128</v>
      </c>
      <c r="TIZ38" s="446" t="s">
        <v>129</v>
      </c>
      <c r="TJA38" s="446" t="s">
        <v>130</v>
      </c>
      <c r="TJB38" s="446">
        <v>0.3</v>
      </c>
      <c r="TJC38" s="451">
        <f>+VLOOKUP(TIX38,[111]Insumos!$A$2:$F$2700,5,FALSE)</f>
        <v>2679</v>
      </c>
      <c r="TJD38" s="451">
        <f>+ROUND(TJB38*TJC38,0)</f>
        <v>804</v>
      </c>
      <c r="TJE38" s="450" t="s">
        <v>327</v>
      </c>
      <c r="TJF38" s="450" t="s">
        <v>127</v>
      </c>
      <c r="TJG38" s="446" t="s">
        <v>128</v>
      </c>
      <c r="TJH38" s="446" t="s">
        <v>129</v>
      </c>
      <c r="TJI38" s="446" t="s">
        <v>130</v>
      </c>
      <c r="TJJ38" s="446">
        <v>0.3</v>
      </c>
      <c r="TJK38" s="451">
        <f>+VLOOKUP(TJF38,[111]Insumos!$A$2:$F$2700,5,FALSE)</f>
        <v>2679</v>
      </c>
      <c r="TJL38" s="451">
        <f>+ROUND(TJJ38*TJK38,0)</f>
        <v>804</v>
      </c>
      <c r="TJM38" s="450" t="s">
        <v>327</v>
      </c>
      <c r="TJN38" s="450" t="s">
        <v>127</v>
      </c>
      <c r="TJO38" s="446" t="s">
        <v>128</v>
      </c>
      <c r="TJP38" s="446" t="s">
        <v>129</v>
      </c>
      <c r="TJQ38" s="446" t="s">
        <v>130</v>
      </c>
      <c r="TJR38" s="446">
        <v>0.3</v>
      </c>
      <c r="TJS38" s="451">
        <f>+VLOOKUP(TJN38,[111]Insumos!$A$2:$F$2700,5,FALSE)</f>
        <v>2679</v>
      </c>
      <c r="TJT38" s="451">
        <f>+ROUND(TJR38*TJS38,0)</f>
        <v>804</v>
      </c>
      <c r="TJU38" s="450" t="s">
        <v>327</v>
      </c>
      <c r="TJV38" s="450" t="s">
        <v>127</v>
      </c>
      <c r="TJW38" s="446" t="s">
        <v>128</v>
      </c>
      <c r="TJX38" s="446" t="s">
        <v>129</v>
      </c>
      <c r="TJY38" s="446" t="s">
        <v>130</v>
      </c>
      <c r="TJZ38" s="446">
        <v>0.3</v>
      </c>
      <c r="TKA38" s="451">
        <f>+VLOOKUP(TJV38,[111]Insumos!$A$2:$F$2700,5,FALSE)</f>
        <v>2679</v>
      </c>
      <c r="TKB38" s="451">
        <f>+ROUND(TJZ38*TKA38,0)</f>
        <v>804</v>
      </c>
      <c r="TKC38" s="450" t="s">
        <v>327</v>
      </c>
      <c r="TKD38" s="450" t="s">
        <v>127</v>
      </c>
      <c r="TKE38" s="446" t="s">
        <v>128</v>
      </c>
      <c r="TKF38" s="446" t="s">
        <v>129</v>
      </c>
      <c r="TKG38" s="446" t="s">
        <v>130</v>
      </c>
      <c r="TKH38" s="446">
        <v>0.3</v>
      </c>
      <c r="TKI38" s="451">
        <f>+VLOOKUP(TKD38,[111]Insumos!$A$2:$F$2700,5,FALSE)</f>
        <v>2679</v>
      </c>
      <c r="TKJ38" s="451">
        <f>+ROUND(TKH38*TKI38,0)</f>
        <v>804</v>
      </c>
      <c r="TKK38" s="450" t="s">
        <v>327</v>
      </c>
      <c r="TKL38" s="450" t="s">
        <v>127</v>
      </c>
      <c r="TKM38" s="446" t="s">
        <v>128</v>
      </c>
      <c r="TKN38" s="446" t="s">
        <v>129</v>
      </c>
      <c r="TKO38" s="446" t="s">
        <v>130</v>
      </c>
      <c r="TKP38" s="446">
        <v>0.3</v>
      </c>
      <c r="TKQ38" s="451">
        <f>+VLOOKUP(TKL38,[111]Insumos!$A$2:$F$2700,5,FALSE)</f>
        <v>2679</v>
      </c>
      <c r="TKR38" s="451">
        <f>+ROUND(TKP38*TKQ38,0)</f>
        <v>804</v>
      </c>
      <c r="TKS38" s="450" t="s">
        <v>327</v>
      </c>
      <c r="TKT38" s="450" t="s">
        <v>127</v>
      </c>
      <c r="TKU38" s="446" t="s">
        <v>128</v>
      </c>
      <c r="TKV38" s="446" t="s">
        <v>129</v>
      </c>
      <c r="TKW38" s="446" t="s">
        <v>130</v>
      </c>
      <c r="TKX38" s="446">
        <v>0.3</v>
      </c>
      <c r="TKY38" s="451">
        <f>+VLOOKUP(TKT38,[111]Insumos!$A$2:$F$2700,5,FALSE)</f>
        <v>2679</v>
      </c>
      <c r="TKZ38" s="451">
        <f>+ROUND(TKX38*TKY38,0)</f>
        <v>804</v>
      </c>
      <c r="TLA38" s="450" t="s">
        <v>327</v>
      </c>
      <c r="TLB38" s="450" t="s">
        <v>127</v>
      </c>
      <c r="TLC38" s="446" t="s">
        <v>128</v>
      </c>
      <c r="TLD38" s="446" t="s">
        <v>129</v>
      </c>
      <c r="TLE38" s="446" t="s">
        <v>130</v>
      </c>
      <c r="TLF38" s="446">
        <v>0.3</v>
      </c>
      <c r="TLG38" s="451">
        <f>+VLOOKUP(TLB38,[111]Insumos!$A$2:$F$2700,5,FALSE)</f>
        <v>2679</v>
      </c>
      <c r="TLH38" s="451">
        <f>+ROUND(TLF38*TLG38,0)</f>
        <v>804</v>
      </c>
      <c r="TLI38" s="450" t="s">
        <v>327</v>
      </c>
      <c r="TLJ38" s="450" t="s">
        <v>127</v>
      </c>
      <c r="TLK38" s="446" t="s">
        <v>128</v>
      </c>
      <c r="TLL38" s="446" t="s">
        <v>129</v>
      </c>
      <c r="TLM38" s="446" t="s">
        <v>130</v>
      </c>
      <c r="TLN38" s="446">
        <v>0.3</v>
      </c>
      <c r="TLO38" s="451">
        <f>+VLOOKUP(TLJ38,[111]Insumos!$A$2:$F$2700,5,FALSE)</f>
        <v>2679</v>
      </c>
      <c r="TLP38" s="451">
        <f>+ROUND(TLN38*TLO38,0)</f>
        <v>804</v>
      </c>
      <c r="TLQ38" s="450" t="s">
        <v>327</v>
      </c>
      <c r="TLR38" s="450" t="s">
        <v>127</v>
      </c>
      <c r="TLS38" s="446" t="s">
        <v>128</v>
      </c>
      <c r="TLT38" s="446" t="s">
        <v>129</v>
      </c>
      <c r="TLU38" s="446" t="s">
        <v>130</v>
      </c>
      <c r="TLV38" s="446">
        <v>0.3</v>
      </c>
      <c r="TLW38" s="451">
        <f>+VLOOKUP(TLR38,[111]Insumos!$A$2:$F$2700,5,FALSE)</f>
        <v>2679</v>
      </c>
      <c r="TLX38" s="451">
        <f>+ROUND(TLV38*TLW38,0)</f>
        <v>804</v>
      </c>
      <c r="TLY38" s="450" t="s">
        <v>327</v>
      </c>
      <c r="TLZ38" s="450" t="s">
        <v>127</v>
      </c>
      <c r="TMA38" s="446" t="s">
        <v>128</v>
      </c>
      <c r="TMB38" s="446" t="s">
        <v>129</v>
      </c>
      <c r="TMC38" s="446" t="s">
        <v>130</v>
      </c>
      <c r="TMD38" s="446">
        <v>0.3</v>
      </c>
      <c r="TME38" s="451">
        <f>+VLOOKUP(TLZ38,[111]Insumos!$A$2:$F$2700,5,FALSE)</f>
        <v>2679</v>
      </c>
      <c r="TMF38" s="451">
        <f>+ROUND(TMD38*TME38,0)</f>
        <v>804</v>
      </c>
      <c r="TMG38" s="450" t="s">
        <v>327</v>
      </c>
      <c r="TMH38" s="450" t="s">
        <v>127</v>
      </c>
      <c r="TMI38" s="446" t="s">
        <v>128</v>
      </c>
      <c r="TMJ38" s="446" t="s">
        <v>129</v>
      </c>
      <c r="TMK38" s="446" t="s">
        <v>130</v>
      </c>
      <c r="TML38" s="446">
        <v>0.3</v>
      </c>
      <c r="TMM38" s="451">
        <f>+VLOOKUP(TMH38,[111]Insumos!$A$2:$F$2700,5,FALSE)</f>
        <v>2679</v>
      </c>
      <c r="TMN38" s="451">
        <f>+ROUND(TML38*TMM38,0)</f>
        <v>804</v>
      </c>
      <c r="TMO38" s="450" t="s">
        <v>327</v>
      </c>
      <c r="TMP38" s="450" t="s">
        <v>127</v>
      </c>
      <c r="TMQ38" s="446" t="s">
        <v>128</v>
      </c>
      <c r="TMR38" s="446" t="s">
        <v>129</v>
      </c>
      <c r="TMS38" s="446" t="s">
        <v>130</v>
      </c>
      <c r="TMT38" s="446">
        <v>0.3</v>
      </c>
      <c r="TMU38" s="451">
        <f>+VLOOKUP(TMP38,[111]Insumos!$A$2:$F$2700,5,FALSE)</f>
        <v>2679</v>
      </c>
      <c r="TMV38" s="451">
        <f>+ROUND(TMT38*TMU38,0)</f>
        <v>804</v>
      </c>
      <c r="TMW38" s="450" t="s">
        <v>327</v>
      </c>
      <c r="TMX38" s="450" t="s">
        <v>127</v>
      </c>
      <c r="TMY38" s="446" t="s">
        <v>128</v>
      </c>
      <c r="TMZ38" s="446" t="s">
        <v>129</v>
      </c>
      <c r="TNA38" s="446" t="s">
        <v>130</v>
      </c>
      <c r="TNB38" s="446">
        <v>0.3</v>
      </c>
      <c r="TNC38" s="451">
        <f>+VLOOKUP(TMX38,[111]Insumos!$A$2:$F$2700,5,FALSE)</f>
        <v>2679</v>
      </c>
      <c r="TND38" s="451">
        <f>+ROUND(TNB38*TNC38,0)</f>
        <v>804</v>
      </c>
      <c r="TNE38" s="450" t="s">
        <v>327</v>
      </c>
      <c r="TNF38" s="450" t="s">
        <v>127</v>
      </c>
      <c r="TNG38" s="446" t="s">
        <v>128</v>
      </c>
      <c r="TNH38" s="446" t="s">
        <v>129</v>
      </c>
      <c r="TNI38" s="446" t="s">
        <v>130</v>
      </c>
      <c r="TNJ38" s="446">
        <v>0.3</v>
      </c>
      <c r="TNK38" s="451">
        <f>+VLOOKUP(TNF38,[111]Insumos!$A$2:$F$2700,5,FALSE)</f>
        <v>2679</v>
      </c>
      <c r="TNL38" s="451">
        <f>+ROUND(TNJ38*TNK38,0)</f>
        <v>804</v>
      </c>
      <c r="TNM38" s="450" t="s">
        <v>327</v>
      </c>
      <c r="TNN38" s="450" t="s">
        <v>127</v>
      </c>
      <c r="TNO38" s="446" t="s">
        <v>128</v>
      </c>
      <c r="TNP38" s="446" t="s">
        <v>129</v>
      </c>
      <c r="TNQ38" s="446" t="s">
        <v>130</v>
      </c>
      <c r="TNR38" s="446">
        <v>0.3</v>
      </c>
      <c r="TNS38" s="451">
        <f>+VLOOKUP(TNN38,[111]Insumos!$A$2:$F$2700,5,FALSE)</f>
        <v>2679</v>
      </c>
      <c r="TNT38" s="451">
        <f>+ROUND(TNR38*TNS38,0)</f>
        <v>804</v>
      </c>
      <c r="TNU38" s="450" t="s">
        <v>327</v>
      </c>
      <c r="TNV38" s="450" t="s">
        <v>127</v>
      </c>
      <c r="TNW38" s="446" t="s">
        <v>128</v>
      </c>
      <c r="TNX38" s="446" t="s">
        <v>129</v>
      </c>
      <c r="TNY38" s="446" t="s">
        <v>130</v>
      </c>
      <c r="TNZ38" s="446">
        <v>0.3</v>
      </c>
      <c r="TOA38" s="451">
        <f>+VLOOKUP(TNV38,[111]Insumos!$A$2:$F$2700,5,FALSE)</f>
        <v>2679</v>
      </c>
      <c r="TOB38" s="451">
        <f>+ROUND(TNZ38*TOA38,0)</f>
        <v>804</v>
      </c>
      <c r="TOC38" s="450" t="s">
        <v>327</v>
      </c>
      <c r="TOD38" s="450" t="s">
        <v>127</v>
      </c>
      <c r="TOE38" s="446" t="s">
        <v>128</v>
      </c>
      <c r="TOF38" s="446" t="s">
        <v>129</v>
      </c>
      <c r="TOG38" s="446" t="s">
        <v>130</v>
      </c>
      <c r="TOH38" s="446">
        <v>0.3</v>
      </c>
      <c r="TOI38" s="451">
        <f>+VLOOKUP(TOD38,[111]Insumos!$A$2:$F$2700,5,FALSE)</f>
        <v>2679</v>
      </c>
      <c r="TOJ38" s="451">
        <f>+ROUND(TOH38*TOI38,0)</f>
        <v>804</v>
      </c>
      <c r="TOK38" s="450" t="s">
        <v>327</v>
      </c>
      <c r="TOL38" s="450" t="s">
        <v>127</v>
      </c>
      <c r="TOM38" s="446" t="s">
        <v>128</v>
      </c>
      <c r="TON38" s="446" t="s">
        <v>129</v>
      </c>
      <c r="TOO38" s="446" t="s">
        <v>130</v>
      </c>
      <c r="TOP38" s="446">
        <v>0.3</v>
      </c>
      <c r="TOQ38" s="451">
        <f>+VLOOKUP(TOL38,[111]Insumos!$A$2:$F$2700,5,FALSE)</f>
        <v>2679</v>
      </c>
      <c r="TOR38" s="451">
        <f>+ROUND(TOP38*TOQ38,0)</f>
        <v>804</v>
      </c>
      <c r="TOS38" s="450" t="s">
        <v>327</v>
      </c>
      <c r="TOT38" s="450" t="s">
        <v>127</v>
      </c>
      <c r="TOU38" s="446" t="s">
        <v>128</v>
      </c>
      <c r="TOV38" s="446" t="s">
        <v>129</v>
      </c>
      <c r="TOW38" s="446" t="s">
        <v>130</v>
      </c>
      <c r="TOX38" s="446">
        <v>0.3</v>
      </c>
      <c r="TOY38" s="451">
        <f>+VLOOKUP(TOT38,[111]Insumos!$A$2:$F$2700,5,FALSE)</f>
        <v>2679</v>
      </c>
      <c r="TOZ38" s="451">
        <f>+ROUND(TOX38*TOY38,0)</f>
        <v>804</v>
      </c>
      <c r="TPA38" s="450" t="s">
        <v>327</v>
      </c>
      <c r="TPB38" s="450" t="s">
        <v>127</v>
      </c>
      <c r="TPC38" s="446" t="s">
        <v>128</v>
      </c>
      <c r="TPD38" s="446" t="s">
        <v>129</v>
      </c>
      <c r="TPE38" s="446" t="s">
        <v>130</v>
      </c>
      <c r="TPF38" s="446">
        <v>0.3</v>
      </c>
      <c r="TPG38" s="451">
        <f>+VLOOKUP(TPB38,[111]Insumos!$A$2:$F$2700,5,FALSE)</f>
        <v>2679</v>
      </c>
      <c r="TPH38" s="451">
        <f>+ROUND(TPF38*TPG38,0)</f>
        <v>804</v>
      </c>
      <c r="TPI38" s="450" t="s">
        <v>327</v>
      </c>
      <c r="TPJ38" s="450" t="s">
        <v>127</v>
      </c>
      <c r="TPK38" s="446" t="s">
        <v>128</v>
      </c>
      <c r="TPL38" s="446" t="s">
        <v>129</v>
      </c>
      <c r="TPM38" s="446" t="s">
        <v>130</v>
      </c>
      <c r="TPN38" s="446">
        <v>0.3</v>
      </c>
      <c r="TPO38" s="451">
        <f>+VLOOKUP(TPJ38,[111]Insumos!$A$2:$F$2700,5,FALSE)</f>
        <v>2679</v>
      </c>
      <c r="TPP38" s="451">
        <f>+ROUND(TPN38*TPO38,0)</f>
        <v>804</v>
      </c>
      <c r="TPQ38" s="450" t="s">
        <v>327</v>
      </c>
      <c r="TPR38" s="450" t="s">
        <v>127</v>
      </c>
      <c r="TPS38" s="446" t="s">
        <v>128</v>
      </c>
      <c r="TPT38" s="446" t="s">
        <v>129</v>
      </c>
      <c r="TPU38" s="446" t="s">
        <v>130</v>
      </c>
      <c r="TPV38" s="446">
        <v>0.3</v>
      </c>
      <c r="TPW38" s="451">
        <f>+VLOOKUP(TPR38,[111]Insumos!$A$2:$F$2700,5,FALSE)</f>
        <v>2679</v>
      </c>
      <c r="TPX38" s="451">
        <f>+ROUND(TPV38*TPW38,0)</f>
        <v>804</v>
      </c>
      <c r="TPY38" s="450" t="s">
        <v>327</v>
      </c>
      <c r="TPZ38" s="450" t="s">
        <v>127</v>
      </c>
      <c r="TQA38" s="446" t="s">
        <v>128</v>
      </c>
      <c r="TQB38" s="446" t="s">
        <v>129</v>
      </c>
      <c r="TQC38" s="446" t="s">
        <v>130</v>
      </c>
      <c r="TQD38" s="446">
        <v>0.3</v>
      </c>
      <c r="TQE38" s="451">
        <f>+VLOOKUP(TPZ38,[111]Insumos!$A$2:$F$2700,5,FALSE)</f>
        <v>2679</v>
      </c>
      <c r="TQF38" s="451">
        <f>+ROUND(TQD38*TQE38,0)</f>
        <v>804</v>
      </c>
      <c r="TQG38" s="450" t="s">
        <v>327</v>
      </c>
      <c r="TQH38" s="450" t="s">
        <v>127</v>
      </c>
      <c r="TQI38" s="446" t="s">
        <v>128</v>
      </c>
      <c r="TQJ38" s="446" t="s">
        <v>129</v>
      </c>
      <c r="TQK38" s="446" t="s">
        <v>130</v>
      </c>
      <c r="TQL38" s="446">
        <v>0.3</v>
      </c>
      <c r="TQM38" s="451">
        <f>+VLOOKUP(TQH38,[111]Insumos!$A$2:$F$2700,5,FALSE)</f>
        <v>2679</v>
      </c>
      <c r="TQN38" s="451">
        <f>+ROUND(TQL38*TQM38,0)</f>
        <v>804</v>
      </c>
      <c r="TQO38" s="450" t="s">
        <v>327</v>
      </c>
      <c r="TQP38" s="450" t="s">
        <v>127</v>
      </c>
      <c r="TQQ38" s="446" t="s">
        <v>128</v>
      </c>
      <c r="TQR38" s="446" t="s">
        <v>129</v>
      </c>
      <c r="TQS38" s="446" t="s">
        <v>130</v>
      </c>
      <c r="TQT38" s="446">
        <v>0.3</v>
      </c>
      <c r="TQU38" s="451">
        <f>+VLOOKUP(TQP38,[111]Insumos!$A$2:$F$2700,5,FALSE)</f>
        <v>2679</v>
      </c>
      <c r="TQV38" s="451">
        <f>+ROUND(TQT38*TQU38,0)</f>
        <v>804</v>
      </c>
      <c r="TQW38" s="450" t="s">
        <v>327</v>
      </c>
      <c r="TQX38" s="450" t="s">
        <v>127</v>
      </c>
      <c r="TQY38" s="446" t="s">
        <v>128</v>
      </c>
      <c r="TQZ38" s="446" t="s">
        <v>129</v>
      </c>
      <c r="TRA38" s="446" t="s">
        <v>130</v>
      </c>
      <c r="TRB38" s="446">
        <v>0.3</v>
      </c>
      <c r="TRC38" s="451">
        <f>+VLOOKUP(TQX38,[111]Insumos!$A$2:$F$2700,5,FALSE)</f>
        <v>2679</v>
      </c>
      <c r="TRD38" s="451">
        <f>+ROUND(TRB38*TRC38,0)</f>
        <v>804</v>
      </c>
      <c r="TRE38" s="450" t="s">
        <v>327</v>
      </c>
      <c r="TRF38" s="450" t="s">
        <v>127</v>
      </c>
      <c r="TRG38" s="446" t="s">
        <v>128</v>
      </c>
      <c r="TRH38" s="446" t="s">
        <v>129</v>
      </c>
      <c r="TRI38" s="446" t="s">
        <v>130</v>
      </c>
      <c r="TRJ38" s="446">
        <v>0.3</v>
      </c>
      <c r="TRK38" s="451">
        <f>+VLOOKUP(TRF38,[111]Insumos!$A$2:$F$2700,5,FALSE)</f>
        <v>2679</v>
      </c>
      <c r="TRL38" s="451">
        <f>+ROUND(TRJ38*TRK38,0)</f>
        <v>804</v>
      </c>
      <c r="TRM38" s="450" t="s">
        <v>327</v>
      </c>
      <c r="TRN38" s="450" t="s">
        <v>127</v>
      </c>
      <c r="TRO38" s="446" t="s">
        <v>128</v>
      </c>
      <c r="TRP38" s="446" t="s">
        <v>129</v>
      </c>
      <c r="TRQ38" s="446" t="s">
        <v>130</v>
      </c>
      <c r="TRR38" s="446">
        <v>0.3</v>
      </c>
      <c r="TRS38" s="451">
        <f>+VLOOKUP(TRN38,[111]Insumos!$A$2:$F$2700,5,FALSE)</f>
        <v>2679</v>
      </c>
      <c r="TRT38" s="451">
        <f>+ROUND(TRR38*TRS38,0)</f>
        <v>804</v>
      </c>
      <c r="TRU38" s="450" t="s">
        <v>327</v>
      </c>
      <c r="TRV38" s="450" t="s">
        <v>127</v>
      </c>
      <c r="TRW38" s="446" t="s">
        <v>128</v>
      </c>
      <c r="TRX38" s="446" t="s">
        <v>129</v>
      </c>
      <c r="TRY38" s="446" t="s">
        <v>130</v>
      </c>
      <c r="TRZ38" s="446">
        <v>0.3</v>
      </c>
      <c r="TSA38" s="451">
        <f>+VLOOKUP(TRV38,[111]Insumos!$A$2:$F$2700,5,FALSE)</f>
        <v>2679</v>
      </c>
      <c r="TSB38" s="451">
        <f>+ROUND(TRZ38*TSA38,0)</f>
        <v>804</v>
      </c>
      <c r="TSC38" s="450" t="s">
        <v>327</v>
      </c>
      <c r="TSD38" s="450" t="s">
        <v>127</v>
      </c>
      <c r="TSE38" s="446" t="s">
        <v>128</v>
      </c>
      <c r="TSF38" s="446" t="s">
        <v>129</v>
      </c>
      <c r="TSG38" s="446" t="s">
        <v>130</v>
      </c>
      <c r="TSH38" s="446">
        <v>0.3</v>
      </c>
      <c r="TSI38" s="451">
        <f>+VLOOKUP(TSD38,[111]Insumos!$A$2:$F$2700,5,FALSE)</f>
        <v>2679</v>
      </c>
      <c r="TSJ38" s="451">
        <f>+ROUND(TSH38*TSI38,0)</f>
        <v>804</v>
      </c>
      <c r="TSK38" s="450" t="s">
        <v>327</v>
      </c>
      <c r="TSL38" s="450" t="s">
        <v>127</v>
      </c>
      <c r="TSM38" s="446" t="s">
        <v>128</v>
      </c>
      <c r="TSN38" s="446" t="s">
        <v>129</v>
      </c>
      <c r="TSO38" s="446" t="s">
        <v>130</v>
      </c>
      <c r="TSP38" s="446">
        <v>0.3</v>
      </c>
      <c r="TSQ38" s="451">
        <f>+VLOOKUP(TSL38,[111]Insumos!$A$2:$F$2700,5,FALSE)</f>
        <v>2679</v>
      </c>
      <c r="TSR38" s="451">
        <f>+ROUND(TSP38*TSQ38,0)</f>
        <v>804</v>
      </c>
      <c r="TSS38" s="450" t="s">
        <v>327</v>
      </c>
      <c r="TST38" s="450" t="s">
        <v>127</v>
      </c>
      <c r="TSU38" s="446" t="s">
        <v>128</v>
      </c>
      <c r="TSV38" s="446" t="s">
        <v>129</v>
      </c>
      <c r="TSW38" s="446" t="s">
        <v>130</v>
      </c>
      <c r="TSX38" s="446">
        <v>0.3</v>
      </c>
      <c r="TSY38" s="451">
        <f>+VLOOKUP(TST38,[111]Insumos!$A$2:$F$2700,5,FALSE)</f>
        <v>2679</v>
      </c>
      <c r="TSZ38" s="451">
        <f>+ROUND(TSX38*TSY38,0)</f>
        <v>804</v>
      </c>
      <c r="TTA38" s="450" t="s">
        <v>327</v>
      </c>
      <c r="TTB38" s="450" t="s">
        <v>127</v>
      </c>
      <c r="TTC38" s="446" t="s">
        <v>128</v>
      </c>
      <c r="TTD38" s="446" t="s">
        <v>129</v>
      </c>
      <c r="TTE38" s="446" t="s">
        <v>130</v>
      </c>
      <c r="TTF38" s="446">
        <v>0.3</v>
      </c>
      <c r="TTG38" s="451">
        <f>+VLOOKUP(TTB38,[111]Insumos!$A$2:$F$2700,5,FALSE)</f>
        <v>2679</v>
      </c>
      <c r="TTH38" s="451">
        <f>+ROUND(TTF38*TTG38,0)</f>
        <v>804</v>
      </c>
      <c r="TTI38" s="450" t="s">
        <v>327</v>
      </c>
      <c r="TTJ38" s="450" t="s">
        <v>127</v>
      </c>
      <c r="TTK38" s="446" t="s">
        <v>128</v>
      </c>
      <c r="TTL38" s="446" t="s">
        <v>129</v>
      </c>
      <c r="TTM38" s="446" t="s">
        <v>130</v>
      </c>
      <c r="TTN38" s="446">
        <v>0.3</v>
      </c>
      <c r="TTO38" s="451">
        <f>+VLOOKUP(TTJ38,[111]Insumos!$A$2:$F$2700,5,FALSE)</f>
        <v>2679</v>
      </c>
      <c r="TTP38" s="451">
        <f>+ROUND(TTN38*TTO38,0)</f>
        <v>804</v>
      </c>
      <c r="TTQ38" s="450" t="s">
        <v>327</v>
      </c>
      <c r="TTR38" s="450" t="s">
        <v>127</v>
      </c>
      <c r="TTS38" s="446" t="s">
        <v>128</v>
      </c>
      <c r="TTT38" s="446" t="s">
        <v>129</v>
      </c>
      <c r="TTU38" s="446" t="s">
        <v>130</v>
      </c>
      <c r="TTV38" s="446">
        <v>0.3</v>
      </c>
      <c r="TTW38" s="451">
        <f>+VLOOKUP(TTR38,[111]Insumos!$A$2:$F$2700,5,FALSE)</f>
        <v>2679</v>
      </c>
      <c r="TTX38" s="451">
        <f>+ROUND(TTV38*TTW38,0)</f>
        <v>804</v>
      </c>
      <c r="TTY38" s="450" t="s">
        <v>327</v>
      </c>
      <c r="TTZ38" s="450" t="s">
        <v>127</v>
      </c>
      <c r="TUA38" s="446" t="s">
        <v>128</v>
      </c>
      <c r="TUB38" s="446" t="s">
        <v>129</v>
      </c>
      <c r="TUC38" s="446" t="s">
        <v>130</v>
      </c>
      <c r="TUD38" s="446">
        <v>0.3</v>
      </c>
      <c r="TUE38" s="451">
        <f>+VLOOKUP(TTZ38,[111]Insumos!$A$2:$F$2700,5,FALSE)</f>
        <v>2679</v>
      </c>
      <c r="TUF38" s="451">
        <f>+ROUND(TUD38*TUE38,0)</f>
        <v>804</v>
      </c>
      <c r="TUG38" s="450" t="s">
        <v>327</v>
      </c>
      <c r="TUH38" s="450" t="s">
        <v>127</v>
      </c>
      <c r="TUI38" s="446" t="s">
        <v>128</v>
      </c>
      <c r="TUJ38" s="446" t="s">
        <v>129</v>
      </c>
      <c r="TUK38" s="446" t="s">
        <v>130</v>
      </c>
      <c r="TUL38" s="446">
        <v>0.3</v>
      </c>
      <c r="TUM38" s="451">
        <f>+VLOOKUP(TUH38,[111]Insumos!$A$2:$F$2700,5,FALSE)</f>
        <v>2679</v>
      </c>
      <c r="TUN38" s="451">
        <f>+ROUND(TUL38*TUM38,0)</f>
        <v>804</v>
      </c>
      <c r="TUO38" s="450" t="s">
        <v>327</v>
      </c>
      <c r="TUP38" s="450" t="s">
        <v>127</v>
      </c>
      <c r="TUQ38" s="446" t="s">
        <v>128</v>
      </c>
      <c r="TUR38" s="446" t="s">
        <v>129</v>
      </c>
      <c r="TUS38" s="446" t="s">
        <v>130</v>
      </c>
      <c r="TUT38" s="446">
        <v>0.3</v>
      </c>
      <c r="TUU38" s="451">
        <f>+VLOOKUP(TUP38,[111]Insumos!$A$2:$F$2700,5,FALSE)</f>
        <v>2679</v>
      </c>
      <c r="TUV38" s="451">
        <f>+ROUND(TUT38*TUU38,0)</f>
        <v>804</v>
      </c>
      <c r="TUW38" s="450" t="s">
        <v>327</v>
      </c>
      <c r="TUX38" s="450" t="s">
        <v>127</v>
      </c>
      <c r="TUY38" s="446" t="s">
        <v>128</v>
      </c>
      <c r="TUZ38" s="446" t="s">
        <v>129</v>
      </c>
      <c r="TVA38" s="446" t="s">
        <v>130</v>
      </c>
      <c r="TVB38" s="446">
        <v>0.3</v>
      </c>
      <c r="TVC38" s="451">
        <f>+VLOOKUP(TUX38,[111]Insumos!$A$2:$F$2700,5,FALSE)</f>
        <v>2679</v>
      </c>
      <c r="TVD38" s="451">
        <f>+ROUND(TVB38*TVC38,0)</f>
        <v>804</v>
      </c>
      <c r="TVE38" s="450" t="s">
        <v>327</v>
      </c>
      <c r="TVF38" s="450" t="s">
        <v>127</v>
      </c>
      <c r="TVG38" s="446" t="s">
        <v>128</v>
      </c>
      <c r="TVH38" s="446" t="s">
        <v>129</v>
      </c>
      <c r="TVI38" s="446" t="s">
        <v>130</v>
      </c>
      <c r="TVJ38" s="446">
        <v>0.3</v>
      </c>
      <c r="TVK38" s="451">
        <f>+VLOOKUP(TVF38,[111]Insumos!$A$2:$F$2700,5,FALSE)</f>
        <v>2679</v>
      </c>
      <c r="TVL38" s="451">
        <f>+ROUND(TVJ38*TVK38,0)</f>
        <v>804</v>
      </c>
      <c r="TVM38" s="450" t="s">
        <v>327</v>
      </c>
      <c r="TVN38" s="450" t="s">
        <v>127</v>
      </c>
      <c r="TVO38" s="446" t="s">
        <v>128</v>
      </c>
      <c r="TVP38" s="446" t="s">
        <v>129</v>
      </c>
      <c r="TVQ38" s="446" t="s">
        <v>130</v>
      </c>
      <c r="TVR38" s="446">
        <v>0.3</v>
      </c>
      <c r="TVS38" s="451">
        <f>+VLOOKUP(TVN38,[111]Insumos!$A$2:$F$2700,5,FALSE)</f>
        <v>2679</v>
      </c>
      <c r="TVT38" s="451">
        <f>+ROUND(TVR38*TVS38,0)</f>
        <v>804</v>
      </c>
      <c r="TVU38" s="450" t="s">
        <v>327</v>
      </c>
      <c r="TVV38" s="450" t="s">
        <v>127</v>
      </c>
      <c r="TVW38" s="446" t="s">
        <v>128</v>
      </c>
      <c r="TVX38" s="446" t="s">
        <v>129</v>
      </c>
      <c r="TVY38" s="446" t="s">
        <v>130</v>
      </c>
      <c r="TVZ38" s="446">
        <v>0.3</v>
      </c>
      <c r="TWA38" s="451">
        <f>+VLOOKUP(TVV38,[111]Insumos!$A$2:$F$2700,5,FALSE)</f>
        <v>2679</v>
      </c>
      <c r="TWB38" s="451">
        <f>+ROUND(TVZ38*TWA38,0)</f>
        <v>804</v>
      </c>
      <c r="TWC38" s="450" t="s">
        <v>327</v>
      </c>
      <c r="TWD38" s="450" t="s">
        <v>127</v>
      </c>
      <c r="TWE38" s="446" t="s">
        <v>128</v>
      </c>
      <c r="TWF38" s="446" t="s">
        <v>129</v>
      </c>
      <c r="TWG38" s="446" t="s">
        <v>130</v>
      </c>
      <c r="TWH38" s="446">
        <v>0.3</v>
      </c>
      <c r="TWI38" s="451">
        <f>+VLOOKUP(TWD38,[111]Insumos!$A$2:$F$2700,5,FALSE)</f>
        <v>2679</v>
      </c>
      <c r="TWJ38" s="451">
        <f>+ROUND(TWH38*TWI38,0)</f>
        <v>804</v>
      </c>
      <c r="TWK38" s="450" t="s">
        <v>327</v>
      </c>
      <c r="TWL38" s="450" t="s">
        <v>127</v>
      </c>
      <c r="TWM38" s="446" t="s">
        <v>128</v>
      </c>
      <c r="TWN38" s="446" t="s">
        <v>129</v>
      </c>
      <c r="TWO38" s="446" t="s">
        <v>130</v>
      </c>
      <c r="TWP38" s="446">
        <v>0.3</v>
      </c>
      <c r="TWQ38" s="451">
        <f>+VLOOKUP(TWL38,[111]Insumos!$A$2:$F$2700,5,FALSE)</f>
        <v>2679</v>
      </c>
      <c r="TWR38" s="451">
        <f>+ROUND(TWP38*TWQ38,0)</f>
        <v>804</v>
      </c>
      <c r="TWS38" s="450" t="s">
        <v>327</v>
      </c>
      <c r="TWT38" s="450" t="s">
        <v>127</v>
      </c>
      <c r="TWU38" s="446" t="s">
        <v>128</v>
      </c>
      <c r="TWV38" s="446" t="s">
        <v>129</v>
      </c>
      <c r="TWW38" s="446" t="s">
        <v>130</v>
      </c>
      <c r="TWX38" s="446">
        <v>0.3</v>
      </c>
      <c r="TWY38" s="451">
        <f>+VLOOKUP(TWT38,[111]Insumos!$A$2:$F$2700,5,FALSE)</f>
        <v>2679</v>
      </c>
      <c r="TWZ38" s="451">
        <f>+ROUND(TWX38*TWY38,0)</f>
        <v>804</v>
      </c>
      <c r="TXA38" s="450" t="s">
        <v>327</v>
      </c>
      <c r="TXB38" s="450" t="s">
        <v>127</v>
      </c>
      <c r="TXC38" s="446" t="s">
        <v>128</v>
      </c>
      <c r="TXD38" s="446" t="s">
        <v>129</v>
      </c>
      <c r="TXE38" s="446" t="s">
        <v>130</v>
      </c>
      <c r="TXF38" s="446">
        <v>0.3</v>
      </c>
      <c r="TXG38" s="451">
        <f>+VLOOKUP(TXB38,[111]Insumos!$A$2:$F$2700,5,FALSE)</f>
        <v>2679</v>
      </c>
      <c r="TXH38" s="451">
        <f>+ROUND(TXF38*TXG38,0)</f>
        <v>804</v>
      </c>
      <c r="TXI38" s="450" t="s">
        <v>327</v>
      </c>
      <c r="TXJ38" s="450" t="s">
        <v>127</v>
      </c>
      <c r="TXK38" s="446" t="s">
        <v>128</v>
      </c>
      <c r="TXL38" s="446" t="s">
        <v>129</v>
      </c>
      <c r="TXM38" s="446" t="s">
        <v>130</v>
      </c>
      <c r="TXN38" s="446">
        <v>0.3</v>
      </c>
      <c r="TXO38" s="451">
        <f>+VLOOKUP(TXJ38,[111]Insumos!$A$2:$F$2700,5,FALSE)</f>
        <v>2679</v>
      </c>
      <c r="TXP38" s="451">
        <f>+ROUND(TXN38*TXO38,0)</f>
        <v>804</v>
      </c>
      <c r="TXQ38" s="450" t="s">
        <v>327</v>
      </c>
      <c r="TXR38" s="450" t="s">
        <v>127</v>
      </c>
      <c r="TXS38" s="446" t="s">
        <v>128</v>
      </c>
      <c r="TXT38" s="446" t="s">
        <v>129</v>
      </c>
      <c r="TXU38" s="446" t="s">
        <v>130</v>
      </c>
      <c r="TXV38" s="446">
        <v>0.3</v>
      </c>
      <c r="TXW38" s="451">
        <f>+VLOOKUP(TXR38,[111]Insumos!$A$2:$F$2700,5,FALSE)</f>
        <v>2679</v>
      </c>
      <c r="TXX38" s="451">
        <f>+ROUND(TXV38*TXW38,0)</f>
        <v>804</v>
      </c>
      <c r="TXY38" s="450" t="s">
        <v>327</v>
      </c>
      <c r="TXZ38" s="450" t="s">
        <v>127</v>
      </c>
      <c r="TYA38" s="446" t="s">
        <v>128</v>
      </c>
      <c r="TYB38" s="446" t="s">
        <v>129</v>
      </c>
      <c r="TYC38" s="446" t="s">
        <v>130</v>
      </c>
      <c r="TYD38" s="446">
        <v>0.3</v>
      </c>
      <c r="TYE38" s="451">
        <f>+VLOOKUP(TXZ38,[111]Insumos!$A$2:$F$2700,5,FALSE)</f>
        <v>2679</v>
      </c>
      <c r="TYF38" s="451">
        <f>+ROUND(TYD38*TYE38,0)</f>
        <v>804</v>
      </c>
      <c r="TYG38" s="450" t="s">
        <v>327</v>
      </c>
      <c r="TYH38" s="450" t="s">
        <v>127</v>
      </c>
      <c r="TYI38" s="446" t="s">
        <v>128</v>
      </c>
      <c r="TYJ38" s="446" t="s">
        <v>129</v>
      </c>
      <c r="TYK38" s="446" t="s">
        <v>130</v>
      </c>
      <c r="TYL38" s="446">
        <v>0.3</v>
      </c>
      <c r="TYM38" s="451">
        <f>+VLOOKUP(TYH38,[111]Insumos!$A$2:$F$2700,5,FALSE)</f>
        <v>2679</v>
      </c>
      <c r="TYN38" s="451">
        <f>+ROUND(TYL38*TYM38,0)</f>
        <v>804</v>
      </c>
      <c r="TYO38" s="450" t="s">
        <v>327</v>
      </c>
      <c r="TYP38" s="450" t="s">
        <v>127</v>
      </c>
      <c r="TYQ38" s="446" t="s">
        <v>128</v>
      </c>
      <c r="TYR38" s="446" t="s">
        <v>129</v>
      </c>
      <c r="TYS38" s="446" t="s">
        <v>130</v>
      </c>
      <c r="TYT38" s="446">
        <v>0.3</v>
      </c>
      <c r="TYU38" s="451">
        <f>+VLOOKUP(TYP38,[111]Insumos!$A$2:$F$2700,5,FALSE)</f>
        <v>2679</v>
      </c>
      <c r="TYV38" s="451">
        <f>+ROUND(TYT38*TYU38,0)</f>
        <v>804</v>
      </c>
      <c r="TYW38" s="450" t="s">
        <v>327</v>
      </c>
      <c r="TYX38" s="450" t="s">
        <v>127</v>
      </c>
      <c r="TYY38" s="446" t="s">
        <v>128</v>
      </c>
      <c r="TYZ38" s="446" t="s">
        <v>129</v>
      </c>
      <c r="TZA38" s="446" t="s">
        <v>130</v>
      </c>
      <c r="TZB38" s="446">
        <v>0.3</v>
      </c>
      <c r="TZC38" s="451">
        <f>+VLOOKUP(TYX38,[111]Insumos!$A$2:$F$2700,5,FALSE)</f>
        <v>2679</v>
      </c>
      <c r="TZD38" s="451">
        <f>+ROUND(TZB38*TZC38,0)</f>
        <v>804</v>
      </c>
      <c r="TZE38" s="450" t="s">
        <v>327</v>
      </c>
      <c r="TZF38" s="450" t="s">
        <v>127</v>
      </c>
      <c r="TZG38" s="446" t="s">
        <v>128</v>
      </c>
      <c r="TZH38" s="446" t="s">
        <v>129</v>
      </c>
      <c r="TZI38" s="446" t="s">
        <v>130</v>
      </c>
      <c r="TZJ38" s="446">
        <v>0.3</v>
      </c>
      <c r="TZK38" s="451">
        <f>+VLOOKUP(TZF38,[111]Insumos!$A$2:$F$2700,5,FALSE)</f>
        <v>2679</v>
      </c>
      <c r="TZL38" s="451">
        <f>+ROUND(TZJ38*TZK38,0)</f>
        <v>804</v>
      </c>
      <c r="TZM38" s="450" t="s">
        <v>327</v>
      </c>
      <c r="TZN38" s="450" t="s">
        <v>127</v>
      </c>
      <c r="TZO38" s="446" t="s">
        <v>128</v>
      </c>
      <c r="TZP38" s="446" t="s">
        <v>129</v>
      </c>
      <c r="TZQ38" s="446" t="s">
        <v>130</v>
      </c>
      <c r="TZR38" s="446">
        <v>0.3</v>
      </c>
      <c r="TZS38" s="451">
        <f>+VLOOKUP(TZN38,[111]Insumos!$A$2:$F$2700,5,FALSE)</f>
        <v>2679</v>
      </c>
      <c r="TZT38" s="451">
        <f>+ROUND(TZR38*TZS38,0)</f>
        <v>804</v>
      </c>
      <c r="TZU38" s="450" t="s">
        <v>327</v>
      </c>
      <c r="TZV38" s="450" t="s">
        <v>127</v>
      </c>
      <c r="TZW38" s="446" t="s">
        <v>128</v>
      </c>
      <c r="TZX38" s="446" t="s">
        <v>129</v>
      </c>
      <c r="TZY38" s="446" t="s">
        <v>130</v>
      </c>
      <c r="TZZ38" s="446">
        <v>0.3</v>
      </c>
      <c r="UAA38" s="451">
        <f>+VLOOKUP(TZV38,[111]Insumos!$A$2:$F$2700,5,FALSE)</f>
        <v>2679</v>
      </c>
      <c r="UAB38" s="451">
        <f>+ROUND(TZZ38*UAA38,0)</f>
        <v>804</v>
      </c>
      <c r="UAC38" s="450" t="s">
        <v>327</v>
      </c>
      <c r="UAD38" s="450" t="s">
        <v>127</v>
      </c>
      <c r="UAE38" s="446" t="s">
        <v>128</v>
      </c>
      <c r="UAF38" s="446" t="s">
        <v>129</v>
      </c>
      <c r="UAG38" s="446" t="s">
        <v>130</v>
      </c>
      <c r="UAH38" s="446">
        <v>0.3</v>
      </c>
      <c r="UAI38" s="451">
        <f>+VLOOKUP(UAD38,[111]Insumos!$A$2:$F$2700,5,FALSE)</f>
        <v>2679</v>
      </c>
      <c r="UAJ38" s="451">
        <f>+ROUND(UAH38*UAI38,0)</f>
        <v>804</v>
      </c>
      <c r="UAK38" s="450" t="s">
        <v>327</v>
      </c>
      <c r="UAL38" s="450" t="s">
        <v>127</v>
      </c>
      <c r="UAM38" s="446" t="s">
        <v>128</v>
      </c>
      <c r="UAN38" s="446" t="s">
        <v>129</v>
      </c>
      <c r="UAO38" s="446" t="s">
        <v>130</v>
      </c>
      <c r="UAP38" s="446">
        <v>0.3</v>
      </c>
      <c r="UAQ38" s="451">
        <f>+VLOOKUP(UAL38,[111]Insumos!$A$2:$F$2700,5,FALSE)</f>
        <v>2679</v>
      </c>
      <c r="UAR38" s="451">
        <f>+ROUND(UAP38*UAQ38,0)</f>
        <v>804</v>
      </c>
      <c r="UAS38" s="450" t="s">
        <v>327</v>
      </c>
      <c r="UAT38" s="450" t="s">
        <v>127</v>
      </c>
      <c r="UAU38" s="446" t="s">
        <v>128</v>
      </c>
      <c r="UAV38" s="446" t="s">
        <v>129</v>
      </c>
      <c r="UAW38" s="446" t="s">
        <v>130</v>
      </c>
      <c r="UAX38" s="446">
        <v>0.3</v>
      </c>
      <c r="UAY38" s="451">
        <f>+VLOOKUP(UAT38,[111]Insumos!$A$2:$F$2700,5,FALSE)</f>
        <v>2679</v>
      </c>
      <c r="UAZ38" s="451">
        <f>+ROUND(UAX38*UAY38,0)</f>
        <v>804</v>
      </c>
      <c r="UBA38" s="450" t="s">
        <v>327</v>
      </c>
      <c r="UBB38" s="450" t="s">
        <v>127</v>
      </c>
      <c r="UBC38" s="446" t="s">
        <v>128</v>
      </c>
      <c r="UBD38" s="446" t="s">
        <v>129</v>
      </c>
      <c r="UBE38" s="446" t="s">
        <v>130</v>
      </c>
      <c r="UBF38" s="446">
        <v>0.3</v>
      </c>
      <c r="UBG38" s="451">
        <f>+VLOOKUP(UBB38,[111]Insumos!$A$2:$F$2700,5,FALSE)</f>
        <v>2679</v>
      </c>
      <c r="UBH38" s="451">
        <f>+ROUND(UBF38*UBG38,0)</f>
        <v>804</v>
      </c>
      <c r="UBI38" s="450" t="s">
        <v>327</v>
      </c>
      <c r="UBJ38" s="450" t="s">
        <v>127</v>
      </c>
      <c r="UBK38" s="446" t="s">
        <v>128</v>
      </c>
      <c r="UBL38" s="446" t="s">
        <v>129</v>
      </c>
      <c r="UBM38" s="446" t="s">
        <v>130</v>
      </c>
      <c r="UBN38" s="446">
        <v>0.3</v>
      </c>
      <c r="UBO38" s="451">
        <f>+VLOOKUP(UBJ38,[111]Insumos!$A$2:$F$2700,5,FALSE)</f>
        <v>2679</v>
      </c>
      <c r="UBP38" s="451">
        <f>+ROUND(UBN38*UBO38,0)</f>
        <v>804</v>
      </c>
      <c r="UBQ38" s="450" t="s">
        <v>327</v>
      </c>
      <c r="UBR38" s="450" t="s">
        <v>127</v>
      </c>
      <c r="UBS38" s="446" t="s">
        <v>128</v>
      </c>
      <c r="UBT38" s="446" t="s">
        <v>129</v>
      </c>
      <c r="UBU38" s="446" t="s">
        <v>130</v>
      </c>
      <c r="UBV38" s="446">
        <v>0.3</v>
      </c>
      <c r="UBW38" s="451">
        <f>+VLOOKUP(UBR38,[111]Insumos!$A$2:$F$2700,5,FALSE)</f>
        <v>2679</v>
      </c>
      <c r="UBX38" s="451">
        <f>+ROUND(UBV38*UBW38,0)</f>
        <v>804</v>
      </c>
      <c r="UBY38" s="450" t="s">
        <v>327</v>
      </c>
      <c r="UBZ38" s="450" t="s">
        <v>127</v>
      </c>
      <c r="UCA38" s="446" t="s">
        <v>128</v>
      </c>
      <c r="UCB38" s="446" t="s">
        <v>129</v>
      </c>
      <c r="UCC38" s="446" t="s">
        <v>130</v>
      </c>
      <c r="UCD38" s="446">
        <v>0.3</v>
      </c>
      <c r="UCE38" s="451">
        <f>+VLOOKUP(UBZ38,[111]Insumos!$A$2:$F$2700,5,FALSE)</f>
        <v>2679</v>
      </c>
      <c r="UCF38" s="451">
        <f>+ROUND(UCD38*UCE38,0)</f>
        <v>804</v>
      </c>
      <c r="UCG38" s="450" t="s">
        <v>327</v>
      </c>
      <c r="UCH38" s="450" t="s">
        <v>127</v>
      </c>
      <c r="UCI38" s="446" t="s">
        <v>128</v>
      </c>
      <c r="UCJ38" s="446" t="s">
        <v>129</v>
      </c>
      <c r="UCK38" s="446" t="s">
        <v>130</v>
      </c>
      <c r="UCL38" s="446">
        <v>0.3</v>
      </c>
      <c r="UCM38" s="451">
        <f>+VLOOKUP(UCH38,[111]Insumos!$A$2:$F$2700,5,FALSE)</f>
        <v>2679</v>
      </c>
      <c r="UCN38" s="451">
        <f>+ROUND(UCL38*UCM38,0)</f>
        <v>804</v>
      </c>
      <c r="UCO38" s="450" t="s">
        <v>327</v>
      </c>
      <c r="UCP38" s="450" t="s">
        <v>127</v>
      </c>
      <c r="UCQ38" s="446" t="s">
        <v>128</v>
      </c>
      <c r="UCR38" s="446" t="s">
        <v>129</v>
      </c>
      <c r="UCS38" s="446" t="s">
        <v>130</v>
      </c>
      <c r="UCT38" s="446">
        <v>0.3</v>
      </c>
      <c r="UCU38" s="451">
        <f>+VLOOKUP(UCP38,[111]Insumos!$A$2:$F$2700,5,FALSE)</f>
        <v>2679</v>
      </c>
      <c r="UCV38" s="451">
        <f>+ROUND(UCT38*UCU38,0)</f>
        <v>804</v>
      </c>
      <c r="UCW38" s="450" t="s">
        <v>327</v>
      </c>
      <c r="UCX38" s="450" t="s">
        <v>127</v>
      </c>
      <c r="UCY38" s="446" t="s">
        <v>128</v>
      </c>
      <c r="UCZ38" s="446" t="s">
        <v>129</v>
      </c>
      <c r="UDA38" s="446" t="s">
        <v>130</v>
      </c>
      <c r="UDB38" s="446">
        <v>0.3</v>
      </c>
      <c r="UDC38" s="451">
        <f>+VLOOKUP(UCX38,[111]Insumos!$A$2:$F$2700,5,FALSE)</f>
        <v>2679</v>
      </c>
      <c r="UDD38" s="451">
        <f>+ROUND(UDB38*UDC38,0)</f>
        <v>804</v>
      </c>
      <c r="UDE38" s="450" t="s">
        <v>327</v>
      </c>
      <c r="UDF38" s="450" t="s">
        <v>127</v>
      </c>
      <c r="UDG38" s="446" t="s">
        <v>128</v>
      </c>
      <c r="UDH38" s="446" t="s">
        <v>129</v>
      </c>
      <c r="UDI38" s="446" t="s">
        <v>130</v>
      </c>
      <c r="UDJ38" s="446">
        <v>0.3</v>
      </c>
      <c r="UDK38" s="451">
        <f>+VLOOKUP(UDF38,[111]Insumos!$A$2:$F$2700,5,FALSE)</f>
        <v>2679</v>
      </c>
      <c r="UDL38" s="451">
        <f>+ROUND(UDJ38*UDK38,0)</f>
        <v>804</v>
      </c>
      <c r="UDM38" s="450" t="s">
        <v>327</v>
      </c>
      <c r="UDN38" s="450" t="s">
        <v>127</v>
      </c>
      <c r="UDO38" s="446" t="s">
        <v>128</v>
      </c>
      <c r="UDP38" s="446" t="s">
        <v>129</v>
      </c>
      <c r="UDQ38" s="446" t="s">
        <v>130</v>
      </c>
      <c r="UDR38" s="446">
        <v>0.3</v>
      </c>
      <c r="UDS38" s="451">
        <f>+VLOOKUP(UDN38,[111]Insumos!$A$2:$F$2700,5,FALSE)</f>
        <v>2679</v>
      </c>
      <c r="UDT38" s="451">
        <f>+ROUND(UDR38*UDS38,0)</f>
        <v>804</v>
      </c>
      <c r="UDU38" s="450" t="s">
        <v>327</v>
      </c>
      <c r="UDV38" s="450" t="s">
        <v>127</v>
      </c>
      <c r="UDW38" s="446" t="s">
        <v>128</v>
      </c>
      <c r="UDX38" s="446" t="s">
        <v>129</v>
      </c>
      <c r="UDY38" s="446" t="s">
        <v>130</v>
      </c>
      <c r="UDZ38" s="446">
        <v>0.3</v>
      </c>
      <c r="UEA38" s="451">
        <f>+VLOOKUP(UDV38,[111]Insumos!$A$2:$F$2700,5,FALSE)</f>
        <v>2679</v>
      </c>
      <c r="UEB38" s="451">
        <f>+ROUND(UDZ38*UEA38,0)</f>
        <v>804</v>
      </c>
      <c r="UEC38" s="450" t="s">
        <v>327</v>
      </c>
      <c r="UED38" s="450" t="s">
        <v>127</v>
      </c>
      <c r="UEE38" s="446" t="s">
        <v>128</v>
      </c>
      <c r="UEF38" s="446" t="s">
        <v>129</v>
      </c>
      <c r="UEG38" s="446" t="s">
        <v>130</v>
      </c>
      <c r="UEH38" s="446">
        <v>0.3</v>
      </c>
      <c r="UEI38" s="451">
        <f>+VLOOKUP(UED38,[111]Insumos!$A$2:$F$2700,5,FALSE)</f>
        <v>2679</v>
      </c>
      <c r="UEJ38" s="451">
        <f>+ROUND(UEH38*UEI38,0)</f>
        <v>804</v>
      </c>
      <c r="UEK38" s="450" t="s">
        <v>327</v>
      </c>
      <c r="UEL38" s="450" t="s">
        <v>127</v>
      </c>
      <c r="UEM38" s="446" t="s">
        <v>128</v>
      </c>
      <c r="UEN38" s="446" t="s">
        <v>129</v>
      </c>
      <c r="UEO38" s="446" t="s">
        <v>130</v>
      </c>
      <c r="UEP38" s="446">
        <v>0.3</v>
      </c>
      <c r="UEQ38" s="451">
        <f>+VLOOKUP(UEL38,[111]Insumos!$A$2:$F$2700,5,FALSE)</f>
        <v>2679</v>
      </c>
      <c r="UER38" s="451">
        <f>+ROUND(UEP38*UEQ38,0)</f>
        <v>804</v>
      </c>
      <c r="UES38" s="450" t="s">
        <v>327</v>
      </c>
      <c r="UET38" s="450" t="s">
        <v>127</v>
      </c>
      <c r="UEU38" s="446" t="s">
        <v>128</v>
      </c>
      <c r="UEV38" s="446" t="s">
        <v>129</v>
      </c>
      <c r="UEW38" s="446" t="s">
        <v>130</v>
      </c>
      <c r="UEX38" s="446">
        <v>0.3</v>
      </c>
      <c r="UEY38" s="451">
        <f>+VLOOKUP(UET38,[111]Insumos!$A$2:$F$2700,5,FALSE)</f>
        <v>2679</v>
      </c>
      <c r="UEZ38" s="451">
        <f>+ROUND(UEX38*UEY38,0)</f>
        <v>804</v>
      </c>
      <c r="UFA38" s="450" t="s">
        <v>327</v>
      </c>
      <c r="UFB38" s="450" t="s">
        <v>127</v>
      </c>
      <c r="UFC38" s="446" t="s">
        <v>128</v>
      </c>
      <c r="UFD38" s="446" t="s">
        <v>129</v>
      </c>
      <c r="UFE38" s="446" t="s">
        <v>130</v>
      </c>
      <c r="UFF38" s="446">
        <v>0.3</v>
      </c>
      <c r="UFG38" s="451">
        <f>+VLOOKUP(UFB38,[111]Insumos!$A$2:$F$2700,5,FALSE)</f>
        <v>2679</v>
      </c>
      <c r="UFH38" s="451">
        <f>+ROUND(UFF38*UFG38,0)</f>
        <v>804</v>
      </c>
      <c r="UFI38" s="450" t="s">
        <v>327</v>
      </c>
      <c r="UFJ38" s="450" t="s">
        <v>127</v>
      </c>
      <c r="UFK38" s="446" t="s">
        <v>128</v>
      </c>
      <c r="UFL38" s="446" t="s">
        <v>129</v>
      </c>
      <c r="UFM38" s="446" t="s">
        <v>130</v>
      </c>
      <c r="UFN38" s="446">
        <v>0.3</v>
      </c>
      <c r="UFO38" s="451">
        <f>+VLOOKUP(UFJ38,[111]Insumos!$A$2:$F$2700,5,FALSE)</f>
        <v>2679</v>
      </c>
      <c r="UFP38" s="451">
        <f>+ROUND(UFN38*UFO38,0)</f>
        <v>804</v>
      </c>
      <c r="UFQ38" s="450" t="s">
        <v>327</v>
      </c>
      <c r="UFR38" s="450" t="s">
        <v>127</v>
      </c>
      <c r="UFS38" s="446" t="s">
        <v>128</v>
      </c>
      <c r="UFT38" s="446" t="s">
        <v>129</v>
      </c>
      <c r="UFU38" s="446" t="s">
        <v>130</v>
      </c>
      <c r="UFV38" s="446">
        <v>0.3</v>
      </c>
      <c r="UFW38" s="451">
        <f>+VLOOKUP(UFR38,[111]Insumos!$A$2:$F$2700,5,FALSE)</f>
        <v>2679</v>
      </c>
      <c r="UFX38" s="451">
        <f>+ROUND(UFV38*UFW38,0)</f>
        <v>804</v>
      </c>
      <c r="UFY38" s="450" t="s">
        <v>327</v>
      </c>
      <c r="UFZ38" s="450" t="s">
        <v>127</v>
      </c>
      <c r="UGA38" s="446" t="s">
        <v>128</v>
      </c>
      <c r="UGB38" s="446" t="s">
        <v>129</v>
      </c>
      <c r="UGC38" s="446" t="s">
        <v>130</v>
      </c>
      <c r="UGD38" s="446">
        <v>0.3</v>
      </c>
      <c r="UGE38" s="451">
        <f>+VLOOKUP(UFZ38,[111]Insumos!$A$2:$F$2700,5,FALSE)</f>
        <v>2679</v>
      </c>
      <c r="UGF38" s="451">
        <f>+ROUND(UGD38*UGE38,0)</f>
        <v>804</v>
      </c>
      <c r="UGG38" s="450" t="s">
        <v>327</v>
      </c>
      <c r="UGH38" s="450" t="s">
        <v>127</v>
      </c>
      <c r="UGI38" s="446" t="s">
        <v>128</v>
      </c>
      <c r="UGJ38" s="446" t="s">
        <v>129</v>
      </c>
      <c r="UGK38" s="446" t="s">
        <v>130</v>
      </c>
      <c r="UGL38" s="446">
        <v>0.3</v>
      </c>
      <c r="UGM38" s="451">
        <f>+VLOOKUP(UGH38,[111]Insumos!$A$2:$F$2700,5,FALSE)</f>
        <v>2679</v>
      </c>
      <c r="UGN38" s="451">
        <f>+ROUND(UGL38*UGM38,0)</f>
        <v>804</v>
      </c>
      <c r="UGO38" s="450" t="s">
        <v>327</v>
      </c>
      <c r="UGP38" s="450" t="s">
        <v>127</v>
      </c>
      <c r="UGQ38" s="446" t="s">
        <v>128</v>
      </c>
      <c r="UGR38" s="446" t="s">
        <v>129</v>
      </c>
      <c r="UGS38" s="446" t="s">
        <v>130</v>
      </c>
      <c r="UGT38" s="446">
        <v>0.3</v>
      </c>
      <c r="UGU38" s="451">
        <f>+VLOOKUP(UGP38,[111]Insumos!$A$2:$F$2700,5,FALSE)</f>
        <v>2679</v>
      </c>
      <c r="UGV38" s="451">
        <f>+ROUND(UGT38*UGU38,0)</f>
        <v>804</v>
      </c>
      <c r="UGW38" s="450" t="s">
        <v>327</v>
      </c>
      <c r="UGX38" s="450" t="s">
        <v>127</v>
      </c>
      <c r="UGY38" s="446" t="s">
        <v>128</v>
      </c>
      <c r="UGZ38" s="446" t="s">
        <v>129</v>
      </c>
      <c r="UHA38" s="446" t="s">
        <v>130</v>
      </c>
      <c r="UHB38" s="446">
        <v>0.3</v>
      </c>
      <c r="UHC38" s="451">
        <f>+VLOOKUP(UGX38,[111]Insumos!$A$2:$F$2700,5,FALSE)</f>
        <v>2679</v>
      </c>
      <c r="UHD38" s="451">
        <f>+ROUND(UHB38*UHC38,0)</f>
        <v>804</v>
      </c>
      <c r="UHE38" s="450" t="s">
        <v>327</v>
      </c>
      <c r="UHF38" s="450" t="s">
        <v>127</v>
      </c>
      <c r="UHG38" s="446" t="s">
        <v>128</v>
      </c>
      <c r="UHH38" s="446" t="s">
        <v>129</v>
      </c>
      <c r="UHI38" s="446" t="s">
        <v>130</v>
      </c>
      <c r="UHJ38" s="446">
        <v>0.3</v>
      </c>
      <c r="UHK38" s="451">
        <f>+VLOOKUP(UHF38,[111]Insumos!$A$2:$F$2700,5,FALSE)</f>
        <v>2679</v>
      </c>
      <c r="UHL38" s="451">
        <f>+ROUND(UHJ38*UHK38,0)</f>
        <v>804</v>
      </c>
      <c r="UHM38" s="450" t="s">
        <v>327</v>
      </c>
      <c r="UHN38" s="450" t="s">
        <v>127</v>
      </c>
      <c r="UHO38" s="446" t="s">
        <v>128</v>
      </c>
      <c r="UHP38" s="446" t="s">
        <v>129</v>
      </c>
      <c r="UHQ38" s="446" t="s">
        <v>130</v>
      </c>
      <c r="UHR38" s="446">
        <v>0.3</v>
      </c>
      <c r="UHS38" s="451">
        <f>+VLOOKUP(UHN38,[111]Insumos!$A$2:$F$2700,5,FALSE)</f>
        <v>2679</v>
      </c>
      <c r="UHT38" s="451">
        <f>+ROUND(UHR38*UHS38,0)</f>
        <v>804</v>
      </c>
      <c r="UHU38" s="450" t="s">
        <v>327</v>
      </c>
      <c r="UHV38" s="450" t="s">
        <v>127</v>
      </c>
      <c r="UHW38" s="446" t="s">
        <v>128</v>
      </c>
      <c r="UHX38" s="446" t="s">
        <v>129</v>
      </c>
      <c r="UHY38" s="446" t="s">
        <v>130</v>
      </c>
      <c r="UHZ38" s="446">
        <v>0.3</v>
      </c>
      <c r="UIA38" s="451">
        <f>+VLOOKUP(UHV38,[111]Insumos!$A$2:$F$2700,5,FALSE)</f>
        <v>2679</v>
      </c>
      <c r="UIB38" s="451">
        <f>+ROUND(UHZ38*UIA38,0)</f>
        <v>804</v>
      </c>
      <c r="UIC38" s="450" t="s">
        <v>327</v>
      </c>
      <c r="UID38" s="450" t="s">
        <v>127</v>
      </c>
      <c r="UIE38" s="446" t="s">
        <v>128</v>
      </c>
      <c r="UIF38" s="446" t="s">
        <v>129</v>
      </c>
      <c r="UIG38" s="446" t="s">
        <v>130</v>
      </c>
      <c r="UIH38" s="446">
        <v>0.3</v>
      </c>
      <c r="UII38" s="451">
        <f>+VLOOKUP(UID38,[111]Insumos!$A$2:$F$2700,5,FALSE)</f>
        <v>2679</v>
      </c>
      <c r="UIJ38" s="451">
        <f>+ROUND(UIH38*UII38,0)</f>
        <v>804</v>
      </c>
      <c r="UIK38" s="450" t="s">
        <v>327</v>
      </c>
      <c r="UIL38" s="450" t="s">
        <v>127</v>
      </c>
      <c r="UIM38" s="446" t="s">
        <v>128</v>
      </c>
      <c r="UIN38" s="446" t="s">
        <v>129</v>
      </c>
      <c r="UIO38" s="446" t="s">
        <v>130</v>
      </c>
      <c r="UIP38" s="446">
        <v>0.3</v>
      </c>
      <c r="UIQ38" s="451">
        <f>+VLOOKUP(UIL38,[111]Insumos!$A$2:$F$2700,5,FALSE)</f>
        <v>2679</v>
      </c>
      <c r="UIR38" s="451">
        <f>+ROUND(UIP38*UIQ38,0)</f>
        <v>804</v>
      </c>
      <c r="UIS38" s="450" t="s">
        <v>327</v>
      </c>
      <c r="UIT38" s="450" t="s">
        <v>127</v>
      </c>
      <c r="UIU38" s="446" t="s">
        <v>128</v>
      </c>
      <c r="UIV38" s="446" t="s">
        <v>129</v>
      </c>
      <c r="UIW38" s="446" t="s">
        <v>130</v>
      </c>
      <c r="UIX38" s="446">
        <v>0.3</v>
      </c>
      <c r="UIY38" s="451">
        <f>+VLOOKUP(UIT38,[111]Insumos!$A$2:$F$2700,5,FALSE)</f>
        <v>2679</v>
      </c>
      <c r="UIZ38" s="451">
        <f>+ROUND(UIX38*UIY38,0)</f>
        <v>804</v>
      </c>
      <c r="UJA38" s="450" t="s">
        <v>327</v>
      </c>
      <c r="UJB38" s="450" t="s">
        <v>127</v>
      </c>
      <c r="UJC38" s="446" t="s">
        <v>128</v>
      </c>
      <c r="UJD38" s="446" t="s">
        <v>129</v>
      </c>
      <c r="UJE38" s="446" t="s">
        <v>130</v>
      </c>
      <c r="UJF38" s="446">
        <v>0.3</v>
      </c>
      <c r="UJG38" s="451">
        <f>+VLOOKUP(UJB38,[111]Insumos!$A$2:$F$2700,5,FALSE)</f>
        <v>2679</v>
      </c>
      <c r="UJH38" s="451">
        <f>+ROUND(UJF38*UJG38,0)</f>
        <v>804</v>
      </c>
      <c r="UJI38" s="450" t="s">
        <v>327</v>
      </c>
      <c r="UJJ38" s="450" t="s">
        <v>127</v>
      </c>
      <c r="UJK38" s="446" t="s">
        <v>128</v>
      </c>
      <c r="UJL38" s="446" t="s">
        <v>129</v>
      </c>
      <c r="UJM38" s="446" t="s">
        <v>130</v>
      </c>
      <c r="UJN38" s="446">
        <v>0.3</v>
      </c>
      <c r="UJO38" s="451">
        <f>+VLOOKUP(UJJ38,[111]Insumos!$A$2:$F$2700,5,FALSE)</f>
        <v>2679</v>
      </c>
      <c r="UJP38" s="451">
        <f>+ROUND(UJN38*UJO38,0)</f>
        <v>804</v>
      </c>
      <c r="UJQ38" s="450" t="s">
        <v>327</v>
      </c>
      <c r="UJR38" s="450" t="s">
        <v>127</v>
      </c>
      <c r="UJS38" s="446" t="s">
        <v>128</v>
      </c>
      <c r="UJT38" s="446" t="s">
        <v>129</v>
      </c>
      <c r="UJU38" s="446" t="s">
        <v>130</v>
      </c>
      <c r="UJV38" s="446">
        <v>0.3</v>
      </c>
      <c r="UJW38" s="451">
        <f>+VLOOKUP(UJR38,[111]Insumos!$A$2:$F$2700,5,FALSE)</f>
        <v>2679</v>
      </c>
      <c r="UJX38" s="451">
        <f>+ROUND(UJV38*UJW38,0)</f>
        <v>804</v>
      </c>
      <c r="UJY38" s="450" t="s">
        <v>327</v>
      </c>
      <c r="UJZ38" s="450" t="s">
        <v>127</v>
      </c>
      <c r="UKA38" s="446" t="s">
        <v>128</v>
      </c>
      <c r="UKB38" s="446" t="s">
        <v>129</v>
      </c>
      <c r="UKC38" s="446" t="s">
        <v>130</v>
      </c>
      <c r="UKD38" s="446">
        <v>0.3</v>
      </c>
      <c r="UKE38" s="451">
        <f>+VLOOKUP(UJZ38,[111]Insumos!$A$2:$F$2700,5,FALSE)</f>
        <v>2679</v>
      </c>
      <c r="UKF38" s="451">
        <f>+ROUND(UKD38*UKE38,0)</f>
        <v>804</v>
      </c>
      <c r="UKG38" s="450" t="s">
        <v>327</v>
      </c>
      <c r="UKH38" s="450" t="s">
        <v>127</v>
      </c>
      <c r="UKI38" s="446" t="s">
        <v>128</v>
      </c>
      <c r="UKJ38" s="446" t="s">
        <v>129</v>
      </c>
      <c r="UKK38" s="446" t="s">
        <v>130</v>
      </c>
      <c r="UKL38" s="446">
        <v>0.3</v>
      </c>
      <c r="UKM38" s="451">
        <f>+VLOOKUP(UKH38,[111]Insumos!$A$2:$F$2700,5,FALSE)</f>
        <v>2679</v>
      </c>
      <c r="UKN38" s="451">
        <f>+ROUND(UKL38*UKM38,0)</f>
        <v>804</v>
      </c>
      <c r="UKO38" s="450" t="s">
        <v>327</v>
      </c>
      <c r="UKP38" s="450" t="s">
        <v>127</v>
      </c>
      <c r="UKQ38" s="446" t="s">
        <v>128</v>
      </c>
      <c r="UKR38" s="446" t="s">
        <v>129</v>
      </c>
      <c r="UKS38" s="446" t="s">
        <v>130</v>
      </c>
      <c r="UKT38" s="446">
        <v>0.3</v>
      </c>
      <c r="UKU38" s="451">
        <f>+VLOOKUP(UKP38,[111]Insumos!$A$2:$F$2700,5,FALSE)</f>
        <v>2679</v>
      </c>
      <c r="UKV38" s="451">
        <f>+ROUND(UKT38*UKU38,0)</f>
        <v>804</v>
      </c>
      <c r="UKW38" s="450" t="s">
        <v>327</v>
      </c>
      <c r="UKX38" s="450" t="s">
        <v>127</v>
      </c>
      <c r="UKY38" s="446" t="s">
        <v>128</v>
      </c>
      <c r="UKZ38" s="446" t="s">
        <v>129</v>
      </c>
      <c r="ULA38" s="446" t="s">
        <v>130</v>
      </c>
      <c r="ULB38" s="446">
        <v>0.3</v>
      </c>
      <c r="ULC38" s="451">
        <f>+VLOOKUP(UKX38,[111]Insumos!$A$2:$F$2700,5,FALSE)</f>
        <v>2679</v>
      </c>
      <c r="ULD38" s="451">
        <f>+ROUND(ULB38*ULC38,0)</f>
        <v>804</v>
      </c>
      <c r="ULE38" s="450" t="s">
        <v>327</v>
      </c>
      <c r="ULF38" s="450" t="s">
        <v>127</v>
      </c>
      <c r="ULG38" s="446" t="s">
        <v>128</v>
      </c>
      <c r="ULH38" s="446" t="s">
        <v>129</v>
      </c>
      <c r="ULI38" s="446" t="s">
        <v>130</v>
      </c>
      <c r="ULJ38" s="446">
        <v>0.3</v>
      </c>
      <c r="ULK38" s="451">
        <f>+VLOOKUP(ULF38,[111]Insumos!$A$2:$F$2700,5,FALSE)</f>
        <v>2679</v>
      </c>
      <c r="ULL38" s="451">
        <f>+ROUND(ULJ38*ULK38,0)</f>
        <v>804</v>
      </c>
      <c r="ULM38" s="450" t="s">
        <v>327</v>
      </c>
      <c r="ULN38" s="450" t="s">
        <v>127</v>
      </c>
      <c r="ULO38" s="446" t="s">
        <v>128</v>
      </c>
      <c r="ULP38" s="446" t="s">
        <v>129</v>
      </c>
      <c r="ULQ38" s="446" t="s">
        <v>130</v>
      </c>
      <c r="ULR38" s="446">
        <v>0.3</v>
      </c>
      <c r="ULS38" s="451">
        <f>+VLOOKUP(ULN38,[111]Insumos!$A$2:$F$2700,5,FALSE)</f>
        <v>2679</v>
      </c>
      <c r="ULT38" s="451">
        <f>+ROUND(ULR38*ULS38,0)</f>
        <v>804</v>
      </c>
      <c r="ULU38" s="450" t="s">
        <v>327</v>
      </c>
      <c r="ULV38" s="450" t="s">
        <v>127</v>
      </c>
      <c r="ULW38" s="446" t="s">
        <v>128</v>
      </c>
      <c r="ULX38" s="446" t="s">
        <v>129</v>
      </c>
      <c r="ULY38" s="446" t="s">
        <v>130</v>
      </c>
      <c r="ULZ38" s="446">
        <v>0.3</v>
      </c>
      <c r="UMA38" s="451">
        <f>+VLOOKUP(ULV38,[111]Insumos!$A$2:$F$2700,5,FALSE)</f>
        <v>2679</v>
      </c>
      <c r="UMB38" s="451">
        <f>+ROUND(ULZ38*UMA38,0)</f>
        <v>804</v>
      </c>
      <c r="UMC38" s="450" t="s">
        <v>327</v>
      </c>
      <c r="UMD38" s="450" t="s">
        <v>127</v>
      </c>
      <c r="UME38" s="446" t="s">
        <v>128</v>
      </c>
      <c r="UMF38" s="446" t="s">
        <v>129</v>
      </c>
      <c r="UMG38" s="446" t="s">
        <v>130</v>
      </c>
      <c r="UMH38" s="446">
        <v>0.3</v>
      </c>
      <c r="UMI38" s="451">
        <f>+VLOOKUP(UMD38,[111]Insumos!$A$2:$F$2700,5,FALSE)</f>
        <v>2679</v>
      </c>
      <c r="UMJ38" s="451">
        <f>+ROUND(UMH38*UMI38,0)</f>
        <v>804</v>
      </c>
      <c r="UMK38" s="450" t="s">
        <v>327</v>
      </c>
      <c r="UML38" s="450" t="s">
        <v>127</v>
      </c>
      <c r="UMM38" s="446" t="s">
        <v>128</v>
      </c>
      <c r="UMN38" s="446" t="s">
        <v>129</v>
      </c>
      <c r="UMO38" s="446" t="s">
        <v>130</v>
      </c>
      <c r="UMP38" s="446">
        <v>0.3</v>
      </c>
      <c r="UMQ38" s="451">
        <f>+VLOOKUP(UML38,[111]Insumos!$A$2:$F$2700,5,FALSE)</f>
        <v>2679</v>
      </c>
      <c r="UMR38" s="451">
        <f>+ROUND(UMP38*UMQ38,0)</f>
        <v>804</v>
      </c>
      <c r="UMS38" s="450" t="s">
        <v>327</v>
      </c>
      <c r="UMT38" s="450" t="s">
        <v>127</v>
      </c>
      <c r="UMU38" s="446" t="s">
        <v>128</v>
      </c>
      <c r="UMV38" s="446" t="s">
        <v>129</v>
      </c>
      <c r="UMW38" s="446" t="s">
        <v>130</v>
      </c>
      <c r="UMX38" s="446">
        <v>0.3</v>
      </c>
      <c r="UMY38" s="451">
        <f>+VLOOKUP(UMT38,[111]Insumos!$A$2:$F$2700,5,FALSE)</f>
        <v>2679</v>
      </c>
      <c r="UMZ38" s="451">
        <f>+ROUND(UMX38*UMY38,0)</f>
        <v>804</v>
      </c>
      <c r="UNA38" s="450" t="s">
        <v>327</v>
      </c>
      <c r="UNB38" s="450" t="s">
        <v>127</v>
      </c>
      <c r="UNC38" s="446" t="s">
        <v>128</v>
      </c>
      <c r="UND38" s="446" t="s">
        <v>129</v>
      </c>
      <c r="UNE38" s="446" t="s">
        <v>130</v>
      </c>
      <c r="UNF38" s="446">
        <v>0.3</v>
      </c>
      <c r="UNG38" s="451">
        <f>+VLOOKUP(UNB38,[111]Insumos!$A$2:$F$2700,5,FALSE)</f>
        <v>2679</v>
      </c>
      <c r="UNH38" s="451">
        <f>+ROUND(UNF38*UNG38,0)</f>
        <v>804</v>
      </c>
      <c r="UNI38" s="450" t="s">
        <v>327</v>
      </c>
      <c r="UNJ38" s="450" t="s">
        <v>127</v>
      </c>
      <c r="UNK38" s="446" t="s">
        <v>128</v>
      </c>
      <c r="UNL38" s="446" t="s">
        <v>129</v>
      </c>
      <c r="UNM38" s="446" t="s">
        <v>130</v>
      </c>
      <c r="UNN38" s="446">
        <v>0.3</v>
      </c>
      <c r="UNO38" s="451">
        <f>+VLOOKUP(UNJ38,[111]Insumos!$A$2:$F$2700,5,FALSE)</f>
        <v>2679</v>
      </c>
      <c r="UNP38" s="451">
        <f>+ROUND(UNN38*UNO38,0)</f>
        <v>804</v>
      </c>
      <c r="UNQ38" s="450" t="s">
        <v>327</v>
      </c>
      <c r="UNR38" s="450" t="s">
        <v>127</v>
      </c>
      <c r="UNS38" s="446" t="s">
        <v>128</v>
      </c>
      <c r="UNT38" s="446" t="s">
        <v>129</v>
      </c>
      <c r="UNU38" s="446" t="s">
        <v>130</v>
      </c>
      <c r="UNV38" s="446">
        <v>0.3</v>
      </c>
      <c r="UNW38" s="451">
        <f>+VLOOKUP(UNR38,[111]Insumos!$A$2:$F$2700,5,FALSE)</f>
        <v>2679</v>
      </c>
      <c r="UNX38" s="451">
        <f>+ROUND(UNV38*UNW38,0)</f>
        <v>804</v>
      </c>
      <c r="UNY38" s="450" t="s">
        <v>327</v>
      </c>
      <c r="UNZ38" s="450" t="s">
        <v>127</v>
      </c>
      <c r="UOA38" s="446" t="s">
        <v>128</v>
      </c>
      <c r="UOB38" s="446" t="s">
        <v>129</v>
      </c>
      <c r="UOC38" s="446" t="s">
        <v>130</v>
      </c>
      <c r="UOD38" s="446">
        <v>0.3</v>
      </c>
      <c r="UOE38" s="451">
        <f>+VLOOKUP(UNZ38,[111]Insumos!$A$2:$F$2700,5,FALSE)</f>
        <v>2679</v>
      </c>
      <c r="UOF38" s="451">
        <f>+ROUND(UOD38*UOE38,0)</f>
        <v>804</v>
      </c>
      <c r="UOG38" s="450" t="s">
        <v>327</v>
      </c>
      <c r="UOH38" s="450" t="s">
        <v>127</v>
      </c>
      <c r="UOI38" s="446" t="s">
        <v>128</v>
      </c>
      <c r="UOJ38" s="446" t="s">
        <v>129</v>
      </c>
      <c r="UOK38" s="446" t="s">
        <v>130</v>
      </c>
      <c r="UOL38" s="446">
        <v>0.3</v>
      </c>
      <c r="UOM38" s="451">
        <f>+VLOOKUP(UOH38,[111]Insumos!$A$2:$F$2700,5,FALSE)</f>
        <v>2679</v>
      </c>
      <c r="UON38" s="451">
        <f>+ROUND(UOL38*UOM38,0)</f>
        <v>804</v>
      </c>
      <c r="UOO38" s="450" t="s">
        <v>327</v>
      </c>
      <c r="UOP38" s="450" t="s">
        <v>127</v>
      </c>
      <c r="UOQ38" s="446" t="s">
        <v>128</v>
      </c>
      <c r="UOR38" s="446" t="s">
        <v>129</v>
      </c>
      <c r="UOS38" s="446" t="s">
        <v>130</v>
      </c>
      <c r="UOT38" s="446">
        <v>0.3</v>
      </c>
      <c r="UOU38" s="451">
        <f>+VLOOKUP(UOP38,[111]Insumos!$A$2:$F$2700,5,FALSE)</f>
        <v>2679</v>
      </c>
      <c r="UOV38" s="451">
        <f>+ROUND(UOT38*UOU38,0)</f>
        <v>804</v>
      </c>
      <c r="UOW38" s="450" t="s">
        <v>327</v>
      </c>
      <c r="UOX38" s="450" t="s">
        <v>127</v>
      </c>
      <c r="UOY38" s="446" t="s">
        <v>128</v>
      </c>
      <c r="UOZ38" s="446" t="s">
        <v>129</v>
      </c>
      <c r="UPA38" s="446" t="s">
        <v>130</v>
      </c>
      <c r="UPB38" s="446">
        <v>0.3</v>
      </c>
      <c r="UPC38" s="451">
        <f>+VLOOKUP(UOX38,[111]Insumos!$A$2:$F$2700,5,FALSE)</f>
        <v>2679</v>
      </c>
      <c r="UPD38" s="451">
        <f>+ROUND(UPB38*UPC38,0)</f>
        <v>804</v>
      </c>
      <c r="UPE38" s="450" t="s">
        <v>327</v>
      </c>
      <c r="UPF38" s="450" t="s">
        <v>127</v>
      </c>
      <c r="UPG38" s="446" t="s">
        <v>128</v>
      </c>
      <c r="UPH38" s="446" t="s">
        <v>129</v>
      </c>
      <c r="UPI38" s="446" t="s">
        <v>130</v>
      </c>
      <c r="UPJ38" s="446">
        <v>0.3</v>
      </c>
      <c r="UPK38" s="451">
        <f>+VLOOKUP(UPF38,[111]Insumos!$A$2:$F$2700,5,FALSE)</f>
        <v>2679</v>
      </c>
      <c r="UPL38" s="451">
        <f>+ROUND(UPJ38*UPK38,0)</f>
        <v>804</v>
      </c>
      <c r="UPM38" s="450" t="s">
        <v>327</v>
      </c>
      <c r="UPN38" s="450" t="s">
        <v>127</v>
      </c>
      <c r="UPO38" s="446" t="s">
        <v>128</v>
      </c>
      <c r="UPP38" s="446" t="s">
        <v>129</v>
      </c>
      <c r="UPQ38" s="446" t="s">
        <v>130</v>
      </c>
      <c r="UPR38" s="446">
        <v>0.3</v>
      </c>
      <c r="UPS38" s="451">
        <f>+VLOOKUP(UPN38,[111]Insumos!$A$2:$F$2700,5,FALSE)</f>
        <v>2679</v>
      </c>
      <c r="UPT38" s="451">
        <f>+ROUND(UPR38*UPS38,0)</f>
        <v>804</v>
      </c>
      <c r="UPU38" s="450" t="s">
        <v>327</v>
      </c>
      <c r="UPV38" s="450" t="s">
        <v>127</v>
      </c>
      <c r="UPW38" s="446" t="s">
        <v>128</v>
      </c>
      <c r="UPX38" s="446" t="s">
        <v>129</v>
      </c>
      <c r="UPY38" s="446" t="s">
        <v>130</v>
      </c>
      <c r="UPZ38" s="446">
        <v>0.3</v>
      </c>
      <c r="UQA38" s="451">
        <f>+VLOOKUP(UPV38,[111]Insumos!$A$2:$F$2700,5,FALSE)</f>
        <v>2679</v>
      </c>
      <c r="UQB38" s="451">
        <f>+ROUND(UPZ38*UQA38,0)</f>
        <v>804</v>
      </c>
      <c r="UQC38" s="450" t="s">
        <v>327</v>
      </c>
      <c r="UQD38" s="450" t="s">
        <v>127</v>
      </c>
      <c r="UQE38" s="446" t="s">
        <v>128</v>
      </c>
      <c r="UQF38" s="446" t="s">
        <v>129</v>
      </c>
      <c r="UQG38" s="446" t="s">
        <v>130</v>
      </c>
      <c r="UQH38" s="446">
        <v>0.3</v>
      </c>
      <c r="UQI38" s="451">
        <f>+VLOOKUP(UQD38,[111]Insumos!$A$2:$F$2700,5,FALSE)</f>
        <v>2679</v>
      </c>
      <c r="UQJ38" s="451">
        <f>+ROUND(UQH38*UQI38,0)</f>
        <v>804</v>
      </c>
      <c r="UQK38" s="450" t="s">
        <v>327</v>
      </c>
      <c r="UQL38" s="450" t="s">
        <v>127</v>
      </c>
      <c r="UQM38" s="446" t="s">
        <v>128</v>
      </c>
      <c r="UQN38" s="446" t="s">
        <v>129</v>
      </c>
      <c r="UQO38" s="446" t="s">
        <v>130</v>
      </c>
      <c r="UQP38" s="446">
        <v>0.3</v>
      </c>
      <c r="UQQ38" s="451">
        <f>+VLOOKUP(UQL38,[111]Insumos!$A$2:$F$2700,5,FALSE)</f>
        <v>2679</v>
      </c>
      <c r="UQR38" s="451">
        <f>+ROUND(UQP38*UQQ38,0)</f>
        <v>804</v>
      </c>
      <c r="UQS38" s="450" t="s">
        <v>327</v>
      </c>
      <c r="UQT38" s="450" t="s">
        <v>127</v>
      </c>
      <c r="UQU38" s="446" t="s">
        <v>128</v>
      </c>
      <c r="UQV38" s="446" t="s">
        <v>129</v>
      </c>
      <c r="UQW38" s="446" t="s">
        <v>130</v>
      </c>
      <c r="UQX38" s="446">
        <v>0.3</v>
      </c>
      <c r="UQY38" s="451">
        <f>+VLOOKUP(UQT38,[111]Insumos!$A$2:$F$2700,5,FALSE)</f>
        <v>2679</v>
      </c>
      <c r="UQZ38" s="451">
        <f>+ROUND(UQX38*UQY38,0)</f>
        <v>804</v>
      </c>
      <c r="URA38" s="450" t="s">
        <v>327</v>
      </c>
      <c r="URB38" s="450" t="s">
        <v>127</v>
      </c>
      <c r="URC38" s="446" t="s">
        <v>128</v>
      </c>
      <c r="URD38" s="446" t="s">
        <v>129</v>
      </c>
      <c r="URE38" s="446" t="s">
        <v>130</v>
      </c>
      <c r="URF38" s="446">
        <v>0.3</v>
      </c>
      <c r="URG38" s="451">
        <f>+VLOOKUP(URB38,[111]Insumos!$A$2:$F$2700,5,FALSE)</f>
        <v>2679</v>
      </c>
      <c r="URH38" s="451">
        <f>+ROUND(URF38*URG38,0)</f>
        <v>804</v>
      </c>
      <c r="URI38" s="450" t="s">
        <v>327</v>
      </c>
      <c r="URJ38" s="450" t="s">
        <v>127</v>
      </c>
      <c r="URK38" s="446" t="s">
        <v>128</v>
      </c>
      <c r="URL38" s="446" t="s">
        <v>129</v>
      </c>
      <c r="URM38" s="446" t="s">
        <v>130</v>
      </c>
      <c r="URN38" s="446">
        <v>0.3</v>
      </c>
      <c r="URO38" s="451">
        <f>+VLOOKUP(URJ38,[111]Insumos!$A$2:$F$2700,5,FALSE)</f>
        <v>2679</v>
      </c>
      <c r="URP38" s="451">
        <f>+ROUND(URN38*URO38,0)</f>
        <v>804</v>
      </c>
      <c r="URQ38" s="450" t="s">
        <v>327</v>
      </c>
      <c r="URR38" s="450" t="s">
        <v>127</v>
      </c>
      <c r="URS38" s="446" t="s">
        <v>128</v>
      </c>
      <c r="URT38" s="446" t="s">
        <v>129</v>
      </c>
      <c r="URU38" s="446" t="s">
        <v>130</v>
      </c>
      <c r="URV38" s="446">
        <v>0.3</v>
      </c>
      <c r="URW38" s="451">
        <f>+VLOOKUP(URR38,[111]Insumos!$A$2:$F$2700,5,FALSE)</f>
        <v>2679</v>
      </c>
      <c r="URX38" s="451">
        <f>+ROUND(URV38*URW38,0)</f>
        <v>804</v>
      </c>
      <c r="URY38" s="450" t="s">
        <v>327</v>
      </c>
      <c r="URZ38" s="450" t="s">
        <v>127</v>
      </c>
      <c r="USA38" s="446" t="s">
        <v>128</v>
      </c>
      <c r="USB38" s="446" t="s">
        <v>129</v>
      </c>
      <c r="USC38" s="446" t="s">
        <v>130</v>
      </c>
      <c r="USD38" s="446">
        <v>0.3</v>
      </c>
      <c r="USE38" s="451">
        <f>+VLOOKUP(URZ38,[111]Insumos!$A$2:$F$2700,5,FALSE)</f>
        <v>2679</v>
      </c>
      <c r="USF38" s="451">
        <f>+ROUND(USD38*USE38,0)</f>
        <v>804</v>
      </c>
      <c r="USG38" s="450" t="s">
        <v>327</v>
      </c>
      <c r="USH38" s="450" t="s">
        <v>127</v>
      </c>
      <c r="USI38" s="446" t="s">
        <v>128</v>
      </c>
      <c r="USJ38" s="446" t="s">
        <v>129</v>
      </c>
      <c r="USK38" s="446" t="s">
        <v>130</v>
      </c>
      <c r="USL38" s="446">
        <v>0.3</v>
      </c>
      <c r="USM38" s="451">
        <f>+VLOOKUP(USH38,[111]Insumos!$A$2:$F$2700,5,FALSE)</f>
        <v>2679</v>
      </c>
      <c r="USN38" s="451">
        <f>+ROUND(USL38*USM38,0)</f>
        <v>804</v>
      </c>
      <c r="USO38" s="450" t="s">
        <v>327</v>
      </c>
      <c r="USP38" s="450" t="s">
        <v>127</v>
      </c>
      <c r="USQ38" s="446" t="s">
        <v>128</v>
      </c>
      <c r="USR38" s="446" t="s">
        <v>129</v>
      </c>
      <c r="USS38" s="446" t="s">
        <v>130</v>
      </c>
      <c r="UST38" s="446">
        <v>0.3</v>
      </c>
      <c r="USU38" s="451">
        <f>+VLOOKUP(USP38,[111]Insumos!$A$2:$F$2700,5,FALSE)</f>
        <v>2679</v>
      </c>
      <c r="USV38" s="451">
        <f>+ROUND(UST38*USU38,0)</f>
        <v>804</v>
      </c>
      <c r="USW38" s="450" t="s">
        <v>327</v>
      </c>
      <c r="USX38" s="450" t="s">
        <v>127</v>
      </c>
      <c r="USY38" s="446" t="s">
        <v>128</v>
      </c>
      <c r="USZ38" s="446" t="s">
        <v>129</v>
      </c>
      <c r="UTA38" s="446" t="s">
        <v>130</v>
      </c>
      <c r="UTB38" s="446">
        <v>0.3</v>
      </c>
      <c r="UTC38" s="451">
        <f>+VLOOKUP(USX38,[111]Insumos!$A$2:$F$2700,5,FALSE)</f>
        <v>2679</v>
      </c>
      <c r="UTD38" s="451">
        <f>+ROUND(UTB38*UTC38,0)</f>
        <v>804</v>
      </c>
      <c r="UTE38" s="450" t="s">
        <v>327</v>
      </c>
      <c r="UTF38" s="450" t="s">
        <v>127</v>
      </c>
      <c r="UTG38" s="446" t="s">
        <v>128</v>
      </c>
      <c r="UTH38" s="446" t="s">
        <v>129</v>
      </c>
      <c r="UTI38" s="446" t="s">
        <v>130</v>
      </c>
      <c r="UTJ38" s="446">
        <v>0.3</v>
      </c>
      <c r="UTK38" s="451">
        <f>+VLOOKUP(UTF38,[111]Insumos!$A$2:$F$2700,5,FALSE)</f>
        <v>2679</v>
      </c>
      <c r="UTL38" s="451">
        <f>+ROUND(UTJ38*UTK38,0)</f>
        <v>804</v>
      </c>
      <c r="UTM38" s="450" t="s">
        <v>327</v>
      </c>
      <c r="UTN38" s="450" t="s">
        <v>127</v>
      </c>
      <c r="UTO38" s="446" t="s">
        <v>128</v>
      </c>
      <c r="UTP38" s="446" t="s">
        <v>129</v>
      </c>
      <c r="UTQ38" s="446" t="s">
        <v>130</v>
      </c>
      <c r="UTR38" s="446">
        <v>0.3</v>
      </c>
      <c r="UTS38" s="451">
        <f>+VLOOKUP(UTN38,[111]Insumos!$A$2:$F$2700,5,FALSE)</f>
        <v>2679</v>
      </c>
      <c r="UTT38" s="451">
        <f>+ROUND(UTR38*UTS38,0)</f>
        <v>804</v>
      </c>
      <c r="UTU38" s="450" t="s">
        <v>327</v>
      </c>
      <c r="UTV38" s="450" t="s">
        <v>127</v>
      </c>
      <c r="UTW38" s="446" t="s">
        <v>128</v>
      </c>
      <c r="UTX38" s="446" t="s">
        <v>129</v>
      </c>
      <c r="UTY38" s="446" t="s">
        <v>130</v>
      </c>
      <c r="UTZ38" s="446">
        <v>0.3</v>
      </c>
      <c r="UUA38" s="451">
        <f>+VLOOKUP(UTV38,[111]Insumos!$A$2:$F$2700,5,FALSE)</f>
        <v>2679</v>
      </c>
      <c r="UUB38" s="451">
        <f>+ROUND(UTZ38*UUA38,0)</f>
        <v>804</v>
      </c>
      <c r="UUC38" s="450" t="s">
        <v>327</v>
      </c>
      <c r="UUD38" s="450" t="s">
        <v>127</v>
      </c>
      <c r="UUE38" s="446" t="s">
        <v>128</v>
      </c>
      <c r="UUF38" s="446" t="s">
        <v>129</v>
      </c>
      <c r="UUG38" s="446" t="s">
        <v>130</v>
      </c>
      <c r="UUH38" s="446">
        <v>0.3</v>
      </c>
      <c r="UUI38" s="451">
        <f>+VLOOKUP(UUD38,[111]Insumos!$A$2:$F$2700,5,FALSE)</f>
        <v>2679</v>
      </c>
      <c r="UUJ38" s="451">
        <f>+ROUND(UUH38*UUI38,0)</f>
        <v>804</v>
      </c>
      <c r="UUK38" s="450" t="s">
        <v>327</v>
      </c>
      <c r="UUL38" s="450" t="s">
        <v>127</v>
      </c>
      <c r="UUM38" s="446" t="s">
        <v>128</v>
      </c>
      <c r="UUN38" s="446" t="s">
        <v>129</v>
      </c>
      <c r="UUO38" s="446" t="s">
        <v>130</v>
      </c>
      <c r="UUP38" s="446">
        <v>0.3</v>
      </c>
      <c r="UUQ38" s="451">
        <f>+VLOOKUP(UUL38,[111]Insumos!$A$2:$F$2700,5,FALSE)</f>
        <v>2679</v>
      </c>
      <c r="UUR38" s="451">
        <f>+ROUND(UUP38*UUQ38,0)</f>
        <v>804</v>
      </c>
      <c r="UUS38" s="450" t="s">
        <v>327</v>
      </c>
      <c r="UUT38" s="450" t="s">
        <v>127</v>
      </c>
      <c r="UUU38" s="446" t="s">
        <v>128</v>
      </c>
      <c r="UUV38" s="446" t="s">
        <v>129</v>
      </c>
      <c r="UUW38" s="446" t="s">
        <v>130</v>
      </c>
      <c r="UUX38" s="446">
        <v>0.3</v>
      </c>
      <c r="UUY38" s="451">
        <f>+VLOOKUP(UUT38,[111]Insumos!$A$2:$F$2700,5,FALSE)</f>
        <v>2679</v>
      </c>
      <c r="UUZ38" s="451">
        <f>+ROUND(UUX38*UUY38,0)</f>
        <v>804</v>
      </c>
      <c r="UVA38" s="450" t="s">
        <v>327</v>
      </c>
      <c r="UVB38" s="450" t="s">
        <v>127</v>
      </c>
      <c r="UVC38" s="446" t="s">
        <v>128</v>
      </c>
      <c r="UVD38" s="446" t="s">
        <v>129</v>
      </c>
      <c r="UVE38" s="446" t="s">
        <v>130</v>
      </c>
      <c r="UVF38" s="446">
        <v>0.3</v>
      </c>
      <c r="UVG38" s="451">
        <f>+VLOOKUP(UVB38,[111]Insumos!$A$2:$F$2700,5,FALSE)</f>
        <v>2679</v>
      </c>
      <c r="UVH38" s="451">
        <f>+ROUND(UVF38*UVG38,0)</f>
        <v>804</v>
      </c>
      <c r="UVI38" s="450" t="s">
        <v>327</v>
      </c>
      <c r="UVJ38" s="450" t="s">
        <v>127</v>
      </c>
      <c r="UVK38" s="446" t="s">
        <v>128</v>
      </c>
      <c r="UVL38" s="446" t="s">
        <v>129</v>
      </c>
      <c r="UVM38" s="446" t="s">
        <v>130</v>
      </c>
      <c r="UVN38" s="446">
        <v>0.3</v>
      </c>
      <c r="UVO38" s="451">
        <f>+VLOOKUP(UVJ38,[111]Insumos!$A$2:$F$2700,5,FALSE)</f>
        <v>2679</v>
      </c>
      <c r="UVP38" s="451">
        <f>+ROUND(UVN38*UVO38,0)</f>
        <v>804</v>
      </c>
      <c r="UVQ38" s="450" t="s">
        <v>327</v>
      </c>
      <c r="UVR38" s="450" t="s">
        <v>127</v>
      </c>
      <c r="UVS38" s="446" t="s">
        <v>128</v>
      </c>
      <c r="UVT38" s="446" t="s">
        <v>129</v>
      </c>
      <c r="UVU38" s="446" t="s">
        <v>130</v>
      </c>
      <c r="UVV38" s="446">
        <v>0.3</v>
      </c>
      <c r="UVW38" s="451">
        <f>+VLOOKUP(UVR38,[111]Insumos!$A$2:$F$2700,5,FALSE)</f>
        <v>2679</v>
      </c>
      <c r="UVX38" s="451">
        <f>+ROUND(UVV38*UVW38,0)</f>
        <v>804</v>
      </c>
      <c r="UVY38" s="450" t="s">
        <v>327</v>
      </c>
      <c r="UVZ38" s="450" t="s">
        <v>127</v>
      </c>
      <c r="UWA38" s="446" t="s">
        <v>128</v>
      </c>
      <c r="UWB38" s="446" t="s">
        <v>129</v>
      </c>
      <c r="UWC38" s="446" t="s">
        <v>130</v>
      </c>
      <c r="UWD38" s="446">
        <v>0.3</v>
      </c>
      <c r="UWE38" s="451">
        <f>+VLOOKUP(UVZ38,[111]Insumos!$A$2:$F$2700,5,FALSE)</f>
        <v>2679</v>
      </c>
      <c r="UWF38" s="451">
        <f>+ROUND(UWD38*UWE38,0)</f>
        <v>804</v>
      </c>
      <c r="UWG38" s="450" t="s">
        <v>327</v>
      </c>
      <c r="UWH38" s="450" t="s">
        <v>127</v>
      </c>
      <c r="UWI38" s="446" t="s">
        <v>128</v>
      </c>
      <c r="UWJ38" s="446" t="s">
        <v>129</v>
      </c>
      <c r="UWK38" s="446" t="s">
        <v>130</v>
      </c>
      <c r="UWL38" s="446">
        <v>0.3</v>
      </c>
      <c r="UWM38" s="451">
        <f>+VLOOKUP(UWH38,[111]Insumos!$A$2:$F$2700,5,FALSE)</f>
        <v>2679</v>
      </c>
      <c r="UWN38" s="451">
        <f>+ROUND(UWL38*UWM38,0)</f>
        <v>804</v>
      </c>
      <c r="UWO38" s="450" t="s">
        <v>327</v>
      </c>
      <c r="UWP38" s="450" t="s">
        <v>127</v>
      </c>
      <c r="UWQ38" s="446" t="s">
        <v>128</v>
      </c>
      <c r="UWR38" s="446" t="s">
        <v>129</v>
      </c>
      <c r="UWS38" s="446" t="s">
        <v>130</v>
      </c>
      <c r="UWT38" s="446">
        <v>0.3</v>
      </c>
      <c r="UWU38" s="451">
        <f>+VLOOKUP(UWP38,[111]Insumos!$A$2:$F$2700,5,FALSE)</f>
        <v>2679</v>
      </c>
      <c r="UWV38" s="451">
        <f>+ROUND(UWT38*UWU38,0)</f>
        <v>804</v>
      </c>
      <c r="UWW38" s="450" t="s">
        <v>327</v>
      </c>
      <c r="UWX38" s="450" t="s">
        <v>127</v>
      </c>
      <c r="UWY38" s="446" t="s">
        <v>128</v>
      </c>
      <c r="UWZ38" s="446" t="s">
        <v>129</v>
      </c>
      <c r="UXA38" s="446" t="s">
        <v>130</v>
      </c>
      <c r="UXB38" s="446">
        <v>0.3</v>
      </c>
      <c r="UXC38" s="451">
        <f>+VLOOKUP(UWX38,[111]Insumos!$A$2:$F$2700,5,FALSE)</f>
        <v>2679</v>
      </c>
      <c r="UXD38" s="451">
        <f>+ROUND(UXB38*UXC38,0)</f>
        <v>804</v>
      </c>
      <c r="UXE38" s="450" t="s">
        <v>327</v>
      </c>
      <c r="UXF38" s="450" t="s">
        <v>127</v>
      </c>
      <c r="UXG38" s="446" t="s">
        <v>128</v>
      </c>
      <c r="UXH38" s="446" t="s">
        <v>129</v>
      </c>
      <c r="UXI38" s="446" t="s">
        <v>130</v>
      </c>
      <c r="UXJ38" s="446">
        <v>0.3</v>
      </c>
      <c r="UXK38" s="451">
        <f>+VLOOKUP(UXF38,[111]Insumos!$A$2:$F$2700,5,FALSE)</f>
        <v>2679</v>
      </c>
      <c r="UXL38" s="451">
        <f>+ROUND(UXJ38*UXK38,0)</f>
        <v>804</v>
      </c>
      <c r="UXM38" s="450" t="s">
        <v>327</v>
      </c>
      <c r="UXN38" s="450" t="s">
        <v>127</v>
      </c>
      <c r="UXO38" s="446" t="s">
        <v>128</v>
      </c>
      <c r="UXP38" s="446" t="s">
        <v>129</v>
      </c>
      <c r="UXQ38" s="446" t="s">
        <v>130</v>
      </c>
      <c r="UXR38" s="446">
        <v>0.3</v>
      </c>
      <c r="UXS38" s="451">
        <f>+VLOOKUP(UXN38,[111]Insumos!$A$2:$F$2700,5,FALSE)</f>
        <v>2679</v>
      </c>
      <c r="UXT38" s="451">
        <f>+ROUND(UXR38*UXS38,0)</f>
        <v>804</v>
      </c>
      <c r="UXU38" s="450" t="s">
        <v>327</v>
      </c>
      <c r="UXV38" s="450" t="s">
        <v>127</v>
      </c>
      <c r="UXW38" s="446" t="s">
        <v>128</v>
      </c>
      <c r="UXX38" s="446" t="s">
        <v>129</v>
      </c>
      <c r="UXY38" s="446" t="s">
        <v>130</v>
      </c>
      <c r="UXZ38" s="446">
        <v>0.3</v>
      </c>
      <c r="UYA38" s="451">
        <f>+VLOOKUP(UXV38,[111]Insumos!$A$2:$F$2700,5,FALSE)</f>
        <v>2679</v>
      </c>
      <c r="UYB38" s="451">
        <f>+ROUND(UXZ38*UYA38,0)</f>
        <v>804</v>
      </c>
      <c r="UYC38" s="450" t="s">
        <v>327</v>
      </c>
      <c r="UYD38" s="450" t="s">
        <v>127</v>
      </c>
      <c r="UYE38" s="446" t="s">
        <v>128</v>
      </c>
      <c r="UYF38" s="446" t="s">
        <v>129</v>
      </c>
      <c r="UYG38" s="446" t="s">
        <v>130</v>
      </c>
      <c r="UYH38" s="446">
        <v>0.3</v>
      </c>
      <c r="UYI38" s="451">
        <f>+VLOOKUP(UYD38,[111]Insumos!$A$2:$F$2700,5,FALSE)</f>
        <v>2679</v>
      </c>
      <c r="UYJ38" s="451">
        <f>+ROUND(UYH38*UYI38,0)</f>
        <v>804</v>
      </c>
      <c r="UYK38" s="450" t="s">
        <v>327</v>
      </c>
      <c r="UYL38" s="450" t="s">
        <v>127</v>
      </c>
      <c r="UYM38" s="446" t="s">
        <v>128</v>
      </c>
      <c r="UYN38" s="446" t="s">
        <v>129</v>
      </c>
      <c r="UYO38" s="446" t="s">
        <v>130</v>
      </c>
      <c r="UYP38" s="446">
        <v>0.3</v>
      </c>
      <c r="UYQ38" s="451">
        <f>+VLOOKUP(UYL38,[111]Insumos!$A$2:$F$2700,5,FALSE)</f>
        <v>2679</v>
      </c>
      <c r="UYR38" s="451">
        <f>+ROUND(UYP38*UYQ38,0)</f>
        <v>804</v>
      </c>
      <c r="UYS38" s="450" t="s">
        <v>327</v>
      </c>
      <c r="UYT38" s="450" t="s">
        <v>127</v>
      </c>
      <c r="UYU38" s="446" t="s">
        <v>128</v>
      </c>
      <c r="UYV38" s="446" t="s">
        <v>129</v>
      </c>
      <c r="UYW38" s="446" t="s">
        <v>130</v>
      </c>
      <c r="UYX38" s="446">
        <v>0.3</v>
      </c>
      <c r="UYY38" s="451">
        <f>+VLOOKUP(UYT38,[111]Insumos!$A$2:$F$2700,5,FALSE)</f>
        <v>2679</v>
      </c>
      <c r="UYZ38" s="451">
        <f>+ROUND(UYX38*UYY38,0)</f>
        <v>804</v>
      </c>
      <c r="UZA38" s="450" t="s">
        <v>327</v>
      </c>
      <c r="UZB38" s="450" t="s">
        <v>127</v>
      </c>
      <c r="UZC38" s="446" t="s">
        <v>128</v>
      </c>
      <c r="UZD38" s="446" t="s">
        <v>129</v>
      </c>
      <c r="UZE38" s="446" t="s">
        <v>130</v>
      </c>
      <c r="UZF38" s="446">
        <v>0.3</v>
      </c>
      <c r="UZG38" s="451">
        <f>+VLOOKUP(UZB38,[111]Insumos!$A$2:$F$2700,5,FALSE)</f>
        <v>2679</v>
      </c>
      <c r="UZH38" s="451">
        <f>+ROUND(UZF38*UZG38,0)</f>
        <v>804</v>
      </c>
      <c r="UZI38" s="450" t="s">
        <v>327</v>
      </c>
      <c r="UZJ38" s="450" t="s">
        <v>127</v>
      </c>
      <c r="UZK38" s="446" t="s">
        <v>128</v>
      </c>
      <c r="UZL38" s="446" t="s">
        <v>129</v>
      </c>
      <c r="UZM38" s="446" t="s">
        <v>130</v>
      </c>
      <c r="UZN38" s="446">
        <v>0.3</v>
      </c>
      <c r="UZO38" s="451">
        <f>+VLOOKUP(UZJ38,[111]Insumos!$A$2:$F$2700,5,FALSE)</f>
        <v>2679</v>
      </c>
      <c r="UZP38" s="451">
        <f>+ROUND(UZN38*UZO38,0)</f>
        <v>804</v>
      </c>
      <c r="UZQ38" s="450" t="s">
        <v>327</v>
      </c>
      <c r="UZR38" s="450" t="s">
        <v>127</v>
      </c>
      <c r="UZS38" s="446" t="s">
        <v>128</v>
      </c>
      <c r="UZT38" s="446" t="s">
        <v>129</v>
      </c>
      <c r="UZU38" s="446" t="s">
        <v>130</v>
      </c>
      <c r="UZV38" s="446">
        <v>0.3</v>
      </c>
      <c r="UZW38" s="451">
        <f>+VLOOKUP(UZR38,[111]Insumos!$A$2:$F$2700,5,FALSE)</f>
        <v>2679</v>
      </c>
      <c r="UZX38" s="451">
        <f>+ROUND(UZV38*UZW38,0)</f>
        <v>804</v>
      </c>
      <c r="UZY38" s="450" t="s">
        <v>327</v>
      </c>
      <c r="UZZ38" s="450" t="s">
        <v>127</v>
      </c>
      <c r="VAA38" s="446" t="s">
        <v>128</v>
      </c>
      <c r="VAB38" s="446" t="s">
        <v>129</v>
      </c>
      <c r="VAC38" s="446" t="s">
        <v>130</v>
      </c>
      <c r="VAD38" s="446">
        <v>0.3</v>
      </c>
      <c r="VAE38" s="451">
        <f>+VLOOKUP(UZZ38,[111]Insumos!$A$2:$F$2700,5,FALSE)</f>
        <v>2679</v>
      </c>
      <c r="VAF38" s="451">
        <f>+ROUND(VAD38*VAE38,0)</f>
        <v>804</v>
      </c>
      <c r="VAG38" s="450" t="s">
        <v>327</v>
      </c>
      <c r="VAH38" s="450" t="s">
        <v>127</v>
      </c>
      <c r="VAI38" s="446" t="s">
        <v>128</v>
      </c>
      <c r="VAJ38" s="446" t="s">
        <v>129</v>
      </c>
      <c r="VAK38" s="446" t="s">
        <v>130</v>
      </c>
      <c r="VAL38" s="446">
        <v>0.3</v>
      </c>
      <c r="VAM38" s="451">
        <f>+VLOOKUP(VAH38,[111]Insumos!$A$2:$F$2700,5,FALSE)</f>
        <v>2679</v>
      </c>
      <c r="VAN38" s="451">
        <f>+ROUND(VAL38*VAM38,0)</f>
        <v>804</v>
      </c>
      <c r="VAO38" s="450" t="s">
        <v>327</v>
      </c>
      <c r="VAP38" s="450" t="s">
        <v>127</v>
      </c>
      <c r="VAQ38" s="446" t="s">
        <v>128</v>
      </c>
      <c r="VAR38" s="446" t="s">
        <v>129</v>
      </c>
      <c r="VAS38" s="446" t="s">
        <v>130</v>
      </c>
      <c r="VAT38" s="446">
        <v>0.3</v>
      </c>
      <c r="VAU38" s="451">
        <f>+VLOOKUP(VAP38,[111]Insumos!$A$2:$F$2700,5,FALSE)</f>
        <v>2679</v>
      </c>
      <c r="VAV38" s="451">
        <f>+ROUND(VAT38*VAU38,0)</f>
        <v>804</v>
      </c>
      <c r="VAW38" s="450" t="s">
        <v>327</v>
      </c>
      <c r="VAX38" s="450" t="s">
        <v>127</v>
      </c>
      <c r="VAY38" s="446" t="s">
        <v>128</v>
      </c>
      <c r="VAZ38" s="446" t="s">
        <v>129</v>
      </c>
      <c r="VBA38" s="446" t="s">
        <v>130</v>
      </c>
      <c r="VBB38" s="446">
        <v>0.3</v>
      </c>
      <c r="VBC38" s="451">
        <f>+VLOOKUP(VAX38,[111]Insumos!$A$2:$F$2700,5,FALSE)</f>
        <v>2679</v>
      </c>
      <c r="VBD38" s="451">
        <f>+ROUND(VBB38*VBC38,0)</f>
        <v>804</v>
      </c>
      <c r="VBE38" s="450" t="s">
        <v>327</v>
      </c>
      <c r="VBF38" s="450" t="s">
        <v>127</v>
      </c>
      <c r="VBG38" s="446" t="s">
        <v>128</v>
      </c>
      <c r="VBH38" s="446" t="s">
        <v>129</v>
      </c>
      <c r="VBI38" s="446" t="s">
        <v>130</v>
      </c>
      <c r="VBJ38" s="446">
        <v>0.3</v>
      </c>
      <c r="VBK38" s="451">
        <f>+VLOOKUP(VBF38,[111]Insumos!$A$2:$F$2700,5,FALSE)</f>
        <v>2679</v>
      </c>
      <c r="VBL38" s="451">
        <f>+ROUND(VBJ38*VBK38,0)</f>
        <v>804</v>
      </c>
      <c r="VBM38" s="450" t="s">
        <v>327</v>
      </c>
      <c r="VBN38" s="450" t="s">
        <v>127</v>
      </c>
      <c r="VBO38" s="446" t="s">
        <v>128</v>
      </c>
      <c r="VBP38" s="446" t="s">
        <v>129</v>
      </c>
      <c r="VBQ38" s="446" t="s">
        <v>130</v>
      </c>
      <c r="VBR38" s="446">
        <v>0.3</v>
      </c>
      <c r="VBS38" s="451">
        <f>+VLOOKUP(VBN38,[111]Insumos!$A$2:$F$2700,5,FALSE)</f>
        <v>2679</v>
      </c>
      <c r="VBT38" s="451">
        <f>+ROUND(VBR38*VBS38,0)</f>
        <v>804</v>
      </c>
      <c r="VBU38" s="450" t="s">
        <v>327</v>
      </c>
      <c r="VBV38" s="450" t="s">
        <v>127</v>
      </c>
      <c r="VBW38" s="446" t="s">
        <v>128</v>
      </c>
      <c r="VBX38" s="446" t="s">
        <v>129</v>
      </c>
      <c r="VBY38" s="446" t="s">
        <v>130</v>
      </c>
      <c r="VBZ38" s="446">
        <v>0.3</v>
      </c>
      <c r="VCA38" s="451">
        <f>+VLOOKUP(VBV38,[111]Insumos!$A$2:$F$2700,5,FALSE)</f>
        <v>2679</v>
      </c>
      <c r="VCB38" s="451">
        <f>+ROUND(VBZ38*VCA38,0)</f>
        <v>804</v>
      </c>
      <c r="VCC38" s="450" t="s">
        <v>327</v>
      </c>
      <c r="VCD38" s="450" t="s">
        <v>127</v>
      </c>
      <c r="VCE38" s="446" t="s">
        <v>128</v>
      </c>
      <c r="VCF38" s="446" t="s">
        <v>129</v>
      </c>
      <c r="VCG38" s="446" t="s">
        <v>130</v>
      </c>
      <c r="VCH38" s="446">
        <v>0.3</v>
      </c>
      <c r="VCI38" s="451">
        <f>+VLOOKUP(VCD38,[111]Insumos!$A$2:$F$2700,5,FALSE)</f>
        <v>2679</v>
      </c>
      <c r="VCJ38" s="451">
        <f>+ROUND(VCH38*VCI38,0)</f>
        <v>804</v>
      </c>
      <c r="VCK38" s="450" t="s">
        <v>327</v>
      </c>
      <c r="VCL38" s="450" t="s">
        <v>127</v>
      </c>
      <c r="VCM38" s="446" t="s">
        <v>128</v>
      </c>
      <c r="VCN38" s="446" t="s">
        <v>129</v>
      </c>
      <c r="VCO38" s="446" t="s">
        <v>130</v>
      </c>
      <c r="VCP38" s="446">
        <v>0.3</v>
      </c>
      <c r="VCQ38" s="451">
        <f>+VLOOKUP(VCL38,[111]Insumos!$A$2:$F$2700,5,FALSE)</f>
        <v>2679</v>
      </c>
      <c r="VCR38" s="451">
        <f>+ROUND(VCP38*VCQ38,0)</f>
        <v>804</v>
      </c>
      <c r="VCS38" s="450" t="s">
        <v>327</v>
      </c>
      <c r="VCT38" s="450" t="s">
        <v>127</v>
      </c>
      <c r="VCU38" s="446" t="s">
        <v>128</v>
      </c>
      <c r="VCV38" s="446" t="s">
        <v>129</v>
      </c>
      <c r="VCW38" s="446" t="s">
        <v>130</v>
      </c>
      <c r="VCX38" s="446">
        <v>0.3</v>
      </c>
      <c r="VCY38" s="451">
        <f>+VLOOKUP(VCT38,[111]Insumos!$A$2:$F$2700,5,FALSE)</f>
        <v>2679</v>
      </c>
      <c r="VCZ38" s="451">
        <f>+ROUND(VCX38*VCY38,0)</f>
        <v>804</v>
      </c>
      <c r="VDA38" s="450" t="s">
        <v>327</v>
      </c>
      <c r="VDB38" s="450" t="s">
        <v>127</v>
      </c>
      <c r="VDC38" s="446" t="s">
        <v>128</v>
      </c>
      <c r="VDD38" s="446" t="s">
        <v>129</v>
      </c>
      <c r="VDE38" s="446" t="s">
        <v>130</v>
      </c>
      <c r="VDF38" s="446">
        <v>0.3</v>
      </c>
      <c r="VDG38" s="451">
        <f>+VLOOKUP(VDB38,[111]Insumos!$A$2:$F$2700,5,FALSE)</f>
        <v>2679</v>
      </c>
      <c r="VDH38" s="451">
        <f>+ROUND(VDF38*VDG38,0)</f>
        <v>804</v>
      </c>
      <c r="VDI38" s="450" t="s">
        <v>327</v>
      </c>
      <c r="VDJ38" s="450" t="s">
        <v>127</v>
      </c>
      <c r="VDK38" s="446" t="s">
        <v>128</v>
      </c>
      <c r="VDL38" s="446" t="s">
        <v>129</v>
      </c>
      <c r="VDM38" s="446" t="s">
        <v>130</v>
      </c>
      <c r="VDN38" s="446">
        <v>0.3</v>
      </c>
      <c r="VDO38" s="451">
        <f>+VLOOKUP(VDJ38,[111]Insumos!$A$2:$F$2700,5,FALSE)</f>
        <v>2679</v>
      </c>
      <c r="VDP38" s="451">
        <f>+ROUND(VDN38*VDO38,0)</f>
        <v>804</v>
      </c>
      <c r="VDQ38" s="450" t="s">
        <v>327</v>
      </c>
      <c r="VDR38" s="450" t="s">
        <v>127</v>
      </c>
      <c r="VDS38" s="446" t="s">
        <v>128</v>
      </c>
      <c r="VDT38" s="446" t="s">
        <v>129</v>
      </c>
      <c r="VDU38" s="446" t="s">
        <v>130</v>
      </c>
      <c r="VDV38" s="446">
        <v>0.3</v>
      </c>
      <c r="VDW38" s="451">
        <f>+VLOOKUP(VDR38,[111]Insumos!$A$2:$F$2700,5,FALSE)</f>
        <v>2679</v>
      </c>
      <c r="VDX38" s="451">
        <f>+ROUND(VDV38*VDW38,0)</f>
        <v>804</v>
      </c>
      <c r="VDY38" s="450" t="s">
        <v>327</v>
      </c>
      <c r="VDZ38" s="450" t="s">
        <v>127</v>
      </c>
      <c r="VEA38" s="446" t="s">
        <v>128</v>
      </c>
      <c r="VEB38" s="446" t="s">
        <v>129</v>
      </c>
      <c r="VEC38" s="446" t="s">
        <v>130</v>
      </c>
      <c r="VED38" s="446">
        <v>0.3</v>
      </c>
      <c r="VEE38" s="451">
        <f>+VLOOKUP(VDZ38,[111]Insumos!$A$2:$F$2700,5,FALSE)</f>
        <v>2679</v>
      </c>
      <c r="VEF38" s="451">
        <f>+ROUND(VED38*VEE38,0)</f>
        <v>804</v>
      </c>
      <c r="VEG38" s="450" t="s">
        <v>327</v>
      </c>
      <c r="VEH38" s="450" t="s">
        <v>127</v>
      </c>
      <c r="VEI38" s="446" t="s">
        <v>128</v>
      </c>
      <c r="VEJ38" s="446" t="s">
        <v>129</v>
      </c>
      <c r="VEK38" s="446" t="s">
        <v>130</v>
      </c>
      <c r="VEL38" s="446">
        <v>0.3</v>
      </c>
      <c r="VEM38" s="451">
        <f>+VLOOKUP(VEH38,[111]Insumos!$A$2:$F$2700,5,FALSE)</f>
        <v>2679</v>
      </c>
      <c r="VEN38" s="451">
        <f>+ROUND(VEL38*VEM38,0)</f>
        <v>804</v>
      </c>
      <c r="VEO38" s="450" t="s">
        <v>327</v>
      </c>
      <c r="VEP38" s="450" t="s">
        <v>127</v>
      </c>
      <c r="VEQ38" s="446" t="s">
        <v>128</v>
      </c>
      <c r="VER38" s="446" t="s">
        <v>129</v>
      </c>
      <c r="VES38" s="446" t="s">
        <v>130</v>
      </c>
      <c r="VET38" s="446">
        <v>0.3</v>
      </c>
      <c r="VEU38" s="451">
        <f>+VLOOKUP(VEP38,[111]Insumos!$A$2:$F$2700,5,FALSE)</f>
        <v>2679</v>
      </c>
      <c r="VEV38" s="451">
        <f>+ROUND(VET38*VEU38,0)</f>
        <v>804</v>
      </c>
      <c r="VEW38" s="450" t="s">
        <v>327</v>
      </c>
      <c r="VEX38" s="450" t="s">
        <v>127</v>
      </c>
      <c r="VEY38" s="446" t="s">
        <v>128</v>
      </c>
      <c r="VEZ38" s="446" t="s">
        <v>129</v>
      </c>
      <c r="VFA38" s="446" t="s">
        <v>130</v>
      </c>
      <c r="VFB38" s="446">
        <v>0.3</v>
      </c>
      <c r="VFC38" s="451">
        <f>+VLOOKUP(VEX38,[111]Insumos!$A$2:$F$2700,5,FALSE)</f>
        <v>2679</v>
      </c>
      <c r="VFD38" s="451">
        <f>+ROUND(VFB38*VFC38,0)</f>
        <v>804</v>
      </c>
      <c r="VFE38" s="450" t="s">
        <v>327</v>
      </c>
      <c r="VFF38" s="450" t="s">
        <v>127</v>
      </c>
      <c r="VFG38" s="446" t="s">
        <v>128</v>
      </c>
      <c r="VFH38" s="446" t="s">
        <v>129</v>
      </c>
      <c r="VFI38" s="446" t="s">
        <v>130</v>
      </c>
      <c r="VFJ38" s="446">
        <v>0.3</v>
      </c>
      <c r="VFK38" s="451">
        <f>+VLOOKUP(VFF38,[111]Insumos!$A$2:$F$2700,5,FALSE)</f>
        <v>2679</v>
      </c>
      <c r="VFL38" s="451">
        <f>+ROUND(VFJ38*VFK38,0)</f>
        <v>804</v>
      </c>
      <c r="VFM38" s="450" t="s">
        <v>327</v>
      </c>
      <c r="VFN38" s="450" t="s">
        <v>127</v>
      </c>
      <c r="VFO38" s="446" t="s">
        <v>128</v>
      </c>
      <c r="VFP38" s="446" t="s">
        <v>129</v>
      </c>
      <c r="VFQ38" s="446" t="s">
        <v>130</v>
      </c>
      <c r="VFR38" s="446">
        <v>0.3</v>
      </c>
      <c r="VFS38" s="451">
        <f>+VLOOKUP(VFN38,[111]Insumos!$A$2:$F$2700,5,FALSE)</f>
        <v>2679</v>
      </c>
      <c r="VFT38" s="451">
        <f>+ROUND(VFR38*VFS38,0)</f>
        <v>804</v>
      </c>
      <c r="VFU38" s="450" t="s">
        <v>327</v>
      </c>
      <c r="VFV38" s="450" t="s">
        <v>127</v>
      </c>
      <c r="VFW38" s="446" t="s">
        <v>128</v>
      </c>
      <c r="VFX38" s="446" t="s">
        <v>129</v>
      </c>
      <c r="VFY38" s="446" t="s">
        <v>130</v>
      </c>
      <c r="VFZ38" s="446">
        <v>0.3</v>
      </c>
      <c r="VGA38" s="451">
        <f>+VLOOKUP(VFV38,[111]Insumos!$A$2:$F$2700,5,FALSE)</f>
        <v>2679</v>
      </c>
      <c r="VGB38" s="451">
        <f>+ROUND(VFZ38*VGA38,0)</f>
        <v>804</v>
      </c>
      <c r="VGC38" s="450" t="s">
        <v>327</v>
      </c>
      <c r="VGD38" s="450" t="s">
        <v>127</v>
      </c>
      <c r="VGE38" s="446" t="s">
        <v>128</v>
      </c>
      <c r="VGF38" s="446" t="s">
        <v>129</v>
      </c>
      <c r="VGG38" s="446" t="s">
        <v>130</v>
      </c>
      <c r="VGH38" s="446">
        <v>0.3</v>
      </c>
      <c r="VGI38" s="451">
        <f>+VLOOKUP(VGD38,[111]Insumos!$A$2:$F$2700,5,FALSE)</f>
        <v>2679</v>
      </c>
      <c r="VGJ38" s="451">
        <f>+ROUND(VGH38*VGI38,0)</f>
        <v>804</v>
      </c>
      <c r="VGK38" s="450" t="s">
        <v>327</v>
      </c>
      <c r="VGL38" s="450" t="s">
        <v>127</v>
      </c>
      <c r="VGM38" s="446" t="s">
        <v>128</v>
      </c>
      <c r="VGN38" s="446" t="s">
        <v>129</v>
      </c>
      <c r="VGO38" s="446" t="s">
        <v>130</v>
      </c>
      <c r="VGP38" s="446">
        <v>0.3</v>
      </c>
      <c r="VGQ38" s="451">
        <f>+VLOOKUP(VGL38,[111]Insumos!$A$2:$F$2700,5,FALSE)</f>
        <v>2679</v>
      </c>
      <c r="VGR38" s="451">
        <f>+ROUND(VGP38*VGQ38,0)</f>
        <v>804</v>
      </c>
      <c r="VGS38" s="450" t="s">
        <v>327</v>
      </c>
      <c r="VGT38" s="450" t="s">
        <v>127</v>
      </c>
      <c r="VGU38" s="446" t="s">
        <v>128</v>
      </c>
      <c r="VGV38" s="446" t="s">
        <v>129</v>
      </c>
      <c r="VGW38" s="446" t="s">
        <v>130</v>
      </c>
      <c r="VGX38" s="446">
        <v>0.3</v>
      </c>
      <c r="VGY38" s="451">
        <f>+VLOOKUP(VGT38,[111]Insumos!$A$2:$F$2700,5,FALSE)</f>
        <v>2679</v>
      </c>
      <c r="VGZ38" s="451">
        <f>+ROUND(VGX38*VGY38,0)</f>
        <v>804</v>
      </c>
      <c r="VHA38" s="450" t="s">
        <v>327</v>
      </c>
      <c r="VHB38" s="450" t="s">
        <v>127</v>
      </c>
      <c r="VHC38" s="446" t="s">
        <v>128</v>
      </c>
      <c r="VHD38" s="446" t="s">
        <v>129</v>
      </c>
      <c r="VHE38" s="446" t="s">
        <v>130</v>
      </c>
      <c r="VHF38" s="446">
        <v>0.3</v>
      </c>
      <c r="VHG38" s="451">
        <f>+VLOOKUP(VHB38,[111]Insumos!$A$2:$F$2700,5,FALSE)</f>
        <v>2679</v>
      </c>
      <c r="VHH38" s="451">
        <f>+ROUND(VHF38*VHG38,0)</f>
        <v>804</v>
      </c>
      <c r="VHI38" s="450" t="s">
        <v>327</v>
      </c>
      <c r="VHJ38" s="450" t="s">
        <v>127</v>
      </c>
      <c r="VHK38" s="446" t="s">
        <v>128</v>
      </c>
      <c r="VHL38" s="446" t="s">
        <v>129</v>
      </c>
      <c r="VHM38" s="446" t="s">
        <v>130</v>
      </c>
      <c r="VHN38" s="446">
        <v>0.3</v>
      </c>
      <c r="VHO38" s="451">
        <f>+VLOOKUP(VHJ38,[111]Insumos!$A$2:$F$2700,5,FALSE)</f>
        <v>2679</v>
      </c>
      <c r="VHP38" s="451">
        <f>+ROUND(VHN38*VHO38,0)</f>
        <v>804</v>
      </c>
      <c r="VHQ38" s="450" t="s">
        <v>327</v>
      </c>
      <c r="VHR38" s="450" t="s">
        <v>127</v>
      </c>
      <c r="VHS38" s="446" t="s">
        <v>128</v>
      </c>
      <c r="VHT38" s="446" t="s">
        <v>129</v>
      </c>
      <c r="VHU38" s="446" t="s">
        <v>130</v>
      </c>
      <c r="VHV38" s="446">
        <v>0.3</v>
      </c>
      <c r="VHW38" s="451">
        <f>+VLOOKUP(VHR38,[111]Insumos!$A$2:$F$2700,5,FALSE)</f>
        <v>2679</v>
      </c>
      <c r="VHX38" s="451">
        <f>+ROUND(VHV38*VHW38,0)</f>
        <v>804</v>
      </c>
      <c r="VHY38" s="450" t="s">
        <v>327</v>
      </c>
      <c r="VHZ38" s="450" t="s">
        <v>127</v>
      </c>
      <c r="VIA38" s="446" t="s">
        <v>128</v>
      </c>
      <c r="VIB38" s="446" t="s">
        <v>129</v>
      </c>
      <c r="VIC38" s="446" t="s">
        <v>130</v>
      </c>
      <c r="VID38" s="446">
        <v>0.3</v>
      </c>
      <c r="VIE38" s="451">
        <f>+VLOOKUP(VHZ38,[111]Insumos!$A$2:$F$2700,5,FALSE)</f>
        <v>2679</v>
      </c>
      <c r="VIF38" s="451">
        <f>+ROUND(VID38*VIE38,0)</f>
        <v>804</v>
      </c>
      <c r="VIG38" s="450" t="s">
        <v>327</v>
      </c>
      <c r="VIH38" s="450" t="s">
        <v>127</v>
      </c>
      <c r="VII38" s="446" t="s">
        <v>128</v>
      </c>
      <c r="VIJ38" s="446" t="s">
        <v>129</v>
      </c>
      <c r="VIK38" s="446" t="s">
        <v>130</v>
      </c>
      <c r="VIL38" s="446">
        <v>0.3</v>
      </c>
      <c r="VIM38" s="451">
        <f>+VLOOKUP(VIH38,[111]Insumos!$A$2:$F$2700,5,FALSE)</f>
        <v>2679</v>
      </c>
      <c r="VIN38" s="451">
        <f>+ROUND(VIL38*VIM38,0)</f>
        <v>804</v>
      </c>
      <c r="VIO38" s="450" t="s">
        <v>327</v>
      </c>
      <c r="VIP38" s="450" t="s">
        <v>127</v>
      </c>
      <c r="VIQ38" s="446" t="s">
        <v>128</v>
      </c>
      <c r="VIR38" s="446" t="s">
        <v>129</v>
      </c>
      <c r="VIS38" s="446" t="s">
        <v>130</v>
      </c>
      <c r="VIT38" s="446">
        <v>0.3</v>
      </c>
      <c r="VIU38" s="451">
        <f>+VLOOKUP(VIP38,[111]Insumos!$A$2:$F$2700,5,FALSE)</f>
        <v>2679</v>
      </c>
      <c r="VIV38" s="451">
        <f>+ROUND(VIT38*VIU38,0)</f>
        <v>804</v>
      </c>
      <c r="VIW38" s="450" t="s">
        <v>327</v>
      </c>
      <c r="VIX38" s="450" t="s">
        <v>127</v>
      </c>
      <c r="VIY38" s="446" t="s">
        <v>128</v>
      </c>
      <c r="VIZ38" s="446" t="s">
        <v>129</v>
      </c>
      <c r="VJA38" s="446" t="s">
        <v>130</v>
      </c>
      <c r="VJB38" s="446">
        <v>0.3</v>
      </c>
      <c r="VJC38" s="451">
        <f>+VLOOKUP(VIX38,[111]Insumos!$A$2:$F$2700,5,FALSE)</f>
        <v>2679</v>
      </c>
      <c r="VJD38" s="451">
        <f>+ROUND(VJB38*VJC38,0)</f>
        <v>804</v>
      </c>
      <c r="VJE38" s="450" t="s">
        <v>327</v>
      </c>
      <c r="VJF38" s="450" t="s">
        <v>127</v>
      </c>
      <c r="VJG38" s="446" t="s">
        <v>128</v>
      </c>
      <c r="VJH38" s="446" t="s">
        <v>129</v>
      </c>
      <c r="VJI38" s="446" t="s">
        <v>130</v>
      </c>
      <c r="VJJ38" s="446">
        <v>0.3</v>
      </c>
      <c r="VJK38" s="451">
        <f>+VLOOKUP(VJF38,[111]Insumos!$A$2:$F$2700,5,FALSE)</f>
        <v>2679</v>
      </c>
      <c r="VJL38" s="451">
        <f>+ROUND(VJJ38*VJK38,0)</f>
        <v>804</v>
      </c>
      <c r="VJM38" s="450" t="s">
        <v>327</v>
      </c>
      <c r="VJN38" s="450" t="s">
        <v>127</v>
      </c>
      <c r="VJO38" s="446" t="s">
        <v>128</v>
      </c>
      <c r="VJP38" s="446" t="s">
        <v>129</v>
      </c>
      <c r="VJQ38" s="446" t="s">
        <v>130</v>
      </c>
      <c r="VJR38" s="446">
        <v>0.3</v>
      </c>
      <c r="VJS38" s="451">
        <f>+VLOOKUP(VJN38,[111]Insumos!$A$2:$F$2700,5,FALSE)</f>
        <v>2679</v>
      </c>
      <c r="VJT38" s="451">
        <f>+ROUND(VJR38*VJS38,0)</f>
        <v>804</v>
      </c>
      <c r="VJU38" s="450" t="s">
        <v>327</v>
      </c>
      <c r="VJV38" s="450" t="s">
        <v>127</v>
      </c>
      <c r="VJW38" s="446" t="s">
        <v>128</v>
      </c>
      <c r="VJX38" s="446" t="s">
        <v>129</v>
      </c>
      <c r="VJY38" s="446" t="s">
        <v>130</v>
      </c>
      <c r="VJZ38" s="446">
        <v>0.3</v>
      </c>
      <c r="VKA38" s="451">
        <f>+VLOOKUP(VJV38,[111]Insumos!$A$2:$F$2700,5,FALSE)</f>
        <v>2679</v>
      </c>
      <c r="VKB38" s="451">
        <f>+ROUND(VJZ38*VKA38,0)</f>
        <v>804</v>
      </c>
      <c r="VKC38" s="450" t="s">
        <v>327</v>
      </c>
      <c r="VKD38" s="450" t="s">
        <v>127</v>
      </c>
      <c r="VKE38" s="446" t="s">
        <v>128</v>
      </c>
      <c r="VKF38" s="446" t="s">
        <v>129</v>
      </c>
      <c r="VKG38" s="446" t="s">
        <v>130</v>
      </c>
      <c r="VKH38" s="446">
        <v>0.3</v>
      </c>
      <c r="VKI38" s="451">
        <f>+VLOOKUP(VKD38,[111]Insumos!$A$2:$F$2700,5,FALSE)</f>
        <v>2679</v>
      </c>
      <c r="VKJ38" s="451">
        <f>+ROUND(VKH38*VKI38,0)</f>
        <v>804</v>
      </c>
      <c r="VKK38" s="450" t="s">
        <v>327</v>
      </c>
      <c r="VKL38" s="450" t="s">
        <v>127</v>
      </c>
      <c r="VKM38" s="446" t="s">
        <v>128</v>
      </c>
      <c r="VKN38" s="446" t="s">
        <v>129</v>
      </c>
      <c r="VKO38" s="446" t="s">
        <v>130</v>
      </c>
      <c r="VKP38" s="446">
        <v>0.3</v>
      </c>
      <c r="VKQ38" s="451">
        <f>+VLOOKUP(VKL38,[111]Insumos!$A$2:$F$2700,5,FALSE)</f>
        <v>2679</v>
      </c>
      <c r="VKR38" s="451">
        <f>+ROUND(VKP38*VKQ38,0)</f>
        <v>804</v>
      </c>
      <c r="VKS38" s="450" t="s">
        <v>327</v>
      </c>
      <c r="VKT38" s="450" t="s">
        <v>127</v>
      </c>
      <c r="VKU38" s="446" t="s">
        <v>128</v>
      </c>
      <c r="VKV38" s="446" t="s">
        <v>129</v>
      </c>
      <c r="VKW38" s="446" t="s">
        <v>130</v>
      </c>
      <c r="VKX38" s="446">
        <v>0.3</v>
      </c>
      <c r="VKY38" s="451">
        <f>+VLOOKUP(VKT38,[111]Insumos!$A$2:$F$2700,5,FALSE)</f>
        <v>2679</v>
      </c>
      <c r="VKZ38" s="451">
        <f>+ROUND(VKX38*VKY38,0)</f>
        <v>804</v>
      </c>
      <c r="VLA38" s="450" t="s">
        <v>327</v>
      </c>
      <c r="VLB38" s="450" t="s">
        <v>127</v>
      </c>
      <c r="VLC38" s="446" t="s">
        <v>128</v>
      </c>
      <c r="VLD38" s="446" t="s">
        <v>129</v>
      </c>
      <c r="VLE38" s="446" t="s">
        <v>130</v>
      </c>
      <c r="VLF38" s="446">
        <v>0.3</v>
      </c>
      <c r="VLG38" s="451">
        <f>+VLOOKUP(VLB38,[111]Insumos!$A$2:$F$2700,5,FALSE)</f>
        <v>2679</v>
      </c>
      <c r="VLH38" s="451">
        <f>+ROUND(VLF38*VLG38,0)</f>
        <v>804</v>
      </c>
      <c r="VLI38" s="450" t="s">
        <v>327</v>
      </c>
      <c r="VLJ38" s="450" t="s">
        <v>127</v>
      </c>
      <c r="VLK38" s="446" t="s">
        <v>128</v>
      </c>
      <c r="VLL38" s="446" t="s">
        <v>129</v>
      </c>
      <c r="VLM38" s="446" t="s">
        <v>130</v>
      </c>
      <c r="VLN38" s="446">
        <v>0.3</v>
      </c>
      <c r="VLO38" s="451">
        <f>+VLOOKUP(VLJ38,[111]Insumos!$A$2:$F$2700,5,FALSE)</f>
        <v>2679</v>
      </c>
      <c r="VLP38" s="451">
        <f>+ROUND(VLN38*VLO38,0)</f>
        <v>804</v>
      </c>
      <c r="VLQ38" s="450" t="s">
        <v>327</v>
      </c>
      <c r="VLR38" s="450" t="s">
        <v>127</v>
      </c>
      <c r="VLS38" s="446" t="s">
        <v>128</v>
      </c>
      <c r="VLT38" s="446" t="s">
        <v>129</v>
      </c>
      <c r="VLU38" s="446" t="s">
        <v>130</v>
      </c>
      <c r="VLV38" s="446">
        <v>0.3</v>
      </c>
      <c r="VLW38" s="451">
        <f>+VLOOKUP(VLR38,[111]Insumos!$A$2:$F$2700,5,FALSE)</f>
        <v>2679</v>
      </c>
      <c r="VLX38" s="451">
        <f>+ROUND(VLV38*VLW38,0)</f>
        <v>804</v>
      </c>
      <c r="VLY38" s="450" t="s">
        <v>327</v>
      </c>
      <c r="VLZ38" s="450" t="s">
        <v>127</v>
      </c>
      <c r="VMA38" s="446" t="s">
        <v>128</v>
      </c>
      <c r="VMB38" s="446" t="s">
        <v>129</v>
      </c>
      <c r="VMC38" s="446" t="s">
        <v>130</v>
      </c>
      <c r="VMD38" s="446">
        <v>0.3</v>
      </c>
      <c r="VME38" s="451">
        <f>+VLOOKUP(VLZ38,[111]Insumos!$A$2:$F$2700,5,FALSE)</f>
        <v>2679</v>
      </c>
      <c r="VMF38" s="451">
        <f>+ROUND(VMD38*VME38,0)</f>
        <v>804</v>
      </c>
      <c r="VMG38" s="450" t="s">
        <v>327</v>
      </c>
      <c r="VMH38" s="450" t="s">
        <v>127</v>
      </c>
      <c r="VMI38" s="446" t="s">
        <v>128</v>
      </c>
      <c r="VMJ38" s="446" t="s">
        <v>129</v>
      </c>
      <c r="VMK38" s="446" t="s">
        <v>130</v>
      </c>
      <c r="VML38" s="446">
        <v>0.3</v>
      </c>
      <c r="VMM38" s="451">
        <f>+VLOOKUP(VMH38,[111]Insumos!$A$2:$F$2700,5,FALSE)</f>
        <v>2679</v>
      </c>
      <c r="VMN38" s="451">
        <f>+ROUND(VML38*VMM38,0)</f>
        <v>804</v>
      </c>
      <c r="VMO38" s="450" t="s">
        <v>327</v>
      </c>
      <c r="VMP38" s="450" t="s">
        <v>127</v>
      </c>
      <c r="VMQ38" s="446" t="s">
        <v>128</v>
      </c>
      <c r="VMR38" s="446" t="s">
        <v>129</v>
      </c>
      <c r="VMS38" s="446" t="s">
        <v>130</v>
      </c>
      <c r="VMT38" s="446">
        <v>0.3</v>
      </c>
      <c r="VMU38" s="451">
        <f>+VLOOKUP(VMP38,[111]Insumos!$A$2:$F$2700,5,FALSE)</f>
        <v>2679</v>
      </c>
      <c r="VMV38" s="451">
        <f>+ROUND(VMT38*VMU38,0)</f>
        <v>804</v>
      </c>
      <c r="VMW38" s="450" t="s">
        <v>327</v>
      </c>
      <c r="VMX38" s="450" t="s">
        <v>127</v>
      </c>
      <c r="VMY38" s="446" t="s">
        <v>128</v>
      </c>
      <c r="VMZ38" s="446" t="s">
        <v>129</v>
      </c>
      <c r="VNA38" s="446" t="s">
        <v>130</v>
      </c>
      <c r="VNB38" s="446">
        <v>0.3</v>
      </c>
      <c r="VNC38" s="451">
        <f>+VLOOKUP(VMX38,[111]Insumos!$A$2:$F$2700,5,FALSE)</f>
        <v>2679</v>
      </c>
      <c r="VND38" s="451">
        <f>+ROUND(VNB38*VNC38,0)</f>
        <v>804</v>
      </c>
      <c r="VNE38" s="450" t="s">
        <v>327</v>
      </c>
      <c r="VNF38" s="450" t="s">
        <v>127</v>
      </c>
      <c r="VNG38" s="446" t="s">
        <v>128</v>
      </c>
      <c r="VNH38" s="446" t="s">
        <v>129</v>
      </c>
      <c r="VNI38" s="446" t="s">
        <v>130</v>
      </c>
      <c r="VNJ38" s="446">
        <v>0.3</v>
      </c>
      <c r="VNK38" s="451">
        <f>+VLOOKUP(VNF38,[111]Insumos!$A$2:$F$2700,5,FALSE)</f>
        <v>2679</v>
      </c>
      <c r="VNL38" s="451">
        <f>+ROUND(VNJ38*VNK38,0)</f>
        <v>804</v>
      </c>
      <c r="VNM38" s="450" t="s">
        <v>327</v>
      </c>
      <c r="VNN38" s="450" t="s">
        <v>127</v>
      </c>
      <c r="VNO38" s="446" t="s">
        <v>128</v>
      </c>
      <c r="VNP38" s="446" t="s">
        <v>129</v>
      </c>
      <c r="VNQ38" s="446" t="s">
        <v>130</v>
      </c>
      <c r="VNR38" s="446">
        <v>0.3</v>
      </c>
      <c r="VNS38" s="451">
        <f>+VLOOKUP(VNN38,[111]Insumos!$A$2:$F$2700,5,FALSE)</f>
        <v>2679</v>
      </c>
      <c r="VNT38" s="451">
        <f>+ROUND(VNR38*VNS38,0)</f>
        <v>804</v>
      </c>
      <c r="VNU38" s="450" t="s">
        <v>327</v>
      </c>
      <c r="VNV38" s="450" t="s">
        <v>127</v>
      </c>
      <c r="VNW38" s="446" t="s">
        <v>128</v>
      </c>
      <c r="VNX38" s="446" t="s">
        <v>129</v>
      </c>
      <c r="VNY38" s="446" t="s">
        <v>130</v>
      </c>
      <c r="VNZ38" s="446">
        <v>0.3</v>
      </c>
      <c r="VOA38" s="451">
        <f>+VLOOKUP(VNV38,[111]Insumos!$A$2:$F$2700,5,FALSE)</f>
        <v>2679</v>
      </c>
      <c r="VOB38" s="451">
        <f>+ROUND(VNZ38*VOA38,0)</f>
        <v>804</v>
      </c>
      <c r="VOC38" s="450" t="s">
        <v>327</v>
      </c>
      <c r="VOD38" s="450" t="s">
        <v>127</v>
      </c>
      <c r="VOE38" s="446" t="s">
        <v>128</v>
      </c>
      <c r="VOF38" s="446" t="s">
        <v>129</v>
      </c>
      <c r="VOG38" s="446" t="s">
        <v>130</v>
      </c>
      <c r="VOH38" s="446">
        <v>0.3</v>
      </c>
      <c r="VOI38" s="451">
        <f>+VLOOKUP(VOD38,[111]Insumos!$A$2:$F$2700,5,FALSE)</f>
        <v>2679</v>
      </c>
      <c r="VOJ38" s="451">
        <f>+ROUND(VOH38*VOI38,0)</f>
        <v>804</v>
      </c>
      <c r="VOK38" s="450" t="s">
        <v>327</v>
      </c>
      <c r="VOL38" s="450" t="s">
        <v>127</v>
      </c>
      <c r="VOM38" s="446" t="s">
        <v>128</v>
      </c>
      <c r="VON38" s="446" t="s">
        <v>129</v>
      </c>
      <c r="VOO38" s="446" t="s">
        <v>130</v>
      </c>
      <c r="VOP38" s="446">
        <v>0.3</v>
      </c>
      <c r="VOQ38" s="451">
        <f>+VLOOKUP(VOL38,[111]Insumos!$A$2:$F$2700,5,FALSE)</f>
        <v>2679</v>
      </c>
      <c r="VOR38" s="451">
        <f>+ROUND(VOP38*VOQ38,0)</f>
        <v>804</v>
      </c>
      <c r="VOS38" s="450" t="s">
        <v>327</v>
      </c>
      <c r="VOT38" s="450" t="s">
        <v>127</v>
      </c>
      <c r="VOU38" s="446" t="s">
        <v>128</v>
      </c>
      <c r="VOV38" s="446" t="s">
        <v>129</v>
      </c>
      <c r="VOW38" s="446" t="s">
        <v>130</v>
      </c>
      <c r="VOX38" s="446">
        <v>0.3</v>
      </c>
      <c r="VOY38" s="451">
        <f>+VLOOKUP(VOT38,[111]Insumos!$A$2:$F$2700,5,FALSE)</f>
        <v>2679</v>
      </c>
      <c r="VOZ38" s="451">
        <f>+ROUND(VOX38*VOY38,0)</f>
        <v>804</v>
      </c>
      <c r="VPA38" s="450" t="s">
        <v>327</v>
      </c>
      <c r="VPB38" s="450" t="s">
        <v>127</v>
      </c>
      <c r="VPC38" s="446" t="s">
        <v>128</v>
      </c>
      <c r="VPD38" s="446" t="s">
        <v>129</v>
      </c>
      <c r="VPE38" s="446" t="s">
        <v>130</v>
      </c>
      <c r="VPF38" s="446">
        <v>0.3</v>
      </c>
      <c r="VPG38" s="451">
        <f>+VLOOKUP(VPB38,[111]Insumos!$A$2:$F$2700,5,FALSE)</f>
        <v>2679</v>
      </c>
      <c r="VPH38" s="451">
        <f>+ROUND(VPF38*VPG38,0)</f>
        <v>804</v>
      </c>
      <c r="VPI38" s="450" t="s">
        <v>327</v>
      </c>
      <c r="VPJ38" s="450" t="s">
        <v>127</v>
      </c>
      <c r="VPK38" s="446" t="s">
        <v>128</v>
      </c>
      <c r="VPL38" s="446" t="s">
        <v>129</v>
      </c>
      <c r="VPM38" s="446" t="s">
        <v>130</v>
      </c>
      <c r="VPN38" s="446">
        <v>0.3</v>
      </c>
      <c r="VPO38" s="451">
        <f>+VLOOKUP(VPJ38,[111]Insumos!$A$2:$F$2700,5,FALSE)</f>
        <v>2679</v>
      </c>
      <c r="VPP38" s="451">
        <f>+ROUND(VPN38*VPO38,0)</f>
        <v>804</v>
      </c>
      <c r="VPQ38" s="450" t="s">
        <v>327</v>
      </c>
      <c r="VPR38" s="450" t="s">
        <v>127</v>
      </c>
      <c r="VPS38" s="446" t="s">
        <v>128</v>
      </c>
      <c r="VPT38" s="446" t="s">
        <v>129</v>
      </c>
      <c r="VPU38" s="446" t="s">
        <v>130</v>
      </c>
      <c r="VPV38" s="446">
        <v>0.3</v>
      </c>
      <c r="VPW38" s="451">
        <f>+VLOOKUP(VPR38,[111]Insumos!$A$2:$F$2700,5,FALSE)</f>
        <v>2679</v>
      </c>
      <c r="VPX38" s="451">
        <f>+ROUND(VPV38*VPW38,0)</f>
        <v>804</v>
      </c>
      <c r="VPY38" s="450" t="s">
        <v>327</v>
      </c>
      <c r="VPZ38" s="450" t="s">
        <v>127</v>
      </c>
      <c r="VQA38" s="446" t="s">
        <v>128</v>
      </c>
      <c r="VQB38" s="446" t="s">
        <v>129</v>
      </c>
      <c r="VQC38" s="446" t="s">
        <v>130</v>
      </c>
      <c r="VQD38" s="446">
        <v>0.3</v>
      </c>
      <c r="VQE38" s="451">
        <f>+VLOOKUP(VPZ38,[111]Insumos!$A$2:$F$2700,5,FALSE)</f>
        <v>2679</v>
      </c>
      <c r="VQF38" s="451">
        <f>+ROUND(VQD38*VQE38,0)</f>
        <v>804</v>
      </c>
      <c r="VQG38" s="450" t="s">
        <v>327</v>
      </c>
      <c r="VQH38" s="450" t="s">
        <v>127</v>
      </c>
      <c r="VQI38" s="446" t="s">
        <v>128</v>
      </c>
      <c r="VQJ38" s="446" t="s">
        <v>129</v>
      </c>
      <c r="VQK38" s="446" t="s">
        <v>130</v>
      </c>
      <c r="VQL38" s="446">
        <v>0.3</v>
      </c>
      <c r="VQM38" s="451">
        <f>+VLOOKUP(VQH38,[111]Insumos!$A$2:$F$2700,5,FALSE)</f>
        <v>2679</v>
      </c>
      <c r="VQN38" s="451">
        <f>+ROUND(VQL38*VQM38,0)</f>
        <v>804</v>
      </c>
      <c r="VQO38" s="450" t="s">
        <v>327</v>
      </c>
      <c r="VQP38" s="450" t="s">
        <v>127</v>
      </c>
      <c r="VQQ38" s="446" t="s">
        <v>128</v>
      </c>
      <c r="VQR38" s="446" t="s">
        <v>129</v>
      </c>
      <c r="VQS38" s="446" t="s">
        <v>130</v>
      </c>
      <c r="VQT38" s="446">
        <v>0.3</v>
      </c>
      <c r="VQU38" s="451">
        <f>+VLOOKUP(VQP38,[111]Insumos!$A$2:$F$2700,5,FALSE)</f>
        <v>2679</v>
      </c>
      <c r="VQV38" s="451">
        <f>+ROUND(VQT38*VQU38,0)</f>
        <v>804</v>
      </c>
      <c r="VQW38" s="450" t="s">
        <v>327</v>
      </c>
      <c r="VQX38" s="450" t="s">
        <v>127</v>
      </c>
      <c r="VQY38" s="446" t="s">
        <v>128</v>
      </c>
      <c r="VQZ38" s="446" t="s">
        <v>129</v>
      </c>
      <c r="VRA38" s="446" t="s">
        <v>130</v>
      </c>
      <c r="VRB38" s="446">
        <v>0.3</v>
      </c>
      <c r="VRC38" s="451">
        <f>+VLOOKUP(VQX38,[111]Insumos!$A$2:$F$2700,5,FALSE)</f>
        <v>2679</v>
      </c>
      <c r="VRD38" s="451">
        <f>+ROUND(VRB38*VRC38,0)</f>
        <v>804</v>
      </c>
      <c r="VRE38" s="450" t="s">
        <v>327</v>
      </c>
      <c r="VRF38" s="450" t="s">
        <v>127</v>
      </c>
      <c r="VRG38" s="446" t="s">
        <v>128</v>
      </c>
      <c r="VRH38" s="446" t="s">
        <v>129</v>
      </c>
      <c r="VRI38" s="446" t="s">
        <v>130</v>
      </c>
      <c r="VRJ38" s="446">
        <v>0.3</v>
      </c>
      <c r="VRK38" s="451">
        <f>+VLOOKUP(VRF38,[111]Insumos!$A$2:$F$2700,5,FALSE)</f>
        <v>2679</v>
      </c>
      <c r="VRL38" s="451">
        <f>+ROUND(VRJ38*VRK38,0)</f>
        <v>804</v>
      </c>
      <c r="VRM38" s="450" t="s">
        <v>327</v>
      </c>
      <c r="VRN38" s="450" t="s">
        <v>127</v>
      </c>
      <c r="VRO38" s="446" t="s">
        <v>128</v>
      </c>
      <c r="VRP38" s="446" t="s">
        <v>129</v>
      </c>
      <c r="VRQ38" s="446" t="s">
        <v>130</v>
      </c>
      <c r="VRR38" s="446">
        <v>0.3</v>
      </c>
      <c r="VRS38" s="451">
        <f>+VLOOKUP(VRN38,[111]Insumos!$A$2:$F$2700,5,FALSE)</f>
        <v>2679</v>
      </c>
      <c r="VRT38" s="451">
        <f>+ROUND(VRR38*VRS38,0)</f>
        <v>804</v>
      </c>
      <c r="VRU38" s="450" t="s">
        <v>327</v>
      </c>
      <c r="VRV38" s="450" t="s">
        <v>127</v>
      </c>
      <c r="VRW38" s="446" t="s">
        <v>128</v>
      </c>
      <c r="VRX38" s="446" t="s">
        <v>129</v>
      </c>
      <c r="VRY38" s="446" t="s">
        <v>130</v>
      </c>
      <c r="VRZ38" s="446">
        <v>0.3</v>
      </c>
      <c r="VSA38" s="451">
        <f>+VLOOKUP(VRV38,[111]Insumos!$A$2:$F$2700,5,FALSE)</f>
        <v>2679</v>
      </c>
      <c r="VSB38" s="451">
        <f>+ROUND(VRZ38*VSA38,0)</f>
        <v>804</v>
      </c>
      <c r="VSC38" s="450" t="s">
        <v>327</v>
      </c>
      <c r="VSD38" s="450" t="s">
        <v>127</v>
      </c>
      <c r="VSE38" s="446" t="s">
        <v>128</v>
      </c>
      <c r="VSF38" s="446" t="s">
        <v>129</v>
      </c>
      <c r="VSG38" s="446" t="s">
        <v>130</v>
      </c>
      <c r="VSH38" s="446">
        <v>0.3</v>
      </c>
      <c r="VSI38" s="451">
        <f>+VLOOKUP(VSD38,[111]Insumos!$A$2:$F$2700,5,FALSE)</f>
        <v>2679</v>
      </c>
      <c r="VSJ38" s="451">
        <f>+ROUND(VSH38*VSI38,0)</f>
        <v>804</v>
      </c>
      <c r="VSK38" s="450" t="s">
        <v>327</v>
      </c>
      <c r="VSL38" s="450" t="s">
        <v>127</v>
      </c>
      <c r="VSM38" s="446" t="s">
        <v>128</v>
      </c>
      <c r="VSN38" s="446" t="s">
        <v>129</v>
      </c>
      <c r="VSO38" s="446" t="s">
        <v>130</v>
      </c>
      <c r="VSP38" s="446">
        <v>0.3</v>
      </c>
      <c r="VSQ38" s="451">
        <f>+VLOOKUP(VSL38,[111]Insumos!$A$2:$F$2700,5,FALSE)</f>
        <v>2679</v>
      </c>
      <c r="VSR38" s="451">
        <f>+ROUND(VSP38*VSQ38,0)</f>
        <v>804</v>
      </c>
      <c r="VSS38" s="450" t="s">
        <v>327</v>
      </c>
      <c r="VST38" s="450" t="s">
        <v>127</v>
      </c>
      <c r="VSU38" s="446" t="s">
        <v>128</v>
      </c>
      <c r="VSV38" s="446" t="s">
        <v>129</v>
      </c>
      <c r="VSW38" s="446" t="s">
        <v>130</v>
      </c>
      <c r="VSX38" s="446">
        <v>0.3</v>
      </c>
      <c r="VSY38" s="451">
        <f>+VLOOKUP(VST38,[111]Insumos!$A$2:$F$2700,5,FALSE)</f>
        <v>2679</v>
      </c>
      <c r="VSZ38" s="451">
        <f>+ROUND(VSX38*VSY38,0)</f>
        <v>804</v>
      </c>
      <c r="VTA38" s="450" t="s">
        <v>327</v>
      </c>
      <c r="VTB38" s="450" t="s">
        <v>127</v>
      </c>
      <c r="VTC38" s="446" t="s">
        <v>128</v>
      </c>
      <c r="VTD38" s="446" t="s">
        <v>129</v>
      </c>
      <c r="VTE38" s="446" t="s">
        <v>130</v>
      </c>
      <c r="VTF38" s="446">
        <v>0.3</v>
      </c>
      <c r="VTG38" s="451">
        <f>+VLOOKUP(VTB38,[111]Insumos!$A$2:$F$2700,5,FALSE)</f>
        <v>2679</v>
      </c>
      <c r="VTH38" s="451">
        <f>+ROUND(VTF38*VTG38,0)</f>
        <v>804</v>
      </c>
      <c r="VTI38" s="450" t="s">
        <v>327</v>
      </c>
      <c r="VTJ38" s="450" t="s">
        <v>127</v>
      </c>
      <c r="VTK38" s="446" t="s">
        <v>128</v>
      </c>
      <c r="VTL38" s="446" t="s">
        <v>129</v>
      </c>
      <c r="VTM38" s="446" t="s">
        <v>130</v>
      </c>
      <c r="VTN38" s="446">
        <v>0.3</v>
      </c>
      <c r="VTO38" s="451">
        <f>+VLOOKUP(VTJ38,[111]Insumos!$A$2:$F$2700,5,FALSE)</f>
        <v>2679</v>
      </c>
      <c r="VTP38" s="451">
        <f>+ROUND(VTN38*VTO38,0)</f>
        <v>804</v>
      </c>
      <c r="VTQ38" s="450" t="s">
        <v>327</v>
      </c>
      <c r="VTR38" s="450" t="s">
        <v>127</v>
      </c>
      <c r="VTS38" s="446" t="s">
        <v>128</v>
      </c>
      <c r="VTT38" s="446" t="s">
        <v>129</v>
      </c>
      <c r="VTU38" s="446" t="s">
        <v>130</v>
      </c>
      <c r="VTV38" s="446">
        <v>0.3</v>
      </c>
      <c r="VTW38" s="451">
        <f>+VLOOKUP(VTR38,[111]Insumos!$A$2:$F$2700,5,FALSE)</f>
        <v>2679</v>
      </c>
      <c r="VTX38" s="451">
        <f>+ROUND(VTV38*VTW38,0)</f>
        <v>804</v>
      </c>
      <c r="VTY38" s="450" t="s">
        <v>327</v>
      </c>
      <c r="VTZ38" s="450" t="s">
        <v>127</v>
      </c>
      <c r="VUA38" s="446" t="s">
        <v>128</v>
      </c>
      <c r="VUB38" s="446" t="s">
        <v>129</v>
      </c>
      <c r="VUC38" s="446" t="s">
        <v>130</v>
      </c>
      <c r="VUD38" s="446">
        <v>0.3</v>
      </c>
      <c r="VUE38" s="451">
        <f>+VLOOKUP(VTZ38,[111]Insumos!$A$2:$F$2700,5,FALSE)</f>
        <v>2679</v>
      </c>
      <c r="VUF38" s="451">
        <f>+ROUND(VUD38*VUE38,0)</f>
        <v>804</v>
      </c>
      <c r="VUG38" s="450" t="s">
        <v>327</v>
      </c>
      <c r="VUH38" s="450" t="s">
        <v>127</v>
      </c>
      <c r="VUI38" s="446" t="s">
        <v>128</v>
      </c>
      <c r="VUJ38" s="446" t="s">
        <v>129</v>
      </c>
      <c r="VUK38" s="446" t="s">
        <v>130</v>
      </c>
      <c r="VUL38" s="446">
        <v>0.3</v>
      </c>
      <c r="VUM38" s="451">
        <f>+VLOOKUP(VUH38,[111]Insumos!$A$2:$F$2700,5,FALSE)</f>
        <v>2679</v>
      </c>
      <c r="VUN38" s="451">
        <f>+ROUND(VUL38*VUM38,0)</f>
        <v>804</v>
      </c>
      <c r="VUO38" s="450" t="s">
        <v>327</v>
      </c>
      <c r="VUP38" s="450" t="s">
        <v>127</v>
      </c>
      <c r="VUQ38" s="446" t="s">
        <v>128</v>
      </c>
      <c r="VUR38" s="446" t="s">
        <v>129</v>
      </c>
      <c r="VUS38" s="446" t="s">
        <v>130</v>
      </c>
      <c r="VUT38" s="446">
        <v>0.3</v>
      </c>
      <c r="VUU38" s="451">
        <f>+VLOOKUP(VUP38,[111]Insumos!$A$2:$F$2700,5,FALSE)</f>
        <v>2679</v>
      </c>
      <c r="VUV38" s="451">
        <f>+ROUND(VUT38*VUU38,0)</f>
        <v>804</v>
      </c>
      <c r="VUW38" s="450" t="s">
        <v>327</v>
      </c>
      <c r="VUX38" s="450" t="s">
        <v>127</v>
      </c>
      <c r="VUY38" s="446" t="s">
        <v>128</v>
      </c>
      <c r="VUZ38" s="446" t="s">
        <v>129</v>
      </c>
      <c r="VVA38" s="446" t="s">
        <v>130</v>
      </c>
      <c r="VVB38" s="446">
        <v>0.3</v>
      </c>
      <c r="VVC38" s="451">
        <f>+VLOOKUP(VUX38,[111]Insumos!$A$2:$F$2700,5,FALSE)</f>
        <v>2679</v>
      </c>
      <c r="VVD38" s="451">
        <f>+ROUND(VVB38*VVC38,0)</f>
        <v>804</v>
      </c>
      <c r="VVE38" s="450" t="s">
        <v>327</v>
      </c>
      <c r="VVF38" s="450" t="s">
        <v>127</v>
      </c>
      <c r="VVG38" s="446" t="s">
        <v>128</v>
      </c>
      <c r="VVH38" s="446" t="s">
        <v>129</v>
      </c>
      <c r="VVI38" s="446" t="s">
        <v>130</v>
      </c>
      <c r="VVJ38" s="446">
        <v>0.3</v>
      </c>
      <c r="VVK38" s="451">
        <f>+VLOOKUP(VVF38,[111]Insumos!$A$2:$F$2700,5,FALSE)</f>
        <v>2679</v>
      </c>
      <c r="VVL38" s="451">
        <f>+ROUND(VVJ38*VVK38,0)</f>
        <v>804</v>
      </c>
      <c r="VVM38" s="450" t="s">
        <v>327</v>
      </c>
      <c r="VVN38" s="450" t="s">
        <v>127</v>
      </c>
      <c r="VVO38" s="446" t="s">
        <v>128</v>
      </c>
      <c r="VVP38" s="446" t="s">
        <v>129</v>
      </c>
      <c r="VVQ38" s="446" t="s">
        <v>130</v>
      </c>
      <c r="VVR38" s="446">
        <v>0.3</v>
      </c>
      <c r="VVS38" s="451">
        <f>+VLOOKUP(VVN38,[111]Insumos!$A$2:$F$2700,5,FALSE)</f>
        <v>2679</v>
      </c>
      <c r="VVT38" s="451">
        <f>+ROUND(VVR38*VVS38,0)</f>
        <v>804</v>
      </c>
      <c r="VVU38" s="450" t="s">
        <v>327</v>
      </c>
      <c r="VVV38" s="450" t="s">
        <v>127</v>
      </c>
      <c r="VVW38" s="446" t="s">
        <v>128</v>
      </c>
      <c r="VVX38" s="446" t="s">
        <v>129</v>
      </c>
      <c r="VVY38" s="446" t="s">
        <v>130</v>
      </c>
      <c r="VVZ38" s="446">
        <v>0.3</v>
      </c>
      <c r="VWA38" s="451">
        <f>+VLOOKUP(VVV38,[111]Insumos!$A$2:$F$2700,5,FALSE)</f>
        <v>2679</v>
      </c>
      <c r="VWB38" s="451">
        <f>+ROUND(VVZ38*VWA38,0)</f>
        <v>804</v>
      </c>
      <c r="VWC38" s="450" t="s">
        <v>327</v>
      </c>
      <c r="VWD38" s="450" t="s">
        <v>127</v>
      </c>
      <c r="VWE38" s="446" t="s">
        <v>128</v>
      </c>
      <c r="VWF38" s="446" t="s">
        <v>129</v>
      </c>
      <c r="VWG38" s="446" t="s">
        <v>130</v>
      </c>
      <c r="VWH38" s="446">
        <v>0.3</v>
      </c>
      <c r="VWI38" s="451">
        <f>+VLOOKUP(VWD38,[111]Insumos!$A$2:$F$2700,5,FALSE)</f>
        <v>2679</v>
      </c>
      <c r="VWJ38" s="451">
        <f>+ROUND(VWH38*VWI38,0)</f>
        <v>804</v>
      </c>
      <c r="VWK38" s="450" t="s">
        <v>327</v>
      </c>
      <c r="VWL38" s="450" t="s">
        <v>127</v>
      </c>
      <c r="VWM38" s="446" t="s">
        <v>128</v>
      </c>
      <c r="VWN38" s="446" t="s">
        <v>129</v>
      </c>
      <c r="VWO38" s="446" t="s">
        <v>130</v>
      </c>
      <c r="VWP38" s="446">
        <v>0.3</v>
      </c>
      <c r="VWQ38" s="451">
        <f>+VLOOKUP(VWL38,[111]Insumos!$A$2:$F$2700,5,FALSE)</f>
        <v>2679</v>
      </c>
      <c r="VWR38" s="451">
        <f>+ROUND(VWP38*VWQ38,0)</f>
        <v>804</v>
      </c>
      <c r="VWS38" s="450" t="s">
        <v>327</v>
      </c>
      <c r="VWT38" s="450" t="s">
        <v>127</v>
      </c>
      <c r="VWU38" s="446" t="s">
        <v>128</v>
      </c>
      <c r="VWV38" s="446" t="s">
        <v>129</v>
      </c>
      <c r="VWW38" s="446" t="s">
        <v>130</v>
      </c>
      <c r="VWX38" s="446">
        <v>0.3</v>
      </c>
      <c r="VWY38" s="451">
        <f>+VLOOKUP(VWT38,[111]Insumos!$A$2:$F$2700,5,FALSE)</f>
        <v>2679</v>
      </c>
      <c r="VWZ38" s="451">
        <f>+ROUND(VWX38*VWY38,0)</f>
        <v>804</v>
      </c>
      <c r="VXA38" s="450" t="s">
        <v>327</v>
      </c>
      <c r="VXB38" s="450" t="s">
        <v>127</v>
      </c>
      <c r="VXC38" s="446" t="s">
        <v>128</v>
      </c>
      <c r="VXD38" s="446" t="s">
        <v>129</v>
      </c>
      <c r="VXE38" s="446" t="s">
        <v>130</v>
      </c>
      <c r="VXF38" s="446">
        <v>0.3</v>
      </c>
      <c r="VXG38" s="451">
        <f>+VLOOKUP(VXB38,[111]Insumos!$A$2:$F$2700,5,FALSE)</f>
        <v>2679</v>
      </c>
      <c r="VXH38" s="451">
        <f>+ROUND(VXF38*VXG38,0)</f>
        <v>804</v>
      </c>
      <c r="VXI38" s="450" t="s">
        <v>327</v>
      </c>
      <c r="VXJ38" s="450" t="s">
        <v>127</v>
      </c>
      <c r="VXK38" s="446" t="s">
        <v>128</v>
      </c>
      <c r="VXL38" s="446" t="s">
        <v>129</v>
      </c>
      <c r="VXM38" s="446" t="s">
        <v>130</v>
      </c>
      <c r="VXN38" s="446">
        <v>0.3</v>
      </c>
      <c r="VXO38" s="451">
        <f>+VLOOKUP(VXJ38,[111]Insumos!$A$2:$F$2700,5,FALSE)</f>
        <v>2679</v>
      </c>
      <c r="VXP38" s="451">
        <f>+ROUND(VXN38*VXO38,0)</f>
        <v>804</v>
      </c>
      <c r="VXQ38" s="450" t="s">
        <v>327</v>
      </c>
      <c r="VXR38" s="450" t="s">
        <v>127</v>
      </c>
      <c r="VXS38" s="446" t="s">
        <v>128</v>
      </c>
      <c r="VXT38" s="446" t="s">
        <v>129</v>
      </c>
      <c r="VXU38" s="446" t="s">
        <v>130</v>
      </c>
      <c r="VXV38" s="446">
        <v>0.3</v>
      </c>
      <c r="VXW38" s="451">
        <f>+VLOOKUP(VXR38,[111]Insumos!$A$2:$F$2700,5,FALSE)</f>
        <v>2679</v>
      </c>
      <c r="VXX38" s="451">
        <f>+ROUND(VXV38*VXW38,0)</f>
        <v>804</v>
      </c>
      <c r="VXY38" s="450" t="s">
        <v>327</v>
      </c>
      <c r="VXZ38" s="450" t="s">
        <v>127</v>
      </c>
      <c r="VYA38" s="446" t="s">
        <v>128</v>
      </c>
      <c r="VYB38" s="446" t="s">
        <v>129</v>
      </c>
      <c r="VYC38" s="446" t="s">
        <v>130</v>
      </c>
      <c r="VYD38" s="446">
        <v>0.3</v>
      </c>
      <c r="VYE38" s="451">
        <f>+VLOOKUP(VXZ38,[111]Insumos!$A$2:$F$2700,5,FALSE)</f>
        <v>2679</v>
      </c>
      <c r="VYF38" s="451">
        <f>+ROUND(VYD38*VYE38,0)</f>
        <v>804</v>
      </c>
      <c r="VYG38" s="450" t="s">
        <v>327</v>
      </c>
      <c r="VYH38" s="450" t="s">
        <v>127</v>
      </c>
      <c r="VYI38" s="446" t="s">
        <v>128</v>
      </c>
      <c r="VYJ38" s="446" t="s">
        <v>129</v>
      </c>
      <c r="VYK38" s="446" t="s">
        <v>130</v>
      </c>
      <c r="VYL38" s="446">
        <v>0.3</v>
      </c>
      <c r="VYM38" s="451">
        <f>+VLOOKUP(VYH38,[111]Insumos!$A$2:$F$2700,5,FALSE)</f>
        <v>2679</v>
      </c>
      <c r="VYN38" s="451">
        <f>+ROUND(VYL38*VYM38,0)</f>
        <v>804</v>
      </c>
      <c r="VYO38" s="450" t="s">
        <v>327</v>
      </c>
      <c r="VYP38" s="450" t="s">
        <v>127</v>
      </c>
      <c r="VYQ38" s="446" t="s">
        <v>128</v>
      </c>
      <c r="VYR38" s="446" t="s">
        <v>129</v>
      </c>
      <c r="VYS38" s="446" t="s">
        <v>130</v>
      </c>
      <c r="VYT38" s="446">
        <v>0.3</v>
      </c>
      <c r="VYU38" s="451">
        <f>+VLOOKUP(VYP38,[111]Insumos!$A$2:$F$2700,5,FALSE)</f>
        <v>2679</v>
      </c>
      <c r="VYV38" s="451">
        <f>+ROUND(VYT38*VYU38,0)</f>
        <v>804</v>
      </c>
      <c r="VYW38" s="450" t="s">
        <v>327</v>
      </c>
      <c r="VYX38" s="450" t="s">
        <v>127</v>
      </c>
      <c r="VYY38" s="446" t="s">
        <v>128</v>
      </c>
      <c r="VYZ38" s="446" t="s">
        <v>129</v>
      </c>
      <c r="VZA38" s="446" t="s">
        <v>130</v>
      </c>
      <c r="VZB38" s="446">
        <v>0.3</v>
      </c>
      <c r="VZC38" s="451">
        <f>+VLOOKUP(VYX38,[111]Insumos!$A$2:$F$2700,5,FALSE)</f>
        <v>2679</v>
      </c>
      <c r="VZD38" s="451">
        <f>+ROUND(VZB38*VZC38,0)</f>
        <v>804</v>
      </c>
      <c r="VZE38" s="450" t="s">
        <v>327</v>
      </c>
      <c r="VZF38" s="450" t="s">
        <v>127</v>
      </c>
      <c r="VZG38" s="446" t="s">
        <v>128</v>
      </c>
      <c r="VZH38" s="446" t="s">
        <v>129</v>
      </c>
      <c r="VZI38" s="446" t="s">
        <v>130</v>
      </c>
      <c r="VZJ38" s="446">
        <v>0.3</v>
      </c>
      <c r="VZK38" s="451">
        <f>+VLOOKUP(VZF38,[111]Insumos!$A$2:$F$2700,5,FALSE)</f>
        <v>2679</v>
      </c>
      <c r="VZL38" s="451">
        <f>+ROUND(VZJ38*VZK38,0)</f>
        <v>804</v>
      </c>
      <c r="VZM38" s="450" t="s">
        <v>327</v>
      </c>
      <c r="VZN38" s="450" t="s">
        <v>127</v>
      </c>
      <c r="VZO38" s="446" t="s">
        <v>128</v>
      </c>
      <c r="VZP38" s="446" t="s">
        <v>129</v>
      </c>
      <c r="VZQ38" s="446" t="s">
        <v>130</v>
      </c>
      <c r="VZR38" s="446">
        <v>0.3</v>
      </c>
      <c r="VZS38" s="451">
        <f>+VLOOKUP(VZN38,[111]Insumos!$A$2:$F$2700,5,FALSE)</f>
        <v>2679</v>
      </c>
      <c r="VZT38" s="451">
        <f>+ROUND(VZR38*VZS38,0)</f>
        <v>804</v>
      </c>
      <c r="VZU38" s="450" t="s">
        <v>327</v>
      </c>
      <c r="VZV38" s="450" t="s">
        <v>127</v>
      </c>
      <c r="VZW38" s="446" t="s">
        <v>128</v>
      </c>
      <c r="VZX38" s="446" t="s">
        <v>129</v>
      </c>
      <c r="VZY38" s="446" t="s">
        <v>130</v>
      </c>
      <c r="VZZ38" s="446">
        <v>0.3</v>
      </c>
      <c r="WAA38" s="451">
        <f>+VLOOKUP(VZV38,[111]Insumos!$A$2:$F$2700,5,FALSE)</f>
        <v>2679</v>
      </c>
      <c r="WAB38" s="451">
        <f>+ROUND(VZZ38*WAA38,0)</f>
        <v>804</v>
      </c>
      <c r="WAC38" s="450" t="s">
        <v>327</v>
      </c>
      <c r="WAD38" s="450" t="s">
        <v>127</v>
      </c>
      <c r="WAE38" s="446" t="s">
        <v>128</v>
      </c>
      <c r="WAF38" s="446" t="s">
        <v>129</v>
      </c>
      <c r="WAG38" s="446" t="s">
        <v>130</v>
      </c>
      <c r="WAH38" s="446">
        <v>0.3</v>
      </c>
      <c r="WAI38" s="451">
        <f>+VLOOKUP(WAD38,[111]Insumos!$A$2:$F$2700,5,FALSE)</f>
        <v>2679</v>
      </c>
      <c r="WAJ38" s="451">
        <f>+ROUND(WAH38*WAI38,0)</f>
        <v>804</v>
      </c>
      <c r="WAK38" s="450" t="s">
        <v>327</v>
      </c>
      <c r="WAL38" s="450" t="s">
        <v>127</v>
      </c>
      <c r="WAM38" s="446" t="s">
        <v>128</v>
      </c>
      <c r="WAN38" s="446" t="s">
        <v>129</v>
      </c>
      <c r="WAO38" s="446" t="s">
        <v>130</v>
      </c>
      <c r="WAP38" s="446">
        <v>0.3</v>
      </c>
      <c r="WAQ38" s="451">
        <f>+VLOOKUP(WAL38,[111]Insumos!$A$2:$F$2700,5,FALSE)</f>
        <v>2679</v>
      </c>
      <c r="WAR38" s="451">
        <f>+ROUND(WAP38*WAQ38,0)</f>
        <v>804</v>
      </c>
      <c r="WAS38" s="450" t="s">
        <v>327</v>
      </c>
      <c r="WAT38" s="450" t="s">
        <v>127</v>
      </c>
      <c r="WAU38" s="446" t="s">
        <v>128</v>
      </c>
      <c r="WAV38" s="446" t="s">
        <v>129</v>
      </c>
      <c r="WAW38" s="446" t="s">
        <v>130</v>
      </c>
      <c r="WAX38" s="446">
        <v>0.3</v>
      </c>
      <c r="WAY38" s="451">
        <f>+VLOOKUP(WAT38,[111]Insumos!$A$2:$F$2700,5,FALSE)</f>
        <v>2679</v>
      </c>
      <c r="WAZ38" s="451">
        <f>+ROUND(WAX38*WAY38,0)</f>
        <v>804</v>
      </c>
      <c r="WBA38" s="450" t="s">
        <v>327</v>
      </c>
      <c r="WBB38" s="450" t="s">
        <v>127</v>
      </c>
      <c r="WBC38" s="446" t="s">
        <v>128</v>
      </c>
      <c r="WBD38" s="446" t="s">
        <v>129</v>
      </c>
      <c r="WBE38" s="446" t="s">
        <v>130</v>
      </c>
      <c r="WBF38" s="446">
        <v>0.3</v>
      </c>
      <c r="WBG38" s="451">
        <f>+VLOOKUP(WBB38,[111]Insumos!$A$2:$F$2700,5,FALSE)</f>
        <v>2679</v>
      </c>
      <c r="WBH38" s="451">
        <f>+ROUND(WBF38*WBG38,0)</f>
        <v>804</v>
      </c>
      <c r="WBI38" s="450" t="s">
        <v>327</v>
      </c>
      <c r="WBJ38" s="450" t="s">
        <v>127</v>
      </c>
      <c r="WBK38" s="446" t="s">
        <v>128</v>
      </c>
      <c r="WBL38" s="446" t="s">
        <v>129</v>
      </c>
      <c r="WBM38" s="446" t="s">
        <v>130</v>
      </c>
      <c r="WBN38" s="446">
        <v>0.3</v>
      </c>
      <c r="WBO38" s="451">
        <f>+VLOOKUP(WBJ38,[111]Insumos!$A$2:$F$2700,5,FALSE)</f>
        <v>2679</v>
      </c>
      <c r="WBP38" s="451">
        <f>+ROUND(WBN38*WBO38,0)</f>
        <v>804</v>
      </c>
      <c r="WBQ38" s="450" t="s">
        <v>327</v>
      </c>
      <c r="WBR38" s="450" t="s">
        <v>127</v>
      </c>
      <c r="WBS38" s="446" t="s">
        <v>128</v>
      </c>
      <c r="WBT38" s="446" t="s">
        <v>129</v>
      </c>
      <c r="WBU38" s="446" t="s">
        <v>130</v>
      </c>
      <c r="WBV38" s="446">
        <v>0.3</v>
      </c>
      <c r="WBW38" s="451">
        <f>+VLOOKUP(WBR38,[111]Insumos!$A$2:$F$2700,5,FALSE)</f>
        <v>2679</v>
      </c>
      <c r="WBX38" s="451">
        <f>+ROUND(WBV38*WBW38,0)</f>
        <v>804</v>
      </c>
      <c r="WBY38" s="450" t="s">
        <v>327</v>
      </c>
      <c r="WBZ38" s="450" t="s">
        <v>127</v>
      </c>
      <c r="WCA38" s="446" t="s">
        <v>128</v>
      </c>
      <c r="WCB38" s="446" t="s">
        <v>129</v>
      </c>
      <c r="WCC38" s="446" t="s">
        <v>130</v>
      </c>
      <c r="WCD38" s="446">
        <v>0.3</v>
      </c>
      <c r="WCE38" s="451">
        <f>+VLOOKUP(WBZ38,[111]Insumos!$A$2:$F$2700,5,FALSE)</f>
        <v>2679</v>
      </c>
      <c r="WCF38" s="451">
        <f>+ROUND(WCD38*WCE38,0)</f>
        <v>804</v>
      </c>
      <c r="WCG38" s="450" t="s">
        <v>327</v>
      </c>
      <c r="WCH38" s="450" t="s">
        <v>127</v>
      </c>
      <c r="WCI38" s="446" t="s">
        <v>128</v>
      </c>
      <c r="WCJ38" s="446" t="s">
        <v>129</v>
      </c>
      <c r="WCK38" s="446" t="s">
        <v>130</v>
      </c>
      <c r="WCL38" s="446">
        <v>0.3</v>
      </c>
      <c r="WCM38" s="451">
        <f>+VLOOKUP(WCH38,[111]Insumos!$A$2:$F$2700,5,FALSE)</f>
        <v>2679</v>
      </c>
      <c r="WCN38" s="451">
        <f>+ROUND(WCL38*WCM38,0)</f>
        <v>804</v>
      </c>
      <c r="WCO38" s="450" t="s">
        <v>327</v>
      </c>
      <c r="WCP38" s="450" t="s">
        <v>127</v>
      </c>
      <c r="WCQ38" s="446" t="s">
        <v>128</v>
      </c>
      <c r="WCR38" s="446" t="s">
        <v>129</v>
      </c>
      <c r="WCS38" s="446" t="s">
        <v>130</v>
      </c>
      <c r="WCT38" s="446">
        <v>0.3</v>
      </c>
      <c r="WCU38" s="451">
        <f>+VLOOKUP(WCP38,[111]Insumos!$A$2:$F$2700,5,FALSE)</f>
        <v>2679</v>
      </c>
      <c r="WCV38" s="451">
        <f>+ROUND(WCT38*WCU38,0)</f>
        <v>804</v>
      </c>
      <c r="WCW38" s="450" t="s">
        <v>327</v>
      </c>
      <c r="WCX38" s="450" t="s">
        <v>127</v>
      </c>
      <c r="WCY38" s="446" t="s">
        <v>128</v>
      </c>
      <c r="WCZ38" s="446" t="s">
        <v>129</v>
      </c>
      <c r="WDA38" s="446" t="s">
        <v>130</v>
      </c>
      <c r="WDB38" s="446">
        <v>0.3</v>
      </c>
      <c r="WDC38" s="451">
        <f>+VLOOKUP(WCX38,[111]Insumos!$A$2:$F$2700,5,FALSE)</f>
        <v>2679</v>
      </c>
      <c r="WDD38" s="451">
        <f>+ROUND(WDB38*WDC38,0)</f>
        <v>804</v>
      </c>
      <c r="WDE38" s="450" t="s">
        <v>327</v>
      </c>
      <c r="WDF38" s="450" t="s">
        <v>127</v>
      </c>
      <c r="WDG38" s="446" t="s">
        <v>128</v>
      </c>
      <c r="WDH38" s="446" t="s">
        <v>129</v>
      </c>
      <c r="WDI38" s="446" t="s">
        <v>130</v>
      </c>
      <c r="WDJ38" s="446">
        <v>0.3</v>
      </c>
      <c r="WDK38" s="451">
        <f>+VLOOKUP(WDF38,[111]Insumos!$A$2:$F$2700,5,FALSE)</f>
        <v>2679</v>
      </c>
      <c r="WDL38" s="451">
        <f>+ROUND(WDJ38*WDK38,0)</f>
        <v>804</v>
      </c>
      <c r="WDM38" s="450" t="s">
        <v>327</v>
      </c>
      <c r="WDN38" s="450" t="s">
        <v>127</v>
      </c>
      <c r="WDO38" s="446" t="s">
        <v>128</v>
      </c>
      <c r="WDP38" s="446" t="s">
        <v>129</v>
      </c>
      <c r="WDQ38" s="446" t="s">
        <v>130</v>
      </c>
      <c r="WDR38" s="446">
        <v>0.3</v>
      </c>
      <c r="WDS38" s="451">
        <f>+VLOOKUP(WDN38,[111]Insumos!$A$2:$F$2700,5,FALSE)</f>
        <v>2679</v>
      </c>
      <c r="WDT38" s="451">
        <f>+ROUND(WDR38*WDS38,0)</f>
        <v>804</v>
      </c>
      <c r="WDU38" s="450" t="s">
        <v>327</v>
      </c>
      <c r="WDV38" s="450" t="s">
        <v>127</v>
      </c>
      <c r="WDW38" s="446" t="s">
        <v>128</v>
      </c>
      <c r="WDX38" s="446" t="s">
        <v>129</v>
      </c>
      <c r="WDY38" s="446" t="s">
        <v>130</v>
      </c>
      <c r="WDZ38" s="446">
        <v>0.3</v>
      </c>
      <c r="WEA38" s="451">
        <f>+VLOOKUP(WDV38,[111]Insumos!$A$2:$F$2700,5,FALSE)</f>
        <v>2679</v>
      </c>
      <c r="WEB38" s="451">
        <f>+ROUND(WDZ38*WEA38,0)</f>
        <v>804</v>
      </c>
      <c r="WEC38" s="450" t="s">
        <v>327</v>
      </c>
      <c r="WED38" s="450" t="s">
        <v>127</v>
      </c>
      <c r="WEE38" s="446" t="s">
        <v>128</v>
      </c>
      <c r="WEF38" s="446" t="s">
        <v>129</v>
      </c>
      <c r="WEG38" s="446" t="s">
        <v>130</v>
      </c>
      <c r="WEH38" s="446">
        <v>0.3</v>
      </c>
      <c r="WEI38" s="451">
        <f>+VLOOKUP(WED38,[111]Insumos!$A$2:$F$2700,5,FALSE)</f>
        <v>2679</v>
      </c>
      <c r="WEJ38" s="451">
        <f>+ROUND(WEH38*WEI38,0)</f>
        <v>804</v>
      </c>
      <c r="WEK38" s="450" t="s">
        <v>327</v>
      </c>
      <c r="WEL38" s="450" t="s">
        <v>127</v>
      </c>
      <c r="WEM38" s="446" t="s">
        <v>128</v>
      </c>
      <c r="WEN38" s="446" t="s">
        <v>129</v>
      </c>
      <c r="WEO38" s="446" t="s">
        <v>130</v>
      </c>
      <c r="WEP38" s="446">
        <v>0.3</v>
      </c>
      <c r="WEQ38" s="451">
        <f>+VLOOKUP(WEL38,[111]Insumos!$A$2:$F$2700,5,FALSE)</f>
        <v>2679</v>
      </c>
      <c r="WER38" s="451">
        <f>+ROUND(WEP38*WEQ38,0)</f>
        <v>804</v>
      </c>
      <c r="WES38" s="450" t="s">
        <v>327</v>
      </c>
      <c r="WET38" s="450" t="s">
        <v>127</v>
      </c>
      <c r="WEU38" s="446" t="s">
        <v>128</v>
      </c>
      <c r="WEV38" s="446" t="s">
        <v>129</v>
      </c>
      <c r="WEW38" s="446" t="s">
        <v>130</v>
      </c>
      <c r="WEX38" s="446">
        <v>0.3</v>
      </c>
      <c r="WEY38" s="451">
        <f>+VLOOKUP(WET38,[111]Insumos!$A$2:$F$2700,5,FALSE)</f>
        <v>2679</v>
      </c>
      <c r="WEZ38" s="451">
        <f>+ROUND(WEX38*WEY38,0)</f>
        <v>804</v>
      </c>
      <c r="WFA38" s="450" t="s">
        <v>327</v>
      </c>
      <c r="WFB38" s="450" t="s">
        <v>127</v>
      </c>
      <c r="WFC38" s="446" t="s">
        <v>128</v>
      </c>
      <c r="WFD38" s="446" t="s">
        <v>129</v>
      </c>
      <c r="WFE38" s="446" t="s">
        <v>130</v>
      </c>
      <c r="WFF38" s="446">
        <v>0.3</v>
      </c>
      <c r="WFG38" s="451">
        <f>+VLOOKUP(WFB38,[111]Insumos!$A$2:$F$2700,5,FALSE)</f>
        <v>2679</v>
      </c>
      <c r="WFH38" s="451">
        <f>+ROUND(WFF38*WFG38,0)</f>
        <v>804</v>
      </c>
      <c r="WFI38" s="450" t="s">
        <v>327</v>
      </c>
      <c r="WFJ38" s="450" t="s">
        <v>127</v>
      </c>
      <c r="WFK38" s="446" t="s">
        <v>128</v>
      </c>
      <c r="WFL38" s="446" t="s">
        <v>129</v>
      </c>
      <c r="WFM38" s="446" t="s">
        <v>130</v>
      </c>
      <c r="WFN38" s="446">
        <v>0.3</v>
      </c>
      <c r="WFO38" s="451">
        <f>+VLOOKUP(WFJ38,[111]Insumos!$A$2:$F$2700,5,FALSE)</f>
        <v>2679</v>
      </c>
      <c r="WFP38" s="451">
        <f>+ROUND(WFN38*WFO38,0)</f>
        <v>804</v>
      </c>
      <c r="WFQ38" s="450" t="s">
        <v>327</v>
      </c>
      <c r="WFR38" s="450" t="s">
        <v>127</v>
      </c>
      <c r="WFS38" s="446" t="s">
        <v>128</v>
      </c>
      <c r="WFT38" s="446" t="s">
        <v>129</v>
      </c>
      <c r="WFU38" s="446" t="s">
        <v>130</v>
      </c>
      <c r="WFV38" s="446">
        <v>0.3</v>
      </c>
      <c r="WFW38" s="451">
        <f>+VLOOKUP(WFR38,[111]Insumos!$A$2:$F$2700,5,FALSE)</f>
        <v>2679</v>
      </c>
      <c r="WFX38" s="451">
        <f>+ROUND(WFV38*WFW38,0)</f>
        <v>804</v>
      </c>
      <c r="WFY38" s="450" t="s">
        <v>327</v>
      </c>
      <c r="WFZ38" s="450" t="s">
        <v>127</v>
      </c>
      <c r="WGA38" s="446" t="s">
        <v>128</v>
      </c>
      <c r="WGB38" s="446" t="s">
        <v>129</v>
      </c>
      <c r="WGC38" s="446" t="s">
        <v>130</v>
      </c>
      <c r="WGD38" s="446">
        <v>0.3</v>
      </c>
      <c r="WGE38" s="451">
        <f>+VLOOKUP(WFZ38,[111]Insumos!$A$2:$F$2700,5,FALSE)</f>
        <v>2679</v>
      </c>
      <c r="WGF38" s="451">
        <f>+ROUND(WGD38*WGE38,0)</f>
        <v>804</v>
      </c>
      <c r="WGG38" s="450" t="s">
        <v>327</v>
      </c>
      <c r="WGH38" s="450" t="s">
        <v>127</v>
      </c>
      <c r="WGI38" s="446" t="s">
        <v>128</v>
      </c>
      <c r="WGJ38" s="446" t="s">
        <v>129</v>
      </c>
      <c r="WGK38" s="446" t="s">
        <v>130</v>
      </c>
      <c r="WGL38" s="446">
        <v>0.3</v>
      </c>
      <c r="WGM38" s="451">
        <f>+VLOOKUP(WGH38,[111]Insumos!$A$2:$F$2700,5,FALSE)</f>
        <v>2679</v>
      </c>
      <c r="WGN38" s="451">
        <f>+ROUND(WGL38*WGM38,0)</f>
        <v>804</v>
      </c>
      <c r="WGO38" s="450" t="s">
        <v>327</v>
      </c>
      <c r="WGP38" s="450" t="s">
        <v>127</v>
      </c>
      <c r="WGQ38" s="446" t="s">
        <v>128</v>
      </c>
      <c r="WGR38" s="446" t="s">
        <v>129</v>
      </c>
      <c r="WGS38" s="446" t="s">
        <v>130</v>
      </c>
      <c r="WGT38" s="446">
        <v>0.3</v>
      </c>
      <c r="WGU38" s="451">
        <f>+VLOOKUP(WGP38,[111]Insumos!$A$2:$F$2700,5,FALSE)</f>
        <v>2679</v>
      </c>
      <c r="WGV38" s="451">
        <f>+ROUND(WGT38*WGU38,0)</f>
        <v>804</v>
      </c>
      <c r="WGW38" s="450" t="s">
        <v>327</v>
      </c>
      <c r="WGX38" s="450" t="s">
        <v>127</v>
      </c>
      <c r="WGY38" s="446" t="s">
        <v>128</v>
      </c>
      <c r="WGZ38" s="446" t="s">
        <v>129</v>
      </c>
      <c r="WHA38" s="446" t="s">
        <v>130</v>
      </c>
      <c r="WHB38" s="446">
        <v>0.3</v>
      </c>
      <c r="WHC38" s="451">
        <f>+VLOOKUP(WGX38,[111]Insumos!$A$2:$F$2700,5,FALSE)</f>
        <v>2679</v>
      </c>
      <c r="WHD38" s="451">
        <f>+ROUND(WHB38*WHC38,0)</f>
        <v>804</v>
      </c>
      <c r="WHE38" s="450" t="s">
        <v>327</v>
      </c>
      <c r="WHF38" s="450" t="s">
        <v>127</v>
      </c>
      <c r="WHG38" s="446" t="s">
        <v>128</v>
      </c>
      <c r="WHH38" s="446" t="s">
        <v>129</v>
      </c>
      <c r="WHI38" s="446" t="s">
        <v>130</v>
      </c>
      <c r="WHJ38" s="446">
        <v>0.3</v>
      </c>
      <c r="WHK38" s="451">
        <f>+VLOOKUP(WHF38,[111]Insumos!$A$2:$F$2700,5,FALSE)</f>
        <v>2679</v>
      </c>
      <c r="WHL38" s="451">
        <f>+ROUND(WHJ38*WHK38,0)</f>
        <v>804</v>
      </c>
      <c r="WHM38" s="450" t="s">
        <v>327</v>
      </c>
      <c r="WHN38" s="450" t="s">
        <v>127</v>
      </c>
      <c r="WHO38" s="446" t="s">
        <v>128</v>
      </c>
      <c r="WHP38" s="446" t="s">
        <v>129</v>
      </c>
      <c r="WHQ38" s="446" t="s">
        <v>130</v>
      </c>
      <c r="WHR38" s="446">
        <v>0.3</v>
      </c>
      <c r="WHS38" s="451">
        <f>+VLOOKUP(WHN38,[111]Insumos!$A$2:$F$2700,5,FALSE)</f>
        <v>2679</v>
      </c>
      <c r="WHT38" s="451">
        <f>+ROUND(WHR38*WHS38,0)</f>
        <v>804</v>
      </c>
      <c r="WHU38" s="450" t="s">
        <v>327</v>
      </c>
      <c r="WHV38" s="450" t="s">
        <v>127</v>
      </c>
      <c r="WHW38" s="446" t="s">
        <v>128</v>
      </c>
      <c r="WHX38" s="446" t="s">
        <v>129</v>
      </c>
      <c r="WHY38" s="446" t="s">
        <v>130</v>
      </c>
      <c r="WHZ38" s="446">
        <v>0.3</v>
      </c>
      <c r="WIA38" s="451">
        <f>+VLOOKUP(WHV38,[111]Insumos!$A$2:$F$2700,5,FALSE)</f>
        <v>2679</v>
      </c>
      <c r="WIB38" s="451">
        <f>+ROUND(WHZ38*WIA38,0)</f>
        <v>804</v>
      </c>
      <c r="WIC38" s="450" t="s">
        <v>327</v>
      </c>
      <c r="WID38" s="450" t="s">
        <v>127</v>
      </c>
      <c r="WIE38" s="446" t="s">
        <v>128</v>
      </c>
      <c r="WIF38" s="446" t="s">
        <v>129</v>
      </c>
      <c r="WIG38" s="446" t="s">
        <v>130</v>
      </c>
      <c r="WIH38" s="446">
        <v>0.3</v>
      </c>
      <c r="WII38" s="451">
        <f>+VLOOKUP(WID38,[111]Insumos!$A$2:$F$2700,5,FALSE)</f>
        <v>2679</v>
      </c>
      <c r="WIJ38" s="451">
        <f>+ROUND(WIH38*WII38,0)</f>
        <v>804</v>
      </c>
      <c r="WIK38" s="450" t="s">
        <v>327</v>
      </c>
      <c r="WIL38" s="450" t="s">
        <v>127</v>
      </c>
      <c r="WIM38" s="446" t="s">
        <v>128</v>
      </c>
      <c r="WIN38" s="446" t="s">
        <v>129</v>
      </c>
      <c r="WIO38" s="446" t="s">
        <v>130</v>
      </c>
      <c r="WIP38" s="446">
        <v>0.3</v>
      </c>
      <c r="WIQ38" s="451">
        <f>+VLOOKUP(WIL38,[111]Insumos!$A$2:$F$2700,5,FALSE)</f>
        <v>2679</v>
      </c>
      <c r="WIR38" s="451">
        <f>+ROUND(WIP38*WIQ38,0)</f>
        <v>804</v>
      </c>
      <c r="WIS38" s="450" t="s">
        <v>327</v>
      </c>
      <c r="WIT38" s="450" t="s">
        <v>127</v>
      </c>
      <c r="WIU38" s="446" t="s">
        <v>128</v>
      </c>
      <c r="WIV38" s="446" t="s">
        <v>129</v>
      </c>
      <c r="WIW38" s="446" t="s">
        <v>130</v>
      </c>
      <c r="WIX38" s="446">
        <v>0.3</v>
      </c>
      <c r="WIY38" s="451">
        <f>+VLOOKUP(WIT38,[111]Insumos!$A$2:$F$2700,5,FALSE)</f>
        <v>2679</v>
      </c>
      <c r="WIZ38" s="451">
        <f>+ROUND(WIX38*WIY38,0)</f>
        <v>804</v>
      </c>
      <c r="WJA38" s="450" t="s">
        <v>327</v>
      </c>
      <c r="WJB38" s="450" t="s">
        <v>127</v>
      </c>
      <c r="WJC38" s="446" t="s">
        <v>128</v>
      </c>
      <c r="WJD38" s="446" t="s">
        <v>129</v>
      </c>
      <c r="WJE38" s="446" t="s">
        <v>130</v>
      </c>
      <c r="WJF38" s="446">
        <v>0.3</v>
      </c>
      <c r="WJG38" s="451">
        <f>+VLOOKUP(WJB38,[111]Insumos!$A$2:$F$2700,5,FALSE)</f>
        <v>2679</v>
      </c>
      <c r="WJH38" s="451">
        <f>+ROUND(WJF38*WJG38,0)</f>
        <v>804</v>
      </c>
      <c r="WJI38" s="450" t="s">
        <v>327</v>
      </c>
      <c r="WJJ38" s="450" t="s">
        <v>127</v>
      </c>
      <c r="WJK38" s="446" t="s">
        <v>128</v>
      </c>
      <c r="WJL38" s="446" t="s">
        <v>129</v>
      </c>
      <c r="WJM38" s="446" t="s">
        <v>130</v>
      </c>
      <c r="WJN38" s="446">
        <v>0.3</v>
      </c>
      <c r="WJO38" s="451">
        <f>+VLOOKUP(WJJ38,[111]Insumos!$A$2:$F$2700,5,FALSE)</f>
        <v>2679</v>
      </c>
      <c r="WJP38" s="451">
        <f>+ROUND(WJN38*WJO38,0)</f>
        <v>804</v>
      </c>
      <c r="WJQ38" s="450" t="s">
        <v>327</v>
      </c>
      <c r="WJR38" s="450" t="s">
        <v>127</v>
      </c>
      <c r="WJS38" s="446" t="s">
        <v>128</v>
      </c>
      <c r="WJT38" s="446" t="s">
        <v>129</v>
      </c>
      <c r="WJU38" s="446" t="s">
        <v>130</v>
      </c>
      <c r="WJV38" s="446">
        <v>0.3</v>
      </c>
      <c r="WJW38" s="451">
        <f>+VLOOKUP(WJR38,[111]Insumos!$A$2:$F$2700,5,FALSE)</f>
        <v>2679</v>
      </c>
      <c r="WJX38" s="451">
        <f>+ROUND(WJV38*WJW38,0)</f>
        <v>804</v>
      </c>
      <c r="WJY38" s="450" t="s">
        <v>327</v>
      </c>
      <c r="WJZ38" s="450" t="s">
        <v>127</v>
      </c>
      <c r="WKA38" s="446" t="s">
        <v>128</v>
      </c>
      <c r="WKB38" s="446" t="s">
        <v>129</v>
      </c>
      <c r="WKC38" s="446" t="s">
        <v>130</v>
      </c>
      <c r="WKD38" s="446">
        <v>0.3</v>
      </c>
      <c r="WKE38" s="451">
        <f>+VLOOKUP(WJZ38,[111]Insumos!$A$2:$F$2700,5,FALSE)</f>
        <v>2679</v>
      </c>
      <c r="WKF38" s="451">
        <f>+ROUND(WKD38*WKE38,0)</f>
        <v>804</v>
      </c>
      <c r="WKG38" s="450" t="s">
        <v>327</v>
      </c>
      <c r="WKH38" s="450" t="s">
        <v>127</v>
      </c>
      <c r="WKI38" s="446" t="s">
        <v>128</v>
      </c>
      <c r="WKJ38" s="446" t="s">
        <v>129</v>
      </c>
      <c r="WKK38" s="446" t="s">
        <v>130</v>
      </c>
      <c r="WKL38" s="446">
        <v>0.3</v>
      </c>
      <c r="WKM38" s="451">
        <f>+VLOOKUP(WKH38,[111]Insumos!$A$2:$F$2700,5,FALSE)</f>
        <v>2679</v>
      </c>
      <c r="WKN38" s="451">
        <f>+ROUND(WKL38*WKM38,0)</f>
        <v>804</v>
      </c>
      <c r="WKO38" s="450" t="s">
        <v>327</v>
      </c>
      <c r="WKP38" s="450" t="s">
        <v>127</v>
      </c>
      <c r="WKQ38" s="446" t="s">
        <v>128</v>
      </c>
      <c r="WKR38" s="446" t="s">
        <v>129</v>
      </c>
      <c r="WKS38" s="446" t="s">
        <v>130</v>
      </c>
      <c r="WKT38" s="446">
        <v>0.3</v>
      </c>
      <c r="WKU38" s="451">
        <f>+VLOOKUP(WKP38,[111]Insumos!$A$2:$F$2700,5,FALSE)</f>
        <v>2679</v>
      </c>
      <c r="WKV38" s="451">
        <f>+ROUND(WKT38*WKU38,0)</f>
        <v>804</v>
      </c>
      <c r="WKW38" s="450" t="s">
        <v>327</v>
      </c>
      <c r="WKX38" s="450" t="s">
        <v>127</v>
      </c>
      <c r="WKY38" s="446" t="s">
        <v>128</v>
      </c>
      <c r="WKZ38" s="446" t="s">
        <v>129</v>
      </c>
      <c r="WLA38" s="446" t="s">
        <v>130</v>
      </c>
      <c r="WLB38" s="446">
        <v>0.3</v>
      </c>
      <c r="WLC38" s="451">
        <f>+VLOOKUP(WKX38,[111]Insumos!$A$2:$F$2700,5,FALSE)</f>
        <v>2679</v>
      </c>
      <c r="WLD38" s="451">
        <f>+ROUND(WLB38*WLC38,0)</f>
        <v>804</v>
      </c>
      <c r="WLE38" s="450" t="s">
        <v>327</v>
      </c>
      <c r="WLF38" s="450" t="s">
        <v>127</v>
      </c>
      <c r="WLG38" s="446" t="s">
        <v>128</v>
      </c>
      <c r="WLH38" s="446" t="s">
        <v>129</v>
      </c>
      <c r="WLI38" s="446" t="s">
        <v>130</v>
      </c>
      <c r="WLJ38" s="446">
        <v>0.3</v>
      </c>
      <c r="WLK38" s="451">
        <f>+VLOOKUP(WLF38,[111]Insumos!$A$2:$F$2700,5,FALSE)</f>
        <v>2679</v>
      </c>
      <c r="WLL38" s="451">
        <f>+ROUND(WLJ38*WLK38,0)</f>
        <v>804</v>
      </c>
      <c r="WLM38" s="450" t="s">
        <v>327</v>
      </c>
      <c r="WLN38" s="450" t="s">
        <v>127</v>
      </c>
      <c r="WLO38" s="446" t="s">
        <v>128</v>
      </c>
      <c r="WLP38" s="446" t="s">
        <v>129</v>
      </c>
      <c r="WLQ38" s="446" t="s">
        <v>130</v>
      </c>
      <c r="WLR38" s="446">
        <v>0.3</v>
      </c>
      <c r="WLS38" s="451">
        <f>+VLOOKUP(WLN38,[111]Insumos!$A$2:$F$2700,5,FALSE)</f>
        <v>2679</v>
      </c>
      <c r="WLT38" s="451">
        <f>+ROUND(WLR38*WLS38,0)</f>
        <v>804</v>
      </c>
      <c r="WLU38" s="450" t="s">
        <v>327</v>
      </c>
      <c r="WLV38" s="450" t="s">
        <v>127</v>
      </c>
      <c r="WLW38" s="446" t="s">
        <v>128</v>
      </c>
      <c r="WLX38" s="446" t="s">
        <v>129</v>
      </c>
      <c r="WLY38" s="446" t="s">
        <v>130</v>
      </c>
      <c r="WLZ38" s="446">
        <v>0.3</v>
      </c>
      <c r="WMA38" s="451">
        <f>+VLOOKUP(WLV38,[111]Insumos!$A$2:$F$2700,5,FALSE)</f>
        <v>2679</v>
      </c>
      <c r="WMB38" s="451">
        <f>+ROUND(WLZ38*WMA38,0)</f>
        <v>804</v>
      </c>
      <c r="WMC38" s="450" t="s">
        <v>327</v>
      </c>
      <c r="WMD38" s="450" t="s">
        <v>127</v>
      </c>
      <c r="WME38" s="446" t="s">
        <v>128</v>
      </c>
      <c r="WMF38" s="446" t="s">
        <v>129</v>
      </c>
      <c r="WMG38" s="446" t="s">
        <v>130</v>
      </c>
      <c r="WMH38" s="446">
        <v>0.3</v>
      </c>
      <c r="WMI38" s="451">
        <f>+VLOOKUP(WMD38,[111]Insumos!$A$2:$F$2700,5,FALSE)</f>
        <v>2679</v>
      </c>
      <c r="WMJ38" s="451">
        <f>+ROUND(WMH38*WMI38,0)</f>
        <v>804</v>
      </c>
      <c r="WMK38" s="450" t="s">
        <v>327</v>
      </c>
      <c r="WML38" s="450" t="s">
        <v>127</v>
      </c>
      <c r="WMM38" s="446" t="s">
        <v>128</v>
      </c>
      <c r="WMN38" s="446" t="s">
        <v>129</v>
      </c>
      <c r="WMO38" s="446" t="s">
        <v>130</v>
      </c>
      <c r="WMP38" s="446">
        <v>0.3</v>
      </c>
      <c r="WMQ38" s="451">
        <f>+VLOOKUP(WML38,[111]Insumos!$A$2:$F$2700,5,FALSE)</f>
        <v>2679</v>
      </c>
      <c r="WMR38" s="451">
        <f>+ROUND(WMP38*WMQ38,0)</f>
        <v>804</v>
      </c>
      <c r="WMS38" s="450" t="s">
        <v>327</v>
      </c>
      <c r="WMT38" s="450" t="s">
        <v>127</v>
      </c>
      <c r="WMU38" s="446" t="s">
        <v>128</v>
      </c>
      <c r="WMV38" s="446" t="s">
        <v>129</v>
      </c>
      <c r="WMW38" s="446" t="s">
        <v>130</v>
      </c>
      <c r="WMX38" s="446">
        <v>0.3</v>
      </c>
      <c r="WMY38" s="451">
        <f>+VLOOKUP(WMT38,[111]Insumos!$A$2:$F$2700,5,FALSE)</f>
        <v>2679</v>
      </c>
      <c r="WMZ38" s="451">
        <f>+ROUND(WMX38*WMY38,0)</f>
        <v>804</v>
      </c>
      <c r="WNA38" s="450" t="s">
        <v>327</v>
      </c>
      <c r="WNB38" s="450" t="s">
        <v>127</v>
      </c>
      <c r="WNC38" s="446" t="s">
        <v>128</v>
      </c>
      <c r="WND38" s="446" t="s">
        <v>129</v>
      </c>
      <c r="WNE38" s="446" t="s">
        <v>130</v>
      </c>
      <c r="WNF38" s="446">
        <v>0.3</v>
      </c>
      <c r="WNG38" s="451">
        <f>+VLOOKUP(WNB38,[111]Insumos!$A$2:$F$2700,5,FALSE)</f>
        <v>2679</v>
      </c>
      <c r="WNH38" s="451">
        <f>+ROUND(WNF38*WNG38,0)</f>
        <v>804</v>
      </c>
      <c r="WNI38" s="450" t="s">
        <v>327</v>
      </c>
      <c r="WNJ38" s="450" t="s">
        <v>127</v>
      </c>
      <c r="WNK38" s="446" t="s">
        <v>128</v>
      </c>
      <c r="WNL38" s="446" t="s">
        <v>129</v>
      </c>
      <c r="WNM38" s="446" t="s">
        <v>130</v>
      </c>
      <c r="WNN38" s="446">
        <v>0.3</v>
      </c>
      <c r="WNO38" s="451">
        <f>+VLOOKUP(WNJ38,[111]Insumos!$A$2:$F$2700,5,FALSE)</f>
        <v>2679</v>
      </c>
      <c r="WNP38" s="451">
        <f>+ROUND(WNN38*WNO38,0)</f>
        <v>804</v>
      </c>
      <c r="WNQ38" s="450" t="s">
        <v>327</v>
      </c>
      <c r="WNR38" s="450" t="s">
        <v>127</v>
      </c>
      <c r="WNS38" s="446" t="s">
        <v>128</v>
      </c>
      <c r="WNT38" s="446" t="s">
        <v>129</v>
      </c>
      <c r="WNU38" s="446" t="s">
        <v>130</v>
      </c>
      <c r="WNV38" s="446">
        <v>0.3</v>
      </c>
      <c r="WNW38" s="451">
        <f>+VLOOKUP(WNR38,[111]Insumos!$A$2:$F$2700,5,FALSE)</f>
        <v>2679</v>
      </c>
      <c r="WNX38" s="451">
        <f>+ROUND(WNV38*WNW38,0)</f>
        <v>804</v>
      </c>
      <c r="WNY38" s="450" t="s">
        <v>327</v>
      </c>
      <c r="WNZ38" s="450" t="s">
        <v>127</v>
      </c>
      <c r="WOA38" s="446" t="s">
        <v>128</v>
      </c>
      <c r="WOB38" s="446" t="s">
        <v>129</v>
      </c>
      <c r="WOC38" s="446" t="s">
        <v>130</v>
      </c>
      <c r="WOD38" s="446">
        <v>0.3</v>
      </c>
      <c r="WOE38" s="451">
        <f>+VLOOKUP(WNZ38,[111]Insumos!$A$2:$F$2700,5,FALSE)</f>
        <v>2679</v>
      </c>
      <c r="WOF38" s="451">
        <f>+ROUND(WOD38*WOE38,0)</f>
        <v>804</v>
      </c>
      <c r="WOG38" s="450" t="s">
        <v>327</v>
      </c>
      <c r="WOH38" s="450" t="s">
        <v>127</v>
      </c>
      <c r="WOI38" s="446" t="s">
        <v>128</v>
      </c>
      <c r="WOJ38" s="446" t="s">
        <v>129</v>
      </c>
      <c r="WOK38" s="446" t="s">
        <v>130</v>
      </c>
      <c r="WOL38" s="446">
        <v>0.3</v>
      </c>
      <c r="WOM38" s="451">
        <f>+VLOOKUP(WOH38,[111]Insumos!$A$2:$F$2700,5,FALSE)</f>
        <v>2679</v>
      </c>
      <c r="WON38" s="451">
        <f>+ROUND(WOL38*WOM38,0)</f>
        <v>804</v>
      </c>
      <c r="WOO38" s="450" t="s">
        <v>327</v>
      </c>
      <c r="WOP38" s="450" t="s">
        <v>127</v>
      </c>
      <c r="WOQ38" s="446" t="s">
        <v>128</v>
      </c>
      <c r="WOR38" s="446" t="s">
        <v>129</v>
      </c>
      <c r="WOS38" s="446" t="s">
        <v>130</v>
      </c>
      <c r="WOT38" s="446">
        <v>0.3</v>
      </c>
      <c r="WOU38" s="451">
        <f>+VLOOKUP(WOP38,[111]Insumos!$A$2:$F$2700,5,FALSE)</f>
        <v>2679</v>
      </c>
      <c r="WOV38" s="451">
        <f>+ROUND(WOT38*WOU38,0)</f>
        <v>804</v>
      </c>
      <c r="WOW38" s="450" t="s">
        <v>327</v>
      </c>
      <c r="WOX38" s="450" t="s">
        <v>127</v>
      </c>
      <c r="WOY38" s="446" t="s">
        <v>128</v>
      </c>
      <c r="WOZ38" s="446" t="s">
        <v>129</v>
      </c>
      <c r="WPA38" s="446" t="s">
        <v>130</v>
      </c>
      <c r="WPB38" s="446">
        <v>0.3</v>
      </c>
      <c r="WPC38" s="451">
        <f>+VLOOKUP(WOX38,[111]Insumos!$A$2:$F$2700,5,FALSE)</f>
        <v>2679</v>
      </c>
      <c r="WPD38" s="451">
        <f>+ROUND(WPB38*WPC38,0)</f>
        <v>804</v>
      </c>
      <c r="WPE38" s="450" t="s">
        <v>327</v>
      </c>
      <c r="WPF38" s="450" t="s">
        <v>127</v>
      </c>
      <c r="WPG38" s="446" t="s">
        <v>128</v>
      </c>
      <c r="WPH38" s="446" t="s">
        <v>129</v>
      </c>
      <c r="WPI38" s="446" t="s">
        <v>130</v>
      </c>
      <c r="WPJ38" s="446">
        <v>0.3</v>
      </c>
      <c r="WPK38" s="451">
        <f>+VLOOKUP(WPF38,[111]Insumos!$A$2:$F$2700,5,FALSE)</f>
        <v>2679</v>
      </c>
      <c r="WPL38" s="451">
        <f>+ROUND(WPJ38*WPK38,0)</f>
        <v>804</v>
      </c>
      <c r="WPM38" s="450" t="s">
        <v>327</v>
      </c>
      <c r="WPN38" s="450" t="s">
        <v>127</v>
      </c>
      <c r="WPO38" s="446" t="s">
        <v>128</v>
      </c>
      <c r="WPP38" s="446" t="s">
        <v>129</v>
      </c>
      <c r="WPQ38" s="446" t="s">
        <v>130</v>
      </c>
      <c r="WPR38" s="446">
        <v>0.3</v>
      </c>
      <c r="WPS38" s="451">
        <f>+VLOOKUP(WPN38,[111]Insumos!$A$2:$F$2700,5,FALSE)</f>
        <v>2679</v>
      </c>
      <c r="WPT38" s="451">
        <f>+ROUND(WPR38*WPS38,0)</f>
        <v>804</v>
      </c>
      <c r="WPU38" s="450" t="s">
        <v>327</v>
      </c>
      <c r="WPV38" s="450" t="s">
        <v>127</v>
      </c>
      <c r="WPW38" s="446" t="s">
        <v>128</v>
      </c>
      <c r="WPX38" s="446" t="s">
        <v>129</v>
      </c>
      <c r="WPY38" s="446" t="s">
        <v>130</v>
      </c>
      <c r="WPZ38" s="446">
        <v>0.3</v>
      </c>
      <c r="WQA38" s="451">
        <f>+VLOOKUP(WPV38,[111]Insumos!$A$2:$F$2700,5,FALSE)</f>
        <v>2679</v>
      </c>
      <c r="WQB38" s="451">
        <f>+ROUND(WPZ38*WQA38,0)</f>
        <v>804</v>
      </c>
      <c r="WQC38" s="450" t="s">
        <v>327</v>
      </c>
      <c r="WQD38" s="450" t="s">
        <v>127</v>
      </c>
      <c r="WQE38" s="446" t="s">
        <v>128</v>
      </c>
      <c r="WQF38" s="446" t="s">
        <v>129</v>
      </c>
      <c r="WQG38" s="446" t="s">
        <v>130</v>
      </c>
      <c r="WQH38" s="446">
        <v>0.3</v>
      </c>
      <c r="WQI38" s="451">
        <f>+VLOOKUP(WQD38,[111]Insumos!$A$2:$F$2700,5,FALSE)</f>
        <v>2679</v>
      </c>
      <c r="WQJ38" s="451">
        <f>+ROUND(WQH38*WQI38,0)</f>
        <v>804</v>
      </c>
      <c r="WQK38" s="450" t="s">
        <v>327</v>
      </c>
      <c r="WQL38" s="450" t="s">
        <v>127</v>
      </c>
      <c r="WQM38" s="446" t="s">
        <v>128</v>
      </c>
      <c r="WQN38" s="446" t="s">
        <v>129</v>
      </c>
      <c r="WQO38" s="446" t="s">
        <v>130</v>
      </c>
      <c r="WQP38" s="446">
        <v>0.3</v>
      </c>
      <c r="WQQ38" s="451">
        <f>+VLOOKUP(WQL38,[111]Insumos!$A$2:$F$2700,5,FALSE)</f>
        <v>2679</v>
      </c>
      <c r="WQR38" s="451">
        <f>+ROUND(WQP38*WQQ38,0)</f>
        <v>804</v>
      </c>
      <c r="WQS38" s="450" t="s">
        <v>327</v>
      </c>
      <c r="WQT38" s="450" t="s">
        <v>127</v>
      </c>
      <c r="WQU38" s="446" t="s">
        <v>128</v>
      </c>
      <c r="WQV38" s="446" t="s">
        <v>129</v>
      </c>
      <c r="WQW38" s="446" t="s">
        <v>130</v>
      </c>
      <c r="WQX38" s="446">
        <v>0.3</v>
      </c>
      <c r="WQY38" s="451">
        <f>+VLOOKUP(WQT38,[111]Insumos!$A$2:$F$2700,5,FALSE)</f>
        <v>2679</v>
      </c>
      <c r="WQZ38" s="451">
        <f>+ROUND(WQX38*WQY38,0)</f>
        <v>804</v>
      </c>
      <c r="WRA38" s="450" t="s">
        <v>327</v>
      </c>
      <c r="WRB38" s="450" t="s">
        <v>127</v>
      </c>
      <c r="WRC38" s="446" t="s">
        <v>128</v>
      </c>
      <c r="WRD38" s="446" t="s">
        <v>129</v>
      </c>
      <c r="WRE38" s="446" t="s">
        <v>130</v>
      </c>
      <c r="WRF38" s="446">
        <v>0.3</v>
      </c>
      <c r="WRG38" s="451">
        <f>+VLOOKUP(WRB38,[111]Insumos!$A$2:$F$2700,5,FALSE)</f>
        <v>2679</v>
      </c>
      <c r="WRH38" s="451">
        <f>+ROUND(WRF38*WRG38,0)</f>
        <v>804</v>
      </c>
      <c r="WRI38" s="450" t="s">
        <v>327</v>
      </c>
      <c r="WRJ38" s="450" t="s">
        <v>127</v>
      </c>
      <c r="WRK38" s="446" t="s">
        <v>128</v>
      </c>
      <c r="WRL38" s="446" t="s">
        <v>129</v>
      </c>
      <c r="WRM38" s="446" t="s">
        <v>130</v>
      </c>
      <c r="WRN38" s="446">
        <v>0.3</v>
      </c>
      <c r="WRO38" s="451">
        <f>+VLOOKUP(WRJ38,[111]Insumos!$A$2:$F$2700,5,FALSE)</f>
        <v>2679</v>
      </c>
      <c r="WRP38" s="451">
        <f>+ROUND(WRN38*WRO38,0)</f>
        <v>804</v>
      </c>
      <c r="WRQ38" s="450" t="s">
        <v>327</v>
      </c>
      <c r="WRR38" s="450" t="s">
        <v>127</v>
      </c>
      <c r="WRS38" s="446" t="s">
        <v>128</v>
      </c>
      <c r="WRT38" s="446" t="s">
        <v>129</v>
      </c>
      <c r="WRU38" s="446" t="s">
        <v>130</v>
      </c>
      <c r="WRV38" s="446">
        <v>0.3</v>
      </c>
      <c r="WRW38" s="451">
        <f>+VLOOKUP(WRR38,[111]Insumos!$A$2:$F$2700,5,FALSE)</f>
        <v>2679</v>
      </c>
      <c r="WRX38" s="451">
        <f>+ROUND(WRV38*WRW38,0)</f>
        <v>804</v>
      </c>
      <c r="WRY38" s="450" t="s">
        <v>327</v>
      </c>
      <c r="WRZ38" s="450" t="s">
        <v>127</v>
      </c>
      <c r="WSA38" s="446" t="s">
        <v>128</v>
      </c>
      <c r="WSB38" s="446" t="s">
        <v>129</v>
      </c>
      <c r="WSC38" s="446" t="s">
        <v>130</v>
      </c>
      <c r="WSD38" s="446">
        <v>0.3</v>
      </c>
      <c r="WSE38" s="451">
        <f>+VLOOKUP(WRZ38,[111]Insumos!$A$2:$F$2700,5,FALSE)</f>
        <v>2679</v>
      </c>
      <c r="WSF38" s="451">
        <f>+ROUND(WSD38*WSE38,0)</f>
        <v>804</v>
      </c>
      <c r="WSG38" s="450" t="s">
        <v>327</v>
      </c>
      <c r="WSH38" s="450" t="s">
        <v>127</v>
      </c>
      <c r="WSI38" s="446" t="s">
        <v>128</v>
      </c>
      <c r="WSJ38" s="446" t="s">
        <v>129</v>
      </c>
      <c r="WSK38" s="446" t="s">
        <v>130</v>
      </c>
      <c r="WSL38" s="446">
        <v>0.3</v>
      </c>
      <c r="WSM38" s="451">
        <f>+VLOOKUP(WSH38,[111]Insumos!$A$2:$F$2700,5,FALSE)</f>
        <v>2679</v>
      </c>
      <c r="WSN38" s="451">
        <f>+ROUND(WSL38*WSM38,0)</f>
        <v>804</v>
      </c>
      <c r="WSO38" s="450" t="s">
        <v>327</v>
      </c>
      <c r="WSP38" s="450" t="s">
        <v>127</v>
      </c>
      <c r="WSQ38" s="446" t="s">
        <v>128</v>
      </c>
      <c r="WSR38" s="446" t="s">
        <v>129</v>
      </c>
      <c r="WSS38" s="446" t="s">
        <v>130</v>
      </c>
      <c r="WST38" s="446">
        <v>0.3</v>
      </c>
      <c r="WSU38" s="451">
        <f>+VLOOKUP(WSP38,[111]Insumos!$A$2:$F$2700,5,FALSE)</f>
        <v>2679</v>
      </c>
      <c r="WSV38" s="451">
        <f>+ROUND(WST38*WSU38,0)</f>
        <v>804</v>
      </c>
      <c r="WSW38" s="450" t="s">
        <v>327</v>
      </c>
      <c r="WSX38" s="450" t="s">
        <v>127</v>
      </c>
      <c r="WSY38" s="446" t="s">
        <v>128</v>
      </c>
      <c r="WSZ38" s="446" t="s">
        <v>129</v>
      </c>
      <c r="WTA38" s="446" t="s">
        <v>130</v>
      </c>
      <c r="WTB38" s="446">
        <v>0.3</v>
      </c>
      <c r="WTC38" s="451">
        <f>+VLOOKUP(WSX38,[111]Insumos!$A$2:$F$2700,5,FALSE)</f>
        <v>2679</v>
      </c>
      <c r="WTD38" s="451">
        <f>+ROUND(WTB38*WTC38,0)</f>
        <v>804</v>
      </c>
      <c r="WTE38" s="450" t="s">
        <v>327</v>
      </c>
      <c r="WTF38" s="450" t="s">
        <v>127</v>
      </c>
      <c r="WTG38" s="446" t="s">
        <v>128</v>
      </c>
      <c r="WTH38" s="446" t="s">
        <v>129</v>
      </c>
      <c r="WTI38" s="446" t="s">
        <v>130</v>
      </c>
      <c r="WTJ38" s="446">
        <v>0.3</v>
      </c>
      <c r="WTK38" s="451">
        <f>+VLOOKUP(WTF38,[111]Insumos!$A$2:$F$2700,5,FALSE)</f>
        <v>2679</v>
      </c>
      <c r="WTL38" s="451">
        <f>+ROUND(WTJ38*WTK38,0)</f>
        <v>804</v>
      </c>
      <c r="WTM38" s="450" t="s">
        <v>327</v>
      </c>
      <c r="WTN38" s="450" t="s">
        <v>127</v>
      </c>
      <c r="WTO38" s="446" t="s">
        <v>128</v>
      </c>
      <c r="WTP38" s="446" t="s">
        <v>129</v>
      </c>
      <c r="WTQ38" s="446" t="s">
        <v>130</v>
      </c>
      <c r="WTR38" s="446">
        <v>0.3</v>
      </c>
      <c r="WTS38" s="451">
        <f>+VLOOKUP(WTN38,[111]Insumos!$A$2:$F$2700,5,FALSE)</f>
        <v>2679</v>
      </c>
      <c r="WTT38" s="451">
        <f>+ROUND(WTR38*WTS38,0)</f>
        <v>804</v>
      </c>
      <c r="WTU38" s="450" t="s">
        <v>327</v>
      </c>
      <c r="WTV38" s="450" t="s">
        <v>127</v>
      </c>
      <c r="WTW38" s="446" t="s">
        <v>128</v>
      </c>
      <c r="WTX38" s="446" t="s">
        <v>129</v>
      </c>
      <c r="WTY38" s="446" t="s">
        <v>130</v>
      </c>
      <c r="WTZ38" s="446">
        <v>0.3</v>
      </c>
      <c r="WUA38" s="451">
        <f>+VLOOKUP(WTV38,[111]Insumos!$A$2:$F$2700,5,FALSE)</f>
        <v>2679</v>
      </c>
      <c r="WUB38" s="451">
        <f>+ROUND(WTZ38*WUA38,0)</f>
        <v>804</v>
      </c>
      <c r="WUC38" s="450" t="s">
        <v>327</v>
      </c>
      <c r="WUD38" s="450" t="s">
        <v>127</v>
      </c>
      <c r="WUE38" s="446" t="s">
        <v>128</v>
      </c>
      <c r="WUF38" s="446" t="s">
        <v>129</v>
      </c>
      <c r="WUG38" s="446" t="s">
        <v>130</v>
      </c>
      <c r="WUH38" s="446">
        <v>0.3</v>
      </c>
      <c r="WUI38" s="451">
        <f>+VLOOKUP(WUD38,[111]Insumos!$A$2:$F$2700,5,FALSE)</f>
        <v>2679</v>
      </c>
      <c r="WUJ38" s="451">
        <f>+ROUND(WUH38*WUI38,0)</f>
        <v>804</v>
      </c>
      <c r="WUK38" s="450" t="s">
        <v>327</v>
      </c>
      <c r="WUL38" s="450" t="s">
        <v>127</v>
      </c>
      <c r="WUM38" s="446" t="s">
        <v>128</v>
      </c>
      <c r="WUN38" s="446" t="s">
        <v>129</v>
      </c>
      <c r="WUO38" s="446" t="s">
        <v>130</v>
      </c>
      <c r="WUP38" s="446">
        <v>0.3</v>
      </c>
      <c r="WUQ38" s="451">
        <f>+VLOOKUP(WUL38,[111]Insumos!$A$2:$F$2700,5,FALSE)</f>
        <v>2679</v>
      </c>
      <c r="WUR38" s="451">
        <f>+ROUND(WUP38*WUQ38,0)</f>
        <v>804</v>
      </c>
      <c r="WUS38" s="450" t="s">
        <v>327</v>
      </c>
      <c r="WUT38" s="450" t="s">
        <v>127</v>
      </c>
      <c r="WUU38" s="446" t="s">
        <v>128</v>
      </c>
      <c r="WUV38" s="446" t="s">
        <v>129</v>
      </c>
      <c r="WUW38" s="446" t="s">
        <v>130</v>
      </c>
      <c r="WUX38" s="446">
        <v>0.3</v>
      </c>
      <c r="WUY38" s="451">
        <f>+VLOOKUP(WUT38,[111]Insumos!$A$2:$F$2700,5,FALSE)</f>
        <v>2679</v>
      </c>
      <c r="WUZ38" s="451">
        <f>+ROUND(WUX38*WUY38,0)</f>
        <v>804</v>
      </c>
      <c r="WVA38" s="450" t="s">
        <v>327</v>
      </c>
      <c r="WVB38" s="450" t="s">
        <v>127</v>
      </c>
      <c r="WVC38" s="446" t="s">
        <v>128</v>
      </c>
      <c r="WVD38" s="446" t="s">
        <v>129</v>
      </c>
      <c r="WVE38" s="446" t="s">
        <v>130</v>
      </c>
      <c r="WVF38" s="446">
        <v>0.3</v>
      </c>
      <c r="WVG38" s="451">
        <f>+VLOOKUP(WVB38,[111]Insumos!$A$2:$F$2700,5,FALSE)</f>
        <v>2679</v>
      </c>
      <c r="WVH38" s="451">
        <f>+ROUND(WVF38*WVG38,0)</f>
        <v>804</v>
      </c>
      <c r="WVI38" s="450" t="s">
        <v>327</v>
      </c>
      <c r="WVJ38" s="450" t="s">
        <v>127</v>
      </c>
      <c r="WVK38" s="446" t="s">
        <v>128</v>
      </c>
      <c r="WVL38" s="446" t="s">
        <v>129</v>
      </c>
      <c r="WVM38" s="446" t="s">
        <v>130</v>
      </c>
      <c r="WVN38" s="446">
        <v>0.3</v>
      </c>
      <c r="WVO38" s="451">
        <f>+VLOOKUP(WVJ38,[111]Insumos!$A$2:$F$2700,5,FALSE)</f>
        <v>2679</v>
      </c>
      <c r="WVP38" s="451">
        <f>+ROUND(WVN38*WVO38,0)</f>
        <v>804</v>
      </c>
      <c r="WVQ38" s="450" t="s">
        <v>327</v>
      </c>
      <c r="WVR38" s="450" t="s">
        <v>127</v>
      </c>
      <c r="WVS38" s="446" t="s">
        <v>128</v>
      </c>
      <c r="WVT38" s="446" t="s">
        <v>129</v>
      </c>
      <c r="WVU38" s="446" t="s">
        <v>130</v>
      </c>
      <c r="WVV38" s="446">
        <v>0.3</v>
      </c>
      <c r="WVW38" s="451">
        <f>+VLOOKUP(WVR38,[111]Insumos!$A$2:$F$2700,5,FALSE)</f>
        <v>2679</v>
      </c>
      <c r="WVX38" s="451">
        <f>+ROUND(WVV38*WVW38,0)</f>
        <v>804</v>
      </c>
      <c r="WVY38" s="450" t="s">
        <v>327</v>
      </c>
      <c r="WVZ38" s="450" t="s">
        <v>127</v>
      </c>
      <c r="WWA38" s="446" t="s">
        <v>128</v>
      </c>
      <c r="WWB38" s="446" t="s">
        <v>129</v>
      </c>
      <c r="WWC38" s="446" t="s">
        <v>130</v>
      </c>
      <c r="WWD38" s="446">
        <v>0.3</v>
      </c>
      <c r="WWE38" s="451">
        <f>+VLOOKUP(WVZ38,[111]Insumos!$A$2:$F$2700,5,FALSE)</f>
        <v>2679</v>
      </c>
      <c r="WWF38" s="451">
        <f>+ROUND(WWD38*WWE38,0)</f>
        <v>804</v>
      </c>
      <c r="WWG38" s="450" t="s">
        <v>327</v>
      </c>
      <c r="WWH38" s="450" t="s">
        <v>127</v>
      </c>
      <c r="WWI38" s="446" t="s">
        <v>128</v>
      </c>
      <c r="WWJ38" s="446" t="s">
        <v>129</v>
      </c>
      <c r="WWK38" s="446" t="s">
        <v>130</v>
      </c>
      <c r="WWL38" s="446">
        <v>0.3</v>
      </c>
      <c r="WWM38" s="451">
        <f>+VLOOKUP(WWH38,[111]Insumos!$A$2:$F$2700,5,FALSE)</f>
        <v>2679</v>
      </c>
      <c r="WWN38" s="451">
        <f>+ROUND(WWL38*WWM38,0)</f>
        <v>804</v>
      </c>
      <c r="WWO38" s="450" t="s">
        <v>327</v>
      </c>
      <c r="WWP38" s="450" t="s">
        <v>127</v>
      </c>
      <c r="WWQ38" s="446" t="s">
        <v>128</v>
      </c>
      <c r="WWR38" s="446" t="s">
        <v>129</v>
      </c>
      <c r="WWS38" s="446" t="s">
        <v>130</v>
      </c>
      <c r="WWT38" s="446">
        <v>0.3</v>
      </c>
      <c r="WWU38" s="451">
        <f>+VLOOKUP(WWP38,[111]Insumos!$A$2:$F$2700,5,FALSE)</f>
        <v>2679</v>
      </c>
      <c r="WWV38" s="451">
        <f>+ROUND(WWT38*WWU38,0)</f>
        <v>804</v>
      </c>
      <c r="WWW38" s="450" t="s">
        <v>327</v>
      </c>
      <c r="WWX38" s="450" t="s">
        <v>127</v>
      </c>
      <c r="WWY38" s="446" t="s">
        <v>128</v>
      </c>
      <c r="WWZ38" s="446" t="s">
        <v>129</v>
      </c>
      <c r="WXA38" s="446" t="s">
        <v>130</v>
      </c>
      <c r="WXB38" s="446">
        <v>0.3</v>
      </c>
      <c r="WXC38" s="451">
        <f>+VLOOKUP(WWX38,[111]Insumos!$A$2:$F$2700,5,FALSE)</f>
        <v>2679</v>
      </c>
      <c r="WXD38" s="451">
        <f>+ROUND(WXB38*WXC38,0)</f>
        <v>804</v>
      </c>
      <c r="WXE38" s="450" t="s">
        <v>327</v>
      </c>
      <c r="WXF38" s="450" t="s">
        <v>127</v>
      </c>
      <c r="WXG38" s="446" t="s">
        <v>128</v>
      </c>
      <c r="WXH38" s="446" t="s">
        <v>129</v>
      </c>
      <c r="WXI38" s="446" t="s">
        <v>130</v>
      </c>
      <c r="WXJ38" s="446">
        <v>0.3</v>
      </c>
      <c r="WXK38" s="451">
        <f>+VLOOKUP(WXF38,[111]Insumos!$A$2:$F$2700,5,FALSE)</f>
        <v>2679</v>
      </c>
      <c r="WXL38" s="451">
        <f>+ROUND(WXJ38*WXK38,0)</f>
        <v>804</v>
      </c>
      <c r="WXM38" s="450" t="s">
        <v>327</v>
      </c>
      <c r="WXN38" s="450" t="s">
        <v>127</v>
      </c>
      <c r="WXO38" s="446" t="s">
        <v>128</v>
      </c>
      <c r="WXP38" s="446" t="s">
        <v>129</v>
      </c>
      <c r="WXQ38" s="446" t="s">
        <v>130</v>
      </c>
      <c r="WXR38" s="446">
        <v>0.3</v>
      </c>
      <c r="WXS38" s="451">
        <f>+VLOOKUP(WXN38,[111]Insumos!$A$2:$F$2700,5,FALSE)</f>
        <v>2679</v>
      </c>
      <c r="WXT38" s="451">
        <f>+ROUND(WXR38*WXS38,0)</f>
        <v>804</v>
      </c>
      <c r="WXU38" s="450" t="s">
        <v>327</v>
      </c>
      <c r="WXV38" s="450" t="s">
        <v>127</v>
      </c>
      <c r="WXW38" s="446" t="s">
        <v>128</v>
      </c>
      <c r="WXX38" s="446" t="s">
        <v>129</v>
      </c>
      <c r="WXY38" s="446" t="s">
        <v>130</v>
      </c>
      <c r="WXZ38" s="446">
        <v>0.3</v>
      </c>
      <c r="WYA38" s="451">
        <f>+VLOOKUP(WXV38,[111]Insumos!$A$2:$F$2700,5,FALSE)</f>
        <v>2679</v>
      </c>
      <c r="WYB38" s="451">
        <f>+ROUND(WXZ38*WYA38,0)</f>
        <v>804</v>
      </c>
      <c r="WYC38" s="450" t="s">
        <v>327</v>
      </c>
      <c r="WYD38" s="450" t="s">
        <v>127</v>
      </c>
      <c r="WYE38" s="446" t="s">
        <v>128</v>
      </c>
      <c r="WYF38" s="446" t="s">
        <v>129</v>
      </c>
      <c r="WYG38" s="446" t="s">
        <v>130</v>
      </c>
      <c r="WYH38" s="446">
        <v>0.3</v>
      </c>
      <c r="WYI38" s="451">
        <f>+VLOOKUP(WYD38,[111]Insumos!$A$2:$F$2700,5,FALSE)</f>
        <v>2679</v>
      </c>
      <c r="WYJ38" s="451">
        <f>+ROUND(WYH38*WYI38,0)</f>
        <v>804</v>
      </c>
      <c r="WYK38" s="450" t="s">
        <v>327</v>
      </c>
      <c r="WYL38" s="450" t="s">
        <v>127</v>
      </c>
      <c r="WYM38" s="446" t="s">
        <v>128</v>
      </c>
      <c r="WYN38" s="446" t="s">
        <v>129</v>
      </c>
      <c r="WYO38" s="446" t="s">
        <v>130</v>
      </c>
      <c r="WYP38" s="446">
        <v>0.3</v>
      </c>
      <c r="WYQ38" s="451">
        <f>+VLOOKUP(WYL38,[111]Insumos!$A$2:$F$2700,5,FALSE)</f>
        <v>2679</v>
      </c>
      <c r="WYR38" s="451">
        <f>+ROUND(WYP38*WYQ38,0)</f>
        <v>804</v>
      </c>
      <c r="WYS38" s="450" t="s">
        <v>327</v>
      </c>
      <c r="WYT38" s="450" t="s">
        <v>127</v>
      </c>
      <c r="WYU38" s="446" t="s">
        <v>128</v>
      </c>
      <c r="WYV38" s="446" t="s">
        <v>129</v>
      </c>
      <c r="WYW38" s="446" t="s">
        <v>130</v>
      </c>
      <c r="WYX38" s="446">
        <v>0.3</v>
      </c>
      <c r="WYY38" s="451">
        <f>+VLOOKUP(WYT38,[111]Insumos!$A$2:$F$2700,5,FALSE)</f>
        <v>2679</v>
      </c>
      <c r="WYZ38" s="451">
        <f>+ROUND(WYX38*WYY38,0)</f>
        <v>804</v>
      </c>
      <c r="WZA38" s="450" t="s">
        <v>327</v>
      </c>
      <c r="WZB38" s="450" t="s">
        <v>127</v>
      </c>
      <c r="WZC38" s="446" t="s">
        <v>128</v>
      </c>
      <c r="WZD38" s="446" t="s">
        <v>129</v>
      </c>
      <c r="WZE38" s="446" t="s">
        <v>130</v>
      </c>
      <c r="WZF38" s="446">
        <v>0.3</v>
      </c>
      <c r="WZG38" s="451">
        <f>+VLOOKUP(WZB38,[111]Insumos!$A$2:$F$2700,5,FALSE)</f>
        <v>2679</v>
      </c>
      <c r="WZH38" s="451">
        <f>+ROUND(WZF38*WZG38,0)</f>
        <v>804</v>
      </c>
      <c r="WZI38" s="450" t="s">
        <v>327</v>
      </c>
      <c r="WZJ38" s="450" t="s">
        <v>127</v>
      </c>
      <c r="WZK38" s="446" t="s">
        <v>128</v>
      </c>
      <c r="WZL38" s="446" t="s">
        <v>129</v>
      </c>
      <c r="WZM38" s="446" t="s">
        <v>130</v>
      </c>
      <c r="WZN38" s="446">
        <v>0.3</v>
      </c>
      <c r="WZO38" s="451">
        <f>+VLOOKUP(WZJ38,[111]Insumos!$A$2:$F$2700,5,FALSE)</f>
        <v>2679</v>
      </c>
      <c r="WZP38" s="451">
        <f>+ROUND(WZN38*WZO38,0)</f>
        <v>804</v>
      </c>
      <c r="WZQ38" s="450" t="s">
        <v>327</v>
      </c>
      <c r="WZR38" s="450" t="s">
        <v>127</v>
      </c>
      <c r="WZS38" s="446" t="s">
        <v>128</v>
      </c>
      <c r="WZT38" s="446" t="s">
        <v>129</v>
      </c>
      <c r="WZU38" s="446" t="s">
        <v>130</v>
      </c>
      <c r="WZV38" s="446">
        <v>0.3</v>
      </c>
      <c r="WZW38" s="451">
        <f>+VLOOKUP(WZR38,[111]Insumos!$A$2:$F$2700,5,FALSE)</f>
        <v>2679</v>
      </c>
      <c r="WZX38" s="451">
        <f>+ROUND(WZV38*WZW38,0)</f>
        <v>804</v>
      </c>
      <c r="WZY38" s="450" t="s">
        <v>327</v>
      </c>
      <c r="WZZ38" s="450" t="s">
        <v>127</v>
      </c>
      <c r="XAA38" s="446" t="s">
        <v>128</v>
      </c>
      <c r="XAB38" s="446" t="s">
        <v>129</v>
      </c>
      <c r="XAC38" s="446" t="s">
        <v>130</v>
      </c>
      <c r="XAD38" s="446">
        <v>0.3</v>
      </c>
      <c r="XAE38" s="451">
        <f>+VLOOKUP(WZZ38,[111]Insumos!$A$2:$F$2700,5,FALSE)</f>
        <v>2679</v>
      </c>
      <c r="XAF38" s="451">
        <f>+ROUND(XAD38*XAE38,0)</f>
        <v>804</v>
      </c>
      <c r="XAG38" s="450" t="s">
        <v>327</v>
      </c>
      <c r="XAH38" s="450" t="s">
        <v>127</v>
      </c>
      <c r="XAI38" s="446" t="s">
        <v>128</v>
      </c>
      <c r="XAJ38" s="446" t="s">
        <v>129</v>
      </c>
      <c r="XAK38" s="446" t="s">
        <v>130</v>
      </c>
      <c r="XAL38" s="446">
        <v>0.3</v>
      </c>
      <c r="XAM38" s="451">
        <f>+VLOOKUP(XAH38,[111]Insumos!$A$2:$F$2700,5,FALSE)</f>
        <v>2679</v>
      </c>
      <c r="XAN38" s="451">
        <f>+ROUND(XAL38*XAM38,0)</f>
        <v>804</v>
      </c>
      <c r="XAO38" s="450" t="s">
        <v>327</v>
      </c>
      <c r="XAP38" s="450" t="s">
        <v>127</v>
      </c>
      <c r="XAQ38" s="446" t="s">
        <v>128</v>
      </c>
      <c r="XAR38" s="446" t="s">
        <v>129</v>
      </c>
      <c r="XAS38" s="446" t="s">
        <v>130</v>
      </c>
      <c r="XAT38" s="446">
        <v>0.3</v>
      </c>
      <c r="XAU38" s="451">
        <f>+VLOOKUP(XAP38,[111]Insumos!$A$2:$F$2700,5,FALSE)</f>
        <v>2679</v>
      </c>
      <c r="XAV38" s="451">
        <f>+ROUND(XAT38*XAU38,0)</f>
        <v>804</v>
      </c>
      <c r="XAW38" s="450" t="s">
        <v>327</v>
      </c>
      <c r="XAX38" s="450" t="s">
        <v>127</v>
      </c>
      <c r="XAY38" s="446" t="s">
        <v>128</v>
      </c>
      <c r="XAZ38" s="446" t="s">
        <v>129</v>
      </c>
      <c r="XBA38" s="446" t="s">
        <v>130</v>
      </c>
      <c r="XBB38" s="446">
        <v>0.3</v>
      </c>
      <c r="XBC38" s="451">
        <f>+VLOOKUP(XAX38,[111]Insumos!$A$2:$F$2700,5,FALSE)</f>
        <v>2679</v>
      </c>
      <c r="XBD38" s="451">
        <f>+ROUND(XBB38*XBC38,0)</f>
        <v>804</v>
      </c>
      <c r="XBE38" s="450" t="s">
        <v>327</v>
      </c>
      <c r="XBF38" s="450" t="s">
        <v>127</v>
      </c>
      <c r="XBG38" s="446" t="s">
        <v>128</v>
      </c>
      <c r="XBH38" s="446" t="s">
        <v>129</v>
      </c>
      <c r="XBI38" s="446" t="s">
        <v>130</v>
      </c>
      <c r="XBJ38" s="446">
        <v>0.3</v>
      </c>
      <c r="XBK38" s="451">
        <f>+VLOOKUP(XBF38,[111]Insumos!$A$2:$F$2700,5,FALSE)</f>
        <v>2679</v>
      </c>
      <c r="XBL38" s="451">
        <f>+ROUND(XBJ38*XBK38,0)</f>
        <v>804</v>
      </c>
      <c r="XBM38" s="450" t="s">
        <v>327</v>
      </c>
      <c r="XBN38" s="450" t="s">
        <v>127</v>
      </c>
      <c r="XBO38" s="446" t="s">
        <v>128</v>
      </c>
      <c r="XBP38" s="446" t="s">
        <v>129</v>
      </c>
      <c r="XBQ38" s="446" t="s">
        <v>130</v>
      </c>
      <c r="XBR38" s="446">
        <v>0.3</v>
      </c>
      <c r="XBS38" s="451">
        <f>+VLOOKUP(XBN38,[111]Insumos!$A$2:$F$2700,5,FALSE)</f>
        <v>2679</v>
      </c>
      <c r="XBT38" s="451">
        <f>+ROUND(XBR38*XBS38,0)</f>
        <v>804</v>
      </c>
      <c r="XBU38" s="450" t="s">
        <v>327</v>
      </c>
      <c r="XBV38" s="450" t="s">
        <v>127</v>
      </c>
      <c r="XBW38" s="446" t="s">
        <v>128</v>
      </c>
      <c r="XBX38" s="446" t="s">
        <v>129</v>
      </c>
      <c r="XBY38" s="446" t="s">
        <v>130</v>
      </c>
      <c r="XBZ38" s="446">
        <v>0.3</v>
      </c>
      <c r="XCA38" s="451">
        <f>+VLOOKUP(XBV38,[111]Insumos!$A$2:$F$2700,5,FALSE)</f>
        <v>2679</v>
      </c>
      <c r="XCB38" s="451">
        <f>+ROUND(XBZ38*XCA38,0)</f>
        <v>804</v>
      </c>
      <c r="XCC38" s="450" t="s">
        <v>327</v>
      </c>
      <c r="XCD38" s="450" t="s">
        <v>127</v>
      </c>
      <c r="XCE38" s="446" t="s">
        <v>128</v>
      </c>
      <c r="XCF38" s="446" t="s">
        <v>129</v>
      </c>
      <c r="XCG38" s="446" t="s">
        <v>130</v>
      </c>
      <c r="XCH38" s="446">
        <v>0.3</v>
      </c>
      <c r="XCI38" s="451">
        <f>+VLOOKUP(XCD38,[111]Insumos!$A$2:$F$2700,5,FALSE)</f>
        <v>2679</v>
      </c>
      <c r="XCJ38" s="451">
        <f>+ROUND(XCH38*XCI38,0)</f>
        <v>804</v>
      </c>
      <c r="XCK38" s="450" t="s">
        <v>327</v>
      </c>
      <c r="XCL38" s="450" t="s">
        <v>127</v>
      </c>
      <c r="XCM38" s="446" t="s">
        <v>128</v>
      </c>
      <c r="XCN38" s="446" t="s">
        <v>129</v>
      </c>
      <c r="XCO38" s="446" t="s">
        <v>130</v>
      </c>
      <c r="XCP38" s="446">
        <v>0.3</v>
      </c>
      <c r="XCQ38" s="451">
        <f>+VLOOKUP(XCL38,[111]Insumos!$A$2:$F$2700,5,FALSE)</f>
        <v>2679</v>
      </c>
      <c r="XCR38" s="451">
        <f>+ROUND(XCP38*XCQ38,0)</f>
        <v>804</v>
      </c>
      <c r="XCS38" s="450" t="s">
        <v>327</v>
      </c>
      <c r="XCT38" s="450" t="s">
        <v>127</v>
      </c>
      <c r="XCU38" s="446" t="s">
        <v>128</v>
      </c>
      <c r="XCV38" s="446" t="s">
        <v>129</v>
      </c>
      <c r="XCW38" s="446" t="s">
        <v>130</v>
      </c>
      <c r="XCX38" s="446">
        <v>0.3</v>
      </c>
      <c r="XCY38" s="451">
        <f>+VLOOKUP(XCT38,[111]Insumos!$A$2:$F$2700,5,FALSE)</f>
        <v>2679</v>
      </c>
      <c r="XCZ38" s="451">
        <f>+ROUND(XCX38*XCY38,0)</f>
        <v>804</v>
      </c>
      <c r="XDA38" s="450" t="s">
        <v>327</v>
      </c>
      <c r="XDB38" s="450" t="s">
        <v>127</v>
      </c>
      <c r="XDC38" s="446" t="s">
        <v>128</v>
      </c>
      <c r="XDD38" s="446" t="s">
        <v>129</v>
      </c>
      <c r="XDE38" s="446" t="s">
        <v>130</v>
      </c>
      <c r="XDF38" s="446">
        <v>0.3</v>
      </c>
      <c r="XDG38" s="451">
        <f>+VLOOKUP(XDB38,[111]Insumos!$A$2:$F$2700,5,FALSE)</f>
        <v>2679</v>
      </c>
      <c r="XDH38" s="451">
        <f>+ROUND(XDF38*XDG38,0)</f>
        <v>804</v>
      </c>
      <c r="XDI38" s="450" t="s">
        <v>327</v>
      </c>
      <c r="XDJ38" s="450" t="s">
        <v>127</v>
      </c>
      <c r="XDK38" s="446" t="s">
        <v>128</v>
      </c>
      <c r="XDL38" s="446" t="s">
        <v>129</v>
      </c>
      <c r="XDM38" s="446" t="s">
        <v>130</v>
      </c>
      <c r="XDN38" s="446">
        <v>0.3</v>
      </c>
      <c r="XDO38" s="451">
        <f>+VLOOKUP(XDJ38,[111]Insumos!$A$2:$F$2700,5,FALSE)</f>
        <v>2679</v>
      </c>
      <c r="XDP38" s="451">
        <f>+ROUND(XDN38*XDO38,0)</f>
        <v>804</v>
      </c>
      <c r="XDQ38" s="450" t="s">
        <v>327</v>
      </c>
      <c r="XDR38" s="450" t="s">
        <v>127</v>
      </c>
      <c r="XDS38" s="446" t="s">
        <v>128</v>
      </c>
      <c r="XDT38" s="446" t="s">
        <v>129</v>
      </c>
      <c r="XDU38" s="446" t="s">
        <v>130</v>
      </c>
      <c r="XDV38" s="446">
        <v>0.3</v>
      </c>
      <c r="XDW38" s="451">
        <f>+VLOOKUP(XDR38,[111]Insumos!$A$2:$F$2700,5,FALSE)</f>
        <v>2679</v>
      </c>
      <c r="XDX38" s="451">
        <f>+ROUND(XDV38*XDW38,0)</f>
        <v>804</v>
      </c>
      <c r="XDY38" s="450" t="s">
        <v>327</v>
      </c>
      <c r="XDZ38" s="450" t="s">
        <v>127</v>
      </c>
      <c r="XEA38" s="446" t="s">
        <v>128</v>
      </c>
      <c r="XEB38" s="446" t="s">
        <v>129</v>
      </c>
      <c r="XEC38" s="446" t="s">
        <v>130</v>
      </c>
      <c r="XED38" s="446">
        <v>0.3</v>
      </c>
      <c r="XEE38" s="451">
        <f>+VLOOKUP(XDZ38,[111]Insumos!$A$2:$F$2700,5,FALSE)</f>
        <v>2679</v>
      </c>
      <c r="XEF38" s="451">
        <f>+ROUND(XED38*XEE38,0)</f>
        <v>804</v>
      </c>
      <c r="XEG38" s="450" t="s">
        <v>327</v>
      </c>
      <c r="XEH38" s="450" t="s">
        <v>127</v>
      </c>
      <c r="XEI38" s="446" t="s">
        <v>128</v>
      </c>
      <c r="XEJ38" s="446" t="s">
        <v>129</v>
      </c>
      <c r="XEK38" s="446" t="s">
        <v>130</v>
      </c>
      <c r="XEL38" s="446">
        <v>0.3</v>
      </c>
      <c r="XEM38" s="451">
        <f>+VLOOKUP(XEH38,[111]Insumos!$A$2:$F$2700,5,FALSE)</f>
        <v>2679</v>
      </c>
      <c r="XEN38" s="451">
        <f>+ROUND(XEL38*XEM38,0)</f>
        <v>804</v>
      </c>
      <c r="XEO38" s="450" t="s">
        <v>327</v>
      </c>
      <c r="XEP38" s="450" t="s">
        <v>127</v>
      </c>
      <c r="XEQ38" s="446" t="s">
        <v>128</v>
      </c>
      <c r="XER38" s="446" t="s">
        <v>129</v>
      </c>
      <c r="XES38" s="446" t="s">
        <v>130</v>
      </c>
      <c r="XET38" s="446">
        <v>0.3</v>
      </c>
      <c r="XEU38" s="451">
        <f>+VLOOKUP(XEP38,[111]Insumos!$A$2:$F$2700,5,FALSE)</f>
        <v>2679</v>
      </c>
      <c r="XEV38" s="451">
        <f>+ROUND(XET38*XEU38,0)</f>
        <v>804</v>
      </c>
      <c r="XEW38" s="450" t="s">
        <v>327</v>
      </c>
      <c r="XEX38" s="450" t="s">
        <v>127</v>
      </c>
      <c r="XEY38" s="446" t="s">
        <v>128</v>
      </c>
      <c r="XEZ38" s="446" t="s">
        <v>129</v>
      </c>
      <c r="XFA38" s="446" t="s">
        <v>130</v>
      </c>
      <c r="XFB38" s="446">
        <v>0.3</v>
      </c>
      <c r="XFC38" s="451">
        <f>+VLOOKUP(XEX38,[111]Insumos!$A$2:$F$2700,5,FALSE)</f>
        <v>2679</v>
      </c>
      <c r="XFD38" s="451">
        <f>+ROUND(XFB38*XFC38,0)</f>
        <v>804</v>
      </c>
    </row>
    <row r="39" spans="1:16384">
      <c r="A39" s="253" t="s">
        <v>327</v>
      </c>
      <c r="B39" s="254" t="s">
        <v>144</v>
      </c>
      <c r="C39" s="255" t="s">
        <v>145</v>
      </c>
      <c r="D39" s="255" t="s">
        <v>131</v>
      </c>
      <c r="E39" s="255" t="s">
        <v>130</v>
      </c>
      <c r="F39" s="255">
        <v>0.5</v>
      </c>
      <c r="G39" s="256">
        <f>+VLOOKUP(B39,[111]Insumos!$A$2:$F$2700,5,FALSE)</f>
        <v>1402</v>
      </c>
      <c r="H39" s="257">
        <f>+ROUND(F39*G39,0)</f>
        <v>701</v>
      </c>
      <c r="I39" s="450"/>
      <c r="J39" s="450"/>
      <c r="K39" s="446"/>
      <c r="L39" s="446"/>
      <c r="M39" s="446"/>
      <c r="N39" s="446"/>
      <c r="O39" s="451"/>
      <c r="P39" s="451"/>
      <c r="Q39" s="450"/>
      <c r="R39" s="450"/>
      <c r="S39" s="446"/>
      <c r="T39" s="446"/>
      <c r="U39" s="446"/>
      <c r="V39" s="446"/>
      <c r="W39" s="451"/>
      <c r="X39" s="451"/>
      <c r="Y39" s="450"/>
      <c r="Z39" s="450"/>
      <c r="AA39" s="446"/>
      <c r="AB39" s="446"/>
      <c r="AC39" s="446"/>
      <c r="AD39" s="446"/>
      <c r="AE39" s="451"/>
      <c r="AF39" s="451"/>
      <c r="AG39" s="450"/>
      <c r="AH39" s="450"/>
      <c r="AI39" s="446"/>
      <c r="AJ39" s="446"/>
      <c r="AK39" s="446"/>
      <c r="AL39" s="446"/>
      <c r="AM39" s="451"/>
      <c r="AN39" s="451"/>
      <c r="AO39" s="450"/>
      <c r="AP39" s="450"/>
      <c r="AQ39" s="446"/>
      <c r="AR39" s="446"/>
      <c r="AS39" s="446"/>
      <c r="AT39" s="446"/>
      <c r="AU39" s="451"/>
      <c r="AV39" s="451"/>
      <c r="AW39" s="450"/>
      <c r="AX39" s="450"/>
      <c r="AY39" s="446"/>
      <c r="AZ39" s="446"/>
      <c r="BA39" s="446"/>
      <c r="BB39" s="446"/>
      <c r="BC39" s="451"/>
      <c r="BD39" s="451"/>
      <c r="BE39" s="450"/>
      <c r="BF39" s="450"/>
      <c r="BG39" s="446"/>
      <c r="BH39" s="446"/>
      <c r="BI39" s="446"/>
      <c r="BJ39" s="446"/>
      <c r="BK39" s="451"/>
      <c r="BL39" s="451"/>
      <c r="BM39" s="450"/>
      <c r="BN39" s="450"/>
      <c r="BO39" s="446"/>
      <c r="BP39" s="446"/>
      <c r="BQ39" s="446"/>
      <c r="BR39" s="446"/>
      <c r="BS39" s="451"/>
      <c r="BT39" s="451"/>
      <c r="BU39" s="450"/>
      <c r="BV39" s="450"/>
      <c r="BW39" s="446"/>
      <c r="BX39" s="446"/>
      <c r="BY39" s="446"/>
      <c r="BZ39" s="446"/>
      <c r="CA39" s="451"/>
      <c r="CB39" s="451"/>
      <c r="CC39" s="450"/>
      <c r="CD39" s="450"/>
      <c r="CE39" s="446"/>
      <c r="CF39" s="446"/>
      <c r="CG39" s="446"/>
      <c r="CH39" s="446"/>
      <c r="CI39" s="451"/>
      <c r="CJ39" s="451"/>
      <c r="CK39" s="450"/>
      <c r="CL39" s="450"/>
      <c r="CM39" s="446"/>
      <c r="CN39" s="446"/>
      <c r="CO39" s="446"/>
      <c r="CP39" s="446"/>
      <c r="CQ39" s="451"/>
      <c r="CR39" s="451"/>
      <c r="CS39" s="450"/>
      <c r="CT39" s="450"/>
      <c r="CU39" s="446"/>
      <c r="CV39" s="446"/>
      <c r="CW39" s="446"/>
      <c r="CX39" s="446"/>
      <c r="CY39" s="451"/>
      <c r="CZ39" s="451"/>
      <c r="DA39" s="450"/>
      <c r="DB39" s="450"/>
      <c r="DC39" s="446"/>
      <c r="DD39" s="446"/>
      <c r="DE39" s="446"/>
      <c r="DF39" s="446"/>
      <c r="DG39" s="451"/>
      <c r="DH39" s="451"/>
      <c r="DI39" s="450"/>
      <c r="DJ39" s="450"/>
      <c r="DK39" s="446"/>
      <c r="DL39" s="446"/>
      <c r="DM39" s="446"/>
      <c r="DN39" s="446"/>
      <c r="DO39" s="451"/>
      <c r="DP39" s="451"/>
      <c r="DQ39" s="450"/>
      <c r="DR39" s="450"/>
      <c r="DS39" s="446"/>
      <c r="DT39" s="446"/>
      <c r="DU39" s="446"/>
      <c r="DV39" s="446"/>
      <c r="DW39" s="451"/>
      <c r="DX39" s="451"/>
      <c r="DY39" s="450"/>
      <c r="DZ39" s="450"/>
      <c r="EA39" s="446"/>
      <c r="EB39" s="446"/>
      <c r="EC39" s="446"/>
      <c r="ED39" s="446"/>
      <c r="EE39" s="451"/>
      <c r="EF39" s="451"/>
      <c r="EG39" s="450"/>
      <c r="EH39" s="450"/>
      <c r="EI39" s="446"/>
      <c r="EJ39" s="446"/>
      <c r="EK39" s="446"/>
      <c r="EL39" s="446"/>
      <c r="EM39" s="451"/>
      <c r="EN39" s="451"/>
      <c r="EO39" s="450"/>
      <c r="EP39" s="450"/>
      <c r="EQ39" s="446"/>
      <c r="ER39" s="446"/>
      <c r="ES39" s="446"/>
      <c r="ET39" s="446"/>
      <c r="EU39" s="451"/>
      <c r="EV39" s="451"/>
      <c r="EW39" s="450"/>
      <c r="EX39" s="450"/>
      <c r="EY39" s="446"/>
      <c r="EZ39" s="446"/>
      <c r="FA39" s="446"/>
      <c r="FB39" s="446"/>
      <c r="FC39" s="451"/>
      <c r="FD39" s="451"/>
      <c r="FE39" s="450"/>
      <c r="FF39" s="450"/>
      <c r="FG39" s="446"/>
      <c r="FH39" s="446"/>
      <c r="FI39" s="446"/>
      <c r="FJ39" s="446"/>
      <c r="FK39" s="451"/>
      <c r="FL39" s="451"/>
      <c r="FM39" s="450"/>
      <c r="FN39" s="450"/>
      <c r="FO39" s="446"/>
      <c r="FP39" s="446"/>
      <c r="FQ39" s="446"/>
      <c r="FR39" s="446"/>
      <c r="FS39" s="451"/>
      <c r="FT39" s="451"/>
      <c r="FU39" s="450"/>
      <c r="FV39" s="450"/>
      <c r="FW39" s="446"/>
      <c r="FX39" s="446"/>
      <c r="FY39" s="446"/>
      <c r="FZ39" s="446"/>
      <c r="GA39" s="451"/>
      <c r="GB39" s="451"/>
      <c r="GC39" s="450"/>
      <c r="GD39" s="450"/>
      <c r="GE39" s="446"/>
      <c r="GF39" s="446"/>
      <c r="GG39" s="446"/>
      <c r="GH39" s="446"/>
      <c r="GI39" s="451"/>
      <c r="GJ39" s="451"/>
      <c r="GK39" s="450"/>
      <c r="GL39" s="450"/>
      <c r="GM39" s="446"/>
      <c r="GN39" s="446"/>
      <c r="GO39" s="446"/>
      <c r="GP39" s="446"/>
      <c r="GQ39" s="451"/>
      <c r="GR39" s="451"/>
      <c r="GS39" s="450"/>
      <c r="GT39" s="450"/>
      <c r="GU39" s="446"/>
      <c r="GV39" s="446"/>
      <c r="GW39" s="446"/>
      <c r="GX39" s="446"/>
      <c r="GY39" s="451"/>
      <c r="GZ39" s="451"/>
      <c r="HA39" s="450"/>
      <c r="HB39" s="450"/>
      <c r="HC39" s="446"/>
      <c r="HD39" s="446"/>
      <c r="HE39" s="446"/>
      <c r="HF39" s="446"/>
      <c r="HG39" s="451"/>
      <c r="HH39" s="451"/>
      <c r="HI39" s="450"/>
      <c r="HJ39" s="450"/>
      <c r="HK39" s="446"/>
      <c r="HL39" s="446"/>
      <c r="HM39" s="446"/>
      <c r="HN39" s="446"/>
      <c r="HO39" s="451"/>
      <c r="HP39" s="451"/>
      <c r="HQ39" s="450"/>
      <c r="HR39" s="450"/>
      <c r="HS39" s="446"/>
      <c r="HT39" s="446"/>
      <c r="HU39" s="446"/>
      <c r="HV39" s="446"/>
      <c r="HW39" s="451"/>
      <c r="HX39" s="451"/>
      <c r="HY39" s="450"/>
      <c r="HZ39" s="450"/>
      <c r="IA39" s="446"/>
      <c r="IB39" s="446"/>
      <c r="IC39" s="446"/>
      <c r="ID39" s="446"/>
      <c r="IE39" s="451"/>
      <c r="IF39" s="451"/>
      <c r="IG39" s="450"/>
      <c r="IH39" s="450"/>
      <c r="II39" s="446"/>
      <c r="IJ39" s="446"/>
      <c r="IK39" s="446"/>
      <c r="IL39" s="446"/>
      <c r="IM39" s="451"/>
      <c r="IN39" s="451"/>
      <c r="IO39" s="450"/>
      <c r="IP39" s="450"/>
      <c r="IQ39" s="446"/>
      <c r="IR39" s="446"/>
      <c r="IS39" s="446"/>
      <c r="IT39" s="446"/>
      <c r="IU39" s="451"/>
      <c r="IV39" s="451"/>
      <c r="IW39" s="450"/>
      <c r="IX39" s="450"/>
      <c r="IY39" s="446"/>
      <c r="IZ39" s="446"/>
      <c r="JA39" s="446"/>
      <c r="JB39" s="446"/>
      <c r="JC39" s="451"/>
      <c r="JD39" s="451"/>
      <c r="JE39" s="450"/>
      <c r="JF39" s="450"/>
      <c r="JG39" s="446"/>
      <c r="JH39" s="446"/>
      <c r="JI39" s="446"/>
      <c r="JJ39" s="446"/>
      <c r="JK39" s="451"/>
      <c r="JL39" s="451"/>
      <c r="JM39" s="450"/>
      <c r="JN39" s="450"/>
      <c r="JO39" s="446"/>
      <c r="JP39" s="446"/>
      <c r="JQ39" s="446"/>
      <c r="JR39" s="446"/>
      <c r="JS39" s="451"/>
      <c r="JT39" s="451"/>
      <c r="JU39" s="450"/>
      <c r="JV39" s="450"/>
      <c r="JW39" s="446"/>
      <c r="JX39" s="446"/>
      <c r="JY39" s="446"/>
      <c r="JZ39" s="446"/>
      <c r="KA39" s="451"/>
      <c r="KB39" s="451"/>
      <c r="KC39" s="450"/>
      <c r="KD39" s="450"/>
      <c r="KE39" s="446"/>
      <c r="KF39" s="446"/>
      <c r="KG39" s="446"/>
      <c r="KH39" s="446"/>
      <c r="KI39" s="451"/>
      <c r="KJ39" s="451"/>
      <c r="KK39" s="450"/>
      <c r="KL39" s="450"/>
      <c r="KM39" s="446"/>
      <c r="KN39" s="446"/>
      <c r="KO39" s="446"/>
      <c r="KP39" s="446"/>
      <c r="KQ39" s="451"/>
      <c r="KR39" s="451"/>
      <c r="KS39" s="450"/>
      <c r="KT39" s="450"/>
      <c r="KU39" s="446"/>
      <c r="KV39" s="446"/>
      <c r="KW39" s="446"/>
      <c r="KX39" s="446"/>
      <c r="KY39" s="451"/>
      <c r="KZ39" s="451"/>
      <c r="LA39" s="450"/>
      <c r="LB39" s="450"/>
      <c r="LC39" s="446"/>
      <c r="LD39" s="446"/>
      <c r="LE39" s="446"/>
      <c r="LF39" s="446"/>
      <c r="LG39" s="451"/>
      <c r="LH39" s="451"/>
      <c r="LI39" s="450"/>
      <c r="LJ39" s="450"/>
      <c r="LK39" s="446"/>
      <c r="LL39" s="446"/>
      <c r="LM39" s="446"/>
      <c r="LN39" s="446"/>
      <c r="LO39" s="451"/>
      <c r="LP39" s="451"/>
      <c r="LQ39" s="450"/>
      <c r="LR39" s="450"/>
      <c r="LS39" s="446"/>
      <c r="LT39" s="446"/>
      <c r="LU39" s="446"/>
      <c r="LV39" s="446"/>
      <c r="LW39" s="451"/>
      <c r="LX39" s="451"/>
      <c r="LY39" s="450"/>
      <c r="LZ39" s="450"/>
      <c r="MA39" s="446"/>
      <c r="MB39" s="446"/>
      <c r="MC39" s="446"/>
      <c r="MD39" s="446"/>
      <c r="ME39" s="451"/>
      <c r="MF39" s="451"/>
      <c r="MG39" s="450"/>
      <c r="MH39" s="450"/>
      <c r="MI39" s="446"/>
      <c r="MJ39" s="446"/>
      <c r="MK39" s="446"/>
      <c r="ML39" s="446"/>
      <c r="MM39" s="451"/>
      <c r="MN39" s="451"/>
      <c r="MO39" s="450"/>
      <c r="MP39" s="450"/>
      <c r="MQ39" s="446"/>
      <c r="MR39" s="446"/>
      <c r="MS39" s="446"/>
      <c r="MT39" s="446"/>
      <c r="MU39" s="451"/>
      <c r="MV39" s="451"/>
      <c r="MW39" s="450"/>
      <c r="MX39" s="450"/>
      <c r="MY39" s="446"/>
      <c r="MZ39" s="446"/>
      <c r="NA39" s="446"/>
      <c r="NB39" s="446"/>
      <c r="NC39" s="451"/>
      <c r="ND39" s="451"/>
      <c r="NE39" s="450"/>
      <c r="NF39" s="450"/>
      <c r="NG39" s="446"/>
      <c r="NH39" s="446"/>
      <c r="NI39" s="446"/>
      <c r="NJ39" s="446"/>
      <c r="NK39" s="451"/>
      <c r="NL39" s="451"/>
      <c r="NM39" s="450"/>
      <c r="NN39" s="450"/>
      <c r="NO39" s="446"/>
      <c r="NP39" s="446"/>
      <c r="NQ39" s="446"/>
      <c r="NR39" s="446"/>
      <c r="NS39" s="451"/>
      <c r="NT39" s="451"/>
      <c r="NU39" s="450"/>
      <c r="NV39" s="450"/>
      <c r="NW39" s="446"/>
      <c r="NX39" s="446"/>
      <c r="NY39" s="446"/>
      <c r="NZ39" s="446"/>
      <c r="OA39" s="451"/>
      <c r="OB39" s="451"/>
      <c r="OC39" s="450"/>
      <c r="OD39" s="450"/>
      <c r="OE39" s="446"/>
      <c r="OF39" s="446"/>
      <c r="OG39" s="446"/>
      <c r="OH39" s="446"/>
      <c r="OI39" s="451"/>
      <c r="OJ39" s="451"/>
      <c r="OK39" s="450"/>
      <c r="OL39" s="450"/>
      <c r="OM39" s="446"/>
      <c r="ON39" s="446"/>
      <c r="OO39" s="446"/>
      <c r="OP39" s="446"/>
      <c r="OQ39" s="451"/>
      <c r="OR39" s="451"/>
      <c r="OS39" s="450"/>
      <c r="OT39" s="450"/>
      <c r="OU39" s="446"/>
      <c r="OV39" s="446"/>
      <c r="OW39" s="446"/>
      <c r="OX39" s="446"/>
      <c r="OY39" s="451"/>
      <c r="OZ39" s="451"/>
      <c r="PA39" s="450"/>
      <c r="PB39" s="450"/>
      <c r="PC39" s="446"/>
      <c r="PD39" s="446"/>
      <c r="PE39" s="446"/>
      <c r="PF39" s="446"/>
      <c r="PG39" s="451"/>
      <c r="PH39" s="451"/>
      <c r="PI39" s="450"/>
      <c r="PJ39" s="450"/>
      <c r="PK39" s="446"/>
      <c r="PL39" s="446"/>
      <c r="PM39" s="446"/>
      <c r="PN39" s="446"/>
      <c r="PO39" s="451"/>
      <c r="PP39" s="451"/>
      <c r="PQ39" s="450"/>
      <c r="PR39" s="450"/>
      <c r="PS39" s="446"/>
      <c r="PT39" s="446"/>
      <c r="PU39" s="446"/>
      <c r="PV39" s="446"/>
      <c r="PW39" s="451"/>
      <c r="PX39" s="451"/>
      <c r="PY39" s="450"/>
      <c r="PZ39" s="450"/>
      <c r="QA39" s="446"/>
      <c r="QB39" s="446"/>
      <c r="QC39" s="446"/>
      <c r="QD39" s="446"/>
      <c r="QE39" s="451"/>
      <c r="QF39" s="451"/>
      <c r="QG39" s="450"/>
      <c r="QH39" s="450"/>
      <c r="QI39" s="446"/>
      <c r="QJ39" s="446"/>
      <c r="QK39" s="446"/>
      <c r="QL39" s="446"/>
      <c r="QM39" s="451"/>
      <c r="QN39" s="451"/>
      <c r="QO39" s="450"/>
      <c r="QP39" s="450"/>
      <c r="QQ39" s="446"/>
      <c r="QR39" s="446"/>
      <c r="QS39" s="446"/>
      <c r="QT39" s="446"/>
      <c r="QU39" s="451"/>
      <c r="QV39" s="451"/>
      <c r="QW39" s="450"/>
      <c r="QX39" s="450"/>
      <c r="QY39" s="446"/>
      <c r="QZ39" s="446"/>
      <c r="RA39" s="446"/>
      <c r="RB39" s="446"/>
      <c r="RC39" s="451"/>
      <c r="RD39" s="451"/>
      <c r="RE39" s="450"/>
      <c r="RF39" s="450"/>
      <c r="RG39" s="446"/>
      <c r="RH39" s="446"/>
      <c r="RI39" s="446"/>
      <c r="RJ39" s="446"/>
      <c r="RK39" s="451"/>
      <c r="RL39" s="451"/>
      <c r="RM39" s="450"/>
      <c r="RN39" s="450"/>
      <c r="RO39" s="446"/>
      <c r="RP39" s="446"/>
      <c r="RQ39" s="446"/>
      <c r="RR39" s="446"/>
      <c r="RS39" s="451"/>
      <c r="RT39" s="451"/>
      <c r="RU39" s="450"/>
      <c r="RV39" s="450"/>
      <c r="RW39" s="446"/>
      <c r="RX39" s="446"/>
      <c r="RY39" s="446"/>
      <c r="RZ39" s="446"/>
      <c r="SA39" s="451"/>
      <c r="SB39" s="451"/>
      <c r="SC39" s="450"/>
      <c r="SD39" s="450"/>
      <c r="SE39" s="446"/>
      <c r="SF39" s="446"/>
      <c r="SG39" s="446"/>
      <c r="SH39" s="446"/>
      <c r="SI39" s="451"/>
      <c r="SJ39" s="451"/>
      <c r="SK39" s="450"/>
      <c r="SL39" s="450"/>
      <c r="SM39" s="446"/>
      <c r="SN39" s="446"/>
      <c r="SO39" s="446"/>
      <c r="SP39" s="446"/>
      <c r="SQ39" s="451"/>
      <c r="SR39" s="451"/>
      <c r="SS39" s="450"/>
      <c r="ST39" s="450"/>
      <c r="SU39" s="446"/>
      <c r="SV39" s="446"/>
      <c r="SW39" s="446"/>
      <c r="SX39" s="446"/>
      <c r="SY39" s="451"/>
      <c r="SZ39" s="451"/>
      <c r="TA39" s="450"/>
      <c r="TB39" s="450"/>
      <c r="TC39" s="446"/>
      <c r="TD39" s="446"/>
      <c r="TE39" s="446"/>
      <c r="TF39" s="446"/>
      <c r="TG39" s="451"/>
      <c r="TH39" s="451"/>
      <c r="TI39" s="450"/>
      <c r="TJ39" s="450"/>
      <c r="TK39" s="446"/>
      <c r="TL39" s="446"/>
      <c r="TM39" s="446"/>
      <c r="TN39" s="446"/>
      <c r="TO39" s="451"/>
      <c r="TP39" s="451"/>
      <c r="TQ39" s="450"/>
      <c r="TR39" s="450"/>
      <c r="TS39" s="446"/>
      <c r="TT39" s="446"/>
      <c r="TU39" s="446"/>
      <c r="TV39" s="446"/>
      <c r="TW39" s="451"/>
      <c r="TX39" s="451"/>
      <c r="TY39" s="450"/>
      <c r="TZ39" s="450"/>
      <c r="UA39" s="446"/>
      <c r="UB39" s="446"/>
      <c r="UC39" s="446"/>
      <c r="UD39" s="446"/>
      <c r="UE39" s="451"/>
      <c r="UF39" s="451"/>
      <c r="UG39" s="450"/>
      <c r="UH39" s="450"/>
      <c r="UI39" s="446"/>
      <c r="UJ39" s="446"/>
      <c r="UK39" s="446"/>
      <c r="UL39" s="446"/>
      <c r="UM39" s="451"/>
      <c r="UN39" s="451"/>
      <c r="UO39" s="450"/>
      <c r="UP39" s="450"/>
      <c r="UQ39" s="446"/>
      <c r="UR39" s="446"/>
      <c r="US39" s="446"/>
      <c r="UT39" s="446"/>
      <c r="UU39" s="451"/>
      <c r="UV39" s="451"/>
      <c r="UW39" s="450"/>
      <c r="UX39" s="450"/>
      <c r="UY39" s="446"/>
      <c r="UZ39" s="446"/>
      <c r="VA39" s="446"/>
      <c r="VB39" s="446"/>
      <c r="VC39" s="451"/>
      <c r="VD39" s="451"/>
      <c r="VE39" s="450"/>
      <c r="VF39" s="450"/>
      <c r="VG39" s="446"/>
      <c r="VH39" s="446"/>
      <c r="VI39" s="446"/>
      <c r="VJ39" s="446"/>
      <c r="VK39" s="451"/>
      <c r="VL39" s="451"/>
      <c r="VM39" s="450"/>
      <c r="VN39" s="450"/>
      <c r="VO39" s="446"/>
      <c r="VP39" s="446"/>
      <c r="VQ39" s="446"/>
      <c r="VR39" s="446"/>
      <c r="VS39" s="451"/>
      <c r="VT39" s="451"/>
      <c r="VU39" s="450"/>
      <c r="VV39" s="450"/>
      <c r="VW39" s="446"/>
      <c r="VX39" s="446"/>
      <c r="VY39" s="446"/>
      <c r="VZ39" s="446"/>
      <c r="WA39" s="451"/>
      <c r="WB39" s="451"/>
      <c r="WC39" s="450"/>
      <c r="WD39" s="450"/>
      <c r="WE39" s="446"/>
      <c r="WF39" s="446"/>
      <c r="WG39" s="446"/>
      <c r="WH39" s="446"/>
      <c r="WI39" s="451"/>
      <c r="WJ39" s="451"/>
      <c r="WK39" s="450"/>
      <c r="WL39" s="450"/>
      <c r="WM39" s="446"/>
      <c r="WN39" s="446"/>
      <c r="WO39" s="446"/>
      <c r="WP39" s="446"/>
      <c r="WQ39" s="451"/>
      <c r="WR39" s="451"/>
      <c r="WS39" s="450"/>
      <c r="WT39" s="450"/>
      <c r="WU39" s="446"/>
      <c r="WV39" s="446"/>
      <c r="WW39" s="446"/>
      <c r="WX39" s="446"/>
      <c r="WY39" s="451"/>
      <c r="WZ39" s="451"/>
      <c r="XA39" s="450"/>
      <c r="XB39" s="450"/>
      <c r="XC39" s="446"/>
      <c r="XD39" s="446"/>
      <c r="XE39" s="446"/>
      <c r="XF39" s="446"/>
      <c r="XG39" s="451"/>
      <c r="XH39" s="451"/>
      <c r="XI39" s="450"/>
      <c r="XJ39" s="450"/>
      <c r="XK39" s="446"/>
      <c r="XL39" s="446"/>
      <c r="XM39" s="446"/>
      <c r="XN39" s="446"/>
      <c r="XO39" s="451"/>
      <c r="XP39" s="451"/>
      <c r="XQ39" s="450"/>
      <c r="XR39" s="450"/>
      <c r="XS39" s="446"/>
      <c r="XT39" s="446"/>
      <c r="XU39" s="446"/>
      <c r="XV39" s="446"/>
      <c r="XW39" s="451"/>
      <c r="XX39" s="451"/>
      <c r="XY39" s="450"/>
      <c r="XZ39" s="450"/>
      <c r="YA39" s="446"/>
      <c r="YB39" s="446"/>
      <c r="YC39" s="446"/>
      <c r="YD39" s="446"/>
      <c r="YE39" s="451"/>
      <c r="YF39" s="451"/>
      <c r="YG39" s="450"/>
      <c r="YH39" s="450"/>
      <c r="YI39" s="446"/>
      <c r="YJ39" s="446"/>
      <c r="YK39" s="446"/>
      <c r="YL39" s="446"/>
      <c r="YM39" s="451"/>
      <c r="YN39" s="451"/>
      <c r="YO39" s="450"/>
      <c r="YP39" s="450"/>
      <c r="YQ39" s="446"/>
      <c r="YR39" s="446"/>
      <c r="YS39" s="446"/>
      <c r="YT39" s="446"/>
      <c r="YU39" s="451"/>
      <c r="YV39" s="451"/>
      <c r="YW39" s="450"/>
      <c r="YX39" s="450"/>
      <c r="YY39" s="446"/>
      <c r="YZ39" s="446"/>
      <c r="ZA39" s="446"/>
      <c r="ZB39" s="446"/>
      <c r="ZC39" s="451"/>
      <c r="ZD39" s="451"/>
      <c r="ZE39" s="450"/>
      <c r="ZF39" s="450"/>
      <c r="ZG39" s="446"/>
      <c r="ZH39" s="446"/>
      <c r="ZI39" s="446"/>
      <c r="ZJ39" s="446"/>
      <c r="ZK39" s="451"/>
      <c r="ZL39" s="451"/>
      <c r="ZM39" s="450"/>
      <c r="ZN39" s="450"/>
      <c r="ZO39" s="446"/>
      <c r="ZP39" s="446"/>
      <c r="ZQ39" s="446"/>
      <c r="ZR39" s="446"/>
      <c r="ZS39" s="451"/>
      <c r="ZT39" s="451"/>
      <c r="ZU39" s="450"/>
      <c r="ZV39" s="450"/>
      <c r="ZW39" s="446"/>
      <c r="ZX39" s="446"/>
      <c r="ZY39" s="446"/>
      <c r="ZZ39" s="446"/>
      <c r="AAA39" s="451"/>
      <c r="AAB39" s="451"/>
      <c r="AAC39" s="450"/>
      <c r="AAD39" s="450"/>
      <c r="AAE39" s="446"/>
      <c r="AAF39" s="446"/>
      <c r="AAG39" s="446"/>
      <c r="AAH39" s="446"/>
      <c r="AAI39" s="451"/>
      <c r="AAJ39" s="451"/>
      <c r="AAK39" s="450"/>
      <c r="AAL39" s="450"/>
      <c r="AAM39" s="446"/>
      <c r="AAN39" s="446"/>
      <c r="AAO39" s="446"/>
      <c r="AAP39" s="446"/>
      <c r="AAQ39" s="451"/>
      <c r="AAR39" s="451"/>
      <c r="AAS39" s="450"/>
      <c r="AAT39" s="450"/>
      <c r="AAU39" s="446"/>
      <c r="AAV39" s="446"/>
      <c r="AAW39" s="446"/>
      <c r="AAX39" s="446"/>
      <c r="AAY39" s="451"/>
      <c r="AAZ39" s="451"/>
      <c r="ABA39" s="450"/>
      <c r="ABB39" s="450"/>
      <c r="ABC39" s="446"/>
      <c r="ABD39" s="446"/>
      <c r="ABE39" s="446"/>
      <c r="ABF39" s="446"/>
      <c r="ABG39" s="451"/>
      <c r="ABH39" s="451"/>
      <c r="ABI39" s="450"/>
      <c r="ABJ39" s="450"/>
      <c r="ABK39" s="446"/>
      <c r="ABL39" s="446"/>
      <c r="ABM39" s="446"/>
      <c r="ABN39" s="446"/>
      <c r="ABO39" s="451"/>
      <c r="ABP39" s="451"/>
      <c r="ABQ39" s="450"/>
      <c r="ABR39" s="450"/>
      <c r="ABS39" s="446"/>
      <c r="ABT39" s="446"/>
      <c r="ABU39" s="446"/>
      <c r="ABV39" s="446"/>
      <c r="ABW39" s="451"/>
      <c r="ABX39" s="451"/>
      <c r="ABY39" s="450"/>
      <c r="ABZ39" s="450"/>
      <c r="ACA39" s="446"/>
      <c r="ACB39" s="446"/>
      <c r="ACC39" s="446"/>
      <c r="ACD39" s="446"/>
      <c r="ACE39" s="451"/>
      <c r="ACF39" s="451"/>
      <c r="ACG39" s="450"/>
      <c r="ACH39" s="450"/>
      <c r="ACI39" s="446"/>
      <c r="ACJ39" s="446"/>
      <c r="ACK39" s="446"/>
      <c r="ACL39" s="446"/>
      <c r="ACM39" s="451"/>
      <c r="ACN39" s="451"/>
      <c r="ACO39" s="450"/>
      <c r="ACP39" s="450"/>
      <c r="ACQ39" s="446"/>
      <c r="ACR39" s="446"/>
      <c r="ACS39" s="446"/>
      <c r="ACT39" s="446"/>
      <c r="ACU39" s="451"/>
      <c r="ACV39" s="451"/>
      <c r="ACW39" s="450"/>
      <c r="ACX39" s="450"/>
      <c r="ACY39" s="446"/>
      <c r="ACZ39" s="446"/>
      <c r="ADA39" s="446"/>
      <c r="ADB39" s="446"/>
      <c r="ADC39" s="451"/>
      <c r="ADD39" s="451"/>
      <c r="ADE39" s="450"/>
      <c r="ADF39" s="450"/>
      <c r="ADG39" s="446"/>
      <c r="ADH39" s="446"/>
      <c r="ADI39" s="446"/>
      <c r="ADJ39" s="446"/>
      <c r="ADK39" s="451"/>
      <c r="ADL39" s="451"/>
      <c r="ADM39" s="450"/>
      <c r="ADN39" s="450"/>
      <c r="ADO39" s="446"/>
      <c r="ADP39" s="446"/>
      <c r="ADQ39" s="446"/>
      <c r="ADR39" s="446"/>
      <c r="ADS39" s="451"/>
      <c r="ADT39" s="451"/>
      <c r="ADU39" s="450"/>
      <c r="ADV39" s="450"/>
      <c r="ADW39" s="446"/>
      <c r="ADX39" s="446"/>
      <c r="ADY39" s="446"/>
      <c r="ADZ39" s="446"/>
      <c r="AEA39" s="451"/>
      <c r="AEB39" s="451"/>
      <c r="AEC39" s="450"/>
      <c r="AED39" s="450"/>
      <c r="AEE39" s="446"/>
      <c r="AEF39" s="446"/>
      <c r="AEG39" s="446"/>
      <c r="AEH39" s="446"/>
      <c r="AEI39" s="451"/>
      <c r="AEJ39" s="451"/>
      <c r="AEK39" s="450"/>
      <c r="AEL39" s="450"/>
      <c r="AEM39" s="446"/>
      <c r="AEN39" s="446"/>
      <c r="AEO39" s="446"/>
      <c r="AEP39" s="446"/>
      <c r="AEQ39" s="451"/>
      <c r="AER39" s="451"/>
      <c r="AES39" s="450"/>
      <c r="AET39" s="450"/>
      <c r="AEU39" s="446"/>
      <c r="AEV39" s="446"/>
      <c r="AEW39" s="446"/>
      <c r="AEX39" s="446"/>
      <c r="AEY39" s="451"/>
      <c r="AEZ39" s="451"/>
      <c r="AFA39" s="450"/>
      <c r="AFB39" s="450"/>
      <c r="AFC39" s="446"/>
      <c r="AFD39" s="446"/>
      <c r="AFE39" s="446"/>
      <c r="AFF39" s="446"/>
      <c r="AFG39" s="451"/>
      <c r="AFH39" s="451"/>
      <c r="AFI39" s="450"/>
      <c r="AFJ39" s="450"/>
      <c r="AFK39" s="446"/>
      <c r="AFL39" s="446"/>
      <c r="AFM39" s="446"/>
      <c r="AFN39" s="446"/>
      <c r="AFO39" s="451"/>
      <c r="AFP39" s="451"/>
      <c r="AFQ39" s="450"/>
      <c r="AFR39" s="450"/>
      <c r="AFS39" s="446"/>
      <c r="AFT39" s="446"/>
      <c r="AFU39" s="446"/>
      <c r="AFV39" s="446"/>
      <c r="AFW39" s="451"/>
      <c r="AFX39" s="451"/>
      <c r="AFY39" s="450"/>
      <c r="AFZ39" s="450"/>
      <c r="AGA39" s="446"/>
      <c r="AGB39" s="446"/>
      <c r="AGC39" s="446"/>
      <c r="AGD39" s="446"/>
      <c r="AGE39" s="451"/>
      <c r="AGF39" s="451"/>
      <c r="AGG39" s="450"/>
      <c r="AGH39" s="450"/>
      <c r="AGI39" s="446"/>
      <c r="AGJ39" s="446"/>
      <c r="AGK39" s="446"/>
      <c r="AGL39" s="446"/>
      <c r="AGM39" s="451"/>
      <c r="AGN39" s="451"/>
      <c r="AGO39" s="450"/>
      <c r="AGP39" s="450"/>
      <c r="AGQ39" s="446"/>
      <c r="AGR39" s="446"/>
      <c r="AGS39" s="446"/>
      <c r="AGT39" s="446"/>
      <c r="AGU39" s="451"/>
      <c r="AGV39" s="451"/>
      <c r="AGW39" s="450"/>
      <c r="AGX39" s="450"/>
      <c r="AGY39" s="446"/>
      <c r="AGZ39" s="446"/>
      <c r="AHA39" s="446"/>
      <c r="AHB39" s="446"/>
      <c r="AHC39" s="451"/>
      <c r="AHD39" s="451"/>
      <c r="AHE39" s="450"/>
      <c r="AHF39" s="450"/>
      <c r="AHG39" s="446"/>
      <c r="AHH39" s="446"/>
      <c r="AHI39" s="446"/>
      <c r="AHJ39" s="446"/>
      <c r="AHK39" s="451"/>
      <c r="AHL39" s="451"/>
      <c r="AHM39" s="450"/>
      <c r="AHN39" s="450"/>
      <c r="AHO39" s="446"/>
      <c r="AHP39" s="446"/>
      <c r="AHQ39" s="446"/>
      <c r="AHR39" s="446"/>
      <c r="AHS39" s="451"/>
      <c r="AHT39" s="451"/>
      <c r="AHU39" s="450"/>
      <c r="AHV39" s="450"/>
      <c r="AHW39" s="446"/>
      <c r="AHX39" s="446"/>
      <c r="AHY39" s="446"/>
      <c r="AHZ39" s="446"/>
      <c r="AIA39" s="451"/>
      <c r="AIB39" s="451"/>
      <c r="AIC39" s="450"/>
      <c r="AID39" s="450"/>
      <c r="AIE39" s="446"/>
      <c r="AIF39" s="446"/>
      <c r="AIG39" s="446"/>
      <c r="AIH39" s="446"/>
      <c r="AII39" s="451"/>
      <c r="AIJ39" s="451"/>
      <c r="AIK39" s="450"/>
      <c r="AIL39" s="450"/>
      <c r="AIM39" s="446"/>
      <c r="AIN39" s="446"/>
      <c r="AIO39" s="446"/>
      <c r="AIP39" s="446"/>
      <c r="AIQ39" s="451"/>
      <c r="AIR39" s="451"/>
      <c r="AIS39" s="450"/>
      <c r="AIT39" s="450"/>
      <c r="AIU39" s="446"/>
      <c r="AIV39" s="446"/>
      <c r="AIW39" s="446"/>
      <c r="AIX39" s="446"/>
      <c r="AIY39" s="451"/>
      <c r="AIZ39" s="451"/>
      <c r="AJA39" s="450"/>
      <c r="AJB39" s="450"/>
      <c r="AJC39" s="446"/>
      <c r="AJD39" s="446"/>
      <c r="AJE39" s="446"/>
      <c r="AJF39" s="446"/>
      <c r="AJG39" s="451"/>
      <c r="AJH39" s="451"/>
      <c r="AJI39" s="450"/>
      <c r="AJJ39" s="450"/>
      <c r="AJK39" s="446"/>
      <c r="AJL39" s="446"/>
      <c r="AJM39" s="446"/>
      <c r="AJN39" s="446"/>
      <c r="AJO39" s="451"/>
      <c r="AJP39" s="451"/>
      <c r="AJQ39" s="450"/>
      <c r="AJR39" s="450"/>
      <c r="AJS39" s="446"/>
      <c r="AJT39" s="446"/>
      <c r="AJU39" s="446"/>
      <c r="AJV39" s="446"/>
      <c r="AJW39" s="451"/>
      <c r="AJX39" s="451"/>
      <c r="AJY39" s="450"/>
      <c r="AJZ39" s="450"/>
      <c r="AKA39" s="446"/>
      <c r="AKB39" s="446"/>
      <c r="AKC39" s="446"/>
      <c r="AKD39" s="446"/>
      <c r="AKE39" s="451"/>
      <c r="AKF39" s="451"/>
      <c r="AKG39" s="450"/>
      <c r="AKH39" s="450"/>
      <c r="AKI39" s="446"/>
      <c r="AKJ39" s="446"/>
      <c r="AKK39" s="446"/>
      <c r="AKL39" s="446"/>
      <c r="AKM39" s="451"/>
      <c r="AKN39" s="451"/>
      <c r="AKO39" s="450"/>
      <c r="AKP39" s="450"/>
      <c r="AKQ39" s="446"/>
      <c r="AKR39" s="446"/>
      <c r="AKS39" s="446"/>
      <c r="AKT39" s="446"/>
      <c r="AKU39" s="451"/>
      <c r="AKV39" s="451"/>
      <c r="AKW39" s="450"/>
      <c r="AKX39" s="450"/>
      <c r="AKY39" s="446"/>
      <c r="AKZ39" s="446"/>
      <c r="ALA39" s="446"/>
      <c r="ALB39" s="446"/>
      <c r="ALC39" s="451"/>
      <c r="ALD39" s="451"/>
      <c r="ALE39" s="450"/>
      <c r="ALF39" s="450"/>
      <c r="ALG39" s="446"/>
      <c r="ALH39" s="446"/>
      <c r="ALI39" s="446"/>
      <c r="ALJ39" s="446"/>
      <c r="ALK39" s="451"/>
      <c r="ALL39" s="451"/>
      <c r="ALM39" s="450"/>
      <c r="ALN39" s="450"/>
      <c r="ALO39" s="446"/>
      <c r="ALP39" s="446"/>
      <c r="ALQ39" s="446"/>
      <c r="ALR39" s="446"/>
      <c r="ALS39" s="451"/>
      <c r="ALT39" s="451"/>
      <c r="ALU39" s="450"/>
      <c r="ALV39" s="450"/>
      <c r="ALW39" s="446"/>
      <c r="ALX39" s="446"/>
      <c r="ALY39" s="446"/>
      <c r="ALZ39" s="446"/>
      <c r="AMA39" s="451"/>
      <c r="AMB39" s="451"/>
      <c r="AMC39" s="450"/>
      <c r="AMD39" s="450"/>
      <c r="AME39" s="446"/>
      <c r="AMF39" s="446"/>
      <c r="AMG39" s="446"/>
      <c r="AMH39" s="446"/>
      <c r="AMI39" s="451"/>
      <c r="AMJ39" s="451"/>
      <c r="AMK39" s="450"/>
      <c r="AML39" s="450"/>
      <c r="AMM39" s="446"/>
      <c r="AMN39" s="446"/>
      <c r="AMO39" s="446"/>
      <c r="AMP39" s="446"/>
      <c r="AMQ39" s="451"/>
      <c r="AMR39" s="451"/>
      <c r="AMS39" s="450"/>
      <c r="AMT39" s="450"/>
      <c r="AMU39" s="446"/>
      <c r="AMV39" s="446"/>
      <c r="AMW39" s="446"/>
      <c r="AMX39" s="446"/>
      <c r="AMY39" s="451"/>
      <c r="AMZ39" s="451"/>
      <c r="ANA39" s="450"/>
      <c r="ANB39" s="450"/>
      <c r="ANC39" s="446"/>
      <c r="AND39" s="446"/>
      <c r="ANE39" s="446"/>
      <c r="ANF39" s="446"/>
      <c r="ANG39" s="451"/>
      <c r="ANH39" s="451"/>
      <c r="ANI39" s="450"/>
      <c r="ANJ39" s="450"/>
      <c r="ANK39" s="446"/>
      <c r="ANL39" s="446"/>
      <c r="ANM39" s="446"/>
      <c r="ANN39" s="446"/>
      <c r="ANO39" s="451"/>
      <c r="ANP39" s="451"/>
      <c r="ANQ39" s="450"/>
      <c r="ANR39" s="450"/>
      <c r="ANS39" s="446"/>
      <c r="ANT39" s="446"/>
      <c r="ANU39" s="446"/>
      <c r="ANV39" s="446"/>
      <c r="ANW39" s="451"/>
      <c r="ANX39" s="451"/>
      <c r="ANY39" s="450"/>
      <c r="ANZ39" s="450"/>
      <c r="AOA39" s="446"/>
      <c r="AOB39" s="446"/>
      <c r="AOC39" s="446"/>
      <c r="AOD39" s="446"/>
      <c r="AOE39" s="451"/>
      <c r="AOF39" s="451"/>
      <c r="AOG39" s="450"/>
      <c r="AOH39" s="450"/>
      <c r="AOI39" s="446"/>
      <c r="AOJ39" s="446"/>
      <c r="AOK39" s="446"/>
      <c r="AOL39" s="446"/>
      <c r="AOM39" s="451"/>
      <c r="AON39" s="451"/>
      <c r="AOO39" s="450"/>
      <c r="AOP39" s="450"/>
      <c r="AOQ39" s="446"/>
      <c r="AOR39" s="446"/>
      <c r="AOS39" s="446"/>
      <c r="AOT39" s="446"/>
      <c r="AOU39" s="451"/>
      <c r="AOV39" s="451"/>
      <c r="AOW39" s="450"/>
      <c r="AOX39" s="450"/>
      <c r="AOY39" s="446"/>
      <c r="AOZ39" s="446"/>
      <c r="APA39" s="446"/>
      <c r="APB39" s="446"/>
      <c r="APC39" s="451"/>
      <c r="APD39" s="451"/>
      <c r="APE39" s="450"/>
      <c r="APF39" s="450"/>
      <c r="APG39" s="446"/>
      <c r="APH39" s="446"/>
      <c r="API39" s="446"/>
      <c r="APJ39" s="446"/>
      <c r="APK39" s="451"/>
      <c r="APL39" s="451"/>
      <c r="APM39" s="450"/>
      <c r="APN39" s="450"/>
      <c r="APO39" s="446"/>
      <c r="APP39" s="446"/>
      <c r="APQ39" s="446"/>
      <c r="APR39" s="446"/>
      <c r="APS39" s="451"/>
      <c r="APT39" s="451"/>
      <c r="APU39" s="450"/>
      <c r="APV39" s="450"/>
      <c r="APW39" s="446"/>
      <c r="APX39" s="446"/>
      <c r="APY39" s="446"/>
      <c r="APZ39" s="446"/>
      <c r="AQA39" s="451"/>
      <c r="AQB39" s="451"/>
      <c r="AQC39" s="450"/>
      <c r="AQD39" s="450"/>
      <c r="AQE39" s="446"/>
      <c r="AQF39" s="446"/>
      <c r="AQG39" s="446"/>
      <c r="AQH39" s="446"/>
      <c r="AQI39" s="451"/>
      <c r="AQJ39" s="451"/>
      <c r="AQK39" s="450"/>
      <c r="AQL39" s="450"/>
      <c r="AQM39" s="446"/>
      <c r="AQN39" s="446"/>
      <c r="AQO39" s="446"/>
      <c r="AQP39" s="446"/>
      <c r="AQQ39" s="451"/>
      <c r="AQR39" s="451"/>
      <c r="AQS39" s="450"/>
      <c r="AQT39" s="450"/>
      <c r="AQU39" s="446"/>
      <c r="AQV39" s="446"/>
      <c r="AQW39" s="446"/>
      <c r="AQX39" s="446"/>
      <c r="AQY39" s="451"/>
      <c r="AQZ39" s="451"/>
      <c r="ARA39" s="450"/>
      <c r="ARB39" s="450"/>
      <c r="ARC39" s="446"/>
      <c r="ARD39" s="446"/>
      <c r="ARE39" s="446"/>
      <c r="ARF39" s="446"/>
      <c r="ARG39" s="451"/>
      <c r="ARH39" s="451"/>
      <c r="ARI39" s="450"/>
      <c r="ARJ39" s="450"/>
      <c r="ARK39" s="446"/>
      <c r="ARL39" s="446"/>
      <c r="ARM39" s="446"/>
      <c r="ARN39" s="446"/>
      <c r="ARO39" s="451"/>
      <c r="ARP39" s="451"/>
      <c r="ARQ39" s="450"/>
      <c r="ARR39" s="450"/>
      <c r="ARS39" s="446"/>
      <c r="ART39" s="446"/>
      <c r="ARU39" s="446"/>
      <c r="ARV39" s="446"/>
      <c r="ARW39" s="451"/>
      <c r="ARX39" s="451"/>
      <c r="ARY39" s="450"/>
      <c r="ARZ39" s="450"/>
      <c r="ASA39" s="446"/>
      <c r="ASB39" s="446"/>
      <c r="ASC39" s="446"/>
      <c r="ASD39" s="446"/>
      <c r="ASE39" s="451"/>
      <c r="ASF39" s="451"/>
      <c r="ASG39" s="450"/>
      <c r="ASH39" s="450"/>
      <c r="ASI39" s="446"/>
      <c r="ASJ39" s="446"/>
      <c r="ASK39" s="446"/>
      <c r="ASL39" s="446"/>
      <c r="ASM39" s="451"/>
      <c r="ASN39" s="451"/>
      <c r="ASO39" s="450"/>
      <c r="ASP39" s="450"/>
      <c r="ASQ39" s="446"/>
      <c r="ASR39" s="446"/>
      <c r="ASS39" s="446"/>
      <c r="AST39" s="446"/>
      <c r="ASU39" s="451"/>
      <c r="ASV39" s="451"/>
      <c r="ASW39" s="450"/>
      <c r="ASX39" s="450"/>
      <c r="ASY39" s="446"/>
      <c r="ASZ39" s="446"/>
      <c r="ATA39" s="446"/>
      <c r="ATB39" s="446"/>
      <c r="ATC39" s="451"/>
      <c r="ATD39" s="451"/>
      <c r="ATE39" s="450"/>
      <c r="ATF39" s="450"/>
      <c r="ATG39" s="446"/>
      <c r="ATH39" s="446"/>
      <c r="ATI39" s="446"/>
      <c r="ATJ39" s="446"/>
      <c r="ATK39" s="451"/>
      <c r="ATL39" s="451"/>
      <c r="ATM39" s="450"/>
      <c r="ATN39" s="450"/>
      <c r="ATO39" s="446"/>
      <c r="ATP39" s="446"/>
      <c r="ATQ39" s="446"/>
      <c r="ATR39" s="446"/>
      <c r="ATS39" s="451"/>
      <c r="ATT39" s="451"/>
      <c r="ATU39" s="450"/>
      <c r="ATV39" s="450"/>
      <c r="ATW39" s="446"/>
      <c r="ATX39" s="446"/>
      <c r="ATY39" s="446"/>
      <c r="ATZ39" s="446"/>
      <c r="AUA39" s="451"/>
      <c r="AUB39" s="451"/>
      <c r="AUC39" s="450"/>
      <c r="AUD39" s="450"/>
      <c r="AUE39" s="446"/>
      <c r="AUF39" s="446"/>
      <c r="AUG39" s="446"/>
      <c r="AUH39" s="446"/>
      <c r="AUI39" s="451"/>
      <c r="AUJ39" s="451"/>
      <c r="AUK39" s="450"/>
      <c r="AUL39" s="450"/>
      <c r="AUM39" s="446"/>
      <c r="AUN39" s="446"/>
      <c r="AUO39" s="446"/>
      <c r="AUP39" s="446"/>
      <c r="AUQ39" s="451"/>
      <c r="AUR39" s="451"/>
      <c r="AUS39" s="450"/>
      <c r="AUT39" s="450"/>
      <c r="AUU39" s="446"/>
      <c r="AUV39" s="446"/>
      <c r="AUW39" s="446"/>
      <c r="AUX39" s="446"/>
      <c r="AUY39" s="451"/>
      <c r="AUZ39" s="451"/>
      <c r="AVA39" s="450"/>
      <c r="AVB39" s="450"/>
      <c r="AVC39" s="446"/>
      <c r="AVD39" s="446"/>
      <c r="AVE39" s="446"/>
      <c r="AVF39" s="446"/>
      <c r="AVG39" s="451"/>
      <c r="AVH39" s="451"/>
      <c r="AVI39" s="450"/>
      <c r="AVJ39" s="450"/>
      <c r="AVK39" s="446"/>
      <c r="AVL39" s="446"/>
      <c r="AVM39" s="446"/>
      <c r="AVN39" s="446"/>
      <c r="AVO39" s="451"/>
      <c r="AVP39" s="451"/>
      <c r="AVQ39" s="450"/>
      <c r="AVR39" s="450"/>
      <c r="AVS39" s="446"/>
      <c r="AVT39" s="446"/>
      <c r="AVU39" s="446"/>
      <c r="AVV39" s="446"/>
      <c r="AVW39" s="451"/>
      <c r="AVX39" s="451"/>
      <c r="AVY39" s="450"/>
      <c r="AVZ39" s="450"/>
      <c r="AWA39" s="446"/>
      <c r="AWB39" s="446"/>
      <c r="AWC39" s="446"/>
      <c r="AWD39" s="446"/>
      <c r="AWE39" s="451"/>
      <c r="AWF39" s="451"/>
      <c r="AWG39" s="450"/>
      <c r="AWH39" s="450"/>
      <c r="AWI39" s="446"/>
      <c r="AWJ39" s="446"/>
      <c r="AWK39" s="446"/>
      <c r="AWL39" s="446"/>
      <c r="AWM39" s="451"/>
      <c r="AWN39" s="451"/>
      <c r="AWO39" s="450"/>
      <c r="AWP39" s="450"/>
      <c r="AWQ39" s="446"/>
      <c r="AWR39" s="446"/>
      <c r="AWS39" s="446"/>
      <c r="AWT39" s="446"/>
      <c r="AWU39" s="451"/>
      <c r="AWV39" s="451"/>
      <c r="AWW39" s="450"/>
      <c r="AWX39" s="450"/>
      <c r="AWY39" s="446"/>
      <c r="AWZ39" s="446"/>
      <c r="AXA39" s="446"/>
      <c r="AXB39" s="446"/>
      <c r="AXC39" s="451"/>
      <c r="AXD39" s="451"/>
      <c r="AXE39" s="450"/>
      <c r="AXF39" s="450"/>
      <c r="AXG39" s="446"/>
      <c r="AXH39" s="446"/>
      <c r="AXI39" s="446"/>
      <c r="AXJ39" s="446"/>
      <c r="AXK39" s="451"/>
      <c r="AXL39" s="451"/>
      <c r="AXM39" s="450"/>
      <c r="AXN39" s="450"/>
      <c r="AXO39" s="446"/>
      <c r="AXP39" s="446"/>
      <c r="AXQ39" s="446"/>
      <c r="AXR39" s="446"/>
      <c r="AXS39" s="451"/>
      <c r="AXT39" s="451"/>
      <c r="AXU39" s="450"/>
      <c r="AXV39" s="450"/>
      <c r="AXW39" s="446"/>
      <c r="AXX39" s="446"/>
      <c r="AXY39" s="446"/>
      <c r="AXZ39" s="446"/>
      <c r="AYA39" s="451"/>
      <c r="AYB39" s="451"/>
      <c r="AYC39" s="450"/>
      <c r="AYD39" s="450"/>
      <c r="AYE39" s="446"/>
      <c r="AYF39" s="446"/>
      <c r="AYG39" s="446"/>
      <c r="AYH39" s="446"/>
      <c r="AYI39" s="451"/>
      <c r="AYJ39" s="451"/>
      <c r="AYK39" s="450"/>
      <c r="AYL39" s="450"/>
      <c r="AYM39" s="446"/>
      <c r="AYN39" s="446"/>
      <c r="AYO39" s="446"/>
      <c r="AYP39" s="446"/>
      <c r="AYQ39" s="451"/>
      <c r="AYR39" s="451"/>
      <c r="AYS39" s="450"/>
      <c r="AYT39" s="450"/>
      <c r="AYU39" s="446"/>
      <c r="AYV39" s="446"/>
      <c r="AYW39" s="446"/>
      <c r="AYX39" s="446"/>
      <c r="AYY39" s="451"/>
      <c r="AYZ39" s="451"/>
      <c r="AZA39" s="450"/>
      <c r="AZB39" s="450"/>
      <c r="AZC39" s="446"/>
      <c r="AZD39" s="446"/>
      <c r="AZE39" s="446"/>
      <c r="AZF39" s="446"/>
      <c r="AZG39" s="451"/>
      <c r="AZH39" s="451"/>
      <c r="AZI39" s="450"/>
      <c r="AZJ39" s="450"/>
      <c r="AZK39" s="446"/>
      <c r="AZL39" s="446"/>
      <c r="AZM39" s="446"/>
      <c r="AZN39" s="446"/>
      <c r="AZO39" s="451"/>
      <c r="AZP39" s="451"/>
      <c r="AZQ39" s="450"/>
      <c r="AZR39" s="450"/>
      <c r="AZS39" s="446"/>
      <c r="AZT39" s="446"/>
      <c r="AZU39" s="446"/>
      <c r="AZV39" s="446"/>
      <c r="AZW39" s="451"/>
      <c r="AZX39" s="451"/>
      <c r="AZY39" s="450"/>
      <c r="AZZ39" s="450"/>
      <c r="BAA39" s="446"/>
      <c r="BAB39" s="446"/>
      <c r="BAC39" s="446"/>
      <c r="BAD39" s="446"/>
      <c r="BAE39" s="451"/>
      <c r="BAF39" s="451"/>
      <c r="BAG39" s="450"/>
      <c r="BAH39" s="450"/>
      <c r="BAI39" s="446"/>
      <c r="BAJ39" s="446"/>
      <c r="BAK39" s="446"/>
      <c r="BAL39" s="446"/>
      <c r="BAM39" s="451"/>
      <c r="BAN39" s="451"/>
      <c r="BAO39" s="450"/>
      <c r="BAP39" s="450"/>
      <c r="BAQ39" s="446"/>
      <c r="BAR39" s="446"/>
      <c r="BAS39" s="446"/>
      <c r="BAT39" s="446"/>
      <c r="BAU39" s="451"/>
      <c r="BAV39" s="451"/>
      <c r="BAW39" s="450"/>
      <c r="BAX39" s="450"/>
      <c r="BAY39" s="446"/>
      <c r="BAZ39" s="446"/>
      <c r="BBA39" s="446"/>
      <c r="BBB39" s="446"/>
      <c r="BBC39" s="451"/>
      <c r="BBD39" s="451"/>
      <c r="BBE39" s="450"/>
      <c r="BBF39" s="450"/>
      <c r="BBG39" s="446"/>
      <c r="BBH39" s="446"/>
      <c r="BBI39" s="446"/>
      <c r="BBJ39" s="446"/>
      <c r="BBK39" s="451"/>
      <c r="BBL39" s="451"/>
      <c r="BBM39" s="450"/>
      <c r="BBN39" s="450"/>
      <c r="BBO39" s="446"/>
      <c r="BBP39" s="446"/>
      <c r="BBQ39" s="446"/>
      <c r="BBR39" s="446"/>
      <c r="BBS39" s="451"/>
      <c r="BBT39" s="451"/>
      <c r="BBU39" s="450"/>
      <c r="BBV39" s="450"/>
      <c r="BBW39" s="446"/>
      <c r="BBX39" s="446"/>
      <c r="BBY39" s="446"/>
      <c r="BBZ39" s="446"/>
      <c r="BCA39" s="451"/>
      <c r="BCB39" s="451"/>
      <c r="BCC39" s="450"/>
      <c r="BCD39" s="450"/>
      <c r="BCE39" s="446"/>
      <c r="BCF39" s="446"/>
      <c r="BCG39" s="446"/>
      <c r="BCH39" s="446"/>
      <c r="BCI39" s="451"/>
      <c r="BCJ39" s="451"/>
      <c r="BCK39" s="450"/>
      <c r="BCL39" s="450"/>
      <c r="BCM39" s="446"/>
      <c r="BCN39" s="446"/>
      <c r="BCO39" s="446"/>
      <c r="BCP39" s="446"/>
      <c r="BCQ39" s="451"/>
      <c r="BCR39" s="451"/>
      <c r="BCS39" s="450"/>
      <c r="BCT39" s="450"/>
      <c r="BCU39" s="446"/>
      <c r="BCV39" s="446"/>
      <c r="BCW39" s="446"/>
      <c r="BCX39" s="446"/>
      <c r="BCY39" s="451"/>
      <c r="BCZ39" s="451"/>
      <c r="BDA39" s="450"/>
      <c r="BDB39" s="450"/>
      <c r="BDC39" s="446"/>
      <c r="BDD39" s="446"/>
      <c r="BDE39" s="446"/>
      <c r="BDF39" s="446"/>
      <c r="BDG39" s="451"/>
      <c r="BDH39" s="451"/>
      <c r="BDI39" s="450"/>
      <c r="BDJ39" s="450"/>
      <c r="BDK39" s="446"/>
      <c r="BDL39" s="446"/>
      <c r="BDM39" s="446"/>
      <c r="BDN39" s="446"/>
      <c r="BDO39" s="451"/>
      <c r="BDP39" s="451"/>
      <c r="BDQ39" s="450"/>
      <c r="BDR39" s="450"/>
      <c r="BDS39" s="446"/>
      <c r="BDT39" s="446"/>
      <c r="BDU39" s="446"/>
      <c r="BDV39" s="446"/>
      <c r="BDW39" s="451"/>
      <c r="BDX39" s="451"/>
      <c r="BDY39" s="450"/>
      <c r="BDZ39" s="450"/>
      <c r="BEA39" s="446"/>
      <c r="BEB39" s="446"/>
      <c r="BEC39" s="446"/>
      <c r="BED39" s="446"/>
      <c r="BEE39" s="451"/>
      <c r="BEF39" s="451"/>
      <c r="BEG39" s="450"/>
      <c r="BEH39" s="450"/>
      <c r="BEI39" s="446"/>
      <c r="BEJ39" s="446"/>
      <c r="BEK39" s="446"/>
      <c r="BEL39" s="446"/>
      <c r="BEM39" s="451"/>
      <c r="BEN39" s="451"/>
      <c r="BEO39" s="450"/>
      <c r="BEP39" s="450"/>
      <c r="BEQ39" s="446"/>
      <c r="BER39" s="446"/>
      <c r="BES39" s="446"/>
      <c r="BET39" s="446"/>
      <c r="BEU39" s="451"/>
      <c r="BEV39" s="451"/>
      <c r="BEW39" s="450"/>
      <c r="BEX39" s="450"/>
      <c r="BEY39" s="446"/>
      <c r="BEZ39" s="446"/>
      <c r="BFA39" s="446"/>
      <c r="BFB39" s="446"/>
      <c r="BFC39" s="451"/>
      <c r="BFD39" s="451"/>
      <c r="BFE39" s="450"/>
      <c r="BFF39" s="450"/>
      <c r="BFG39" s="446"/>
      <c r="BFH39" s="446"/>
      <c r="BFI39" s="446"/>
      <c r="BFJ39" s="446"/>
      <c r="BFK39" s="451"/>
      <c r="BFL39" s="451"/>
      <c r="BFM39" s="450"/>
      <c r="BFN39" s="450"/>
      <c r="BFO39" s="446"/>
      <c r="BFP39" s="446"/>
      <c r="BFQ39" s="446"/>
      <c r="BFR39" s="446"/>
      <c r="BFS39" s="451"/>
      <c r="BFT39" s="451"/>
      <c r="BFU39" s="450"/>
      <c r="BFV39" s="450"/>
      <c r="BFW39" s="446"/>
      <c r="BFX39" s="446"/>
      <c r="BFY39" s="446"/>
      <c r="BFZ39" s="446"/>
      <c r="BGA39" s="451"/>
      <c r="BGB39" s="451"/>
      <c r="BGC39" s="450"/>
      <c r="BGD39" s="450"/>
      <c r="BGE39" s="446"/>
      <c r="BGF39" s="446"/>
      <c r="BGG39" s="446"/>
      <c r="BGH39" s="446"/>
      <c r="BGI39" s="451"/>
      <c r="BGJ39" s="451"/>
      <c r="BGK39" s="450"/>
      <c r="BGL39" s="450"/>
      <c r="BGM39" s="446"/>
      <c r="BGN39" s="446"/>
      <c r="BGO39" s="446"/>
      <c r="BGP39" s="446"/>
      <c r="BGQ39" s="451"/>
      <c r="BGR39" s="451"/>
      <c r="BGS39" s="450"/>
      <c r="BGT39" s="450"/>
      <c r="BGU39" s="446"/>
      <c r="BGV39" s="446"/>
      <c r="BGW39" s="446"/>
      <c r="BGX39" s="446"/>
      <c r="BGY39" s="451"/>
      <c r="BGZ39" s="451"/>
      <c r="BHA39" s="450"/>
      <c r="BHB39" s="450"/>
      <c r="BHC39" s="446"/>
      <c r="BHD39" s="446"/>
      <c r="BHE39" s="446"/>
      <c r="BHF39" s="446"/>
      <c r="BHG39" s="451"/>
      <c r="BHH39" s="451"/>
      <c r="BHI39" s="450"/>
      <c r="BHJ39" s="450"/>
      <c r="BHK39" s="446"/>
      <c r="BHL39" s="446"/>
      <c r="BHM39" s="446"/>
      <c r="BHN39" s="446"/>
      <c r="BHO39" s="451"/>
      <c r="BHP39" s="451"/>
      <c r="BHQ39" s="450"/>
      <c r="BHR39" s="450"/>
      <c r="BHS39" s="446"/>
      <c r="BHT39" s="446"/>
      <c r="BHU39" s="446"/>
      <c r="BHV39" s="446"/>
      <c r="BHW39" s="451"/>
      <c r="BHX39" s="451"/>
      <c r="BHY39" s="450"/>
      <c r="BHZ39" s="450"/>
      <c r="BIA39" s="446"/>
      <c r="BIB39" s="446"/>
      <c r="BIC39" s="446"/>
      <c r="BID39" s="446"/>
      <c r="BIE39" s="451"/>
      <c r="BIF39" s="451"/>
      <c r="BIG39" s="450"/>
      <c r="BIH39" s="450"/>
      <c r="BII39" s="446"/>
      <c r="BIJ39" s="446"/>
      <c r="BIK39" s="446"/>
      <c r="BIL39" s="446"/>
      <c r="BIM39" s="451"/>
      <c r="BIN39" s="451"/>
      <c r="BIO39" s="450"/>
      <c r="BIP39" s="450"/>
      <c r="BIQ39" s="446"/>
      <c r="BIR39" s="446"/>
      <c r="BIS39" s="446"/>
      <c r="BIT39" s="446"/>
      <c r="BIU39" s="451"/>
      <c r="BIV39" s="451"/>
      <c r="BIW39" s="450"/>
      <c r="BIX39" s="450"/>
      <c r="BIY39" s="446"/>
      <c r="BIZ39" s="446"/>
      <c r="BJA39" s="446"/>
      <c r="BJB39" s="446"/>
      <c r="BJC39" s="451"/>
      <c r="BJD39" s="451"/>
      <c r="BJE39" s="450"/>
      <c r="BJF39" s="450"/>
      <c r="BJG39" s="446"/>
      <c r="BJH39" s="446"/>
      <c r="BJI39" s="446"/>
      <c r="BJJ39" s="446"/>
      <c r="BJK39" s="451"/>
      <c r="BJL39" s="451"/>
      <c r="BJM39" s="450"/>
      <c r="BJN39" s="450"/>
      <c r="BJO39" s="446"/>
      <c r="BJP39" s="446"/>
      <c r="BJQ39" s="446"/>
      <c r="BJR39" s="446"/>
      <c r="BJS39" s="451"/>
      <c r="BJT39" s="451"/>
      <c r="BJU39" s="450"/>
      <c r="BJV39" s="450"/>
      <c r="BJW39" s="446"/>
      <c r="BJX39" s="446"/>
      <c r="BJY39" s="446"/>
      <c r="BJZ39" s="446"/>
      <c r="BKA39" s="451"/>
      <c r="BKB39" s="451"/>
      <c r="BKC39" s="450"/>
      <c r="BKD39" s="450"/>
      <c r="BKE39" s="446"/>
      <c r="BKF39" s="446"/>
      <c r="BKG39" s="446"/>
      <c r="BKH39" s="446"/>
      <c r="BKI39" s="451"/>
      <c r="BKJ39" s="451"/>
      <c r="BKK39" s="450"/>
      <c r="BKL39" s="450"/>
      <c r="BKM39" s="446"/>
      <c r="BKN39" s="446"/>
      <c r="BKO39" s="446"/>
      <c r="BKP39" s="446"/>
      <c r="BKQ39" s="451"/>
      <c r="BKR39" s="451"/>
      <c r="BKS39" s="450"/>
      <c r="BKT39" s="450"/>
      <c r="BKU39" s="446"/>
      <c r="BKV39" s="446"/>
      <c r="BKW39" s="446"/>
      <c r="BKX39" s="446"/>
      <c r="BKY39" s="451"/>
      <c r="BKZ39" s="451"/>
      <c r="BLA39" s="450"/>
      <c r="BLB39" s="450"/>
      <c r="BLC39" s="446"/>
      <c r="BLD39" s="446"/>
      <c r="BLE39" s="446"/>
      <c r="BLF39" s="446"/>
      <c r="BLG39" s="451"/>
      <c r="BLH39" s="451"/>
      <c r="BLI39" s="450"/>
      <c r="BLJ39" s="450"/>
      <c r="BLK39" s="446"/>
      <c r="BLL39" s="446"/>
      <c r="BLM39" s="446"/>
      <c r="BLN39" s="446"/>
      <c r="BLO39" s="451"/>
      <c r="BLP39" s="451"/>
      <c r="BLQ39" s="450"/>
      <c r="BLR39" s="450"/>
      <c r="BLS39" s="446"/>
      <c r="BLT39" s="446"/>
      <c r="BLU39" s="446"/>
      <c r="BLV39" s="446"/>
      <c r="BLW39" s="451"/>
      <c r="BLX39" s="451"/>
      <c r="BLY39" s="450"/>
      <c r="BLZ39" s="450"/>
      <c r="BMA39" s="446"/>
      <c r="BMB39" s="446"/>
      <c r="BMC39" s="446"/>
      <c r="BMD39" s="446"/>
      <c r="BME39" s="451"/>
      <c r="BMF39" s="451"/>
      <c r="BMG39" s="450"/>
      <c r="BMH39" s="450"/>
      <c r="BMI39" s="446"/>
      <c r="BMJ39" s="446"/>
      <c r="BMK39" s="446"/>
      <c r="BML39" s="446"/>
      <c r="BMM39" s="451"/>
      <c r="BMN39" s="451"/>
      <c r="BMO39" s="450"/>
      <c r="BMP39" s="450"/>
      <c r="BMQ39" s="446"/>
      <c r="BMR39" s="446"/>
      <c r="BMS39" s="446"/>
      <c r="BMT39" s="446"/>
      <c r="BMU39" s="451"/>
      <c r="BMV39" s="451"/>
      <c r="BMW39" s="450"/>
      <c r="BMX39" s="450"/>
      <c r="BMY39" s="446"/>
      <c r="BMZ39" s="446"/>
      <c r="BNA39" s="446"/>
      <c r="BNB39" s="446"/>
      <c r="BNC39" s="451"/>
      <c r="BND39" s="451"/>
      <c r="BNE39" s="450"/>
      <c r="BNF39" s="450"/>
      <c r="BNG39" s="446"/>
      <c r="BNH39" s="446"/>
      <c r="BNI39" s="446"/>
      <c r="BNJ39" s="446"/>
      <c r="BNK39" s="451"/>
      <c r="BNL39" s="451"/>
      <c r="BNM39" s="450"/>
      <c r="BNN39" s="450"/>
      <c r="BNO39" s="446"/>
      <c r="BNP39" s="446"/>
      <c r="BNQ39" s="446"/>
      <c r="BNR39" s="446"/>
      <c r="BNS39" s="451"/>
      <c r="BNT39" s="451"/>
      <c r="BNU39" s="450"/>
      <c r="BNV39" s="450"/>
      <c r="BNW39" s="446"/>
      <c r="BNX39" s="446"/>
      <c r="BNY39" s="446"/>
      <c r="BNZ39" s="446"/>
      <c r="BOA39" s="451"/>
      <c r="BOB39" s="451"/>
      <c r="BOC39" s="450"/>
      <c r="BOD39" s="450"/>
      <c r="BOE39" s="446"/>
      <c r="BOF39" s="446"/>
      <c r="BOG39" s="446"/>
      <c r="BOH39" s="446"/>
      <c r="BOI39" s="451"/>
      <c r="BOJ39" s="451"/>
      <c r="BOK39" s="450"/>
      <c r="BOL39" s="450"/>
      <c r="BOM39" s="446"/>
      <c r="BON39" s="446"/>
      <c r="BOO39" s="446"/>
      <c r="BOP39" s="446"/>
      <c r="BOQ39" s="451"/>
      <c r="BOR39" s="451"/>
      <c r="BOS39" s="450"/>
      <c r="BOT39" s="450"/>
      <c r="BOU39" s="446"/>
      <c r="BOV39" s="446"/>
      <c r="BOW39" s="446"/>
      <c r="BOX39" s="446"/>
      <c r="BOY39" s="451"/>
      <c r="BOZ39" s="451"/>
      <c r="BPA39" s="450"/>
      <c r="BPB39" s="450"/>
      <c r="BPC39" s="446"/>
      <c r="BPD39" s="446"/>
      <c r="BPE39" s="446"/>
      <c r="BPF39" s="446"/>
      <c r="BPG39" s="451"/>
      <c r="BPH39" s="451"/>
      <c r="BPI39" s="450"/>
      <c r="BPJ39" s="450"/>
      <c r="BPK39" s="446"/>
      <c r="BPL39" s="446"/>
      <c r="BPM39" s="446"/>
      <c r="BPN39" s="446"/>
      <c r="BPO39" s="451"/>
      <c r="BPP39" s="451"/>
      <c r="BPQ39" s="450"/>
      <c r="BPR39" s="450"/>
      <c r="BPS39" s="446"/>
      <c r="BPT39" s="446"/>
      <c r="BPU39" s="446"/>
      <c r="BPV39" s="446"/>
      <c r="BPW39" s="451"/>
      <c r="BPX39" s="451"/>
      <c r="BPY39" s="450"/>
      <c r="BPZ39" s="450"/>
      <c r="BQA39" s="446"/>
      <c r="BQB39" s="446"/>
      <c r="BQC39" s="446"/>
      <c r="BQD39" s="446"/>
      <c r="BQE39" s="451"/>
      <c r="BQF39" s="451"/>
      <c r="BQG39" s="450"/>
      <c r="BQH39" s="450"/>
      <c r="BQI39" s="446"/>
      <c r="BQJ39" s="446"/>
      <c r="BQK39" s="446"/>
      <c r="BQL39" s="446"/>
      <c r="BQM39" s="451"/>
      <c r="BQN39" s="451"/>
      <c r="BQO39" s="450"/>
      <c r="BQP39" s="450"/>
      <c r="BQQ39" s="446"/>
      <c r="BQR39" s="446"/>
      <c r="BQS39" s="446"/>
      <c r="BQT39" s="446"/>
      <c r="BQU39" s="451"/>
      <c r="BQV39" s="451"/>
      <c r="BQW39" s="450"/>
      <c r="BQX39" s="450"/>
      <c r="BQY39" s="446"/>
      <c r="BQZ39" s="446"/>
      <c r="BRA39" s="446"/>
      <c r="BRB39" s="446"/>
      <c r="BRC39" s="451"/>
      <c r="BRD39" s="451"/>
      <c r="BRE39" s="450"/>
      <c r="BRF39" s="450"/>
      <c r="BRG39" s="446"/>
      <c r="BRH39" s="446"/>
      <c r="BRI39" s="446"/>
      <c r="BRJ39" s="446"/>
      <c r="BRK39" s="451"/>
      <c r="BRL39" s="451"/>
      <c r="BRM39" s="450"/>
      <c r="BRN39" s="450"/>
      <c r="BRO39" s="446"/>
      <c r="BRP39" s="446"/>
      <c r="BRQ39" s="446"/>
      <c r="BRR39" s="446"/>
      <c r="BRS39" s="451"/>
      <c r="BRT39" s="451"/>
      <c r="BRU39" s="450"/>
      <c r="BRV39" s="450"/>
      <c r="BRW39" s="446"/>
      <c r="BRX39" s="446"/>
      <c r="BRY39" s="446"/>
      <c r="BRZ39" s="446"/>
      <c r="BSA39" s="451"/>
      <c r="BSB39" s="451"/>
      <c r="BSC39" s="450"/>
      <c r="BSD39" s="450"/>
      <c r="BSE39" s="446"/>
      <c r="BSF39" s="446"/>
      <c r="BSG39" s="446"/>
      <c r="BSH39" s="446"/>
      <c r="BSI39" s="451"/>
      <c r="BSJ39" s="451"/>
      <c r="BSK39" s="450"/>
      <c r="BSL39" s="450"/>
      <c r="BSM39" s="446"/>
      <c r="BSN39" s="446"/>
      <c r="BSO39" s="446"/>
      <c r="BSP39" s="446"/>
      <c r="BSQ39" s="451"/>
      <c r="BSR39" s="451"/>
      <c r="BSS39" s="450"/>
      <c r="BST39" s="450"/>
      <c r="BSU39" s="446"/>
      <c r="BSV39" s="446"/>
      <c r="BSW39" s="446"/>
      <c r="BSX39" s="446"/>
      <c r="BSY39" s="451"/>
      <c r="BSZ39" s="451"/>
      <c r="BTA39" s="450"/>
      <c r="BTB39" s="450"/>
      <c r="BTC39" s="446"/>
      <c r="BTD39" s="446"/>
      <c r="BTE39" s="446"/>
      <c r="BTF39" s="446"/>
      <c r="BTG39" s="451"/>
      <c r="BTH39" s="451"/>
      <c r="BTI39" s="450"/>
      <c r="BTJ39" s="450"/>
      <c r="BTK39" s="446"/>
      <c r="BTL39" s="446"/>
      <c r="BTM39" s="446"/>
      <c r="BTN39" s="446"/>
      <c r="BTO39" s="451"/>
      <c r="BTP39" s="451"/>
      <c r="BTQ39" s="450"/>
      <c r="BTR39" s="450"/>
      <c r="BTS39" s="446"/>
      <c r="BTT39" s="446"/>
      <c r="BTU39" s="446"/>
      <c r="BTV39" s="446"/>
      <c r="BTW39" s="451"/>
      <c r="BTX39" s="451"/>
      <c r="BTY39" s="450"/>
      <c r="BTZ39" s="450"/>
      <c r="BUA39" s="446"/>
      <c r="BUB39" s="446"/>
      <c r="BUC39" s="446"/>
      <c r="BUD39" s="446"/>
      <c r="BUE39" s="451"/>
      <c r="BUF39" s="451"/>
      <c r="BUG39" s="450"/>
      <c r="BUH39" s="450"/>
      <c r="BUI39" s="446"/>
      <c r="BUJ39" s="446"/>
      <c r="BUK39" s="446"/>
      <c r="BUL39" s="446"/>
      <c r="BUM39" s="451"/>
      <c r="BUN39" s="451"/>
      <c r="BUO39" s="450"/>
      <c r="BUP39" s="450"/>
      <c r="BUQ39" s="446"/>
      <c r="BUR39" s="446"/>
      <c r="BUS39" s="446"/>
      <c r="BUT39" s="446"/>
      <c r="BUU39" s="451"/>
      <c r="BUV39" s="451"/>
      <c r="BUW39" s="450"/>
      <c r="BUX39" s="450"/>
      <c r="BUY39" s="446"/>
      <c r="BUZ39" s="446"/>
      <c r="BVA39" s="446"/>
      <c r="BVB39" s="446"/>
      <c r="BVC39" s="451"/>
      <c r="BVD39" s="451"/>
      <c r="BVE39" s="450"/>
      <c r="BVF39" s="450"/>
      <c r="BVG39" s="446"/>
      <c r="BVH39" s="446"/>
      <c r="BVI39" s="446"/>
      <c r="BVJ39" s="446"/>
      <c r="BVK39" s="451"/>
      <c r="BVL39" s="451"/>
      <c r="BVM39" s="450"/>
      <c r="BVN39" s="450"/>
      <c r="BVO39" s="446"/>
      <c r="BVP39" s="446"/>
      <c r="BVQ39" s="446"/>
      <c r="BVR39" s="446"/>
      <c r="BVS39" s="451"/>
      <c r="BVT39" s="451"/>
      <c r="BVU39" s="450"/>
      <c r="BVV39" s="450"/>
      <c r="BVW39" s="446"/>
      <c r="BVX39" s="446"/>
      <c r="BVY39" s="446"/>
      <c r="BVZ39" s="446"/>
      <c r="BWA39" s="451"/>
      <c r="BWB39" s="451"/>
      <c r="BWC39" s="450"/>
      <c r="BWD39" s="450"/>
      <c r="BWE39" s="446"/>
      <c r="BWF39" s="446"/>
      <c r="BWG39" s="446"/>
      <c r="BWH39" s="446"/>
      <c r="BWI39" s="451"/>
      <c r="BWJ39" s="451"/>
      <c r="BWK39" s="450"/>
      <c r="BWL39" s="450"/>
      <c r="BWM39" s="446"/>
      <c r="BWN39" s="446"/>
      <c r="BWO39" s="446"/>
      <c r="BWP39" s="446"/>
      <c r="BWQ39" s="451"/>
      <c r="BWR39" s="451"/>
      <c r="BWS39" s="450"/>
      <c r="BWT39" s="450"/>
      <c r="BWU39" s="446"/>
      <c r="BWV39" s="446"/>
      <c r="BWW39" s="446"/>
      <c r="BWX39" s="446"/>
      <c r="BWY39" s="451"/>
      <c r="BWZ39" s="451"/>
      <c r="BXA39" s="450"/>
      <c r="BXB39" s="450"/>
      <c r="BXC39" s="446"/>
      <c r="BXD39" s="446"/>
      <c r="BXE39" s="446"/>
      <c r="BXF39" s="446"/>
      <c r="BXG39" s="451"/>
      <c r="BXH39" s="451"/>
      <c r="BXI39" s="450"/>
      <c r="BXJ39" s="450"/>
      <c r="BXK39" s="446"/>
      <c r="BXL39" s="446"/>
      <c r="BXM39" s="446"/>
      <c r="BXN39" s="446"/>
      <c r="BXO39" s="451"/>
      <c r="BXP39" s="451"/>
      <c r="BXQ39" s="450"/>
      <c r="BXR39" s="450"/>
      <c r="BXS39" s="446"/>
      <c r="BXT39" s="446"/>
      <c r="BXU39" s="446"/>
      <c r="BXV39" s="446"/>
      <c r="BXW39" s="451"/>
      <c r="BXX39" s="451"/>
      <c r="BXY39" s="450"/>
      <c r="BXZ39" s="450"/>
      <c r="BYA39" s="446"/>
      <c r="BYB39" s="446"/>
      <c r="BYC39" s="446"/>
      <c r="BYD39" s="446"/>
      <c r="BYE39" s="451"/>
      <c r="BYF39" s="451"/>
      <c r="BYG39" s="450"/>
      <c r="BYH39" s="450"/>
      <c r="BYI39" s="446"/>
      <c r="BYJ39" s="446"/>
      <c r="BYK39" s="446"/>
      <c r="BYL39" s="446"/>
      <c r="BYM39" s="451"/>
      <c r="BYN39" s="451"/>
      <c r="BYO39" s="450"/>
      <c r="BYP39" s="450"/>
      <c r="BYQ39" s="446"/>
      <c r="BYR39" s="446"/>
      <c r="BYS39" s="446"/>
      <c r="BYT39" s="446"/>
      <c r="BYU39" s="451"/>
      <c r="BYV39" s="451"/>
      <c r="BYW39" s="450"/>
      <c r="BYX39" s="450"/>
      <c r="BYY39" s="446"/>
      <c r="BYZ39" s="446"/>
      <c r="BZA39" s="446"/>
      <c r="BZB39" s="446"/>
      <c r="BZC39" s="451"/>
      <c r="BZD39" s="451"/>
      <c r="BZE39" s="450"/>
      <c r="BZF39" s="450"/>
      <c r="BZG39" s="446"/>
      <c r="BZH39" s="446"/>
      <c r="BZI39" s="446"/>
      <c r="BZJ39" s="446"/>
      <c r="BZK39" s="451"/>
      <c r="BZL39" s="451"/>
      <c r="BZM39" s="450"/>
      <c r="BZN39" s="450"/>
      <c r="BZO39" s="446"/>
      <c r="BZP39" s="446"/>
      <c r="BZQ39" s="446"/>
      <c r="BZR39" s="446"/>
      <c r="BZS39" s="451"/>
      <c r="BZT39" s="451"/>
      <c r="BZU39" s="450"/>
      <c r="BZV39" s="450"/>
      <c r="BZW39" s="446"/>
      <c r="BZX39" s="446"/>
      <c r="BZY39" s="446"/>
      <c r="BZZ39" s="446"/>
      <c r="CAA39" s="451"/>
      <c r="CAB39" s="451"/>
      <c r="CAC39" s="450"/>
      <c r="CAD39" s="450"/>
      <c r="CAE39" s="446"/>
      <c r="CAF39" s="446"/>
      <c r="CAG39" s="446"/>
      <c r="CAH39" s="446"/>
      <c r="CAI39" s="451"/>
      <c r="CAJ39" s="451"/>
      <c r="CAK39" s="450"/>
      <c r="CAL39" s="450"/>
      <c r="CAM39" s="446"/>
      <c r="CAN39" s="446"/>
      <c r="CAO39" s="446"/>
      <c r="CAP39" s="446"/>
      <c r="CAQ39" s="451"/>
      <c r="CAR39" s="451"/>
      <c r="CAS39" s="450"/>
      <c r="CAT39" s="450"/>
      <c r="CAU39" s="446"/>
      <c r="CAV39" s="446"/>
      <c r="CAW39" s="446"/>
      <c r="CAX39" s="446"/>
      <c r="CAY39" s="451"/>
      <c r="CAZ39" s="451"/>
      <c r="CBA39" s="450"/>
      <c r="CBB39" s="450"/>
      <c r="CBC39" s="446"/>
      <c r="CBD39" s="446"/>
      <c r="CBE39" s="446"/>
      <c r="CBF39" s="446"/>
      <c r="CBG39" s="451"/>
      <c r="CBH39" s="451"/>
      <c r="CBI39" s="450"/>
      <c r="CBJ39" s="450"/>
      <c r="CBK39" s="446"/>
      <c r="CBL39" s="446"/>
      <c r="CBM39" s="446"/>
      <c r="CBN39" s="446"/>
      <c r="CBO39" s="451"/>
      <c r="CBP39" s="451"/>
      <c r="CBQ39" s="450"/>
      <c r="CBR39" s="450"/>
      <c r="CBS39" s="446"/>
      <c r="CBT39" s="446"/>
      <c r="CBU39" s="446"/>
      <c r="CBV39" s="446"/>
      <c r="CBW39" s="451"/>
      <c r="CBX39" s="451"/>
      <c r="CBY39" s="450"/>
      <c r="CBZ39" s="450"/>
      <c r="CCA39" s="446"/>
      <c r="CCB39" s="446"/>
      <c r="CCC39" s="446"/>
      <c r="CCD39" s="446"/>
      <c r="CCE39" s="451"/>
      <c r="CCF39" s="451"/>
      <c r="CCG39" s="450"/>
      <c r="CCH39" s="450"/>
      <c r="CCI39" s="446"/>
      <c r="CCJ39" s="446"/>
      <c r="CCK39" s="446"/>
      <c r="CCL39" s="446"/>
      <c r="CCM39" s="451"/>
      <c r="CCN39" s="451"/>
      <c r="CCO39" s="450"/>
      <c r="CCP39" s="450"/>
      <c r="CCQ39" s="446"/>
      <c r="CCR39" s="446"/>
      <c r="CCS39" s="446"/>
      <c r="CCT39" s="446"/>
      <c r="CCU39" s="451"/>
      <c r="CCV39" s="451"/>
      <c r="CCW39" s="450"/>
      <c r="CCX39" s="450"/>
      <c r="CCY39" s="446"/>
      <c r="CCZ39" s="446"/>
      <c r="CDA39" s="446"/>
      <c r="CDB39" s="446"/>
      <c r="CDC39" s="451"/>
      <c r="CDD39" s="451"/>
      <c r="CDE39" s="450"/>
      <c r="CDF39" s="450"/>
      <c r="CDG39" s="446"/>
      <c r="CDH39" s="446"/>
      <c r="CDI39" s="446"/>
      <c r="CDJ39" s="446"/>
      <c r="CDK39" s="451"/>
      <c r="CDL39" s="451"/>
      <c r="CDM39" s="450"/>
      <c r="CDN39" s="450"/>
      <c r="CDO39" s="446"/>
      <c r="CDP39" s="446"/>
      <c r="CDQ39" s="446"/>
      <c r="CDR39" s="446"/>
      <c r="CDS39" s="451"/>
      <c r="CDT39" s="451"/>
      <c r="CDU39" s="450"/>
      <c r="CDV39" s="450"/>
      <c r="CDW39" s="446"/>
      <c r="CDX39" s="446"/>
      <c r="CDY39" s="446"/>
      <c r="CDZ39" s="446"/>
      <c r="CEA39" s="451"/>
      <c r="CEB39" s="451"/>
      <c r="CEC39" s="450"/>
      <c r="CED39" s="450"/>
      <c r="CEE39" s="446"/>
      <c r="CEF39" s="446"/>
      <c r="CEG39" s="446"/>
      <c r="CEH39" s="446"/>
      <c r="CEI39" s="451"/>
      <c r="CEJ39" s="451"/>
      <c r="CEK39" s="450"/>
      <c r="CEL39" s="450"/>
      <c r="CEM39" s="446"/>
      <c r="CEN39" s="446"/>
      <c r="CEO39" s="446"/>
      <c r="CEP39" s="446"/>
      <c r="CEQ39" s="451"/>
      <c r="CER39" s="451"/>
      <c r="CES39" s="450"/>
      <c r="CET39" s="450"/>
      <c r="CEU39" s="446"/>
      <c r="CEV39" s="446"/>
      <c r="CEW39" s="446"/>
      <c r="CEX39" s="446"/>
      <c r="CEY39" s="451"/>
      <c r="CEZ39" s="451"/>
      <c r="CFA39" s="450"/>
      <c r="CFB39" s="450"/>
      <c r="CFC39" s="446"/>
      <c r="CFD39" s="446"/>
      <c r="CFE39" s="446"/>
      <c r="CFF39" s="446"/>
      <c r="CFG39" s="451"/>
      <c r="CFH39" s="451"/>
      <c r="CFI39" s="450"/>
      <c r="CFJ39" s="450"/>
      <c r="CFK39" s="446"/>
      <c r="CFL39" s="446"/>
      <c r="CFM39" s="446"/>
      <c r="CFN39" s="446"/>
      <c r="CFO39" s="451"/>
      <c r="CFP39" s="451"/>
      <c r="CFQ39" s="450"/>
      <c r="CFR39" s="450"/>
      <c r="CFS39" s="446"/>
      <c r="CFT39" s="446"/>
      <c r="CFU39" s="446"/>
      <c r="CFV39" s="446"/>
      <c r="CFW39" s="451"/>
      <c r="CFX39" s="451"/>
      <c r="CFY39" s="450"/>
      <c r="CFZ39" s="450"/>
      <c r="CGA39" s="446"/>
      <c r="CGB39" s="446"/>
      <c r="CGC39" s="446"/>
      <c r="CGD39" s="446"/>
      <c r="CGE39" s="451"/>
      <c r="CGF39" s="451"/>
      <c r="CGG39" s="450"/>
      <c r="CGH39" s="450"/>
      <c r="CGI39" s="446"/>
      <c r="CGJ39" s="446"/>
      <c r="CGK39" s="446"/>
      <c r="CGL39" s="446"/>
      <c r="CGM39" s="451"/>
      <c r="CGN39" s="451"/>
      <c r="CGO39" s="450"/>
      <c r="CGP39" s="450"/>
      <c r="CGQ39" s="446"/>
      <c r="CGR39" s="446"/>
      <c r="CGS39" s="446"/>
      <c r="CGT39" s="446"/>
      <c r="CGU39" s="451"/>
      <c r="CGV39" s="451"/>
      <c r="CGW39" s="450"/>
      <c r="CGX39" s="450"/>
      <c r="CGY39" s="446"/>
      <c r="CGZ39" s="446"/>
      <c r="CHA39" s="446"/>
      <c r="CHB39" s="446"/>
      <c r="CHC39" s="451"/>
      <c r="CHD39" s="451"/>
      <c r="CHE39" s="450"/>
      <c r="CHF39" s="450"/>
      <c r="CHG39" s="446"/>
      <c r="CHH39" s="446"/>
      <c r="CHI39" s="446"/>
      <c r="CHJ39" s="446"/>
      <c r="CHK39" s="451"/>
      <c r="CHL39" s="451"/>
      <c r="CHM39" s="450"/>
      <c r="CHN39" s="450"/>
      <c r="CHO39" s="446"/>
      <c r="CHP39" s="446"/>
      <c r="CHQ39" s="446"/>
      <c r="CHR39" s="446"/>
      <c r="CHS39" s="451"/>
      <c r="CHT39" s="451"/>
      <c r="CHU39" s="450"/>
      <c r="CHV39" s="450"/>
      <c r="CHW39" s="446"/>
      <c r="CHX39" s="446"/>
      <c r="CHY39" s="446"/>
      <c r="CHZ39" s="446"/>
      <c r="CIA39" s="451"/>
      <c r="CIB39" s="451"/>
      <c r="CIC39" s="450"/>
      <c r="CID39" s="450"/>
      <c r="CIE39" s="446"/>
      <c r="CIF39" s="446"/>
      <c r="CIG39" s="446"/>
      <c r="CIH39" s="446"/>
      <c r="CII39" s="451"/>
      <c r="CIJ39" s="451"/>
      <c r="CIK39" s="450"/>
      <c r="CIL39" s="450"/>
      <c r="CIM39" s="446"/>
      <c r="CIN39" s="446"/>
      <c r="CIO39" s="446"/>
      <c r="CIP39" s="446"/>
      <c r="CIQ39" s="451"/>
      <c r="CIR39" s="451"/>
      <c r="CIS39" s="450"/>
      <c r="CIT39" s="450"/>
      <c r="CIU39" s="446"/>
      <c r="CIV39" s="446"/>
      <c r="CIW39" s="446"/>
      <c r="CIX39" s="446"/>
      <c r="CIY39" s="451"/>
      <c r="CIZ39" s="451"/>
      <c r="CJA39" s="450"/>
      <c r="CJB39" s="450"/>
      <c r="CJC39" s="446"/>
      <c r="CJD39" s="446"/>
      <c r="CJE39" s="446"/>
      <c r="CJF39" s="446"/>
      <c r="CJG39" s="451"/>
      <c r="CJH39" s="451"/>
      <c r="CJI39" s="450"/>
      <c r="CJJ39" s="450"/>
      <c r="CJK39" s="446"/>
      <c r="CJL39" s="446"/>
      <c r="CJM39" s="446"/>
      <c r="CJN39" s="446"/>
      <c r="CJO39" s="451"/>
      <c r="CJP39" s="451"/>
      <c r="CJQ39" s="450"/>
      <c r="CJR39" s="450"/>
      <c r="CJS39" s="446"/>
      <c r="CJT39" s="446"/>
      <c r="CJU39" s="446"/>
      <c r="CJV39" s="446"/>
      <c r="CJW39" s="451"/>
      <c r="CJX39" s="451"/>
      <c r="CJY39" s="450"/>
      <c r="CJZ39" s="450"/>
      <c r="CKA39" s="446"/>
      <c r="CKB39" s="446"/>
      <c r="CKC39" s="446"/>
      <c r="CKD39" s="446"/>
      <c r="CKE39" s="451"/>
      <c r="CKF39" s="451"/>
      <c r="CKG39" s="450"/>
      <c r="CKH39" s="450"/>
      <c r="CKI39" s="446"/>
      <c r="CKJ39" s="446"/>
      <c r="CKK39" s="446"/>
      <c r="CKL39" s="446"/>
      <c r="CKM39" s="451"/>
      <c r="CKN39" s="451"/>
      <c r="CKO39" s="450"/>
      <c r="CKP39" s="450"/>
      <c r="CKQ39" s="446"/>
      <c r="CKR39" s="446"/>
      <c r="CKS39" s="446"/>
      <c r="CKT39" s="446"/>
      <c r="CKU39" s="451"/>
      <c r="CKV39" s="451"/>
      <c r="CKW39" s="450"/>
      <c r="CKX39" s="450"/>
      <c r="CKY39" s="446"/>
      <c r="CKZ39" s="446"/>
      <c r="CLA39" s="446"/>
      <c r="CLB39" s="446"/>
      <c r="CLC39" s="451"/>
      <c r="CLD39" s="451"/>
      <c r="CLE39" s="450"/>
      <c r="CLF39" s="450"/>
      <c r="CLG39" s="446"/>
      <c r="CLH39" s="446"/>
      <c r="CLI39" s="446"/>
      <c r="CLJ39" s="446"/>
      <c r="CLK39" s="451"/>
      <c r="CLL39" s="451"/>
      <c r="CLM39" s="450"/>
      <c r="CLN39" s="450"/>
      <c r="CLO39" s="446"/>
      <c r="CLP39" s="446"/>
      <c r="CLQ39" s="446"/>
      <c r="CLR39" s="446"/>
      <c r="CLS39" s="451"/>
      <c r="CLT39" s="451"/>
      <c r="CLU39" s="450"/>
      <c r="CLV39" s="450"/>
      <c r="CLW39" s="446"/>
      <c r="CLX39" s="446"/>
      <c r="CLY39" s="446"/>
      <c r="CLZ39" s="446"/>
      <c r="CMA39" s="451"/>
      <c r="CMB39" s="451"/>
      <c r="CMC39" s="450"/>
      <c r="CMD39" s="450"/>
      <c r="CME39" s="446"/>
      <c r="CMF39" s="446"/>
      <c r="CMG39" s="446"/>
      <c r="CMH39" s="446"/>
      <c r="CMI39" s="451"/>
      <c r="CMJ39" s="451"/>
      <c r="CMK39" s="450"/>
      <c r="CML39" s="450"/>
      <c r="CMM39" s="446"/>
      <c r="CMN39" s="446"/>
      <c r="CMO39" s="446"/>
      <c r="CMP39" s="446"/>
      <c r="CMQ39" s="451"/>
      <c r="CMR39" s="451"/>
      <c r="CMS39" s="450"/>
      <c r="CMT39" s="450"/>
      <c r="CMU39" s="446"/>
      <c r="CMV39" s="446"/>
      <c r="CMW39" s="446"/>
      <c r="CMX39" s="446"/>
      <c r="CMY39" s="451"/>
      <c r="CMZ39" s="451"/>
      <c r="CNA39" s="450"/>
      <c r="CNB39" s="450"/>
      <c r="CNC39" s="446"/>
      <c r="CND39" s="446"/>
      <c r="CNE39" s="446"/>
      <c r="CNF39" s="446"/>
      <c r="CNG39" s="451"/>
      <c r="CNH39" s="451"/>
      <c r="CNI39" s="450"/>
      <c r="CNJ39" s="450"/>
      <c r="CNK39" s="446"/>
      <c r="CNL39" s="446"/>
      <c r="CNM39" s="446"/>
      <c r="CNN39" s="446"/>
      <c r="CNO39" s="451"/>
      <c r="CNP39" s="451"/>
      <c r="CNQ39" s="450"/>
      <c r="CNR39" s="450"/>
      <c r="CNS39" s="446"/>
      <c r="CNT39" s="446"/>
      <c r="CNU39" s="446"/>
      <c r="CNV39" s="446"/>
      <c r="CNW39" s="451"/>
      <c r="CNX39" s="451"/>
      <c r="CNY39" s="450"/>
      <c r="CNZ39" s="450"/>
      <c r="COA39" s="446"/>
      <c r="COB39" s="446"/>
      <c r="COC39" s="446"/>
      <c r="COD39" s="446"/>
      <c r="COE39" s="451"/>
      <c r="COF39" s="451"/>
      <c r="COG39" s="450"/>
      <c r="COH39" s="450"/>
      <c r="COI39" s="446"/>
      <c r="COJ39" s="446"/>
      <c r="COK39" s="446"/>
      <c r="COL39" s="446"/>
      <c r="COM39" s="451"/>
      <c r="CON39" s="451"/>
      <c r="COO39" s="450"/>
      <c r="COP39" s="450"/>
      <c r="COQ39" s="446"/>
      <c r="COR39" s="446"/>
      <c r="COS39" s="446"/>
      <c r="COT39" s="446"/>
      <c r="COU39" s="451"/>
      <c r="COV39" s="451"/>
      <c r="COW39" s="450"/>
      <c r="COX39" s="450"/>
      <c r="COY39" s="446"/>
      <c r="COZ39" s="446"/>
      <c r="CPA39" s="446"/>
      <c r="CPB39" s="446"/>
      <c r="CPC39" s="451"/>
      <c r="CPD39" s="451"/>
      <c r="CPE39" s="450"/>
      <c r="CPF39" s="450"/>
      <c r="CPG39" s="446"/>
      <c r="CPH39" s="446"/>
      <c r="CPI39" s="446"/>
      <c r="CPJ39" s="446"/>
      <c r="CPK39" s="451"/>
      <c r="CPL39" s="451"/>
      <c r="CPM39" s="450"/>
      <c r="CPN39" s="450"/>
      <c r="CPO39" s="446"/>
      <c r="CPP39" s="446"/>
      <c r="CPQ39" s="446"/>
      <c r="CPR39" s="446"/>
      <c r="CPS39" s="451"/>
      <c r="CPT39" s="451"/>
      <c r="CPU39" s="450"/>
      <c r="CPV39" s="450"/>
      <c r="CPW39" s="446"/>
      <c r="CPX39" s="446"/>
      <c r="CPY39" s="446"/>
      <c r="CPZ39" s="446"/>
      <c r="CQA39" s="451"/>
      <c r="CQB39" s="451"/>
      <c r="CQC39" s="450"/>
      <c r="CQD39" s="450"/>
      <c r="CQE39" s="446"/>
      <c r="CQF39" s="446"/>
      <c r="CQG39" s="446"/>
      <c r="CQH39" s="446"/>
      <c r="CQI39" s="451"/>
      <c r="CQJ39" s="451"/>
      <c r="CQK39" s="450"/>
      <c r="CQL39" s="450"/>
      <c r="CQM39" s="446"/>
      <c r="CQN39" s="446"/>
      <c r="CQO39" s="446"/>
      <c r="CQP39" s="446"/>
      <c r="CQQ39" s="451"/>
      <c r="CQR39" s="451"/>
      <c r="CQS39" s="450"/>
      <c r="CQT39" s="450"/>
      <c r="CQU39" s="446"/>
      <c r="CQV39" s="446"/>
      <c r="CQW39" s="446"/>
      <c r="CQX39" s="446"/>
      <c r="CQY39" s="451"/>
      <c r="CQZ39" s="451"/>
      <c r="CRA39" s="450"/>
      <c r="CRB39" s="450"/>
      <c r="CRC39" s="446"/>
      <c r="CRD39" s="446"/>
      <c r="CRE39" s="446"/>
      <c r="CRF39" s="446"/>
      <c r="CRG39" s="451"/>
      <c r="CRH39" s="451"/>
      <c r="CRI39" s="450"/>
      <c r="CRJ39" s="450"/>
      <c r="CRK39" s="446"/>
      <c r="CRL39" s="446"/>
      <c r="CRM39" s="446"/>
      <c r="CRN39" s="446"/>
      <c r="CRO39" s="451"/>
      <c r="CRP39" s="451"/>
      <c r="CRQ39" s="450"/>
      <c r="CRR39" s="450"/>
      <c r="CRS39" s="446"/>
      <c r="CRT39" s="446"/>
      <c r="CRU39" s="446"/>
      <c r="CRV39" s="446"/>
      <c r="CRW39" s="451"/>
      <c r="CRX39" s="451"/>
      <c r="CRY39" s="450"/>
      <c r="CRZ39" s="450"/>
      <c r="CSA39" s="446"/>
      <c r="CSB39" s="446"/>
      <c r="CSC39" s="446"/>
      <c r="CSD39" s="446"/>
      <c r="CSE39" s="451"/>
      <c r="CSF39" s="451"/>
      <c r="CSG39" s="450"/>
      <c r="CSH39" s="450"/>
      <c r="CSI39" s="446"/>
      <c r="CSJ39" s="446"/>
      <c r="CSK39" s="446"/>
      <c r="CSL39" s="446"/>
      <c r="CSM39" s="451"/>
      <c r="CSN39" s="451"/>
      <c r="CSO39" s="450"/>
      <c r="CSP39" s="450"/>
      <c r="CSQ39" s="446"/>
      <c r="CSR39" s="446"/>
      <c r="CSS39" s="446"/>
      <c r="CST39" s="446"/>
      <c r="CSU39" s="451"/>
      <c r="CSV39" s="451"/>
      <c r="CSW39" s="450"/>
      <c r="CSX39" s="450"/>
      <c r="CSY39" s="446"/>
      <c r="CSZ39" s="446"/>
      <c r="CTA39" s="446"/>
      <c r="CTB39" s="446"/>
      <c r="CTC39" s="451"/>
      <c r="CTD39" s="451"/>
      <c r="CTE39" s="450"/>
      <c r="CTF39" s="450"/>
      <c r="CTG39" s="446"/>
      <c r="CTH39" s="446"/>
      <c r="CTI39" s="446"/>
      <c r="CTJ39" s="446"/>
      <c r="CTK39" s="451"/>
      <c r="CTL39" s="451"/>
      <c r="CTM39" s="450"/>
      <c r="CTN39" s="450"/>
      <c r="CTO39" s="446"/>
      <c r="CTP39" s="446"/>
      <c r="CTQ39" s="446"/>
      <c r="CTR39" s="446"/>
      <c r="CTS39" s="451"/>
      <c r="CTT39" s="451"/>
      <c r="CTU39" s="450"/>
      <c r="CTV39" s="450"/>
      <c r="CTW39" s="446"/>
      <c r="CTX39" s="446"/>
      <c r="CTY39" s="446"/>
      <c r="CTZ39" s="446"/>
      <c r="CUA39" s="451"/>
      <c r="CUB39" s="451"/>
      <c r="CUC39" s="450"/>
      <c r="CUD39" s="450"/>
      <c r="CUE39" s="446"/>
      <c r="CUF39" s="446"/>
      <c r="CUG39" s="446"/>
      <c r="CUH39" s="446"/>
      <c r="CUI39" s="451"/>
      <c r="CUJ39" s="451"/>
      <c r="CUK39" s="450"/>
      <c r="CUL39" s="450"/>
      <c r="CUM39" s="446"/>
      <c r="CUN39" s="446"/>
      <c r="CUO39" s="446"/>
      <c r="CUP39" s="446"/>
      <c r="CUQ39" s="451"/>
      <c r="CUR39" s="451"/>
      <c r="CUS39" s="450"/>
      <c r="CUT39" s="450"/>
      <c r="CUU39" s="446"/>
      <c r="CUV39" s="446"/>
      <c r="CUW39" s="446"/>
      <c r="CUX39" s="446"/>
      <c r="CUY39" s="451"/>
      <c r="CUZ39" s="451"/>
      <c r="CVA39" s="450"/>
      <c r="CVB39" s="450"/>
      <c r="CVC39" s="446"/>
      <c r="CVD39" s="446"/>
      <c r="CVE39" s="446"/>
      <c r="CVF39" s="446"/>
      <c r="CVG39" s="451"/>
      <c r="CVH39" s="451"/>
      <c r="CVI39" s="450"/>
      <c r="CVJ39" s="450"/>
      <c r="CVK39" s="446"/>
      <c r="CVL39" s="446"/>
      <c r="CVM39" s="446"/>
      <c r="CVN39" s="446"/>
      <c r="CVO39" s="451"/>
      <c r="CVP39" s="451"/>
      <c r="CVQ39" s="450"/>
      <c r="CVR39" s="450"/>
      <c r="CVS39" s="446"/>
      <c r="CVT39" s="446"/>
      <c r="CVU39" s="446"/>
      <c r="CVV39" s="446"/>
      <c r="CVW39" s="451"/>
      <c r="CVX39" s="451"/>
      <c r="CVY39" s="450"/>
      <c r="CVZ39" s="450"/>
      <c r="CWA39" s="446"/>
      <c r="CWB39" s="446"/>
      <c r="CWC39" s="446"/>
      <c r="CWD39" s="446"/>
      <c r="CWE39" s="451"/>
      <c r="CWF39" s="451"/>
      <c r="CWG39" s="450"/>
      <c r="CWH39" s="450"/>
      <c r="CWI39" s="446"/>
      <c r="CWJ39" s="446"/>
      <c r="CWK39" s="446"/>
      <c r="CWL39" s="446"/>
      <c r="CWM39" s="451"/>
      <c r="CWN39" s="451"/>
      <c r="CWO39" s="450"/>
      <c r="CWP39" s="450"/>
      <c r="CWQ39" s="446"/>
      <c r="CWR39" s="446"/>
      <c r="CWS39" s="446"/>
      <c r="CWT39" s="446"/>
      <c r="CWU39" s="451"/>
      <c r="CWV39" s="451"/>
      <c r="CWW39" s="450"/>
      <c r="CWX39" s="450"/>
      <c r="CWY39" s="446"/>
      <c r="CWZ39" s="446"/>
      <c r="CXA39" s="446"/>
      <c r="CXB39" s="446"/>
      <c r="CXC39" s="451"/>
      <c r="CXD39" s="451"/>
      <c r="CXE39" s="450"/>
      <c r="CXF39" s="450"/>
      <c r="CXG39" s="446"/>
      <c r="CXH39" s="446"/>
      <c r="CXI39" s="446"/>
      <c r="CXJ39" s="446"/>
      <c r="CXK39" s="451"/>
      <c r="CXL39" s="451"/>
      <c r="CXM39" s="450"/>
      <c r="CXN39" s="450"/>
      <c r="CXO39" s="446"/>
      <c r="CXP39" s="446"/>
      <c r="CXQ39" s="446"/>
      <c r="CXR39" s="446"/>
      <c r="CXS39" s="451"/>
      <c r="CXT39" s="451"/>
      <c r="CXU39" s="450"/>
      <c r="CXV39" s="450"/>
      <c r="CXW39" s="446"/>
      <c r="CXX39" s="446"/>
      <c r="CXY39" s="446"/>
      <c r="CXZ39" s="446"/>
      <c r="CYA39" s="451"/>
      <c r="CYB39" s="451"/>
      <c r="CYC39" s="450"/>
      <c r="CYD39" s="450"/>
      <c r="CYE39" s="446"/>
      <c r="CYF39" s="446"/>
      <c r="CYG39" s="446"/>
      <c r="CYH39" s="446"/>
      <c r="CYI39" s="451"/>
      <c r="CYJ39" s="451"/>
      <c r="CYK39" s="450"/>
      <c r="CYL39" s="450"/>
      <c r="CYM39" s="446"/>
      <c r="CYN39" s="446"/>
      <c r="CYO39" s="446"/>
      <c r="CYP39" s="446"/>
      <c r="CYQ39" s="451"/>
      <c r="CYR39" s="451"/>
      <c r="CYS39" s="450"/>
      <c r="CYT39" s="450"/>
      <c r="CYU39" s="446"/>
      <c r="CYV39" s="446"/>
      <c r="CYW39" s="446"/>
      <c r="CYX39" s="446"/>
      <c r="CYY39" s="451"/>
      <c r="CYZ39" s="451"/>
      <c r="CZA39" s="450"/>
      <c r="CZB39" s="450"/>
      <c r="CZC39" s="446"/>
      <c r="CZD39" s="446"/>
      <c r="CZE39" s="446"/>
      <c r="CZF39" s="446"/>
      <c r="CZG39" s="451"/>
      <c r="CZH39" s="451"/>
      <c r="CZI39" s="450"/>
      <c r="CZJ39" s="450"/>
      <c r="CZK39" s="446"/>
      <c r="CZL39" s="446"/>
      <c r="CZM39" s="446"/>
      <c r="CZN39" s="446"/>
      <c r="CZO39" s="451"/>
      <c r="CZP39" s="451"/>
      <c r="CZQ39" s="450"/>
      <c r="CZR39" s="450"/>
      <c r="CZS39" s="446"/>
      <c r="CZT39" s="446"/>
      <c r="CZU39" s="446"/>
      <c r="CZV39" s="446"/>
      <c r="CZW39" s="451"/>
      <c r="CZX39" s="451"/>
      <c r="CZY39" s="450"/>
      <c r="CZZ39" s="450"/>
      <c r="DAA39" s="446"/>
      <c r="DAB39" s="446"/>
      <c r="DAC39" s="446"/>
      <c r="DAD39" s="446"/>
      <c r="DAE39" s="451"/>
      <c r="DAF39" s="451"/>
      <c r="DAG39" s="450"/>
      <c r="DAH39" s="450"/>
      <c r="DAI39" s="446"/>
      <c r="DAJ39" s="446"/>
      <c r="DAK39" s="446"/>
      <c r="DAL39" s="446"/>
      <c r="DAM39" s="451"/>
      <c r="DAN39" s="451"/>
      <c r="DAO39" s="450"/>
      <c r="DAP39" s="450"/>
      <c r="DAQ39" s="446"/>
      <c r="DAR39" s="446"/>
      <c r="DAS39" s="446"/>
      <c r="DAT39" s="446"/>
      <c r="DAU39" s="451"/>
      <c r="DAV39" s="451"/>
      <c r="DAW39" s="450"/>
      <c r="DAX39" s="450"/>
      <c r="DAY39" s="446"/>
      <c r="DAZ39" s="446"/>
      <c r="DBA39" s="446"/>
      <c r="DBB39" s="446"/>
      <c r="DBC39" s="451"/>
      <c r="DBD39" s="451"/>
      <c r="DBE39" s="450"/>
      <c r="DBF39" s="450"/>
      <c r="DBG39" s="446"/>
      <c r="DBH39" s="446"/>
      <c r="DBI39" s="446"/>
      <c r="DBJ39" s="446"/>
      <c r="DBK39" s="451"/>
      <c r="DBL39" s="451"/>
      <c r="DBM39" s="450"/>
      <c r="DBN39" s="450"/>
      <c r="DBO39" s="446"/>
      <c r="DBP39" s="446"/>
      <c r="DBQ39" s="446"/>
      <c r="DBR39" s="446"/>
      <c r="DBS39" s="451"/>
      <c r="DBT39" s="451"/>
      <c r="DBU39" s="450"/>
      <c r="DBV39" s="450"/>
      <c r="DBW39" s="446"/>
      <c r="DBX39" s="446"/>
      <c r="DBY39" s="446"/>
      <c r="DBZ39" s="446"/>
      <c r="DCA39" s="451"/>
      <c r="DCB39" s="451"/>
      <c r="DCC39" s="450"/>
      <c r="DCD39" s="450"/>
      <c r="DCE39" s="446"/>
      <c r="DCF39" s="446"/>
      <c r="DCG39" s="446"/>
      <c r="DCH39" s="446"/>
      <c r="DCI39" s="451"/>
      <c r="DCJ39" s="451"/>
      <c r="DCK39" s="450"/>
      <c r="DCL39" s="450"/>
      <c r="DCM39" s="446"/>
      <c r="DCN39" s="446"/>
      <c r="DCO39" s="446"/>
      <c r="DCP39" s="446"/>
      <c r="DCQ39" s="451"/>
      <c r="DCR39" s="451"/>
      <c r="DCS39" s="450"/>
      <c r="DCT39" s="450"/>
      <c r="DCU39" s="446"/>
      <c r="DCV39" s="446"/>
      <c r="DCW39" s="446"/>
      <c r="DCX39" s="446"/>
      <c r="DCY39" s="451"/>
      <c r="DCZ39" s="451"/>
      <c r="DDA39" s="450"/>
      <c r="DDB39" s="450"/>
      <c r="DDC39" s="446"/>
      <c r="DDD39" s="446"/>
      <c r="DDE39" s="446"/>
      <c r="DDF39" s="446"/>
      <c r="DDG39" s="451"/>
      <c r="DDH39" s="451"/>
      <c r="DDI39" s="450"/>
      <c r="DDJ39" s="450"/>
      <c r="DDK39" s="446"/>
      <c r="DDL39" s="446"/>
      <c r="DDM39" s="446"/>
      <c r="DDN39" s="446"/>
      <c r="DDO39" s="451"/>
      <c r="DDP39" s="451"/>
      <c r="DDQ39" s="450"/>
      <c r="DDR39" s="450"/>
      <c r="DDS39" s="446"/>
      <c r="DDT39" s="446"/>
      <c r="DDU39" s="446"/>
      <c r="DDV39" s="446"/>
      <c r="DDW39" s="451"/>
      <c r="DDX39" s="451"/>
      <c r="DDY39" s="450"/>
      <c r="DDZ39" s="450"/>
      <c r="DEA39" s="446"/>
      <c r="DEB39" s="446"/>
      <c r="DEC39" s="446"/>
      <c r="DED39" s="446"/>
      <c r="DEE39" s="451"/>
      <c r="DEF39" s="451"/>
      <c r="DEG39" s="450"/>
      <c r="DEH39" s="450"/>
      <c r="DEI39" s="446"/>
      <c r="DEJ39" s="446"/>
      <c r="DEK39" s="446"/>
      <c r="DEL39" s="446"/>
      <c r="DEM39" s="451"/>
      <c r="DEN39" s="451"/>
      <c r="DEO39" s="450"/>
      <c r="DEP39" s="450"/>
      <c r="DEQ39" s="446"/>
      <c r="DER39" s="446"/>
      <c r="DES39" s="446"/>
      <c r="DET39" s="446"/>
      <c r="DEU39" s="451"/>
      <c r="DEV39" s="451"/>
      <c r="DEW39" s="450"/>
      <c r="DEX39" s="450"/>
      <c r="DEY39" s="446"/>
      <c r="DEZ39" s="446"/>
      <c r="DFA39" s="446"/>
      <c r="DFB39" s="446"/>
      <c r="DFC39" s="451"/>
      <c r="DFD39" s="451"/>
      <c r="DFE39" s="450"/>
      <c r="DFF39" s="450"/>
      <c r="DFG39" s="446"/>
      <c r="DFH39" s="446"/>
      <c r="DFI39" s="446"/>
      <c r="DFJ39" s="446"/>
      <c r="DFK39" s="451"/>
      <c r="DFL39" s="451"/>
      <c r="DFM39" s="450"/>
      <c r="DFN39" s="450"/>
      <c r="DFO39" s="446"/>
      <c r="DFP39" s="446"/>
      <c r="DFQ39" s="446"/>
      <c r="DFR39" s="446"/>
      <c r="DFS39" s="451"/>
      <c r="DFT39" s="451"/>
      <c r="DFU39" s="450"/>
      <c r="DFV39" s="450"/>
      <c r="DFW39" s="446"/>
      <c r="DFX39" s="446"/>
      <c r="DFY39" s="446"/>
      <c r="DFZ39" s="446"/>
      <c r="DGA39" s="451"/>
      <c r="DGB39" s="451"/>
      <c r="DGC39" s="450"/>
      <c r="DGD39" s="450"/>
      <c r="DGE39" s="446"/>
      <c r="DGF39" s="446"/>
      <c r="DGG39" s="446"/>
      <c r="DGH39" s="446"/>
      <c r="DGI39" s="451"/>
      <c r="DGJ39" s="451"/>
      <c r="DGK39" s="450"/>
      <c r="DGL39" s="450"/>
      <c r="DGM39" s="446"/>
      <c r="DGN39" s="446"/>
      <c r="DGO39" s="446"/>
      <c r="DGP39" s="446"/>
      <c r="DGQ39" s="451"/>
      <c r="DGR39" s="451"/>
      <c r="DGS39" s="450"/>
      <c r="DGT39" s="450"/>
      <c r="DGU39" s="446"/>
      <c r="DGV39" s="446"/>
      <c r="DGW39" s="446"/>
      <c r="DGX39" s="446"/>
      <c r="DGY39" s="451"/>
      <c r="DGZ39" s="451"/>
      <c r="DHA39" s="450"/>
      <c r="DHB39" s="450"/>
      <c r="DHC39" s="446"/>
      <c r="DHD39" s="446"/>
      <c r="DHE39" s="446"/>
      <c r="DHF39" s="446"/>
      <c r="DHG39" s="451"/>
      <c r="DHH39" s="451"/>
      <c r="DHI39" s="450"/>
      <c r="DHJ39" s="450"/>
      <c r="DHK39" s="446"/>
      <c r="DHL39" s="446"/>
      <c r="DHM39" s="446"/>
      <c r="DHN39" s="446"/>
      <c r="DHO39" s="451"/>
      <c r="DHP39" s="451"/>
      <c r="DHQ39" s="450"/>
      <c r="DHR39" s="450"/>
      <c r="DHS39" s="446"/>
      <c r="DHT39" s="446"/>
      <c r="DHU39" s="446"/>
      <c r="DHV39" s="446"/>
      <c r="DHW39" s="451"/>
      <c r="DHX39" s="451"/>
      <c r="DHY39" s="450"/>
      <c r="DHZ39" s="450"/>
      <c r="DIA39" s="446"/>
      <c r="DIB39" s="446"/>
      <c r="DIC39" s="446"/>
      <c r="DID39" s="446"/>
      <c r="DIE39" s="451"/>
      <c r="DIF39" s="451"/>
      <c r="DIG39" s="450"/>
      <c r="DIH39" s="450"/>
      <c r="DII39" s="446"/>
      <c r="DIJ39" s="446"/>
      <c r="DIK39" s="446"/>
      <c r="DIL39" s="446"/>
      <c r="DIM39" s="451"/>
      <c r="DIN39" s="451"/>
      <c r="DIO39" s="450"/>
      <c r="DIP39" s="450"/>
      <c r="DIQ39" s="446"/>
      <c r="DIR39" s="446"/>
      <c r="DIS39" s="446"/>
      <c r="DIT39" s="446"/>
      <c r="DIU39" s="451"/>
      <c r="DIV39" s="451"/>
      <c r="DIW39" s="450"/>
      <c r="DIX39" s="450"/>
      <c r="DIY39" s="446"/>
      <c r="DIZ39" s="446"/>
      <c r="DJA39" s="446"/>
      <c r="DJB39" s="446"/>
      <c r="DJC39" s="451"/>
      <c r="DJD39" s="451"/>
      <c r="DJE39" s="450"/>
      <c r="DJF39" s="450"/>
      <c r="DJG39" s="446"/>
      <c r="DJH39" s="446"/>
      <c r="DJI39" s="446"/>
      <c r="DJJ39" s="446"/>
      <c r="DJK39" s="451"/>
      <c r="DJL39" s="451"/>
      <c r="DJM39" s="450"/>
      <c r="DJN39" s="450"/>
      <c r="DJO39" s="446"/>
      <c r="DJP39" s="446"/>
      <c r="DJQ39" s="446"/>
      <c r="DJR39" s="446"/>
      <c r="DJS39" s="451"/>
      <c r="DJT39" s="451"/>
      <c r="DJU39" s="450"/>
      <c r="DJV39" s="450"/>
      <c r="DJW39" s="446"/>
      <c r="DJX39" s="446"/>
      <c r="DJY39" s="446"/>
      <c r="DJZ39" s="446"/>
      <c r="DKA39" s="451"/>
      <c r="DKB39" s="451"/>
      <c r="DKC39" s="450"/>
      <c r="DKD39" s="450"/>
      <c r="DKE39" s="446"/>
      <c r="DKF39" s="446"/>
      <c r="DKG39" s="446"/>
      <c r="DKH39" s="446"/>
      <c r="DKI39" s="451"/>
      <c r="DKJ39" s="451"/>
      <c r="DKK39" s="450"/>
      <c r="DKL39" s="450"/>
      <c r="DKM39" s="446"/>
      <c r="DKN39" s="446"/>
      <c r="DKO39" s="446"/>
      <c r="DKP39" s="446"/>
      <c r="DKQ39" s="451"/>
      <c r="DKR39" s="451"/>
      <c r="DKS39" s="450"/>
      <c r="DKT39" s="450"/>
      <c r="DKU39" s="446"/>
      <c r="DKV39" s="446"/>
      <c r="DKW39" s="446"/>
      <c r="DKX39" s="446"/>
      <c r="DKY39" s="451"/>
      <c r="DKZ39" s="451"/>
      <c r="DLA39" s="450"/>
      <c r="DLB39" s="450"/>
      <c r="DLC39" s="446"/>
      <c r="DLD39" s="446"/>
      <c r="DLE39" s="446"/>
      <c r="DLF39" s="446"/>
      <c r="DLG39" s="451"/>
      <c r="DLH39" s="451"/>
      <c r="DLI39" s="450"/>
      <c r="DLJ39" s="450"/>
      <c r="DLK39" s="446"/>
      <c r="DLL39" s="446"/>
      <c r="DLM39" s="446"/>
      <c r="DLN39" s="446"/>
      <c r="DLO39" s="451"/>
      <c r="DLP39" s="451"/>
      <c r="DLQ39" s="450"/>
      <c r="DLR39" s="450"/>
      <c r="DLS39" s="446"/>
      <c r="DLT39" s="446"/>
      <c r="DLU39" s="446"/>
      <c r="DLV39" s="446"/>
      <c r="DLW39" s="451"/>
      <c r="DLX39" s="451"/>
      <c r="DLY39" s="450"/>
      <c r="DLZ39" s="450"/>
      <c r="DMA39" s="446"/>
      <c r="DMB39" s="446"/>
      <c r="DMC39" s="446"/>
      <c r="DMD39" s="446"/>
      <c r="DME39" s="451"/>
      <c r="DMF39" s="451"/>
      <c r="DMG39" s="450"/>
      <c r="DMH39" s="450"/>
      <c r="DMI39" s="446"/>
      <c r="DMJ39" s="446"/>
      <c r="DMK39" s="446"/>
      <c r="DML39" s="446"/>
      <c r="DMM39" s="451"/>
      <c r="DMN39" s="451"/>
      <c r="DMO39" s="450"/>
      <c r="DMP39" s="450"/>
      <c r="DMQ39" s="446"/>
      <c r="DMR39" s="446"/>
      <c r="DMS39" s="446"/>
      <c r="DMT39" s="446"/>
      <c r="DMU39" s="451"/>
      <c r="DMV39" s="451"/>
      <c r="DMW39" s="450"/>
      <c r="DMX39" s="450"/>
      <c r="DMY39" s="446"/>
      <c r="DMZ39" s="446"/>
      <c r="DNA39" s="446"/>
      <c r="DNB39" s="446"/>
      <c r="DNC39" s="451"/>
      <c r="DND39" s="451"/>
      <c r="DNE39" s="450"/>
      <c r="DNF39" s="450"/>
      <c r="DNG39" s="446"/>
      <c r="DNH39" s="446"/>
      <c r="DNI39" s="446"/>
      <c r="DNJ39" s="446"/>
      <c r="DNK39" s="451"/>
      <c r="DNL39" s="451"/>
      <c r="DNM39" s="450"/>
      <c r="DNN39" s="450"/>
      <c r="DNO39" s="446"/>
      <c r="DNP39" s="446"/>
      <c r="DNQ39" s="446"/>
      <c r="DNR39" s="446"/>
      <c r="DNS39" s="451"/>
      <c r="DNT39" s="451"/>
      <c r="DNU39" s="450"/>
      <c r="DNV39" s="450"/>
      <c r="DNW39" s="446"/>
      <c r="DNX39" s="446"/>
      <c r="DNY39" s="446"/>
      <c r="DNZ39" s="446"/>
      <c r="DOA39" s="451"/>
      <c r="DOB39" s="451"/>
      <c r="DOC39" s="450"/>
      <c r="DOD39" s="450"/>
      <c r="DOE39" s="446"/>
      <c r="DOF39" s="446"/>
      <c r="DOG39" s="446"/>
      <c r="DOH39" s="446"/>
      <c r="DOI39" s="451"/>
      <c r="DOJ39" s="451"/>
      <c r="DOK39" s="450"/>
      <c r="DOL39" s="450"/>
      <c r="DOM39" s="446"/>
      <c r="DON39" s="446"/>
      <c r="DOO39" s="446"/>
      <c r="DOP39" s="446"/>
      <c r="DOQ39" s="451"/>
      <c r="DOR39" s="451"/>
      <c r="DOS39" s="450"/>
      <c r="DOT39" s="450"/>
      <c r="DOU39" s="446"/>
      <c r="DOV39" s="446"/>
      <c r="DOW39" s="446"/>
      <c r="DOX39" s="446"/>
      <c r="DOY39" s="451"/>
      <c r="DOZ39" s="451"/>
      <c r="DPA39" s="450"/>
      <c r="DPB39" s="450"/>
      <c r="DPC39" s="446"/>
      <c r="DPD39" s="446"/>
      <c r="DPE39" s="446"/>
      <c r="DPF39" s="446"/>
      <c r="DPG39" s="451"/>
      <c r="DPH39" s="451"/>
      <c r="DPI39" s="450"/>
      <c r="DPJ39" s="450"/>
      <c r="DPK39" s="446"/>
      <c r="DPL39" s="446"/>
      <c r="DPM39" s="446"/>
      <c r="DPN39" s="446"/>
      <c r="DPO39" s="451"/>
      <c r="DPP39" s="451"/>
      <c r="DPQ39" s="450"/>
      <c r="DPR39" s="450"/>
      <c r="DPS39" s="446"/>
      <c r="DPT39" s="446"/>
      <c r="DPU39" s="446"/>
      <c r="DPV39" s="446"/>
      <c r="DPW39" s="451"/>
      <c r="DPX39" s="451"/>
      <c r="DPY39" s="450"/>
      <c r="DPZ39" s="450"/>
      <c r="DQA39" s="446"/>
      <c r="DQB39" s="446"/>
      <c r="DQC39" s="446"/>
      <c r="DQD39" s="446"/>
      <c r="DQE39" s="451"/>
      <c r="DQF39" s="451"/>
      <c r="DQG39" s="450"/>
      <c r="DQH39" s="450"/>
      <c r="DQI39" s="446"/>
      <c r="DQJ39" s="446"/>
      <c r="DQK39" s="446"/>
      <c r="DQL39" s="446"/>
      <c r="DQM39" s="451"/>
      <c r="DQN39" s="451"/>
      <c r="DQO39" s="450"/>
      <c r="DQP39" s="450"/>
      <c r="DQQ39" s="446"/>
      <c r="DQR39" s="446"/>
      <c r="DQS39" s="446"/>
      <c r="DQT39" s="446"/>
      <c r="DQU39" s="451"/>
      <c r="DQV39" s="451"/>
      <c r="DQW39" s="450"/>
      <c r="DQX39" s="450"/>
      <c r="DQY39" s="446"/>
      <c r="DQZ39" s="446"/>
      <c r="DRA39" s="446"/>
      <c r="DRB39" s="446"/>
      <c r="DRC39" s="451"/>
      <c r="DRD39" s="451"/>
      <c r="DRE39" s="450"/>
      <c r="DRF39" s="450"/>
      <c r="DRG39" s="446"/>
      <c r="DRH39" s="446"/>
      <c r="DRI39" s="446"/>
      <c r="DRJ39" s="446"/>
      <c r="DRK39" s="451"/>
      <c r="DRL39" s="451"/>
      <c r="DRM39" s="450"/>
      <c r="DRN39" s="450"/>
      <c r="DRO39" s="446"/>
      <c r="DRP39" s="446"/>
      <c r="DRQ39" s="446"/>
      <c r="DRR39" s="446"/>
      <c r="DRS39" s="451"/>
      <c r="DRT39" s="451"/>
      <c r="DRU39" s="450"/>
      <c r="DRV39" s="450"/>
      <c r="DRW39" s="446"/>
      <c r="DRX39" s="446"/>
      <c r="DRY39" s="446"/>
      <c r="DRZ39" s="446"/>
      <c r="DSA39" s="451"/>
      <c r="DSB39" s="451"/>
      <c r="DSC39" s="450"/>
      <c r="DSD39" s="450"/>
      <c r="DSE39" s="446"/>
      <c r="DSF39" s="446"/>
      <c r="DSG39" s="446"/>
      <c r="DSH39" s="446"/>
      <c r="DSI39" s="451"/>
      <c r="DSJ39" s="451"/>
      <c r="DSK39" s="450"/>
      <c r="DSL39" s="450"/>
      <c r="DSM39" s="446"/>
      <c r="DSN39" s="446"/>
      <c r="DSO39" s="446"/>
      <c r="DSP39" s="446"/>
      <c r="DSQ39" s="451"/>
      <c r="DSR39" s="451"/>
      <c r="DSS39" s="450"/>
      <c r="DST39" s="450"/>
      <c r="DSU39" s="446"/>
      <c r="DSV39" s="446"/>
      <c r="DSW39" s="446"/>
      <c r="DSX39" s="446"/>
      <c r="DSY39" s="451"/>
      <c r="DSZ39" s="451"/>
      <c r="DTA39" s="450"/>
      <c r="DTB39" s="450"/>
      <c r="DTC39" s="446"/>
      <c r="DTD39" s="446"/>
      <c r="DTE39" s="446"/>
      <c r="DTF39" s="446"/>
      <c r="DTG39" s="451"/>
      <c r="DTH39" s="451"/>
      <c r="DTI39" s="450"/>
      <c r="DTJ39" s="450"/>
      <c r="DTK39" s="446"/>
      <c r="DTL39" s="446"/>
      <c r="DTM39" s="446"/>
      <c r="DTN39" s="446"/>
      <c r="DTO39" s="451"/>
      <c r="DTP39" s="451"/>
      <c r="DTQ39" s="450"/>
      <c r="DTR39" s="450"/>
      <c r="DTS39" s="446"/>
      <c r="DTT39" s="446"/>
      <c r="DTU39" s="446"/>
      <c r="DTV39" s="446"/>
      <c r="DTW39" s="451"/>
      <c r="DTX39" s="451"/>
      <c r="DTY39" s="450"/>
      <c r="DTZ39" s="450"/>
      <c r="DUA39" s="446"/>
      <c r="DUB39" s="446"/>
      <c r="DUC39" s="446"/>
      <c r="DUD39" s="446"/>
      <c r="DUE39" s="451"/>
      <c r="DUF39" s="451"/>
      <c r="DUG39" s="450"/>
      <c r="DUH39" s="450"/>
      <c r="DUI39" s="446"/>
      <c r="DUJ39" s="446"/>
      <c r="DUK39" s="446"/>
      <c r="DUL39" s="446"/>
      <c r="DUM39" s="451"/>
      <c r="DUN39" s="451"/>
      <c r="DUO39" s="450"/>
      <c r="DUP39" s="450"/>
      <c r="DUQ39" s="446"/>
      <c r="DUR39" s="446"/>
      <c r="DUS39" s="446"/>
      <c r="DUT39" s="446"/>
      <c r="DUU39" s="451"/>
      <c r="DUV39" s="451"/>
      <c r="DUW39" s="450"/>
      <c r="DUX39" s="450"/>
      <c r="DUY39" s="446"/>
      <c r="DUZ39" s="446"/>
      <c r="DVA39" s="446"/>
      <c r="DVB39" s="446"/>
      <c r="DVC39" s="451"/>
      <c r="DVD39" s="451"/>
      <c r="DVE39" s="450"/>
      <c r="DVF39" s="450"/>
      <c r="DVG39" s="446"/>
      <c r="DVH39" s="446"/>
      <c r="DVI39" s="446"/>
      <c r="DVJ39" s="446"/>
      <c r="DVK39" s="451"/>
      <c r="DVL39" s="451"/>
      <c r="DVM39" s="450"/>
      <c r="DVN39" s="450"/>
      <c r="DVO39" s="446"/>
      <c r="DVP39" s="446"/>
      <c r="DVQ39" s="446"/>
      <c r="DVR39" s="446"/>
      <c r="DVS39" s="451"/>
      <c r="DVT39" s="451"/>
      <c r="DVU39" s="450"/>
      <c r="DVV39" s="450"/>
      <c r="DVW39" s="446"/>
      <c r="DVX39" s="446"/>
      <c r="DVY39" s="446"/>
      <c r="DVZ39" s="446"/>
      <c r="DWA39" s="451"/>
      <c r="DWB39" s="451"/>
      <c r="DWC39" s="450"/>
      <c r="DWD39" s="450"/>
      <c r="DWE39" s="446"/>
      <c r="DWF39" s="446"/>
      <c r="DWG39" s="446"/>
      <c r="DWH39" s="446"/>
      <c r="DWI39" s="451"/>
      <c r="DWJ39" s="451"/>
      <c r="DWK39" s="450"/>
      <c r="DWL39" s="450"/>
      <c r="DWM39" s="446"/>
      <c r="DWN39" s="446"/>
      <c r="DWO39" s="446"/>
      <c r="DWP39" s="446"/>
      <c r="DWQ39" s="451"/>
      <c r="DWR39" s="451"/>
      <c r="DWS39" s="450"/>
      <c r="DWT39" s="450"/>
      <c r="DWU39" s="446"/>
      <c r="DWV39" s="446"/>
      <c r="DWW39" s="446"/>
      <c r="DWX39" s="446"/>
      <c r="DWY39" s="451"/>
      <c r="DWZ39" s="451"/>
      <c r="DXA39" s="450"/>
      <c r="DXB39" s="450"/>
      <c r="DXC39" s="446"/>
      <c r="DXD39" s="446"/>
      <c r="DXE39" s="446"/>
      <c r="DXF39" s="446"/>
      <c r="DXG39" s="451"/>
      <c r="DXH39" s="451"/>
      <c r="DXI39" s="450"/>
      <c r="DXJ39" s="450"/>
      <c r="DXK39" s="446"/>
      <c r="DXL39" s="446"/>
      <c r="DXM39" s="446"/>
      <c r="DXN39" s="446"/>
      <c r="DXO39" s="451"/>
      <c r="DXP39" s="451"/>
      <c r="DXQ39" s="450"/>
      <c r="DXR39" s="450"/>
      <c r="DXS39" s="446"/>
      <c r="DXT39" s="446"/>
      <c r="DXU39" s="446"/>
      <c r="DXV39" s="446"/>
      <c r="DXW39" s="451"/>
      <c r="DXX39" s="451"/>
      <c r="DXY39" s="450"/>
      <c r="DXZ39" s="450"/>
      <c r="DYA39" s="446"/>
      <c r="DYB39" s="446"/>
      <c r="DYC39" s="446"/>
      <c r="DYD39" s="446"/>
      <c r="DYE39" s="451"/>
      <c r="DYF39" s="451"/>
      <c r="DYG39" s="450"/>
      <c r="DYH39" s="450"/>
      <c r="DYI39" s="446"/>
      <c r="DYJ39" s="446"/>
      <c r="DYK39" s="446"/>
      <c r="DYL39" s="446"/>
      <c r="DYM39" s="451"/>
      <c r="DYN39" s="451"/>
      <c r="DYO39" s="450"/>
      <c r="DYP39" s="450"/>
      <c r="DYQ39" s="446"/>
      <c r="DYR39" s="446"/>
      <c r="DYS39" s="446"/>
      <c r="DYT39" s="446"/>
      <c r="DYU39" s="451"/>
      <c r="DYV39" s="451"/>
      <c r="DYW39" s="450"/>
      <c r="DYX39" s="450"/>
      <c r="DYY39" s="446"/>
      <c r="DYZ39" s="446"/>
      <c r="DZA39" s="446"/>
      <c r="DZB39" s="446"/>
      <c r="DZC39" s="451"/>
      <c r="DZD39" s="451"/>
      <c r="DZE39" s="450"/>
      <c r="DZF39" s="450"/>
      <c r="DZG39" s="446"/>
      <c r="DZH39" s="446"/>
      <c r="DZI39" s="446"/>
      <c r="DZJ39" s="446"/>
      <c r="DZK39" s="451"/>
      <c r="DZL39" s="451"/>
      <c r="DZM39" s="450"/>
      <c r="DZN39" s="450"/>
      <c r="DZO39" s="446"/>
      <c r="DZP39" s="446"/>
      <c r="DZQ39" s="446"/>
      <c r="DZR39" s="446"/>
      <c r="DZS39" s="451"/>
      <c r="DZT39" s="451"/>
      <c r="DZU39" s="450"/>
      <c r="DZV39" s="450"/>
      <c r="DZW39" s="446"/>
      <c r="DZX39" s="446"/>
      <c r="DZY39" s="446"/>
      <c r="DZZ39" s="446"/>
      <c r="EAA39" s="451"/>
      <c r="EAB39" s="451"/>
      <c r="EAC39" s="450"/>
      <c r="EAD39" s="450"/>
      <c r="EAE39" s="446"/>
      <c r="EAF39" s="446"/>
      <c r="EAG39" s="446"/>
      <c r="EAH39" s="446"/>
      <c r="EAI39" s="451"/>
      <c r="EAJ39" s="451"/>
      <c r="EAK39" s="450"/>
      <c r="EAL39" s="450"/>
      <c r="EAM39" s="446"/>
      <c r="EAN39" s="446"/>
      <c r="EAO39" s="446"/>
      <c r="EAP39" s="446"/>
      <c r="EAQ39" s="451"/>
      <c r="EAR39" s="451"/>
      <c r="EAS39" s="450"/>
      <c r="EAT39" s="450"/>
      <c r="EAU39" s="446"/>
      <c r="EAV39" s="446"/>
      <c r="EAW39" s="446"/>
      <c r="EAX39" s="446"/>
      <c r="EAY39" s="451"/>
      <c r="EAZ39" s="451"/>
      <c r="EBA39" s="450"/>
      <c r="EBB39" s="450"/>
      <c r="EBC39" s="446"/>
      <c r="EBD39" s="446"/>
      <c r="EBE39" s="446"/>
      <c r="EBF39" s="446"/>
      <c r="EBG39" s="451"/>
      <c r="EBH39" s="451"/>
      <c r="EBI39" s="450"/>
      <c r="EBJ39" s="450"/>
      <c r="EBK39" s="446"/>
      <c r="EBL39" s="446"/>
      <c r="EBM39" s="446"/>
      <c r="EBN39" s="446"/>
      <c r="EBO39" s="451"/>
      <c r="EBP39" s="451"/>
      <c r="EBQ39" s="450"/>
      <c r="EBR39" s="450"/>
      <c r="EBS39" s="446"/>
      <c r="EBT39" s="446"/>
      <c r="EBU39" s="446"/>
      <c r="EBV39" s="446"/>
      <c r="EBW39" s="451"/>
      <c r="EBX39" s="451"/>
      <c r="EBY39" s="450"/>
      <c r="EBZ39" s="450"/>
      <c r="ECA39" s="446"/>
      <c r="ECB39" s="446"/>
      <c r="ECC39" s="446"/>
      <c r="ECD39" s="446"/>
      <c r="ECE39" s="451"/>
      <c r="ECF39" s="451"/>
      <c r="ECG39" s="450"/>
      <c r="ECH39" s="450"/>
      <c r="ECI39" s="446"/>
      <c r="ECJ39" s="446"/>
      <c r="ECK39" s="446"/>
      <c r="ECL39" s="446"/>
      <c r="ECM39" s="451"/>
      <c r="ECN39" s="451"/>
      <c r="ECO39" s="450"/>
      <c r="ECP39" s="450"/>
      <c r="ECQ39" s="446"/>
      <c r="ECR39" s="446"/>
      <c r="ECS39" s="446"/>
      <c r="ECT39" s="446"/>
      <c r="ECU39" s="451"/>
      <c r="ECV39" s="451"/>
      <c r="ECW39" s="450"/>
      <c r="ECX39" s="450"/>
      <c r="ECY39" s="446"/>
      <c r="ECZ39" s="446"/>
      <c r="EDA39" s="446"/>
      <c r="EDB39" s="446"/>
      <c r="EDC39" s="451"/>
      <c r="EDD39" s="451"/>
      <c r="EDE39" s="450"/>
      <c r="EDF39" s="450"/>
      <c r="EDG39" s="446"/>
      <c r="EDH39" s="446"/>
      <c r="EDI39" s="446"/>
      <c r="EDJ39" s="446"/>
      <c r="EDK39" s="451"/>
      <c r="EDL39" s="451"/>
      <c r="EDM39" s="450"/>
      <c r="EDN39" s="450"/>
      <c r="EDO39" s="446"/>
      <c r="EDP39" s="446"/>
      <c r="EDQ39" s="446"/>
      <c r="EDR39" s="446"/>
      <c r="EDS39" s="451"/>
      <c r="EDT39" s="451"/>
      <c r="EDU39" s="450"/>
      <c r="EDV39" s="450"/>
      <c r="EDW39" s="446"/>
      <c r="EDX39" s="446"/>
      <c r="EDY39" s="446"/>
      <c r="EDZ39" s="446"/>
      <c r="EEA39" s="451"/>
      <c r="EEB39" s="451"/>
      <c r="EEC39" s="450"/>
      <c r="EED39" s="450"/>
      <c r="EEE39" s="446"/>
      <c r="EEF39" s="446"/>
      <c r="EEG39" s="446"/>
      <c r="EEH39" s="446"/>
      <c r="EEI39" s="451"/>
      <c r="EEJ39" s="451"/>
      <c r="EEK39" s="450"/>
      <c r="EEL39" s="450"/>
      <c r="EEM39" s="446"/>
      <c r="EEN39" s="446"/>
      <c r="EEO39" s="446"/>
      <c r="EEP39" s="446"/>
      <c r="EEQ39" s="451"/>
      <c r="EER39" s="451"/>
      <c r="EES39" s="450"/>
      <c r="EET39" s="450"/>
      <c r="EEU39" s="446"/>
      <c r="EEV39" s="446"/>
      <c r="EEW39" s="446"/>
      <c r="EEX39" s="446"/>
      <c r="EEY39" s="451"/>
      <c r="EEZ39" s="451"/>
      <c r="EFA39" s="450"/>
      <c r="EFB39" s="450"/>
      <c r="EFC39" s="446"/>
      <c r="EFD39" s="446"/>
      <c r="EFE39" s="446"/>
      <c r="EFF39" s="446"/>
      <c r="EFG39" s="451"/>
      <c r="EFH39" s="451"/>
      <c r="EFI39" s="450"/>
      <c r="EFJ39" s="450"/>
      <c r="EFK39" s="446"/>
      <c r="EFL39" s="446"/>
      <c r="EFM39" s="446"/>
      <c r="EFN39" s="446"/>
      <c r="EFO39" s="451"/>
      <c r="EFP39" s="451"/>
      <c r="EFQ39" s="450"/>
      <c r="EFR39" s="450"/>
      <c r="EFS39" s="446"/>
      <c r="EFT39" s="446"/>
      <c r="EFU39" s="446"/>
      <c r="EFV39" s="446"/>
      <c r="EFW39" s="451"/>
      <c r="EFX39" s="451"/>
      <c r="EFY39" s="450"/>
      <c r="EFZ39" s="450"/>
      <c r="EGA39" s="446"/>
      <c r="EGB39" s="446"/>
      <c r="EGC39" s="446"/>
      <c r="EGD39" s="446"/>
      <c r="EGE39" s="451"/>
      <c r="EGF39" s="451"/>
      <c r="EGG39" s="450"/>
      <c r="EGH39" s="450"/>
      <c r="EGI39" s="446"/>
      <c r="EGJ39" s="446"/>
      <c r="EGK39" s="446"/>
      <c r="EGL39" s="446"/>
      <c r="EGM39" s="451"/>
      <c r="EGN39" s="451"/>
      <c r="EGO39" s="450"/>
      <c r="EGP39" s="450"/>
      <c r="EGQ39" s="446"/>
      <c r="EGR39" s="446"/>
      <c r="EGS39" s="446"/>
      <c r="EGT39" s="446"/>
      <c r="EGU39" s="451"/>
      <c r="EGV39" s="451"/>
      <c r="EGW39" s="450"/>
      <c r="EGX39" s="450"/>
      <c r="EGY39" s="446"/>
      <c r="EGZ39" s="446"/>
      <c r="EHA39" s="446"/>
      <c r="EHB39" s="446"/>
      <c r="EHC39" s="451"/>
      <c r="EHD39" s="451"/>
      <c r="EHE39" s="450"/>
      <c r="EHF39" s="450"/>
      <c r="EHG39" s="446"/>
      <c r="EHH39" s="446"/>
      <c r="EHI39" s="446"/>
      <c r="EHJ39" s="446"/>
      <c r="EHK39" s="451"/>
      <c r="EHL39" s="451"/>
      <c r="EHM39" s="450"/>
      <c r="EHN39" s="450"/>
      <c r="EHO39" s="446"/>
      <c r="EHP39" s="446"/>
      <c r="EHQ39" s="446"/>
      <c r="EHR39" s="446"/>
      <c r="EHS39" s="451"/>
      <c r="EHT39" s="451"/>
      <c r="EHU39" s="450"/>
      <c r="EHV39" s="450"/>
      <c r="EHW39" s="446"/>
      <c r="EHX39" s="446"/>
      <c r="EHY39" s="446"/>
      <c r="EHZ39" s="446"/>
      <c r="EIA39" s="451"/>
      <c r="EIB39" s="451"/>
      <c r="EIC39" s="450"/>
      <c r="EID39" s="450"/>
      <c r="EIE39" s="446"/>
      <c r="EIF39" s="446"/>
      <c r="EIG39" s="446"/>
      <c r="EIH39" s="446"/>
      <c r="EII39" s="451"/>
      <c r="EIJ39" s="451"/>
      <c r="EIK39" s="450"/>
      <c r="EIL39" s="450"/>
      <c r="EIM39" s="446"/>
      <c r="EIN39" s="446"/>
      <c r="EIO39" s="446"/>
      <c r="EIP39" s="446"/>
      <c r="EIQ39" s="451"/>
      <c r="EIR39" s="451"/>
      <c r="EIS39" s="450"/>
      <c r="EIT39" s="450"/>
      <c r="EIU39" s="446"/>
      <c r="EIV39" s="446"/>
      <c r="EIW39" s="446"/>
      <c r="EIX39" s="446"/>
      <c r="EIY39" s="451"/>
      <c r="EIZ39" s="451"/>
      <c r="EJA39" s="450"/>
      <c r="EJB39" s="450"/>
      <c r="EJC39" s="446"/>
      <c r="EJD39" s="446"/>
      <c r="EJE39" s="446"/>
      <c r="EJF39" s="446"/>
      <c r="EJG39" s="451"/>
      <c r="EJH39" s="451"/>
      <c r="EJI39" s="450"/>
      <c r="EJJ39" s="450"/>
      <c r="EJK39" s="446"/>
      <c r="EJL39" s="446"/>
      <c r="EJM39" s="446"/>
      <c r="EJN39" s="446"/>
      <c r="EJO39" s="451"/>
      <c r="EJP39" s="451"/>
      <c r="EJQ39" s="450"/>
      <c r="EJR39" s="450"/>
      <c r="EJS39" s="446"/>
      <c r="EJT39" s="446"/>
      <c r="EJU39" s="446"/>
      <c r="EJV39" s="446"/>
      <c r="EJW39" s="451"/>
      <c r="EJX39" s="451"/>
      <c r="EJY39" s="450"/>
      <c r="EJZ39" s="450"/>
      <c r="EKA39" s="446"/>
      <c r="EKB39" s="446"/>
      <c r="EKC39" s="446"/>
      <c r="EKD39" s="446"/>
      <c r="EKE39" s="451"/>
      <c r="EKF39" s="451"/>
      <c r="EKG39" s="450"/>
      <c r="EKH39" s="450"/>
      <c r="EKI39" s="446"/>
      <c r="EKJ39" s="446"/>
      <c r="EKK39" s="446"/>
      <c r="EKL39" s="446"/>
      <c r="EKM39" s="451"/>
      <c r="EKN39" s="451"/>
      <c r="EKO39" s="450"/>
      <c r="EKP39" s="450"/>
      <c r="EKQ39" s="446"/>
      <c r="EKR39" s="446"/>
      <c r="EKS39" s="446"/>
      <c r="EKT39" s="446"/>
      <c r="EKU39" s="451"/>
      <c r="EKV39" s="451"/>
      <c r="EKW39" s="450"/>
      <c r="EKX39" s="450"/>
      <c r="EKY39" s="446"/>
      <c r="EKZ39" s="446"/>
      <c r="ELA39" s="446"/>
      <c r="ELB39" s="446"/>
      <c r="ELC39" s="451"/>
      <c r="ELD39" s="451"/>
      <c r="ELE39" s="450"/>
      <c r="ELF39" s="450"/>
      <c r="ELG39" s="446"/>
      <c r="ELH39" s="446"/>
      <c r="ELI39" s="446"/>
      <c r="ELJ39" s="446"/>
      <c r="ELK39" s="451"/>
      <c r="ELL39" s="451"/>
      <c r="ELM39" s="450"/>
      <c r="ELN39" s="450"/>
      <c r="ELO39" s="446"/>
      <c r="ELP39" s="446"/>
      <c r="ELQ39" s="446"/>
      <c r="ELR39" s="446"/>
      <c r="ELS39" s="451"/>
      <c r="ELT39" s="451"/>
      <c r="ELU39" s="450"/>
      <c r="ELV39" s="450"/>
      <c r="ELW39" s="446"/>
      <c r="ELX39" s="446"/>
      <c r="ELY39" s="446"/>
      <c r="ELZ39" s="446"/>
      <c r="EMA39" s="451"/>
      <c r="EMB39" s="451"/>
      <c r="EMC39" s="450"/>
      <c r="EMD39" s="450"/>
      <c r="EME39" s="446"/>
      <c r="EMF39" s="446"/>
      <c r="EMG39" s="446"/>
      <c r="EMH39" s="446"/>
      <c r="EMI39" s="451"/>
      <c r="EMJ39" s="451"/>
      <c r="EMK39" s="450"/>
      <c r="EML39" s="450"/>
      <c r="EMM39" s="446"/>
      <c r="EMN39" s="446"/>
      <c r="EMO39" s="446"/>
      <c r="EMP39" s="446"/>
      <c r="EMQ39" s="451"/>
      <c r="EMR39" s="451"/>
      <c r="EMS39" s="450"/>
      <c r="EMT39" s="450"/>
      <c r="EMU39" s="446"/>
      <c r="EMV39" s="446"/>
      <c r="EMW39" s="446"/>
      <c r="EMX39" s="446"/>
      <c r="EMY39" s="451"/>
      <c r="EMZ39" s="451"/>
      <c r="ENA39" s="450"/>
      <c r="ENB39" s="450"/>
      <c r="ENC39" s="446"/>
      <c r="END39" s="446"/>
      <c r="ENE39" s="446"/>
      <c r="ENF39" s="446"/>
      <c r="ENG39" s="451"/>
      <c r="ENH39" s="451"/>
      <c r="ENI39" s="450"/>
      <c r="ENJ39" s="450"/>
      <c r="ENK39" s="446"/>
      <c r="ENL39" s="446"/>
      <c r="ENM39" s="446"/>
      <c r="ENN39" s="446"/>
      <c r="ENO39" s="451"/>
      <c r="ENP39" s="451"/>
      <c r="ENQ39" s="450"/>
      <c r="ENR39" s="450"/>
      <c r="ENS39" s="446"/>
      <c r="ENT39" s="446"/>
      <c r="ENU39" s="446"/>
      <c r="ENV39" s="446"/>
      <c r="ENW39" s="451"/>
      <c r="ENX39" s="451"/>
      <c r="ENY39" s="450"/>
      <c r="ENZ39" s="450"/>
      <c r="EOA39" s="446"/>
      <c r="EOB39" s="446"/>
      <c r="EOC39" s="446"/>
      <c r="EOD39" s="446"/>
      <c r="EOE39" s="451"/>
      <c r="EOF39" s="451"/>
      <c r="EOG39" s="450"/>
      <c r="EOH39" s="450"/>
      <c r="EOI39" s="446"/>
      <c r="EOJ39" s="446"/>
      <c r="EOK39" s="446"/>
      <c r="EOL39" s="446"/>
      <c r="EOM39" s="451"/>
      <c r="EON39" s="451"/>
      <c r="EOO39" s="450"/>
      <c r="EOP39" s="450"/>
      <c r="EOQ39" s="446"/>
      <c r="EOR39" s="446"/>
      <c r="EOS39" s="446"/>
      <c r="EOT39" s="446"/>
      <c r="EOU39" s="451"/>
      <c r="EOV39" s="451"/>
      <c r="EOW39" s="450"/>
      <c r="EOX39" s="450"/>
      <c r="EOY39" s="446"/>
      <c r="EOZ39" s="446"/>
      <c r="EPA39" s="446"/>
      <c r="EPB39" s="446"/>
      <c r="EPC39" s="451"/>
      <c r="EPD39" s="451"/>
      <c r="EPE39" s="450"/>
      <c r="EPF39" s="450"/>
      <c r="EPG39" s="446"/>
      <c r="EPH39" s="446"/>
      <c r="EPI39" s="446"/>
      <c r="EPJ39" s="446"/>
      <c r="EPK39" s="451"/>
      <c r="EPL39" s="451"/>
      <c r="EPM39" s="450"/>
      <c r="EPN39" s="450"/>
      <c r="EPO39" s="446"/>
      <c r="EPP39" s="446"/>
      <c r="EPQ39" s="446"/>
      <c r="EPR39" s="446"/>
      <c r="EPS39" s="451"/>
      <c r="EPT39" s="451"/>
      <c r="EPU39" s="450"/>
      <c r="EPV39" s="450"/>
      <c r="EPW39" s="446"/>
      <c r="EPX39" s="446"/>
      <c r="EPY39" s="446"/>
      <c r="EPZ39" s="446"/>
      <c r="EQA39" s="451"/>
      <c r="EQB39" s="451"/>
      <c r="EQC39" s="450"/>
      <c r="EQD39" s="450"/>
      <c r="EQE39" s="446"/>
      <c r="EQF39" s="446"/>
      <c r="EQG39" s="446"/>
      <c r="EQH39" s="446"/>
      <c r="EQI39" s="451"/>
      <c r="EQJ39" s="451"/>
      <c r="EQK39" s="450"/>
      <c r="EQL39" s="450"/>
      <c r="EQM39" s="446"/>
      <c r="EQN39" s="446"/>
      <c r="EQO39" s="446"/>
      <c r="EQP39" s="446"/>
      <c r="EQQ39" s="451"/>
      <c r="EQR39" s="451"/>
      <c r="EQS39" s="450"/>
      <c r="EQT39" s="450"/>
      <c r="EQU39" s="446"/>
      <c r="EQV39" s="446"/>
      <c r="EQW39" s="446"/>
      <c r="EQX39" s="446"/>
      <c r="EQY39" s="451"/>
      <c r="EQZ39" s="451"/>
      <c r="ERA39" s="450"/>
      <c r="ERB39" s="450"/>
      <c r="ERC39" s="446"/>
      <c r="ERD39" s="446"/>
      <c r="ERE39" s="446"/>
      <c r="ERF39" s="446"/>
      <c r="ERG39" s="451"/>
      <c r="ERH39" s="451"/>
      <c r="ERI39" s="450"/>
      <c r="ERJ39" s="450"/>
      <c r="ERK39" s="446"/>
      <c r="ERL39" s="446"/>
      <c r="ERM39" s="446"/>
      <c r="ERN39" s="446"/>
      <c r="ERO39" s="451"/>
      <c r="ERP39" s="451"/>
      <c r="ERQ39" s="450"/>
      <c r="ERR39" s="450"/>
      <c r="ERS39" s="446"/>
      <c r="ERT39" s="446"/>
      <c r="ERU39" s="446"/>
      <c r="ERV39" s="446"/>
      <c r="ERW39" s="451"/>
      <c r="ERX39" s="451"/>
      <c r="ERY39" s="450"/>
      <c r="ERZ39" s="450"/>
      <c r="ESA39" s="446"/>
      <c r="ESB39" s="446"/>
      <c r="ESC39" s="446"/>
      <c r="ESD39" s="446"/>
      <c r="ESE39" s="451"/>
      <c r="ESF39" s="451"/>
      <c r="ESG39" s="450"/>
      <c r="ESH39" s="450"/>
      <c r="ESI39" s="446"/>
      <c r="ESJ39" s="446"/>
      <c r="ESK39" s="446"/>
      <c r="ESL39" s="446"/>
      <c r="ESM39" s="451"/>
      <c r="ESN39" s="451"/>
      <c r="ESO39" s="450"/>
      <c r="ESP39" s="450"/>
      <c r="ESQ39" s="446"/>
      <c r="ESR39" s="446"/>
      <c r="ESS39" s="446"/>
      <c r="EST39" s="446"/>
      <c r="ESU39" s="451"/>
      <c r="ESV39" s="451"/>
      <c r="ESW39" s="450"/>
      <c r="ESX39" s="450"/>
      <c r="ESY39" s="446"/>
      <c r="ESZ39" s="446"/>
      <c r="ETA39" s="446"/>
      <c r="ETB39" s="446"/>
      <c r="ETC39" s="451"/>
      <c r="ETD39" s="451"/>
      <c r="ETE39" s="450"/>
      <c r="ETF39" s="450"/>
      <c r="ETG39" s="446"/>
      <c r="ETH39" s="446"/>
      <c r="ETI39" s="446"/>
      <c r="ETJ39" s="446"/>
      <c r="ETK39" s="451"/>
      <c r="ETL39" s="451"/>
      <c r="ETM39" s="450"/>
      <c r="ETN39" s="450"/>
      <c r="ETO39" s="446"/>
      <c r="ETP39" s="446"/>
      <c r="ETQ39" s="446"/>
      <c r="ETR39" s="446"/>
      <c r="ETS39" s="451"/>
      <c r="ETT39" s="451"/>
      <c r="ETU39" s="450"/>
      <c r="ETV39" s="450"/>
      <c r="ETW39" s="446"/>
      <c r="ETX39" s="446"/>
      <c r="ETY39" s="446"/>
      <c r="ETZ39" s="446"/>
      <c r="EUA39" s="451"/>
      <c r="EUB39" s="451"/>
      <c r="EUC39" s="450"/>
      <c r="EUD39" s="450"/>
      <c r="EUE39" s="446"/>
      <c r="EUF39" s="446"/>
      <c r="EUG39" s="446"/>
      <c r="EUH39" s="446"/>
      <c r="EUI39" s="451"/>
      <c r="EUJ39" s="451"/>
      <c r="EUK39" s="450"/>
      <c r="EUL39" s="450"/>
      <c r="EUM39" s="446"/>
      <c r="EUN39" s="446"/>
      <c r="EUO39" s="446"/>
      <c r="EUP39" s="446"/>
      <c r="EUQ39" s="451"/>
      <c r="EUR39" s="451"/>
      <c r="EUS39" s="450"/>
      <c r="EUT39" s="450"/>
      <c r="EUU39" s="446"/>
      <c r="EUV39" s="446"/>
      <c r="EUW39" s="446"/>
      <c r="EUX39" s="446"/>
      <c r="EUY39" s="451"/>
      <c r="EUZ39" s="451"/>
      <c r="EVA39" s="450"/>
      <c r="EVB39" s="450"/>
      <c r="EVC39" s="446"/>
      <c r="EVD39" s="446"/>
      <c r="EVE39" s="446"/>
      <c r="EVF39" s="446"/>
      <c r="EVG39" s="451"/>
      <c r="EVH39" s="451"/>
      <c r="EVI39" s="450"/>
      <c r="EVJ39" s="450"/>
      <c r="EVK39" s="446"/>
      <c r="EVL39" s="446"/>
      <c r="EVM39" s="446"/>
      <c r="EVN39" s="446"/>
      <c r="EVO39" s="451"/>
      <c r="EVP39" s="451"/>
      <c r="EVQ39" s="450"/>
      <c r="EVR39" s="450"/>
      <c r="EVS39" s="446"/>
      <c r="EVT39" s="446"/>
      <c r="EVU39" s="446"/>
      <c r="EVV39" s="446"/>
      <c r="EVW39" s="451"/>
      <c r="EVX39" s="451"/>
      <c r="EVY39" s="450"/>
      <c r="EVZ39" s="450"/>
      <c r="EWA39" s="446"/>
      <c r="EWB39" s="446"/>
      <c r="EWC39" s="446"/>
      <c r="EWD39" s="446"/>
      <c r="EWE39" s="451"/>
      <c r="EWF39" s="451"/>
      <c r="EWG39" s="450"/>
      <c r="EWH39" s="450"/>
      <c r="EWI39" s="446"/>
      <c r="EWJ39" s="446"/>
      <c r="EWK39" s="446"/>
      <c r="EWL39" s="446"/>
      <c r="EWM39" s="451"/>
      <c r="EWN39" s="451"/>
      <c r="EWO39" s="450"/>
      <c r="EWP39" s="450"/>
      <c r="EWQ39" s="446"/>
      <c r="EWR39" s="446"/>
      <c r="EWS39" s="446"/>
      <c r="EWT39" s="446"/>
      <c r="EWU39" s="451"/>
      <c r="EWV39" s="451"/>
      <c r="EWW39" s="450"/>
      <c r="EWX39" s="450"/>
      <c r="EWY39" s="446"/>
      <c r="EWZ39" s="446"/>
      <c r="EXA39" s="446"/>
      <c r="EXB39" s="446"/>
      <c r="EXC39" s="451"/>
      <c r="EXD39" s="451"/>
      <c r="EXE39" s="450"/>
      <c r="EXF39" s="450"/>
      <c r="EXG39" s="446"/>
      <c r="EXH39" s="446"/>
      <c r="EXI39" s="446"/>
      <c r="EXJ39" s="446"/>
      <c r="EXK39" s="451"/>
      <c r="EXL39" s="451"/>
      <c r="EXM39" s="450"/>
      <c r="EXN39" s="450"/>
      <c r="EXO39" s="446"/>
      <c r="EXP39" s="446"/>
      <c r="EXQ39" s="446"/>
      <c r="EXR39" s="446"/>
      <c r="EXS39" s="451"/>
      <c r="EXT39" s="451"/>
      <c r="EXU39" s="450"/>
      <c r="EXV39" s="450"/>
      <c r="EXW39" s="446"/>
      <c r="EXX39" s="446"/>
      <c r="EXY39" s="446"/>
      <c r="EXZ39" s="446"/>
      <c r="EYA39" s="451"/>
      <c r="EYB39" s="451"/>
      <c r="EYC39" s="450"/>
      <c r="EYD39" s="450"/>
      <c r="EYE39" s="446"/>
      <c r="EYF39" s="446"/>
      <c r="EYG39" s="446"/>
      <c r="EYH39" s="446"/>
      <c r="EYI39" s="451"/>
      <c r="EYJ39" s="451"/>
      <c r="EYK39" s="450"/>
      <c r="EYL39" s="450"/>
      <c r="EYM39" s="446"/>
      <c r="EYN39" s="446"/>
      <c r="EYO39" s="446"/>
      <c r="EYP39" s="446"/>
      <c r="EYQ39" s="451"/>
      <c r="EYR39" s="451"/>
      <c r="EYS39" s="450"/>
      <c r="EYT39" s="450"/>
      <c r="EYU39" s="446"/>
      <c r="EYV39" s="446"/>
      <c r="EYW39" s="446"/>
      <c r="EYX39" s="446"/>
      <c r="EYY39" s="451"/>
      <c r="EYZ39" s="451"/>
      <c r="EZA39" s="450"/>
      <c r="EZB39" s="450"/>
      <c r="EZC39" s="446"/>
      <c r="EZD39" s="446"/>
      <c r="EZE39" s="446"/>
      <c r="EZF39" s="446"/>
      <c r="EZG39" s="451"/>
      <c r="EZH39" s="451"/>
      <c r="EZI39" s="450"/>
      <c r="EZJ39" s="450"/>
      <c r="EZK39" s="446"/>
      <c r="EZL39" s="446"/>
      <c r="EZM39" s="446"/>
      <c r="EZN39" s="446"/>
      <c r="EZO39" s="451"/>
      <c r="EZP39" s="451"/>
      <c r="EZQ39" s="450"/>
      <c r="EZR39" s="450"/>
      <c r="EZS39" s="446"/>
      <c r="EZT39" s="446"/>
      <c r="EZU39" s="446"/>
      <c r="EZV39" s="446"/>
      <c r="EZW39" s="451"/>
      <c r="EZX39" s="451"/>
      <c r="EZY39" s="450"/>
      <c r="EZZ39" s="450"/>
      <c r="FAA39" s="446"/>
      <c r="FAB39" s="446"/>
      <c r="FAC39" s="446"/>
      <c r="FAD39" s="446"/>
      <c r="FAE39" s="451"/>
      <c r="FAF39" s="451"/>
      <c r="FAG39" s="450"/>
      <c r="FAH39" s="450"/>
      <c r="FAI39" s="446"/>
      <c r="FAJ39" s="446"/>
      <c r="FAK39" s="446"/>
      <c r="FAL39" s="446"/>
      <c r="FAM39" s="451"/>
      <c r="FAN39" s="451"/>
      <c r="FAO39" s="450"/>
      <c r="FAP39" s="450"/>
      <c r="FAQ39" s="446"/>
      <c r="FAR39" s="446"/>
      <c r="FAS39" s="446"/>
      <c r="FAT39" s="446"/>
      <c r="FAU39" s="451"/>
      <c r="FAV39" s="451"/>
      <c r="FAW39" s="450"/>
      <c r="FAX39" s="450"/>
      <c r="FAY39" s="446"/>
      <c r="FAZ39" s="446"/>
      <c r="FBA39" s="446"/>
      <c r="FBB39" s="446"/>
      <c r="FBC39" s="451"/>
      <c r="FBD39" s="451"/>
      <c r="FBE39" s="450"/>
      <c r="FBF39" s="450"/>
      <c r="FBG39" s="446"/>
      <c r="FBH39" s="446"/>
      <c r="FBI39" s="446"/>
      <c r="FBJ39" s="446"/>
      <c r="FBK39" s="451"/>
      <c r="FBL39" s="451"/>
      <c r="FBM39" s="450"/>
      <c r="FBN39" s="450"/>
      <c r="FBO39" s="446"/>
      <c r="FBP39" s="446"/>
      <c r="FBQ39" s="446"/>
      <c r="FBR39" s="446"/>
      <c r="FBS39" s="451"/>
      <c r="FBT39" s="451"/>
      <c r="FBU39" s="450"/>
      <c r="FBV39" s="450"/>
      <c r="FBW39" s="446"/>
      <c r="FBX39" s="446"/>
      <c r="FBY39" s="446"/>
      <c r="FBZ39" s="446"/>
      <c r="FCA39" s="451"/>
      <c r="FCB39" s="451"/>
      <c r="FCC39" s="450"/>
      <c r="FCD39" s="450"/>
      <c r="FCE39" s="446"/>
      <c r="FCF39" s="446"/>
      <c r="FCG39" s="446"/>
      <c r="FCH39" s="446"/>
      <c r="FCI39" s="451"/>
      <c r="FCJ39" s="451"/>
      <c r="FCK39" s="450"/>
      <c r="FCL39" s="450"/>
      <c r="FCM39" s="446"/>
      <c r="FCN39" s="446"/>
      <c r="FCO39" s="446"/>
      <c r="FCP39" s="446"/>
      <c r="FCQ39" s="451"/>
      <c r="FCR39" s="451"/>
      <c r="FCS39" s="450"/>
      <c r="FCT39" s="450"/>
      <c r="FCU39" s="446"/>
      <c r="FCV39" s="446"/>
      <c r="FCW39" s="446"/>
      <c r="FCX39" s="446"/>
      <c r="FCY39" s="451"/>
      <c r="FCZ39" s="451"/>
      <c r="FDA39" s="450"/>
      <c r="FDB39" s="450"/>
      <c r="FDC39" s="446"/>
      <c r="FDD39" s="446"/>
      <c r="FDE39" s="446"/>
      <c r="FDF39" s="446"/>
      <c r="FDG39" s="451"/>
      <c r="FDH39" s="451"/>
      <c r="FDI39" s="450"/>
      <c r="FDJ39" s="450"/>
      <c r="FDK39" s="446"/>
      <c r="FDL39" s="446"/>
      <c r="FDM39" s="446"/>
      <c r="FDN39" s="446"/>
      <c r="FDO39" s="451"/>
      <c r="FDP39" s="451"/>
      <c r="FDQ39" s="450"/>
      <c r="FDR39" s="450"/>
      <c r="FDS39" s="446"/>
      <c r="FDT39" s="446"/>
      <c r="FDU39" s="446"/>
      <c r="FDV39" s="446"/>
      <c r="FDW39" s="451"/>
      <c r="FDX39" s="451"/>
      <c r="FDY39" s="450"/>
      <c r="FDZ39" s="450"/>
      <c r="FEA39" s="446"/>
      <c r="FEB39" s="446"/>
      <c r="FEC39" s="446"/>
      <c r="FED39" s="446"/>
      <c r="FEE39" s="451"/>
      <c r="FEF39" s="451"/>
      <c r="FEG39" s="450"/>
      <c r="FEH39" s="450"/>
      <c r="FEI39" s="446"/>
      <c r="FEJ39" s="446"/>
      <c r="FEK39" s="446"/>
      <c r="FEL39" s="446"/>
      <c r="FEM39" s="451"/>
      <c r="FEN39" s="451"/>
      <c r="FEO39" s="450"/>
      <c r="FEP39" s="450"/>
      <c r="FEQ39" s="446"/>
      <c r="FER39" s="446"/>
      <c r="FES39" s="446"/>
      <c r="FET39" s="446"/>
      <c r="FEU39" s="451"/>
      <c r="FEV39" s="451"/>
      <c r="FEW39" s="450"/>
      <c r="FEX39" s="450"/>
      <c r="FEY39" s="446"/>
      <c r="FEZ39" s="446"/>
      <c r="FFA39" s="446"/>
      <c r="FFB39" s="446"/>
      <c r="FFC39" s="451"/>
      <c r="FFD39" s="451"/>
      <c r="FFE39" s="450"/>
      <c r="FFF39" s="450"/>
      <c r="FFG39" s="446"/>
      <c r="FFH39" s="446"/>
      <c r="FFI39" s="446"/>
      <c r="FFJ39" s="446"/>
      <c r="FFK39" s="451"/>
      <c r="FFL39" s="451"/>
      <c r="FFM39" s="450"/>
      <c r="FFN39" s="450"/>
      <c r="FFO39" s="446"/>
      <c r="FFP39" s="446"/>
      <c r="FFQ39" s="446"/>
      <c r="FFR39" s="446"/>
      <c r="FFS39" s="451"/>
      <c r="FFT39" s="451"/>
      <c r="FFU39" s="450"/>
      <c r="FFV39" s="450"/>
      <c r="FFW39" s="446"/>
      <c r="FFX39" s="446"/>
      <c r="FFY39" s="446"/>
      <c r="FFZ39" s="446"/>
      <c r="FGA39" s="451"/>
      <c r="FGB39" s="451"/>
      <c r="FGC39" s="450"/>
      <c r="FGD39" s="450"/>
      <c r="FGE39" s="446"/>
      <c r="FGF39" s="446"/>
      <c r="FGG39" s="446"/>
      <c r="FGH39" s="446"/>
      <c r="FGI39" s="451"/>
      <c r="FGJ39" s="451"/>
      <c r="FGK39" s="450"/>
      <c r="FGL39" s="450"/>
      <c r="FGM39" s="446"/>
      <c r="FGN39" s="446"/>
      <c r="FGO39" s="446"/>
      <c r="FGP39" s="446"/>
      <c r="FGQ39" s="451"/>
      <c r="FGR39" s="451"/>
      <c r="FGS39" s="450"/>
      <c r="FGT39" s="450"/>
      <c r="FGU39" s="446"/>
      <c r="FGV39" s="446"/>
      <c r="FGW39" s="446"/>
      <c r="FGX39" s="446"/>
      <c r="FGY39" s="451"/>
      <c r="FGZ39" s="451"/>
      <c r="FHA39" s="450"/>
      <c r="FHB39" s="450"/>
      <c r="FHC39" s="446"/>
      <c r="FHD39" s="446"/>
      <c r="FHE39" s="446"/>
      <c r="FHF39" s="446"/>
      <c r="FHG39" s="451"/>
      <c r="FHH39" s="451"/>
      <c r="FHI39" s="450"/>
      <c r="FHJ39" s="450"/>
      <c r="FHK39" s="446"/>
      <c r="FHL39" s="446"/>
      <c r="FHM39" s="446"/>
      <c r="FHN39" s="446"/>
      <c r="FHO39" s="451"/>
      <c r="FHP39" s="451"/>
      <c r="FHQ39" s="450"/>
      <c r="FHR39" s="450"/>
      <c r="FHS39" s="446"/>
      <c r="FHT39" s="446"/>
      <c r="FHU39" s="446"/>
      <c r="FHV39" s="446"/>
      <c r="FHW39" s="451"/>
      <c r="FHX39" s="451"/>
      <c r="FHY39" s="450"/>
      <c r="FHZ39" s="450"/>
      <c r="FIA39" s="446"/>
      <c r="FIB39" s="446"/>
      <c r="FIC39" s="446"/>
      <c r="FID39" s="446"/>
      <c r="FIE39" s="451"/>
      <c r="FIF39" s="451"/>
      <c r="FIG39" s="450"/>
      <c r="FIH39" s="450"/>
      <c r="FII39" s="446"/>
      <c r="FIJ39" s="446"/>
      <c r="FIK39" s="446"/>
      <c r="FIL39" s="446"/>
      <c r="FIM39" s="451"/>
      <c r="FIN39" s="451"/>
      <c r="FIO39" s="450"/>
      <c r="FIP39" s="450"/>
      <c r="FIQ39" s="446"/>
      <c r="FIR39" s="446"/>
      <c r="FIS39" s="446"/>
      <c r="FIT39" s="446"/>
      <c r="FIU39" s="451"/>
      <c r="FIV39" s="451"/>
      <c r="FIW39" s="450"/>
      <c r="FIX39" s="450"/>
      <c r="FIY39" s="446"/>
      <c r="FIZ39" s="446"/>
      <c r="FJA39" s="446"/>
      <c r="FJB39" s="446"/>
      <c r="FJC39" s="451"/>
      <c r="FJD39" s="451"/>
      <c r="FJE39" s="450"/>
      <c r="FJF39" s="450"/>
      <c r="FJG39" s="446"/>
      <c r="FJH39" s="446"/>
      <c r="FJI39" s="446"/>
      <c r="FJJ39" s="446"/>
      <c r="FJK39" s="451"/>
      <c r="FJL39" s="451"/>
      <c r="FJM39" s="450"/>
      <c r="FJN39" s="450"/>
      <c r="FJO39" s="446"/>
      <c r="FJP39" s="446"/>
      <c r="FJQ39" s="446"/>
      <c r="FJR39" s="446"/>
      <c r="FJS39" s="451"/>
      <c r="FJT39" s="451"/>
      <c r="FJU39" s="450"/>
      <c r="FJV39" s="450"/>
      <c r="FJW39" s="446"/>
      <c r="FJX39" s="446"/>
      <c r="FJY39" s="446"/>
      <c r="FJZ39" s="446"/>
      <c r="FKA39" s="451"/>
      <c r="FKB39" s="451"/>
      <c r="FKC39" s="450"/>
      <c r="FKD39" s="450"/>
      <c r="FKE39" s="446"/>
      <c r="FKF39" s="446"/>
      <c r="FKG39" s="446"/>
      <c r="FKH39" s="446"/>
      <c r="FKI39" s="451"/>
      <c r="FKJ39" s="451"/>
      <c r="FKK39" s="450"/>
      <c r="FKL39" s="450"/>
      <c r="FKM39" s="446"/>
      <c r="FKN39" s="446"/>
      <c r="FKO39" s="446"/>
      <c r="FKP39" s="446"/>
      <c r="FKQ39" s="451"/>
      <c r="FKR39" s="451"/>
      <c r="FKS39" s="450"/>
      <c r="FKT39" s="450"/>
      <c r="FKU39" s="446"/>
      <c r="FKV39" s="446"/>
      <c r="FKW39" s="446"/>
      <c r="FKX39" s="446"/>
      <c r="FKY39" s="451"/>
      <c r="FKZ39" s="451"/>
      <c r="FLA39" s="450"/>
      <c r="FLB39" s="450"/>
      <c r="FLC39" s="446"/>
      <c r="FLD39" s="446"/>
      <c r="FLE39" s="446"/>
      <c r="FLF39" s="446"/>
      <c r="FLG39" s="451"/>
      <c r="FLH39" s="451"/>
      <c r="FLI39" s="450"/>
      <c r="FLJ39" s="450"/>
      <c r="FLK39" s="446"/>
      <c r="FLL39" s="446"/>
      <c r="FLM39" s="446"/>
      <c r="FLN39" s="446"/>
      <c r="FLO39" s="451"/>
      <c r="FLP39" s="451"/>
      <c r="FLQ39" s="450"/>
      <c r="FLR39" s="450"/>
      <c r="FLS39" s="446"/>
      <c r="FLT39" s="446"/>
      <c r="FLU39" s="446"/>
      <c r="FLV39" s="446"/>
      <c r="FLW39" s="451"/>
      <c r="FLX39" s="451"/>
      <c r="FLY39" s="450"/>
      <c r="FLZ39" s="450"/>
      <c r="FMA39" s="446"/>
      <c r="FMB39" s="446"/>
      <c r="FMC39" s="446"/>
      <c r="FMD39" s="446"/>
      <c r="FME39" s="451"/>
      <c r="FMF39" s="451"/>
      <c r="FMG39" s="450"/>
      <c r="FMH39" s="450"/>
      <c r="FMI39" s="446"/>
      <c r="FMJ39" s="446"/>
      <c r="FMK39" s="446"/>
      <c r="FML39" s="446"/>
      <c r="FMM39" s="451"/>
      <c r="FMN39" s="451"/>
      <c r="FMO39" s="450"/>
      <c r="FMP39" s="450"/>
      <c r="FMQ39" s="446"/>
      <c r="FMR39" s="446"/>
      <c r="FMS39" s="446"/>
      <c r="FMT39" s="446"/>
      <c r="FMU39" s="451"/>
      <c r="FMV39" s="451"/>
      <c r="FMW39" s="450"/>
      <c r="FMX39" s="450"/>
      <c r="FMY39" s="446"/>
      <c r="FMZ39" s="446"/>
      <c r="FNA39" s="446"/>
      <c r="FNB39" s="446"/>
      <c r="FNC39" s="451"/>
      <c r="FND39" s="451"/>
      <c r="FNE39" s="450"/>
      <c r="FNF39" s="450"/>
      <c r="FNG39" s="446"/>
      <c r="FNH39" s="446"/>
      <c r="FNI39" s="446"/>
      <c r="FNJ39" s="446"/>
      <c r="FNK39" s="451"/>
      <c r="FNL39" s="451"/>
      <c r="FNM39" s="450"/>
      <c r="FNN39" s="450"/>
      <c r="FNO39" s="446"/>
      <c r="FNP39" s="446"/>
      <c r="FNQ39" s="446"/>
      <c r="FNR39" s="446"/>
      <c r="FNS39" s="451"/>
      <c r="FNT39" s="451"/>
      <c r="FNU39" s="450"/>
      <c r="FNV39" s="450"/>
      <c r="FNW39" s="446"/>
      <c r="FNX39" s="446"/>
      <c r="FNY39" s="446"/>
      <c r="FNZ39" s="446"/>
      <c r="FOA39" s="451"/>
      <c r="FOB39" s="451"/>
      <c r="FOC39" s="450"/>
      <c r="FOD39" s="450"/>
      <c r="FOE39" s="446"/>
      <c r="FOF39" s="446"/>
      <c r="FOG39" s="446"/>
      <c r="FOH39" s="446"/>
      <c r="FOI39" s="451"/>
      <c r="FOJ39" s="451"/>
      <c r="FOK39" s="450"/>
      <c r="FOL39" s="450"/>
      <c r="FOM39" s="446"/>
      <c r="FON39" s="446"/>
      <c r="FOO39" s="446"/>
      <c r="FOP39" s="446"/>
      <c r="FOQ39" s="451"/>
      <c r="FOR39" s="451"/>
      <c r="FOS39" s="450"/>
      <c r="FOT39" s="450"/>
      <c r="FOU39" s="446"/>
      <c r="FOV39" s="446"/>
      <c r="FOW39" s="446"/>
      <c r="FOX39" s="446"/>
      <c r="FOY39" s="451"/>
      <c r="FOZ39" s="451"/>
      <c r="FPA39" s="450"/>
      <c r="FPB39" s="450"/>
      <c r="FPC39" s="446"/>
      <c r="FPD39" s="446"/>
      <c r="FPE39" s="446"/>
      <c r="FPF39" s="446"/>
      <c r="FPG39" s="451"/>
      <c r="FPH39" s="451"/>
      <c r="FPI39" s="450"/>
      <c r="FPJ39" s="450"/>
      <c r="FPK39" s="446"/>
      <c r="FPL39" s="446"/>
      <c r="FPM39" s="446"/>
      <c r="FPN39" s="446"/>
      <c r="FPO39" s="451"/>
      <c r="FPP39" s="451"/>
      <c r="FPQ39" s="450"/>
      <c r="FPR39" s="450"/>
      <c r="FPS39" s="446"/>
      <c r="FPT39" s="446"/>
      <c r="FPU39" s="446"/>
      <c r="FPV39" s="446"/>
      <c r="FPW39" s="451"/>
      <c r="FPX39" s="451"/>
      <c r="FPY39" s="450"/>
      <c r="FPZ39" s="450"/>
      <c r="FQA39" s="446"/>
      <c r="FQB39" s="446"/>
      <c r="FQC39" s="446"/>
      <c r="FQD39" s="446"/>
      <c r="FQE39" s="451"/>
      <c r="FQF39" s="451"/>
      <c r="FQG39" s="450"/>
      <c r="FQH39" s="450"/>
      <c r="FQI39" s="446"/>
      <c r="FQJ39" s="446"/>
      <c r="FQK39" s="446"/>
      <c r="FQL39" s="446"/>
      <c r="FQM39" s="451"/>
      <c r="FQN39" s="451"/>
      <c r="FQO39" s="450"/>
      <c r="FQP39" s="450"/>
      <c r="FQQ39" s="446"/>
      <c r="FQR39" s="446"/>
      <c r="FQS39" s="446"/>
      <c r="FQT39" s="446"/>
      <c r="FQU39" s="451"/>
      <c r="FQV39" s="451"/>
      <c r="FQW39" s="450"/>
      <c r="FQX39" s="450"/>
      <c r="FQY39" s="446"/>
      <c r="FQZ39" s="446"/>
      <c r="FRA39" s="446"/>
      <c r="FRB39" s="446"/>
      <c r="FRC39" s="451"/>
      <c r="FRD39" s="451"/>
      <c r="FRE39" s="450"/>
      <c r="FRF39" s="450"/>
      <c r="FRG39" s="446"/>
      <c r="FRH39" s="446"/>
      <c r="FRI39" s="446"/>
      <c r="FRJ39" s="446"/>
      <c r="FRK39" s="451"/>
      <c r="FRL39" s="451"/>
      <c r="FRM39" s="450"/>
      <c r="FRN39" s="450"/>
      <c r="FRO39" s="446"/>
      <c r="FRP39" s="446"/>
      <c r="FRQ39" s="446"/>
      <c r="FRR39" s="446"/>
      <c r="FRS39" s="451"/>
      <c r="FRT39" s="451"/>
      <c r="FRU39" s="450"/>
      <c r="FRV39" s="450"/>
      <c r="FRW39" s="446"/>
      <c r="FRX39" s="446"/>
      <c r="FRY39" s="446"/>
      <c r="FRZ39" s="446"/>
      <c r="FSA39" s="451"/>
      <c r="FSB39" s="451"/>
      <c r="FSC39" s="450"/>
      <c r="FSD39" s="450"/>
      <c r="FSE39" s="446"/>
      <c r="FSF39" s="446"/>
      <c r="FSG39" s="446"/>
      <c r="FSH39" s="446"/>
      <c r="FSI39" s="451"/>
      <c r="FSJ39" s="451"/>
      <c r="FSK39" s="450"/>
      <c r="FSL39" s="450"/>
      <c r="FSM39" s="446"/>
      <c r="FSN39" s="446"/>
      <c r="FSO39" s="446"/>
      <c r="FSP39" s="446"/>
      <c r="FSQ39" s="451"/>
      <c r="FSR39" s="451"/>
      <c r="FSS39" s="450"/>
      <c r="FST39" s="450"/>
      <c r="FSU39" s="446"/>
      <c r="FSV39" s="446"/>
      <c r="FSW39" s="446"/>
      <c r="FSX39" s="446"/>
      <c r="FSY39" s="451"/>
      <c r="FSZ39" s="451"/>
      <c r="FTA39" s="450"/>
      <c r="FTB39" s="450"/>
      <c r="FTC39" s="446"/>
      <c r="FTD39" s="446"/>
      <c r="FTE39" s="446"/>
      <c r="FTF39" s="446"/>
      <c r="FTG39" s="451"/>
      <c r="FTH39" s="451"/>
      <c r="FTI39" s="450"/>
      <c r="FTJ39" s="450"/>
      <c r="FTK39" s="446"/>
      <c r="FTL39" s="446"/>
      <c r="FTM39" s="446"/>
      <c r="FTN39" s="446"/>
      <c r="FTO39" s="451"/>
      <c r="FTP39" s="451"/>
      <c r="FTQ39" s="450"/>
      <c r="FTR39" s="450"/>
      <c r="FTS39" s="446"/>
      <c r="FTT39" s="446"/>
      <c r="FTU39" s="446"/>
      <c r="FTV39" s="446"/>
      <c r="FTW39" s="451"/>
      <c r="FTX39" s="451"/>
      <c r="FTY39" s="450"/>
      <c r="FTZ39" s="450"/>
      <c r="FUA39" s="446"/>
      <c r="FUB39" s="446"/>
      <c r="FUC39" s="446"/>
      <c r="FUD39" s="446"/>
      <c r="FUE39" s="451"/>
      <c r="FUF39" s="451"/>
      <c r="FUG39" s="450"/>
      <c r="FUH39" s="450"/>
      <c r="FUI39" s="446"/>
      <c r="FUJ39" s="446"/>
      <c r="FUK39" s="446"/>
      <c r="FUL39" s="446"/>
      <c r="FUM39" s="451"/>
      <c r="FUN39" s="451"/>
      <c r="FUO39" s="450"/>
      <c r="FUP39" s="450"/>
      <c r="FUQ39" s="446"/>
      <c r="FUR39" s="446"/>
      <c r="FUS39" s="446"/>
      <c r="FUT39" s="446"/>
      <c r="FUU39" s="451"/>
      <c r="FUV39" s="451"/>
      <c r="FUW39" s="450"/>
      <c r="FUX39" s="450"/>
      <c r="FUY39" s="446"/>
      <c r="FUZ39" s="446"/>
      <c r="FVA39" s="446"/>
      <c r="FVB39" s="446"/>
      <c r="FVC39" s="451"/>
      <c r="FVD39" s="451"/>
      <c r="FVE39" s="450"/>
      <c r="FVF39" s="450"/>
      <c r="FVG39" s="446"/>
      <c r="FVH39" s="446"/>
      <c r="FVI39" s="446"/>
      <c r="FVJ39" s="446"/>
      <c r="FVK39" s="451"/>
      <c r="FVL39" s="451"/>
      <c r="FVM39" s="450"/>
      <c r="FVN39" s="450"/>
      <c r="FVO39" s="446"/>
      <c r="FVP39" s="446"/>
      <c r="FVQ39" s="446"/>
      <c r="FVR39" s="446"/>
      <c r="FVS39" s="451"/>
      <c r="FVT39" s="451"/>
      <c r="FVU39" s="450"/>
      <c r="FVV39" s="450"/>
      <c r="FVW39" s="446"/>
      <c r="FVX39" s="446"/>
      <c r="FVY39" s="446"/>
      <c r="FVZ39" s="446"/>
      <c r="FWA39" s="451"/>
      <c r="FWB39" s="451"/>
      <c r="FWC39" s="450"/>
      <c r="FWD39" s="450"/>
      <c r="FWE39" s="446"/>
      <c r="FWF39" s="446"/>
      <c r="FWG39" s="446"/>
      <c r="FWH39" s="446"/>
      <c r="FWI39" s="451"/>
      <c r="FWJ39" s="451"/>
      <c r="FWK39" s="450"/>
      <c r="FWL39" s="450"/>
      <c r="FWM39" s="446"/>
      <c r="FWN39" s="446"/>
      <c r="FWO39" s="446"/>
      <c r="FWP39" s="446"/>
      <c r="FWQ39" s="451"/>
      <c r="FWR39" s="451"/>
      <c r="FWS39" s="450"/>
      <c r="FWT39" s="450"/>
      <c r="FWU39" s="446"/>
      <c r="FWV39" s="446"/>
      <c r="FWW39" s="446"/>
      <c r="FWX39" s="446"/>
      <c r="FWY39" s="451"/>
      <c r="FWZ39" s="451"/>
      <c r="FXA39" s="450"/>
      <c r="FXB39" s="450"/>
      <c r="FXC39" s="446"/>
      <c r="FXD39" s="446"/>
      <c r="FXE39" s="446"/>
      <c r="FXF39" s="446"/>
      <c r="FXG39" s="451"/>
      <c r="FXH39" s="451"/>
      <c r="FXI39" s="450"/>
      <c r="FXJ39" s="450"/>
      <c r="FXK39" s="446"/>
      <c r="FXL39" s="446"/>
      <c r="FXM39" s="446"/>
      <c r="FXN39" s="446"/>
      <c r="FXO39" s="451"/>
      <c r="FXP39" s="451"/>
      <c r="FXQ39" s="450"/>
      <c r="FXR39" s="450"/>
      <c r="FXS39" s="446"/>
      <c r="FXT39" s="446"/>
      <c r="FXU39" s="446"/>
      <c r="FXV39" s="446"/>
      <c r="FXW39" s="451"/>
      <c r="FXX39" s="451"/>
      <c r="FXY39" s="450"/>
      <c r="FXZ39" s="450"/>
      <c r="FYA39" s="446"/>
      <c r="FYB39" s="446"/>
      <c r="FYC39" s="446"/>
      <c r="FYD39" s="446"/>
      <c r="FYE39" s="451"/>
      <c r="FYF39" s="451"/>
      <c r="FYG39" s="450"/>
      <c r="FYH39" s="450"/>
      <c r="FYI39" s="446"/>
      <c r="FYJ39" s="446"/>
      <c r="FYK39" s="446"/>
      <c r="FYL39" s="446"/>
      <c r="FYM39" s="451"/>
      <c r="FYN39" s="451"/>
      <c r="FYO39" s="450"/>
      <c r="FYP39" s="450"/>
      <c r="FYQ39" s="446"/>
      <c r="FYR39" s="446"/>
      <c r="FYS39" s="446"/>
      <c r="FYT39" s="446"/>
      <c r="FYU39" s="451"/>
      <c r="FYV39" s="451"/>
      <c r="FYW39" s="450"/>
      <c r="FYX39" s="450"/>
      <c r="FYY39" s="446"/>
      <c r="FYZ39" s="446"/>
      <c r="FZA39" s="446"/>
      <c r="FZB39" s="446"/>
      <c r="FZC39" s="451"/>
      <c r="FZD39" s="451"/>
      <c r="FZE39" s="450"/>
      <c r="FZF39" s="450"/>
      <c r="FZG39" s="446"/>
      <c r="FZH39" s="446"/>
      <c r="FZI39" s="446"/>
      <c r="FZJ39" s="446"/>
      <c r="FZK39" s="451"/>
      <c r="FZL39" s="451"/>
      <c r="FZM39" s="450"/>
      <c r="FZN39" s="450"/>
      <c r="FZO39" s="446"/>
      <c r="FZP39" s="446"/>
      <c r="FZQ39" s="446"/>
      <c r="FZR39" s="446"/>
      <c r="FZS39" s="451"/>
      <c r="FZT39" s="451"/>
      <c r="FZU39" s="450"/>
      <c r="FZV39" s="450"/>
      <c r="FZW39" s="446"/>
      <c r="FZX39" s="446"/>
      <c r="FZY39" s="446"/>
      <c r="FZZ39" s="446"/>
      <c r="GAA39" s="451"/>
      <c r="GAB39" s="451"/>
      <c r="GAC39" s="450"/>
      <c r="GAD39" s="450"/>
      <c r="GAE39" s="446"/>
      <c r="GAF39" s="446"/>
      <c r="GAG39" s="446"/>
      <c r="GAH39" s="446"/>
      <c r="GAI39" s="451"/>
      <c r="GAJ39" s="451"/>
      <c r="GAK39" s="450"/>
      <c r="GAL39" s="450"/>
      <c r="GAM39" s="446"/>
      <c r="GAN39" s="446"/>
      <c r="GAO39" s="446"/>
      <c r="GAP39" s="446"/>
      <c r="GAQ39" s="451"/>
      <c r="GAR39" s="451"/>
      <c r="GAS39" s="450"/>
      <c r="GAT39" s="450"/>
      <c r="GAU39" s="446"/>
      <c r="GAV39" s="446"/>
      <c r="GAW39" s="446"/>
      <c r="GAX39" s="446"/>
      <c r="GAY39" s="451"/>
      <c r="GAZ39" s="451"/>
      <c r="GBA39" s="450"/>
      <c r="GBB39" s="450"/>
      <c r="GBC39" s="446"/>
      <c r="GBD39" s="446"/>
      <c r="GBE39" s="446"/>
      <c r="GBF39" s="446"/>
      <c r="GBG39" s="451"/>
      <c r="GBH39" s="451"/>
      <c r="GBI39" s="450"/>
      <c r="GBJ39" s="450"/>
      <c r="GBK39" s="446"/>
      <c r="GBL39" s="446"/>
      <c r="GBM39" s="446"/>
      <c r="GBN39" s="446"/>
      <c r="GBO39" s="451"/>
      <c r="GBP39" s="451"/>
      <c r="GBQ39" s="450"/>
      <c r="GBR39" s="450"/>
      <c r="GBS39" s="446"/>
      <c r="GBT39" s="446"/>
      <c r="GBU39" s="446"/>
      <c r="GBV39" s="446"/>
      <c r="GBW39" s="451"/>
      <c r="GBX39" s="451"/>
      <c r="GBY39" s="450"/>
      <c r="GBZ39" s="450"/>
      <c r="GCA39" s="446"/>
      <c r="GCB39" s="446"/>
      <c r="GCC39" s="446"/>
      <c r="GCD39" s="446"/>
      <c r="GCE39" s="451"/>
      <c r="GCF39" s="451"/>
      <c r="GCG39" s="450"/>
      <c r="GCH39" s="450"/>
      <c r="GCI39" s="446"/>
      <c r="GCJ39" s="446"/>
      <c r="GCK39" s="446"/>
      <c r="GCL39" s="446"/>
      <c r="GCM39" s="451"/>
      <c r="GCN39" s="451"/>
      <c r="GCO39" s="450"/>
      <c r="GCP39" s="450"/>
      <c r="GCQ39" s="446"/>
      <c r="GCR39" s="446"/>
      <c r="GCS39" s="446"/>
      <c r="GCT39" s="446"/>
      <c r="GCU39" s="451"/>
      <c r="GCV39" s="451"/>
      <c r="GCW39" s="450"/>
      <c r="GCX39" s="450"/>
      <c r="GCY39" s="446"/>
      <c r="GCZ39" s="446"/>
      <c r="GDA39" s="446"/>
      <c r="GDB39" s="446"/>
      <c r="GDC39" s="451"/>
      <c r="GDD39" s="451"/>
      <c r="GDE39" s="450"/>
      <c r="GDF39" s="450"/>
      <c r="GDG39" s="446"/>
      <c r="GDH39" s="446"/>
      <c r="GDI39" s="446"/>
      <c r="GDJ39" s="446"/>
      <c r="GDK39" s="451"/>
      <c r="GDL39" s="451"/>
      <c r="GDM39" s="450"/>
      <c r="GDN39" s="450"/>
      <c r="GDO39" s="446"/>
      <c r="GDP39" s="446"/>
      <c r="GDQ39" s="446"/>
      <c r="GDR39" s="446"/>
      <c r="GDS39" s="451"/>
      <c r="GDT39" s="451"/>
      <c r="GDU39" s="450"/>
      <c r="GDV39" s="450"/>
      <c r="GDW39" s="446"/>
      <c r="GDX39" s="446"/>
      <c r="GDY39" s="446"/>
      <c r="GDZ39" s="446"/>
      <c r="GEA39" s="451"/>
      <c r="GEB39" s="451"/>
      <c r="GEC39" s="450"/>
      <c r="GED39" s="450"/>
      <c r="GEE39" s="446"/>
      <c r="GEF39" s="446"/>
      <c r="GEG39" s="446"/>
      <c r="GEH39" s="446"/>
      <c r="GEI39" s="451"/>
      <c r="GEJ39" s="451"/>
      <c r="GEK39" s="450"/>
      <c r="GEL39" s="450"/>
      <c r="GEM39" s="446"/>
      <c r="GEN39" s="446"/>
      <c r="GEO39" s="446"/>
      <c r="GEP39" s="446"/>
      <c r="GEQ39" s="451"/>
      <c r="GER39" s="451"/>
      <c r="GES39" s="450"/>
      <c r="GET39" s="450"/>
      <c r="GEU39" s="446"/>
      <c r="GEV39" s="446"/>
      <c r="GEW39" s="446"/>
      <c r="GEX39" s="446"/>
      <c r="GEY39" s="451"/>
      <c r="GEZ39" s="451"/>
      <c r="GFA39" s="450"/>
      <c r="GFB39" s="450"/>
      <c r="GFC39" s="446"/>
      <c r="GFD39" s="446"/>
      <c r="GFE39" s="446"/>
      <c r="GFF39" s="446"/>
      <c r="GFG39" s="451"/>
      <c r="GFH39" s="451"/>
      <c r="GFI39" s="450"/>
      <c r="GFJ39" s="450"/>
      <c r="GFK39" s="446"/>
      <c r="GFL39" s="446"/>
      <c r="GFM39" s="446"/>
      <c r="GFN39" s="446"/>
      <c r="GFO39" s="451"/>
      <c r="GFP39" s="451"/>
      <c r="GFQ39" s="450"/>
      <c r="GFR39" s="450"/>
      <c r="GFS39" s="446"/>
      <c r="GFT39" s="446"/>
      <c r="GFU39" s="446"/>
      <c r="GFV39" s="446"/>
      <c r="GFW39" s="451"/>
      <c r="GFX39" s="451"/>
      <c r="GFY39" s="450"/>
      <c r="GFZ39" s="450"/>
      <c r="GGA39" s="446"/>
      <c r="GGB39" s="446"/>
      <c r="GGC39" s="446"/>
      <c r="GGD39" s="446"/>
      <c r="GGE39" s="451"/>
      <c r="GGF39" s="451"/>
      <c r="GGG39" s="450"/>
      <c r="GGH39" s="450"/>
      <c r="GGI39" s="446"/>
      <c r="GGJ39" s="446"/>
      <c r="GGK39" s="446"/>
      <c r="GGL39" s="446"/>
      <c r="GGM39" s="451"/>
      <c r="GGN39" s="451"/>
      <c r="GGO39" s="450"/>
      <c r="GGP39" s="450"/>
      <c r="GGQ39" s="446"/>
      <c r="GGR39" s="446"/>
      <c r="GGS39" s="446"/>
      <c r="GGT39" s="446"/>
      <c r="GGU39" s="451"/>
      <c r="GGV39" s="451"/>
      <c r="GGW39" s="450"/>
      <c r="GGX39" s="450"/>
      <c r="GGY39" s="446"/>
      <c r="GGZ39" s="446"/>
      <c r="GHA39" s="446"/>
      <c r="GHB39" s="446"/>
      <c r="GHC39" s="451"/>
      <c r="GHD39" s="451"/>
      <c r="GHE39" s="450"/>
      <c r="GHF39" s="450"/>
      <c r="GHG39" s="446"/>
      <c r="GHH39" s="446"/>
      <c r="GHI39" s="446"/>
      <c r="GHJ39" s="446"/>
      <c r="GHK39" s="451"/>
      <c r="GHL39" s="451"/>
      <c r="GHM39" s="450"/>
      <c r="GHN39" s="450"/>
      <c r="GHO39" s="446"/>
      <c r="GHP39" s="446"/>
      <c r="GHQ39" s="446"/>
      <c r="GHR39" s="446"/>
      <c r="GHS39" s="451"/>
      <c r="GHT39" s="451"/>
      <c r="GHU39" s="450"/>
      <c r="GHV39" s="450"/>
      <c r="GHW39" s="446"/>
      <c r="GHX39" s="446"/>
      <c r="GHY39" s="446"/>
      <c r="GHZ39" s="446"/>
      <c r="GIA39" s="451"/>
      <c r="GIB39" s="451"/>
      <c r="GIC39" s="450"/>
      <c r="GID39" s="450"/>
      <c r="GIE39" s="446"/>
      <c r="GIF39" s="446"/>
      <c r="GIG39" s="446"/>
      <c r="GIH39" s="446"/>
      <c r="GII39" s="451"/>
      <c r="GIJ39" s="451"/>
      <c r="GIK39" s="450"/>
      <c r="GIL39" s="450"/>
      <c r="GIM39" s="446"/>
      <c r="GIN39" s="446"/>
      <c r="GIO39" s="446"/>
      <c r="GIP39" s="446"/>
      <c r="GIQ39" s="451"/>
      <c r="GIR39" s="451"/>
      <c r="GIS39" s="450"/>
      <c r="GIT39" s="450"/>
      <c r="GIU39" s="446"/>
      <c r="GIV39" s="446"/>
      <c r="GIW39" s="446"/>
      <c r="GIX39" s="446"/>
      <c r="GIY39" s="451"/>
      <c r="GIZ39" s="451"/>
      <c r="GJA39" s="450"/>
      <c r="GJB39" s="450"/>
      <c r="GJC39" s="446"/>
      <c r="GJD39" s="446"/>
      <c r="GJE39" s="446"/>
      <c r="GJF39" s="446"/>
      <c r="GJG39" s="451"/>
      <c r="GJH39" s="451"/>
      <c r="GJI39" s="450"/>
      <c r="GJJ39" s="450"/>
      <c r="GJK39" s="446"/>
      <c r="GJL39" s="446"/>
      <c r="GJM39" s="446"/>
      <c r="GJN39" s="446"/>
      <c r="GJO39" s="451"/>
      <c r="GJP39" s="451"/>
      <c r="GJQ39" s="450"/>
      <c r="GJR39" s="450"/>
      <c r="GJS39" s="446"/>
      <c r="GJT39" s="446"/>
      <c r="GJU39" s="446"/>
      <c r="GJV39" s="446"/>
      <c r="GJW39" s="451"/>
      <c r="GJX39" s="451"/>
      <c r="GJY39" s="450"/>
      <c r="GJZ39" s="450"/>
      <c r="GKA39" s="446"/>
      <c r="GKB39" s="446"/>
      <c r="GKC39" s="446"/>
      <c r="GKD39" s="446"/>
      <c r="GKE39" s="451"/>
      <c r="GKF39" s="451"/>
      <c r="GKG39" s="450"/>
      <c r="GKH39" s="450"/>
      <c r="GKI39" s="446"/>
      <c r="GKJ39" s="446"/>
      <c r="GKK39" s="446"/>
      <c r="GKL39" s="446"/>
      <c r="GKM39" s="451"/>
      <c r="GKN39" s="451"/>
      <c r="GKO39" s="450"/>
      <c r="GKP39" s="450"/>
      <c r="GKQ39" s="446"/>
      <c r="GKR39" s="446"/>
      <c r="GKS39" s="446"/>
      <c r="GKT39" s="446"/>
      <c r="GKU39" s="451"/>
      <c r="GKV39" s="451"/>
      <c r="GKW39" s="450"/>
      <c r="GKX39" s="450"/>
      <c r="GKY39" s="446"/>
      <c r="GKZ39" s="446"/>
      <c r="GLA39" s="446"/>
      <c r="GLB39" s="446"/>
      <c r="GLC39" s="451"/>
      <c r="GLD39" s="451"/>
      <c r="GLE39" s="450"/>
      <c r="GLF39" s="450"/>
      <c r="GLG39" s="446"/>
      <c r="GLH39" s="446"/>
      <c r="GLI39" s="446"/>
      <c r="GLJ39" s="446"/>
      <c r="GLK39" s="451"/>
      <c r="GLL39" s="451"/>
      <c r="GLM39" s="450"/>
      <c r="GLN39" s="450"/>
      <c r="GLO39" s="446"/>
      <c r="GLP39" s="446"/>
      <c r="GLQ39" s="446"/>
      <c r="GLR39" s="446"/>
      <c r="GLS39" s="451"/>
      <c r="GLT39" s="451"/>
      <c r="GLU39" s="450"/>
      <c r="GLV39" s="450"/>
      <c r="GLW39" s="446"/>
      <c r="GLX39" s="446"/>
      <c r="GLY39" s="446"/>
      <c r="GLZ39" s="446"/>
      <c r="GMA39" s="451"/>
      <c r="GMB39" s="451"/>
      <c r="GMC39" s="450"/>
      <c r="GMD39" s="450"/>
      <c r="GME39" s="446"/>
      <c r="GMF39" s="446"/>
      <c r="GMG39" s="446"/>
      <c r="GMH39" s="446"/>
      <c r="GMI39" s="451"/>
      <c r="GMJ39" s="451"/>
      <c r="GMK39" s="450"/>
      <c r="GML39" s="450"/>
      <c r="GMM39" s="446"/>
      <c r="GMN39" s="446"/>
      <c r="GMO39" s="446"/>
      <c r="GMP39" s="446"/>
      <c r="GMQ39" s="451"/>
      <c r="GMR39" s="451"/>
      <c r="GMS39" s="450"/>
      <c r="GMT39" s="450"/>
      <c r="GMU39" s="446"/>
      <c r="GMV39" s="446"/>
      <c r="GMW39" s="446"/>
      <c r="GMX39" s="446"/>
      <c r="GMY39" s="451"/>
      <c r="GMZ39" s="451"/>
      <c r="GNA39" s="450"/>
      <c r="GNB39" s="450"/>
      <c r="GNC39" s="446"/>
      <c r="GND39" s="446"/>
      <c r="GNE39" s="446"/>
      <c r="GNF39" s="446"/>
      <c r="GNG39" s="451"/>
      <c r="GNH39" s="451"/>
      <c r="GNI39" s="450"/>
      <c r="GNJ39" s="450"/>
      <c r="GNK39" s="446"/>
      <c r="GNL39" s="446"/>
      <c r="GNM39" s="446"/>
      <c r="GNN39" s="446"/>
      <c r="GNO39" s="451"/>
      <c r="GNP39" s="451"/>
      <c r="GNQ39" s="450"/>
      <c r="GNR39" s="450"/>
      <c r="GNS39" s="446"/>
      <c r="GNT39" s="446"/>
      <c r="GNU39" s="446"/>
      <c r="GNV39" s="446"/>
      <c r="GNW39" s="451"/>
      <c r="GNX39" s="451"/>
      <c r="GNY39" s="450"/>
      <c r="GNZ39" s="450"/>
      <c r="GOA39" s="446"/>
      <c r="GOB39" s="446"/>
      <c r="GOC39" s="446"/>
      <c r="GOD39" s="446"/>
      <c r="GOE39" s="451"/>
      <c r="GOF39" s="451"/>
      <c r="GOG39" s="450"/>
      <c r="GOH39" s="450"/>
      <c r="GOI39" s="446"/>
      <c r="GOJ39" s="446"/>
      <c r="GOK39" s="446"/>
      <c r="GOL39" s="446"/>
      <c r="GOM39" s="451"/>
      <c r="GON39" s="451"/>
      <c r="GOO39" s="450"/>
      <c r="GOP39" s="450"/>
      <c r="GOQ39" s="446"/>
      <c r="GOR39" s="446"/>
      <c r="GOS39" s="446"/>
      <c r="GOT39" s="446"/>
      <c r="GOU39" s="451"/>
      <c r="GOV39" s="451"/>
      <c r="GOW39" s="450"/>
      <c r="GOX39" s="450"/>
      <c r="GOY39" s="446"/>
      <c r="GOZ39" s="446"/>
      <c r="GPA39" s="446"/>
      <c r="GPB39" s="446"/>
      <c r="GPC39" s="451"/>
      <c r="GPD39" s="451"/>
      <c r="GPE39" s="450"/>
      <c r="GPF39" s="450"/>
      <c r="GPG39" s="446"/>
      <c r="GPH39" s="446"/>
      <c r="GPI39" s="446"/>
      <c r="GPJ39" s="446"/>
      <c r="GPK39" s="451"/>
      <c r="GPL39" s="451"/>
      <c r="GPM39" s="450"/>
      <c r="GPN39" s="450"/>
      <c r="GPO39" s="446"/>
      <c r="GPP39" s="446"/>
      <c r="GPQ39" s="446"/>
      <c r="GPR39" s="446"/>
      <c r="GPS39" s="451"/>
      <c r="GPT39" s="451"/>
      <c r="GPU39" s="450"/>
      <c r="GPV39" s="450"/>
      <c r="GPW39" s="446"/>
      <c r="GPX39" s="446"/>
      <c r="GPY39" s="446"/>
      <c r="GPZ39" s="446"/>
      <c r="GQA39" s="451"/>
      <c r="GQB39" s="451"/>
      <c r="GQC39" s="450"/>
      <c r="GQD39" s="450"/>
      <c r="GQE39" s="446"/>
      <c r="GQF39" s="446"/>
      <c r="GQG39" s="446"/>
      <c r="GQH39" s="446"/>
      <c r="GQI39" s="451"/>
      <c r="GQJ39" s="451"/>
      <c r="GQK39" s="450"/>
      <c r="GQL39" s="450"/>
      <c r="GQM39" s="446"/>
      <c r="GQN39" s="446"/>
      <c r="GQO39" s="446"/>
      <c r="GQP39" s="446"/>
      <c r="GQQ39" s="451"/>
      <c r="GQR39" s="451"/>
      <c r="GQS39" s="450"/>
      <c r="GQT39" s="450"/>
      <c r="GQU39" s="446"/>
      <c r="GQV39" s="446"/>
      <c r="GQW39" s="446"/>
      <c r="GQX39" s="446"/>
      <c r="GQY39" s="451"/>
      <c r="GQZ39" s="451"/>
      <c r="GRA39" s="450"/>
      <c r="GRB39" s="450"/>
      <c r="GRC39" s="446"/>
      <c r="GRD39" s="446"/>
      <c r="GRE39" s="446"/>
      <c r="GRF39" s="446"/>
      <c r="GRG39" s="451"/>
      <c r="GRH39" s="451"/>
      <c r="GRI39" s="450"/>
      <c r="GRJ39" s="450"/>
      <c r="GRK39" s="446"/>
      <c r="GRL39" s="446"/>
      <c r="GRM39" s="446"/>
      <c r="GRN39" s="446"/>
      <c r="GRO39" s="451"/>
      <c r="GRP39" s="451"/>
      <c r="GRQ39" s="450"/>
      <c r="GRR39" s="450"/>
      <c r="GRS39" s="446"/>
      <c r="GRT39" s="446"/>
      <c r="GRU39" s="446"/>
      <c r="GRV39" s="446"/>
      <c r="GRW39" s="451"/>
      <c r="GRX39" s="451"/>
      <c r="GRY39" s="450"/>
      <c r="GRZ39" s="450"/>
      <c r="GSA39" s="446"/>
      <c r="GSB39" s="446"/>
      <c r="GSC39" s="446"/>
      <c r="GSD39" s="446"/>
      <c r="GSE39" s="451"/>
      <c r="GSF39" s="451"/>
      <c r="GSG39" s="450"/>
      <c r="GSH39" s="450"/>
      <c r="GSI39" s="446"/>
      <c r="GSJ39" s="446"/>
      <c r="GSK39" s="446"/>
      <c r="GSL39" s="446"/>
      <c r="GSM39" s="451"/>
      <c r="GSN39" s="451"/>
      <c r="GSO39" s="450"/>
      <c r="GSP39" s="450"/>
      <c r="GSQ39" s="446"/>
      <c r="GSR39" s="446"/>
      <c r="GSS39" s="446"/>
      <c r="GST39" s="446"/>
      <c r="GSU39" s="451"/>
      <c r="GSV39" s="451"/>
      <c r="GSW39" s="450"/>
      <c r="GSX39" s="450"/>
      <c r="GSY39" s="446"/>
      <c r="GSZ39" s="446"/>
      <c r="GTA39" s="446"/>
      <c r="GTB39" s="446"/>
      <c r="GTC39" s="451"/>
      <c r="GTD39" s="451"/>
      <c r="GTE39" s="450"/>
      <c r="GTF39" s="450"/>
      <c r="GTG39" s="446"/>
      <c r="GTH39" s="446"/>
      <c r="GTI39" s="446"/>
      <c r="GTJ39" s="446"/>
      <c r="GTK39" s="451"/>
      <c r="GTL39" s="451"/>
      <c r="GTM39" s="450"/>
      <c r="GTN39" s="450"/>
      <c r="GTO39" s="446"/>
      <c r="GTP39" s="446"/>
      <c r="GTQ39" s="446"/>
      <c r="GTR39" s="446"/>
      <c r="GTS39" s="451"/>
      <c r="GTT39" s="451"/>
      <c r="GTU39" s="450"/>
      <c r="GTV39" s="450"/>
      <c r="GTW39" s="446"/>
      <c r="GTX39" s="446"/>
      <c r="GTY39" s="446"/>
      <c r="GTZ39" s="446"/>
      <c r="GUA39" s="451"/>
      <c r="GUB39" s="451"/>
      <c r="GUC39" s="450"/>
      <c r="GUD39" s="450"/>
      <c r="GUE39" s="446"/>
      <c r="GUF39" s="446"/>
      <c r="GUG39" s="446"/>
      <c r="GUH39" s="446"/>
      <c r="GUI39" s="451"/>
      <c r="GUJ39" s="451"/>
      <c r="GUK39" s="450"/>
      <c r="GUL39" s="450"/>
      <c r="GUM39" s="446"/>
      <c r="GUN39" s="446"/>
      <c r="GUO39" s="446"/>
      <c r="GUP39" s="446"/>
      <c r="GUQ39" s="451"/>
      <c r="GUR39" s="451"/>
      <c r="GUS39" s="450"/>
      <c r="GUT39" s="450"/>
      <c r="GUU39" s="446"/>
      <c r="GUV39" s="446"/>
      <c r="GUW39" s="446"/>
      <c r="GUX39" s="446"/>
      <c r="GUY39" s="451"/>
      <c r="GUZ39" s="451"/>
      <c r="GVA39" s="450"/>
      <c r="GVB39" s="450"/>
      <c r="GVC39" s="446"/>
      <c r="GVD39" s="446"/>
      <c r="GVE39" s="446"/>
      <c r="GVF39" s="446"/>
      <c r="GVG39" s="451"/>
      <c r="GVH39" s="451"/>
      <c r="GVI39" s="450"/>
      <c r="GVJ39" s="450"/>
      <c r="GVK39" s="446"/>
      <c r="GVL39" s="446"/>
      <c r="GVM39" s="446"/>
      <c r="GVN39" s="446"/>
      <c r="GVO39" s="451"/>
      <c r="GVP39" s="451"/>
      <c r="GVQ39" s="450"/>
      <c r="GVR39" s="450"/>
      <c r="GVS39" s="446"/>
      <c r="GVT39" s="446"/>
      <c r="GVU39" s="446"/>
      <c r="GVV39" s="446"/>
      <c r="GVW39" s="451"/>
      <c r="GVX39" s="451"/>
      <c r="GVY39" s="450"/>
      <c r="GVZ39" s="450"/>
      <c r="GWA39" s="446"/>
      <c r="GWB39" s="446"/>
      <c r="GWC39" s="446"/>
      <c r="GWD39" s="446"/>
      <c r="GWE39" s="451"/>
      <c r="GWF39" s="451"/>
      <c r="GWG39" s="450"/>
      <c r="GWH39" s="450"/>
      <c r="GWI39" s="446"/>
      <c r="GWJ39" s="446"/>
      <c r="GWK39" s="446"/>
      <c r="GWL39" s="446"/>
      <c r="GWM39" s="451"/>
      <c r="GWN39" s="451"/>
      <c r="GWO39" s="450"/>
      <c r="GWP39" s="450"/>
      <c r="GWQ39" s="446"/>
      <c r="GWR39" s="446"/>
      <c r="GWS39" s="446"/>
      <c r="GWT39" s="446"/>
      <c r="GWU39" s="451"/>
      <c r="GWV39" s="451"/>
      <c r="GWW39" s="450"/>
      <c r="GWX39" s="450"/>
      <c r="GWY39" s="446"/>
      <c r="GWZ39" s="446"/>
      <c r="GXA39" s="446"/>
      <c r="GXB39" s="446"/>
      <c r="GXC39" s="451"/>
      <c r="GXD39" s="451"/>
      <c r="GXE39" s="450"/>
      <c r="GXF39" s="450"/>
      <c r="GXG39" s="446"/>
      <c r="GXH39" s="446"/>
      <c r="GXI39" s="446"/>
      <c r="GXJ39" s="446"/>
      <c r="GXK39" s="451"/>
      <c r="GXL39" s="451"/>
      <c r="GXM39" s="450"/>
      <c r="GXN39" s="450"/>
      <c r="GXO39" s="446"/>
      <c r="GXP39" s="446"/>
      <c r="GXQ39" s="446"/>
      <c r="GXR39" s="446"/>
      <c r="GXS39" s="451"/>
      <c r="GXT39" s="451"/>
      <c r="GXU39" s="450"/>
      <c r="GXV39" s="450"/>
      <c r="GXW39" s="446"/>
      <c r="GXX39" s="446"/>
      <c r="GXY39" s="446"/>
      <c r="GXZ39" s="446"/>
      <c r="GYA39" s="451"/>
      <c r="GYB39" s="451"/>
      <c r="GYC39" s="450"/>
      <c r="GYD39" s="450"/>
      <c r="GYE39" s="446"/>
      <c r="GYF39" s="446"/>
      <c r="GYG39" s="446"/>
      <c r="GYH39" s="446"/>
      <c r="GYI39" s="451"/>
      <c r="GYJ39" s="451"/>
      <c r="GYK39" s="450"/>
      <c r="GYL39" s="450"/>
      <c r="GYM39" s="446"/>
      <c r="GYN39" s="446"/>
      <c r="GYO39" s="446"/>
      <c r="GYP39" s="446"/>
      <c r="GYQ39" s="451"/>
      <c r="GYR39" s="451"/>
      <c r="GYS39" s="450"/>
      <c r="GYT39" s="450"/>
      <c r="GYU39" s="446"/>
      <c r="GYV39" s="446"/>
      <c r="GYW39" s="446"/>
      <c r="GYX39" s="446"/>
      <c r="GYY39" s="451"/>
      <c r="GYZ39" s="451"/>
      <c r="GZA39" s="450"/>
      <c r="GZB39" s="450"/>
      <c r="GZC39" s="446"/>
      <c r="GZD39" s="446"/>
      <c r="GZE39" s="446"/>
      <c r="GZF39" s="446"/>
      <c r="GZG39" s="451"/>
      <c r="GZH39" s="451"/>
      <c r="GZI39" s="450"/>
      <c r="GZJ39" s="450"/>
      <c r="GZK39" s="446"/>
      <c r="GZL39" s="446"/>
      <c r="GZM39" s="446"/>
      <c r="GZN39" s="446"/>
      <c r="GZO39" s="451"/>
      <c r="GZP39" s="451"/>
      <c r="GZQ39" s="450"/>
      <c r="GZR39" s="450"/>
      <c r="GZS39" s="446"/>
      <c r="GZT39" s="446"/>
      <c r="GZU39" s="446"/>
      <c r="GZV39" s="446"/>
      <c r="GZW39" s="451"/>
      <c r="GZX39" s="451"/>
      <c r="GZY39" s="450"/>
      <c r="GZZ39" s="450"/>
      <c r="HAA39" s="446"/>
      <c r="HAB39" s="446"/>
      <c r="HAC39" s="446"/>
      <c r="HAD39" s="446"/>
      <c r="HAE39" s="451"/>
      <c r="HAF39" s="451"/>
      <c r="HAG39" s="450"/>
      <c r="HAH39" s="450"/>
      <c r="HAI39" s="446"/>
      <c r="HAJ39" s="446"/>
      <c r="HAK39" s="446"/>
      <c r="HAL39" s="446"/>
      <c r="HAM39" s="451"/>
      <c r="HAN39" s="451"/>
      <c r="HAO39" s="450"/>
      <c r="HAP39" s="450"/>
      <c r="HAQ39" s="446"/>
      <c r="HAR39" s="446"/>
      <c r="HAS39" s="446"/>
      <c r="HAT39" s="446"/>
      <c r="HAU39" s="451"/>
      <c r="HAV39" s="451"/>
      <c r="HAW39" s="450"/>
      <c r="HAX39" s="450"/>
      <c r="HAY39" s="446"/>
      <c r="HAZ39" s="446"/>
      <c r="HBA39" s="446"/>
      <c r="HBB39" s="446"/>
      <c r="HBC39" s="451"/>
      <c r="HBD39" s="451"/>
      <c r="HBE39" s="450"/>
      <c r="HBF39" s="450"/>
      <c r="HBG39" s="446"/>
      <c r="HBH39" s="446"/>
      <c r="HBI39" s="446"/>
      <c r="HBJ39" s="446"/>
      <c r="HBK39" s="451"/>
      <c r="HBL39" s="451"/>
      <c r="HBM39" s="450"/>
      <c r="HBN39" s="450"/>
      <c r="HBO39" s="446"/>
      <c r="HBP39" s="446"/>
      <c r="HBQ39" s="446"/>
      <c r="HBR39" s="446"/>
      <c r="HBS39" s="451"/>
      <c r="HBT39" s="451"/>
      <c r="HBU39" s="450"/>
      <c r="HBV39" s="450"/>
      <c r="HBW39" s="446"/>
      <c r="HBX39" s="446"/>
      <c r="HBY39" s="446"/>
      <c r="HBZ39" s="446"/>
      <c r="HCA39" s="451"/>
      <c r="HCB39" s="451"/>
      <c r="HCC39" s="450"/>
      <c r="HCD39" s="450"/>
      <c r="HCE39" s="446"/>
      <c r="HCF39" s="446"/>
      <c r="HCG39" s="446"/>
      <c r="HCH39" s="446"/>
      <c r="HCI39" s="451"/>
      <c r="HCJ39" s="451"/>
      <c r="HCK39" s="450"/>
      <c r="HCL39" s="450"/>
      <c r="HCM39" s="446"/>
      <c r="HCN39" s="446"/>
      <c r="HCO39" s="446"/>
      <c r="HCP39" s="446"/>
      <c r="HCQ39" s="451"/>
      <c r="HCR39" s="451"/>
      <c r="HCS39" s="450"/>
      <c r="HCT39" s="450"/>
      <c r="HCU39" s="446"/>
      <c r="HCV39" s="446"/>
      <c r="HCW39" s="446"/>
      <c r="HCX39" s="446"/>
      <c r="HCY39" s="451"/>
      <c r="HCZ39" s="451"/>
      <c r="HDA39" s="450"/>
      <c r="HDB39" s="450"/>
      <c r="HDC39" s="446"/>
      <c r="HDD39" s="446"/>
      <c r="HDE39" s="446"/>
      <c r="HDF39" s="446"/>
      <c r="HDG39" s="451"/>
      <c r="HDH39" s="451"/>
      <c r="HDI39" s="450"/>
      <c r="HDJ39" s="450"/>
      <c r="HDK39" s="446"/>
      <c r="HDL39" s="446"/>
      <c r="HDM39" s="446"/>
      <c r="HDN39" s="446"/>
      <c r="HDO39" s="451"/>
      <c r="HDP39" s="451"/>
      <c r="HDQ39" s="450"/>
      <c r="HDR39" s="450"/>
      <c r="HDS39" s="446"/>
      <c r="HDT39" s="446"/>
      <c r="HDU39" s="446"/>
      <c r="HDV39" s="446"/>
      <c r="HDW39" s="451"/>
      <c r="HDX39" s="451"/>
      <c r="HDY39" s="450"/>
      <c r="HDZ39" s="450"/>
      <c r="HEA39" s="446"/>
      <c r="HEB39" s="446"/>
      <c r="HEC39" s="446"/>
      <c r="HED39" s="446"/>
      <c r="HEE39" s="451"/>
      <c r="HEF39" s="451"/>
      <c r="HEG39" s="450"/>
      <c r="HEH39" s="450"/>
      <c r="HEI39" s="446"/>
      <c r="HEJ39" s="446"/>
      <c r="HEK39" s="446"/>
      <c r="HEL39" s="446"/>
      <c r="HEM39" s="451"/>
      <c r="HEN39" s="451"/>
      <c r="HEO39" s="450"/>
      <c r="HEP39" s="450"/>
      <c r="HEQ39" s="446"/>
      <c r="HER39" s="446"/>
      <c r="HES39" s="446"/>
      <c r="HET39" s="446"/>
      <c r="HEU39" s="451"/>
      <c r="HEV39" s="451"/>
      <c r="HEW39" s="450"/>
      <c r="HEX39" s="450"/>
      <c r="HEY39" s="446"/>
      <c r="HEZ39" s="446"/>
      <c r="HFA39" s="446"/>
      <c r="HFB39" s="446"/>
      <c r="HFC39" s="451"/>
      <c r="HFD39" s="451"/>
      <c r="HFE39" s="450"/>
      <c r="HFF39" s="450"/>
      <c r="HFG39" s="446"/>
      <c r="HFH39" s="446"/>
      <c r="HFI39" s="446"/>
      <c r="HFJ39" s="446"/>
      <c r="HFK39" s="451"/>
      <c r="HFL39" s="451"/>
      <c r="HFM39" s="450"/>
      <c r="HFN39" s="450"/>
      <c r="HFO39" s="446"/>
      <c r="HFP39" s="446"/>
      <c r="HFQ39" s="446"/>
      <c r="HFR39" s="446"/>
      <c r="HFS39" s="451"/>
      <c r="HFT39" s="451"/>
      <c r="HFU39" s="450"/>
      <c r="HFV39" s="450"/>
      <c r="HFW39" s="446"/>
      <c r="HFX39" s="446"/>
      <c r="HFY39" s="446"/>
      <c r="HFZ39" s="446"/>
      <c r="HGA39" s="451"/>
      <c r="HGB39" s="451"/>
      <c r="HGC39" s="450"/>
      <c r="HGD39" s="450"/>
      <c r="HGE39" s="446"/>
      <c r="HGF39" s="446"/>
      <c r="HGG39" s="446"/>
      <c r="HGH39" s="446"/>
      <c r="HGI39" s="451"/>
      <c r="HGJ39" s="451"/>
      <c r="HGK39" s="450"/>
      <c r="HGL39" s="450"/>
      <c r="HGM39" s="446"/>
      <c r="HGN39" s="446"/>
      <c r="HGO39" s="446"/>
      <c r="HGP39" s="446"/>
      <c r="HGQ39" s="451"/>
      <c r="HGR39" s="451"/>
      <c r="HGS39" s="450"/>
      <c r="HGT39" s="450"/>
      <c r="HGU39" s="446"/>
      <c r="HGV39" s="446"/>
      <c r="HGW39" s="446"/>
      <c r="HGX39" s="446"/>
      <c r="HGY39" s="451"/>
      <c r="HGZ39" s="451"/>
      <c r="HHA39" s="450"/>
      <c r="HHB39" s="450"/>
      <c r="HHC39" s="446"/>
      <c r="HHD39" s="446"/>
      <c r="HHE39" s="446"/>
      <c r="HHF39" s="446"/>
      <c r="HHG39" s="451"/>
      <c r="HHH39" s="451"/>
      <c r="HHI39" s="450"/>
      <c r="HHJ39" s="450"/>
      <c r="HHK39" s="446"/>
      <c r="HHL39" s="446"/>
      <c r="HHM39" s="446"/>
      <c r="HHN39" s="446"/>
      <c r="HHO39" s="451"/>
      <c r="HHP39" s="451"/>
      <c r="HHQ39" s="450"/>
      <c r="HHR39" s="450"/>
      <c r="HHS39" s="446"/>
      <c r="HHT39" s="446"/>
      <c r="HHU39" s="446"/>
      <c r="HHV39" s="446"/>
      <c r="HHW39" s="451"/>
      <c r="HHX39" s="451"/>
      <c r="HHY39" s="450"/>
      <c r="HHZ39" s="450"/>
      <c r="HIA39" s="446"/>
      <c r="HIB39" s="446"/>
      <c r="HIC39" s="446"/>
      <c r="HID39" s="446"/>
      <c r="HIE39" s="451"/>
      <c r="HIF39" s="451"/>
      <c r="HIG39" s="450"/>
      <c r="HIH39" s="450"/>
      <c r="HII39" s="446"/>
      <c r="HIJ39" s="446"/>
      <c r="HIK39" s="446"/>
      <c r="HIL39" s="446"/>
      <c r="HIM39" s="451"/>
      <c r="HIN39" s="451"/>
      <c r="HIO39" s="450"/>
      <c r="HIP39" s="450"/>
      <c r="HIQ39" s="446"/>
      <c r="HIR39" s="446"/>
      <c r="HIS39" s="446"/>
      <c r="HIT39" s="446"/>
      <c r="HIU39" s="451"/>
      <c r="HIV39" s="451"/>
      <c r="HIW39" s="450"/>
      <c r="HIX39" s="450"/>
      <c r="HIY39" s="446"/>
      <c r="HIZ39" s="446"/>
      <c r="HJA39" s="446"/>
      <c r="HJB39" s="446"/>
      <c r="HJC39" s="451"/>
      <c r="HJD39" s="451"/>
      <c r="HJE39" s="450"/>
      <c r="HJF39" s="450"/>
      <c r="HJG39" s="446"/>
      <c r="HJH39" s="446"/>
      <c r="HJI39" s="446"/>
      <c r="HJJ39" s="446"/>
      <c r="HJK39" s="451"/>
      <c r="HJL39" s="451"/>
      <c r="HJM39" s="450"/>
      <c r="HJN39" s="450"/>
      <c r="HJO39" s="446"/>
      <c r="HJP39" s="446"/>
      <c r="HJQ39" s="446"/>
      <c r="HJR39" s="446"/>
      <c r="HJS39" s="451"/>
      <c r="HJT39" s="451"/>
      <c r="HJU39" s="450"/>
      <c r="HJV39" s="450"/>
      <c r="HJW39" s="446"/>
      <c r="HJX39" s="446"/>
      <c r="HJY39" s="446"/>
      <c r="HJZ39" s="446"/>
      <c r="HKA39" s="451"/>
      <c r="HKB39" s="451"/>
      <c r="HKC39" s="450"/>
      <c r="HKD39" s="450"/>
      <c r="HKE39" s="446"/>
      <c r="HKF39" s="446"/>
      <c r="HKG39" s="446"/>
      <c r="HKH39" s="446"/>
      <c r="HKI39" s="451"/>
      <c r="HKJ39" s="451"/>
      <c r="HKK39" s="450"/>
      <c r="HKL39" s="450"/>
      <c r="HKM39" s="446"/>
      <c r="HKN39" s="446"/>
      <c r="HKO39" s="446"/>
      <c r="HKP39" s="446"/>
      <c r="HKQ39" s="451"/>
      <c r="HKR39" s="451"/>
      <c r="HKS39" s="450"/>
      <c r="HKT39" s="450"/>
      <c r="HKU39" s="446"/>
      <c r="HKV39" s="446"/>
      <c r="HKW39" s="446"/>
      <c r="HKX39" s="446"/>
      <c r="HKY39" s="451"/>
      <c r="HKZ39" s="451"/>
      <c r="HLA39" s="450"/>
      <c r="HLB39" s="450"/>
      <c r="HLC39" s="446"/>
      <c r="HLD39" s="446"/>
      <c r="HLE39" s="446"/>
      <c r="HLF39" s="446"/>
      <c r="HLG39" s="451"/>
      <c r="HLH39" s="451"/>
      <c r="HLI39" s="450"/>
      <c r="HLJ39" s="450"/>
      <c r="HLK39" s="446"/>
      <c r="HLL39" s="446"/>
      <c r="HLM39" s="446"/>
      <c r="HLN39" s="446"/>
      <c r="HLO39" s="451"/>
      <c r="HLP39" s="451"/>
      <c r="HLQ39" s="450"/>
      <c r="HLR39" s="450"/>
      <c r="HLS39" s="446"/>
      <c r="HLT39" s="446"/>
      <c r="HLU39" s="446"/>
      <c r="HLV39" s="446"/>
      <c r="HLW39" s="451"/>
      <c r="HLX39" s="451"/>
      <c r="HLY39" s="450"/>
      <c r="HLZ39" s="450"/>
      <c r="HMA39" s="446"/>
      <c r="HMB39" s="446"/>
      <c r="HMC39" s="446"/>
      <c r="HMD39" s="446"/>
      <c r="HME39" s="451"/>
      <c r="HMF39" s="451"/>
      <c r="HMG39" s="450"/>
      <c r="HMH39" s="450"/>
      <c r="HMI39" s="446"/>
      <c r="HMJ39" s="446"/>
      <c r="HMK39" s="446"/>
      <c r="HML39" s="446"/>
      <c r="HMM39" s="451"/>
      <c r="HMN39" s="451"/>
      <c r="HMO39" s="450"/>
      <c r="HMP39" s="450"/>
      <c r="HMQ39" s="446"/>
      <c r="HMR39" s="446"/>
      <c r="HMS39" s="446"/>
      <c r="HMT39" s="446"/>
      <c r="HMU39" s="451"/>
      <c r="HMV39" s="451"/>
      <c r="HMW39" s="450"/>
      <c r="HMX39" s="450"/>
      <c r="HMY39" s="446"/>
      <c r="HMZ39" s="446"/>
      <c r="HNA39" s="446"/>
      <c r="HNB39" s="446"/>
      <c r="HNC39" s="451"/>
      <c r="HND39" s="451"/>
      <c r="HNE39" s="450"/>
      <c r="HNF39" s="450"/>
      <c r="HNG39" s="446"/>
      <c r="HNH39" s="446"/>
      <c r="HNI39" s="446"/>
      <c r="HNJ39" s="446"/>
      <c r="HNK39" s="451"/>
      <c r="HNL39" s="451"/>
      <c r="HNM39" s="450"/>
      <c r="HNN39" s="450"/>
      <c r="HNO39" s="446"/>
      <c r="HNP39" s="446"/>
      <c r="HNQ39" s="446"/>
      <c r="HNR39" s="446"/>
      <c r="HNS39" s="451"/>
      <c r="HNT39" s="451"/>
      <c r="HNU39" s="450"/>
      <c r="HNV39" s="450"/>
      <c r="HNW39" s="446"/>
      <c r="HNX39" s="446"/>
      <c r="HNY39" s="446"/>
      <c r="HNZ39" s="446"/>
      <c r="HOA39" s="451"/>
      <c r="HOB39" s="451"/>
      <c r="HOC39" s="450"/>
      <c r="HOD39" s="450"/>
      <c r="HOE39" s="446"/>
      <c r="HOF39" s="446"/>
      <c r="HOG39" s="446"/>
      <c r="HOH39" s="446"/>
      <c r="HOI39" s="451"/>
      <c r="HOJ39" s="451"/>
      <c r="HOK39" s="450"/>
      <c r="HOL39" s="450"/>
      <c r="HOM39" s="446"/>
      <c r="HON39" s="446"/>
      <c r="HOO39" s="446"/>
      <c r="HOP39" s="446"/>
      <c r="HOQ39" s="451"/>
      <c r="HOR39" s="451"/>
      <c r="HOS39" s="450"/>
      <c r="HOT39" s="450"/>
      <c r="HOU39" s="446"/>
      <c r="HOV39" s="446"/>
      <c r="HOW39" s="446"/>
      <c r="HOX39" s="446"/>
      <c r="HOY39" s="451"/>
      <c r="HOZ39" s="451"/>
      <c r="HPA39" s="450"/>
      <c r="HPB39" s="450"/>
      <c r="HPC39" s="446"/>
      <c r="HPD39" s="446"/>
      <c r="HPE39" s="446"/>
      <c r="HPF39" s="446"/>
      <c r="HPG39" s="451"/>
      <c r="HPH39" s="451"/>
      <c r="HPI39" s="450"/>
      <c r="HPJ39" s="450"/>
      <c r="HPK39" s="446"/>
      <c r="HPL39" s="446"/>
      <c r="HPM39" s="446"/>
      <c r="HPN39" s="446"/>
      <c r="HPO39" s="451"/>
      <c r="HPP39" s="451"/>
      <c r="HPQ39" s="450"/>
      <c r="HPR39" s="450"/>
      <c r="HPS39" s="446"/>
      <c r="HPT39" s="446"/>
      <c r="HPU39" s="446"/>
      <c r="HPV39" s="446"/>
      <c r="HPW39" s="451"/>
      <c r="HPX39" s="451"/>
      <c r="HPY39" s="450"/>
      <c r="HPZ39" s="450"/>
      <c r="HQA39" s="446"/>
      <c r="HQB39" s="446"/>
      <c r="HQC39" s="446"/>
      <c r="HQD39" s="446"/>
      <c r="HQE39" s="451"/>
      <c r="HQF39" s="451"/>
      <c r="HQG39" s="450"/>
      <c r="HQH39" s="450"/>
      <c r="HQI39" s="446"/>
      <c r="HQJ39" s="446"/>
      <c r="HQK39" s="446"/>
      <c r="HQL39" s="446"/>
      <c r="HQM39" s="451"/>
      <c r="HQN39" s="451"/>
      <c r="HQO39" s="450"/>
      <c r="HQP39" s="450"/>
      <c r="HQQ39" s="446"/>
      <c r="HQR39" s="446"/>
      <c r="HQS39" s="446"/>
      <c r="HQT39" s="446"/>
      <c r="HQU39" s="451"/>
      <c r="HQV39" s="451"/>
      <c r="HQW39" s="450"/>
      <c r="HQX39" s="450"/>
      <c r="HQY39" s="446"/>
      <c r="HQZ39" s="446"/>
      <c r="HRA39" s="446"/>
      <c r="HRB39" s="446"/>
      <c r="HRC39" s="451"/>
      <c r="HRD39" s="451"/>
      <c r="HRE39" s="450"/>
      <c r="HRF39" s="450"/>
      <c r="HRG39" s="446"/>
      <c r="HRH39" s="446"/>
      <c r="HRI39" s="446"/>
      <c r="HRJ39" s="446"/>
      <c r="HRK39" s="451"/>
      <c r="HRL39" s="451"/>
      <c r="HRM39" s="450"/>
      <c r="HRN39" s="450"/>
      <c r="HRO39" s="446"/>
      <c r="HRP39" s="446"/>
      <c r="HRQ39" s="446"/>
      <c r="HRR39" s="446"/>
      <c r="HRS39" s="451"/>
      <c r="HRT39" s="451"/>
      <c r="HRU39" s="450"/>
      <c r="HRV39" s="450"/>
      <c r="HRW39" s="446"/>
      <c r="HRX39" s="446"/>
      <c r="HRY39" s="446"/>
      <c r="HRZ39" s="446"/>
      <c r="HSA39" s="451"/>
      <c r="HSB39" s="451"/>
      <c r="HSC39" s="450"/>
      <c r="HSD39" s="450"/>
      <c r="HSE39" s="446"/>
      <c r="HSF39" s="446"/>
      <c r="HSG39" s="446"/>
      <c r="HSH39" s="446"/>
      <c r="HSI39" s="451"/>
      <c r="HSJ39" s="451"/>
      <c r="HSK39" s="450"/>
      <c r="HSL39" s="450"/>
      <c r="HSM39" s="446"/>
      <c r="HSN39" s="446"/>
      <c r="HSO39" s="446"/>
      <c r="HSP39" s="446"/>
      <c r="HSQ39" s="451"/>
      <c r="HSR39" s="451"/>
      <c r="HSS39" s="450"/>
      <c r="HST39" s="450"/>
      <c r="HSU39" s="446"/>
      <c r="HSV39" s="446"/>
      <c r="HSW39" s="446"/>
      <c r="HSX39" s="446"/>
      <c r="HSY39" s="451"/>
      <c r="HSZ39" s="451"/>
      <c r="HTA39" s="450"/>
      <c r="HTB39" s="450"/>
      <c r="HTC39" s="446"/>
      <c r="HTD39" s="446"/>
      <c r="HTE39" s="446"/>
      <c r="HTF39" s="446"/>
      <c r="HTG39" s="451"/>
      <c r="HTH39" s="451"/>
      <c r="HTI39" s="450"/>
      <c r="HTJ39" s="450"/>
      <c r="HTK39" s="446"/>
      <c r="HTL39" s="446"/>
      <c r="HTM39" s="446"/>
      <c r="HTN39" s="446"/>
      <c r="HTO39" s="451"/>
      <c r="HTP39" s="451"/>
      <c r="HTQ39" s="450"/>
      <c r="HTR39" s="450"/>
      <c r="HTS39" s="446"/>
      <c r="HTT39" s="446"/>
      <c r="HTU39" s="446"/>
      <c r="HTV39" s="446"/>
      <c r="HTW39" s="451"/>
      <c r="HTX39" s="451"/>
      <c r="HTY39" s="450"/>
      <c r="HTZ39" s="450"/>
      <c r="HUA39" s="446"/>
      <c r="HUB39" s="446"/>
      <c r="HUC39" s="446"/>
      <c r="HUD39" s="446"/>
      <c r="HUE39" s="451"/>
      <c r="HUF39" s="451"/>
      <c r="HUG39" s="450"/>
      <c r="HUH39" s="450"/>
      <c r="HUI39" s="446"/>
      <c r="HUJ39" s="446"/>
      <c r="HUK39" s="446"/>
      <c r="HUL39" s="446"/>
      <c r="HUM39" s="451"/>
      <c r="HUN39" s="451"/>
      <c r="HUO39" s="450"/>
      <c r="HUP39" s="450"/>
      <c r="HUQ39" s="446"/>
      <c r="HUR39" s="446"/>
      <c r="HUS39" s="446"/>
      <c r="HUT39" s="446"/>
      <c r="HUU39" s="451"/>
      <c r="HUV39" s="451"/>
      <c r="HUW39" s="450"/>
      <c r="HUX39" s="450"/>
      <c r="HUY39" s="446"/>
      <c r="HUZ39" s="446"/>
      <c r="HVA39" s="446"/>
      <c r="HVB39" s="446"/>
      <c r="HVC39" s="451"/>
      <c r="HVD39" s="451"/>
      <c r="HVE39" s="450"/>
      <c r="HVF39" s="450"/>
      <c r="HVG39" s="446"/>
      <c r="HVH39" s="446"/>
      <c r="HVI39" s="446"/>
      <c r="HVJ39" s="446"/>
      <c r="HVK39" s="451"/>
      <c r="HVL39" s="451"/>
      <c r="HVM39" s="450"/>
      <c r="HVN39" s="450"/>
      <c r="HVO39" s="446"/>
      <c r="HVP39" s="446"/>
      <c r="HVQ39" s="446"/>
      <c r="HVR39" s="446"/>
      <c r="HVS39" s="451"/>
      <c r="HVT39" s="451"/>
      <c r="HVU39" s="450"/>
      <c r="HVV39" s="450"/>
      <c r="HVW39" s="446"/>
      <c r="HVX39" s="446"/>
      <c r="HVY39" s="446"/>
      <c r="HVZ39" s="446"/>
      <c r="HWA39" s="451"/>
      <c r="HWB39" s="451"/>
      <c r="HWC39" s="450"/>
      <c r="HWD39" s="450"/>
      <c r="HWE39" s="446"/>
      <c r="HWF39" s="446"/>
      <c r="HWG39" s="446"/>
      <c r="HWH39" s="446"/>
      <c r="HWI39" s="451"/>
      <c r="HWJ39" s="451"/>
      <c r="HWK39" s="450"/>
      <c r="HWL39" s="450"/>
      <c r="HWM39" s="446"/>
      <c r="HWN39" s="446"/>
      <c r="HWO39" s="446"/>
      <c r="HWP39" s="446"/>
      <c r="HWQ39" s="451"/>
      <c r="HWR39" s="451"/>
      <c r="HWS39" s="450"/>
      <c r="HWT39" s="450"/>
      <c r="HWU39" s="446"/>
      <c r="HWV39" s="446"/>
      <c r="HWW39" s="446"/>
      <c r="HWX39" s="446"/>
      <c r="HWY39" s="451"/>
      <c r="HWZ39" s="451"/>
      <c r="HXA39" s="450"/>
      <c r="HXB39" s="450"/>
      <c r="HXC39" s="446"/>
      <c r="HXD39" s="446"/>
      <c r="HXE39" s="446"/>
      <c r="HXF39" s="446"/>
      <c r="HXG39" s="451"/>
      <c r="HXH39" s="451"/>
      <c r="HXI39" s="450"/>
      <c r="HXJ39" s="450"/>
      <c r="HXK39" s="446"/>
      <c r="HXL39" s="446"/>
      <c r="HXM39" s="446"/>
      <c r="HXN39" s="446"/>
      <c r="HXO39" s="451"/>
      <c r="HXP39" s="451"/>
      <c r="HXQ39" s="450"/>
      <c r="HXR39" s="450"/>
      <c r="HXS39" s="446"/>
      <c r="HXT39" s="446"/>
      <c r="HXU39" s="446"/>
      <c r="HXV39" s="446"/>
      <c r="HXW39" s="451"/>
      <c r="HXX39" s="451"/>
      <c r="HXY39" s="450"/>
      <c r="HXZ39" s="450"/>
      <c r="HYA39" s="446"/>
      <c r="HYB39" s="446"/>
      <c r="HYC39" s="446"/>
      <c r="HYD39" s="446"/>
      <c r="HYE39" s="451"/>
      <c r="HYF39" s="451"/>
      <c r="HYG39" s="450"/>
      <c r="HYH39" s="450"/>
      <c r="HYI39" s="446"/>
      <c r="HYJ39" s="446"/>
      <c r="HYK39" s="446"/>
      <c r="HYL39" s="446"/>
      <c r="HYM39" s="451"/>
      <c r="HYN39" s="451"/>
      <c r="HYO39" s="450"/>
      <c r="HYP39" s="450"/>
      <c r="HYQ39" s="446"/>
      <c r="HYR39" s="446"/>
      <c r="HYS39" s="446"/>
      <c r="HYT39" s="446"/>
      <c r="HYU39" s="451"/>
      <c r="HYV39" s="451"/>
      <c r="HYW39" s="450"/>
      <c r="HYX39" s="450"/>
      <c r="HYY39" s="446"/>
      <c r="HYZ39" s="446"/>
      <c r="HZA39" s="446"/>
      <c r="HZB39" s="446"/>
      <c r="HZC39" s="451"/>
      <c r="HZD39" s="451"/>
      <c r="HZE39" s="450"/>
      <c r="HZF39" s="450"/>
      <c r="HZG39" s="446"/>
      <c r="HZH39" s="446"/>
      <c r="HZI39" s="446"/>
      <c r="HZJ39" s="446"/>
      <c r="HZK39" s="451"/>
      <c r="HZL39" s="451"/>
      <c r="HZM39" s="450"/>
      <c r="HZN39" s="450"/>
      <c r="HZO39" s="446"/>
      <c r="HZP39" s="446"/>
      <c r="HZQ39" s="446"/>
      <c r="HZR39" s="446"/>
      <c r="HZS39" s="451"/>
      <c r="HZT39" s="451"/>
      <c r="HZU39" s="450"/>
      <c r="HZV39" s="450"/>
      <c r="HZW39" s="446"/>
      <c r="HZX39" s="446"/>
      <c r="HZY39" s="446"/>
      <c r="HZZ39" s="446"/>
      <c r="IAA39" s="451"/>
      <c r="IAB39" s="451"/>
      <c r="IAC39" s="450"/>
      <c r="IAD39" s="450"/>
      <c r="IAE39" s="446"/>
      <c r="IAF39" s="446"/>
      <c r="IAG39" s="446"/>
      <c r="IAH39" s="446"/>
      <c r="IAI39" s="451"/>
      <c r="IAJ39" s="451"/>
      <c r="IAK39" s="450"/>
      <c r="IAL39" s="450"/>
      <c r="IAM39" s="446"/>
      <c r="IAN39" s="446"/>
      <c r="IAO39" s="446"/>
      <c r="IAP39" s="446"/>
      <c r="IAQ39" s="451"/>
      <c r="IAR39" s="451"/>
      <c r="IAS39" s="450"/>
      <c r="IAT39" s="450"/>
      <c r="IAU39" s="446"/>
      <c r="IAV39" s="446"/>
      <c r="IAW39" s="446"/>
      <c r="IAX39" s="446"/>
      <c r="IAY39" s="451"/>
      <c r="IAZ39" s="451"/>
      <c r="IBA39" s="450"/>
      <c r="IBB39" s="450"/>
      <c r="IBC39" s="446"/>
      <c r="IBD39" s="446"/>
      <c r="IBE39" s="446"/>
      <c r="IBF39" s="446"/>
      <c r="IBG39" s="451"/>
      <c r="IBH39" s="451"/>
      <c r="IBI39" s="450"/>
      <c r="IBJ39" s="450"/>
      <c r="IBK39" s="446"/>
      <c r="IBL39" s="446"/>
      <c r="IBM39" s="446"/>
      <c r="IBN39" s="446"/>
      <c r="IBO39" s="451"/>
      <c r="IBP39" s="451"/>
      <c r="IBQ39" s="450"/>
      <c r="IBR39" s="450"/>
      <c r="IBS39" s="446"/>
      <c r="IBT39" s="446"/>
      <c r="IBU39" s="446"/>
      <c r="IBV39" s="446"/>
      <c r="IBW39" s="451"/>
      <c r="IBX39" s="451"/>
      <c r="IBY39" s="450"/>
      <c r="IBZ39" s="450"/>
      <c r="ICA39" s="446"/>
      <c r="ICB39" s="446"/>
      <c r="ICC39" s="446"/>
      <c r="ICD39" s="446"/>
      <c r="ICE39" s="451"/>
      <c r="ICF39" s="451"/>
      <c r="ICG39" s="450"/>
      <c r="ICH39" s="450"/>
      <c r="ICI39" s="446"/>
      <c r="ICJ39" s="446"/>
      <c r="ICK39" s="446"/>
      <c r="ICL39" s="446"/>
      <c r="ICM39" s="451"/>
      <c r="ICN39" s="451"/>
      <c r="ICO39" s="450"/>
      <c r="ICP39" s="450"/>
      <c r="ICQ39" s="446"/>
      <c r="ICR39" s="446"/>
      <c r="ICS39" s="446"/>
      <c r="ICT39" s="446"/>
      <c r="ICU39" s="451"/>
      <c r="ICV39" s="451"/>
      <c r="ICW39" s="450"/>
      <c r="ICX39" s="450"/>
      <c r="ICY39" s="446"/>
      <c r="ICZ39" s="446"/>
      <c r="IDA39" s="446"/>
      <c r="IDB39" s="446"/>
      <c r="IDC39" s="451"/>
      <c r="IDD39" s="451"/>
      <c r="IDE39" s="450"/>
      <c r="IDF39" s="450"/>
      <c r="IDG39" s="446"/>
      <c r="IDH39" s="446"/>
      <c r="IDI39" s="446"/>
      <c r="IDJ39" s="446"/>
      <c r="IDK39" s="451"/>
      <c r="IDL39" s="451"/>
      <c r="IDM39" s="450"/>
      <c r="IDN39" s="450"/>
      <c r="IDO39" s="446"/>
      <c r="IDP39" s="446"/>
      <c r="IDQ39" s="446"/>
      <c r="IDR39" s="446"/>
      <c r="IDS39" s="451"/>
      <c r="IDT39" s="451"/>
      <c r="IDU39" s="450"/>
      <c r="IDV39" s="450"/>
      <c r="IDW39" s="446"/>
      <c r="IDX39" s="446"/>
      <c r="IDY39" s="446"/>
      <c r="IDZ39" s="446"/>
      <c r="IEA39" s="451"/>
      <c r="IEB39" s="451"/>
      <c r="IEC39" s="450"/>
      <c r="IED39" s="450"/>
      <c r="IEE39" s="446"/>
      <c r="IEF39" s="446"/>
      <c r="IEG39" s="446"/>
      <c r="IEH39" s="446"/>
      <c r="IEI39" s="451"/>
      <c r="IEJ39" s="451"/>
      <c r="IEK39" s="450"/>
      <c r="IEL39" s="450"/>
      <c r="IEM39" s="446"/>
      <c r="IEN39" s="446"/>
      <c r="IEO39" s="446"/>
      <c r="IEP39" s="446"/>
      <c r="IEQ39" s="451"/>
      <c r="IER39" s="451"/>
      <c r="IES39" s="450"/>
      <c r="IET39" s="450"/>
      <c r="IEU39" s="446"/>
      <c r="IEV39" s="446"/>
      <c r="IEW39" s="446"/>
      <c r="IEX39" s="446"/>
      <c r="IEY39" s="451"/>
      <c r="IEZ39" s="451"/>
      <c r="IFA39" s="450"/>
      <c r="IFB39" s="450"/>
      <c r="IFC39" s="446"/>
      <c r="IFD39" s="446"/>
      <c r="IFE39" s="446"/>
      <c r="IFF39" s="446"/>
      <c r="IFG39" s="451"/>
      <c r="IFH39" s="451"/>
      <c r="IFI39" s="450"/>
      <c r="IFJ39" s="450"/>
      <c r="IFK39" s="446"/>
      <c r="IFL39" s="446"/>
      <c r="IFM39" s="446"/>
      <c r="IFN39" s="446"/>
      <c r="IFO39" s="451"/>
      <c r="IFP39" s="451"/>
      <c r="IFQ39" s="450"/>
      <c r="IFR39" s="450"/>
      <c r="IFS39" s="446"/>
      <c r="IFT39" s="446"/>
      <c r="IFU39" s="446"/>
      <c r="IFV39" s="446"/>
      <c r="IFW39" s="451"/>
      <c r="IFX39" s="451"/>
      <c r="IFY39" s="450"/>
      <c r="IFZ39" s="450"/>
      <c r="IGA39" s="446"/>
      <c r="IGB39" s="446"/>
      <c r="IGC39" s="446"/>
      <c r="IGD39" s="446"/>
      <c r="IGE39" s="451"/>
      <c r="IGF39" s="451"/>
      <c r="IGG39" s="450"/>
      <c r="IGH39" s="450"/>
      <c r="IGI39" s="446"/>
      <c r="IGJ39" s="446"/>
      <c r="IGK39" s="446"/>
      <c r="IGL39" s="446"/>
      <c r="IGM39" s="451"/>
      <c r="IGN39" s="451"/>
      <c r="IGO39" s="450"/>
      <c r="IGP39" s="450"/>
      <c r="IGQ39" s="446"/>
      <c r="IGR39" s="446"/>
      <c r="IGS39" s="446"/>
      <c r="IGT39" s="446"/>
      <c r="IGU39" s="451"/>
      <c r="IGV39" s="451"/>
      <c r="IGW39" s="450"/>
      <c r="IGX39" s="450"/>
      <c r="IGY39" s="446"/>
      <c r="IGZ39" s="446"/>
      <c r="IHA39" s="446"/>
      <c r="IHB39" s="446"/>
      <c r="IHC39" s="451"/>
      <c r="IHD39" s="451"/>
      <c r="IHE39" s="450"/>
      <c r="IHF39" s="450"/>
      <c r="IHG39" s="446"/>
      <c r="IHH39" s="446"/>
      <c r="IHI39" s="446"/>
      <c r="IHJ39" s="446"/>
      <c r="IHK39" s="451"/>
      <c r="IHL39" s="451"/>
      <c r="IHM39" s="450"/>
      <c r="IHN39" s="450"/>
      <c r="IHO39" s="446"/>
      <c r="IHP39" s="446"/>
      <c r="IHQ39" s="446"/>
      <c r="IHR39" s="446"/>
      <c r="IHS39" s="451"/>
      <c r="IHT39" s="451"/>
      <c r="IHU39" s="450"/>
      <c r="IHV39" s="450"/>
      <c r="IHW39" s="446"/>
      <c r="IHX39" s="446"/>
      <c r="IHY39" s="446"/>
      <c r="IHZ39" s="446"/>
      <c r="IIA39" s="451"/>
      <c r="IIB39" s="451"/>
      <c r="IIC39" s="450"/>
      <c r="IID39" s="450"/>
      <c r="IIE39" s="446"/>
      <c r="IIF39" s="446"/>
      <c r="IIG39" s="446"/>
      <c r="IIH39" s="446"/>
      <c r="III39" s="451"/>
      <c r="IIJ39" s="451"/>
      <c r="IIK39" s="450"/>
      <c r="IIL39" s="450"/>
      <c r="IIM39" s="446"/>
      <c r="IIN39" s="446"/>
      <c r="IIO39" s="446"/>
      <c r="IIP39" s="446"/>
      <c r="IIQ39" s="451"/>
      <c r="IIR39" s="451"/>
      <c r="IIS39" s="450"/>
      <c r="IIT39" s="450"/>
      <c r="IIU39" s="446"/>
      <c r="IIV39" s="446"/>
      <c r="IIW39" s="446"/>
      <c r="IIX39" s="446"/>
      <c r="IIY39" s="451"/>
      <c r="IIZ39" s="451"/>
      <c r="IJA39" s="450"/>
      <c r="IJB39" s="450"/>
      <c r="IJC39" s="446"/>
      <c r="IJD39" s="446"/>
      <c r="IJE39" s="446"/>
      <c r="IJF39" s="446"/>
      <c r="IJG39" s="451"/>
      <c r="IJH39" s="451"/>
      <c r="IJI39" s="450"/>
      <c r="IJJ39" s="450"/>
      <c r="IJK39" s="446"/>
      <c r="IJL39" s="446"/>
      <c r="IJM39" s="446"/>
      <c r="IJN39" s="446"/>
      <c r="IJO39" s="451"/>
      <c r="IJP39" s="451"/>
      <c r="IJQ39" s="450"/>
      <c r="IJR39" s="450"/>
      <c r="IJS39" s="446"/>
      <c r="IJT39" s="446"/>
      <c r="IJU39" s="446"/>
      <c r="IJV39" s="446"/>
      <c r="IJW39" s="451"/>
      <c r="IJX39" s="451"/>
      <c r="IJY39" s="450"/>
      <c r="IJZ39" s="450"/>
      <c r="IKA39" s="446"/>
      <c r="IKB39" s="446"/>
      <c r="IKC39" s="446"/>
      <c r="IKD39" s="446"/>
      <c r="IKE39" s="451"/>
      <c r="IKF39" s="451"/>
      <c r="IKG39" s="450"/>
      <c r="IKH39" s="450"/>
      <c r="IKI39" s="446"/>
      <c r="IKJ39" s="446"/>
      <c r="IKK39" s="446"/>
      <c r="IKL39" s="446"/>
      <c r="IKM39" s="451"/>
      <c r="IKN39" s="451"/>
      <c r="IKO39" s="450"/>
      <c r="IKP39" s="450"/>
      <c r="IKQ39" s="446"/>
      <c r="IKR39" s="446"/>
      <c r="IKS39" s="446"/>
      <c r="IKT39" s="446"/>
      <c r="IKU39" s="451"/>
      <c r="IKV39" s="451"/>
      <c r="IKW39" s="450"/>
      <c r="IKX39" s="450"/>
      <c r="IKY39" s="446"/>
      <c r="IKZ39" s="446"/>
      <c r="ILA39" s="446"/>
      <c r="ILB39" s="446"/>
      <c r="ILC39" s="451"/>
      <c r="ILD39" s="451"/>
      <c r="ILE39" s="450"/>
      <c r="ILF39" s="450"/>
      <c r="ILG39" s="446"/>
      <c r="ILH39" s="446"/>
      <c r="ILI39" s="446"/>
      <c r="ILJ39" s="446"/>
      <c r="ILK39" s="451"/>
      <c r="ILL39" s="451"/>
      <c r="ILM39" s="450"/>
      <c r="ILN39" s="450"/>
      <c r="ILO39" s="446"/>
      <c r="ILP39" s="446"/>
      <c r="ILQ39" s="446"/>
      <c r="ILR39" s="446"/>
      <c r="ILS39" s="451"/>
      <c r="ILT39" s="451"/>
      <c r="ILU39" s="450"/>
      <c r="ILV39" s="450"/>
      <c r="ILW39" s="446"/>
      <c r="ILX39" s="446"/>
      <c r="ILY39" s="446"/>
      <c r="ILZ39" s="446"/>
      <c r="IMA39" s="451"/>
      <c r="IMB39" s="451"/>
      <c r="IMC39" s="450"/>
      <c r="IMD39" s="450"/>
      <c r="IME39" s="446"/>
      <c r="IMF39" s="446"/>
      <c r="IMG39" s="446"/>
      <c r="IMH39" s="446"/>
      <c r="IMI39" s="451"/>
      <c r="IMJ39" s="451"/>
      <c r="IMK39" s="450"/>
      <c r="IML39" s="450"/>
      <c r="IMM39" s="446"/>
      <c r="IMN39" s="446"/>
      <c r="IMO39" s="446"/>
      <c r="IMP39" s="446"/>
      <c r="IMQ39" s="451"/>
      <c r="IMR39" s="451"/>
      <c r="IMS39" s="450"/>
      <c r="IMT39" s="450"/>
      <c r="IMU39" s="446"/>
      <c r="IMV39" s="446"/>
      <c r="IMW39" s="446"/>
      <c r="IMX39" s="446"/>
      <c r="IMY39" s="451"/>
      <c r="IMZ39" s="451"/>
      <c r="INA39" s="450"/>
      <c r="INB39" s="450"/>
      <c r="INC39" s="446"/>
      <c r="IND39" s="446"/>
      <c r="INE39" s="446"/>
      <c r="INF39" s="446"/>
      <c r="ING39" s="451"/>
      <c r="INH39" s="451"/>
      <c r="INI39" s="450"/>
      <c r="INJ39" s="450"/>
      <c r="INK39" s="446"/>
      <c r="INL39" s="446"/>
      <c r="INM39" s="446"/>
      <c r="INN39" s="446"/>
      <c r="INO39" s="451"/>
      <c r="INP39" s="451"/>
      <c r="INQ39" s="450"/>
      <c r="INR39" s="450"/>
      <c r="INS39" s="446"/>
      <c r="INT39" s="446"/>
      <c r="INU39" s="446"/>
      <c r="INV39" s="446"/>
      <c r="INW39" s="451"/>
      <c r="INX39" s="451"/>
      <c r="INY39" s="450"/>
      <c r="INZ39" s="450"/>
      <c r="IOA39" s="446"/>
      <c r="IOB39" s="446"/>
      <c r="IOC39" s="446"/>
      <c r="IOD39" s="446"/>
      <c r="IOE39" s="451"/>
      <c r="IOF39" s="451"/>
      <c r="IOG39" s="450"/>
      <c r="IOH39" s="450"/>
      <c r="IOI39" s="446"/>
      <c r="IOJ39" s="446"/>
      <c r="IOK39" s="446"/>
      <c r="IOL39" s="446"/>
      <c r="IOM39" s="451"/>
      <c r="ION39" s="451"/>
      <c r="IOO39" s="450"/>
      <c r="IOP39" s="450"/>
      <c r="IOQ39" s="446"/>
      <c r="IOR39" s="446"/>
      <c r="IOS39" s="446"/>
      <c r="IOT39" s="446"/>
      <c r="IOU39" s="451"/>
      <c r="IOV39" s="451"/>
      <c r="IOW39" s="450"/>
      <c r="IOX39" s="450"/>
      <c r="IOY39" s="446"/>
      <c r="IOZ39" s="446"/>
      <c r="IPA39" s="446"/>
      <c r="IPB39" s="446"/>
      <c r="IPC39" s="451"/>
      <c r="IPD39" s="451"/>
      <c r="IPE39" s="450"/>
      <c r="IPF39" s="450"/>
      <c r="IPG39" s="446"/>
      <c r="IPH39" s="446"/>
      <c r="IPI39" s="446"/>
      <c r="IPJ39" s="446"/>
      <c r="IPK39" s="451"/>
      <c r="IPL39" s="451"/>
      <c r="IPM39" s="450"/>
      <c r="IPN39" s="450"/>
      <c r="IPO39" s="446"/>
      <c r="IPP39" s="446"/>
      <c r="IPQ39" s="446"/>
      <c r="IPR39" s="446"/>
      <c r="IPS39" s="451"/>
      <c r="IPT39" s="451"/>
      <c r="IPU39" s="450"/>
      <c r="IPV39" s="450"/>
      <c r="IPW39" s="446"/>
      <c r="IPX39" s="446"/>
      <c r="IPY39" s="446"/>
      <c r="IPZ39" s="446"/>
      <c r="IQA39" s="451"/>
      <c r="IQB39" s="451"/>
      <c r="IQC39" s="450"/>
      <c r="IQD39" s="450"/>
      <c r="IQE39" s="446"/>
      <c r="IQF39" s="446"/>
      <c r="IQG39" s="446"/>
      <c r="IQH39" s="446"/>
      <c r="IQI39" s="451"/>
      <c r="IQJ39" s="451"/>
      <c r="IQK39" s="450"/>
      <c r="IQL39" s="450"/>
      <c r="IQM39" s="446"/>
      <c r="IQN39" s="446"/>
      <c r="IQO39" s="446"/>
      <c r="IQP39" s="446"/>
      <c r="IQQ39" s="451"/>
      <c r="IQR39" s="451"/>
      <c r="IQS39" s="450"/>
      <c r="IQT39" s="450"/>
      <c r="IQU39" s="446"/>
      <c r="IQV39" s="446"/>
      <c r="IQW39" s="446"/>
      <c r="IQX39" s="446"/>
      <c r="IQY39" s="451"/>
      <c r="IQZ39" s="451"/>
      <c r="IRA39" s="450"/>
      <c r="IRB39" s="450"/>
      <c r="IRC39" s="446"/>
      <c r="IRD39" s="446"/>
      <c r="IRE39" s="446"/>
      <c r="IRF39" s="446"/>
      <c r="IRG39" s="451"/>
      <c r="IRH39" s="451"/>
      <c r="IRI39" s="450"/>
      <c r="IRJ39" s="450"/>
      <c r="IRK39" s="446"/>
      <c r="IRL39" s="446"/>
      <c r="IRM39" s="446"/>
      <c r="IRN39" s="446"/>
      <c r="IRO39" s="451"/>
      <c r="IRP39" s="451"/>
      <c r="IRQ39" s="450"/>
      <c r="IRR39" s="450"/>
      <c r="IRS39" s="446"/>
      <c r="IRT39" s="446"/>
      <c r="IRU39" s="446"/>
      <c r="IRV39" s="446"/>
      <c r="IRW39" s="451"/>
      <c r="IRX39" s="451"/>
      <c r="IRY39" s="450"/>
      <c r="IRZ39" s="450"/>
      <c r="ISA39" s="446"/>
      <c r="ISB39" s="446"/>
      <c r="ISC39" s="446"/>
      <c r="ISD39" s="446"/>
      <c r="ISE39" s="451"/>
      <c r="ISF39" s="451"/>
      <c r="ISG39" s="450"/>
      <c r="ISH39" s="450"/>
      <c r="ISI39" s="446"/>
      <c r="ISJ39" s="446"/>
      <c r="ISK39" s="446"/>
      <c r="ISL39" s="446"/>
      <c r="ISM39" s="451"/>
      <c r="ISN39" s="451"/>
      <c r="ISO39" s="450"/>
      <c r="ISP39" s="450"/>
      <c r="ISQ39" s="446"/>
      <c r="ISR39" s="446"/>
      <c r="ISS39" s="446"/>
      <c r="IST39" s="446"/>
      <c r="ISU39" s="451"/>
      <c r="ISV39" s="451"/>
      <c r="ISW39" s="450"/>
      <c r="ISX39" s="450"/>
      <c r="ISY39" s="446"/>
      <c r="ISZ39" s="446"/>
      <c r="ITA39" s="446"/>
      <c r="ITB39" s="446"/>
      <c r="ITC39" s="451"/>
      <c r="ITD39" s="451"/>
      <c r="ITE39" s="450"/>
      <c r="ITF39" s="450"/>
      <c r="ITG39" s="446"/>
      <c r="ITH39" s="446"/>
      <c r="ITI39" s="446"/>
      <c r="ITJ39" s="446"/>
      <c r="ITK39" s="451"/>
      <c r="ITL39" s="451"/>
      <c r="ITM39" s="450"/>
      <c r="ITN39" s="450"/>
      <c r="ITO39" s="446"/>
      <c r="ITP39" s="446"/>
      <c r="ITQ39" s="446"/>
      <c r="ITR39" s="446"/>
      <c r="ITS39" s="451"/>
      <c r="ITT39" s="451"/>
      <c r="ITU39" s="450"/>
      <c r="ITV39" s="450"/>
      <c r="ITW39" s="446"/>
      <c r="ITX39" s="446"/>
      <c r="ITY39" s="446"/>
      <c r="ITZ39" s="446"/>
      <c r="IUA39" s="451"/>
      <c r="IUB39" s="451"/>
      <c r="IUC39" s="450"/>
      <c r="IUD39" s="450"/>
      <c r="IUE39" s="446"/>
      <c r="IUF39" s="446"/>
      <c r="IUG39" s="446"/>
      <c r="IUH39" s="446"/>
      <c r="IUI39" s="451"/>
      <c r="IUJ39" s="451"/>
      <c r="IUK39" s="450"/>
      <c r="IUL39" s="450"/>
      <c r="IUM39" s="446"/>
      <c r="IUN39" s="446"/>
      <c r="IUO39" s="446"/>
      <c r="IUP39" s="446"/>
      <c r="IUQ39" s="451"/>
      <c r="IUR39" s="451"/>
      <c r="IUS39" s="450"/>
      <c r="IUT39" s="450"/>
      <c r="IUU39" s="446"/>
      <c r="IUV39" s="446"/>
      <c r="IUW39" s="446"/>
      <c r="IUX39" s="446"/>
      <c r="IUY39" s="451"/>
      <c r="IUZ39" s="451"/>
      <c r="IVA39" s="450"/>
      <c r="IVB39" s="450"/>
      <c r="IVC39" s="446"/>
      <c r="IVD39" s="446"/>
      <c r="IVE39" s="446"/>
      <c r="IVF39" s="446"/>
      <c r="IVG39" s="451"/>
      <c r="IVH39" s="451"/>
      <c r="IVI39" s="450"/>
      <c r="IVJ39" s="450"/>
      <c r="IVK39" s="446"/>
      <c r="IVL39" s="446"/>
      <c r="IVM39" s="446"/>
      <c r="IVN39" s="446"/>
      <c r="IVO39" s="451"/>
      <c r="IVP39" s="451"/>
      <c r="IVQ39" s="450"/>
      <c r="IVR39" s="450"/>
      <c r="IVS39" s="446"/>
      <c r="IVT39" s="446"/>
      <c r="IVU39" s="446"/>
      <c r="IVV39" s="446"/>
      <c r="IVW39" s="451"/>
      <c r="IVX39" s="451"/>
      <c r="IVY39" s="450"/>
      <c r="IVZ39" s="450"/>
      <c r="IWA39" s="446"/>
      <c r="IWB39" s="446"/>
      <c r="IWC39" s="446"/>
      <c r="IWD39" s="446"/>
      <c r="IWE39" s="451"/>
      <c r="IWF39" s="451"/>
      <c r="IWG39" s="450"/>
      <c r="IWH39" s="450"/>
      <c r="IWI39" s="446"/>
      <c r="IWJ39" s="446"/>
      <c r="IWK39" s="446"/>
      <c r="IWL39" s="446"/>
      <c r="IWM39" s="451"/>
      <c r="IWN39" s="451"/>
      <c r="IWO39" s="450"/>
      <c r="IWP39" s="450"/>
      <c r="IWQ39" s="446"/>
      <c r="IWR39" s="446"/>
      <c r="IWS39" s="446"/>
      <c r="IWT39" s="446"/>
      <c r="IWU39" s="451"/>
      <c r="IWV39" s="451"/>
      <c r="IWW39" s="450"/>
      <c r="IWX39" s="450"/>
      <c r="IWY39" s="446"/>
      <c r="IWZ39" s="446"/>
      <c r="IXA39" s="446"/>
      <c r="IXB39" s="446"/>
      <c r="IXC39" s="451"/>
      <c r="IXD39" s="451"/>
      <c r="IXE39" s="450"/>
      <c r="IXF39" s="450"/>
      <c r="IXG39" s="446"/>
      <c r="IXH39" s="446"/>
      <c r="IXI39" s="446"/>
      <c r="IXJ39" s="446"/>
      <c r="IXK39" s="451"/>
      <c r="IXL39" s="451"/>
      <c r="IXM39" s="450"/>
      <c r="IXN39" s="450"/>
      <c r="IXO39" s="446"/>
      <c r="IXP39" s="446"/>
      <c r="IXQ39" s="446"/>
      <c r="IXR39" s="446"/>
      <c r="IXS39" s="451"/>
      <c r="IXT39" s="451"/>
      <c r="IXU39" s="450"/>
      <c r="IXV39" s="450"/>
      <c r="IXW39" s="446"/>
      <c r="IXX39" s="446"/>
      <c r="IXY39" s="446"/>
      <c r="IXZ39" s="446"/>
      <c r="IYA39" s="451"/>
      <c r="IYB39" s="451"/>
      <c r="IYC39" s="450"/>
      <c r="IYD39" s="450"/>
      <c r="IYE39" s="446"/>
      <c r="IYF39" s="446"/>
      <c r="IYG39" s="446"/>
      <c r="IYH39" s="446"/>
      <c r="IYI39" s="451"/>
      <c r="IYJ39" s="451"/>
      <c r="IYK39" s="450"/>
      <c r="IYL39" s="450"/>
      <c r="IYM39" s="446"/>
      <c r="IYN39" s="446"/>
      <c r="IYO39" s="446"/>
      <c r="IYP39" s="446"/>
      <c r="IYQ39" s="451"/>
      <c r="IYR39" s="451"/>
      <c r="IYS39" s="450"/>
      <c r="IYT39" s="450"/>
      <c r="IYU39" s="446"/>
      <c r="IYV39" s="446"/>
      <c r="IYW39" s="446"/>
      <c r="IYX39" s="446"/>
      <c r="IYY39" s="451"/>
      <c r="IYZ39" s="451"/>
      <c r="IZA39" s="450"/>
      <c r="IZB39" s="450"/>
      <c r="IZC39" s="446"/>
      <c r="IZD39" s="446"/>
      <c r="IZE39" s="446"/>
      <c r="IZF39" s="446"/>
      <c r="IZG39" s="451"/>
      <c r="IZH39" s="451"/>
      <c r="IZI39" s="450"/>
      <c r="IZJ39" s="450"/>
      <c r="IZK39" s="446"/>
      <c r="IZL39" s="446"/>
      <c r="IZM39" s="446"/>
      <c r="IZN39" s="446"/>
      <c r="IZO39" s="451"/>
      <c r="IZP39" s="451"/>
      <c r="IZQ39" s="450"/>
      <c r="IZR39" s="450"/>
      <c r="IZS39" s="446"/>
      <c r="IZT39" s="446"/>
      <c r="IZU39" s="446"/>
      <c r="IZV39" s="446"/>
      <c r="IZW39" s="451"/>
      <c r="IZX39" s="451"/>
      <c r="IZY39" s="450"/>
      <c r="IZZ39" s="450"/>
      <c r="JAA39" s="446"/>
      <c r="JAB39" s="446"/>
      <c r="JAC39" s="446"/>
      <c r="JAD39" s="446"/>
      <c r="JAE39" s="451"/>
      <c r="JAF39" s="451"/>
      <c r="JAG39" s="450"/>
      <c r="JAH39" s="450"/>
      <c r="JAI39" s="446"/>
      <c r="JAJ39" s="446"/>
      <c r="JAK39" s="446"/>
      <c r="JAL39" s="446"/>
      <c r="JAM39" s="451"/>
      <c r="JAN39" s="451"/>
      <c r="JAO39" s="450"/>
      <c r="JAP39" s="450"/>
      <c r="JAQ39" s="446"/>
      <c r="JAR39" s="446"/>
      <c r="JAS39" s="446"/>
      <c r="JAT39" s="446"/>
      <c r="JAU39" s="451"/>
      <c r="JAV39" s="451"/>
      <c r="JAW39" s="450"/>
      <c r="JAX39" s="450"/>
      <c r="JAY39" s="446"/>
      <c r="JAZ39" s="446"/>
      <c r="JBA39" s="446"/>
      <c r="JBB39" s="446"/>
      <c r="JBC39" s="451"/>
      <c r="JBD39" s="451"/>
      <c r="JBE39" s="450"/>
      <c r="JBF39" s="450"/>
      <c r="JBG39" s="446"/>
      <c r="JBH39" s="446"/>
      <c r="JBI39" s="446"/>
      <c r="JBJ39" s="446"/>
      <c r="JBK39" s="451"/>
      <c r="JBL39" s="451"/>
      <c r="JBM39" s="450"/>
      <c r="JBN39" s="450"/>
      <c r="JBO39" s="446"/>
      <c r="JBP39" s="446"/>
      <c r="JBQ39" s="446"/>
      <c r="JBR39" s="446"/>
      <c r="JBS39" s="451"/>
      <c r="JBT39" s="451"/>
      <c r="JBU39" s="450"/>
      <c r="JBV39" s="450"/>
      <c r="JBW39" s="446"/>
      <c r="JBX39" s="446"/>
      <c r="JBY39" s="446"/>
      <c r="JBZ39" s="446"/>
      <c r="JCA39" s="451"/>
      <c r="JCB39" s="451"/>
      <c r="JCC39" s="450"/>
      <c r="JCD39" s="450"/>
      <c r="JCE39" s="446"/>
      <c r="JCF39" s="446"/>
      <c r="JCG39" s="446"/>
      <c r="JCH39" s="446"/>
      <c r="JCI39" s="451"/>
      <c r="JCJ39" s="451"/>
      <c r="JCK39" s="450"/>
      <c r="JCL39" s="450"/>
      <c r="JCM39" s="446"/>
      <c r="JCN39" s="446"/>
      <c r="JCO39" s="446"/>
      <c r="JCP39" s="446"/>
      <c r="JCQ39" s="451"/>
      <c r="JCR39" s="451"/>
      <c r="JCS39" s="450"/>
      <c r="JCT39" s="450"/>
      <c r="JCU39" s="446"/>
      <c r="JCV39" s="446"/>
      <c r="JCW39" s="446"/>
      <c r="JCX39" s="446"/>
      <c r="JCY39" s="451"/>
      <c r="JCZ39" s="451"/>
      <c r="JDA39" s="450"/>
      <c r="JDB39" s="450"/>
      <c r="JDC39" s="446"/>
      <c r="JDD39" s="446"/>
      <c r="JDE39" s="446"/>
      <c r="JDF39" s="446"/>
      <c r="JDG39" s="451"/>
      <c r="JDH39" s="451"/>
      <c r="JDI39" s="450"/>
      <c r="JDJ39" s="450"/>
      <c r="JDK39" s="446"/>
      <c r="JDL39" s="446"/>
      <c r="JDM39" s="446"/>
      <c r="JDN39" s="446"/>
      <c r="JDO39" s="451"/>
      <c r="JDP39" s="451"/>
      <c r="JDQ39" s="450"/>
      <c r="JDR39" s="450"/>
      <c r="JDS39" s="446"/>
      <c r="JDT39" s="446"/>
      <c r="JDU39" s="446"/>
      <c r="JDV39" s="446"/>
      <c r="JDW39" s="451"/>
      <c r="JDX39" s="451"/>
      <c r="JDY39" s="450"/>
      <c r="JDZ39" s="450"/>
      <c r="JEA39" s="446"/>
      <c r="JEB39" s="446"/>
      <c r="JEC39" s="446"/>
      <c r="JED39" s="446"/>
      <c r="JEE39" s="451"/>
      <c r="JEF39" s="451"/>
      <c r="JEG39" s="450"/>
      <c r="JEH39" s="450"/>
      <c r="JEI39" s="446"/>
      <c r="JEJ39" s="446"/>
      <c r="JEK39" s="446"/>
      <c r="JEL39" s="446"/>
      <c r="JEM39" s="451"/>
      <c r="JEN39" s="451"/>
      <c r="JEO39" s="450"/>
      <c r="JEP39" s="450"/>
      <c r="JEQ39" s="446"/>
      <c r="JER39" s="446"/>
      <c r="JES39" s="446"/>
      <c r="JET39" s="446"/>
      <c r="JEU39" s="451"/>
      <c r="JEV39" s="451"/>
      <c r="JEW39" s="450"/>
      <c r="JEX39" s="450"/>
      <c r="JEY39" s="446"/>
      <c r="JEZ39" s="446"/>
      <c r="JFA39" s="446"/>
      <c r="JFB39" s="446"/>
      <c r="JFC39" s="451"/>
      <c r="JFD39" s="451"/>
      <c r="JFE39" s="450"/>
      <c r="JFF39" s="450"/>
      <c r="JFG39" s="446"/>
      <c r="JFH39" s="446"/>
      <c r="JFI39" s="446"/>
      <c r="JFJ39" s="446"/>
      <c r="JFK39" s="451"/>
      <c r="JFL39" s="451"/>
      <c r="JFM39" s="450"/>
      <c r="JFN39" s="450"/>
      <c r="JFO39" s="446"/>
      <c r="JFP39" s="446"/>
      <c r="JFQ39" s="446"/>
      <c r="JFR39" s="446"/>
      <c r="JFS39" s="451"/>
      <c r="JFT39" s="451"/>
      <c r="JFU39" s="450"/>
      <c r="JFV39" s="450"/>
      <c r="JFW39" s="446"/>
      <c r="JFX39" s="446"/>
      <c r="JFY39" s="446"/>
      <c r="JFZ39" s="446"/>
      <c r="JGA39" s="451"/>
      <c r="JGB39" s="451"/>
      <c r="JGC39" s="450"/>
      <c r="JGD39" s="450"/>
      <c r="JGE39" s="446"/>
      <c r="JGF39" s="446"/>
      <c r="JGG39" s="446"/>
      <c r="JGH39" s="446"/>
      <c r="JGI39" s="451"/>
      <c r="JGJ39" s="451">
        <f>+ROUND(JGH39*JGI39,0)</f>
        <v>0</v>
      </c>
      <c r="JGK39" s="450" t="s">
        <v>327</v>
      </c>
      <c r="JGL39" s="450" t="s">
        <v>144</v>
      </c>
      <c r="JGM39" s="446" t="s">
        <v>145</v>
      </c>
      <c r="JGN39" s="446" t="s">
        <v>131</v>
      </c>
      <c r="JGO39" s="446" t="s">
        <v>130</v>
      </c>
      <c r="JGP39" s="446">
        <v>0.5</v>
      </c>
      <c r="JGQ39" s="451">
        <f>+VLOOKUP(JGL39,[111]Insumos!$A$2:$F$2700,5,FALSE)</f>
        <v>1402</v>
      </c>
      <c r="JGR39" s="451">
        <f>+ROUND(JGP39*JGQ39,0)</f>
        <v>701</v>
      </c>
      <c r="JGS39" s="450" t="s">
        <v>327</v>
      </c>
      <c r="JGT39" s="450" t="s">
        <v>144</v>
      </c>
      <c r="JGU39" s="446" t="s">
        <v>145</v>
      </c>
      <c r="JGV39" s="446" t="s">
        <v>131</v>
      </c>
      <c r="JGW39" s="446" t="s">
        <v>130</v>
      </c>
      <c r="JGX39" s="446">
        <v>0.5</v>
      </c>
      <c r="JGY39" s="451">
        <f>+VLOOKUP(JGT39,[111]Insumos!$A$2:$F$2700,5,FALSE)</f>
        <v>1402</v>
      </c>
      <c r="JGZ39" s="451">
        <f>+ROUND(JGX39*JGY39,0)</f>
        <v>701</v>
      </c>
      <c r="JHA39" s="450" t="s">
        <v>327</v>
      </c>
      <c r="JHB39" s="450" t="s">
        <v>144</v>
      </c>
      <c r="JHC39" s="446" t="s">
        <v>145</v>
      </c>
      <c r="JHD39" s="446" t="s">
        <v>131</v>
      </c>
      <c r="JHE39" s="446" t="s">
        <v>130</v>
      </c>
      <c r="JHF39" s="446">
        <v>0.5</v>
      </c>
      <c r="JHG39" s="451">
        <f>+VLOOKUP(JHB39,[111]Insumos!$A$2:$F$2700,5,FALSE)</f>
        <v>1402</v>
      </c>
      <c r="JHH39" s="451">
        <f>+ROUND(JHF39*JHG39,0)</f>
        <v>701</v>
      </c>
      <c r="JHI39" s="450" t="s">
        <v>327</v>
      </c>
      <c r="JHJ39" s="450" t="s">
        <v>144</v>
      </c>
      <c r="JHK39" s="446" t="s">
        <v>145</v>
      </c>
      <c r="JHL39" s="446" t="s">
        <v>131</v>
      </c>
      <c r="JHM39" s="446" t="s">
        <v>130</v>
      </c>
      <c r="JHN39" s="446">
        <v>0.5</v>
      </c>
      <c r="JHO39" s="451">
        <f>+VLOOKUP(JHJ39,[111]Insumos!$A$2:$F$2700,5,FALSE)</f>
        <v>1402</v>
      </c>
      <c r="JHP39" s="451">
        <f>+ROUND(JHN39*JHO39,0)</f>
        <v>701</v>
      </c>
      <c r="JHQ39" s="450" t="s">
        <v>327</v>
      </c>
      <c r="JHR39" s="450" t="s">
        <v>144</v>
      </c>
      <c r="JHS39" s="446" t="s">
        <v>145</v>
      </c>
      <c r="JHT39" s="446" t="s">
        <v>131</v>
      </c>
      <c r="JHU39" s="446" t="s">
        <v>130</v>
      </c>
      <c r="JHV39" s="446">
        <v>0.5</v>
      </c>
      <c r="JHW39" s="451">
        <f>+VLOOKUP(JHR39,[111]Insumos!$A$2:$F$2700,5,FALSE)</f>
        <v>1402</v>
      </c>
      <c r="JHX39" s="451">
        <f>+ROUND(JHV39*JHW39,0)</f>
        <v>701</v>
      </c>
      <c r="JHY39" s="450" t="s">
        <v>327</v>
      </c>
      <c r="JHZ39" s="450" t="s">
        <v>144</v>
      </c>
      <c r="JIA39" s="446" t="s">
        <v>145</v>
      </c>
      <c r="JIB39" s="446" t="s">
        <v>131</v>
      </c>
      <c r="JIC39" s="446" t="s">
        <v>130</v>
      </c>
      <c r="JID39" s="446">
        <v>0.5</v>
      </c>
      <c r="JIE39" s="451">
        <f>+VLOOKUP(JHZ39,[111]Insumos!$A$2:$F$2700,5,FALSE)</f>
        <v>1402</v>
      </c>
      <c r="JIF39" s="451">
        <f>+ROUND(JID39*JIE39,0)</f>
        <v>701</v>
      </c>
      <c r="JIG39" s="450" t="s">
        <v>327</v>
      </c>
      <c r="JIH39" s="450" t="s">
        <v>144</v>
      </c>
      <c r="JII39" s="446" t="s">
        <v>145</v>
      </c>
      <c r="JIJ39" s="446" t="s">
        <v>131</v>
      </c>
      <c r="JIK39" s="446" t="s">
        <v>130</v>
      </c>
      <c r="JIL39" s="446">
        <v>0.5</v>
      </c>
      <c r="JIM39" s="451">
        <f>+VLOOKUP(JIH39,[111]Insumos!$A$2:$F$2700,5,FALSE)</f>
        <v>1402</v>
      </c>
      <c r="JIN39" s="451">
        <f>+ROUND(JIL39*JIM39,0)</f>
        <v>701</v>
      </c>
      <c r="JIO39" s="450" t="s">
        <v>327</v>
      </c>
      <c r="JIP39" s="450" t="s">
        <v>144</v>
      </c>
      <c r="JIQ39" s="446" t="s">
        <v>145</v>
      </c>
      <c r="JIR39" s="446" t="s">
        <v>131</v>
      </c>
      <c r="JIS39" s="446" t="s">
        <v>130</v>
      </c>
      <c r="JIT39" s="446">
        <v>0.5</v>
      </c>
      <c r="JIU39" s="451">
        <f>+VLOOKUP(JIP39,[111]Insumos!$A$2:$F$2700,5,FALSE)</f>
        <v>1402</v>
      </c>
      <c r="JIV39" s="451">
        <f>+ROUND(JIT39*JIU39,0)</f>
        <v>701</v>
      </c>
      <c r="JIW39" s="450" t="s">
        <v>327</v>
      </c>
      <c r="JIX39" s="450" t="s">
        <v>144</v>
      </c>
      <c r="JIY39" s="446" t="s">
        <v>145</v>
      </c>
      <c r="JIZ39" s="446" t="s">
        <v>131</v>
      </c>
      <c r="JJA39" s="446" t="s">
        <v>130</v>
      </c>
      <c r="JJB39" s="446">
        <v>0.5</v>
      </c>
      <c r="JJC39" s="451">
        <f>+VLOOKUP(JIX39,[111]Insumos!$A$2:$F$2700,5,FALSE)</f>
        <v>1402</v>
      </c>
      <c r="JJD39" s="451">
        <f>+ROUND(JJB39*JJC39,0)</f>
        <v>701</v>
      </c>
      <c r="JJE39" s="450" t="s">
        <v>327</v>
      </c>
      <c r="JJF39" s="450" t="s">
        <v>144</v>
      </c>
      <c r="JJG39" s="446" t="s">
        <v>145</v>
      </c>
      <c r="JJH39" s="446" t="s">
        <v>131</v>
      </c>
      <c r="JJI39" s="446" t="s">
        <v>130</v>
      </c>
      <c r="JJJ39" s="446">
        <v>0.5</v>
      </c>
      <c r="JJK39" s="451">
        <f>+VLOOKUP(JJF39,[111]Insumos!$A$2:$F$2700,5,FALSE)</f>
        <v>1402</v>
      </c>
      <c r="JJL39" s="451">
        <f>+ROUND(JJJ39*JJK39,0)</f>
        <v>701</v>
      </c>
      <c r="JJM39" s="450" t="s">
        <v>327</v>
      </c>
      <c r="JJN39" s="450" t="s">
        <v>144</v>
      </c>
      <c r="JJO39" s="446" t="s">
        <v>145</v>
      </c>
      <c r="JJP39" s="446" t="s">
        <v>131</v>
      </c>
      <c r="JJQ39" s="446" t="s">
        <v>130</v>
      </c>
      <c r="JJR39" s="446">
        <v>0.5</v>
      </c>
      <c r="JJS39" s="451">
        <f>+VLOOKUP(JJN39,[111]Insumos!$A$2:$F$2700,5,FALSE)</f>
        <v>1402</v>
      </c>
      <c r="JJT39" s="451">
        <f>+ROUND(JJR39*JJS39,0)</f>
        <v>701</v>
      </c>
      <c r="JJU39" s="450" t="s">
        <v>327</v>
      </c>
      <c r="JJV39" s="450" t="s">
        <v>144</v>
      </c>
      <c r="JJW39" s="446" t="s">
        <v>145</v>
      </c>
      <c r="JJX39" s="446" t="s">
        <v>131</v>
      </c>
      <c r="JJY39" s="446" t="s">
        <v>130</v>
      </c>
      <c r="JJZ39" s="446">
        <v>0.5</v>
      </c>
      <c r="JKA39" s="451">
        <f>+VLOOKUP(JJV39,[111]Insumos!$A$2:$F$2700,5,FALSE)</f>
        <v>1402</v>
      </c>
      <c r="JKB39" s="451">
        <f>+ROUND(JJZ39*JKA39,0)</f>
        <v>701</v>
      </c>
      <c r="JKC39" s="450" t="s">
        <v>327</v>
      </c>
      <c r="JKD39" s="450" t="s">
        <v>144</v>
      </c>
      <c r="JKE39" s="446" t="s">
        <v>145</v>
      </c>
      <c r="JKF39" s="446" t="s">
        <v>131</v>
      </c>
      <c r="JKG39" s="446" t="s">
        <v>130</v>
      </c>
      <c r="JKH39" s="446">
        <v>0.5</v>
      </c>
      <c r="JKI39" s="451">
        <f>+VLOOKUP(JKD39,[111]Insumos!$A$2:$F$2700,5,FALSE)</f>
        <v>1402</v>
      </c>
      <c r="JKJ39" s="451">
        <f>+ROUND(JKH39*JKI39,0)</f>
        <v>701</v>
      </c>
      <c r="JKK39" s="450" t="s">
        <v>327</v>
      </c>
      <c r="JKL39" s="450" t="s">
        <v>144</v>
      </c>
      <c r="JKM39" s="446" t="s">
        <v>145</v>
      </c>
      <c r="JKN39" s="446" t="s">
        <v>131</v>
      </c>
      <c r="JKO39" s="446" t="s">
        <v>130</v>
      </c>
      <c r="JKP39" s="446">
        <v>0.5</v>
      </c>
      <c r="JKQ39" s="451">
        <f>+VLOOKUP(JKL39,[111]Insumos!$A$2:$F$2700,5,FALSE)</f>
        <v>1402</v>
      </c>
      <c r="JKR39" s="451">
        <f>+ROUND(JKP39*JKQ39,0)</f>
        <v>701</v>
      </c>
      <c r="JKS39" s="450" t="s">
        <v>327</v>
      </c>
      <c r="JKT39" s="450" t="s">
        <v>144</v>
      </c>
      <c r="JKU39" s="446" t="s">
        <v>145</v>
      </c>
      <c r="JKV39" s="446" t="s">
        <v>131</v>
      </c>
      <c r="JKW39" s="446" t="s">
        <v>130</v>
      </c>
      <c r="JKX39" s="446">
        <v>0.5</v>
      </c>
      <c r="JKY39" s="451">
        <f>+VLOOKUP(JKT39,[111]Insumos!$A$2:$F$2700,5,FALSE)</f>
        <v>1402</v>
      </c>
      <c r="JKZ39" s="451">
        <f>+ROUND(JKX39*JKY39,0)</f>
        <v>701</v>
      </c>
      <c r="JLA39" s="450" t="s">
        <v>327</v>
      </c>
      <c r="JLB39" s="450" t="s">
        <v>144</v>
      </c>
      <c r="JLC39" s="446" t="s">
        <v>145</v>
      </c>
      <c r="JLD39" s="446" t="s">
        <v>131</v>
      </c>
      <c r="JLE39" s="446" t="s">
        <v>130</v>
      </c>
      <c r="JLF39" s="446">
        <v>0.5</v>
      </c>
      <c r="JLG39" s="451">
        <f>+VLOOKUP(JLB39,[111]Insumos!$A$2:$F$2700,5,FALSE)</f>
        <v>1402</v>
      </c>
      <c r="JLH39" s="451">
        <f>+ROUND(JLF39*JLG39,0)</f>
        <v>701</v>
      </c>
      <c r="JLI39" s="450" t="s">
        <v>327</v>
      </c>
      <c r="JLJ39" s="450" t="s">
        <v>144</v>
      </c>
      <c r="JLK39" s="446" t="s">
        <v>145</v>
      </c>
      <c r="JLL39" s="446" t="s">
        <v>131</v>
      </c>
      <c r="JLM39" s="446" t="s">
        <v>130</v>
      </c>
      <c r="JLN39" s="446">
        <v>0.5</v>
      </c>
      <c r="JLO39" s="451">
        <f>+VLOOKUP(JLJ39,[111]Insumos!$A$2:$F$2700,5,FALSE)</f>
        <v>1402</v>
      </c>
      <c r="JLP39" s="451">
        <f>+ROUND(JLN39*JLO39,0)</f>
        <v>701</v>
      </c>
      <c r="JLQ39" s="450" t="s">
        <v>327</v>
      </c>
      <c r="JLR39" s="450" t="s">
        <v>144</v>
      </c>
      <c r="JLS39" s="446" t="s">
        <v>145</v>
      </c>
      <c r="JLT39" s="446" t="s">
        <v>131</v>
      </c>
      <c r="JLU39" s="446" t="s">
        <v>130</v>
      </c>
      <c r="JLV39" s="446">
        <v>0.5</v>
      </c>
      <c r="JLW39" s="451">
        <f>+VLOOKUP(JLR39,[111]Insumos!$A$2:$F$2700,5,FALSE)</f>
        <v>1402</v>
      </c>
      <c r="JLX39" s="451">
        <f>+ROUND(JLV39*JLW39,0)</f>
        <v>701</v>
      </c>
      <c r="JLY39" s="450" t="s">
        <v>327</v>
      </c>
      <c r="JLZ39" s="450" t="s">
        <v>144</v>
      </c>
      <c r="JMA39" s="446" t="s">
        <v>145</v>
      </c>
      <c r="JMB39" s="446" t="s">
        <v>131</v>
      </c>
      <c r="JMC39" s="446" t="s">
        <v>130</v>
      </c>
      <c r="JMD39" s="446">
        <v>0.5</v>
      </c>
      <c r="JME39" s="451">
        <f>+VLOOKUP(JLZ39,[111]Insumos!$A$2:$F$2700,5,FALSE)</f>
        <v>1402</v>
      </c>
      <c r="JMF39" s="451">
        <f>+ROUND(JMD39*JME39,0)</f>
        <v>701</v>
      </c>
      <c r="JMG39" s="450" t="s">
        <v>327</v>
      </c>
      <c r="JMH39" s="450" t="s">
        <v>144</v>
      </c>
      <c r="JMI39" s="446" t="s">
        <v>145</v>
      </c>
      <c r="JMJ39" s="446" t="s">
        <v>131</v>
      </c>
      <c r="JMK39" s="446" t="s">
        <v>130</v>
      </c>
      <c r="JML39" s="446">
        <v>0.5</v>
      </c>
      <c r="JMM39" s="451">
        <f>+VLOOKUP(JMH39,[111]Insumos!$A$2:$F$2700,5,FALSE)</f>
        <v>1402</v>
      </c>
      <c r="JMN39" s="451">
        <f>+ROUND(JML39*JMM39,0)</f>
        <v>701</v>
      </c>
      <c r="JMO39" s="450" t="s">
        <v>327</v>
      </c>
      <c r="JMP39" s="450" t="s">
        <v>144</v>
      </c>
      <c r="JMQ39" s="446" t="s">
        <v>145</v>
      </c>
      <c r="JMR39" s="446" t="s">
        <v>131</v>
      </c>
      <c r="JMS39" s="446" t="s">
        <v>130</v>
      </c>
      <c r="JMT39" s="446">
        <v>0.5</v>
      </c>
      <c r="JMU39" s="451">
        <f>+VLOOKUP(JMP39,[111]Insumos!$A$2:$F$2700,5,FALSE)</f>
        <v>1402</v>
      </c>
      <c r="JMV39" s="451">
        <f>+ROUND(JMT39*JMU39,0)</f>
        <v>701</v>
      </c>
      <c r="JMW39" s="450" t="s">
        <v>327</v>
      </c>
      <c r="JMX39" s="450" t="s">
        <v>144</v>
      </c>
      <c r="JMY39" s="446" t="s">
        <v>145</v>
      </c>
      <c r="JMZ39" s="446" t="s">
        <v>131</v>
      </c>
      <c r="JNA39" s="446" t="s">
        <v>130</v>
      </c>
      <c r="JNB39" s="446">
        <v>0.5</v>
      </c>
      <c r="JNC39" s="451">
        <f>+VLOOKUP(JMX39,[111]Insumos!$A$2:$F$2700,5,FALSE)</f>
        <v>1402</v>
      </c>
      <c r="JND39" s="451">
        <f>+ROUND(JNB39*JNC39,0)</f>
        <v>701</v>
      </c>
      <c r="JNE39" s="450" t="s">
        <v>327</v>
      </c>
      <c r="JNF39" s="450" t="s">
        <v>144</v>
      </c>
      <c r="JNG39" s="446" t="s">
        <v>145</v>
      </c>
      <c r="JNH39" s="446" t="s">
        <v>131</v>
      </c>
      <c r="JNI39" s="446" t="s">
        <v>130</v>
      </c>
      <c r="JNJ39" s="446">
        <v>0.5</v>
      </c>
      <c r="JNK39" s="451">
        <f>+VLOOKUP(JNF39,[111]Insumos!$A$2:$F$2700,5,FALSE)</f>
        <v>1402</v>
      </c>
      <c r="JNL39" s="451">
        <f>+ROUND(JNJ39*JNK39,0)</f>
        <v>701</v>
      </c>
      <c r="JNM39" s="450" t="s">
        <v>327</v>
      </c>
      <c r="JNN39" s="450" t="s">
        <v>144</v>
      </c>
      <c r="JNO39" s="446" t="s">
        <v>145</v>
      </c>
      <c r="JNP39" s="446" t="s">
        <v>131</v>
      </c>
      <c r="JNQ39" s="446" t="s">
        <v>130</v>
      </c>
      <c r="JNR39" s="446">
        <v>0.5</v>
      </c>
      <c r="JNS39" s="451">
        <f>+VLOOKUP(JNN39,[111]Insumos!$A$2:$F$2700,5,FALSE)</f>
        <v>1402</v>
      </c>
      <c r="JNT39" s="451">
        <f>+ROUND(JNR39*JNS39,0)</f>
        <v>701</v>
      </c>
      <c r="JNU39" s="450" t="s">
        <v>327</v>
      </c>
      <c r="JNV39" s="450" t="s">
        <v>144</v>
      </c>
      <c r="JNW39" s="446" t="s">
        <v>145</v>
      </c>
      <c r="JNX39" s="446" t="s">
        <v>131</v>
      </c>
      <c r="JNY39" s="446" t="s">
        <v>130</v>
      </c>
      <c r="JNZ39" s="446">
        <v>0.5</v>
      </c>
      <c r="JOA39" s="451">
        <f>+VLOOKUP(JNV39,[111]Insumos!$A$2:$F$2700,5,FALSE)</f>
        <v>1402</v>
      </c>
      <c r="JOB39" s="451">
        <f>+ROUND(JNZ39*JOA39,0)</f>
        <v>701</v>
      </c>
      <c r="JOC39" s="450" t="s">
        <v>327</v>
      </c>
      <c r="JOD39" s="450" t="s">
        <v>144</v>
      </c>
      <c r="JOE39" s="446" t="s">
        <v>145</v>
      </c>
      <c r="JOF39" s="446" t="s">
        <v>131</v>
      </c>
      <c r="JOG39" s="446" t="s">
        <v>130</v>
      </c>
      <c r="JOH39" s="446">
        <v>0.5</v>
      </c>
      <c r="JOI39" s="451">
        <f>+VLOOKUP(JOD39,[111]Insumos!$A$2:$F$2700,5,FALSE)</f>
        <v>1402</v>
      </c>
      <c r="JOJ39" s="451">
        <f>+ROUND(JOH39*JOI39,0)</f>
        <v>701</v>
      </c>
      <c r="JOK39" s="450" t="s">
        <v>327</v>
      </c>
      <c r="JOL39" s="450" t="s">
        <v>144</v>
      </c>
      <c r="JOM39" s="446" t="s">
        <v>145</v>
      </c>
      <c r="JON39" s="446" t="s">
        <v>131</v>
      </c>
      <c r="JOO39" s="446" t="s">
        <v>130</v>
      </c>
      <c r="JOP39" s="446">
        <v>0.5</v>
      </c>
      <c r="JOQ39" s="451">
        <f>+VLOOKUP(JOL39,[111]Insumos!$A$2:$F$2700,5,FALSE)</f>
        <v>1402</v>
      </c>
      <c r="JOR39" s="451">
        <f>+ROUND(JOP39*JOQ39,0)</f>
        <v>701</v>
      </c>
      <c r="JOS39" s="450" t="s">
        <v>327</v>
      </c>
      <c r="JOT39" s="450" t="s">
        <v>144</v>
      </c>
      <c r="JOU39" s="446" t="s">
        <v>145</v>
      </c>
      <c r="JOV39" s="446" t="s">
        <v>131</v>
      </c>
      <c r="JOW39" s="446" t="s">
        <v>130</v>
      </c>
      <c r="JOX39" s="446">
        <v>0.5</v>
      </c>
      <c r="JOY39" s="451">
        <f>+VLOOKUP(JOT39,[111]Insumos!$A$2:$F$2700,5,FALSE)</f>
        <v>1402</v>
      </c>
      <c r="JOZ39" s="451">
        <f>+ROUND(JOX39*JOY39,0)</f>
        <v>701</v>
      </c>
      <c r="JPA39" s="450" t="s">
        <v>327</v>
      </c>
      <c r="JPB39" s="450" t="s">
        <v>144</v>
      </c>
      <c r="JPC39" s="446" t="s">
        <v>145</v>
      </c>
      <c r="JPD39" s="446" t="s">
        <v>131</v>
      </c>
      <c r="JPE39" s="446" t="s">
        <v>130</v>
      </c>
      <c r="JPF39" s="446">
        <v>0.5</v>
      </c>
      <c r="JPG39" s="451">
        <f>+VLOOKUP(JPB39,[111]Insumos!$A$2:$F$2700,5,FALSE)</f>
        <v>1402</v>
      </c>
      <c r="JPH39" s="451">
        <f>+ROUND(JPF39*JPG39,0)</f>
        <v>701</v>
      </c>
      <c r="JPI39" s="450" t="s">
        <v>327</v>
      </c>
      <c r="JPJ39" s="450" t="s">
        <v>144</v>
      </c>
      <c r="JPK39" s="446" t="s">
        <v>145</v>
      </c>
      <c r="JPL39" s="446" t="s">
        <v>131</v>
      </c>
      <c r="JPM39" s="446" t="s">
        <v>130</v>
      </c>
      <c r="JPN39" s="446">
        <v>0.5</v>
      </c>
      <c r="JPO39" s="451">
        <f>+VLOOKUP(JPJ39,[111]Insumos!$A$2:$F$2700,5,FALSE)</f>
        <v>1402</v>
      </c>
      <c r="JPP39" s="451">
        <f>+ROUND(JPN39*JPO39,0)</f>
        <v>701</v>
      </c>
      <c r="JPQ39" s="450" t="s">
        <v>327</v>
      </c>
      <c r="JPR39" s="450" t="s">
        <v>144</v>
      </c>
      <c r="JPS39" s="446" t="s">
        <v>145</v>
      </c>
      <c r="JPT39" s="446" t="s">
        <v>131</v>
      </c>
      <c r="JPU39" s="446" t="s">
        <v>130</v>
      </c>
      <c r="JPV39" s="446">
        <v>0.5</v>
      </c>
      <c r="JPW39" s="451">
        <f>+VLOOKUP(JPR39,[111]Insumos!$A$2:$F$2700,5,FALSE)</f>
        <v>1402</v>
      </c>
      <c r="JPX39" s="451">
        <f>+ROUND(JPV39*JPW39,0)</f>
        <v>701</v>
      </c>
      <c r="JPY39" s="450" t="s">
        <v>327</v>
      </c>
      <c r="JPZ39" s="450" t="s">
        <v>144</v>
      </c>
      <c r="JQA39" s="446" t="s">
        <v>145</v>
      </c>
      <c r="JQB39" s="446" t="s">
        <v>131</v>
      </c>
      <c r="JQC39" s="446" t="s">
        <v>130</v>
      </c>
      <c r="JQD39" s="446">
        <v>0.5</v>
      </c>
      <c r="JQE39" s="451">
        <f>+VLOOKUP(JPZ39,[111]Insumos!$A$2:$F$2700,5,FALSE)</f>
        <v>1402</v>
      </c>
      <c r="JQF39" s="451">
        <f>+ROUND(JQD39*JQE39,0)</f>
        <v>701</v>
      </c>
      <c r="JQG39" s="450" t="s">
        <v>327</v>
      </c>
      <c r="JQH39" s="450" t="s">
        <v>144</v>
      </c>
      <c r="JQI39" s="446" t="s">
        <v>145</v>
      </c>
      <c r="JQJ39" s="446" t="s">
        <v>131</v>
      </c>
      <c r="JQK39" s="446" t="s">
        <v>130</v>
      </c>
      <c r="JQL39" s="446">
        <v>0.5</v>
      </c>
      <c r="JQM39" s="451">
        <f>+VLOOKUP(JQH39,[111]Insumos!$A$2:$F$2700,5,FALSE)</f>
        <v>1402</v>
      </c>
      <c r="JQN39" s="451">
        <f>+ROUND(JQL39*JQM39,0)</f>
        <v>701</v>
      </c>
      <c r="JQO39" s="450" t="s">
        <v>327</v>
      </c>
      <c r="JQP39" s="450" t="s">
        <v>144</v>
      </c>
      <c r="JQQ39" s="446" t="s">
        <v>145</v>
      </c>
      <c r="JQR39" s="446" t="s">
        <v>131</v>
      </c>
      <c r="JQS39" s="446" t="s">
        <v>130</v>
      </c>
      <c r="JQT39" s="446">
        <v>0.5</v>
      </c>
      <c r="JQU39" s="451">
        <f>+VLOOKUP(JQP39,[111]Insumos!$A$2:$F$2700,5,FALSE)</f>
        <v>1402</v>
      </c>
      <c r="JQV39" s="451">
        <f>+ROUND(JQT39*JQU39,0)</f>
        <v>701</v>
      </c>
      <c r="JQW39" s="450" t="s">
        <v>327</v>
      </c>
      <c r="JQX39" s="450" t="s">
        <v>144</v>
      </c>
      <c r="JQY39" s="446" t="s">
        <v>145</v>
      </c>
      <c r="JQZ39" s="446" t="s">
        <v>131</v>
      </c>
      <c r="JRA39" s="446" t="s">
        <v>130</v>
      </c>
      <c r="JRB39" s="446">
        <v>0.5</v>
      </c>
      <c r="JRC39" s="451">
        <f>+VLOOKUP(JQX39,[111]Insumos!$A$2:$F$2700,5,FALSE)</f>
        <v>1402</v>
      </c>
      <c r="JRD39" s="451">
        <f>+ROUND(JRB39*JRC39,0)</f>
        <v>701</v>
      </c>
      <c r="JRE39" s="450" t="s">
        <v>327</v>
      </c>
      <c r="JRF39" s="450" t="s">
        <v>144</v>
      </c>
      <c r="JRG39" s="446" t="s">
        <v>145</v>
      </c>
      <c r="JRH39" s="446" t="s">
        <v>131</v>
      </c>
      <c r="JRI39" s="446" t="s">
        <v>130</v>
      </c>
      <c r="JRJ39" s="446">
        <v>0.5</v>
      </c>
      <c r="JRK39" s="451">
        <f>+VLOOKUP(JRF39,[111]Insumos!$A$2:$F$2700,5,FALSE)</f>
        <v>1402</v>
      </c>
      <c r="JRL39" s="451">
        <f>+ROUND(JRJ39*JRK39,0)</f>
        <v>701</v>
      </c>
      <c r="JRM39" s="450" t="s">
        <v>327</v>
      </c>
      <c r="JRN39" s="450" t="s">
        <v>144</v>
      </c>
      <c r="JRO39" s="446" t="s">
        <v>145</v>
      </c>
      <c r="JRP39" s="446" t="s">
        <v>131</v>
      </c>
      <c r="JRQ39" s="446" t="s">
        <v>130</v>
      </c>
      <c r="JRR39" s="446">
        <v>0.5</v>
      </c>
      <c r="JRS39" s="451">
        <f>+VLOOKUP(JRN39,[111]Insumos!$A$2:$F$2700,5,FALSE)</f>
        <v>1402</v>
      </c>
      <c r="JRT39" s="451">
        <f>+ROUND(JRR39*JRS39,0)</f>
        <v>701</v>
      </c>
      <c r="JRU39" s="450" t="s">
        <v>327</v>
      </c>
      <c r="JRV39" s="450" t="s">
        <v>144</v>
      </c>
      <c r="JRW39" s="446" t="s">
        <v>145</v>
      </c>
      <c r="JRX39" s="446" t="s">
        <v>131</v>
      </c>
      <c r="JRY39" s="446" t="s">
        <v>130</v>
      </c>
      <c r="JRZ39" s="446">
        <v>0.5</v>
      </c>
      <c r="JSA39" s="451">
        <f>+VLOOKUP(JRV39,[111]Insumos!$A$2:$F$2700,5,FALSE)</f>
        <v>1402</v>
      </c>
      <c r="JSB39" s="451">
        <f>+ROUND(JRZ39*JSA39,0)</f>
        <v>701</v>
      </c>
      <c r="JSC39" s="450" t="s">
        <v>327</v>
      </c>
      <c r="JSD39" s="450" t="s">
        <v>144</v>
      </c>
      <c r="JSE39" s="446" t="s">
        <v>145</v>
      </c>
      <c r="JSF39" s="446" t="s">
        <v>131</v>
      </c>
      <c r="JSG39" s="446" t="s">
        <v>130</v>
      </c>
      <c r="JSH39" s="446">
        <v>0.5</v>
      </c>
      <c r="JSI39" s="451">
        <f>+VLOOKUP(JSD39,[111]Insumos!$A$2:$F$2700,5,FALSE)</f>
        <v>1402</v>
      </c>
      <c r="JSJ39" s="451">
        <f>+ROUND(JSH39*JSI39,0)</f>
        <v>701</v>
      </c>
      <c r="JSK39" s="450" t="s">
        <v>327</v>
      </c>
      <c r="JSL39" s="450" t="s">
        <v>144</v>
      </c>
      <c r="JSM39" s="446" t="s">
        <v>145</v>
      </c>
      <c r="JSN39" s="446" t="s">
        <v>131</v>
      </c>
      <c r="JSO39" s="446" t="s">
        <v>130</v>
      </c>
      <c r="JSP39" s="446">
        <v>0.5</v>
      </c>
      <c r="JSQ39" s="451">
        <f>+VLOOKUP(JSL39,[111]Insumos!$A$2:$F$2700,5,FALSE)</f>
        <v>1402</v>
      </c>
      <c r="JSR39" s="451">
        <f>+ROUND(JSP39*JSQ39,0)</f>
        <v>701</v>
      </c>
      <c r="JSS39" s="450" t="s">
        <v>327</v>
      </c>
      <c r="JST39" s="450" t="s">
        <v>144</v>
      </c>
      <c r="JSU39" s="446" t="s">
        <v>145</v>
      </c>
      <c r="JSV39" s="446" t="s">
        <v>131</v>
      </c>
      <c r="JSW39" s="446" t="s">
        <v>130</v>
      </c>
      <c r="JSX39" s="446">
        <v>0.5</v>
      </c>
      <c r="JSY39" s="451">
        <f>+VLOOKUP(JST39,[111]Insumos!$A$2:$F$2700,5,FALSE)</f>
        <v>1402</v>
      </c>
      <c r="JSZ39" s="451">
        <f>+ROUND(JSX39*JSY39,0)</f>
        <v>701</v>
      </c>
      <c r="JTA39" s="450" t="s">
        <v>327</v>
      </c>
      <c r="JTB39" s="450" t="s">
        <v>144</v>
      </c>
      <c r="JTC39" s="446" t="s">
        <v>145</v>
      </c>
      <c r="JTD39" s="446" t="s">
        <v>131</v>
      </c>
      <c r="JTE39" s="446" t="s">
        <v>130</v>
      </c>
      <c r="JTF39" s="446">
        <v>0.5</v>
      </c>
      <c r="JTG39" s="451">
        <f>+VLOOKUP(JTB39,[111]Insumos!$A$2:$F$2700,5,FALSE)</f>
        <v>1402</v>
      </c>
      <c r="JTH39" s="451">
        <f>+ROUND(JTF39*JTG39,0)</f>
        <v>701</v>
      </c>
      <c r="JTI39" s="450" t="s">
        <v>327</v>
      </c>
      <c r="JTJ39" s="450" t="s">
        <v>144</v>
      </c>
      <c r="JTK39" s="446" t="s">
        <v>145</v>
      </c>
      <c r="JTL39" s="446" t="s">
        <v>131</v>
      </c>
      <c r="JTM39" s="446" t="s">
        <v>130</v>
      </c>
      <c r="JTN39" s="446">
        <v>0.5</v>
      </c>
      <c r="JTO39" s="451">
        <f>+VLOOKUP(JTJ39,[111]Insumos!$A$2:$F$2700,5,FALSE)</f>
        <v>1402</v>
      </c>
      <c r="JTP39" s="451">
        <f>+ROUND(JTN39*JTO39,0)</f>
        <v>701</v>
      </c>
      <c r="JTQ39" s="450" t="s">
        <v>327</v>
      </c>
      <c r="JTR39" s="450" t="s">
        <v>144</v>
      </c>
      <c r="JTS39" s="446" t="s">
        <v>145</v>
      </c>
      <c r="JTT39" s="446" t="s">
        <v>131</v>
      </c>
      <c r="JTU39" s="446" t="s">
        <v>130</v>
      </c>
      <c r="JTV39" s="446">
        <v>0.5</v>
      </c>
      <c r="JTW39" s="451">
        <f>+VLOOKUP(JTR39,[111]Insumos!$A$2:$F$2700,5,FALSE)</f>
        <v>1402</v>
      </c>
      <c r="JTX39" s="451">
        <f>+ROUND(JTV39*JTW39,0)</f>
        <v>701</v>
      </c>
      <c r="JTY39" s="450" t="s">
        <v>327</v>
      </c>
      <c r="JTZ39" s="450" t="s">
        <v>144</v>
      </c>
      <c r="JUA39" s="446" t="s">
        <v>145</v>
      </c>
      <c r="JUB39" s="446" t="s">
        <v>131</v>
      </c>
      <c r="JUC39" s="446" t="s">
        <v>130</v>
      </c>
      <c r="JUD39" s="446">
        <v>0.5</v>
      </c>
      <c r="JUE39" s="451">
        <f>+VLOOKUP(JTZ39,[111]Insumos!$A$2:$F$2700,5,FALSE)</f>
        <v>1402</v>
      </c>
      <c r="JUF39" s="451">
        <f>+ROUND(JUD39*JUE39,0)</f>
        <v>701</v>
      </c>
      <c r="JUG39" s="450" t="s">
        <v>327</v>
      </c>
      <c r="JUH39" s="450" t="s">
        <v>144</v>
      </c>
      <c r="JUI39" s="446" t="s">
        <v>145</v>
      </c>
      <c r="JUJ39" s="446" t="s">
        <v>131</v>
      </c>
      <c r="JUK39" s="446" t="s">
        <v>130</v>
      </c>
      <c r="JUL39" s="446">
        <v>0.5</v>
      </c>
      <c r="JUM39" s="451">
        <f>+VLOOKUP(JUH39,[111]Insumos!$A$2:$F$2700,5,FALSE)</f>
        <v>1402</v>
      </c>
      <c r="JUN39" s="451">
        <f>+ROUND(JUL39*JUM39,0)</f>
        <v>701</v>
      </c>
      <c r="JUO39" s="450" t="s">
        <v>327</v>
      </c>
      <c r="JUP39" s="450" t="s">
        <v>144</v>
      </c>
      <c r="JUQ39" s="446" t="s">
        <v>145</v>
      </c>
      <c r="JUR39" s="446" t="s">
        <v>131</v>
      </c>
      <c r="JUS39" s="446" t="s">
        <v>130</v>
      </c>
      <c r="JUT39" s="446">
        <v>0.5</v>
      </c>
      <c r="JUU39" s="451">
        <f>+VLOOKUP(JUP39,[111]Insumos!$A$2:$F$2700,5,FALSE)</f>
        <v>1402</v>
      </c>
      <c r="JUV39" s="451">
        <f>+ROUND(JUT39*JUU39,0)</f>
        <v>701</v>
      </c>
      <c r="JUW39" s="450" t="s">
        <v>327</v>
      </c>
      <c r="JUX39" s="450" t="s">
        <v>144</v>
      </c>
      <c r="JUY39" s="446" t="s">
        <v>145</v>
      </c>
      <c r="JUZ39" s="446" t="s">
        <v>131</v>
      </c>
      <c r="JVA39" s="446" t="s">
        <v>130</v>
      </c>
      <c r="JVB39" s="446">
        <v>0.5</v>
      </c>
      <c r="JVC39" s="451">
        <f>+VLOOKUP(JUX39,[111]Insumos!$A$2:$F$2700,5,FALSE)</f>
        <v>1402</v>
      </c>
      <c r="JVD39" s="451">
        <f>+ROUND(JVB39*JVC39,0)</f>
        <v>701</v>
      </c>
      <c r="JVE39" s="450" t="s">
        <v>327</v>
      </c>
      <c r="JVF39" s="450" t="s">
        <v>144</v>
      </c>
      <c r="JVG39" s="446" t="s">
        <v>145</v>
      </c>
      <c r="JVH39" s="446" t="s">
        <v>131</v>
      </c>
      <c r="JVI39" s="446" t="s">
        <v>130</v>
      </c>
      <c r="JVJ39" s="446">
        <v>0.5</v>
      </c>
      <c r="JVK39" s="451">
        <f>+VLOOKUP(JVF39,[111]Insumos!$A$2:$F$2700,5,FALSE)</f>
        <v>1402</v>
      </c>
      <c r="JVL39" s="451">
        <f>+ROUND(JVJ39*JVK39,0)</f>
        <v>701</v>
      </c>
      <c r="JVM39" s="450" t="s">
        <v>327</v>
      </c>
      <c r="JVN39" s="450" t="s">
        <v>144</v>
      </c>
      <c r="JVO39" s="446" t="s">
        <v>145</v>
      </c>
      <c r="JVP39" s="446" t="s">
        <v>131</v>
      </c>
      <c r="JVQ39" s="446" t="s">
        <v>130</v>
      </c>
      <c r="JVR39" s="446">
        <v>0.5</v>
      </c>
      <c r="JVS39" s="451">
        <f>+VLOOKUP(JVN39,[111]Insumos!$A$2:$F$2700,5,FALSE)</f>
        <v>1402</v>
      </c>
      <c r="JVT39" s="451">
        <f>+ROUND(JVR39*JVS39,0)</f>
        <v>701</v>
      </c>
      <c r="JVU39" s="450" t="s">
        <v>327</v>
      </c>
      <c r="JVV39" s="450" t="s">
        <v>144</v>
      </c>
      <c r="JVW39" s="446" t="s">
        <v>145</v>
      </c>
      <c r="JVX39" s="446" t="s">
        <v>131</v>
      </c>
      <c r="JVY39" s="446" t="s">
        <v>130</v>
      </c>
      <c r="JVZ39" s="446">
        <v>0.5</v>
      </c>
      <c r="JWA39" s="451">
        <f>+VLOOKUP(JVV39,[111]Insumos!$A$2:$F$2700,5,FALSE)</f>
        <v>1402</v>
      </c>
      <c r="JWB39" s="451">
        <f>+ROUND(JVZ39*JWA39,0)</f>
        <v>701</v>
      </c>
      <c r="JWC39" s="450" t="s">
        <v>327</v>
      </c>
      <c r="JWD39" s="450" t="s">
        <v>144</v>
      </c>
      <c r="JWE39" s="446" t="s">
        <v>145</v>
      </c>
      <c r="JWF39" s="446" t="s">
        <v>131</v>
      </c>
      <c r="JWG39" s="446" t="s">
        <v>130</v>
      </c>
      <c r="JWH39" s="446">
        <v>0.5</v>
      </c>
      <c r="JWI39" s="451">
        <f>+VLOOKUP(JWD39,[111]Insumos!$A$2:$F$2700,5,FALSE)</f>
        <v>1402</v>
      </c>
      <c r="JWJ39" s="451">
        <f>+ROUND(JWH39*JWI39,0)</f>
        <v>701</v>
      </c>
      <c r="JWK39" s="450" t="s">
        <v>327</v>
      </c>
      <c r="JWL39" s="450" t="s">
        <v>144</v>
      </c>
      <c r="JWM39" s="446" t="s">
        <v>145</v>
      </c>
      <c r="JWN39" s="446" t="s">
        <v>131</v>
      </c>
      <c r="JWO39" s="446" t="s">
        <v>130</v>
      </c>
      <c r="JWP39" s="446">
        <v>0.5</v>
      </c>
      <c r="JWQ39" s="451">
        <f>+VLOOKUP(JWL39,[111]Insumos!$A$2:$F$2700,5,FALSE)</f>
        <v>1402</v>
      </c>
      <c r="JWR39" s="451">
        <f>+ROUND(JWP39*JWQ39,0)</f>
        <v>701</v>
      </c>
      <c r="JWS39" s="450" t="s">
        <v>327</v>
      </c>
      <c r="JWT39" s="450" t="s">
        <v>144</v>
      </c>
      <c r="JWU39" s="446" t="s">
        <v>145</v>
      </c>
      <c r="JWV39" s="446" t="s">
        <v>131</v>
      </c>
      <c r="JWW39" s="446" t="s">
        <v>130</v>
      </c>
      <c r="JWX39" s="446">
        <v>0.5</v>
      </c>
      <c r="JWY39" s="451">
        <f>+VLOOKUP(JWT39,[111]Insumos!$A$2:$F$2700,5,FALSE)</f>
        <v>1402</v>
      </c>
      <c r="JWZ39" s="451">
        <f>+ROUND(JWX39*JWY39,0)</f>
        <v>701</v>
      </c>
      <c r="JXA39" s="450" t="s">
        <v>327</v>
      </c>
      <c r="JXB39" s="450" t="s">
        <v>144</v>
      </c>
      <c r="JXC39" s="446" t="s">
        <v>145</v>
      </c>
      <c r="JXD39" s="446" t="s">
        <v>131</v>
      </c>
      <c r="JXE39" s="446" t="s">
        <v>130</v>
      </c>
      <c r="JXF39" s="446">
        <v>0.5</v>
      </c>
      <c r="JXG39" s="451">
        <f>+VLOOKUP(JXB39,[111]Insumos!$A$2:$F$2700,5,FALSE)</f>
        <v>1402</v>
      </c>
      <c r="JXH39" s="451">
        <f>+ROUND(JXF39*JXG39,0)</f>
        <v>701</v>
      </c>
      <c r="JXI39" s="450" t="s">
        <v>327</v>
      </c>
      <c r="JXJ39" s="450" t="s">
        <v>144</v>
      </c>
      <c r="JXK39" s="446" t="s">
        <v>145</v>
      </c>
      <c r="JXL39" s="446" t="s">
        <v>131</v>
      </c>
      <c r="JXM39" s="446" t="s">
        <v>130</v>
      </c>
      <c r="JXN39" s="446">
        <v>0.5</v>
      </c>
      <c r="JXO39" s="451">
        <f>+VLOOKUP(JXJ39,[111]Insumos!$A$2:$F$2700,5,FALSE)</f>
        <v>1402</v>
      </c>
      <c r="JXP39" s="451">
        <f>+ROUND(JXN39*JXO39,0)</f>
        <v>701</v>
      </c>
      <c r="JXQ39" s="450" t="s">
        <v>327</v>
      </c>
      <c r="JXR39" s="450" t="s">
        <v>144</v>
      </c>
      <c r="JXS39" s="446" t="s">
        <v>145</v>
      </c>
      <c r="JXT39" s="446" t="s">
        <v>131</v>
      </c>
      <c r="JXU39" s="446" t="s">
        <v>130</v>
      </c>
      <c r="JXV39" s="446">
        <v>0.5</v>
      </c>
      <c r="JXW39" s="451">
        <f>+VLOOKUP(JXR39,[111]Insumos!$A$2:$F$2700,5,FALSE)</f>
        <v>1402</v>
      </c>
      <c r="JXX39" s="451">
        <f>+ROUND(JXV39*JXW39,0)</f>
        <v>701</v>
      </c>
      <c r="JXY39" s="450" t="s">
        <v>327</v>
      </c>
      <c r="JXZ39" s="450" t="s">
        <v>144</v>
      </c>
      <c r="JYA39" s="446" t="s">
        <v>145</v>
      </c>
      <c r="JYB39" s="446" t="s">
        <v>131</v>
      </c>
      <c r="JYC39" s="446" t="s">
        <v>130</v>
      </c>
      <c r="JYD39" s="446">
        <v>0.5</v>
      </c>
      <c r="JYE39" s="451">
        <f>+VLOOKUP(JXZ39,[111]Insumos!$A$2:$F$2700,5,FALSE)</f>
        <v>1402</v>
      </c>
      <c r="JYF39" s="451">
        <f>+ROUND(JYD39*JYE39,0)</f>
        <v>701</v>
      </c>
      <c r="JYG39" s="450" t="s">
        <v>327</v>
      </c>
      <c r="JYH39" s="450" t="s">
        <v>144</v>
      </c>
      <c r="JYI39" s="446" t="s">
        <v>145</v>
      </c>
      <c r="JYJ39" s="446" t="s">
        <v>131</v>
      </c>
      <c r="JYK39" s="446" t="s">
        <v>130</v>
      </c>
      <c r="JYL39" s="446">
        <v>0.5</v>
      </c>
      <c r="JYM39" s="451">
        <f>+VLOOKUP(JYH39,[111]Insumos!$A$2:$F$2700,5,FALSE)</f>
        <v>1402</v>
      </c>
      <c r="JYN39" s="451">
        <f>+ROUND(JYL39*JYM39,0)</f>
        <v>701</v>
      </c>
      <c r="JYO39" s="450" t="s">
        <v>327</v>
      </c>
      <c r="JYP39" s="450" t="s">
        <v>144</v>
      </c>
      <c r="JYQ39" s="446" t="s">
        <v>145</v>
      </c>
      <c r="JYR39" s="446" t="s">
        <v>131</v>
      </c>
      <c r="JYS39" s="446" t="s">
        <v>130</v>
      </c>
      <c r="JYT39" s="446">
        <v>0.5</v>
      </c>
      <c r="JYU39" s="451">
        <f>+VLOOKUP(JYP39,[111]Insumos!$A$2:$F$2700,5,FALSE)</f>
        <v>1402</v>
      </c>
      <c r="JYV39" s="451">
        <f>+ROUND(JYT39*JYU39,0)</f>
        <v>701</v>
      </c>
      <c r="JYW39" s="450" t="s">
        <v>327</v>
      </c>
      <c r="JYX39" s="450" t="s">
        <v>144</v>
      </c>
      <c r="JYY39" s="446" t="s">
        <v>145</v>
      </c>
      <c r="JYZ39" s="446" t="s">
        <v>131</v>
      </c>
      <c r="JZA39" s="446" t="s">
        <v>130</v>
      </c>
      <c r="JZB39" s="446">
        <v>0.5</v>
      </c>
      <c r="JZC39" s="451">
        <f>+VLOOKUP(JYX39,[111]Insumos!$A$2:$F$2700,5,FALSE)</f>
        <v>1402</v>
      </c>
      <c r="JZD39" s="451">
        <f>+ROUND(JZB39*JZC39,0)</f>
        <v>701</v>
      </c>
      <c r="JZE39" s="450" t="s">
        <v>327</v>
      </c>
      <c r="JZF39" s="450" t="s">
        <v>144</v>
      </c>
      <c r="JZG39" s="446" t="s">
        <v>145</v>
      </c>
      <c r="JZH39" s="446" t="s">
        <v>131</v>
      </c>
      <c r="JZI39" s="446" t="s">
        <v>130</v>
      </c>
      <c r="JZJ39" s="446">
        <v>0.5</v>
      </c>
      <c r="JZK39" s="451">
        <f>+VLOOKUP(JZF39,[111]Insumos!$A$2:$F$2700,5,FALSE)</f>
        <v>1402</v>
      </c>
      <c r="JZL39" s="451">
        <f>+ROUND(JZJ39*JZK39,0)</f>
        <v>701</v>
      </c>
      <c r="JZM39" s="450" t="s">
        <v>327</v>
      </c>
      <c r="JZN39" s="450" t="s">
        <v>144</v>
      </c>
      <c r="JZO39" s="446" t="s">
        <v>145</v>
      </c>
      <c r="JZP39" s="446" t="s">
        <v>131</v>
      </c>
      <c r="JZQ39" s="446" t="s">
        <v>130</v>
      </c>
      <c r="JZR39" s="446">
        <v>0.5</v>
      </c>
      <c r="JZS39" s="451">
        <f>+VLOOKUP(JZN39,[111]Insumos!$A$2:$F$2700,5,FALSE)</f>
        <v>1402</v>
      </c>
      <c r="JZT39" s="451">
        <f>+ROUND(JZR39*JZS39,0)</f>
        <v>701</v>
      </c>
      <c r="JZU39" s="450" t="s">
        <v>327</v>
      </c>
      <c r="JZV39" s="450" t="s">
        <v>144</v>
      </c>
      <c r="JZW39" s="446" t="s">
        <v>145</v>
      </c>
      <c r="JZX39" s="446" t="s">
        <v>131</v>
      </c>
      <c r="JZY39" s="446" t="s">
        <v>130</v>
      </c>
      <c r="JZZ39" s="446">
        <v>0.5</v>
      </c>
      <c r="KAA39" s="451">
        <f>+VLOOKUP(JZV39,[111]Insumos!$A$2:$F$2700,5,FALSE)</f>
        <v>1402</v>
      </c>
      <c r="KAB39" s="451">
        <f>+ROUND(JZZ39*KAA39,0)</f>
        <v>701</v>
      </c>
      <c r="KAC39" s="450" t="s">
        <v>327</v>
      </c>
      <c r="KAD39" s="450" t="s">
        <v>144</v>
      </c>
      <c r="KAE39" s="446" t="s">
        <v>145</v>
      </c>
      <c r="KAF39" s="446" t="s">
        <v>131</v>
      </c>
      <c r="KAG39" s="446" t="s">
        <v>130</v>
      </c>
      <c r="KAH39" s="446">
        <v>0.5</v>
      </c>
      <c r="KAI39" s="451">
        <f>+VLOOKUP(KAD39,[111]Insumos!$A$2:$F$2700,5,FALSE)</f>
        <v>1402</v>
      </c>
      <c r="KAJ39" s="451">
        <f>+ROUND(KAH39*KAI39,0)</f>
        <v>701</v>
      </c>
      <c r="KAK39" s="450" t="s">
        <v>327</v>
      </c>
      <c r="KAL39" s="450" t="s">
        <v>144</v>
      </c>
      <c r="KAM39" s="446" t="s">
        <v>145</v>
      </c>
      <c r="KAN39" s="446" t="s">
        <v>131</v>
      </c>
      <c r="KAO39" s="446" t="s">
        <v>130</v>
      </c>
      <c r="KAP39" s="446">
        <v>0.5</v>
      </c>
      <c r="KAQ39" s="451">
        <f>+VLOOKUP(KAL39,[111]Insumos!$A$2:$F$2700,5,FALSE)</f>
        <v>1402</v>
      </c>
      <c r="KAR39" s="451">
        <f>+ROUND(KAP39*KAQ39,0)</f>
        <v>701</v>
      </c>
      <c r="KAS39" s="450" t="s">
        <v>327</v>
      </c>
      <c r="KAT39" s="450" t="s">
        <v>144</v>
      </c>
      <c r="KAU39" s="446" t="s">
        <v>145</v>
      </c>
      <c r="KAV39" s="446" t="s">
        <v>131</v>
      </c>
      <c r="KAW39" s="446" t="s">
        <v>130</v>
      </c>
      <c r="KAX39" s="446">
        <v>0.5</v>
      </c>
      <c r="KAY39" s="451">
        <f>+VLOOKUP(KAT39,[111]Insumos!$A$2:$F$2700,5,FALSE)</f>
        <v>1402</v>
      </c>
      <c r="KAZ39" s="451">
        <f>+ROUND(KAX39*KAY39,0)</f>
        <v>701</v>
      </c>
      <c r="KBA39" s="450" t="s">
        <v>327</v>
      </c>
      <c r="KBB39" s="450" t="s">
        <v>144</v>
      </c>
      <c r="KBC39" s="446" t="s">
        <v>145</v>
      </c>
      <c r="KBD39" s="446" t="s">
        <v>131</v>
      </c>
      <c r="KBE39" s="446" t="s">
        <v>130</v>
      </c>
      <c r="KBF39" s="446">
        <v>0.5</v>
      </c>
      <c r="KBG39" s="451">
        <f>+VLOOKUP(KBB39,[111]Insumos!$A$2:$F$2700,5,FALSE)</f>
        <v>1402</v>
      </c>
      <c r="KBH39" s="451">
        <f>+ROUND(KBF39*KBG39,0)</f>
        <v>701</v>
      </c>
      <c r="KBI39" s="450" t="s">
        <v>327</v>
      </c>
      <c r="KBJ39" s="450" t="s">
        <v>144</v>
      </c>
      <c r="KBK39" s="446" t="s">
        <v>145</v>
      </c>
      <c r="KBL39" s="446" t="s">
        <v>131</v>
      </c>
      <c r="KBM39" s="446" t="s">
        <v>130</v>
      </c>
      <c r="KBN39" s="446">
        <v>0.5</v>
      </c>
      <c r="KBO39" s="451">
        <f>+VLOOKUP(KBJ39,[111]Insumos!$A$2:$F$2700,5,FALSE)</f>
        <v>1402</v>
      </c>
      <c r="KBP39" s="451">
        <f>+ROUND(KBN39*KBO39,0)</f>
        <v>701</v>
      </c>
      <c r="KBQ39" s="450" t="s">
        <v>327</v>
      </c>
      <c r="KBR39" s="450" t="s">
        <v>144</v>
      </c>
      <c r="KBS39" s="446" t="s">
        <v>145</v>
      </c>
      <c r="KBT39" s="446" t="s">
        <v>131</v>
      </c>
      <c r="KBU39" s="446" t="s">
        <v>130</v>
      </c>
      <c r="KBV39" s="446">
        <v>0.5</v>
      </c>
      <c r="KBW39" s="451">
        <f>+VLOOKUP(KBR39,[111]Insumos!$A$2:$F$2700,5,FALSE)</f>
        <v>1402</v>
      </c>
      <c r="KBX39" s="451">
        <f>+ROUND(KBV39*KBW39,0)</f>
        <v>701</v>
      </c>
      <c r="KBY39" s="450" t="s">
        <v>327</v>
      </c>
      <c r="KBZ39" s="450" t="s">
        <v>144</v>
      </c>
      <c r="KCA39" s="446" t="s">
        <v>145</v>
      </c>
      <c r="KCB39" s="446" t="s">
        <v>131</v>
      </c>
      <c r="KCC39" s="446" t="s">
        <v>130</v>
      </c>
      <c r="KCD39" s="446">
        <v>0.5</v>
      </c>
      <c r="KCE39" s="451">
        <f>+VLOOKUP(KBZ39,[111]Insumos!$A$2:$F$2700,5,FALSE)</f>
        <v>1402</v>
      </c>
      <c r="KCF39" s="451">
        <f>+ROUND(KCD39*KCE39,0)</f>
        <v>701</v>
      </c>
      <c r="KCG39" s="450" t="s">
        <v>327</v>
      </c>
      <c r="KCH39" s="450" t="s">
        <v>144</v>
      </c>
      <c r="KCI39" s="446" t="s">
        <v>145</v>
      </c>
      <c r="KCJ39" s="446" t="s">
        <v>131</v>
      </c>
      <c r="KCK39" s="446" t="s">
        <v>130</v>
      </c>
      <c r="KCL39" s="446">
        <v>0.5</v>
      </c>
      <c r="KCM39" s="451">
        <f>+VLOOKUP(KCH39,[111]Insumos!$A$2:$F$2700,5,FALSE)</f>
        <v>1402</v>
      </c>
      <c r="KCN39" s="451">
        <f>+ROUND(KCL39*KCM39,0)</f>
        <v>701</v>
      </c>
      <c r="KCO39" s="450" t="s">
        <v>327</v>
      </c>
      <c r="KCP39" s="450" t="s">
        <v>144</v>
      </c>
      <c r="KCQ39" s="446" t="s">
        <v>145</v>
      </c>
      <c r="KCR39" s="446" t="s">
        <v>131</v>
      </c>
      <c r="KCS39" s="446" t="s">
        <v>130</v>
      </c>
      <c r="KCT39" s="446">
        <v>0.5</v>
      </c>
      <c r="KCU39" s="451">
        <f>+VLOOKUP(KCP39,[111]Insumos!$A$2:$F$2700,5,FALSE)</f>
        <v>1402</v>
      </c>
      <c r="KCV39" s="451">
        <f>+ROUND(KCT39*KCU39,0)</f>
        <v>701</v>
      </c>
      <c r="KCW39" s="450" t="s">
        <v>327</v>
      </c>
      <c r="KCX39" s="450" t="s">
        <v>144</v>
      </c>
      <c r="KCY39" s="446" t="s">
        <v>145</v>
      </c>
      <c r="KCZ39" s="446" t="s">
        <v>131</v>
      </c>
      <c r="KDA39" s="446" t="s">
        <v>130</v>
      </c>
      <c r="KDB39" s="446">
        <v>0.5</v>
      </c>
      <c r="KDC39" s="451">
        <f>+VLOOKUP(KCX39,[111]Insumos!$A$2:$F$2700,5,FALSE)</f>
        <v>1402</v>
      </c>
      <c r="KDD39" s="451">
        <f>+ROUND(KDB39*KDC39,0)</f>
        <v>701</v>
      </c>
      <c r="KDE39" s="450" t="s">
        <v>327</v>
      </c>
      <c r="KDF39" s="450" t="s">
        <v>144</v>
      </c>
      <c r="KDG39" s="446" t="s">
        <v>145</v>
      </c>
      <c r="KDH39" s="446" t="s">
        <v>131</v>
      </c>
      <c r="KDI39" s="446" t="s">
        <v>130</v>
      </c>
      <c r="KDJ39" s="446">
        <v>0.5</v>
      </c>
      <c r="KDK39" s="451">
        <f>+VLOOKUP(KDF39,[111]Insumos!$A$2:$F$2700,5,FALSE)</f>
        <v>1402</v>
      </c>
      <c r="KDL39" s="451">
        <f>+ROUND(KDJ39*KDK39,0)</f>
        <v>701</v>
      </c>
      <c r="KDM39" s="450" t="s">
        <v>327</v>
      </c>
      <c r="KDN39" s="450" t="s">
        <v>144</v>
      </c>
      <c r="KDO39" s="446" t="s">
        <v>145</v>
      </c>
      <c r="KDP39" s="446" t="s">
        <v>131</v>
      </c>
      <c r="KDQ39" s="446" t="s">
        <v>130</v>
      </c>
      <c r="KDR39" s="446">
        <v>0.5</v>
      </c>
      <c r="KDS39" s="451">
        <f>+VLOOKUP(KDN39,[111]Insumos!$A$2:$F$2700,5,FALSE)</f>
        <v>1402</v>
      </c>
      <c r="KDT39" s="451">
        <f>+ROUND(KDR39*KDS39,0)</f>
        <v>701</v>
      </c>
      <c r="KDU39" s="450" t="s">
        <v>327</v>
      </c>
      <c r="KDV39" s="450" t="s">
        <v>144</v>
      </c>
      <c r="KDW39" s="446" t="s">
        <v>145</v>
      </c>
      <c r="KDX39" s="446" t="s">
        <v>131</v>
      </c>
      <c r="KDY39" s="446" t="s">
        <v>130</v>
      </c>
      <c r="KDZ39" s="446">
        <v>0.5</v>
      </c>
      <c r="KEA39" s="451">
        <f>+VLOOKUP(KDV39,[111]Insumos!$A$2:$F$2700,5,FALSE)</f>
        <v>1402</v>
      </c>
      <c r="KEB39" s="451">
        <f>+ROUND(KDZ39*KEA39,0)</f>
        <v>701</v>
      </c>
      <c r="KEC39" s="450" t="s">
        <v>327</v>
      </c>
      <c r="KED39" s="450" t="s">
        <v>144</v>
      </c>
      <c r="KEE39" s="446" t="s">
        <v>145</v>
      </c>
      <c r="KEF39" s="446" t="s">
        <v>131</v>
      </c>
      <c r="KEG39" s="446" t="s">
        <v>130</v>
      </c>
      <c r="KEH39" s="446">
        <v>0.5</v>
      </c>
      <c r="KEI39" s="451">
        <f>+VLOOKUP(KED39,[111]Insumos!$A$2:$F$2700,5,FALSE)</f>
        <v>1402</v>
      </c>
      <c r="KEJ39" s="451">
        <f>+ROUND(KEH39*KEI39,0)</f>
        <v>701</v>
      </c>
      <c r="KEK39" s="450" t="s">
        <v>327</v>
      </c>
      <c r="KEL39" s="450" t="s">
        <v>144</v>
      </c>
      <c r="KEM39" s="446" t="s">
        <v>145</v>
      </c>
      <c r="KEN39" s="446" t="s">
        <v>131</v>
      </c>
      <c r="KEO39" s="446" t="s">
        <v>130</v>
      </c>
      <c r="KEP39" s="446">
        <v>0.5</v>
      </c>
      <c r="KEQ39" s="451">
        <f>+VLOOKUP(KEL39,[111]Insumos!$A$2:$F$2700,5,FALSE)</f>
        <v>1402</v>
      </c>
      <c r="KER39" s="451">
        <f>+ROUND(KEP39*KEQ39,0)</f>
        <v>701</v>
      </c>
      <c r="KES39" s="450" t="s">
        <v>327</v>
      </c>
      <c r="KET39" s="450" t="s">
        <v>144</v>
      </c>
      <c r="KEU39" s="446" t="s">
        <v>145</v>
      </c>
      <c r="KEV39" s="446" t="s">
        <v>131</v>
      </c>
      <c r="KEW39" s="446" t="s">
        <v>130</v>
      </c>
      <c r="KEX39" s="446">
        <v>0.5</v>
      </c>
      <c r="KEY39" s="451">
        <f>+VLOOKUP(KET39,[111]Insumos!$A$2:$F$2700,5,FALSE)</f>
        <v>1402</v>
      </c>
      <c r="KEZ39" s="451">
        <f>+ROUND(KEX39*KEY39,0)</f>
        <v>701</v>
      </c>
      <c r="KFA39" s="450" t="s">
        <v>327</v>
      </c>
      <c r="KFB39" s="450" t="s">
        <v>144</v>
      </c>
      <c r="KFC39" s="446" t="s">
        <v>145</v>
      </c>
      <c r="KFD39" s="446" t="s">
        <v>131</v>
      </c>
      <c r="KFE39" s="446" t="s">
        <v>130</v>
      </c>
      <c r="KFF39" s="446">
        <v>0.5</v>
      </c>
      <c r="KFG39" s="451">
        <f>+VLOOKUP(KFB39,[111]Insumos!$A$2:$F$2700,5,FALSE)</f>
        <v>1402</v>
      </c>
      <c r="KFH39" s="451">
        <f>+ROUND(KFF39*KFG39,0)</f>
        <v>701</v>
      </c>
      <c r="KFI39" s="450" t="s">
        <v>327</v>
      </c>
      <c r="KFJ39" s="450" t="s">
        <v>144</v>
      </c>
      <c r="KFK39" s="446" t="s">
        <v>145</v>
      </c>
      <c r="KFL39" s="446" t="s">
        <v>131</v>
      </c>
      <c r="KFM39" s="446" t="s">
        <v>130</v>
      </c>
      <c r="KFN39" s="446">
        <v>0.5</v>
      </c>
      <c r="KFO39" s="451">
        <f>+VLOOKUP(KFJ39,[111]Insumos!$A$2:$F$2700,5,FALSE)</f>
        <v>1402</v>
      </c>
      <c r="KFP39" s="451">
        <f>+ROUND(KFN39*KFO39,0)</f>
        <v>701</v>
      </c>
      <c r="KFQ39" s="450" t="s">
        <v>327</v>
      </c>
      <c r="KFR39" s="450" t="s">
        <v>144</v>
      </c>
      <c r="KFS39" s="446" t="s">
        <v>145</v>
      </c>
      <c r="KFT39" s="446" t="s">
        <v>131</v>
      </c>
      <c r="KFU39" s="446" t="s">
        <v>130</v>
      </c>
      <c r="KFV39" s="446">
        <v>0.5</v>
      </c>
      <c r="KFW39" s="451">
        <f>+VLOOKUP(KFR39,[111]Insumos!$A$2:$F$2700,5,FALSE)</f>
        <v>1402</v>
      </c>
      <c r="KFX39" s="451">
        <f>+ROUND(KFV39*KFW39,0)</f>
        <v>701</v>
      </c>
      <c r="KFY39" s="450" t="s">
        <v>327</v>
      </c>
      <c r="KFZ39" s="450" t="s">
        <v>144</v>
      </c>
      <c r="KGA39" s="446" t="s">
        <v>145</v>
      </c>
      <c r="KGB39" s="446" t="s">
        <v>131</v>
      </c>
      <c r="KGC39" s="446" t="s">
        <v>130</v>
      </c>
      <c r="KGD39" s="446">
        <v>0.5</v>
      </c>
      <c r="KGE39" s="451">
        <f>+VLOOKUP(KFZ39,[111]Insumos!$A$2:$F$2700,5,FALSE)</f>
        <v>1402</v>
      </c>
      <c r="KGF39" s="451">
        <f>+ROUND(KGD39*KGE39,0)</f>
        <v>701</v>
      </c>
      <c r="KGG39" s="450" t="s">
        <v>327</v>
      </c>
      <c r="KGH39" s="450" t="s">
        <v>144</v>
      </c>
      <c r="KGI39" s="446" t="s">
        <v>145</v>
      </c>
      <c r="KGJ39" s="446" t="s">
        <v>131</v>
      </c>
      <c r="KGK39" s="446" t="s">
        <v>130</v>
      </c>
      <c r="KGL39" s="446">
        <v>0.5</v>
      </c>
      <c r="KGM39" s="451">
        <f>+VLOOKUP(KGH39,[111]Insumos!$A$2:$F$2700,5,FALSE)</f>
        <v>1402</v>
      </c>
      <c r="KGN39" s="451">
        <f>+ROUND(KGL39*KGM39,0)</f>
        <v>701</v>
      </c>
      <c r="KGO39" s="450" t="s">
        <v>327</v>
      </c>
      <c r="KGP39" s="450" t="s">
        <v>144</v>
      </c>
      <c r="KGQ39" s="446" t="s">
        <v>145</v>
      </c>
      <c r="KGR39" s="446" t="s">
        <v>131</v>
      </c>
      <c r="KGS39" s="446" t="s">
        <v>130</v>
      </c>
      <c r="KGT39" s="446">
        <v>0.5</v>
      </c>
      <c r="KGU39" s="451">
        <f>+VLOOKUP(KGP39,[111]Insumos!$A$2:$F$2700,5,FALSE)</f>
        <v>1402</v>
      </c>
      <c r="KGV39" s="451">
        <f>+ROUND(KGT39*KGU39,0)</f>
        <v>701</v>
      </c>
      <c r="KGW39" s="450" t="s">
        <v>327</v>
      </c>
      <c r="KGX39" s="450" t="s">
        <v>144</v>
      </c>
      <c r="KGY39" s="446" t="s">
        <v>145</v>
      </c>
      <c r="KGZ39" s="446" t="s">
        <v>131</v>
      </c>
      <c r="KHA39" s="446" t="s">
        <v>130</v>
      </c>
      <c r="KHB39" s="446">
        <v>0.5</v>
      </c>
      <c r="KHC39" s="451">
        <f>+VLOOKUP(KGX39,[111]Insumos!$A$2:$F$2700,5,FALSE)</f>
        <v>1402</v>
      </c>
      <c r="KHD39" s="451">
        <f>+ROUND(KHB39*KHC39,0)</f>
        <v>701</v>
      </c>
      <c r="KHE39" s="450" t="s">
        <v>327</v>
      </c>
      <c r="KHF39" s="450" t="s">
        <v>144</v>
      </c>
      <c r="KHG39" s="446" t="s">
        <v>145</v>
      </c>
      <c r="KHH39" s="446" t="s">
        <v>131</v>
      </c>
      <c r="KHI39" s="446" t="s">
        <v>130</v>
      </c>
      <c r="KHJ39" s="446">
        <v>0.5</v>
      </c>
      <c r="KHK39" s="451">
        <f>+VLOOKUP(KHF39,[111]Insumos!$A$2:$F$2700,5,FALSE)</f>
        <v>1402</v>
      </c>
      <c r="KHL39" s="451">
        <f>+ROUND(KHJ39*KHK39,0)</f>
        <v>701</v>
      </c>
      <c r="KHM39" s="450" t="s">
        <v>327</v>
      </c>
      <c r="KHN39" s="450" t="s">
        <v>144</v>
      </c>
      <c r="KHO39" s="446" t="s">
        <v>145</v>
      </c>
      <c r="KHP39" s="446" t="s">
        <v>131</v>
      </c>
      <c r="KHQ39" s="446" t="s">
        <v>130</v>
      </c>
      <c r="KHR39" s="446">
        <v>0.5</v>
      </c>
      <c r="KHS39" s="451">
        <f>+VLOOKUP(KHN39,[111]Insumos!$A$2:$F$2700,5,FALSE)</f>
        <v>1402</v>
      </c>
      <c r="KHT39" s="451">
        <f>+ROUND(KHR39*KHS39,0)</f>
        <v>701</v>
      </c>
      <c r="KHU39" s="450" t="s">
        <v>327</v>
      </c>
      <c r="KHV39" s="450" t="s">
        <v>144</v>
      </c>
      <c r="KHW39" s="446" t="s">
        <v>145</v>
      </c>
      <c r="KHX39" s="446" t="s">
        <v>131</v>
      </c>
      <c r="KHY39" s="446" t="s">
        <v>130</v>
      </c>
      <c r="KHZ39" s="446">
        <v>0.5</v>
      </c>
      <c r="KIA39" s="451">
        <f>+VLOOKUP(KHV39,[111]Insumos!$A$2:$F$2700,5,FALSE)</f>
        <v>1402</v>
      </c>
      <c r="KIB39" s="451">
        <f>+ROUND(KHZ39*KIA39,0)</f>
        <v>701</v>
      </c>
      <c r="KIC39" s="450" t="s">
        <v>327</v>
      </c>
      <c r="KID39" s="450" t="s">
        <v>144</v>
      </c>
      <c r="KIE39" s="446" t="s">
        <v>145</v>
      </c>
      <c r="KIF39" s="446" t="s">
        <v>131</v>
      </c>
      <c r="KIG39" s="446" t="s">
        <v>130</v>
      </c>
      <c r="KIH39" s="446">
        <v>0.5</v>
      </c>
      <c r="KII39" s="451">
        <f>+VLOOKUP(KID39,[111]Insumos!$A$2:$F$2700,5,FALSE)</f>
        <v>1402</v>
      </c>
      <c r="KIJ39" s="451">
        <f>+ROUND(KIH39*KII39,0)</f>
        <v>701</v>
      </c>
      <c r="KIK39" s="450" t="s">
        <v>327</v>
      </c>
      <c r="KIL39" s="450" t="s">
        <v>144</v>
      </c>
      <c r="KIM39" s="446" t="s">
        <v>145</v>
      </c>
      <c r="KIN39" s="446" t="s">
        <v>131</v>
      </c>
      <c r="KIO39" s="446" t="s">
        <v>130</v>
      </c>
      <c r="KIP39" s="446">
        <v>0.5</v>
      </c>
      <c r="KIQ39" s="451">
        <f>+VLOOKUP(KIL39,[111]Insumos!$A$2:$F$2700,5,FALSE)</f>
        <v>1402</v>
      </c>
      <c r="KIR39" s="451">
        <f>+ROUND(KIP39*KIQ39,0)</f>
        <v>701</v>
      </c>
      <c r="KIS39" s="450" t="s">
        <v>327</v>
      </c>
      <c r="KIT39" s="450" t="s">
        <v>144</v>
      </c>
      <c r="KIU39" s="446" t="s">
        <v>145</v>
      </c>
      <c r="KIV39" s="446" t="s">
        <v>131</v>
      </c>
      <c r="KIW39" s="446" t="s">
        <v>130</v>
      </c>
      <c r="KIX39" s="446">
        <v>0.5</v>
      </c>
      <c r="KIY39" s="451">
        <f>+VLOOKUP(KIT39,[111]Insumos!$A$2:$F$2700,5,FALSE)</f>
        <v>1402</v>
      </c>
      <c r="KIZ39" s="451">
        <f>+ROUND(KIX39*KIY39,0)</f>
        <v>701</v>
      </c>
      <c r="KJA39" s="450" t="s">
        <v>327</v>
      </c>
      <c r="KJB39" s="450" t="s">
        <v>144</v>
      </c>
      <c r="KJC39" s="446" t="s">
        <v>145</v>
      </c>
      <c r="KJD39" s="446" t="s">
        <v>131</v>
      </c>
      <c r="KJE39" s="446" t="s">
        <v>130</v>
      </c>
      <c r="KJF39" s="446">
        <v>0.5</v>
      </c>
      <c r="KJG39" s="451">
        <f>+VLOOKUP(KJB39,[111]Insumos!$A$2:$F$2700,5,FALSE)</f>
        <v>1402</v>
      </c>
      <c r="KJH39" s="451">
        <f>+ROUND(KJF39*KJG39,0)</f>
        <v>701</v>
      </c>
      <c r="KJI39" s="450" t="s">
        <v>327</v>
      </c>
      <c r="KJJ39" s="450" t="s">
        <v>144</v>
      </c>
      <c r="KJK39" s="446" t="s">
        <v>145</v>
      </c>
      <c r="KJL39" s="446" t="s">
        <v>131</v>
      </c>
      <c r="KJM39" s="446" t="s">
        <v>130</v>
      </c>
      <c r="KJN39" s="446">
        <v>0.5</v>
      </c>
      <c r="KJO39" s="451">
        <f>+VLOOKUP(KJJ39,[111]Insumos!$A$2:$F$2700,5,FALSE)</f>
        <v>1402</v>
      </c>
      <c r="KJP39" s="451">
        <f>+ROUND(KJN39*KJO39,0)</f>
        <v>701</v>
      </c>
      <c r="KJQ39" s="450" t="s">
        <v>327</v>
      </c>
      <c r="KJR39" s="450" t="s">
        <v>144</v>
      </c>
      <c r="KJS39" s="446" t="s">
        <v>145</v>
      </c>
      <c r="KJT39" s="446" t="s">
        <v>131</v>
      </c>
      <c r="KJU39" s="446" t="s">
        <v>130</v>
      </c>
      <c r="KJV39" s="446">
        <v>0.5</v>
      </c>
      <c r="KJW39" s="451">
        <f>+VLOOKUP(KJR39,[111]Insumos!$A$2:$F$2700,5,FALSE)</f>
        <v>1402</v>
      </c>
      <c r="KJX39" s="451">
        <f>+ROUND(KJV39*KJW39,0)</f>
        <v>701</v>
      </c>
      <c r="KJY39" s="450" t="s">
        <v>327</v>
      </c>
      <c r="KJZ39" s="450" t="s">
        <v>144</v>
      </c>
      <c r="KKA39" s="446" t="s">
        <v>145</v>
      </c>
      <c r="KKB39" s="446" t="s">
        <v>131</v>
      </c>
      <c r="KKC39" s="446" t="s">
        <v>130</v>
      </c>
      <c r="KKD39" s="446">
        <v>0.5</v>
      </c>
      <c r="KKE39" s="451">
        <f>+VLOOKUP(KJZ39,[111]Insumos!$A$2:$F$2700,5,FALSE)</f>
        <v>1402</v>
      </c>
      <c r="KKF39" s="451">
        <f>+ROUND(KKD39*KKE39,0)</f>
        <v>701</v>
      </c>
      <c r="KKG39" s="450" t="s">
        <v>327</v>
      </c>
      <c r="KKH39" s="450" t="s">
        <v>144</v>
      </c>
      <c r="KKI39" s="446" t="s">
        <v>145</v>
      </c>
      <c r="KKJ39" s="446" t="s">
        <v>131</v>
      </c>
      <c r="KKK39" s="446" t="s">
        <v>130</v>
      </c>
      <c r="KKL39" s="446">
        <v>0.5</v>
      </c>
      <c r="KKM39" s="451">
        <f>+VLOOKUP(KKH39,[111]Insumos!$A$2:$F$2700,5,FALSE)</f>
        <v>1402</v>
      </c>
      <c r="KKN39" s="451">
        <f>+ROUND(KKL39*KKM39,0)</f>
        <v>701</v>
      </c>
      <c r="KKO39" s="450" t="s">
        <v>327</v>
      </c>
      <c r="KKP39" s="450" t="s">
        <v>144</v>
      </c>
      <c r="KKQ39" s="446" t="s">
        <v>145</v>
      </c>
      <c r="KKR39" s="446" t="s">
        <v>131</v>
      </c>
      <c r="KKS39" s="446" t="s">
        <v>130</v>
      </c>
      <c r="KKT39" s="446">
        <v>0.5</v>
      </c>
      <c r="KKU39" s="451">
        <f>+VLOOKUP(KKP39,[111]Insumos!$A$2:$F$2700,5,FALSE)</f>
        <v>1402</v>
      </c>
      <c r="KKV39" s="451">
        <f>+ROUND(KKT39*KKU39,0)</f>
        <v>701</v>
      </c>
      <c r="KKW39" s="450" t="s">
        <v>327</v>
      </c>
      <c r="KKX39" s="450" t="s">
        <v>144</v>
      </c>
      <c r="KKY39" s="446" t="s">
        <v>145</v>
      </c>
      <c r="KKZ39" s="446" t="s">
        <v>131</v>
      </c>
      <c r="KLA39" s="446" t="s">
        <v>130</v>
      </c>
      <c r="KLB39" s="446">
        <v>0.5</v>
      </c>
      <c r="KLC39" s="451">
        <f>+VLOOKUP(KKX39,[111]Insumos!$A$2:$F$2700,5,FALSE)</f>
        <v>1402</v>
      </c>
      <c r="KLD39" s="451">
        <f>+ROUND(KLB39*KLC39,0)</f>
        <v>701</v>
      </c>
      <c r="KLE39" s="450" t="s">
        <v>327</v>
      </c>
      <c r="KLF39" s="450" t="s">
        <v>144</v>
      </c>
      <c r="KLG39" s="446" t="s">
        <v>145</v>
      </c>
      <c r="KLH39" s="446" t="s">
        <v>131</v>
      </c>
      <c r="KLI39" s="446" t="s">
        <v>130</v>
      </c>
      <c r="KLJ39" s="446">
        <v>0.5</v>
      </c>
      <c r="KLK39" s="451">
        <f>+VLOOKUP(KLF39,[111]Insumos!$A$2:$F$2700,5,FALSE)</f>
        <v>1402</v>
      </c>
      <c r="KLL39" s="451">
        <f>+ROUND(KLJ39*KLK39,0)</f>
        <v>701</v>
      </c>
      <c r="KLM39" s="450" t="s">
        <v>327</v>
      </c>
      <c r="KLN39" s="450" t="s">
        <v>144</v>
      </c>
      <c r="KLO39" s="446" t="s">
        <v>145</v>
      </c>
      <c r="KLP39" s="446" t="s">
        <v>131</v>
      </c>
      <c r="KLQ39" s="446" t="s">
        <v>130</v>
      </c>
      <c r="KLR39" s="446">
        <v>0.5</v>
      </c>
      <c r="KLS39" s="451">
        <f>+VLOOKUP(KLN39,[111]Insumos!$A$2:$F$2700,5,FALSE)</f>
        <v>1402</v>
      </c>
      <c r="KLT39" s="451">
        <f>+ROUND(KLR39*KLS39,0)</f>
        <v>701</v>
      </c>
      <c r="KLU39" s="450" t="s">
        <v>327</v>
      </c>
      <c r="KLV39" s="450" t="s">
        <v>144</v>
      </c>
      <c r="KLW39" s="446" t="s">
        <v>145</v>
      </c>
      <c r="KLX39" s="446" t="s">
        <v>131</v>
      </c>
      <c r="KLY39" s="446" t="s">
        <v>130</v>
      </c>
      <c r="KLZ39" s="446">
        <v>0.5</v>
      </c>
      <c r="KMA39" s="451">
        <f>+VLOOKUP(KLV39,[111]Insumos!$A$2:$F$2700,5,FALSE)</f>
        <v>1402</v>
      </c>
      <c r="KMB39" s="451">
        <f>+ROUND(KLZ39*KMA39,0)</f>
        <v>701</v>
      </c>
      <c r="KMC39" s="450" t="s">
        <v>327</v>
      </c>
      <c r="KMD39" s="450" t="s">
        <v>144</v>
      </c>
      <c r="KME39" s="446" t="s">
        <v>145</v>
      </c>
      <c r="KMF39" s="446" t="s">
        <v>131</v>
      </c>
      <c r="KMG39" s="446" t="s">
        <v>130</v>
      </c>
      <c r="KMH39" s="446">
        <v>0.5</v>
      </c>
      <c r="KMI39" s="451">
        <f>+VLOOKUP(KMD39,[111]Insumos!$A$2:$F$2700,5,FALSE)</f>
        <v>1402</v>
      </c>
      <c r="KMJ39" s="451">
        <f>+ROUND(KMH39*KMI39,0)</f>
        <v>701</v>
      </c>
      <c r="KMK39" s="450" t="s">
        <v>327</v>
      </c>
      <c r="KML39" s="450" t="s">
        <v>144</v>
      </c>
      <c r="KMM39" s="446" t="s">
        <v>145</v>
      </c>
      <c r="KMN39" s="446" t="s">
        <v>131</v>
      </c>
      <c r="KMO39" s="446" t="s">
        <v>130</v>
      </c>
      <c r="KMP39" s="446">
        <v>0.5</v>
      </c>
      <c r="KMQ39" s="451">
        <f>+VLOOKUP(KML39,[111]Insumos!$A$2:$F$2700,5,FALSE)</f>
        <v>1402</v>
      </c>
      <c r="KMR39" s="451">
        <f>+ROUND(KMP39*KMQ39,0)</f>
        <v>701</v>
      </c>
      <c r="KMS39" s="450" t="s">
        <v>327</v>
      </c>
      <c r="KMT39" s="450" t="s">
        <v>144</v>
      </c>
      <c r="KMU39" s="446" t="s">
        <v>145</v>
      </c>
      <c r="KMV39" s="446" t="s">
        <v>131</v>
      </c>
      <c r="KMW39" s="446" t="s">
        <v>130</v>
      </c>
      <c r="KMX39" s="446">
        <v>0.5</v>
      </c>
      <c r="KMY39" s="451">
        <f>+VLOOKUP(KMT39,[111]Insumos!$A$2:$F$2700,5,FALSE)</f>
        <v>1402</v>
      </c>
      <c r="KMZ39" s="451">
        <f>+ROUND(KMX39*KMY39,0)</f>
        <v>701</v>
      </c>
      <c r="KNA39" s="450" t="s">
        <v>327</v>
      </c>
      <c r="KNB39" s="450" t="s">
        <v>144</v>
      </c>
      <c r="KNC39" s="446" t="s">
        <v>145</v>
      </c>
      <c r="KND39" s="446" t="s">
        <v>131</v>
      </c>
      <c r="KNE39" s="446" t="s">
        <v>130</v>
      </c>
      <c r="KNF39" s="446">
        <v>0.5</v>
      </c>
      <c r="KNG39" s="451">
        <f>+VLOOKUP(KNB39,[111]Insumos!$A$2:$F$2700,5,FALSE)</f>
        <v>1402</v>
      </c>
      <c r="KNH39" s="451">
        <f>+ROUND(KNF39*KNG39,0)</f>
        <v>701</v>
      </c>
      <c r="KNI39" s="450" t="s">
        <v>327</v>
      </c>
      <c r="KNJ39" s="450" t="s">
        <v>144</v>
      </c>
      <c r="KNK39" s="446" t="s">
        <v>145</v>
      </c>
      <c r="KNL39" s="446" t="s">
        <v>131</v>
      </c>
      <c r="KNM39" s="446" t="s">
        <v>130</v>
      </c>
      <c r="KNN39" s="446">
        <v>0.5</v>
      </c>
      <c r="KNO39" s="451">
        <f>+VLOOKUP(KNJ39,[111]Insumos!$A$2:$F$2700,5,FALSE)</f>
        <v>1402</v>
      </c>
      <c r="KNP39" s="451">
        <f>+ROUND(KNN39*KNO39,0)</f>
        <v>701</v>
      </c>
      <c r="KNQ39" s="450" t="s">
        <v>327</v>
      </c>
      <c r="KNR39" s="450" t="s">
        <v>144</v>
      </c>
      <c r="KNS39" s="446" t="s">
        <v>145</v>
      </c>
      <c r="KNT39" s="446" t="s">
        <v>131</v>
      </c>
      <c r="KNU39" s="446" t="s">
        <v>130</v>
      </c>
      <c r="KNV39" s="446">
        <v>0.5</v>
      </c>
      <c r="KNW39" s="451">
        <f>+VLOOKUP(KNR39,[111]Insumos!$A$2:$F$2700,5,FALSE)</f>
        <v>1402</v>
      </c>
      <c r="KNX39" s="451">
        <f>+ROUND(KNV39*KNW39,0)</f>
        <v>701</v>
      </c>
      <c r="KNY39" s="450" t="s">
        <v>327</v>
      </c>
      <c r="KNZ39" s="450" t="s">
        <v>144</v>
      </c>
      <c r="KOA39" s="446" t="s">
        <v>145</v>
      </c>
      <c r="KOB39" s="446" t="s">
        <v>131</v>
      </c>
      <c r="KOC39" s="446" t="s">
        <v>130</v>
      </c>
      <c r="KOD39" s="446">
        <v>0.5</v>
      </c>
      <c r="KOE39" s="451">
        <f>+VLOOKUP(KNZ39,[111]Insumos!$A$2:$F$2700,5,FALSE)</f>
        <v>1402</v>
      </c>
      <c r="KOF39" s="451">
        <f>+ROUND(KOD39*KOE39,0)</f>
        <v>701</v>
      </c>
      <c r="KOG39" s="450" t="s">
        <v>327</v>
      </c>
      <c r="KOH39" s="450" t="s">
        <v>144</v>
      </c>
      <c r="KOI39" s="446" t="s">
        <v>145</v>
      </c>
      <c r="KOJ39" s="446" t="s">
        <v>131</v>
      </c>
      <c r="KOK39" s="446" t="s">
        <v>130</v>
      </c>
      <c r="KOL39" s="446">
        <v>0.5</v>
      </c>
      <c r="KOM39" s="451">
        <f>+VLOOKUP(KOH39,[111]Insumos!$A$2:$F$2700,5,FALSE)</f>
        <v>1402</v>
      </c>
      <c r="KON39" s="451">
        <f>+ROUND(KOL39*KOM39,0)</f>
        <v>701</v>
      </c>
      <c r="KOO39" s="450" t="s">
        <v>327</v>
      </c>
      <c r="KOP39" s="450" t="s">
        <v>144</v>
      </c>
      <c r="KOQ39" s="446" t="s">
        <v>145</v>
      </c>
      <c r="KOR39" s="446" t="s">
        <v>131</v>
      </c>
      <c r="KOS39" s="446" t="s">
        <v>130</v>
      </c>
      <c r="KOT39" s="446">
        <v>0.5</v>
      </c>
      <c r="KOU39" s="451">
        <f>+VLOOKUP(KOP39,[111]Insumos!$A$2:$F$2700,5,FALSE)</f>
        <v>1402</v>
      </c>
      <c r="KOV39" s="451">
        <f>+ROUND(KOT39*KOU39,0)</f>
        <v>701</v>
      </c>
      <c r="KOW39" s="450" t="s">
        <v>327</v>
      </c>
      <c r="KOX39" s="450" t="s">
        <v>144</v>
      </c>
      <c r="KOY39" s="446" t="s">
        <v>145</v>
      </c>
      <c r="KOZ39" s="446" t="s">
        <v>131</v>
      </c>
      <c r="KPA39" s="446" t="s">
        <v>130</v>
      </c>
      <c r="KPB39" s="446">
        <v>0.5</v>
      </c>
      <c r="KPC39" s="451">
        <f>+VLOOKUP(KOX39,[111]Insumos!$A$2:$F$2700,5,FALSE)</f>
        <v>1402</v>
      </c>
      <c r="KPD39" s="451">
        <f>+ROUND(KPB39*KPC39,0)</f>
        <v>701</v>
      </c>
      <c r="KPE39" s="450" t="s">
        <v>327</v>
      </c>
      <c r="KPF39" s="450" t="s">
        <v>144</v>
      </c>
      <c r="KPG39" s="446" t="s">
        <v>145</v>
      </c>
      <c r="KPH39" s="446" t="s">
        <v>131</v>
      </c>
      <c r="KPI39" s="446" t="s">
        <v>130</v>
      </c>
      <c r="KPJ39" s="446">
        <v>0.5</v>
      </c>
      <c r="KPK39" s="451">
        <f>+VLOOKUP(KPF39,[111]Insumos!$A$2:$F$2700,5,FALSE)</f>
        <v>1402</v>
      </c>
      <c r="KPL39" s="451">
        <f>+ROUND(KPJ39*KPK39,0)</f>
        <v>701</v>
      </c>
      <c r="KPM39" s="450" t="s">
        <v>327</v>
      </c>
      <c r="KPN39" s="450" t="s">
        <v>144</v>
      </c>
      <c r="KPO39" s="446" t="s">
        <v>145</v>
      </c>
      <c r="KPP39" s="446" t="s">
        <v>131</v>
      </c>
      <c r="KPQ39" s="446" t="s">
        <v>130</v>
      </c>
      <c r="KPR39" s="446">
        <v>0.5</v>
      </c>
      <c r="KPS39" s="451">
        <f>+VLOOKUP(KPN39,[111]Insumos!$A$2:$F$2700,5,FALSE)</f>
        <v>1402</v>
      </c>
      <c r="KPT39" s="451">
        <f>+ROUND(KPR39*KPS39,0)</f>
        <v>701</v>
      </c>
      <c r="KPU39" s="450" t="s">
        <v>327</v>
      </c>
      <c r="KPV39" s="450" t="s">
        <v>144</v>
      </c>
      <c r="KPW39" s="446" t="s">
        <v>145</v>
      </c>
      <c r="KPX39" s="446" t="s">
        <v>131</v>
      </c>
      <c r="KPY39" s="446" t="s">
        <v>130</v>
      </c>
      <c r="KPZ39" s="446">
        <v>0.5</v>
      </c>
      <c r="KQA39" s="451">
        <f>+VLOOKUP(KPV39,[111]Insumos!$A$2:$F$2700,5,FALSE)</f>
        <v>1402</v>
      </c>
      <c r="KQB39" s="451">
        <f>+ROUND(KPZ39*KQA39,0)</f>
        <v>701</v>
      </c>
      <c r="KQC39" s="450" t="s">
        <v>327</v>
      </c>
      <c r="KQD39" s="450" t="s">
        <v>144</v>
      </c>
      <c r="KQE39" s="446" t="s">
        <v>145</v>
      </c>
      <c r="KQF39" s="446" t="s">
        <v>131</v>
      </c>
      <c r="KQG39" s="446" t="s">
        <v>130</v>
      </c>
      <c r="KQH39" s="446">
        <v>0.5</v>
      </c>
      <c r="KQI39" s="451">
        <f>+VLOOKUP(KQD39,[111]Insumos!$A$2:$F$2700,5,FALSE)</f>
        <v>1402</v>
      </c>
      <c r="KQJ39" s="451">
        <f>+ROUND(KQH39*KQI39,0)</f>
        <v>701</v>
      </c>
      <c r="KQK39" s="450" t="s">
        <v>327</v>
      </c>
      <c r="KQL39" s="450" t="s">
        <v>144</v>
      </c>
      <c r="KQM39" s="446" t="s">
        <v>145</v>
      </c>
      <c r="KQN39" s="446" t="s">
        <v>131</v>
      </c>
      <c r="KQO39" s="446" t="s">
        <v>130</v>
      </c>
      <c r="KQP39" s="446">
        <v>0.5</v>
      </c>
      <c r="KQQ39" s="451">
        <f>+VLOOKUP(KQL39,[111]Insumos!$A$2:$F$2700,5,FALSE)</f>
        <v>1402</v>
      </c>
      <c r="KQR39" s="451">
        <f>+ROUND(KQP39*KQQ39,0)</f>
        <v>701</v>
      </c>
      <c r="KQS39" s="450" t="s">
        <v>327</v>
      </c>
      <c r="KQT39" s="450" t="s">
        <v>144</v>
      </c>
      <c r="KQU39" s="446" t="s">
        <v>145</v>
      </c>
      <c r="KQV39" s="446" t="s">
        <v>131</v>
      </c>
      <c r="KQW39" s="446" t="s">
        <v>130</v>
      </c>
      <c r="KQX39" s="446">
        <v>0.5</v>
      </c>
      <c r="KQY39" s="451">
        <f>+VLOOKUP(KQT39,[111]Insumos!$A$2:$F$2700,5,FALSE)</f>
        <v>1402</v>
      </c>
      <c r="KQZ39" s="451">
        <f>+ROUND(KQX39*KQY39,0)</f>
        <v>701</v>
      </c>
      <c r="KRA39" s="450" t="s">
        <v>327</v>
      </c>
      <c r="KRB39" s="450" t="s">
        <v>144</v>
      </c>
      <c r="KRC39" s="446" t="s">
        <v>145</v>
      </c>
      <c r="KRD39" s="446" t="s">
        <v>131</v>
      </c>
      <c r="KRE39" s="446" t="s">
        <v>130</v>
      </c>
      <c r="KRF39" s="446">
        <v>0.5</v>
      </c>
      <c r="KRG39" s="451">
        <f>+VLOOKUP(KRB39,[111]Insumos!$A$2:$F$2700,5,FALSE)</f>
        <v>1402</v>
      </c>
      <c r="KRH39" s="451">
        <f>+ROUND(KRF39*KRG39,0)</f>
        <v>701</v>
      </c>
      <c r="KRI39" s="450" t="s">
        <v>327</v>
      </c>
      <c r="KRJ39" s="450" t="s">
        <v>144</v>
      </c>
      <c r="KRK39" s="446" t="s">
        <v>145</v>
      </c>
      <c r="KRL39" s="446" t="s">
        <v>131</v>
      </c>
      <c r="KRM39" s="446" t="s">
        <v>130</v>
      </c>
      <c r="KRN39" s="446">
        <v>0.5</v>
      </c>
      <c r="KRO39" s="451">
        <f>+VLOOKUP(KRJ39,[111]Insumos!$A$2:$F$2700,5,FALSE)</f>
        <v>1402</v>
      </c>
      <c r="KRP39" s="451">
        <f>+ROUND(KRN39*KRO39,0)</f>
        <v>701</v>
      </c>
      <c r="KRQ39" s="450" t="s">
        <v>327</v>
      </c>
      <c r="KRR39" s="450" t="s">
        <v>144</v>
      </c>
      <c r="KRS39" s="446" t="s">
        <v>145</v>
      </c>
      <c r="KRT39" s="446" t="s">
        <v>131</v>
      </c>
      <c r="KRU39" s="446" t="s">
        <v>130</v>
      </c>
      <c r="KRV39" s="446">
        <v>0.5</v>
      </c>
      <c r="KRW39" s="451">
        <f>+VLOOKUP(KRR39,[111]Insumos!$A$2:$F$2700,5,FALSE)</f>
        <v>1402</v>
      </c>
      <c r="KRX39" s="451">
        <f>+ROUND(KRV39*KRW39,0)</f>
        <v>701</v>
      </c>
      <c r="KRY39" s="450" t="s">
        <v>327</v>
      </c>
      <c r="KRZ39" s="450" t="s">
        <v>144</v>
      </c>
      <c r="KSA39" s="446" t="s">
        <v>145</v>
      </c>
      <c r="KSB39" s="446" t="s">
        <v>131</v>
      </c>
      <c r="KSC39" s="446" t="s">
        <v>130</v>
      </c>
      <c r="KSD39" s="446">
        <v>0.5</v>
      </c>
      <c r="KSE39" s="451">
        <f>+VLOOKUP(KRZ39,[111]Insumos!$A$2:$F$2700,5,FALSE)</f>
        <v>1402</v>
      </c>
      <c r="KSF39" s="451">
        <f>+ROUND(KSD39*KSE39,0)</f>
        <v>701</v>
      </c>
      <c r="KSG39" s="450" t="s">
        <v>327</v>
      </c>
      <c r="KSH39" s="450" t="s">
        <v>144</v>
      </c>
      <c r="KSI39" s="446" t="s">
        <v>145</v>
      </c>
      <c r="KSJ39" s="446" t="s">
        <v>131</v>
      </c>
      <c r="KSK39" s="446" t="s">
        <v>130</v>
      </c>
      <c r="KSL39" s="446">
        <v>0.5</v>
      </c>
      <c r="KSM39" s="451">
        <f>+VLOOKUP(KSH39,[111]Insumos!$A$2:$F$2700,5,FALSE)</f>
        <v>1402</v>
      </c>
      <c r="KSN39" s="451">
        <f>+ROUND(KSL39*KSM39,0)</f>
        <v>701</v>
      </c>
      <c r="KSO39" s="450" t="s">
        <v>327</v>
      </c>
      <c r="KSP39" s="450" t="s">
        <v>144</v>
      </c>
      <c r="KSQ39" s="446" t="s">
        <v>145</v>
      </c>
      <c r="KSR39" s="446" t="s">
        <v>131</v>
      </c>
      <c r="KSS39" s="446" t="s">
        <v>130</v>
      </c>
      <c r="KST39" s="446">
        <v>0.5</v>
      </c>
      <c r="KSU39" s="451">
        <f>+VLOOKUP(KSP39,[111]Insumos!$A$2:$F$2700,5,FALSE)</f>
        <v>1402</v>
      </c>
      <c r="KSV39" s="451">
        <f>+ROUND(KST39*KSU39,0)</f>
        <v>701</v>
      </c>
      <c r="KSW39" s="450" t="s">
        <v>327</v>
      </c>
      <c r="KSX39" s="450" t="s">
        <v>144</v>
      </c>
      <c r="KSY39" s="446" t="s">
        <v>145</v>
      </c>
      <c r="KSZ39" s="446" t="s">
        <v>131</v>
      </c>
      <c r="KTA39" s="446" t="s">
        <v>130</v>
      </c>
      <c r="KTB39" s="446">
        <v>0.5</v>
      </c>
      <c r="KTC39" s="451">
        <f>+VLOOKUP(KSX39,[111]Insumos!$A$2:$F$2700,5,FALSE)</f>
        <v>1402</v>
      </c>
      <c r="KTD39" s="451">
        <f>+ROUND(KTB39*KTC39,0)</f>
        <v>701</v>
      </c>
      <c r="KTE39" s="450" t="s">
        <v>327</v>
      </c>
      <c r="KTF39" s="450" t="s">
        <v>144</v>
      </c>
      <c r="KTG39" s="446" t="s">
        <v>145</v>
      </c>
      <c r="KTH39" s="446" t="s">
        <v>131</v>
      </c>
      <c r="KTI39" s="446" t="s">
        <v>130</v>
      </c>
      <c r="KTJ39" s="446">
        <v>0.5</v>
      </c>
      <c r="KTK39" s="451">
        <f>+VLOOKUP(KTF39,[111]Insumos!$A$2:$F$2700,5,FALSE)</f>
        <v>1402</v>
      </c>
      <c r="KTL39" s="451">
        <f>+ROUND(KTJ39*KTK39,0)</f>
        <v>701</v>
      </c>
      <c r="KTM39" s="450" t="s">
        <v>327</v>
      </c>
      <c r="KTN39" s="450" t="s">
        <v>144</v>
      </c>
      <c r="KTO39" s="446" t="s">
        <v>145</v>
      </c>
      <c r="KTP39" s="446" t="s">
        <v>131</v>
      </c>
      <c r="KTQ39" s="446" t="s">
        <v>130</v>
      </c>
      <c r="KTR39" s="446">
        <v>0.5</v>
      </c>
      <c r="KTS39" s="451">
        <f>+VLOOKUP(KTN39,[111]Insumos!$A$2:$F$2700,5,FALSE)</f>
        <v>1402</v>
      </c>
      <c r="KTT39" s="451">
        <f>+ROUND(KTR39*KTS39,0)</f>
        <v>701</v>
      </c>
      <c r="KTU39" s="450" t="s">
        <v>327</v>
      </c>
      <c r="KTV39" s="450" t="s">
        <v>144</v>
      </c>
      <c r="KTW39" s="446" t="s">
        <v>145</v>
      </c>
      <c r="KTX39" s="446" t="s">
        <v>131</v>
      </c>
      <c r="KTY39" s="446" t="s">
        <v>130</v>
      </c>
      <c r="KTZ39" s="446">
        <v>0.5</v>
      </c>
      <c r="KUA39" s="451">
        <f>+VLOOKUP(KTV39,[111]Insumos!$A$2:$F$2700,5,FALSE)</f>
        <v>1402</v>
      </c>
      <c r="KUB39" s="451">
        <f>+ROUND(KTZ39*KUA39,0)</f>
        <v>701</v>
      </c>
      <c r="KUC39" s="450" t="s">
        <v>327</v>
      </c>
      <c r="KUD39" s="450" t="s">
        <v>144</v>
      </c>
      <c r="KUE39" s="446" t="s">
        <v>145</v>
      </c>
      <c r="KUF39" s="446" t="s">
        <v>131</v>
      </c>
      <c r="KUG39" s="446" t="s">
        <v>130</v>
      </c>
      <c r="KUH39" s="446">
        <v>0.5</v>
      </c>
      <c r="KUI39" s="451">
        <f>+VLOOKUP(KUD39,[111]Insumos!$A$2:$F$2700,5,FALSE)</f>
        <v>1402</v>
      </c>
      <c r="KUJ39" s="451">
        <f>+ROUND(KUH39*KUI39,0)</f>
        <v>701</v>
      </c>
      <c r="KUK39" s="450" t="s">
        <v>327</v>
      </c>
      <c r="KUL39" s="450" t="s">
        <v>144</v>
      </c>
      <c r="KUM39" s="446" t="s">
        <v>145</v>
      </c>
      <c r="KUN39" s="446" t="s">
        <v>131</v>
      </c>
      <c r="KUO39" s="446" t="s">
        <v>130</v>
      </c>
      <c r="KUP39" s="446">
        <v>0.5</v>
      </c>
      <c r="KUQ39" s="451">
        <f>+VLOOKUP(KUL39,[111]Insumos!$A$2:$F$2700,5,FALSE)</f>
        <v>1402</v>
      </c>
      <c r="KUR39" s="451">
        <f>+ROUND(KUP39*KUQ39,0)</f>
        <v>701</v>
      </c>
      <c r="KUS39" s="450" t="s">
        <v>327</v>
      </c>
      <c r="KUT39" s="450" t="s">
        <v>144</v>
      </c>
      <c r="KUU39" s="446" t="s">
        <v>145</v>
      </c>
      <c r="KUV39" s="446" t="s">
        <v>131</v>
      </c>
      <c r="KUW39" s="446" t="s">
        <v>130</v>
      </c>
      <c r="KUX39" s="446">
        <v>0.5</v>
      </c>
      <c r="KUY39" s="451">
        <f>+VLOOKUP(KUT39,[111]Insumos!$A$2:$F$2700,5,FALSE)</f>
        <v>1402</v>
      </c>
      <c r="KUZ39" s="451">
        <f>+ROUND(KUX39*KUY39,0)</f>
        <v>701</v>
      </c>
      <c r="KVA39" s="450" t="s">
        <v>327</v>
      </c>
      <c r="KVB39" s="450" t="s">
        <v>144</v>
      </c>
      <c r="KVC39" s="446" t="s">
        <v>145</v>
      </c>
      <c r="KVD39" s="446" t="s">
        <v>131</v>
      </c>
      <c r="KVE39" s="446" t="s">
        <v>130</v>
      </c>
      <c r="KVF39" s="446">
        <v>0.5</v>
      </c>
      <c r="KVG39" s="451">
        <f>+VLOOKUP(KVB39,[111]Insumos!$A$2:$F$2700,5,FALSE)</f>
        <v>1402</v>
      </c>
      <c r="KVH39" s="451">
        <f>+ROUND(KVF39*KVG39,0)</f>
        <v>701</v>
      </c>
      <c r="KVI39" s="450" t="s">
        <v>327</v>
      </c>
      <c r="KVJ39" s="450" t="s">
        <v>144</v>
      </c>
      <c r="KVK39" s="446" t="s">
        <v>145</v>
      </c>
      <c r="KVL39" s="446" t="s">
        <v>131</v>
      </c>
      <c r="KVM39" s="446" t="s">
        <v>130</v>
      </c>
      <c r="KVN39" s="446">
        <v>0.5</v>
      </c>
      <c r="KVO39" s="451">
        <f>+VLOOKUP(KVJ39,[111]Insumos!$A$2:$F$2700,5,FALSE)</f>
        <v>1402</v>
      </c>
      <c r="KVP39" s="451">
        <f>+ROUND(KVN39*KVO39,0)</f>
        <v>701</v>
      </c>
      <c r="KVQ39" s="450" t="s">
        <v>327</v>
      </c>
      <c r="KVR39" s="450" t="s">
        <v>144</v>
      </c>
      <c r="KVS39" s="446" t="s">
        <v>145</v>
      </c>
      <c r="KVT39" s="446" t="s">
        <v>131</v>
      </c>
      <c r="KVU39" s="446" t="s">
        <v>130</v>
      </c>
      <c r="KVV39" s="446">
        <v>0.5</v>
      </c>
      <c r="KVW39" s="451">
        <f>+VLOOKUP(KVR39,[111]Insumos!$A$2:$F$2700,5,FALSE)</f>
        <v>1402</v>
      </c>
      <c r="KVX39" s="451">
        <f>+ROUND(KVV39*KVW39,0)</f>
        <v>701</v>
      </c>
      <c r="KVY39" s="450" t="s">
        <v>327</v>
      </c>
      <c r="KVZ39" s="450" t="s">
        <v>144</v>
      </c>
      <c r="KWA39" s="446" t="s">
        <v>145</v>
      </c>
      <c r="KWB39" s="446" t="s">
        <v>131</v>
      </c>
      <c r="KWC39" s="446" t="s">
        <v>130</v>
      </c>
      <c r="KWD39" s="446">
        <v>0.5</v>
      </c>
      <c r="KWE39" s="451">
        <f>+VLOOKUP(KVZ39,[111]Insumos!$A$2:$F$2700,5,FALSE)</f>
        <v>1402</v>
      </c>
      <c r="KWF39" s="451">
        <f>+ROUND(KWD39*KWE39,0)</f>
        <v>701</v>
      </c>
      <c r="KWG39" s="450" t="s">
        <v>327</v>
      </c>
      <c r="KWH39" s="450" t="s">
        <v>144</v>
      </c>
      <c r="KWI39" s="446" t="s">
        <v>145</v>
      </c>
      <c r="KWJ39" s="446" t="s">
        <v>131</v>
      </c>
      <c r="KWK39" s="446" t="s">
        <v>130</v>
      </c>
      <c r="KWL39" s="446">
        <v>0.5</v>
      </c>
      <c r="KWM39" s="451">
        <f>+VLOOKUP(KWH39,[111]Insumos!$A$2:$F$2700,5,FALSE)</f>
        <v>1402</v>
      </c>
      <c r="KWN39" s="451">
        <f>+ROUND(KWL39*KWM39,0)</f>
        <v>701</v>
      </c>
      <c r="KWO39" s="450" t="s">
        <v>327</v>
      </c>
      <c r="KWP39" s="450" t="s">
        <v>144</v>
      </c>
      <c r="KWQ39" s="446" t="s">
        <v>145</v>
      </c>
      <c r="KWR39" s="446" t="s">
        <v>131</v>
      </c>
      <c r="KWS39" s="446" t="s">
        <v>130</v>
      </c>
      <c r="KWT39" s="446">
        <v>0.5</v>
      </c>
      <c r="KWU39" s="451">
        <f>+VLOOKUP(KWP39,[111]Insumos!$A$2:$F$2700,5,FALSE)</f>
        <v>1402</v>
      </c>
      <c r="KWV39" s="451">
        <f>+ROUND(KWT39*KWU39,0)</f>
        <v>701</v>
      </c>
      <c r="KWW39" s="450" t="s">
        <v>327</v>
      </c>
      <c r="KWX39" s="450" t="s">
        <v>144</v>
      </c>
      <c r="KWY39" s="446" t="s">
        <v>145</v>
      </c>
      <c r="KWZ39" s="446" t="s">
        <v>131</v>
      </c>
      <c r="KXA39" s="446" t="s">
        <v>130</v>
      </c>
      <c r="KXB39" s="446">
        <v>0.5</v>
      </c>
      <c r="KXC39" s="451">
        <f>+VLOOKUP(KWX39,[111]Insumos!$A$2:$F$2700,5,FALSE)</f>
        <v>1402</v>
      </c>
      <c r="KXD39" s="451">
        <f>+ROUND(KXB39*KXC39,0)</f>
        <v>701</v>
      </c>
      <c r="KXE39" s="450" t="s">
        <v>327</v>
      </c>
      <c r="KXF39" s="450" t="s">
        <v>144</v>
      </c>
      <c r="KXG39" s="446" t="s">
        <v>145</v>
      </c>
      <c r="KXH39" s="446" t="s">
        <v>131</v>
      </c>
      <c r="KXI39" s="446" t="s">
        <v>130</v>
      </c>
      <c r="KXJ39" s="446">
        <v>0.5</v>
      </c>
      <c r="KXK39" s="451">
        <f>+VLOOKUP(KXF39,[111]Insumos!$A$2:$F$2700,5,FALSE)</f>
        <v>1402</v>
      </c>
      <c r="KXL39" s="451">
        <f>+ROUND(KXJ39*KXK39,0)</f>
        <v>701</v>
      </c>
      <c r="KXM39" s="450" t="s">
        <v>327</v>
      </c>
      <c r="KXN39" s="450" t="s">
        <v>144</v>
      </c>
      <c r="KXO39" s="446" t="s">
        <v>145</v>
      </c>
      <c r="KXP39" s="446" t="s">
        <v>131</v>
      </c>
      <c r="KXQ39" s="446" t="s">
        <v>130</v>
      </c>
      <c r="KXR39" s="446">
        <v>0.5</v>
      </c>
      <c r="KXS39" s="451">
        <f>+VLOOKUP(KXN39,[111]Insumos!$A$2:$F$2700,5,FALSE)</f>
        <v>1402</v>
      </c>
      <c r="KXT39" s="451">
        <f>+ROUND(KXR39*KXS39,0)</f>
        <v>701</v>
      </c>
      <c r="KXU39" s="450" t="s">
        <v>327</v>
      </c>
      <c r="KXV39" s="450" t="s">
        <v>144</v>
      </c>
      <c r="KXW39" s="446" t="s">
        <v>145</v>
      </c>
      <c r="KXX39" s="446" t="s">
        <v>131</v>
      </c>
      <c r="KXY39" s="446" t="s">
        <v>130</v>
      </c>
      <c r="KXZ39" s="446">
        <v>0.5</v>
      </c>
      <c r="KYA39" s="451">
        <f>+VLOOKUP(KXV39,[111]Insumos!$A$2:$F$2700,5,FALSE)</f>
        <v>1402</v>
      </c>
      <c r="KYB39" s="451">
        <f>+ROUND(KXZ39*KYA39,0)</f>
        <v>701</v>
      </c>
      <c r="KYC39" s="450" t="s">
        <v>327</v>
      </c>
      <c r="KYD39" s="450" t="s">
        <v>144</v>
      </c>
      <c r="KYE39" s="446" t="s">
        <v>145</v>
      </c>
      <c r="KYF39" s="446" t="s">
        <v>131</v>
      </c>
      <c r="KYG39" s="446" t="s">
        <v>130</v>
      </c>
      <c r="KYH39" s="446">
        <v>0.5</v>
      </c>
      <c r="KYI39" s="451">
        <f>+VLOOKUP(KYD39,[111]Insumos!$A$2:$F$2700,5,FALSE)</f>
        <v>1402</v>
      </c>
      <c r="KYJ39" s="451">
        <f>+ROUND(KYH39*KYI39,0)</f>
        <v>701</v>
      </c>
      <c r="KYK39" s="450" t="s">
        <v>327</v>
      </c>
      <c r="KYL39" s="450" t="s">
        <v>144</v>
      </c>
      <c r="KYM39" s="446" t="s">
        <v>145</v>
      </c>
      <c r="KYN39" s="446" t="s">
        <v>131</v>
      </c>
      <c r="KYO39" s="446" t="s">
        <v>130</v>
      </c>
      <c r="KYP39" s="446">
        <v>0.5</v>
      </c>
      <c r="KYQ39" s="451">
        <f>+VLOOKUP(KYL39,[111]Insumos!$A$2:$F$2700,5,FALSE)</f>
        <v>1402</v>
      </c>
      <c r="KYR39" s="451">
        <f>+ROUND(KYP39*KYQ39,0)</f>
        <v>701</v>
      </c>
      <c r="KYS39" s="450" t="s">
        <v>327</v>
      </c>
      <c r="KYT39" s="450" t="s">
        <v>144</v>
      </c>
      <c r="KYU39" s="446" t="s">
        <v>145</v>
      </c>
      <c r="KYV39" s="446" t="s">
        <v>131</v>
      </c>
      <c r="KYW39" s="446" t="s">
        <v>130</v>
      </c>
      <c r="KYX39" s="446">
        <v>0.5</v>
      </c>
      <c r="KYY39" s="451">
        <f>+VLOOKUP(KYT39,[111]Insumos!$A$2:$F$2700,5,FALSE)</f>
        <v>1402</v>
      </c>
      <c r="KYZ39" s="451">
        <f>+ROUND(KYX39*KYY39,0)</f>
        <v>701</v>
      </c>
      <c r="KZA39" s="450" t="s">
        <v>327</v>
      </c>
      <c r="KZB39" s="450" t="s">
        <v>144</v>
      </c>
      <c r="KZC39" s="446" t="s">
        <v>145</v>
      </c>
      <c r="KZD39" s="446" t="s">
        <v>131</v>
      </c>
      <c r="KZE39" s="446" t="s">
        <v>130</v>
      </c>
      <c r="KZF39" s="446">
        <v>0.5</v>
      </c>
      <c r="KZG39" s="451">
        <f>+VLOOKUP(KZB39,[111]Insumos!$A$2:$F$2700,5,FALSE)</f>
        <v>1402</v>
      </c>
      <c r="KZH39" s="451">
        <f>+ROUND(KZF39*KZG39,0)</f>
        <v>701</v>
      </c>
      <c r="KZI39" s="450" t="s">
        <v>327</v>
      </c>
      <c r="KZJ39" s="450" t="s">
        <v>144</v>
      </c>
      <c r="KZK39" s="446" t="s">
        <v>145</v>
      </c>
      <c r="KZL39" s="446" t="s">
        <v>131</v>
      </c>
      <c r="KZM39" s="446" t="s">
        <v>130</v>
      </c>
      <c r="KZN39" s="446">
        <v>0.5</v>
      </c>
      <c r="KZO39" s="451">
        <f>+VLOOKUP(KZJ39,[111]Insumos!$A$2:$F$2700,5,FALSE)</f>
        <v>1402</v>
      </c>
      <c r="KZP39" s="451">
        <f>+ROUND(KZN39*KZO39,0)</f>
        <v>701</v>
      </c>
      <c r="KZQ39" s="450" t="s">
        <v>327</v>
      </c>
      <c r="KZR39" s="450" t="s">
        <v>144</v>
      </c>
      <c r="KZS39" s="446" t="s">
        <v>145</v>
      </c>
      <c r="KZT39" s="446" t="s">
        <v>131</v>
      </c>
      <c r="KZU39" s="446" t="s">
        <v>130</v>
      </c>
      <c r="KZV39" s="446">
        <v>0.5</v>
      </c>
      <c r="KZW39" s="451">
        <f>+VLOOKUP(KZR39,[111]Insumos!$A$2:$F$2700,5,FALSE)</f>
        <v>1402</v>
      </c>
      <c r="KZX39" s="451">
        <f>+ROUND(KZV39*KZW39,0)</f>
        <v>701</v>
      </c>
      <c r="KZY39" s="450" t="s">
        <v>327</v>
      </c>
      <c r="KZZ39" s="450" t="s">
        <v>144</v>
      </c>
      <c r="LAA39" s="446" t="s">
        <v>145</v>
      </c>
      <c r="LAB39" s="446" t="s">
        <v>131</v>
      </c>
      <c r="LAC39" s="446" t="s">
        <v>130</v>
      </c>
      <c r="LAD39" s="446">
        <v>0.5</v>
      </c>
      <c r="LAE39" s="451">
        <f>+VLOOKUP(KZZ39,[111]Insumos!$A$2:$F$2700,5,FALSE)</f>
        <v>1402</v>
      </c>
      <c r="LAF39" s="451">
        <f>+ROUND(LAD39*LAE39,0)</f>
        <v>701</v>
      </c>
      <c r="LAG39" s="450" t="s">
        <v>327</v>
      </c>
      <c r="LAH39" s="450" t="s">
        <v>144</v>
      </c>
      <c r="LAI39" s="446" t="s">
        <v>145</v>
      </c>
      <c r="LAJ39" s="446" t="s">
        <v>131</v>
      </c>
      <c r="LAK39" s="446" t="s">
        <v>130</v>
      </c>
      <c r="LAL39" s="446">
        <v>0.5</v>
      </c>
      <c r="LAM39" s="451">
        <f>+VLOOKUP(LAH39,[111]Insumos!$A$2:$F$2700,5,FALSE)</f>
        <v>1402</v>
      </c>
      <c r="LAN39" s="451">
        <f>+ROUND(LAL39*LAM39,0)</f>
        <v>701</v>
      </c>
      <c r="LAO39" s="450" t="s">
        <v>327</v>
      </c>
      <c r="LAP39" s="450" t="s">
        <v>144</v>
      </c>
      <c r="LAQ39" s="446" t="s">
        <v>145</v>
      </c>
      <c r="LAR39" s="446" t="s">
        <v>131</v>
      </c>
      <c r="LAS39" s="446" t="s">
        <v>130</v>
      </c>
      <c r="LAT39" s="446">
        <v>0.5</v>
      </c>
      <c r="LAU39" s="451">
        <f>+VLOOKUP(LAP39,[111]Insumos!$A$2:$F$2700,5,FALSE)</f>
        <v>1402</v>
      </c>
      <c r="LAV39" s="451">
        <f>+ROUND(LAT39*LAU39,0)</f>
        <v>701</v>
      </c>
      <c r="LAW39" s="450" t="s">
        <v>327</v>
      </c>
      <c r="LAX39" s="450" t="s">
        <v>144</v>
      </c>
      <c r="LAY39" s="446" t="s">
        <v>145</v>
      </c>
      <c r="LAZ39" s="446" t="s">
        <v>131</v>
      </c>
      <c r="LBA39" s="446" t="s">
        <v>130</v>
      </c>
      <c r="LBB39" s="446">
        <v>0.5</v>
      </c>
      <c r="LBC39" s="451">
        <f>+VLOOKUP(LAX39,[111]Insumos!$A$2:$F$2700,5,FALSE)</f>
        <v>1402</v>
      </c>
      <c r="LBD39" s="451">
        <f>+ROUND(LBB39*LBC39,0)</f>
        <v>701</v>
      </c>
      <c r="LBE39" s="450" t="s">
        <v>327</v>
      </c>
      <c r="LBF39" s="450" t="s">
        <v>144</v>
      </c>
      <c r="LBG39" s="446" t="s">
        <v>145</v>
      </c>
      <c r="LBH39" s="446" t="s">
        <v>131</v>
      </c>
      <c r="LBI39" s="446" t="s">
        <v>130</v>
      </c>
      <c r="LBJ39" s="446">
        <v>0.5</v>
      </c>
      <c r="LBK39" s="451">
        <f>+VLOOKUP(LBF39,[111]Insumos!$A$2:$F$2700,5,FALSE)</f>
        <v>1402</v>
      </c>
      <c r="LBL39" s="451">
        <f>+ROUND(LBJ39*LBK39,0)</f>
        <v>701</v>
      </c>
      <c r="LBM39" s="450" t="s">
        <v>327</v>
      </c>
      <c r="LBN39" s="450" t="s">
        <v>144</v>
      </c>
      <c r="LBO39" s="446" t="s">
        <v>145</v>
      </c>
      <c r="LBP39" s="446" t="s">
        <v>131</v>
      </c>
      <c r="LBQ39" s="446" t="s">
        <v>130</v>
      </c>
      <c r="LBR39" s="446">
        <v>0.5</v>
      </c>
      <c r="LBS39" s="451">
        <f>+VLOOKUP(LBN39,[111]Insumos!$A$2:$F$2700,5,FALSE)</f>
        <v>1402</v>
      </c>
      <c r="LBT39" s="451">
        <f>+ROUND(LBR39*LBS39,0)</f>
        <v>701</v>
      </c>
      <c r="LBU39" s="450" t="s">
        <v>327</v>
      </c>
      <c r="LBV39" s="450" t="s">
        <v>144</v>
      </c>
      <c r="LBW39" s="446" t="s">
        <v>145</v>
      </c>
      <c r="LBX39" s="446" t="s">
        <v>131</v>
      </c>
      <c r="LBY39" s="446" t="s">
        <v>130</v>
      </c>
      <c r="LBZ39" s="446">
        <v>0.5</v>
      </c>
      <c r="LCA39" s="451">
        <f>+VLOOKUP(LBV39,[111]Insumos!$A$2:$F$2700,5,FALSE)</f>
        <v>1402</v>
      </c>
      <c r="LCB39" s="451">
        <f>+ROUND(LBZ39*LCA39,0)</f>
        <v>701</v>
      </c>
      <c r="LCC39" s="450" t="s">
        <v>327</v>
      </c>
      <c r="LCD39" s="450" t="s">
        <v>144</v>
      </c>
      <c r="LCE39" s="446" t="s">
        <v>145</v>
      </c>
      <c r="LCF39" s="446" t="s">
        <v>131</v>
      </c>
      <c r="LCG39" s="446" t="s">
        <v>130</v>
      </c>
      <c r="LCH39" s="446">
        <v>0.5</v>
      </c>
      <c r="LCI39" s="451">
        <f>+VLOOKUP(LCD39,[111]Insumos!$A$2:$F$2700,5,FALSE)</f>
        <v>1402</v>
      </c>
      <c r="LCJ39" s="451">
        <f>+ROUND(LCH39*LCI39,0)</f>
        <v>701</v>
      </c>
      <c r="LCK39" s="450" t="s">
        <v>327</v>
      </c>
      <c r="LCL39" s="450" t="s">
        <v>144</v>
      </c>
      <c r="LCM39" s="446" t="s">
        <v>145</v>
      </c>
      <c r="LCN39" s="446" t="s">
        <v>131</v>
      </c>
      <c r="LCO39" s="446" t="s">
        <v>130</v>
      </c>
      <c r="LCP39" s="446">
        <v>0.5</v>
      </c>
      <c r="LCQ39" s="451">
        <f>+VLOOKUP(LCL39,[111]Insumos!$A$2:$F$2700,5,FALSE)</f>
        <v>1402</v>
      </c>
      <c r="LCR39" s="451">
        <f>+ROUND(LCP39*LCQ39,0)</f>
        <v>701</v>
      </c>
      <c r="LCS39" s="450" t="s">
        <v>327</v>
      </c>
      <c r="LCT39" s="450" t="s">
        <v>144</v>
      </c>
      <c r="LCU39" s="446" t="s">
        <v>145</v>
      </c>
      <c r="LCV39" s="446" t="s">
        <v>131</v>
      </c>
      <c r="LCW39" s="446" t="s">
        <v>130</v>
      </c>
      <c r="LCX39" s="446">
        <v>0.5</v>
      </c>
      <c r="LCY39" s="451">
        <f>+VLOOKUP(LCT39,[111]Insumos!$A$2:$F$2700,5,FALSE)</f>
        <v>1402</v>
      </c>
      <c r="LCZ39" s="451">
        <f>+ROUND(LCX39*LCY39,0)</f>
        <v>701</v>
      </c>
      <c r="LDA39" s="450" t="s">
        <v>327</v>
      </c>
      <c r="LDB39" s="450" t="s">
        <v>144</v>
      </c>
      <c r="LDC39" s="446" t="s">
        <v>145</v>
      </c>
      <c r="LDD39" s="446" t="s">
        <v>131</v>
      </c>
      <c r="LDE39" s="446" t="s">
        <v>130</v>
      </c>
      <c r="LDF39" s="446">
        <v>0.5</v>
      </c>
      <c r="LDG39" s="451">
        <f>+VLOOKUP(LDB39,[111]Insumos!$A$2:$F$2700,5,FALSE)</f>
        <v>1402</v>
      </c>
      <c r="LDH39" s="451">
        <f>+ROUND(LDF39*LDG39,0)</f>
        <v>701</v>
      </c>
      <c r="LDI39" s="450" t="s">
        <v>327</v>
      </c>
      <c r="LDJ39" s="450" t="s">
        <v>144</v>
      </c>
      <c r="LDK39" s="446" t="s">
        <v>145</v>
      </c>
      <c r="LDL39" s="446" t="s">
        <v>131</v>
      </c>
      <c r="LDM39" s="446" t="s">
        <v>130</v>
      </c>
      <c r="LDN39" s="446">
        <v>0.5</v>
      </c>
      <c r="LDO39" s="451">
        <f>+VLOOKUP(LDJ39,[111]Insumos!$A$2:$F$2700,5,FALSE)</f>
        <v>1402</v>
      </c>
      <c r="LDP39" s="451">
        <f>+ROUND(LDN39*LDO39,0)</f>
        <v>701</v>
      </c>
      <c r="LDQ39" s="450" t="s">
        <v>327</v>
      </c>
      <c r="LDR39" s="450" t="s">
        <v>144</v>
      </c>
      <c r="LDS39" s="446" t="s">
        <v>145</v>
      </c>
      <c r="LDT39" s="446" t="s">
        <v>131</v>
      </c>
      <c r="LDU39" s="446" t="s">
        <v>130</v>
      </c>
      <c r="LDV39" s="446">
        <v>0.5</v>
      </c>
      <c r="LDW39" s="451">
        <f>+VLOOKUP(LDR39,[111]Insumos!$A$2:$F$2700,5,FALSE)</f>
        <v>1402</v>
      </c>
      <c r="LDX39" s="451">
        <f>+ROUND(LDV39*LDW39,0)</f>
        <v>701</v>
      </c>
      <c r="LDY39" s="450" t="s">
        <v>327</v>
      </c>
      <c r="LDZ39" s="450" t="s">
        <v>144</v>
      </c>
      <c r="LEA39" s="446" t="s">
        <v>145</v>
      </c>
      <c r="LEB39" s="446" t="s">
        <v>131</v>
      </c>
      <c r="LEC39" s="446" t="s">
        <v>130</v>
      </c>
      <c r="LED39" s="446">
        <v>0.5</v>
      </c>
      <c r="LEE39" s="451">
        <f>+VLOOKUP(LDZ39,[111]Insumos!$A$2:$F$2700,5,FALSE)</f>
        <v>1402</v>
      </c>
      <c r="LEF39" s="451">
        <f>+ROUND(LED39*LEE39,0)</f>
        <v>701</v>
      </c>
      <c r="LEG39" s="450" t="s">
        <v>327</v>
      </c>
      <c r="LEH39" s="450" t="s">
        <v>144</v>
      </c>
      <c r="LEI39" s="446" t="s">
        <v>145</v>
      </c>
      <c r="LEJ39" s="446" t="s">
        <v>131</v>
      </c>
      <c r="LEK39" s="446" t="s">
        <v>130</v>
      </c>
      <c r="LEL39" s="446">
        <v>0.5</v>
      </c>
      <c r="LEM39" s="451">
        <f>+VLOOKUP(LEH39,[111]Insumos!$A$2:$F$2700,5,FALSE)</f>
        <v>1402</v>
      </c>
      <c r="LEN39" s="451">
        <f>+ROUND(LEL39*LEM39,0)</f>
        <v>701</v>
      </c>
      <c r="LEO39" s="450" t="s">
        <v>327</v>
      </c>
      <c r="LEP39" s="450" t="s">
        <v>144</v>
      </c>
      <c r="LEQ39" s="446" t="s">
        <v>145</v>
      </c>
      <c r="LER39" s="446" t="s">
        <v>131</v>
      </c>
      <c r="LES39" s="446" t="s">
        <v>130</v>
      </c>
      <c r="LET39" s="446">
        <v>0.5</v>
      </c>
      <c r="LEU39" s="451">
        <f>+VLOOKUP(LEP39,[111]Insumos!$A$2:$F$2700,5,FALSE)</f>
        <v>1402</v>
      </c>
      <c r="LEV39" s="451">
        <f>+ROUND(LET39*LEU39,0)</f>
        <v>701</v>
      </c>
      <c r="LEW39" s="450" t="s">
        <v>327</v>
      </c>
      <c r="LEX39" s="450" t="s">
        <v>144</v>
      </c>
      <c r="LEY39" s="446" t="s">
        <v>145</v>
      </c>
      <c r="LEZ39" s="446" t="s">
        <v>131</v>
      </c>
      <c r="LFA39" s="446" t="s">
        <v>130</v>
      </c>
      <c r="LFB39" s="446">
        <v>0.5</v>
      </c>
      <c r="LFC39" s="451">
        <f>+VLOOKUP(LEX39,[111]Insumos!$A$2:$F$2700,5,FALSE)</f>
        <v>1402</v>
      </c>
      <c r="LFD39" s="451">
        <f>+ROUND(LFB39*LFC39,0)</f>
        <v>701</v>
      </c>
      <c r="LFE39" s="450" t="s">
        <v>327</v>
      </c>
      <c r="LFF39" s="450" t="s">
        <v>144</v>
      </c>
      <c r="LFG39" s="446" t="s">
        <v>145</v>
      </c>
      <c r="LFH39" s="446" t="s">
        <v>131</v>
      </c>
      <c r="LFI39" s="446" t="s">
        <v>130</v>
      </c>
      <c r="LFJ39" s="446">
        <v>0.5</v>
      </c>
      <c r="LFK39" s="451">
        <f>+VLOOKUP(LFF39,[111]Insumos!$A$2:$F$2700,5,FALSE)</f>
        <v>1402</v>
      </c>
      <c r="LFL39" s="451">
        <f>+ROUND(LFJ39*LFK39,0)</f>
        <v>701</v>
      </c>
      <c r="LFM39" s="450" t="s">
        <v>327</v>
      </c>
      <c r="LFN39" s="450" t="s">
        <v>144</v>
      </c>
      <c r="LFO39" s="446" t="s">
        <v>145</v>
      </c>
      <c r="LFP39" s="446" t="s">
        <v>131</v>
      </c>
      <c r="LFQ39" s="446" t="s">
        <v>130</v>
      </c>
      <c r="LFR39" s="446">
        <v>0.5</v>
      </c>
      <c r="LFS39" s="451">
        <f>+VLOOKUP(LFN39,[111]Insumos!$A$2:$F$2700,5,FALSE)</f>
        <v>1402</v>
      </c>
      <c r="LFT39" s="451">
        <f>+ROUND(LFR39*LFS39,0)</f>
        <v>701</v>
      </c>
      <c r="LFU39" s="450" t="s">
        <v>327</v>
      </c>
      <c r="LFV39" s="450" t="s">
        <v>144</v>
      </c>
      <c r="LFW39" s="446" t="s">
        <v>145</v>
      </c>
      <c r="LFX39" s="446" t="s">
        <v>131</v>
      </c>
      <c r="LFY39" s="446" t="s">
        <v>130</v>
      </c>
      <c r="LFZ39" s="446">
        <v>0.5</v>
      </c>
      <c r="LGA39" s="451">
        <f>+VLOOKUP(LFV39,[111]Insumos!$A$2:$F$2700,5,FALSE)</f>
        <v>1402</v>
      </c>
      <c r="LGB39" s="451">
        <f>+ROUND(LFZ39*LGA39,0)</f>
        <v>701</v>
      </c>
      <c r="LGC39" s="450" t="s">
        <v>327</v>
      </c>
      <c r="LGD39" s="450" t="s">
        <v>144</v>
      </c>
      <c r="LGE39" s="446" t="s">
        <v>145</v>
      </c>
      <c r="LGF39" s="446" t="s">
        <v>131</v>
      </c>
      <c r="LGG39" s="446" t="s">
        <v>130</v>
      </c>
      <c r="LGH39" s="446">
        <v>0.5</v>
      </c>
      <c r="LGI39" s="451">
        <f>+VLOOKUP(LGD39,[111]Insumos!$A$2:$F$2700,5,FALSE)</f>
        <v>1402</v>
      </c>
      <c r="LGJ39" s="451">
        <f>+ROUND(LGH39*LGI39,0)</f>
        <v>701</v>
      </c>
      <c r="LGK39" s="450" t="s">
        <v>327</v>
      </c>
      <c r="LGL39" s="450" t="s">
        <v>144</v>
      </c>
      <c r="LGM39" s="446" t="s">
        <v>145</v>
      </c>
      <c r="LGN39" s="446" t="s">
        <v>131</v>
      </c>
      <c r="LGO39" s="446" t="s">
        <v>130</v>
      </c>
      <c r="LGP39" s="446">
        <v>0.5</v>
      </c>
      <c r="LGQ39" s="451">
        <f>+VLOOKUP(LGL39,[111]Insumos!$A$2:$F$2700,5,FALSE)</f>
        <v>1402</v>
      </c>
      <c r="LGR39" s="451">
        <f>+ROUND(LGP39*LGQ39,0)</f>
        <v>701</v>
      </c>
      <c r="LGS39" s="450" t="s">
        <v>327</v>
      </c>
      <c r="LGT39" s="450" t="s">
        <v>144</v>
      </c>
      <c r="LGU39" s="446" t="s">
        <v>145</v>
      </c>
      <c r="LGV39" s="446" t="s">
        <v>131</v>
      </c>
      <c r="LGW39" s="446" t="s">
        <v>130</v>
      </c>
      <c r="LGX39" s="446">
        <v>0.5</v>
      </c>
      <c r="LGY39" s="451">
        <f>+VLOOKUP(LGT39,[111]Insumos!$A$2:$F$2700,5,FALSE)</f>
        <v>1402</v>
      </c>
      <c r="LGZ39" s="451">
        <f>+ROUND(LGX39*LGY39,0)</f>
        <v>701</v>
      </c>
      <c r="LHA39" s="450" t="s">
        <v>327</v>
      </c>
      <c r="LHB39" s="450" t="s">
        <v>144</v>
      </c>
      <c r="LHC39" s="446" t="s">
        <v>145</v>
      </c>
      <c r="LHD39" s="446" t="s">
        <v>131</v>
      </c>
      <c r="LHE39" s="446" t="s">
        <v>130</v>
      </c>
      <c r="LHF39" s="446">
        <v>0.5</v>
      </c>
      <c r="LHG39" s="451">
        <f>+VLOOKUP(LHB39,[111]Insumos!$A$2:$F$2700,5,FALSE)</f>
        <v>1402</v>
      </c>
      <c r="LHH39" s="451">
        <f>+ROUND(LHF39*LHG39,0)</f>
        <v>701</v>
      </c>
      <c r="LHI39" s="450" t="s">
        <v>327</v>
      </c>
      <c r="LHJ39" s="450" t="s">
        <v>144</v>
      </c>
      <c r="LHK39" s="446" t="s">
        <v>145</v>
      </c>
      <c r="LHL39" s="446" t="s">
        <v>131</v>
      </c>
      <c r="LHM39" s="446" t="s">
        <v>130</v>
      </c>
      <c r="LHN39" s="446">
        <v>0.5</v>
      </c>
      <c r="LHO39" s="451">
        <f>+VLOOKUP(LHJ39,[111]Insumos!$A$2:$F$2700,5,FALSE)</f>
        <v>1402</v>
      </c>
      <c r="LHP39" s="451">
        <f>+ROUND(LHN39*LHO39,0)</f>
        <v>701</v>
      </c>
      <c r="LHQ39" s="450" t="s">
        <v>327</v>
      </c>
      <c r="LHR39" s="450" t="s">
        <v>144</v>
      </c>
      <c r="LHS39" s="446" t="s">
        <v>145</v>
      </c>
      <c r="LHT39" s="446" t="s">
        <v>131</v>
      </c>
      <c r="LHU39" s="446" t="s">
        <v>130</v>
      </c>
      <c r="LHV39" s="446">
        <v>0.5</v>
      </c>
      <c r="LHW39" s="451">
        <f>+VLOOKUP(LHR39,[111]Insumos!$A$2:$F$2700,5,FALSE)</f>
        <v>1402</v>
      </c>
      <c r="LHX39" s="451">
        <f>+ROUND(LHV39*LHW39,0)</f>
        <v>701</v>
      </c>
      <c r="LHY39" s="450" t="s">
        <v>327</v>
      </c>
      <c r="LHZ39" s="450" t="s">
        <v>144</v>
      </c>
      <c r="LIA39" s="446" t="s">
        <v>145</v>
      </c>
      <c r="LIB39" s="446" t="s">
        <v>131</v>
      </c>
      <c r="LIC39" s="446" t="s">
        <v>130</v>
      </c>
      <c r="LID39" s="446">
        <v>0.5</v>
      </c>
      <c r="LIE39" s="451">
        <f>+VLOOKUP(LHZ39,[111]Insumos!$A$2:$F$2700,5,FALSE)</f>
        <v>1402</v>
      </c>
      <c r="LIF39" s="451">
        <f>+ROUND(LID39*LIE39,0)</f>
        <v>701</v>
      </c>
      <c r="LIG39" s="450" t="s">
        <v>327</v>
      </c>
      <c r="LIH39" s="450" t="s">
        <v>144</v>
      </c>
      <c r="LII39" s="446" t="s">
        <v>145</v>
      </c>
      <c r="LIJ39" s="446" t="s">
        <v>131</v>
      </c>
      <c r="LIK39" s="446" t="s">
        <v>130</v>
      </c>
      <c r="LIL39" s="446">
        <v>0.5</v>
      </c>
      <c r="LIM39" s="451">
        <f>+VLOOKUP(LIH39,[111]Insumos!$A$2:$F$2700,5,FALSE)</f>
        <v>1402</v>
      </c>
      <c r="LIN39" s="451">
        <f>+ROUND(LIL39*LIM39,0)</f>
        <v>701</v>
      </c>
      <c r="LIO39" s="450" t="s">
        <v>327</v>
      </c>
      <c r="LIP39" s="450" t="s">
        <v>144</v>
      </c>
      <c r="LIQ39" s="446" t="s">
        <v>145</v>
      </c>
      <c r="LIR39" s="446" t="s">
        <v>131</v>
      </c>
      <c r="LIS39" s="446" t="s">
        <v>130</v>
      </c>
      <c r="LIT39" s="446">
        <v>0.5</v>
      </c>
      <c r="LIU39" s="451">
        <f>+VLOOKUP(LIP39,[111]Insumos!$A$2:$F$2700,5,FALSE)</f>
        <v>1402</v>
      </c>
      <c r="LIV39" s="451">
        <f>+ROUND(LIT39*LIU39,0)</f>
        <v>701</v>
      </c>
      <c r="LIW39" s="450" t="s">
        <v>327</v>
      </c>
      <c r="LIX39" s="450" t="s">
        <v>144</v>
      </c>
      <c r="LIY39" s="446" t="s">
        <v>145</v>
      </c>
      <c r="LIZ39" s="446" t="s">
        <v>131</v>
      </c>
      <c r="LJA39" s="446" t="s">
        <v>130</v>
      </c>
      <c r="LJB39" s="446">
        <v>0.5</v>
      </c>
      <c r="LJC39" s="451">
        <f>+VLOOKUP(LIX39,[111]Insumos!$A$2:$F$2700,5,FALSE)</f>
        <v>1402</v>
      </c>
      <c r="LJD39" s="451">
        <f>+ROUND(LJB39*LJC39,0)</f>
        <v>701</v>
      </c>
      <c r="LJE39" s="450" t="s">
        <v>327</v>
      </c>
      <c r="LJF39" s="450" t="s">
        <v>144</v>
      </c>
      <c r="LJG39" s="446" t="s">
        <v>145</v>
      </c>
      <c r="LJH39" s="446" t="s">
        <v>131</v>
      </c>
      <c r="LJI39" s="446" t="s">
        <v>130</v>
      </c>
      <c r="LJJ39" s="446">
        <v>0.5</v>
      </c>
      <c r="LJK39" s="451">
        <f>+VLOOKUP(LJF39,[111]Insumos!$A$2:$F$2700,5,FALSE)</f>
        <v>1402</v>
      </c>
      <c r="LJL39" s="451">
        <f>+ROUND(LJJ39*LJK39,0)</f>
        <v>701</v>
      </c>
      <c r="LJM39" s="450" t="s">
        <v>327</v>
      </c>
      <c r="LJN39" s="450" t="s">
        <v>144</v>
      </c>
      <c r="LJO39" s="446" t="s">
        <v>145</v>
      </c>
      <c r="LJP39" s="446" t="s">
        <v>131</v>
      </c>
      <c r="LJQ39" s="446" t="s">
        <v>130</v>
      </c>
      <c r="LJR39" s="446">
        <v>0.5</v>
      </c>
      <c r="LJS39" s="451">
        <f>+VLOOKUP(LJN39,[111]Insumos!$A$2:$F$2700,5,FALSE)</f>
        <v>1402</v>
      </c>
      <c r="LJT39" s="451">
        <f>+ROUND(LJR39*LJS39,0)</f>
        <v>701</v>
      </c>
      <c r="LJU39" s="450" t="s">
        <v>327</v>
      </c>
      <c r="LJV39" s="450" t="s">
        <v>144</v>
      </c>
      <c r="LJW39" s="446" t="s">
        <v>145</v>
      </c>
      <c r="LJX39" s="446" t="s">
        <v>131</v>
      </c>
      <c r="LJY39" s="446" t="s">
        <v>130</v>
      </c>
      <c r="LJZ39" s="446">
        <v>0.5</v>
      </c>
      <c r="LKA39" s="451">
        <f>+VLOOKUP(LJV39,[111]Insumos!$A$2:$F$2700,5,FALSE)</f>
        <v>1402</v>
      </c>
      <c r="LKB39" s="451">
        <f>+ROUND(LJZ39*LKA39,0)</f>
        <v>701</v>
      </c>
      <c r="LKC39" s="450" t="s">
        <v>327</v>
      </c>
      <c r="LKD39" s="450" t="s">
        <v>144</v>
      </c>
      <c r="LKE39" s="446" t="s">
        <v>145</v>
      </c>
      <c r="LKF39" s="446" t="s">
        <v>131</v>
      </c>
      <c r="LKG39" s="446" t="s">
        <v>130</v>
      </c>
      <c r="LKH39" s="446">
        <v>0.5</v>
      </c>
      <c r="LKI39" s="451">
        <f>+VLOOKUP(LKD39,[111]Insumos!$A$2:$F$2700,5,FALSE)</f>
        <v>1402</v>
      </c>
      <c r="LKJ39" s="451">
        <f>+ROUND(LKH39*LKI39,0)</f>
        <v>701</v>
      </c>
      <c r="LKK39" s="450" t="s">
        <v>327</v>
      </c>
      <c r="LKL39" s="450" t="s">
        <v>144</v>
      </c>
      <c r="LKM39" s="446" t="s">
        <v>145</v>
      </c>
      <c r="LKN39" s="446" t="s">
        <v>131</v>
      </c>
      <c r="LKO39" s="446" t="s">
        <v>130</v>
      </c>
      <c r="LKP39" s="446">
        <v>0.5</v>
      </c>
      <c r="LKQ39" s="451">
        <f>+VLOOKUP(LKL39,[111]Insumos!$A$2:$F$2700,5,FALSE)</f>
        <v>1402</v>
      </c>
      <c r="LKR39" s="451">
        <f>+ROUND(LKP39*LKQ39,0)</f>
        <v>701</v>
      </c>
      <c r="LKS39" s="450" t="s">
        <v>327</v>
      </c>
      <c r="LKT39" s="450" t="s">
        <v>144</v>
      </c>
      <c r="LKU39" s="446" t="s">
        <v>145</v>
      </c>
      <c r="LKV39" s="446" t="s">
        <v>131</v>
      </c>
      <c r="LKW39" s="446" t="s">
        <v>130</v>
      </c>
      <c r="LKX39" s="446">
        <v>0.5</v>
      </c>
      <c r="LKY39" s="451">
        <f>+VLOOKUP(LKT39,[111]Insumos!$A$2:$F$2700,5,FALSE)</f>
        <v>1402</v>
      </c>
      <c r="LKZ39" s="451">
        <f>+ROUND(LKX39*LKY39,0)</f>
        <v>701</v>
      </c>
      <c r="LLA39" s="450" t="s">
        <v>327</v>
      </c>
      <c r="LLB39" s="450" t="s">
        <v>144</v>
      </c>
      <c r="LLC39" s="446" t="s">
        <v>145</v>
      </c>
      <c r="LLD39" s="446" t="s">
        <v>131</v>
      </c>
      <c r="LLE39" s="446" t="s">
        <v>130</v>
      </c>
      <c r="LLF39" s="446">
        <v>0.5</v>
      </c>
      <c r="LLG39" s="451">
        <f>+VLOOKUP(LLB39,[111]Insumos!$A$2:$F$2700,5,FALSE)</f>
        <v>1402</v>
      </c>
      <c r="LLH39" s="451">
        <f>+ROUND(LLF39*LLG39,0)</f>
        <v>701</v>
      </c>
      <c r="LLI39" s="450" t="s">
        <v>327</v>
      </c>
      <c r="LLJ39" s="450" t="s">
        <v>144</v>
      </c>
      <c r="LLK39" s="446" t="s">
        <v>145</v>
      </c>
      <c r="LLL39" s="446" t="s">
        <v>131</v>
      </c>
      <c r="LLM39" s="446" t="s">
        <v>130</v>
      </c>
      <c r="LLN39" s="446">
        <v>0.5</v>
      </c>
      <c r="LLO39" s="451">
        <f>+VLOOKUP(LLJ39,[111]Insumos!$A$2:$F$2700,5,FALSE)</f>
        <v>1402</v>
      </c>
      <c r="LLP39" s="451">
        <f>+ROUND(LLN39*LLO39,0)</f>
        <v>701</v>
      </c>
      <c r="LLQ39" s="450" t="s">
        <v>327</v>
      </c>
      <c r="LLR39" s="450" t="s">
        <v>144</v>
      </c>
      <c r="LLS39" s="446" t="s">
        <v>145</v>
      </c>
      <c r="LLT39" s="446" t="s">
        <v>131</v>
      </c>
      <c r="LLU39" s="446" t="s">
        <v>130</v>
      </c>
      <c r="LLV39" s="446">
        <v>0.5</v>
      </c>
      <c r="LLW39" s="451">
        <f>+VLOOKUP(LLR39,[111]Insumos!$A$2:$F$2700,5,FALSE)</f>
        <v>1402</v>
      </c>
      <c r="LLX39" s="451">
        <f>+ROUND(LLV39*LLW39,0)</f>
        <v>701</v>
      </c>
      <c r="LLY39" s="450" t="s">
        <v>327</v>
      </c>
      <c r="LLZ39" s="450" t="s">
        <v>144</v>
      </c>
      <c r="LMA39" s="446" t="s">
        <v>145</v>
      </c>
      <c r="LMB39" s="446" t="s">
        <v>131</v>
      </c>
      <c r="LMC39" s="446" t="s">
        <v>130</v>
      </c>
      <c r="LMD39" s="446">
        <v>0.5</v>
      </c>
      <c r="LME39" s="451">
        <f>+VLOOKUP(LLZ39,[111]Insumos!$A$2:$F$2700,5,FALSE)</f>
        <v>1402</v>
      </c>
      <c r="LMF39" s="451">
        <f>+ROUND(LMD39*LME39,0)</f>
        <v>701</v>
      </c>
      <c r="LMG39" s="450" t="s">
        <v>327</v>
      </c>
      <c r="LMH39" s="450" t="s">
        <v>144</v>
      </c>
      <c r="LMI39" s="446" t="s">
        <v>145</v>
      </c>
      <c r="LMJ39" s="446" t="s">
        <v>131</v>
      </c>
      <c r="LMK39" s="446" t="s">
        <v>130</v>
      </c>
      <c r="LML39" s="446">
        <v>0.5</v>
      </c>
      <c r="LMM39" s="451">
        <f>+VLOOKUP(LMH39,[111]Insumos!$A$2:$F$2700,5,FALSE)</f>
        <v>1402</v>
      </c>
      <c r="LMN39" s="451">
        <f>+ROUND(LML39*LMM39,0)</f>
        <v>701</v>
      </c>
      <c r="LMO39" s="450" t="s">
        <v>327</v>
      </c>
      <c r="LMP39" s="450" t="s">
        <v>144</v>
      </c>
      <c r="LMQ39" s="446" t="s">
        <v>145</v>
      </c>
      <c r="LMR39" s="446" t="s">
        <v>131</v>
      </c>
      <c r="LMS39" s="446" t="s">
        <v>130</v>
      </c>
      <c r="LMT39" s="446">
        <v>0.5</v>
      </c>
      <c r="LMU39" s="451">
        <f>+VLOOKUP(LMP39,[111]Insumos!$A$2:$F$2700,5,FALSE)</f>
        <v>1402</v>
      </c>
      <c r="LMV39" s="451">
        <f>+ROUND(LMT39*LMU39,0)</f>
        <v>701</v>
      </c>
      <c r="LMW39" s="450" t="s">
        <v>327</v>
      </c>
      <c r="LMX39" s="450" t="s">
        <v>144</v>
      </c>
      <c r="LMY39" s="446" t="s">
        <v>145</v>
      </c>
      <c r="LMZ39" s="446" t="s">
        <v>131</v>
      </c>
      <c r="LNA39" s="446" t="s">
        <v>130</v>
      </c>
      <c r="LNB39" s="446">
        <v>0.5</v>
      </c>
      <c r="LNC39" s="451">
        <f>+VLOOKUP(LMX39,[111]Insumos!$A$2:$F$2700,5,FALSE)</f>
        <v>1402</v>
      </c>
      <c r="LND39" s="451">
        <f>+ROUND(LNB39*LNC39,0)</f>
        <v>701</v>
      </c>
      <c r="LNE39" s="450" t="s">
        <v>327</v>
      </c>
      <c r="LNF39" s="450" t="s">
        <v>144</v>
      </c>
      <c r="LNG39" s="446" t="s">
        <v>145</v>
      </c>
      <c r="LNH39" s="446" t="s">
        <v>131</v>
      </c>
      <c r="LNI39" s="446" t="s">
        <v>130</v>
      </c>
      <c r="LNJ39" s="446">
        <v>0.5</v>
      </c>
      <c r="LNK39" s="451">
        <f>+VLOOKUP(LNF39,[111]Insumos!$A$2:$F$2700,5,FALSE)</f>
        <v>1402</v>
      </c>
      <c r="LNL39" s="451">
        <f>+ROUND(LNJ39*LNK39,0)</f>
        <v>701</v>
      </c>
      <c r="LNM39" s="450" t="s">
        <v>327</v>
      </c>
      <c r="LNN39" s="450" t="s">
        <v>144</v>
      </c>
      <c r="LNO39" s="446" t="s">
        <v>145</v>
      </c>
      <c r="LNP39" s="446" t="s">
        <v>131</v>
      </c>
      <c r="LNQ39" s="446" t="s">
        <v>130</v>
      </c>
      <c r="LNR39" s="446">
        <v>0.5</v>
      </c>
      <c r="LNS39" s="451">
        <f>+VLOOKUP(LNN39,[111]Insumos!$A$2:$F$2700,5,FALSE)</f>
        <v>1402</v>
      </c>
      <c r="LNT39" s="451">
        <f>+ROUND(LNR39*LNS39,0)</f>
        <v>701</v>
      </c>
      <c r="LNU39" s="450" t="s">
        <v>327</v>
      </c>
      <c r="LNV39" s="450" t="s">
        <v>144</v>
      </c>
      <c r="LNW39" s="446" t="s">
        <v>145</v>
      </c>
      <c r="LNX39" s="446" t="s">
        <v>131</v>
      </c>
      <c r="LNY39" s="446" t="s">
        <v>130</v>
      </c>
      <c r="LNZ39" s="446">
        <v>0.5</v>
      </c>
      <c r="LOA39" s="451">
        <f>+VLOOKUP(LNV39,[111]Insumos!$A$2:$F$2700,5,FALSE)</f>
        <v>1402</v>
      </c>
      <c r="LOB39" s="451">
        <f>+ROUND(LNZ39*LOA39,0)</f>
        <v>701</v>
      </c>
      <c r="LOC39" s="450" t="s">
        <v>327</v>
      </c>
      <c r="LOD39" s="450" t="s">
        <v>144</v>
      </c>
      <c r="LOE39" s="446" t="s">
        <v>145</v>
      </c>
      <c r="LOF39" s="446" t="s">
        <v>131</v>
      </c>
      <c r="LOG39" s="446" t="s">
        <v>130</v>
      </c>
      <c r="LOH39" s="446">
        <v>0.5</v>
      </c>
      <c r="LOI39" s="451">
        <f>+VLOOKUP(LOD39,[111]Insumos!$A$2:$F$2700,5,FALSE)</f>
        <v>1402</v>
      </c>
      <c r="LOJ39" s="451">
        <f>+ROUND(LOH39*LOI39,0)</f>
        <v>701</v>
      </c>
      <c r="LOK39" s="450" t="s">
        <v>327</v>
      </c>
      <c r="LOL39" s="450" t="s">
        <v>144</v>
      </c>
      <c r="LOM39" s="446" t="s">
        <v>145</v>
      </c>
      <c r="LON39" s="446" t="s">
        <v>131</v>
      </c>
      <c r="LOO39" s="446" t="s">
        <v>130</v>
      </c>
      <c r="LOP39" s="446">
        <v>0.5</v>
      </c>
      <c r="LOQ39" s="451">
        <f>+VLOOKUP(LOL39,[111]Insumos!$A$2:$F$2700,5,FALSE)</f>
        <v>1402</v>
      </c>
      <c r="LOR39" s="451">
        <f>+ROUND(LOP39*LOQ39,0)</f>
        <v>701</v>
      </c>
      <c r="LOS39" s="450" t="s">
        <v>327</v>
      </c>
      <c r="LOT39" s="450" t="s">
        <v>144</v>
      </c>
      <c r="LOU39" s="446" t="s">
        <v>145</v>
      </c>
      <c r="LOV39" s="446" t="s">
        <v>131</v>
      </c>
      <c r="LOW39" s="446" t="s">
        <v>130</v>
      </c>
      <c r="LOX39" s="446">
        <v>0.5</v>
      </c>
      <c r="LOY39" s="451">
        <f>+VLOOKUP(LOT39,[111]Insumos!$A$2:$F$2700,5,FALSE)</f>
        <v>1402</v>
      </c>
      <c r="LOZ39" s="451">
        <f>+ROUND(LOX39*LOY39,0)</f>
        <v>701</v>
      </c>
      <c r="LPA39" s="450" t="s">
        <v>327</v>
      </c>
      <c r="LPB39" s="450" t="s">
        <v>144</v>
      </c>
      <c r="LPC39" s="446" t="s">
        <v>145</v>
      </c>
      <c r="LPD39" s="446" t="s">
        <v>131</v>
      </c>
      <c r="LPE39" s="446" t="s">
        <v>130</v>
      </c>
      <c r="LPF39" s="446">
        <v>0.5</v>
      </c>
      <c r="LPG39" s="451">
        <f>+VLOOKUP(LPB39,[111]Insumos!$A$2:$F$2700,5,FALSE)</f>
        <v>1402</v>
      </c>
      <c r="LPH39" s="451">
        <f>+ROUND(LPF39*LPG39,0)</f>
        <v>701</v>
      </c>
      <c r="LPI39" s="450" t="s">
        <v>327</v>
      </c>
      <c r="LPJ39" s="450" t="s">
        <v>144</v>
      </c>
      <c r="LPK39" s="446" t="s">
        <v>145</v>
      </c>
      <c r="LPL39" s="446" t="s">
        <v>131</v>
      </c>
      <c r="LPM39" s="446" t="s">
        <v>130</v>
      </c>
      <c r="LPN39" s="446">
        <v>0.5</v>
      </c>
      <c r="LPO39" s="451">
        <f>+VLOOKUP(LPJ39,[111]Insumos!$A$2:$F$2700,5,FALSE)</f>
        <v>1402</v>
      </c>
      <c r="LPP39" s="451">
        <f>+ROUND(LPN39*LPO39,0)</f>
        <v>701</v>
      </c>
      <c r="LPQ39" s="450" t="s">
        <v>327</v>
      </c>
      <c r="LPR39" s="450" t="s">
        <v>144</v>
      </c>
      <c r="LPS39" s="446" t="s">
        <v>145</v>
      </c>
      <c r="LPT39" s="446" t="s">
        <v>131</v>
      </c>
      <c r="LPU39" s="446" t="s">
        <v>130</v>
      </c>
      <c r="LPV39" s="446">
        <v>0.5</v>
      </c>
      <c r="LPW39" s="451">
        <f>+VLOOKUP(LPR39,[111]Insumos!$A$2:$F$2700,5,FALSE)</f>
        <v>1402</v>
      </c>
      <c r="LPX39" s="451">
        <f>+ROUND(LPV39*LPW39,0)</f>
        <v>701</v>
      </c>
      <c r="LPY39" s="450" t="s">
        <v>327</v>
      </c>
      <c r="LPZ39" s="450" t="s">
        <v>144</v>
      </c>
      <c r="LQA39" s="446" t="s">
        <v>145</v>
      </c>
      <c r="LQB39" s="446" t="s">
        <v>131</v>
      </c>
      <c r="LQC39" s="446" t="s">
        <v>130</v>
      </c>
      <c r="LQD39" s="446">
        <v>0.5</v>
      </c>
      <c r="LQE39" s="451">
        <f>+VLOOKUP(LPZ39,[111]Insumos!$A$2:$F$2700,5,FALSE)</f>
        <v>1402</v>
      </c>
      <c r="LQF39" s="451">
        <f>+ROUND(LQD39*LQE39,0)</f>
        <v>701</v>
      </c>
      <c r="LQG39" s="450" t="s">
        <v>327</v>
      </c>
      <c r="LQH39" s="450" t="s">
        <v>144</v>
      </c>
      <c r="LQI39" s="446" t="s">
        <v>145</v>
      </c>
      <c r="LQJ39" s="446" t="s">
        <v>131</v>
      </c>
      <c r="LQK39" s="446" t="s">
        <v>130</v>
      </c>
      <c r="LQL39" s="446">
        <v>0.5</v>
      </c>
      <c r="LQM39" s="451">
        <f>+VLOOKUP(LQH39,[111]Insumos!$A$2:$F$2700,5,FALSE)</f>
        <v>1402</v>
      </c>
      <c r="LQN39" s="451">
        <f>+ROUND(LQL39*LQM39,0)</f>
        <v>701</v>
      </c>
      <c r="LQO39" s="450" t="s">
        <v>327</v>
      </c>
      <c r="LQP39" s="450" t="s">
        <v>144</v>
      </c>
      <c r="LQQ39" s="446" t="s">
        <v>145</v>
      </c>
      <c r="LQR39" s="446" t="s">
        <v>131</v>
      </c>
      <c r="LQS39" s="446" t="s">
        <v>130</v>
      </c>
      <c r="LQT39" s="446">
        <v>0.5</v>
      </c>
      <c r="LQU39" s="451">
        <f>+VLOOKUP(LQP39,[111]Insumos!$A$2:$F$2700,5,FALSE)</f>
        <v>1402</v>
      </c>
      <c r="LQV39" s="451">
        <f>+ROUND(LQT39*LQU39,0)</f>
        <v>701</v>
      </c>
      <c r="LQW39" s="450" t="s">
        <v>327</v>
      </c>
      <c r="LQX39" s="450" t="s">
        <v>144</v>
      </c>
      <c r="LQY39" s="446" t="s">
        <v>145</v>
      </c>
      <c r="LQZ39" s="446" t="s">
        <v>131</v>
      </c>
      <c r="LRA39" s="446" t="s">
        <v>130</v>
      </c>
      <c r="LRB39" s="446">
        <v>0.5</v>
      </c>
      <c r="LRC39" s="451">
        <f>+VLOOKUP(LQX39,[111]Insumos!$A$2:$F$2700,5,FALSE)</f>
        <v>1402</v>
      </c>
      <c r="LRD39" s="451">
        <f>+ROUND(LRB39*LRC39,0)</f>
        <v>701</v>
      </c>
      <c r="LRE39" s="450" t="s">
        <v>327</v>
      </c>
      <c r="LRF39" s="450" t="s">
        <v>144</v>
      </c>
      <c r="LRG39" s="446" t="s">
        <v>145</v>
      </c>
      <c r="LRH39" s="446" t="s">
        <v>131</v>
      </c>
      <c r="LRI39" s="446" t="s">
        <v>130</v>
      </c>
      <c r="LRJ39" s="446">
        <v>0.5</v>
      </c>
      <c r="LRK39" s="451">
        <f>+VLOOKUP(LRF39,[111]Insumos!$A$2:$F$2700,5,FALSE)</f>
        <v>1402</v>
      </c>
      <c r="LRL39" s="451">
        <f>+ROUND(LRJ39*LRK39,0)</f>
        <v>701</v>
      </c>
      <c r="LRM39" s="450" t="s">
        <v>327</v>
      </c>
      <c r="LRN39" s="450" t="s">
        <v>144</v>
      </c>
      <c r="LRO39" s="446" t="s">
        <v>145</v>
      </c>
      <c r="LRP39" s="446" t="s">
        <v>131</v>
      </c>
      <c r="LRQ39" s="446" t="s">
        <v>130</v>
      </c>
      <c r="LRR39" s="446">
        <v>0.5</v>
      </c>
      <c r="LRS39" s="451">
        <f>+VLOOKUP(LRN39,[111]Insumos!$A$2:$F$2700,5,FALSE)</f>
        <v>1402</v>
      </c>
      <c r="LRT39" s="451">
        <f>+ROUND(LRR39*LRS39,0)</f>
        <v>701</v>
      </c>
      <c r="LRU39" s="450" t="s">
        <v>327</v>
      </c>
      <c r="LRV39" s="450" t="s">
        <v>144</v>
      </c>
      <c r="LRW39" s="446" t="s">
        <v>145</v>
      </c>
      <c r="LRX39" s="446" t="s">
        <v>131</v>
      </c>
      <c r="LRY39" s="446" t="s">
        <v>130</v>
      </c>
      <c r="LRZ39" s="446">
        <v>0.5</v>
      </c>
      <c r="LSA39" s="451">
        <f>+VLOOKUP(LRV39,[111]Insumos!$A$2:$F$2700,5,FALSE)</f>
        <v>1402</v>
      </c>
      <c r="LSB39" s="451">
        <f>+ROUND(LRZ39*LSA39,0)</f>
        <v>701</v>
      </c>
      <c r="LSC39" s="450" t="s">
        <v>327</v>
      </c>
      <c r="LSD39" s="450" t="s">
        <v>144</v>
      </c>
      <c r="LSE39" s="446" t="s">
        <v>145</v>
      </c>
      <c r="LSF39" s="446" t="s">
        <v>131</v>
      </c>
      <c r="LSG39" s="446" t="s">
        <v>130</v>
      </c>
      <c r="LSH39" s="446">
        <v>0.5</v>
      </c>
      <c r="LSI39" s="451">
        <f>+VLOOKUP(LSD39,[111]Insumos!$A$2:$F$2700,5,FALSE)</f>
        <v>1402</v>
      </c>
      <c r="LSJ39" s="451">
        <f>+ROUND(LSH39*LSI39,0)</f>
        <v>701</v>
      </c>
      <c r="LSK39" s="450" t="s">
        <v>327</v>
      </c>
      <c r="LSL39" s="450" t="s">
        <v>144</v>
      </c>
      <c r="LSM39" s="446" t="s">
        <v>145</v>
      </c>
      <c r="LSN39" s="446" t="s">
        <v>131</v>
      </c>
      <c r="LSO39" s="446" t="s">
        <v>130</v>
      </c>
      <c r="LSP39" s="446">
        <v>0.5</v>
      </c>
      <c r="LSQ39" s="451">
        <f>+VLOOKUP(LSL39,[111]Insumos!$A$2:$F$2700,5,FALSE)</f>
        <v>1402</v>
      </c>
      <c r="LSR39" s="451">
        <f>+ROUND(LSP39*LSQ39,0)</f>
        <v>701</v>
      </c>
      <c r="LSS39" s="450" t="s">
        <v>327</v>
      </c>
      <c r="LST39" s="450" t="s">
        <v>144</v>
      </c>
      <c r="LSU39" s="446" t="s">
        <v>145</v>
      </c>
      <c r="LSV39" s="446" t="s">
        <v>131</v>
      </c>
      <c r="LSW39" s="446" t="s">
        <v>130</v>
      </c>
      <c r="LSX39" s="446">
        <v>0.5</v>
      </c>
      <c r="LSY39" s="451">
        <f>+VLOOKUP(LST39,[111]Insumos!$A$2:$F$2700,5,FALSE)</f>
        <v>1402</v>
      </c>
      <c r="LSZ39" s="451">
        <f>+ROUND(LSX39*LSY39,0)</f>
        <v>701</v>
      </c>
      <c r="LTA39" s="450" t="s">
        <v>327</v>
      </c>
      <c r="LTB39" s="450" t="s">
        <v>144</v>
      </c>
      <c r="LTC39" s="446" t="s">
        <v>145</v>
      </c>
      <c r="LTD39" s="446" t="s">
        <v>131</v>
      </c>
      <c r="LTE39" s="446" t="s">
        <v>130</v>
      </c>
      <c r="LTF39" s="446">
        <v>0.5</v>
      </c>
      <c r="LTG39" s="451">
        <f>+VLOOKUP(LTB39,[111]Insumos!$A$2:$F$2700,5,FALSE)</f>
        <v>1402</v>
      </c>
      <c r="LTH39" s="451">
        <f>+ROUND(LTF39*LTG39,0)</f>
        <v>701</v>
      </c>
      <c r="LTI39" s="450" t="s">
        <v>327</v>
      </c>
      <c r="LTJ39" s="450" t="s">
        <v>144</v>
      </c>
      <c r="LTK39" s="446" t="s">
        <v>145</v>
      </c>
      <c r="LTL39" s="446" t="s">
        <v>131</v>
      </c>
      <c r="LTM39" s="446" t="s">
        <v>130</v>
      </c>
      <c r="LTN39" s="446">
        <v>0.5</v>
      </c>
      <c r="LTO39" s="451">
        <f>+VLOOKUP(LTJ39,[111]Insumos!$A$2:$F$2700,5,FALSE)</f>
        <v>1402</v>
      </c>
      <c r="LTP39" s="451">
        <f>+ROUND(LTN39*LTO39,0)</f>
        <v>701</v>
      </c>
      <c r="LTQ39" s="450" t="s">
        <v>327</v>
      </c>
      <c r="LTR39" s="450" t="s">
        <v>144</v>
      </c>
      <c r="LTS39" s="446" t="s">
        <v>145</v>
      </c>
      <c r="LTT39" s="446" t="s">
        <v>131</v>
      </c>
      <c r="LTU39" s="446" t="s">
        <v>130</v>
      </c>
      <c r="LTV39" s="446">
        <v>0.5</v>
      </c>
      <c r="LTW39" s="451">
        <f>+VLOOKUP(LTR39,[111]Insumos!$A$2:$F$2700,5,FALSE)</f>
        <v>1402</v>
      </c>
      <c r="LTX39" s="451">
        <f>+ROUND(LTV39*LTW39,0)</f>
        <v>701</v>
      </c>
      <c r="LTY39" s="450" t="s">
        <v>327</v>
      </c>
      <c r="LTZ39" s="450" t="s">
        <v>144</v>
      </c>
      <c r="LUA39" s="446" t="s">
        <v>145</v>
      </c>
      <c r="LUB39" s="446" t="s">
        <v>131</v>
      </c>
      <c r="LUC39" s="446" t="s">
        <v>130</v>
      </c>
      <c r="LUD39" s="446">
        <v>0.5</v>
      </c>
      <c r="LUE39" s="451">
        <f>+VLOOKUP(LTZ39,[111]Insumos!$A$2:$F$2700,5,FALSE)</f>
        <v>1402</v>
      </c>
      <c r="LUF39" s="451">
        <f>+ROUND(LUD39*LUE39,0)</f>
        <v>701</v>
      </c>
      <c r="LUG39" s="450" t="s">
        <v>327</v>
      </c>
      <c r="LUH39" s="450" t="s">
        <v>144</v>
      </c>
      <c r="LUI39" s="446" t="s">
        <v>145</v>
      </c>
      <c r="LUJ39" s="446" t="s">
        <v>131</v>
      </c>
      <c r="LUK39" s="446" t="s">
        <v>130</v>
      </c>
      <c r="LUL39" s="446">
        <v>0.5</v>
      </c>
      <c r="LUM39" s="451">
        <f>+VLOOKUP(LUH39,[111]Insumos!$A$2:$F$2700,5,FALSE)</f>
        <v>1402</v>
      </c>
      <c r="LUN39" s="451">
        <f>+ROUND(LUL39*LUM39,0)</f>
        <v>701</v>
      </c>
      <c r="LUO39" s="450" t="s">
        <v>327</v>
      </c>
      <c r="LUP39" s="450" t="s">
        <v>144</v>
      </c>
      <c r="LUQ39" s="446" t="s">
        <v>145</v>
      </c>
      <c r="LUR39" s="446" t="s">
        <v>131</v>
      </c>
      <c r="LUS39" s="446" t="s">
        <v>130</v>
      </c>
      <c r="LUT39" s="446">
        <v>0.5</v>
      </c>
      <c r="LUU39" s="451">
        <f>+VLOOKUP(LUP39,[111]Insumos!$A$2:$F$2700,5,FALSE)</f>
        <v>1402</v>
      </c>
      <c r="LUV39" s="451">
        <f>+ROUND(LUT39*LUU39,0)</f>
        <v>701</v>
      </c>
      <c r="LUW39" s="450" t="s">
        <v>327</v>
      </c>
      <c r="LUX39" s="450" t="s">
        <v>144</v>
      </c>
      <c r="LUY39" s="446" t="s">
        <v>145</v>
      </c>
      <c r="LUZ39" s="446" t="s">
        <v>131</v>
      </c>
      <c r="LVA39" s="446" t="s">
        <v>130</v>
      </c>
      <c r="LVB39" s="446">
        <v>0.5</v>
      </c>
      <c r="LVC39" s="451">
        <f>+VLOOKUP(LUX39,[111]Insumos!$A$2:$F$2700,5,FALSE)</f>
        <v>1402</v>
      </c>
      <c r="LVD39" s="451">
        <f>+ROUND(LVB39*LVC39,0)</f>
        <v>701</v>
      </c>
      <c r="LVE39" s="450" t="s">
        <v>327</v>
      </c>
      <c r="LVF39" s="450" t="s">
        <v>144</v>
      </c>
      <c r="LVG39" s="446" t="s">
        <v>145</v>
      </c>
      <c r="LVH39" s="446" t="s">
        <v>131</v>
      </c>
      <c r="LVI39" s="446" t="s">
        <v>130</v>
      </c>
      <c r="LVJ39" s="446">
        <v>0.5</v>
      </c>
      <c r="LVK39" s="451">
        <f>+VLOOKUP(LVF39,[111]Insumos!$A$2:$F$2700,5,FALSE)</f>
        <v>1402</v>
      </c>
      <c r="LVL39" s="451">
        <f>+ROUND(LVJ39*LVK39,0)</f>
        <v>701</v>
      </c>
      <c r="LVM39" s="450" t="s">
        <v>327</v>
      </c>
      <c r="LVN39" s="450" t="s">
        <v>144</v>
      </c>
      <c r="LVO39" s="446" t="s">
        <v>145</v>
      </c>
      <c r="LVP39" s="446" t="s">
        <v>131</v>
      </c>
      <c r="LVQ39" s="446" t="s">
        <v>130</v>
      </c>
      <c r="LVR39" s="446">
        <v>0.5</v>
      </c>
      <c r="LVS39" s="451">
        <f>+VLOOKUP(LVN39,[111]Insumos!$A$2:$F$2700,5,FALSE)</f>
        <v>1402</v>
      </c>
      <c r="LVT39" s="451">
        <f>+ROUND(LVR39*LVS39,0)</f>
        <v>701</v>
      </c>
      <c r="LVU39" s="450" t="s">
        <v>327</v>
      </c>
      <c r="LVV39" s="450" t="s">
        <v>144</v>
      </c>
      <c r="LVW39" s="446" t="s">
        <v>145</v>
      </c>
      <c r="LVX39" s="446" t="s">
        <v>131</v>
      </c>
      <c r="LVY39" s="446" t="s">
        <v>130</v>
      </c>
      <c r="LVZ39" s="446">
        <v>0.5</v>
      </c>
      <c r="LWA39" s="451">
        <f>+VLOOKUP(LVV39,[111]Insumos!$A$2:$F$2700,5,FALSE)</f>
        <v>1402</v>
      </c>
      <c r="LWB39" s="451">
        <f>+ROUND(LVZ39*LWA39,0)</f>
        <v>701</v>
      </c>
      <c r="LWC39" s="450" t="s">
        <v>327</v>
      </c>
      <c r="LWD39" s="450" t="s">
        <v>144</v>
      </c>
      <c r="LWE39" s="446" t="s">
        <v>145</v>
      </c>
      <c r="LWF39" s="446" t="s">
        <v>131</v>
      </c>
      <c r="LWG39" s="446" t="s">
        <v>130</v>
      </c>
      <c r="LWH39" s="446">
        <v>0.5</v>
      </c>
      <c r="LWI39" s="451">
        <f>+VLOOKUP(LWD39,[111]Insumos!$A$2:$F$2700,5,FALSE)</f>
        <v>1402</v>
      </c>
      <c r="LWJ39" s="451">
        <f>+ROUND(LWH39*LWI39,0)</f>
        <v>701</v>
      </c>
      <c r="LWK39" s="450" t="s">
        <v>327</v>
      </c>
      <c r="LWL39" s="450" t="s">
        <v>144</v>
      </c>
      <c r="LWM39" s="446" t="s">
        <v>145</v>
      </c>
      <c r="LWN39" s="446" t="s">
        <v>131</v>
      </c>
      <c r="LWO39" s="446" t="s">
        <v>130</v>
      </c>
      <c r="LWP39" s="446">
        <v>0.5</v>
      </c>
      <c r="LWQ39" s="451">
        <f>+VLOOKUP(LWL39,[111]Insumos!$A$2:$F$2700,5,FALSE)</f>
        <v>1402</v>
      </c>
      <c r="LWR39" s="451">
        <f>+ROUND(LWP39*LWQ39,0)</f>
        <v>701</v>
      </c>
      <c r="LWS39" s="450" t="s">
        <v>327</v>
      </c>
      <c r="LWT39" s="450" t="s">
        <v>144</v>
      </c>
      <c r="LWU39" s="446" t="s">
        <v>145</v>
      </c>
      <c r="LWV39" s="446" t="s">
        <v>131</v>
      </c>
      <c r="LWW39" s="446" t="s">
        <v>130</v>
      </c>
      <c r="LWX39" s="446">
        <v>0.5</v>
      </c>
      <c r="LWY39" s="451">
        <f>+VLOOKUP(LWT39,[111]Insumos!$A$2:$F$2700,5,FALSE)</f>
        <v>1402</v>
      </c>
      <c r="LWZ39" s="451">
        <f>+ROUND(LWX39*LWY39,0)</f>
        <v>701</v>
      </c>
      <c r="LXA39" s="450" t="s">
        <v>327</v>
      </c>
      <c r="LXB39" s="450" t="s">
        <v>144</v>
      </c>
      <c r="LXC39" s="446" t="s">
        <v>145</v>
      </c>
      <c r="LXD39" s="446" t="s">
        <v>131</v>
      </c>
      <c r="LXE39" s="446" t="s">
        <v>130</v>
      </c>
      <c r="LXF39" s="446">
        <v>0.5</v>
      </c>
      <c r="LXG39" s="451">
        <f>+VLOOKUP(LXB39,[111]Insumos!$A$2:$F$2700,5,FALSE)</f>
        <v>1402</v>
      </c>
      <c r="LXH39" s="451">
        <f>+ROUND(LXF39*LXG39,0)</f>
        <v>701</v>
      </c>
      <c r="LXI39" s="450" t="s">
        <v>327</v>
      </c>
      <c r="LXJ39" s="450" t="s">
        <v>144</v>
      </c>
      <c r="LXK39" s="446" t="s">
        <v>145</v>
      </c>
      <c r="LXL39" s="446" t="s">
        <v>131</v>
      </c>
      <c r="LXM39" s="446" t="s">
        <v>130</v>
      </c>
      <c r="LXN39" s="446">
        <v>0.5</v>
      </c>
      <c r="LXO39" s="451">
        <f>+VLOOKUP(LXJ39,[111]Insumos!$A$2:$F$2700,5,FALSE)</f>
        <v>1402</v>
      </c>
      <c r="LXP39" s="451">
        <f>+ROUND(LXN39*LXO39,0)</f>
        <v>701</v>
      </c>
      <c r="LXQ39" s="450" t="s">
        <v>327</v>
      </c>
      <c r="LXR39" s="450" t="s">
        <v>144</v>
      </c>
      <c r="LXS39" s="446" t="s">
        <v>145</v>
      </c>
      <c r="LXT39" s="446" t="s">
        <v>131</v>
      </c>
      <c r="LXU39" s="446" t="s">
        <v>130</v>
      </c>
      <c r="LXV39" s="446">
        <v>0.5</v>
      </c>
      <c r="LXW39" s="451">
        <f>+VLOOKUP(LXR39,[111]Insumos!$A$2:$F$2700,5,FALSE)</f>
        <v>1402</v>
      </c>
      <c r="LXX39" s="451">
        <f>+ROUND(LXV39*LXW39,0)</f>
        <v>701</v>
      </c>
      <c r="LXY39" s="450" t="s">
        <v>327</v>
      </c>
      <c r="LXZ39" s="450" t="s">
        <v>144</v>
      </c>
      <c r="LYA39" s="446" t="s">
        <v>145</v>
      </c>
      <c r="LYB39" s="446" t="s">
        <v>131</v>
      </c>
      <c r="LYC39" s="446" t="s">
        <v>130</v>
      </c>
      <c r="LYD39" s="446">
        <v>0.5</v>
      </c>
      <c r="LYE39" s="451">
        <f>+VLOOKUP(LXZ39,[111]Insumos!$A$2:$F$2700,5,FALSE)</f>
        <v>1402</v>
      </c>
      <c r="LYF39" s="451">
        <f>+ROUND(LYD39*LYE39,0)</f>
        <v>701</v>
      </c>
      <c r="LYG39" s="450" t="s">
        <v>327</v>
      </c>
      <c r="LYH39" s="450" t="s">
        <v>144</v>
      </c>
      <c r="LYI39" s="446" t="s">
        <v>145</v>
      </c>
      <c r="LYJ39" s="446" t="s">
        <v>131</v>
      </c>
      <c r="LYK39" s="446" t="s">
        <v>130</v>
      </c>
      <c r="LYL39" s="446">
        <v>0.5</v>
      </c>
      <c r="LYM39" s="451">
        <f>+VLOOKUP(LYH39,[111]Insumos!$A$2:$F$2700,5,FALSE)</f>
        <v>1402</v>
      </c>
      <c r="LYN39" s="451">
        <f>+ROUND(LYL39*LYM39,0)</f>
        <v>701</v>
      </c>
      <c r="LYO39" s="450" t="s">
        <v>327</v>
      </c>
      <c r="LYP39" s="450" t="s">
        <v>144</v>
      </c>
      <c r="LYQ39" s="446" t="s">
        <v>145</v>
      </c>
      <c r="LYR39" s="446" t="s">
        <v>131</v>
      </c>
      <c r="LYS39" s="446" t="s">
        <v>130</v>
      </c>
      <c r="LYT39" s="446">
        <v>0.5</v>
      </c>
      <c r="LYU39" s="451">
        <f>+VLOOKUP(LYP39,[111]Insumos!$A$2:$F$2700,5,FALSE)</f>
        <v>1402</v>
      </c>
      <c r="LYV39" s="451">
        <f>+ROUND(LYT39*LYU39,0)</f>
        <v>701</v>
      </c>
      <c r="LYW39" s="450" t="s">
        <v>327</v>
      </c>
      <c r="LYX39" s="450" t="s">
        <v>144</v>
      </c>
      <c r="LYY39" s="446" t="s">
        <v>145</v>
      </c>
      <c r="LYZ39" s="446" t="s">
        <v>131</v>
      </c>
      <c r="LZA39" s="446" t="s">
        <v>130</v>
      </c>
      <c r="LZB39" s="446">
        <v>0.5</v>
      </c>
      <c r="LZC39" s="451">
        <f>+VLOOKUP(LYX39,[111]Insumos!$A$2:$F$2700,5,FALSE)</f>
        <v>1402</v>
      </c>
      <c r="LZD39" s="451">
        <f>+ROUND(LZB39*LZC39,0)</f>
        <v>701</v>
      </c>
      <c r="LZE39" s="450" t="s">
        <v>327</v>
      </c>
      <c r="LZF39" s="450" t="s">
        <v>144</v>
      </c>
      <c r="LZG39" s="446" t="s">
        <v>145</v>
      </c>
      <c r="LZH39" s="446" t="s">
        <v>131</v>
      </c>
      <c r="LZI39" s="446" t="s">
        <v>130</v>
      </c>
      <c r="LZJ39" s="446">
        <v>0.5</v>
      </c>
      <c r="LZK39" s="451">
        <f>+VLOOKUP(LZF39,[111]Insumos!$A$2:$F$2700,5,FALSE)</f>
        <v>1402</v>
      </c>
      <c r="LZL39" s="451">
        <f>+ROUND(LZJ39*LZK39,0)</f>
        <v>701</v>
      </c>
      <c r="LZM39" s="450" t="s">
        <v>327</v>
      </c>
      <c r="LZN39" s="450" t="s">
        <v>144</v>
      </c>
      <c r="LZO39" s="446" t="s">
        <v>145</v>
      </c>
      <c r="LZP39" s="446" t="s">
        <v>131</v>
      </c>
      <c r="LZQ39" s="446" t="s">
        <v>130</v>
      </c>
      <c r="LZR39" s="446">
        <v>0.5</v>
      </c>
      <c r="LZS39" s="451">
        <f>+VLOOKUP(LZN39,[111]Insumos!$A$2:$F$2700,5,FALSE)</f>
        <v>1402</v>
      </c>
      <c r="LZT39" s="451">
        <f>+ROUND(LZR39*LZS39,0)</f>
        <v>701</v>
      </c>
      <c r="LZU39" s="450" t="s">
        <v>327</v>
      </c>
      <c r="LZV39" s="450" t="s">
        <v>144</v>
      </c>
      <c r="LZW39" s="446" t="s">
        <v>145</v>
      </c>
      <c r="LZX39" s="446" t="s">
        <v>131</v>
      </c>
      <c r="LZY39" s="446" t="s">
        <v>130</v>
      </c>
      <c r="LZZ39" s="446">
        <v>0.5</v>
      </c>
      <c r="MAA39" s="451">
        <f>+VLOOKUP(LZV39,[111]Insumos!$A$2:$F$2700,5,FALSE)</f>
        <v>1402</v>
      </c>
      <c r="MAB39" s="451">
        <f>+ROUND(LZZ39*MAA39,0)</f>
        <v>701</v>
      </c>
      <c r="MAC39" s="450" t="s">
        <v>327</v>
      </c>
      <c r="MAD39" s="450" t="s">
        <v>144</v>
      </c>
      <c r="MAE39" s="446" t="s">
        <v>145</v>
      </c>
      <c r="MAF39" s="446" t="s">
        <v>131</v>
      </c>
      <c r="MAG39" s="446" t="s">
        <v>130</v>
      </c>
      <c r="MAH39" s="446">
        <v>0.5</v>
      </c>
      <c r="MAI39" s="451">
        <f>+VLOOKUP(MAD39,[111]Insumos!$A$2:$F$2700,5,FALSE)</f>
        <v>1402</v>
      </c>
      <c r="MAJ39" s="451">
        <f>+ROUND(MAH39*MAI39,0)</f>
        <v>701</v>
      </c>
      <c r="MAK39" s="450" t="s">
        <v>327</v>
      </c>
      <c r="MAL39" s="450" t="s">
        <v>144</v>
      </c>
      <c r="MAM39" s="446" t="s">
        <v>145</v>
      </c>
      <c r="MAN39" s="446" t="s">
        <v>131</v>
      </c>
      <c r="MAO39" s="446" t="s">
        <v>130</v>
      </c>
      <c r="MAP39" s="446">
        <v>0.5</v>
      </c>
      <c r="MAQ39" s="451">
        <f>+VLOOKUP(MAL39,[111]Insumos!$A$2:$F$2700,5,FALSE)</f>
        <v>1402</v>
      </c>
      <c r="MAR39" s="451">
        <f>+ROUND(MAP39*MAQ39,0)</f>
        <v>701</v>
      </c>
      <c r="MAS39" s="450" t="s">
        <v>327</v>
      </c>
      <c r="MAT39" s="450" t="s">
        <v>144</v>
      </c>
      <c r="MAU39" s="446" t="s">
        <v>145</v>
      </c>
      <c r="MAV39" s="446" t="s">
        <v>131</v>
      </c>
      <c r="MAW39" s="446" t="s">
        <v>130</v>
      </c>
      <c r="MAX39" s="446">
        <v>0.5</v>
      </c>
      <c r="MAY39" s="451">
        <f>+VLOOKUP(MAT39,[111]Insumos!$A$2:$F$2700,5,FALSE)</f>
        <v>1402</v>
      </c>
      <c r="MAZ39" s="451">
        <f>+ROUND(MAX39*MAY39,0)</f>
        <v>701</v>
      </c>
      <c r="MBA39" s="450" t="s">
        <v>327</v>
      </c>
      <c r="MBB39" s="450" t="s">
        <v>144</v>
      </c>
      <c r="MBC39" s="446" t="s">
        <v>145</v>
      </c>
      <c r="MBD39" s="446" t="s">
        <v>131</v>
      </c>
      <c r="MBE39" s="446" t="s">
        <v>130</v>
      </c>
      <c r="MBF39" s="446">
        <v>0.5</v>
      </c>
      <c r="MBG39" s="451">
        <f>+VLOOKUP(MBB39,[111]Insumos!$A$2:$F$2700,5,FALSE)</f>
        <v>1402</v>
      </c>
      <c r="MBH39" s="451">
        <f>+ROUND(MBF39*MBG39,0)</f>
        <v>701</v>
      </c>
      <c r="MBI39" s="450" t="s">
        <v>327</v>
      </c>
      <c r="MBJ39" s="450" t="s">
        <v>144</v>
      </c>
      <c r="MBK39" s="446" t="s">
        <v>145</v>
      </c>
      <c r="MBL39" s="446" t="s">
        <v>131</v>
      </c>
      <c r="MBM39" s="446" t="s">
        <v>130</v>
      </c>
      <c r="MBN39" s="446">
        <v>0.5</v>
      </c>
      <c r="MBO39" s="451">
        <f>+VLOOKUP(MBJ39,[111]Insumos!$A$2:$F$2700,5,FALSE)</f>
        <v>1402</v>
      </c>
      <c r="MBP39" s="451">
        <f>+ROUND(MBN39*MBO39,0)</f>
        <v>701</v>
      </c>
      <c r="MBQ39" s="450" t="s">
        <v>327</v>
      </c>
      <c r="MBR39" s="450" t="s">
        <v>144</v>
      </c>
      <c r="MBS39" s="446" t="s">
        <v>145</v>
      </c>
      <c r="MBT39" s="446" t="s">
        <v>131</v>
      </c>
      <c r="MBU39" s="446" t="s">
        <v>130</v>
      </c>
      <c r="MBV39" s="446">
        <v>0.5</v>
      </c>
      <c r="MBW39" s="451">
        <f>+VLOOKUP(MBR39,[111]Insumos!$A$2:$F$2700,5,FALSE)</f>
        <v>1402</v>
      </c>
      <c r="MBX39" s="451">
        <f>+ROUND(MBV39*MBW39,0)</f>
        <v>701</v>
      </c>
      <c r="MBY39" s="450" t="s">
        <v>327</v>
      </c>
      <c r="MBZ39" s="450" t="s">
        <v>144</v>
      </c>
      <c r="MCA39" s="446" t="s">
        <v>145</v>
      </c>
      <c r="MCB39" s="446" t="s">
        <v>131</v>
      </c>
      <c r="MCC39" s="446" t="s">
        <v>130</v>
      </c>
      <c r="MCD39" s="446">
        <v>0.5</v>
      </c>
      <c r="MCE39" s="451">
        <f>+VLOOKUP(MBZ39,[111]Insumos!$A$2:$F$2700,5,FALSE)</f>
        <v>1402</v>
      </c>
      <c r="MCF39" s="451">
        <f>+ROUND(MCD39*MCE39,0)</f>
        <v>701</v>
      </c>
      <c r="MCG39" s="450" t="s">
        <v>327</v>
      </c>
      <c r="MCH39" s="450" t="s">
        <v>144</v>
      </c>
      <c r="MCI39" s="446" t="s">
        <v>145</v>
      </c>
      <c r="MCJ39" s="446" t="s">
        <v>131</v>
      </c>
      <c r="MCK39" s="446" t="s">
        <v>130</v>
      </c>
      <c r="MCL39" s="446">
        <v>0.5</v>
      </c>
      <c r="MCM39" s="451">
        <f>+VLOOKUP(MCH39,[111]Insumos!$A$2:$F$2700,5,FALSE)</f>
        <v>1402</v>
      </c>
      <c r="MCN39" s="451">
        <f>+ROUND(MCL39*MCM39,0)</f>
        <v>701</v>
      </c>
      <c r="MCO39" s="450" t="s">
        <v>327</v>
      </c>
      <c r="MCP39" s="450" t="s">
        <v>144</v>
      </c>
      <c r="MCQ39" s="446" t="s">
        <v>145</v>
      </c>
      <c r="MCR39" s="446" t="s">
        <v>131</v>
      </c>
      <c r="MCS39" s="446" t="s">
        <v>130</v>
      </c>
      <c r="MCT39" s="446">
        <v>0.5</v>
      </c>
      <c r="MCU39" s="451">
        <f>+VLOOKUP(MCP39,[111]Insumos!$A$2:$F$2700,5,FALSE)</f>
        <v>1402</v>
      </c>
      <c r="MCV39" s="451">
        <f>+ROUND(MCT39*MCU39,0)</f>
        <v>701</v>
      </c>
      <c r="MCW39" s="450" t="s">
        <v>327</v>
      </c>
      <c r="MCX39" s="450" t="s">
        <v>144</v>
      </c>
      <c r="MCY39" s="446" t="s">
        <v>145</v>
      </c>
      <c r="MCZ39" s="446" t="s">
        <v>131</v>
      </c>
      <c r="MDA39" s="446" t="s">
        <v>130</v>
      </c>
      <c r="MDB39" s="446">
        <v>0.5</v>
      </c>
      <c r="MDC39" s="451">
        <f>+VLOOKUP(MCX39,[111]Insumos!$A$2:$F$2700,5,FALSE)</f>
        <v>1402</v>
      </c>
      <c r="MDD39" s="451">
        <f>+ROUND(MDB39*MDC39,0)</f>
        <v>701</v>
      </c>
      <c r="MDE39" s="450" t="s">
        <v>327</v>
      </c>
      <c r="MDF39" s="450" t="s">
        <v>144</v>
      </c>
      <c r="MDG39" s="446" t="s">
        <v>145</v>
      </c>
      <c r="MDH39" s="446" t="s">
        <v>131</v>
      </c>
      <c r="MDI39" s="446" t="s">
        <v>130</v>
      </c>
      <c r="MDJ39" s="446">
        <v>0.5</v>
      </c>
      <c r="MDK39" s="451">
        <f>+VLOOKUP(MDF39,[111]Insumos!$A$2:$F$2700,5,FALSE)</f>
        <v>1402</v>
      </c>
      <c r="MDL39" s="451">
        <f>+ROUND(MDJ39*MDK39,0)</f>
        <v>701</v>
      </c>
      <c r="MDM39" s="450" t="s">
        <v>327</v>
      </c>
      <c r="MDN39" s="450" t="s">
        <v>144</v>
      </c>
      <c r="MDO39" s="446" t="s">
        <v>145</v>
      </c>
      <c r="MDP39" s="446" t="s">
        <v>131</v>
      </c>
      <c r="MDQ39" s="446" t="s">
        <v>130</v>
      </c>
      <c r="MDR39" s="446">
        <v>0.5</v>
      </c>
      <c r="MDS39" s="451">
        <f>+VLOOKUP(MDN39,[111]Insumos!$A$2:$F$2700,5,FALSE)</f>
        <v>1402</v>
      </c>
      <c r="MDT39" s="451">
        <f>+ROUND(MDR39*MDS39,0)</f>
        <v>701</v>
      </c>
      <c r="MDU39" s="450" t="s">
        <v>327</v>
      </c>
      <c r="MDV39" s="450" t="s">
        <v>144</v>
      </c>
      <c r="MDW39" s="446" t="s">
        <v>145</v>
      </c>
      <c r="MDX39" s="446" t="s">
        <v>131</v>
      </c>
      <c r="MDY39" s="446" t="s">
        <v>130</v>
      </c>
      <c r="MDZ39" s="446">
        <v>0.5</v>
      </c>
      <c r="MEA39" s="451">
        <f>+VLOOKUP(MDV39,[111]Insumos!$A$2:$F$2700,5,FALSE)</f>
        <v>1402</v>
      </c>
      <c r="MEB39" s="451">
        <f>+ROUND(MDZ39*MEA39,0)</f>
        <v>701</v>
      </c>
      <c r="MEC39" s="450" t="s">
        <v>327</v>
      </c>
      <c r="MED39" s="450" t="s">
        <v>144</v>
      </c>
      <c r="MEE39" s="446" t="s">
        <v>145</v>
      </c>
      <c r="MEF39" s="446" t="s">
        <v>131</v>
      </c>
      <c r="MEG39" s="446" t="s">
        <v>130</v>
      </c>
      <c r="MEH39" s="446">
        <v>0.5</v>
      </c>
      <c r="MEI39" s="451">
        <f>+VLOOKUP(MED39,[111]Insumos!$A$2:$F$2700,5,FALSE)</f>
        <v>1402</v>
      </c>
      <c r="MEJ39" s="451">
        <f>+ROUND(MEH39*MEI39,0)</f>
        <v>701</v>
      </c>
      <c r="MEK39" s="450" t="s">
        <v>327</v>
      </c>
      <c r="MEL39" s="450" t="s">
        <v>144</v>
      </c>
      <c r="MEM39" s="446" t="s">
        <v>145</v>
      </c>
      <c r="MEN39" s="446" t="s">
        <v>131</v>
      </c>
      <c r="MEO39" s="446" t="s">
        <v>130</v>
      </c>
      <c r="MEP39" s="446">
        <v>0.5</v>
      </c>
      <c r="MEQ39" s="451">
        <f>+VLOOKUP(MEL39,[111]Insumos!$A$2:$F$2700,5,FALSE)</f>
        <v>1402</v>
      </c>
      <c r="MER39" s="451">
        <f>+ROUND(MEP39*MEQ39,0)</f>
        <v>701</v>
      </c>
      <c r="MES39" s="450" t="s">
        <v>327</v>
      </c>
      <c r="MET39" s="450" t="s">
        <v>144</v>
      </c>
      <c r="MEU39" s="446" t="s">
        <v>145</v>
      </c>
      <c r="MEV39" s="446" t="s">
        <v>131</v>
      </c>
      <c r="MEW39" s="446" t="s">
        <v>130</v>
      </c>
      <c r="MEX39" s="446">
        <v>0.5</v>
      </c>
      <c r="MEY39" s="451">
        <f>+VLOOKUP(MET39,[111]Insumos!$A$2:$F$2700,5,FALSE)</f>
        <v>1402</v>
      </c>
      <c r="MEZ39" s="451">
        <f>+ROUND(MEX39*MEY39,0)</f>
        <v>701</v>
      </c>
      <c r="MFA39" s="450" t="s">
        <v>327</v>
      </c>
      <c r="MFB39" s="450" t="s">
        <v>144</v>
      </c>
      <c r="MFC39" s="446" t="s">
        <v>145</v>
      </c>
      <c r="MFD39" s="446" t="s">
        <v>131</v>
      </c>
      <c r="MFE39" s="446" t="s">
        <v>130</v>
      </c>
      <c r="MFF39" s="446">
        <v>0.5</v>
      </c>
      <c r="MFG39" s="451">
        <f>+VLOOKUP(MFB39,[111]Insumos!$A$2:$F$2700,5,FALSE)</f>
        <v>1402</v>
      </c>
      <c r="MFH39" s="451">
        <f>+ROUND(MFF39*MFG39,0)</f>
        <v>701</v>
      </c>
      <c r="MFI39" s="450" t="s">
        <v>327</v>
      </c>
      <c r="MFJ39" s="450" t="s">
        <v>144</v>
      </c>
      <c r="MFK39" s="446" t="s">
        <v>145</v>
      </c>
      <c r="MFL39" s="446" t="s">
        <v>131</v>
      </c>
      <c r="MFM39" s="446" t="s">
        <v>130</v>
      </c>
      <c r="MFN39" s="446">
        <v>0.5</v>
      </c>
      <c r="MFO39" s="451">
        <f>+VLOOKUP(MFJ39,[111]Insumos!$A$2:$F$2700,5,FALSE)</f>
        <v>1402</v>
      </c>
      <c r="MFP39" s="451">
        <f>+ROUND(MFN39*MFO39,0)</f>
        <v>701</v>
      </c>
      <c r="MFQ39" s="450" t="s">
        <v>327</v>
      </c>
      <c r="MFR39" s="450" t="s">
        <v>144</v>
      </c>
      <c r="MFS39" s="446" t="s">
        <v>145</v>
      </c>
      <c r="MFT39" s="446" t="s">
        <v>131</v>
      </c>
      <c r="MFU39" s="446" t="s">
        <v>130</v>
      </c>
      <c r="MFV39" s="446">
        <v>0.5</v>
      </c>
      <c r="MFW39" s="451">
        <f>+VLOOKUP(MFR39,[111]Insumos!$A$2:$F$2700,5,FALSE)</f>
        <v>1402</v>
      </c>
      <c r="MFX39" s="451">
        <f>+ROUND(MFV39*MFW39,0)</f>
        <v>701</v>
      </c>
      <c r="MFY39" s="450" t="s">
        <v>327</v>
      </c>
      <c r="MFZ39" s="450" t="s">
        <v>144</v>
      </c>
      <c r="MGA39" s="446" t="s">
        <v>145</v>
      </c>
      <c r="MGB39" s="446" t="s">
        <v>131</v>
      </c>
      <c r="MGC39" s="446" t="s">
        <v>130</v>
      </c>
      <c r="MGD39" s="446">
        <v>0.5</v>
      </c>
      <c r="MGE39" s="451">
        <f>+VLOOKUP(MFZ39,[111]Insumos!$A$2:$F$2700,5,FALSE)</f>
        <v>1402</v>
      </c>
      <c r="MGF39" s="451">
        <f>+ROUND(MGD39*MGE39,0)</f>
        <v>701</v>
      </c>
      <c r="MGG39" s="450" t="s">
        <v>327</v>
      </c>
      <c r="MGH39" s="450" t="s">
        <v>144</v>
      </c>
      <c r="MGI39" s="446" t="s">
        <v>145</v>
      </c>
      <c r="MGJ39" s="446" t="s">
        <v>131</v>
      </c>
      <c r="MGK39" s="446" t="s">
        <v>130</v>
      </c>
      <c r="MGL39" s="446">
        <v>0.5</v>
      </c>
      <c r="MGM39" s="451">
        <f>+VLOOKUP(MGH39,[111]Insumos!$A$2:$F$2700,5,FALSE)</f>
        <v>1402</v>
      </c>
      <c r="MGN39" s="451">
        <f>+ROUND(MGL39*MGM39,0)</f>
        <v>701</v>
      </c>
      <c r="MGO39" s="450" t="s">
        <v>327</v>
      </c>
      <c r="MGP39" s="450" t="s">
        <v>144</v>
      </c>
      <c r="MGQ39" s="446" t="s">
        <v>145</v>
      </c>
      <c r="MGR39" s="446" t="s">
        <v>131</v>
      </c>
      <c r="MGS39" s="446" t="s">
        <v>130</v>
      </c>
      <c r="MGT39" s="446">
        <v>0.5</v>
      </c>
      <c r="MGU39" s="451">
        <f>+VLOOKUP(MGP39,[111]Insumos!$A$2:$F$2700,5,FALSE)</f>
        <v>1402</v>
      </c>
      <c r="MGV39" s="451">
        <f>+ROUND(MGT39*MGU39,0)</f>
        <v>701</v>
      </c>
      <c r="MGW39" s="450" t="s">
        <v>327</v>
      </c>
      <c r="MGX39" s="450" t="s">
        <v>144</v>
      </c>
      <c r="MGY39" s="446" t="s">
        <v>145</v>
      </c>
      <c r="MGZ39" s="446" t="s">
        <v>131</v>
      </c>
      <c r="MHA39" s="446" t="s">
        <v>130</v>
      </c>
      <c r="MHB39" s="446">
        <v>0.5</v>
      </c>
      <c r="MHC39" s="451">
        <f>+VLOOKUP(MGX39,[111]Insumos!$A$2:$F$2700,5,FALSE)</f>
        <v>1402</v>
      </c>
      <c r="MHD39" s="451">
        <f>+ROUND(MHB39*MHC39,0)</f>
        <v>701</v>
      </c>
      <c r="MHE39" s="450" t="s">
        <v>327</v>
      </c>
      <c r="MHF39" s="450" t="s">
        <v>144</v>
      </c>
      <c r="MHG39" s="446" t="s">
        <v>145</v>
      </c>
      <c r="MHH39" s="446" t="s">
        <v>131</v>
      </c>
      <c r="MHI39" s="446" t="s">
        <v>130</v>
      </c>
      <c r="MHJ39" s="446">
        <v>0.5</v>
      </c>
      <c r="MHK39" s="451">
        <f>+VLOOKUP(MHF39,[111]Insumos!$A$2:$F$2700,5,FALSE)</f>
        <v>1402</v>
      </c>
      <c r="MHL39" s="451">
        <f>+ROUND(MHJ39*MHK39,0)</f>
        <v>701</v>
      </c>
      <c r="MHM39" s="450" t="s">
        <v>327</v>
      </c>
      <c r="MHN39" s="450" t="s">
        <v>144</v>
      </c>
      <c r="MHO39" s="446" t="s">
        <v>145</v>
      </c>
      <c r="MHP39" s="446" t="s">
        <v>131</v>
      </c>
      <c r="MHQ39" s="446" t="s">
        <v>130</v>
      </c>
      <c r="MHR39" s="446">
        <v>0.5</v>
      </c>
      <c r="MHS39" s="451">
        <f>+VLOOKUP(MHN39,[111]Insumos!$A$2:$F$2700,5,FALSE)</f>
        <v>1402</v>
      </c>
      <c r="MHT39" s="451">
        <f>+ROUND(MHR39*MHS39,0)</f>
        <v>701</v>
      </c>
      <c r="MHU39" s="450" t="s">
        <v>327</v>
      </c>
      <c r="MHV39" s="450" t="s">
        <v>144</v>
      </c>
      <c r="MHW39" s="446" t="s">
        <v>145</v>
      </c>
      <c r="MHX39" s="446" t="s">
        <v>131</v>
      </c>
      <c r="MHY39" s="446" t="s">
        <v>130</v>
      </c>
      <c r="MHZ39" s="446">
        <v>0.5</v>
      </c>
      <c r="MIA39" s="451">
        <f>+VLOOKUP(MHV39,[111]Insumos!$A$2:$F$2700,5,FALSE)</f>
        <v>1402</v>
      </c>
      <c r="MIB39" s="451">
        <f>+ROUND(MHZ39*MIA39,0)</f>
        <v>701</v>
      </c>
      <c r="MIC39" s="450" t="s">
        <v>327</v>
      </c>
      <c r="MID39" s="450" t="s">
        <v>144</v>
      </c>
      <c r="MIE39" s="446" t="s">
        <v>145</v>
      </c>
      <c r="MIF39" s="446" t="s">
        <v>131</v>
      </c>
      <c r="MIG39" s="446" t="s">
        <v>130</v>
      </c>
      <c r="MIH39" s="446">
        <v>0.5</v>
      </c>
      <c r="MII39" s="451">
        <f>+VLOOKUP(MID39,[111]Insumos!$A$2:$F$2700,5,FALSE)</f>
        <v>1402</v>
      </c>
      <c r="MIJ39" s="451">
        <f>+ROUND(MIH39*MII39,0)</f>
        <v>701</v>
      </c>
      <c r="MIK39" s="450" t="s">
        <v>327</v>
      </c>
      <c r="MIL39" s="450" t="s">
        <v>144</v>
      </c>
      <c r="MIM39" s="446" t="s">
        <v>145</v>
      </c>
      <c r="MIN39" s="446" t="s">
        <v>131</v>
      </c>
      <c r="MIO39" s="446" t="s">
        <v>130</v>
      </c>
      <c r="MIP39" s="446">
        <v>0.5</v>
      </c>
      <c r="MIQ39" s="451">
        <f>+VLOOKUP(MIL39,[111]Insumos!$A$2:$F$2700,5,FALSE)</f>
        <v>1402</v>
      </c>
      <c r="MIR39" s="451">
        <f>+ROUND(MIP39*MIQ39,0)</f>
        <v>701</v>
      </c>
      <c r="MIS39" s="450" t="s">
        <v>327</v>
      </c>
      <c r="MIT39" s="450" t="s">
        <v>144</v>
      </c>
      <c r="MIU39" s="446" t="s">
        <v>145</v>
      </c>
      <c r="MIV39" s="446" t="s">
        <v>131</v>
      </c>
      <c r="MIW39" s="446" t="s">
        <v>130</v>
      </c>
      <c r="MIX39" s="446">
        <v>0.5</v>
      </c>
      <c r="MIY39" s="451">
        <f>+VLOOKUP(MIT39,[111]Insumos!$A$2:$F$2700,5,FALSE)</f>
        <v>1402</v>
      </c>
      <c r="MIZ39" s="451">
        <f>+ROUND(MIX39*MIY39,0)</f>
        <v>701</v>
      </c>
      <c r="MJA39" s="450" t="s">
        <v>327</v>
      </c>
      <c r="MJB39" s="450" t="s">
        <v>144</v>
      </c>
      <c r="MJC39" s="446" t="s">
        <v>145</v>
      </c>
      <c r="MJD39" s="446" t="s">
        <v>131</v>
      </c>
      <c r="MJE39" s="446" t="s">
        <v>130</v>
      </c>
      <c r="MJF39" s="446">
        <v>0.5</v>
      </c>
      <c r="MJG39" s="451">
        <f>+VLOOKUP(MJB39,[111]Insumos!$A$2:$F$2700,5,FALSE)</f>
        <v>1402</v>
      </c>
      <c r="MJH39" s="451">
        <f>+ROUND(MJF39*MJG39,0)</f>
        <v>701</v>
      </c>
      <c r="MJI39" s="450" t="s">
        <v>327</v>
      </c>
      <c r="MJJ39" s="450" t="s">
        <v>144</v>
      </c>
      <c r="MJK39" s="446" t="s">
        <v>145</v>
      </c>
      <c r="MJL39" s="446" t="s">
        <v>131</v>
      </c>
      <c r="MJM39" s="446" t="s">
        <v>130</v>
      </c>
      <c r="MJN39" s="446">
        <v>0.5</v>
      </c>
      <c r="MJO39" s="451">
        <f>+VLOOKUP(MJJ39,[111]Insumos!$A$2:$F$2700,5,FALSE)</f>
        <v>1402</v>
      </c>
      <c r="MJP39" s="451">
        <f>+ROUND(MJN39*MJO39,0)</f>
        <v>701</v>
      </c>
      <c r="MJQ39" s="450" t="s">
        <v>327</v>
      </c>
      <c r="MJR39" s="450" t="s">
        <v>144</v>
      </c>
      <c r="MJS39" s="446" t="s">
        <v>145</v>
      </c>
      <c r="MJT39" s="446" t="s">
        <v>131</v>
      </c>
      <c r="MJU39" s="446" t="s">
        <v>130</v>
      </c>
      <c r="MJV39" s="446">
        <v>0.5</v>
      </c>
      <c r="MJW39" s="451">
        <f>+VLOOKUP(MJR39,[111]Insumos!$A$2:$F$2700,5,FALSE)</f>
        <v>1402</v>
      </c>
      <c r="MJX39" s="451">
        <f>+ROUND(MJV39*MJW39,0)</f>
        <v>701</v>
      </c>
      <c r="MJY39" s="450" t="s">
        <v>327</v>
      </c>
      <c r="MJZ39" s="450" t="s">
        <v>144</v>
      </c>
      <c r="MKA39" s="446" t="s">
        <v>145</v>
      </c>
      <c r="MKB39" s="446" t="s">
        <v>131</v>
      </c>
      <c r="MKC39" s="446" t="s">
        <v>130</v>
      </c>
      <c r="MKD39" s="446">
        <v>0.5</v>
      </c>
      <c r="MKE39" s="451">
        <f>+VLOOKUP(MJZ39,[111]Insumos!$A$2:$F$2700,5,FALSE)</f>
        <v>1402</v>
      </c>
      <c r="MKF39" s="451">
        <f>+ROUND(MKD39*MKE39,0)</f>
        <v>701</v>
      </c>
      <c r="MKG39" s="450" t="s">
        <v>327</v>
      </c>
      <c r="MKH39" s="450" t="s">
        <v>144</v>
      </c>
      <c r="MKI39" s="446" t="s">
        <v>145</v>
      </c>
      <c r="MKJ39" s="446" t="s">
        <v>131</v>
      </c>
      <c r="MKK39" s="446" t="s">
        <v>130</v>
      </c>
      <c r="MKL39" s="446">
        <v>0.5</v>
      </c>
      <c r="MKM39" s="451">
        <f>+VLOOKUP(MKH39,[111]Insumos!$A$2:$F$2700,5,FALSE)</f>
        <v>1402</v>
      </c>
      <c r="MKN39" s="451">
        <f>+ROUND(MKL39*MKM39,0)</f>
        <v>701</v>
      </c>
      <c r="MKO39" s="450" t="s">
        <v>327</v>
      </c>
      <c r="MKP39" s="450" t="s">
        <v>144</v>
      </c>
      <c r="MKQ39" s="446" t="s">
        <v>145</v>
      </c>
      <c r="MKR39" s="446" t="s">
        <v>131</v>
      </c>
      <c r="MKS39" s="446" t="s">
        <v>130</v>
      </c>
      <c r="MKT39" s="446">
        <v>0.5</v>
      </c>
      <c r="MKU39" s="451">
        <f>+VLOOKUP(MKP39,[111]Insumos!$A$2:$F$2700,5,FALSE)</f>
        <v>1402</v>
      </c>
      <c r="MKV39" s="451">
        <f>+ROUND(MKT39*MKU39,0)</f>
        <v>701</v>
      </c>
      <c r="MKW39" s="450" t="s">
        <v>327</v>
      </c>
      <c r="MKX39" s="450" t="s">
        <v>144</v>
      </c>
      <c r="MKY39" s="446" t="s">
        <v>145</v>
      </c>
      <c r="MKZ39" s="446" t="s">
        <v>131</v>
      </c>
      <c r="MLA39" s="446" t="s">
        <v>130</v>
      </c>
      <c r="MLB39" s="446">
        <v>0.5</v>
      </c>
      <c r="MLC39" s="451">
        <f>+VLOOKUP(MKX39,[111]Insumos!$A$2:$F$2700,5,FALSE)</f>
        <v>1402</v>
      </c>
      <c r="MLD39" s="451">
        <f>+ROUND(MLB39*MLC39,0)</f>
        <v>701</v>
      </c>
      <c r="MLE39" s="450" t="s">
        <v>327</v>
      </c>
      <c r="MLF39" s="450" t="s">
        <v>144</v>
      </c>
      <c r="MLG39" s="446" t="s">
        <v>145</v>
      </c>
      <c r="MLH39" s="446" t="s">
        <v>131</v>
      </c>
      <c r="MLI39" s="446" t="s">
        <v>130</v>
      </c>
      <c r="MLJ39" s="446">
        <v>0.5</v>
      </c>
      <c r="MLK39" s="451">
        <f>+VLOOKUP(MLF39,[111]Insumos!$A$2:$F$2700,5,FALSE)</f>
        <v>1402</v>
      </c>
      <c r="MLL39" s="451">
        <f>+ROUND(MLJ39*MLK39,0)</f>
        <v>701</v>
      </c>
      <c r="MLM39" s="450" t="s">
        <v>327</v>
      </c>
      <c r="MLN39" s="450" t="s">
        <v>144</v>
      </c>
      <c r="MLO39" s="446" t="s">
        <v>145</v>
      </c>
      <c r="MLP39" s="446" t="s">
        <v>131</v>
      </c>
      <c r="MLQ39" s="446" t="s">
        <v>130</v>
      </c>
      <c r="MLR39" s="446">
        <v>0.5</v>
      </c>
      <c r="MLS39" s="451">
        <f>+VLOOKUP(MLN39,[111]Insumos!$A$2:$F$2700,5,FALSE)</f>
        <v>1402</v>
      </c>
      <c r="MLT39" s="451">
        <f>+ROUND(MLR39*MLS39,0)</f>
        <v>701</v>
      </c>
      <c r="MLU39" s="450" t="s">
        <v>327</v>
      </c>
      <c r="MLV39" s="450" t="s">
        <v>144</v>
      </c>
      <c r="MLW39" s="446" t="s">
        <v>145</v>
      </c>
      <c r="MLX39" s="446" t="s">
        <v>131</v>
      </c>
      <c r="MLY39" s="446" t="s">
        <v>130</v>
      </c>
      <c r="MLZ39" s="446">
        <v>0.5</v>
      </c>
      <c r="MMA39" s="451">
        <f>+VLOOKUP(MLV39,[111]Insumos!$A$2:$F$2700,5,FALSE)</f>
        <v>1402</v>
      </c>
      <c r="MMB39" s="451">
        <f>+ROUND(MLZ39*MMA39,0)</f>
        <v>701</v>
      </c>
      <c r="MMC39" s="450" t="s">
        <v>327</v>
      </c>
      <c r="MMD39" s="450" t="s">
        <v>144</v>
      </c>
      <c r="MME39" s="446" t="s">
        <v>145</v>
      </c>
      <c r="MMF39" s="446" t="s">
        <v>131</v>
      </c>
      <c r="MMG39" s="446" t="s">
        <v>130</v>
      </c>
      <c r="MMH39" s="446">
        <v>0.5</v>
      </c>
      <c r="MMI39" s="451">
        <f>+VLOOKUP(MMD39,[111]Insumos!$A$2:$F$2700,5,FALSE)</f>
        <v>1402</v>
      </c>
      <c r="MMJ39" s="451">
        <f>+ROUND(MMH39*MMI39,0)</f>
        <v>701</v>
      </c>
      <c r="MMK39" s="450" t="s">
        <v>327</v>
      </c>
      <c r="MML39" s="450" t="s">
        <v>144</v>
      </c>
      <c r="MMM39" s="446" t="s">
        <v>145</v>
      </c>
      <c r="MMN39" s="446" t="s">
        <v>131</v>
      </c>
      <c r="MMO39" s="446" t="s">
        <v>130</v>
      </c>
      <c r="MMP39" s="446">
        <v>0.5</v>
      </c>
      <c r="MMQ39" s="451">
        <f>+VLOOKUP(MML39,[111]Insumos!$A$2:$F$2700,5,FALSE)</f>
        <v>1402</v>
      </c>
      <c r="MMR39" s="451">
        <f>+ROUND(MMP39*MMQ39,0)</f>
        <v>701</v>
      </c>
      <c r="MMS39" s="450" t="s">
        <v>327</v>
      </c>
      <c r="MMT39" s="450" t="s">
        <v>144</v>
      </c>
      <c r="MMU39" s="446" t="s">
        <v>145</v>
      </c>
      <c r="MMV39" s="446" t="s">
        <v>131</v>
      </c>
      <c r="MMW39" s="446" t="s">
        <v>130</v>
      </c>
      <c r="MMX39" s="446">
        <v>0.5</v>
      </c>
      <c r="MMY39" s="451">
        <f>+VLOOKUP(MMT39,[111]Insumos!$A$2:$F$2700,5,FALSE)</f>
        <v>1402</v>
      </c>
      <c r="MMZ39" s="451">
        <f>+ROUND(MMX39*MMY39,0)</f>
        <v>701</v>
      </c>
      <c r="MNA39" s="450" t="s">
        <v>327</v>
      </c>
      <c r="MNB39" s="450" t="s">
        <v>144</v>
      </c>
      <c r="MNC39" s="446" t="s">
        <v>145</v>
      </c>
      <c r="MND39" s="446" t="s">
        <v>131</v>
      </c>
      <c r="MNE39" s="446" t="s">
        <v>130</v>
      </c>
      <c r="MNF39" s="446">
        <v>0.5</v>
      </c>
      <c r="MNG39" s="451">
        <f>+VLOOKUP(MNB39,[111]Insumos!$A$2:$F$2700,5,FALSE)</f>
        <v>1402</v>
      </c>
      <c r="MNH39" s="451">
        <f>+ROUND(MNF39*MNG39,0)</f>
        <v>701</v>
      </c>
      <c r="MNI39" s="450" t="s">
        <v>327</v>
      </c>
      <c r="MNJ39" s="450" t="s">
        <v>144</v>
      </c>
      <c r="MNK39" s="446" t="s">
        <v>145</v>
      </c>
      <c r="MNL39" s="446" t="s">
        <v>131</v>
      </c>
      <c r="MNM39" s="446" t="s">
        <v>130</v>
      </c>
      <c r="MNN39" s="446">
        <v>0.5</v>
      </c>
      <c r="MNO39" s="451">
        <f>+VLOOKUP(MNJ39,[111]Insumos!$A$2:$F$2700,5,FALSE)</f>
        <v>1402</v>
      </c>
      <c r="MNP39" s="451">
        <f>+ROUND(MNN39*MNO39,0)</f>
        <v>701</v>
      </c>
      <c r="MNQ39" s="450" t="s">
        <v>327</v>
      </c>
      <c r="MNR39" s="450" t="s">
        <v>144</v>
      </c>
      <c r="MNS39" s="446" t="s">
        <v>145</v>
      </c>
      <c r="MNT39" s="446" t="s">
        <v>131</v>
      </c>
      <c r="MNU39" s="446" t="s">
        <v>130</v>
      </c>
      <c r="MNV39" s="446">
        <v>0.5</v>
      </c>
      <c r="MNW39" s="451">
        <f>+VLOOKUP(MNR39,[111]Insumos!$A$2:$F$2700,5,FALSE)</f>
        <v>1402</v>
      </c>
      <c r="MNX39" s="451">
        <f>+ROUND(MNV39*MNW39,0)</f>
        <v>701</v>
      </c>
      <c r="MNY39" s="450" t="s">
        <v>327</v>
      </c>
      <c r="MNZ39" s="450" t="s">
        <v>144</v>
      </c>
      <c r="MOA39" s="446" t="s">
        <v>145</v>
      </c>
      <c r="MOB39" s="446" t="s">
        <v>131</v>
      </c>
      <c r="MOC39" s="446" t="s">
        <v>130</v>
      </c>
      <c r="MOD39" s="446">
        <v>0.5</v>
      </c>
      <c r="MOE39" s="451">
        <f>+VLOOKUP(MNZ39,[111]Insumos!$A$2:$F$2700,5,FALSE)</f>
        <v>1402</v>
      </c>
      <c r="MOF39" s="451">
        <f>+ROUND(MOD39*MOE39,0)</f>
        <v>701</v>
      </c>
      <c r="MOG39" s="450" t="s">
        <v>327</v>
      </c>
      <c r="MOH39" s="450" t="s">
        <v>144</v>
      </c>
      <c r="MOI39" s="446" t="s">
        <v>145</v>
      </c>
      <c r="MOJ39" s="446" t="s">
        <v>131</v>
      </c>
      <c r="MOK39" s="446" t="s">
        <v>130</v>
      </c>
      <c r="MOL39" s="446">
        <v>0.5</v>
      </c>
      <c r="MOM39" s="451">
        <f>+VLOOKUP(MOH39,[111]Insumos!$A$2:$F$2700,5,FALSE)</f>
        <v>1402</v>
      </c>
      <c r="MON39" s="451">
        <f>+ROUND(MOL39*MOM39,0)</f>
        <v>701</v>
      </c>
      <c r="MOO39" s="450" t="s">
        <v>327</v>
      </c>
      <c r="MOP39" s="450" t="s">
        <v>144</v>
      </c>
      <c r="MOQ39" s="446" t="s">
        <v>145</v>
      </c>
      <c r="MOR39" s="446" t="s">
        <v>131</v>
      </c>
      <c r="MOS39" s="446" t="s">
        <v>130</v>
      </c>
      <c r="MOT39" s="446">
        <v>0.5</v>
      </c>
      <c r="MOU39" s="451">
        <f>+VLOOKUP(MOP39,[111]Insumos!$A$2:$F$2700,5,FALSE)</f>
        <v>1402</v>
      </c>
      <c r="MOV39" s="451">
        <f>+ROUND(MOT39*MOU39,0)</f>
        <v>701</v>
      </c>
      <c r="MOW39" s="450" t="s">
        <v>327</v>
      </c>
      <c r="MOX39" s="450" t="s">
        <v>144</v>
      </c>
      <c r="MOY39" s="446" t="s">
        <v>145</v>
      </c>
      <c r="MOZ39" s="446" t="s">
        <v>131</v>
      </c>
      <c r="MPA39" s="446" t="s">
        <v>130</v>
      </c>
      <c r="MPB39" s="446">
        <v>0.5</v>
      </c>
      <c r="MPC39" s="451">
        <f>+VLOOKUP(MOX39,[111]Insumos!$A$2:$F$2700,5,FALSE)</f>
        <v>1402</v>
      </c>
      <c r="MPD39" s="451">
        <f>+ROUND(MPB39*MPC39,0)</f>
        <v>701</v>
      </c>
      <c r="MPE39" s="450" t="s">
        <v>327</v>
      </c>
      <c r="MPF39" s="450" t="s">
        <v>144</v>
      </c>
      <c r="MPG39" s="446" t="s">
        <v>145</v>
      </c>
      <c r="MPH39" s="446" t="s">
        <v>131</v>
      </c>
      <c r="MPI39" s="446" t="s">
        <v>130</v>
      </c>
      <c r="MPJ39" s="446">
        <v>0.5</v>
      </c>
      <c r="MPK39" s="451">
        <f>+VLOOKUP(MPF39,[111]Insumos!$A$2:$F$2700,5,FALSE)</f>
        <v>1402</v>
      </c>
      <c r="MPL39" s="451">
        <f>+ROUND(MPJ39*MPK39,0)</f>
        <v>701</v>
      </c>
      <c r="MPM39" s="450" t="s">
        <v>327</v>
      </c>
      <c r="MPN39" s="450" t="s">
        <v>144</v>
      </c>
      <c r="MPO39" s="446" t="s">
        <v>145</v>
      </c>
      <c r="MPP39" s="446" t="s">
        <v>131</v>
      </c>
      <c r="MPQ39" s="446" t="s">
        <v>130</v>
      </c>
      <c r="MPR39" s="446">
        <v>0.5</v>
      </c>
      <c r="MPS39" s="451">
        <f>+VLOOKUP(MPN39,[111]Insumos!$A$2:$F$2700,5,FALSE)</f>
        <v>1402</v>
      </c>
      <c r="MPT39" s="451">
        <f>+ROUND(MPR39*MPS39,0)</f>
        <v>701</v>
      </c>
      <c r="MPU39" s="450" t="s">
        <v>327</v>
      </c>
      <c r="MPV39" s="450" t="s">
        <v>144</v>
      </c>
      <c r="MPW39" s="446" t="s">
        <v>145</v>
      </c>
      <c r="MPX39" s="446" t="s">
        <v>131</v>
      </c>
      <c r="MPY39" s="446" t="s">
        <v>130</v>
      </c>
      <c r="MPZ39" s="446">
        <v>0.5</v>
      </c>
      <c r="MQA39" s="451">
        <f>+VLOOKUP(MPV39,[111]Insumos!$A$2:$F$2700,5,FALSE)</f>
        <v>1402</v>
      </c>
      <c r="MQB39" s="451">
        <f>+ROUND(MPZ39*MQA39,0)</f>
        <v>701</v>
      </c>
      <c r="MQC39" s="450" t="s">
        <v>327</v>
      </c>
      <c r="MQD39" s="450" t="s">
        <v>144</v>
      </c>
      <c r="MQE39" s="446" t="s">
        <v>145</v>
      </c>
      <c r="MQF39" s="446" t="s">
        <v>131</v>
      </c>
      <c r="MQG39" s="446" t="s">
        <v>130</v>
      </c>
      <c r="MQH39" s="446">
        <v>0.5</v>
      </c>
      <c r="MQI39" s="451">
        <f>+VLOOKUP(MQD39,[111]Insumos!$A$2:$F$2700,5,FALSE)</f>
        <v>1402</v>
      </c>
      <c r="MQJ39" s="451">
        <f>+ROUND(MQH39*MQI39,0)</f>
        <v>701</v>
      </c>
      <c r="MQK39" s="450" t="s">
        <v>327</v>
      </c>
      <c r="MQL39" s="450" t="s">
        <v>144</v>
      </c>
      <c r="MQM39" s="446" t="s">
        <v>145</v>
      </c>
      <c r="MQN39" s="446" t="s">
        <v>131</v>
      </c>
      <c r="MQO39" s="446" t="s">
        <v>130</v>
      </c>
      <c r="MQP39" s="446">
        <v>0.5</v>
      </c>
      <c r="MQQ39" s="451">
        <f>+VLOOKUP(MQL39,[111]Insumos!$A$2:$F$2700,5,FALSE)</f>
        <v>1402</v>
      </c>
      <c r="MQR39" s="451">
        <f>+ROUND(MQP39*MQQ39,0)</f>
        <v>701</v>
      </c>
      <c r="MQS39" s="450" t="s">
        <v>327</v>
      </c>
      <c r="MQT39" s="450" t="s">
        <v>144</v>
      </c>
      <c r="MQU39" s="446" t="s">
        <v>145</v>
      </c>
      <c r="MQV39" s="446" t="s">
        <v>131</v>
      </c>
      <c r="MQW39" s="446" t="s">
        <v>130</v>
      </c>
      <c r="MQX39" s="446">
        <v>0.5</v>
      </c>
      <c r="MQY39" s="451">
        <f>+VLOOKUP(MQT39,[111]Insumos!$A$2:$F$2700,5,FALSE)</f>
        <v>1402</v>
      </c>
      <c r="MQZ39" s="451">
        <f>+ROUND(MQX39*MQY39,0)</f>
        <v>701</v>
      </c>
      <c r="MRA39" s="450" t="s">
        <v>327</v>
      </c>
      <c r="MRB39" s="450" t="s">
        <v>144</v>
      </c>
      <c r="MRC39" s="446" t="s">
        <v>145</v>
      </c>
      <c r="MRD39" s="446" t="s">
        <v>131</v>
      </c>
      <c r="MRE39" s="446" t="s">
        <v>130</v>
      </c>
      <c r="MRF39" s="446">
        <v>0.5</v>
      </c>
      <c r="MRG39" s="451">
        <f>+VLOOKUP(MRB39,[111]Insumos!$A$2:$F$2700,5,FALSE)</f>
        <v>1402</v>
      </c>
      <c r="MRH39" s="451">
        <f>+ROUND(MRF39*MRG39,0)</f>
        <v>701</v>
      </c>
      <c r="MRI39" s="450" t="s">
        <v>327</v>
      </c>
      <c r="MRJ39" s="450" t="s">
        <v>144</v>
      </c>
      <c r="MRK39" s="446" t="s">
        <v>145</v>
      </c>
      <c r="MRL39" s="446" t="s">
        <v>131</v>
      </c>
      <c r="MRM39" s="446" t="s">
        <v>130</v>
      </c>
      <c r="MRN39" s="446">
        <v>0.5</v>
      </c>
      <c r="MRO39" s="451">
        <f>+VLOOKUP(MRJ39,[111]Insumos!$A$2:$F$2700,5,FALSE)</f>
        <v>1402</v>
      </c>
      <c r="MRP39" s="451">
        <f>+ROUND(MRN39*MRO39,0)</f>
        <v>701</v>
      </c>
      <c r="MRQ39" s="450" t="s">
        <v>327</v>
      </c>
      <c r="MRR39" s="450" t="s">
        <v>144</v>
      </c>
      <c r="MRS39" s="446" t="s">
        <v>145</v>
      </c>
      <c r="MRT39" s="446" t="s">
        <v>131</v>
      </c>
      <c r="MRU39" s="446" t="s">
        <v>130</v>
      </c>
      <c r="MRV39" s="446">
        <v>0.5</v>
      </c>
      <c r="MRW39" s="451">
        <f>+VLOOKUP(MRR39,[111]Insumos!$A$2:$F$2700,5,FALSE)</f>
        <v>1402</v>
      </c>
      <c r="MRX39" s="451">
        <f>+ROUND(MRV39*MRW39,0)</f>
        <v>701</v>
      </c>
      <c r="MRY39" s="450" t="s">
        <v>327</v>
      </c>
      <c r="MRZ39" s="450" t="s">
        <v>144</v>
      </c>
      <c r="MSA39" s="446" t="s">
        <v>145</v>
      </c>
      <c r="MSB39" s="446" t="s">
        <v>131</v>
      </c>
      <c r="MSC39" s="446" t="s">
        <v>130</v>
      </c>
      <c r="MSD39" s="446">
        <v>0.5</v>
      </c>
      <c r="MSE39" s="451">
        <f>+VLOOKUP(MRZ39,[111]Insumos!$A$2:$F$2700,5,FALSE)</f>
        <v>1402</v>
      </c>
      <c r="MSF39" s="451">
        <f>+ROUND(MSD39*MSE39,0)</f>
        <v>701</v>
      </c>
      <c r="MSG39" s="450" t="s">
        <v>327</v>
      </c>
      <c r="MSH39" s="450" t="s">
        <v>144</v>
      </c>
      <c r="MSI39" s="446" t="s">
        <v>145</v>
      </c>
      <c r="MSJ39" s="446" t="s">
        <v>131</v>
      </c>
      <c r="MSK39" s="446" t="s">
        <v>130</v>
      </c>
      <c r="MSL39" s="446">
        <v>0.5</v>
      </c>
      <c r="MSM39" s="451">
        <f>+VLOOKUP(MSH39,[111]Insumos!$A$2:$F$2700,5,FALSE)</f>
        <v>1402</v>
      </c>
      <c r="MSN39" s="451">
        <f>+ROUND(MSL39*MSM39,0)</f>
        <v>701</v>
      </c>
      <c r="MSO39" s="450" t="s">
        <v>327</v>
      </c>
      <c r="MSP39" s="450" t="s">
        <v>144</v>
      </c>
      <c r="MSQ39" s="446" t="s">
        <v>145</v>
      </c>
      <c r="MSR39" s="446" t="s">
        <v>131</v>
      </c>
      <c r="MSS39" s="446" t="s">
        <v>130</v>
      </c>
      <c r="MST39" s="446">
        <v>0.5</v>
      </c>
      <c r="MSU39" s="451">
        <f>+VLOOKUP(MSP39,[111]Insumos!$A$2:$F$2700,5,FALSE)</f>
        <v>1402</v>
      </c>
      <c r="MSV39" s="451">
        <f>+ROUND(MST39*MSU39,0)</f>
        <v>701</v>
      </c>
      <c r="MSW39" s="450" t="s">
        <v>327</v>
      </c>
      <c r="MSX39" s="450" t="s">
        <v>144</v>
      </c>
      <c r="MSY39" s="446" t="s">
        <v>145</v>
      </c>
      <c r="MSZ39" s="446" t="s">
        <v>131</v>
      </c>
      <c r="MTA39" s="446" t="s">
        <v>130</v>
      </c>
      <c r="MTB39" s="446">
        <v>0.5</v>
      </c>
      <c r="MTC39" s="451">
        <f>+VLOOKUP(MSX39,[111]Insumos!$A$2:$F$2700,5,FALSE)</f>
        <v>1402</v>
      </c>
      <c r="MTD39" s="451">
        <f>+ROUND(MTB39*MTC39,0)</f>
        <v>701</v>
      </c>
      <c r="MTE39" s="450" t="s">
        <v>327</v>
      </c>
      <c r="MTF39" s="450" t="s">
        <v>144</v>
      </c>
      <c r="MTG39" s="446" t="s">
        <v>145</v>
      </c>
      <c r="MTH39" s="446" t="s">
        <v>131</v>
      </c>
      <c r="MTI39" s="446" t="s">
        <v>130</v>
      </c>
      <c r="MTJ39" s="446">
        <v>0.5</v>
      </c>
      <c r="MTK39" s="451">
        <f>+VLOOKUP(MTF39,[111]Insumos!$A$2:$F$2700,5,FALSE)</f>
        <v>1402</v>
      </c>
      <c r="MTL39" s="451">
        <f>+ROUND(MTJ39*MTK39,0)</f>
        <v>701</v>
      </c>
      <c r="MTM39" s="450" t="s">
        <v>327</v>
      </c>
      <c r="MTN39" s="450" t="s">
        <v>144</v>
      </c>
      <c r="MTO39" s="446" t="s">
        <v>145</v>
      </c>
      <c r="MTP39" s="446" t="s">
        <v>131</v>
      </c>
      <c r="MTQ39" s="446" t="s">
        <v>130</v>
      </c>
      <c r="MTR39" s="446">
        <v>0.5</v>
      </c>
      <c r="MTS39" s="451">
        <f>+VLOOKUP(MTN39,[111]Insumos!$A$2:$F$2700,5,FALSE)</f>
        <v>1402</v>
      </c>
      <c r="MTT39" s="451">
        <f>+ROUND(MTR39*MTS39,0)</f>
        <v>701</v>
      </c>
      <c r="MTU39" s="450" t="s">
        <v>327</v>
      </c>
      <c r="MTV39" s="450" t="s">
        <v>144</v>
      </c>
      <c r="MTW39" s="446" t="s">
        <v>145</v>
      </c>
      <c r="MTX39" s="446" t="s">
        <v>131</v>
      </c>
      <c r="MTY39" s="446" t="s">
        <v>130</v>
      </c>
      <c r="MTZ39" s="446">
        <v>0.5</v>
      </c>
      <c r="MUA39" s="451">
        <f>+VLOOKUP(MTV39,[111]Insumos!$A$2:$F$2700,5,FALSE)</f>
        <v>1402</v>
      </c>
      <c r="MUB39" s="451">
        <f>+ROUND(MTZ39*MUA39,0)</f>
        <v>701</v>
      </c>
      <c r="MUC39" s="450" t="s">
        <v>327</v>
      </c>
      <c r="MUD39" s="450" t="s">
        <v>144</v>
      </c>
      <c r="MUE39" s="446" t="s">
        <v>145</v>
      </c>
      <c r="MUF39" s="446" t="s">
        <v>131</v>
      </c>
      <c r="MUG39" s="446" t="s">
        <v>130</v>
      </c>
      <c r="MUH39" s="446">
        <v>0.5</v>
      </c>
      <c r="MUI39" s="451">
        <f>+VLOOKUP(MUD39,[111]Insumos!$A$2:$F$2700,5,FALSE)</f>
        <v>1402</v>
      </c>
      <c r="MUJ39" s="451">
        <f>+ROUND(MUH39*MUI39,0)</f>
        <v>701</v>
      </c>
      <c r="MUK39" s="450" t="s">
        <v>327</v>
      </c>
      <c r="MUL39" s="450" t="s">
        <v>144</v>
      </c>
      <c r="MUM39" s="446" t="s">
        <v>145</v>
      </c>
      <c r="MUN39" s="446" t="s">
        <v>131</v>
      </c>
      <c r="MUO39" s="446" t="s">
        <v>130</v>
      </c>
      <c r="MUP39" s="446">
        <v>0.5</v>
      </c>
      <c r="MUQ39" s="451">
        <f>+VLOOKUP(MUL39,[111]Insumos!$A$2:$F$2700,5,FALSE)</f>
        <v>1402</v>
      </c>
      <c r="MUR39" s="451">
        <f>+ROUND(MUP39*MUQ39,0)</f>
        <v>701</v>
      </c>
      <c r="MUS39" s="450" t="s">
        <v>327</v>
      </c>
      <c r="MUT39" s="450" t="s">
        <v>144</v>
      </c>
      <c r="MUU39" s="446" t="s">
        <v>145</v>
      </c>
      <c r="MUV39" s="446" t="s">
        <v>131</v>
      </c>
      <c r="MUW39" s="446" t="s">
        <v>130</v>
      </c>
      <c r="MUX39" s="446">
        <v>0.5</v>
      </c>
      <c r="MUY39" s="451">
        <f>+VLOOKUP(MUT39,[111]Insumos!$A$2:$F$2700,5,FALSE)</f>
        <v>1402</v>
      </c>
      <c r="MUZ39" s="451">
        <f>+ROUND(MUX39*MUY39,0)</f>
        <v>701</v>
      </c>
      <c r="MVA39" s="450" t="s">
        <v>327</v>
      </c>
      <c r="MVB39" s="450" t="s">
        <v>144</v>
      </c>
      <c r="MVC39" s="446" t="s">
        <v>145</v>
      </c>
      <c r="MVD39" s="446" t="s">
        <v>131</v>
      </c>
      <c r="MVE39" s="446" t="s">
        <v>130</v>
      </c>
      <c r="MVF39" s="446">
        <v>0.5</v>
      </c>
      <c r="MVG39" s="451">
        <f>+VLOOKUP(MVB39,[111]Insumos!$A$2:$F$2700,5,FALSE)</f>
        <v>1402</v>
      </c>
      <c r="MVH39" s="451">
        <f>+ROUND(MVF39*MVG39,0)</f>
        <v>701</v>
      </c>
      <c r="MVI39" s="450" t="s">
        <v>327</v>
      </c>
      <c r="MVJ39" s="450" t="s">
        <v>144</v>
      </c>
      <c r="MVK39" s="446" t="s">
        <v>145</v>
      </c>
      <c r="MVL39" s="446" t="s">
        <v>131</v>
      </c>
      <c r="MVM39" s="446" t="s">
        <v>130</v>
      </c>
      <c r="MVN39" s="446">
        <v>0.5</v>
      </c>
      <c r="MVO39" s="451">
        <f>+VLOOKUP(MVJ39,[111]Insumos!$A$2:$F$2700,5,FALSE)</f>
        <v>1402</v>
      </c>
      <c r="MVP39" s="451">
        <f>+ROUND(MVN39*MVO39,0)</f>
        <v>701</v>
      </c>
      <c r="MVQ39" s="450" t="s">
        <v>327</v>
      </c>
      <c r="MVR39" s="450" t="s">
        <v>144</v>
      </c>
      <c r="MVS39" s="446" t="s">
        <v>145</v>
      </c>
      <c r="MVT39" s="446" t="s">
        <v>131</v>
      </c>
      <c r="MVU39" s="446" t="s">
        <v>130</v>
      </c>
      <c r="MVV39" s="446">
        <v>0.5</v>
      </c>
      <c r="MVW39" s="451">
        <f>+VLOOKUP(MVR39,[111]Insumos!$A$2:$F$2700,5,FALSE)</f>
        <v>1402</v>
      </c>
      <c r="MVX39" s="451">
        <f>+ROUND(MVV39*MVW39,0)</f>
        <v>701</v>
      </c>
      <c r="MVY39" s="450" t="s">
        <v>327</v>
      </c>
      <c r="MVZ39" s="450" t="s">
        <v>144</v>
      </c>
      <c r="MWA39" s="446" t="s">
        <v>145</v>
      </c>
      <c r="MWB39" s="446" t="s">
        <v>131</v>
      </c>
      <c r="MWC39" s="446" t="s">
        <v>130</v>
      </c>
      <c r="MWD39" s="446">
        <v>0.5</v>
      </c>
      <c r="MWE39" s="451">
        <f>+VLOOKUP(MVZ39,[111]Insumos!$A$2:$F$2700,5,FALSE)</f>
        <v>1402</v>
      </c>
      <c r="MWF39" s="451">
        <f>+ROUND(MWD39*MWE39,0)</f>
        <v>701</v>
      </c>
      <c r="MWG39" s="450" t="s">
        <v>327</v>
      </c>
      <c r="MWH39" s="450" t="s">
        <v>144</v>
      </c>
      <c r="MWI39" s="446" t="s">
        <v>145</v>
      </c>
      <c r="MWJ39" s="446" t="s">
        <v>131</v>
      </c>
      <c r="MWK39" s="446" t="s">
        <v>130</v>
      </c>
      <c r="MWL39" s="446">
        <v>0.5</v>
      </c>
      <c r="MWM39" s="451">
        <f>+VLOOKUP(MWH39,[111]Insumos!$A$2:$F$2700,5,FALSE)</f>
        <v>1402</v>
      </c>
      <c r="MWN39" s="451">
        <f>+ROUND(MWL39*MWM39,0)</f>
        <v>701</v>
      </c>
      <c r="MWO39" s="450" t="s">
        <v>327</v>
      </c>
      <c r="MWP39" s="450" t="s">
        <v>144</v>
      </c>
      <c r="MWQ39" s="446" t="s">
        <v>145</v>
      </c>
      <c r="MWR39" s="446" t="s">
        <v>131</v>
      </c>
      <c r="MWS39" s="446" t="s">
        <v>130</v>
      </c>
      <c r="MWT39" s="446">
        <v>0.5</v>
      </c>
      <c r="MWU39" s="451">
        <f>+VLOOKUP(MWP39,[111]Insumos!$A$2:$F$2700,5,FALSE)</f>
        <v>1402</v>
      </c>
      <c r="MWV39" s="451">
        <f>+ROUND(MWT39*MWU39,0)</f>
        <v>701</v>
      </c>
      <c r="MWW39" s="450" t="s">
        <v>327</v>
      </c>
      <c r="MWX39" s="450" t="s">
        <v>144</v>
      </c>
      <c r="MWY39" s="446" t="s">
        <v>145</v>
      </c>
      <c r="MWZ39" s="446" t="s">
        <v>131</v>
      </c>
      <c r="MXA39" s="446" t="s">
        <v>130</v>
      </c>
      <c r="MXB39" s="446">
        <v>0.5</v>
      </c>
      <c r="MXC39" s="451">
        <f>+VLOOKUP(MWX39,[111]Insumos!$A$2:$F$2700,5,FALSE)</f>
        <v>1402</v>
      </c>
      <c r="MXD39" s="451">
        <f>+ROUND(MXB39*MXC39,0)</f>
        <v>701</v>
      </c>
      <c r="MXE39" s="450" t="s">
        <v>327</v>
      </c>
      <c r="MXF39" s="450" t="s">
        <v>144</v>
      </c>
      <c r="MXG39" s="446" t="s">
        <v>145</v>
      </c>
      <c r="MXH39" s="446" t="s">
        <v>131</v>
      </c>
      <c r="MXI39" s="446" t="s">
        <v>130</v>
      </c>
      <c r="MXJ39" s="446">
        <v>0.5</v>
      </c>
      <c r="MXK39" s="451">
        <f>+VLOOKUP(MXF39,[111]Insumos!$A$2:$F$2700,5,FALSE)</f>
        <v>1402</v>
      </c>
      <c r="MXL39" s="451">
        <f>+ROUND(MXJ39*MXK39,0)</f>
        <v>701</v>
      </c>
      <c r="MXM39" s="450" t="s">
        <v>327</v>
      </c>
      <c r="MXN39" s="450" t="s">
        <v>144</v>
      </c>
      <c r="MXO39" s="446" t="s">
        <v>145</v>
      </c>
      <c r="MXP39" s="446" t="s">
        <v>131</v>
      </c>
      <c r="MXQ39" s="446" t="s">
        <v>130</v>
      </c>
      <c r="MXR39" s="446">
        <v>0.5</v>
      </c>
      <c r="MXS39" s="451">
        <f>+VLOOKUP(MXN39,[111]Insumos!$A$2:$F$2700,5,FALSE)</f>
        <v>1402</v>
      </c>
      <c r="MXT39" s="451">
        <f>+ROUND(MXR39*MXS39,0)</f>
        <v>701</v>
      </c>
      <c r="MXU39" s="450" t="s">
        <v>327</v>
      </c>
      <c r="MXV39" s="450" t="s">
        <v>144</v>
      </c>
      <c r="MXW39" s="446" t="s">
        <v>145</v>
      </c>
      <c r="MXX39" s="446" t="s">
        <v>131</v>
      </c>
      <c r="MXY39" s="446" t="s">
        <v>130</v>
      </c>
      <c r="MXZ39" s="446">
        <v>0.5</v>
      </c>
      <c r="MYA39" s="451">
        <f>+VLOOKUP(MXV39,[111]Insumos!$A$2:$F$2700,5,FALSE)</f>
        <v>1402</v>
      </c>
      <c r="MYB39" s="451">
        <f>+ROUND(MXZ39*MYA39,0)</f>
        <v>701</v>
      </c>
      <c r="MYC39" s="450" t="s">
        <v>327</v>
      </c>
      <c r="MYD39" s="450" t="s">
        <v>144</v>
      </c>
      <c r="MYE39" s="446" t="s">
        <v>145</v>
      </c>
      <c r="MYF39" s="446" t="s">
        <v>131</v>
      </c>
      <c r="MYG39" s="446" t="s">
        <v>130</v>
      </c>
      <c r="MYH39" s="446">
        <v>0.5</v>
      </c>
      <c r="MYI39" s="451">
        <f>+VLOOKUP(MYD39,[111]Insumos!$A$2:$F$2700,5,FALSE)</f>
        <v>1402</v>
      </c>
      <c r="MYJ39" s="451">
        <f>+ROUND(MYH39*MYI39,0)</f>
        <v>701</v>
      </c>
      <c r="MYK39" s="450" t="s">
        <v>327</v>
      </c>
      <c r="MYL39" s="450" t="s">
        <v>144</v>
      </c>
      <c r="MYM39" s="446" t="s">
        <v>145</v>
      </c>
      <c r="MYN39" s="446" t="s">
        <v>131</v>
      </c>
      <c r="MYO39" s="446" t="s">
        <v>130</v>
      </c>
      <c r="MYP39" s="446">
        <v>0.5</v>
      </c>
      <c r="MYQ39" s="451">
        <f>+VLOOKUP(MYL39,[111]Insumos!$A$2:$F$2700,5,FALSE)</f>
        <v>1402</v>
      </c>
      <c r="MYR39" s="451">
        <f>+ROUND(MYP39*MYQ39,0)</f>
        <v>701</v>
      </c>
      <c r="MYS39" s="450" t="s">
        <v>327</v>
      </c>
      <c r="MYT39" s="450" t="s">
        <v>144</v>
      </c>
      <c r="MYU39" s="446" t="s">
        <v>145</v>
      </c>
      <c r="MYV39" s="446" t="s">
        <v>131</v>
      </c>
      <c r="MYW39" s="446" t="s">
        <v>130</v>
      </c>
      <c r="MYX39" s="446">
        <v>0.5</v>
      </c>
      <c r="MYY39" s="451">
        <f>+VLOOKUP(MYT39,[111]Insumos!$A$2:$F$2700,5,FALSE)</f>
        <v>1402</v>
      </c>
      <c r="MYZ39" s="451">
        <f>+ROUND(MYX39*MYY39,0)</f>
        <v>701</v>
      </c>
      <c r="MZA39" s="450" t="s">
        <v>327</v>
      </c>
      <c r="MZB39" s="450" t="s">
        <v>144</v>
      </c>
      <c r="MZC39" s="446" t="s">
        <v>145</v>
      </c>
      <c r="MZD39" s="446" t="s">
        <v>131</v>
      </c>
      <c r="MZE39" s="446" t="s">
        <v>130</v>
      </c>
      <c r="MZF39" s="446">
        <v>0.5</v>
      </c>
      <c r="MZG39" s="451">
        <f>+VLOOKUP(MZB39,[111]Insumos!$A$2:$F$2700,5,FALSE)</f>
        <v>1402</v>
      </c>
      <c r="MZH39" s="451">
        <f>+ROUND(MZF39*MZG39,0)</f>
        <v>701</v>
      </c>
      <c r="MZI39" s="450" t="s">
        <v>327</v>
      </c>
      <c r="MZJ39" s="450" t="s">
        <v>144</v>
      </c>
      <c r="MZK39" s="446" t="s">
        <v>145</v>
      </c>
      <c r="MZL39" s="446" t="s">
        <v>131</v>
      </c>
      <c r="MZM39" s="446" t="s">
        <v>130</v>
      </c>
      <c r="MZN39" s="446">
        <v>0.5</v>
      </c>
      <c r="MZO39" s="451">
        <f>+VLOOKUP(MZJ39,[111]Insumos!$A$2:$F$2700,5,FALSE)</f>
        <v>1402</v>
      </c>
      <c r="MZP39" s="451">
        <f>+ROUND(MZN39*MZO39,0)</f>
        <v>701</v>
      </c>
      <c r="MZQ39" s="450" t="s">
        <v>327</v>
      </c>
      <c r="MZR39" s="450" t="s">
        <v>144</v>
      </c>
      <c r="MZS39" s="446" t="s">
        <v>145</v>
      </c>
      <c r="MZT39" s="446" t="s">
        <v>131</v>
      </c>
      <c r="MZU39" s="446" t="s">
        <v>130</v>
      </c>
      <c r="MZV39" s="446">
        <v>0.5</v>
      </c>
      <c r="MZW39" s="451">
        <f>+VLOOKUP(MZR39,[111]Insumos!$A$2:$F$2700,5,FALSE)</f>
        <v>1402</v>
      </c>
      <c r="MZX39" s="451">
        <f>+ROUND(MZV39*MZW39,0)</f>
        <v>701</v>
      </c>
      <c r="MZY39" s="450" t="s">
        <v>327</v>
      </c>
      <c r="MZZ39" s="450" t="s">
        <v>144</v>
      </c>
      <c r="NAA39" s="446" t="s">
        <v>145</v>
      </c>
      <c r="NAB39" s="446" t="s">
        <v>131</v>
      </c>
      <c r="NAC39" s="446" t="s">
        <v>130</v>
      </c>
      <c r="NAD39" s="446">
        <v>0.5</v>
      </c>
      <c r="NAE39" s="451">
        <f>+VLOOKUP(MZZ39,[111]Insumos!$A$2:$F$2700,5,FALSE)</f>
        <v>1402</v>
      </c>
      <c r="NAF39" s="451">
        <f>+ROUND(NAD39*NAE39,0)</f>
        <v>701</v>
      </c>
      <c r="NAG39" s="450" t="s">
        <v>327</v>
      </c>
      <c r="NAH39" s="450" t="s">
        <v>144</v>
      </c>
      <c r="NAI39" s="446" t="s">
        <v>145</v>
      </c>
      <c r="NAJ39" s="446" t="s">
        <v>131</v>
      </c>
      <c r="NAK39" s="446" t="s">
        <v>130</v>
      </c>
      <c r="NAL39" s="446">
        <v>0.5</v>
      </c>
      <c r="NAM39" s="451">
        <f>+VLOOKUP(NAH39,[111]Insumos!$A$2:$F$2700,5,FALSE)</f>
        <v>1402</v>
      </c>
      <c r="NAN39" s="451">
        <f>+ROUND(NAL39*NAM39,0)</f>
        <v>701</v>
      </c>
      <c r="NAO39" s="450" t="s">
        <v>327</v>
      </c>
      <c r="NAP39" s="450" t="s">
        <v>144</v>
      </c>
      <c r="NAQ39" s="446" t="s">
        <v>145</v>
      </c>
      <c r="NAR39" s="446" t="s">
        <v>131</v>
      </c>
      <c r="NAS39" s="446" t="s">
        <v>130</v>
      </c>
      <c r="NAT39" s="446">
        <v>0.5</v>
      </c>
      <c r="NAU39" s="451">
        <f>+VLOOKUP(NAP39,[111]Insumos!$A$2:$F$2700,5,FALSE)</f>
        <v>1402</v>
      </c>
      <c r="NAV39" s="451">
        <f>+ROUND(NAT39*NAU39,0)</f>
        <v>701</v>
      </c>
      <c r="NAW39" s="450" t="s">
        <v>327</v>
      </c>
      <c r="NAX39" s="450" t="s">
        <v>144</v>
      </c>
      <c r="NAY39" s="446" t="s">
        <v>145</v>
      </c>
      <c r="NAZ39" s="446" t="s">
        <v>131</v>
      </c>
      <c r="NBA39" s="446" t="s">
        <v>130</v>
      </c>
      <c r="NBB39" s="446">
        <v>0.5</v>
      </c>
      <c r="NBC39" s="451">
        <f>+VLOOKUP(NAX39,[111]Insumos!$A$2:$F$2700,5,FALSE)</f>
        <v>1402</v>
      </c>
      <c r="NBD39" s="451">
        <f>+ROUND(NBB39*NBC39,0)</f>
        <v>701</v>
      </c>
      <c r="NBE39" s="450" t="s">
        <v>327</v>
      </c>
      <c r="NBF39" s="450" t="s">
        <v>144</v>
      </c>
      <c r="NBG39" s="446" t="s">
        <v>145</v>
      </c>
      <c r="NBH39" s="446" t="s">
        <v>131</v>
      </c>
      <c r="NBI39" s="446" t="s">
        <v>130</v>
      </c>
      <c r="NBJ39" s="446">
        <v>0.5</v>
      </c>
      <c r="NBK39" s="451">
        <f>+VLOOKUP(NBF39,[111]Insumos!$A$2:$F$2700,5,FALSE)</f>
        <v>1402</v>
      </c>
      <c r="NBL39" s="451">
        <f>+ROUND(NBJ39*NBK39,0)</f>
        <v>701</v>
      </c>
      <c r="NBM39" s="450" t="s">
        <v>327</v>
      </c>
      <c r="NBN39" s="450" t="s">
        <v>144</v>
      </c>
      <c r="NBO39" s="446" t="s">
        <v>145</v>
      </c>
      <c r="NBP39" s="446" t="s">
        <v>131</v>
      </c>
      <c r="NBQ39" s="446" t="s">
        <v>130</v>
      </c>
      <c r="NBR39" s="446">
        <v>0.5</v>
      </c>
      <c r="NBS39" s="451">
        <f>+VLOOKUP(NBN39,[111]Insumos!$A$2:$F$2700,5,FALSE)</f>
        <v>1402</v>
      </c>
      <c r="NBT39" s="451">
        <f>+ROUND(NBR39*NBS39,0)</f>
        <v>701</v>
      </c>
      <c r="NBU39" s="450" t="s">
        <v>327</v>
      </c>
      <c r="NBV39" s="450" t="s">
        <v>144</v>
      </c>
      <c r="NBW39" s="446" t="s">
        <v>145</v>
      </c>
      <c r="NBX39" s="446" t="s">
        <v>131</v>
      </c>
      <c r="NBY39" s="446" t="s">
        <v>130</v>
      </c>
      <c r="NBZ39" s="446">
        <v>0.5</v>
      </c>
      <c r="NCA39" s="451">
        <f>+VLOOKUP(NBV39,[111]Insumos!$A$2:$F$2700,5,FALSE)</f>
        <v>1402</v>
      </c>
      <c r="NCB39" s="451">
        <f>+ROUND(NBZ39*NCA39,0)</f>
        <v>701</v>
      </c>
      <c r="NCC39" s="450" t="s">
        <v>327</v>
      </c>
      <c r="NCD39" s="450" t="s">
        <v>144</v>
      </c>
      <c r="NCE39" s="446" t="s">
        <v>145</v>
      </c>
      <c r="NCF39" s="446" t="s">
        <v>131</v>
      </c>
      <c r="NCG39" s="446" t="s">
        <v>130</v>
      </c>
      <c r="NCH39" s="446">
        <v>0.5</v>
      </c>
      <c r="NCI39" s="451">
        <f>+VLOOKUP(NCD39,[111]Insumos!$A$2:$F$2700,5,FALSE)</f>
        <v>1402</v>
      </c>
      <c r="NCJ39" s="451">
        <f>+ROUND(NCH39*NCI39,0)</f>
        <v>701</v>
      </c>
      <c r="NCK39" s="450" t="s">
        <v>327</v>
      </c>
      <c r="NCL39" s="450" t="s">
        <v>144</v>
      </c>
      <c r="NCM39" s="446" t="s">
        <v>145</v>
      </c>
      <c r="NCN39" s="446" t="s">
        <v>131</v>
      </c>
      <c r="NCO39" s="446" t="s">
        <v>130</v>
      </c>
      <c r="NCP39" s="446">
        <v>0.5</v>
      </c>
      <c r="NCQ39" s="451">
        <f>+VLOOKUP(NCL39,[111]Insumos!$A$2:$F$2700,5,FALSE)</f>
        <v>1402</v>
      </c>
      <c r="NCR39" s="451">
        <f>+ROUND(NCP39*NCQ39,0)</f>
        <v>701</v>
      </c>
      <c r="NCS39" s="450" t="s">
        <v>327</v>
      </c>
      <c r="NCT39" s="450" t="s">
        <v>144</v>
      </c>
      <c r="NCU39" s="446" t="s">
        <v>145</v>
      </c>
      <c r="NCV39" s="446" t="s">
        <v>131</v>
      </c>
      <c r="NCW39" s="446" t="s">
        <v>130</v>
      </c>
      <c r="NCX39" s="446">
        <v>0.5</v>
      </c>
      <c r="NCY39" s="451">
        <f>+VLOOKUP(NCT39,[111]Insumos!$A$2:$F$2700,5,FALSE)</f>
        <v>1402</v>
      </c>
      <c r="NCZ39" s="451">
        <f>+ROUND(NCX39*NCY39,0)</f>
        <v>701</v>
      </c>
      <c r="NDA39" s="450" t="s">
        <v>327</v>
      </c>
      <c r="NDB39" s="450" t="s">
        <v>144</v>
      </c>
      <c r="NDC39" s="446" t="s">
        <v>145</v>
      </c>
      <c r="NDD39" s="446" t="s">
        <v>131</v>
      </c>
      <c r="NDE39" s="446" t="s">
        <v>130</v>
      </c>
      <c r="NDF39" s="446">
        <v>0.5</v>
      </c>
      <c r="NDG39" s="451">
        <f>+VLOOKUP(NDB39,[111]Insumos!$A$2:$F$2700,5,FALSE)</f>
        <v>1402</v>
      </c>
      <c r="NDH39" s="451">
        <f>+ROUND(NDF39*NDG39,0)</f>
        <v>701</v>
      </c>
      <c r="NDI39" s="450" t="s">
        <v>327</v>
      </c>
      <c r="NDJ39" s="450" t="s">
        <v>144</v>
      </c>
      <c r="NDK39" s="446" t="s">
        <v>145</v>
      </c>
      <c r="NDL39" s="446" t="s">
        <v>131</v>
      </c>
      <c r="NDM39" s="446" t="s">
        <v>130</v>
      </c>
      <c r="NDN39" s="446">
        <v>0.5</v>
      </c>
      <c r="NDO39" s="451">
        <f>+VLOOKUP(NDJ39,[111]Insumos!$A$2:$F$2700,5,FALSE)</f>
        <v>1402</v>
      </c>
      <c r="NDP39" s="451">
        <f>+ROUND(NDN39*NDO39,0)</f>
        <v>701</v>
      </c>
      <c r="NDQ39" s="450" t="s">
        <v>327</v>
      </c>
      <c r="NDR39" s="450" t="s">
        <v>144</v>
      </c>
      <c r="NDS39" s="446" t="s">
        <v>145</v>
      </c>
      <c r="NDT39" s="446" t="s">
        <v>131</v>
      </c>
      <c r="NDU39" s="446" t="s">
        <v>130</v>
      </c>
      <c r="NDV39" s="446">
        <v>0.5</v>
      </c>
      <c r="NDW39" s="451">
        <f>+VLOOKUP(NDR39,[111]Insumos!$A$2:$F$2700,5,FALSE)</f>
        <v>1402</v>
      </c>
      <c r="NDX39" s="451">
        <f>+ROUND(NDV39*NDW39,0)</f>
        <v>701</v>
      </c>
      <c r="NDY39" s="450" t="s">
        <v>327</v>
      </c>
      <c r="NDZ39" s="450" t="s">
        <v>144</v>
      </c>
      <c r="NEA39" s="446" t="s">
        <v>145</v>
      </c>
      <c r="NEB39" s="446" t="s">
        <v>131</v>
      </c>
      <c r="NEC39" s="446" t="s">
        <v>130</v>
      </c>
      <c r="NED39" s="446">
        <v>0.5</v>
      </c>
      <c r="NEE39" s="451">
        <f>+VLOOKUP(NDZ39,[111]Insumos!$A$2:$F$2700,5,FALSE)</f>
        <v>1402</v>
      </c>
      <c r="NEF39" s="451">
        <f>+ROUND(NED39*NEE39,0)</f>
        <v>701</v>
      </c>
      <c r="NEG39" s="450" t="s">
        <v>327</v>
      </c>
      <c r="NEH39" s="450" t="s">
        <v>144</v>
      </c>
      <c r="NEI39" s="446" t="s">
        <v>145</v>
      </c>
      <c r="NEJ39" s="446" t="s">
        <v>131</v>
      </c>
      <c r="NEK39" s="446" t="s">
        <v>130</v>
      </c>
      <c r="NEL39" s="446">
        <v>0.5</v>
      </c>
      <c r="NEM39" s="451">
        <f>+VLOOKUP(NEH39,[111]Insumos!$A$2:$F$2700,5,FALSE)</f>
        <v>1402</v>
      </c>
      <c r="NEN39" s="451">
        <f>+ROUND(NEL39*NEM39,0)</f>
        <v>701</v>
      </c>
      <c r="NEO39" s="450" t="s">
        <v>327</v>
      </c>
      <c r="NEP39" s="450" t="s">
        <v>144</v>
      </c>
      <c r="NEQ39" s="446" t="s">
        <v>145</v>
      </c>
      <c r="NER39" s="446" t="s">
        <v>131</v>
      </c>
      <c r="NES39" s="446" t="s">
        <v>130</v>
      </c>
      <c r="NET39" s="446">
        <v>0.5</v>
      </c>
      <c r="NEU39" s="451">
        <f>+VLOOKUP(NEP39,[111]Insumos!$A$2:$F$2700,5,FALSE)</f>
        <v>1402</v>
      </c>
      <c r="NEV39" s="451">
        <f>+ROUND(NET39*NEU39,0)</f>
        <v>701</v>
      </c>
      <c r="NEW39" s="450" t="s">
        <v>327</v>
      </c>
      <c r="NEX39" s="450" t="s">
        <v>144</v>
      </c>
      <c r="NEY39" s="446" t="s">
        <v>145</v>
      </c>
      <c r="NEZ39" s="446" t="s">
        <v>131</v>
      </c>
      <c r="NFA39" s="446" t="s">
        <v>130</v>
      </c>
      <c r="NFB39" s="446">
        <v>0.5</v>
      </c>
      <c r="NFC39" s="451">
        <f>+VLOOKUP(NEX39,[111]Insumos!$A$2:$F$2700,5,FALSE)</f>
        <v>1402</v>
      </c>
      <c r="NFD39" s="451">
        <f>+ROUND(NFB39*NFC39,0)</f>
        <v>701</v>
      </c>
      <c r="NFE39" s="450" t="s">
        <v>327</v>
      </c>
      <c r="NFF39" s="450" t="s">
        <v>144</v>
      </c>
      <c r="NFG39" s="446" t="s">
        <v>145</v>
      </c>
      <c r="NFH39" s="446" t="s">
        <v>131</v>
      </c>
      <c r="NFI39" s="446" t="s">
        <v>130</v>
      </c>
      <c r="NFJ39" s="446">
        <v>0.5</v>
      </c>
      <c r="NFK39" s="451">
        <f>+VLOOKUP(NFF39,[111]Insumos!$A$2:$F$2700,5,FALSE)</f>
        <v>1402</v>
      </c>
      <c r="NFL39" s="451">
        <f>+ROUND(NFJ39*NFK39,0)</f>
        <v>701</v>
      </c>
      <c r="NFM39" s="450" t="s">
        <v>327</v>
      </c>
      <c r="NFN39" s="450" t="s">
        <v>144</v>
      </c>
      <c r="NFO39" s="446" t="s">
        <v>145</v>
      </c>
      <c r="NFP39" s="446" t="s">
        <v>131</v>
      </c>
      <c r="NFQ39" s="446" t="s">
        <v>130</v>
      </c>
      <c r="NFR39" s="446">
        <v>0.5</v>
      </c>
      <c r="NFS39" s="451">
        <f>+VLOOKUP(NFN39,[111]Insumos!$A$2:$F$2700,5,FALSE)</f>
        <v>1402</v>
      </c>
      <c r="NFT39" s="451">
        <f>+ROUND(NFR39*NFS39,0)</f>
        <v>701</v>
      </c>
      <c r="NFU39" s="450" t="s">
        <v>327</v>
      </c>
      <c r="NFV39" s="450" t="s">
        <v>144</v>
      </c>
      <c r="NFW39" s="446" t="s">
        <v>145</v>
      </c>
      <c r="NFX39" s="446" t="s">
        <v>131</v>
      </c>
      <c r="NFY39" s="446" t="s">
        <v>130</v>
      </c>
      <c r="NFZ39" s="446">
        <v>0.5</v>
      </c>
      <c r="NGA39" s="451">
        <f>+VLOOKUP(NFV39,[111]Insumos!$A$2:$F$2700,5,FALSE)</f>
        <v>1402</v>
      </c>
      <c r="NGB39" s="451">
        <f>+ROUND(NFZ39*NGA39,0)</f>
        <v>701</v>
      </c>
      <c r="NGC39" s="450" t="s">
        <v>327</v>
      </c>
      <c r="NGD39" s="450" t="s">
        <v>144</v>
      </c>
      <c r="NGE39" s="446" t="s">
        <v>145</v>
      </c>
      <c r="NGF39" s="446" t="s">
        <v>131</v>
      </c>
      <c r="NGG39" s="446" t="s">
        <v>130</v>
      </c>
      <c r="NGH39" s="446">
        <v>0.5</v>
      </c>
      <c r="NGI39" s="451">
        <f>+VLOOKUP(NGD39,[111]Insumos!$A$2:$F$2700,5,FALSE)</f>
        <v>1402</v>
      </c>
      <c r="NGJ39" s="451">
        <f>+ROUND(NGH39*NGI39,0)</f>
        <v>701</v>
      </c>
      <c r="NGK39" s="450" t="s">
        <v>327</v>
      </c>
      <c r="NGL39" s="450" t="s">
        <v>144</v>
      </c>
      <c r="NGM39" s="446" t="s">
        <v>145</v>
      </c>
      <c r="NGN39" s="446" t="s">
        <v>131</v>
      </c>
      <c r="NGO39" s="446" t="s">
        <v>130</v>
      </c>
      <c r="NGP39" s="446">
        <v>0.5</v>
      </c>
      <c r="NGQ39" s="451">
        <f>+VLOOKUP(NGL39,[111]Insumos!$A$2:$F$2700,5,FALSE)</f>
        <v>1402</v>
      </c>
      <c r="NGR39" s="451">
        <f>+ROUND(NGP39*NGQ39,0)</f>
        <v>701</v>
      </c>
      <c r="NGS39" s="450" t="s">
        <v>327</v>
      </c>
      <c r="NGT39" s="450" t="s">
        <v>144</v>
      </c>
      <c r="NGU39" s="446" t="s">
        <v>145</v>
      </c>
      <c r="NGV39" s="446" t="s">
        <v>131</v>
      </c>
      <c r="NGW39" s="446" t="s">
        <v>130</v>
      </c>
      <c r="NGX39" s="446">
        <v>0.5</v>
      </c>
      <c r="NGY39" s="451">
        <f>+VLOOKUP(NGT39,[111]Insumos!$A$2:$F$2700,5,FALSE)</f>
        <v>1402</v>
      </c>
      <c r="NGZ39" s="451">
        <f>+ROUND(NGX39*NGY39,0)</f>
        <v>701</v>
      </c>
      <c r="NHA39" s="450" t="s">
        <v>327</v>
      </c>
      <c r="NHB39" s="450" t="s">
        <v>144</v>
      </c>
      <c r="NHC39" s="446" t="s">
        <v>145</v>
      </c>
      <c r="NHD39" s="446" t="s">
        <v>131</v>
      </c>
      <c r="NHE39" s="446" t="s">
        <v>130</v>
      </c>
      <c r="NHF39" s="446">
        <v>0.5</v>
      </c>
      <c r="NHG39" s="451">
        <f>+VLOOKUP(NHB39,[111]Insumos!$A$2:$F$2700,5,FALSE)</f>
        <v>1402</v>
      </c>
      <c r="NHH39" s="451">
        <f>+ROUND(NHF39*NHG39,0)</f>
        <v>701</v>
      </c>
      <c r="NHI39" s="450" t="s">
        <v>327</v>
      </c>
      <c r="NHJ39" s="450" t="s">
        <v>144</v>
      </c>
      <c r="NHK39" s="446" t="s">
        <v>145</v>
      </c>
      <c r="NHL39" s="446" t="s">
        <v>131</v>
      </c>
      <c r="NHM39" s="446" t="s">
        <v>130</v>
      </c>
      <c r="NHN39" s="446">
        <v>0.5</v>
      </c>
      <c r="NHO39" s="451">
        <f>+VLOOKUP(NHJ39,[111]Insumos!$A$2:$F$2700,5,FALSE)</f>
        <v>1402</v>
      </c>
      <c r="NHP39" s="451">
        <f>+ROUND(NHN39*NHO39,0)</f>
        <v>701</v>
      </c>
      <c r="NHQ39" s="450" t="s">
        <v>327</v>
      </c>
      <c r="NHR39" s="450" t="s">
        <v>144</v>
      </c>
      <c r="NHS39" s="446" t="s">
        <v>145</v>
      </c>
      <c r="NHT39" s="446" t="s">
        <v>131</v>
      </c>
      <c r="NHU39" s="446" t="s">
        <v>130</v>
      </c>
      <c r="NHV39" s="446">
        <v>0.5</v>
      </c>
      <c r="NHW39" s="451">
        <f>+VLOOKUP(NHR39,[111]Insumos!$A$2:$F$2700,5,FALSE)</f>
        <v>1402</v>
      </c>
      <c r="NHX39" s="451">
        <f>+ROUND(NHV39*NHW39,0)</f>
        <v>701</v>
      </c>
      <c r="NHY39" s="450" t="s">
        <v>327</v>
      </c>
      <c r="NHZ39" s="450" t="s">
        <v>144</v>
      </c>
      <c r="NIA39" s="446" t="s">
        <v>145</v>
      </c>
      <c r="NIB39" s="446" t="s">
        <v>131</v>
      </c>
      <c r="NIC39" s="446" t="s">
        <v>130</v>
      </c>
      <c r="NID39" s="446">
        <v>0.5</v>
      </c>
      <c r="NIE39" s="451">
        <f>+VLOOKUP(NHZ39,[111]Insumos!$A$2:$F$2700,5,FALSE)</f>
        <v>1402</v>
      </c>
      <c r="NIF39" s="451">
        <f>+ROUND(NID39*NIE39,0)</f>
        <v>701</v>
      </c>
      <c r="NIG39" s="450" t="s">
        <v>327</v>
      </c>
      <c r="NIH39" s="450" t="s">
        <v>144</v>
      </c>
      <c r="NII39" s="446" t="s">
        <v>145</v>
      </c>
      <c r="NIJ39" s="446" t="s">
        <v>131</v>
      </c>
      <c r="NIK39" s="446" t="s">
        <v>130</v>
      </c>
      <c r="NIL39" s="446">
        <v>0.5</v>
      </c>
      <c r="NIM39" s="451">
        <f>+VLOOKUP(NIH39,[111]Insumos!$A$2:$F$2700,5,FALSE)</f>
        <v>1402</v>
      </c>
      <c r="NIN39" s="451">
        <f>+ROUND(NIL39*NIM39,0)</f>
        <v>701</v>
      </c>
      <c r="NIO39" s="450" t="s">
        <v>327</v>
      </c>
      <c r="NIP39" s="450" t="s">
        <v>144</v>
      </c>
      <c r="NIQ39" s="446" t="s">
        <v>145</v>
      </c>
      <c r="NIR39" s="446" t="s">
        <v>131</v>
      </c>
      <c r="NIS39" s="446" t="s">
        <v>130</v>
      </c>
      <c r="NIT39" s="446">
        <v>0.5</v>
      </c>
      <c r="NIU39" s="451">
        <f>+VLOOKUP(NIP39,[111]Insumos!$A$2:$F$2700,5,FALSE)</f>
        <v>1402</v>
      </c>
      <c r="NIV39" s="451">
        <f>+ROUND(NIT39*NIU39,0)</f>
        <v>701</v>
      </c>
      <c r="NIW39" s="450" t="s">
        <v>327</v>
      </c>
      <c r="NIX39" s="450" t="s">
        <v>144</v>
      </c>
      <c r="NIY39" s="446" t="s">
        <v>145</v>
      </c>
      <c r="NIZ39" s="446" t="s">
        <v>131</v>
      </c>
      <c r="NJA39" s="446" t="s">
        <v>130</v>
      </c>
      <c r="NJB39" s="446">
        <v>0.5</v>
      </c>
      <c r="NJC39" s="451">
        <f>+VLOOKUP(NIX39,[111]Insumos!$A$2:$F$2700,5,FALSE)</f>
        <v>1402</v>
      </c>
      <c r="NJD39" s="451">
        <f>+ROUND(NJB39*NJC39,0)</f>
        <v>701</v>
      </c>
      <c r="NJE39" s="450" t="s">
        <v>327</v>
      </c>
      <c r="NJF39" s="450" t="s">
        <v>144</v>
      </c>
      <c r="NJG39" s="446" t="s">
        <v>145</v>
      </c>
      <c r="NJH39" s="446" t="s">
        <v>131</v>
      </c>
      <c r="NJI39" s="446" t="s">
        <v>130</v>
      </c>
      <c r="NJJ39" s="446">
        <v>0.5</v>
      </c>
      <c r="NJK39" s="451">
        <f>+VLOOKUP(NJF39,[111]Insumos!$A$2:$F$2700,5,FALSE)</f>
        <v>1402</v>
      </c>
      <c r="NJL39" s="451">
        <f>+ROUND(NJJ39*NJK39,0)</f>
        <v>701</v>
      </c>
      <c r="NJM39" s="450" t="s">
        <v>327</v>
      </c>
      <c r="NJN39" s="450" t="s">
        <v>144</v>
      </c>
      <c r="NJO39" s="446" t="s">
        <v>145</v>
      </c>
      <c r="NJP39" s="446" t="s">
        <v>131</v>
      </c>
      <c r="NJQ39" s="446" t="s">
        <v>130</v>
      </c>
      <c r="NJR39" s="446">
        <v>0.5</v>
      </c>
      <c r="NJS39" s="451">
        <f>+VLOOKUP(NJN39,[111]Insumos!$A$2:$F$2700,5,FALSE)</f>
        <v>1402</v>
      </c>
      <c r="NJT39" s="451">
        <f>+ROUND(NJR39*NJS39,0)</f>
        <v>701</v>
      </c>
      <c r="NJU39" s="450" t="s">
        <v>327</v>
      </c>
      <c r="NJV39" s="450" t="s">
        <v>144</v>
      </c>
      <c r="NJW39" s="446" t="s">
        <v>145</v>
      </c>
      <c r="NJX39" s="446" t="s">
        <v>131</v>
      </c>
      <c r="NJY39" s="446" t="s">
        <v>130</v>
      </c>
      <c r="NJZ39" s="446">
        <v>0.5</v>
      </c>
      <c r="NKA39" s="451">
        <f>+VLOOKUP(NJV39,[111]Insumos!$A$2:$F$2700,5,FALSE)</f>
        <v>1402</v>
      </c>
      <c r="NKB39" s="451">
        <f>+ROUND(NJZ39*NKA39,0)</f>
        <v>701</v>
      </c>
      <c r="NKC39" s="450" t="s">
        <v>327</v>
      </c>
      <c r="NKD39" s="450" t="s">
        <v>144</v>
      </c>
      <c r="NKE39" s="446" t="s">
        <v>145</v>
      </c>
      <c r="NKF39" s="446" t="s">
        <v>131</v>
      </c>
      <c r="NKG39" s="446" t="s">
        <v>130</v>
      </c>
      <c r="NKH39" s="446">
        <v>0.5</v>
      </c>
      <c r="NKI39" s="451">
        <f>+VLOOKUP(NKD39,[111]Insumos!$A$2:$F$2700,5,FALSE)</f>
        <v>1402</v>
      </c>
      <c r="NKJ39" s="451">
        <f>+ROUND(NKH39*NKI39,0)</f>
        <v>701</v>
      </c>
      <c r="NKK39" s="450" t="s">
        <v>327</v>
      </c>
      <c r="NKL39" s="450" t="s">
        <v>144</v>
      </c>
      <c r="NKM39" s="446" t="s">
        <v>145</v>
      </c>
      <c r="NKN39" s="446" t="s">
        <v>131</v>
      </c>
      <c r="NKO39" s="446" t="s">
        <v>130</v>
      </c>
      <c r="NKP39" s="446">
        <v>0.5</v>
      </c>
      <c r="NKQ39" s="451">
        <f>+VLOOKUP(NKL39,[111]Insumos!$A$2:$F$2700,5,FALSE)</f>
        <v>1402</v>
      </c>
      <c r="NKR39" s="451">
        <f>+ROUND(NKP39*NKQ39,0)</f>
        <v>701</v>
      </c>
      <c r="NKS39" s="450" t="s">
        <v>327</v>
      </c>
      <c r="NKT39" s="450" t="s">
        <v>144</v>
      </c>
      <c r="NKU39" s="446" t="s">
        <v>145</v>
      </c>
      <c r="NKV39" s="446" t="s">
        <v>131</v>
      </c>
      <c r="NKW39" s="446" t="s">
        <v>130</v>
      </c>
      <c r="NKX39" s="446">
        <v>0.5</v>
      </c>
      <c r="NKY39" s="451">
        <f>+VLOOKUP(NKT39,[111]Insumos!$A$2:$F$2700,5,FALSE)</f>
        <v>1402</v>
      </c>
      <c r="NKZ39" s="451">
        <f>+ROUND(NKX39*NKY39,0)</f>
        <v>701</v>
      </c>
      <c r="NLA39" s="450" t="s">
        <v>327</v>
      </c>
      <c r="NLB39" s="450" t="s">
        <v>144</v>
      </c>
      <c r="NLC39" s="446" t="s">
        <v>145</v>
      </c>
      <c r="NLD39" s="446" t="s">
        <v>131</v>
      </c>
      <c r="NLE39" s="446" t="s">
        <v>130</v>
      </c>
      <c r="NLF39" s="446">
        <v>0.5</v>
      </c>
      <c r="NLG39" s="451">
        <f>+VLOOKUP(NLB39,[111]Insumos!$A$2:$F$2700,5,FALSE)</f>
        <v>1402</v>
      </c>
      <c r="NLH39" s="451">
        <f>+ROUND(NLF39*NLG39,0)</f>
        <v>701</v>
      </c>
      <c r="NLI39" s="450" t="s">
        <v>327</v>
      </c>
      <c r="NLJ39" s="450" t="s">
        <v>144</v>
      </c>
      <c r="NLK39" s="446" t="s">
        <v>145</v>
      </c>
      <c r="NLL39" s="446" t="s">
        <v>131</v>
      </c>
      <c r="NLM39" s="446" t="s">
        <v>130</v>
      </c>
      <c r="NLN39" s="446">
        <v>0.5</v>
      </c>
      <c r="NLO39" s="451">
        <f>+VLOOKUP(NLJ39,[111]Insumos!$A$2:$F$2700,5,FALSE)</f>
        <v>1402</v>
      </c>
      <c r="NLP39" s="451">
        <f>+ROUND(NLN39*NLO39,0)</f>
        <v>701</v>
      </c>
      <c r="NLQ39" s="450" t="s">
        <v>327</v>
      </c>
      <c r="NLR39" s="450" t="s">
        <v>144</v>
      </c>
      <c r="NLS39" s="446" t="s">
        <v>145</v>
      </c>
      <c r="NLT39" s="446" t="s">
        <v>131</v>
      </c>
      <c r="NLU39" s="446" t="s">
        <v>130</v>
      </c>
      <c r="NLV39" s="446">
        <v>0.5</v>
      </c>
      <c r="NLW39" s="451">
        <f>+VLOOKUP(NLR39,[111]Insumos!$A$2:$F$2700,5,FALSE)</f>
        <v>1402</v>
      </c>
      <c r="NLX39" s="451">
        <f>+ROUND(NLV39*NLW39,0)</f>
        <v>701</v>
      </c>
      <c r="NLY39" s="450" t="s">
        <v>327</v>
      </c>
      <c r="NLZ39" s="450" t="s">
        <v>144</v>
      </c>
      <c r="NMA39" s="446" t="s">
        <v>145</v>
      </c>
      <c r="NMB39" s="446" t="s">
        <v>131</v>
      </c>
      <c r="NMC39" s="446" t="s">
        <v>130</v>
      </c>
      <c r="NMD39" s="446">
        <v>0.5</v>
      </c>
      <c r="NME39" s="451">
        <f>+VLOOKUP(NLZ39,[111]Insumos!$A$2:$F$2700,5,FALSE)</f>
        <v>1402</v>
      </c>
      <c r="NMF39" s="451">
        <f>+ROUND(NMD39*NME39,0)</f>
        <v>701</v>
      </c>
      <c r="NMG39" s="450" t="s">
        <v>327</v>
      </c>
      <c r="NMH39" s="450" t="s">
        <v>144</v>
      </c>
      <c r="NMI39" s="446" t="s">
        <v>145</v>
      </c>
      <c r="NMJ39" s="446" t="s">
        <v>131</v>
      </c>
      <c r="NMK39" s="446" t="s">
        <v>130</v>
      </c>
      <c r="NML39" s="446">
        <v>0.5</v>
      </c>
      <c r="NMM39" s="451">
        <f>+VLOOKUP(NMH39,[111]Insumos!$A$2:$F$2700,5,FALSE)</f>
        <v>1402</v>
      </c>
      <c r="NMN39" s="451">
        <f>+ROUND(NML39*NMM39,0)</f>
        <v>701</v>
      </c>
      <c r="NMO39" s="450" t="s">
        <v>327</v>
      </c>
      <c r="NMP39" s="450" t="s">
        <v>144</v>
      </c>
      <c r="NMQ39" s="446" t="s">
        <v>145</v>
      </c>
      <c r="NMR39" s="446" t="s">
        <v>131</v>
      </c>
      <c r="NMS39" s="446" t="s">
        <v>130</v>
      </c>
      <c r="NMT39" s="446">
        <v>0.5</v>
      </c>
      <c r="NMU39" s="451">
        <f>+VLOOKUP(NMP39,[111]Insumos!$A$2:$F$2700,5,FALSE)</f>
        <v>1402</v>
      </c>
      <c r="NMV39" s="451">
        <f>+ROUND(NMT39*NMU39,0)</f>
        <v>701</v>
      </c>
      <c r="NMW39" s="450" t="s">
        <v>327</v>
      </c>
      <c r="NMX39" s="450" t="s">
        <v>144</v>
      </c>
      <c r="NMY39" s="446" t="s">
        <v>145</v>
      </c>
      <c r="NMZ39" s="446" t="s">
        <v>131</v>
      </c>
      <c r="NNA39" s="446" t="s">
        <v>130</v>
      </c>
      <c r="NNB39" s="446">
        <v>0.5</v>
      </c>
      <c r="NNC39" s="451">
        <f>+VLOOKUP(NMX39,[111]Insumos!$A$2:$F$2700,5,FALSE)</f>
        <v>1402</v>
      </c>
      <c r="NND39" s="451">
        <f>+ROUND(NNB39*NNC39,0)</f>
        <v>701</v>
      </c>
      <c r="NNE39" s="450" t="s">
        <v>327</v>
      </c>
      <c r="NNF39" s="450" t="s">
        <v>144</v>
      </c>
      <c r="NNG39" s="446" t="s">
        <v>145</v>
      </c>
      <c r="NNH39" s="446" t="s">
        <v>131</v>
      </c>
      <c r="NNI39" s="446" t="s">
        <v>130</v>
      </c>
      <c r="NNJ39" s="446">
        <v>0.5</v>
      </c>
      <c r="NNK39" s="451">
        <f>+VLOOKUP(NNF39,[111]Insumos!$A$2:$F$2700,5,FALSE)</f>
        <v>1402</v>
      </c>
      <c r="NNL39" s="451">
        <f>+ROUND(NNJ39*NNK39,0)</f>
        <v>701</v>
      </c>
      <c r="NNM39" s="450" t="s">
        <v>327</v>
      </c>
      <c r="NNN39" s="450" t="s">
        <v>144</v>
      </c>
      <c r="NNO39" s="446" t="s">
        <v>145</v>
      </c>
      <c r="NNP39" s="446" t="s">
        <v>131</v>
      </c>
      <c r="NNQ39" s="446" t="s">
        <v>130</v>
      </c>
      <c r="NNR39" s="446">
        <v>0.5</v>
      </c>
      <c r="NNS39" s="451">
        <f>+VLOOKUP(NNN39,[111]Insumos!$A$2:$F$2700,5,FALSE)</f>
        <v>1402</v>
      </c>
      <c r="NNT39" s="451">
        <f>+ROUND(NNR39*NNS39,0)</f>
        <v>701</v>
      </c>
      <c r="NNU39" s="450" t="s">
        <v>327</v>
      </c>
      <c r="NNV39" s="450" t="s">
        <v>144</v>
      </c>
      <c r="NNW39" s="446" t="s">
        <v>145</v>
      </c>
      <c r="NNX39" s="446" t="s">
        <v>131</v>
      </c>
      <c r="NNY39" s="446" t="s">
        <v>130</v>
      </c>
      <c r="NNZ39" s="446">
        <v>0.5</v>
      </c>
      <c r="NOA39" s="451">
        <f>+VLOOKUP(NNV39,[111]Insumos!$A$2:$F$2700,5,FALSE)</f>
        <v>1402</v>
      </c>
      <c r="NOB39" s="451">
        <f>+ROUND(NNZ39*NOA39,0)</f>
        <v>701</v>
      </c>
      <c r="NOC39" s="450" t="s">
        <v>327</v>
      </c>
      <c r="NOD39" s="450" t="s">
        <v>144</v>
      </c>
      <c r="NOE39" s="446" t="s">
        <v>145</v>
      </c>
      <c r="NOF39" s="446" t="s">
        <v>131</v>
      </c>
      <c r="NOG39" s="446" t="s">
        <v>130</v>
      </c>
      <c r="NOH39" s="446">
        <v>0.5</v>
      </c>
      <c r="NOI39" s="451">
        <f>+VLOOKUP(NOD39,[111]Insumos!$A$2:$F$2700,5,FALSE)</f>
        <v>1402</v>
      </c>
      <c r="NOJ39" s="451">
        <f>+ROUND(NOH39*NOI39,0)</f>
        <v>701</v>
      </c>
      <c r="NOK39" s="450" t="s">
        <v>327</v>
      </c>
      <c r="NOL39" s="450" t="s">
        <v>144</v>
      </c>
      <c r="NOM39" s="446" t="s">
        <v>145</v>
      </c>
      <c r="NON39" s="446" t="s">
        <v>131</v>
      </c>
      <c r="NOO39" s="446" t="s">
        <v>130</v>
      </c>
      <c r="NOP39" s="446">
        <v>0.5</v>
      </c>
      <c r="NOQ39" s="451">
        <f>+VLOOKUP(NOL39,[111]Insumos!$A$2:$F$2700,5,FALSE)</f>
        <v>1402</v>
      </c>
      <c r="NOR39" s="451">
        <f>+ROUND(NOP39*NOQ39,0)</f>
        <v>701</v>
      </c>
      <c r="NOS39" s="450" t="s">
        <v>327</v>
      </c>
      <c r="NOT39" s="450" t="s">
        <v>144</v>
      </c>
      <c r="NOU39" s="446" t="s">
        <v>145</v>
      </c>
      <c r="NOV39" s="446" t="s">
        <v>131</v>
      </c>
      <c r="NOW39" s="446" t="s">
        <v>130</v>
      </c>
      <c r="NOX39" s="446">
        <v>0.5</v>
      </c>
      <c r="NOY39" s="451">
        <f>+VLOOKUP(NOT39,[111]Insumos!$A$2:$F$2700,5,FALSE)</f>
        <v>1402</v>
      </c>
      <c r="NOZ39" s="451">
        <f>+ROUND(NOX39*NOY39,0)</f>
        <v>701</v>
      </c>
      <c r="NPA39" s="450" t="s">
        <v>327</v>
      </c>
      <c r="NPB39" s="450" t="s">
        <v>144</v>
      </c>
      <c r="NPC39" s="446" t="s">
        <v>145</v>
      </c>
      <c r="NPD39" s="446" t="s">
        <v>131</v>
      </c>
      <c r="NPE39" s="446" t="s">
        <v>130</v>
      </c>
      <c r="NPF39" s="446">
        <v>0.5</v>
      </c>
      <c r="NPG39" s="451">
        <f>+VLOOKUP(NPB39,[111]Insumos!$A$2:$F$2700,5,FALSE)</f>
        <v>1402</v>
      </c>
      <c r="NPH39" s="451">
        <f>+ROUND(NPF39*NPG39,0)</f>
        <v>701</v>
      </c>
      <c r="NPI39" s="450" t="s">
        <v>327</v>
      </c>
      <c r="NPJ39" s="450" t="s">
        <v>144</v>
      </c>
      <c r="NPK39" s="446" t="s">
        <v>145</v>
      </c>
      <c r="NPL39" s="446" t="s">
        <v>131</v>
      </c>
      <c r="NPM39" s="446" t="s">
        <v>130</v>
      </c>
      <c r="NPN39" s="446">
        <v>0.5</v>
      </c>
      <c r="NPO39" s="451">
        <f>+VLOOKUP(NPJ39,[111]Insumos!$A$2:$F$2700,5,FALSE)</f>
        <v>1402</v>
      </c>
      <c r="NPP39" s="451">
        <f>+ROUND(NPN39*NPO39,0)</f>
        <v>701</v>
      </c>
      <c r="NPQ39" s="450" t="s">
        <v>327</v>
      </c>
      <c r="NPR39" s="450" t="s">
        <v>144</v>
      </c>
      <c r="NPS39" s="446" t="s">
        <v>145</v>
      </c>
      <c r="NPT39" s="446" t="s">
        <v>131</v>
      </c>
      <c r="NPU39" s="446" t="s">
        <v>130</v>
      </c>
      <c r="NPV39" s="446">
        <v>0.5</v>
      </c>
      <c r="NPW39" s="451">
        <f>+VLOOKUP(NPR39,[111]Insumos!$A$2:$F$2700,5,FALSE)</f>
        <v>1402</v>
      </c>
      <c r="NPX39" s="451">
        <f>+ROUND(NPV39*NPW39,0)</f>
        <v>701</v>
      </c>
      <c r="NPY39" s="450" t="s">
        <v>327</v>
      </c>
      <c r="NPZ39" s="450" t="s">
        <v>144</v>
      </c>
      <c r="NQA39" s="446" t="s">
        <v>145</v>
      </c>
      <c r="NQB39" s="446" t="s">
        <v>131</v>
      </c>
      <c r="NQC39" s="446" t="s">
        <v>130</v>
      </c>
      <c r="NQD39" s="446">
        <v>0.5</v>
      </c>
      <c r="NQE39" s="451">
        <f>+VLOOKUP(NPZ39,[111]Insumos!$A$2:$F$2700,5,FALSE)</f>
        <v>1402</v>
      </c>
      <c r="NQF39" s="451">
        <f>+ROUND(NQD39*NQE39,0)</f>
        <v>701</v>
      </c>
      <c r="NQG39" s="450" t="s">
        <v>327</v>
      </c>
      <c r="NQH39" s="450" t="s">
        <v>144</v>
      </c>
      <c r="NQI39" s="446" t="s">
        <v>145</v>
      </c>
      <c r="NQJ39" s="446" t="s">
        <v>131</v>
      </c>
      <c r="NQK39" s="446" t="s">
        <v>130</v>
      </c>
      <c r="NQL39" s="446">
        <v>0.5</v>
      </c>
      <c r="NQM39" s="451">
        <f>+VLOOKUP(NQH39,[111]Insumos!$A$2:$F$2700,5,FALSE)</f>
        <v>1402</v>
      </c>
      <c r="NQN39" s="451">
        <f>+ROUND(NQL39*NQM39,0)</f>
        <v>701</v>
      </c>
      <c r="NQO39" s="450" t="s">
        <v>327</v>
      </c>
      <c r="NQP39" s="450" t="s">
        <v>144</v>
      </c>
      <c r="NQQ39" s="446" t="s">
        <v>145</v>
      </c>
      <c r="NQR39" s="446" t="s">
        <v>131</v>
      </c>
      <c r="NQS39" s="446" t="s">
        <v>130</v>
      </c>
      <c r="NQT39" s="446">
        <v>0.5</v>
      </c>
      <c r="NQU39" s="451">
        <f>+VLOOKUP(NQP39,[111]Insumos!$A$2:$F$2700,5,FALSE)</f>
        <v>1402</v>
      </c>
      <c r="NQV39" s="451">
        <f>+ROUND(NQT39*NQU39,0)</f>
        <v>701</v>
      </c>
      <c r="NQW39" s="450" t="s">
        <v>327</v>
      </c>
      <c r="NQX39" s="450" t="s">
        <v>144</v>
      </c>
      <c r="NQY39" s="446" t="s">
        <v>145</v>
      </c>
      <c r="NQZ39" s="446" t="s">
        <v>131</v>
      </c>
      <c r="NRA39" s="446" t="s">
        <v>130</v>
      </c>
      <c r="NRB39" s="446">
        <v>0.5</v>
      </c>
      <c r="NRC39" s="451">
        <f>+VLOOKUP(NQX39,[111]Insumos!$A$2:$F$2700,5,FALSE)</f>
        <v>1402</v>
      </c>
      <c r="NRD39" s="451">
        <f>+ROUND(NRB39*NRC39,0)</f>
        <v>701</v>
      </c>
      <c r="NRE39" s="450" t="s">
        <v>327</v>
      </c>
      <c r="NRF39" s="450" t="s">
        <v>144</v>
      </c>
      <c r="NRG39" s="446" t="s">
        <v>145</v>
      </c>
      <c r="NRH39" s="446" t="s">
        <v>131</v>
      </c>
      <c r="NRI39" s="446" t="s">
        <v>130</v>
      </c>
      <c r="NRJ39" s="446">
        <v>0.5</v>
      </c>
      <c r="NRK39" s="451">
        <f>+VLOOKUP(NRF39,[111]Insumos!$A$2:$F$2700,5,FALSE)</f>
        <v>1402</v>
      </c>
      <c r="NRL39" s="451">
        <f>+ROUND(NRJ39*NRK39,0)</f>
        <v>701</v>
      </c>
      <c r="NRM39" s="450" t="s">
        <v>327</v>
      </c>
      <c r="NRN39" s="450" t="s">
        <v>144</v>
      </c>
      <c r="NRO39" s="446" t="s">
        <v>145</v>
      </c>
      <c r="NRP39" s="446" t="s">
        <v>131</v>
      </c>
      <c r="NRQ39" s="446" t="s">
        <v>130</v>
      </c>
      <c r="NRR39" s="446">
        <v>0.5</v>
      </c>
      <c r="NRS39" s="451">
        <f>+VLOOKUP(NRN39,[111]Insumos!$A$2:$F$2700,5,FALSE)</f>
        <v>1402</v>
      </c>
      <c r="NRT39" s="451">
        <f>+ROUND(NRR39*NRS39,0)</f>
        <v>701</v>
      </c>
      <c r="NRU39" s="450" t="s">
        <v>327</v>
      </c>
      <c r="NRV39" s="450" t="s">
        <v>144</v>
      </c>
      <c r="NRW39" s="446" t="s">
        <v>145</v>
      </c>
      <c r="NRX39" s="446" t="s">
        <v>131</v>
      </c>
      <c r="NRY39" s="446" t="s">
        <v>130</v>
      </c>
      <c r="NRZ39" s="446">
        <v>0.5</v>
      </c>
      <c r="NSA39" s="451">
        <f>+VLOOKUP(NRV39,[111]Insumos!$A$2:$F$2700,5,FALSE)</f>
        <v>1402</v>
      </c>
      <c r="NSB39" s="451">
        <f>+ROUND(NRZ39*NSA39,0)</f>
        <v>701</v>
      </c>
      <c r="NSC39" s="450" t="s">
        <v>327</v>
      </c>
      <c r="NSD39" s="450" t="s">
        <v>144</v>
      </c>
      <c r="NSE39" s="446" t="s">
        <v>145</v>
      </c>
      <c r="NSF39" s="446" t="s">
        <v>131</v>
      </c>
      <c r="NSG39" s="446" t="s">
        <v>130</v>
      </c>
      <c r="NSH39" s="446">
        <v>0.5</v>
      </c>
      <c r="NSI39" s="451">
        <f>+VLOOKUP(NSD39,[111]Insumos!$A$2:$F$2700,5,FALSE)</f>
        <v>1402</v>
      </c>
      <c r="NSJ39" s="451">
        <f>+ROUND(NSH39*NSI39,0)</f>
        <v>701</v>
      </c>
      <c r="NSK39" s="450" t="s">
        <v>327</v>
      </c>
      <c r="NSL39" s="450" t="s">
        <v>144</v>
      </c>
      <c r="NSM39" s="446" t="s">
        <v>145</v>
      </c>
      <c r="NSN39" s="446" t="s">
        <v>131</v>
      </c>
      <c r="NSO39" s="446" t="s">
        <v>130</v>
      </c>
      <c r="NSP39" s="446">
        <v>0.5</v>
      </c>
      <c r="NSQ39" s="451">
        <f>+VLOOKUP(NSL39,[111]Insumos!$A$2:$F$2700,5,FALSE)</f>
        <v>1402</v>
      </c>
      <c r="NSR39" s="451">
        <f>+ROUND(NSP39*NSQ39,0)</f>
        <v>701</v>
      </c>
      <c r="NSS39" s="450" t="s">
        <v>327</v>
      </c>
      <c r="NST39" s="450" t="s">
        <v>144</v>
      </c>
      <c r="NSU39" s="446" t="s">
        <v>145</v>
      </c>
      <c r="NSV39" s="446" t="s">
        <v>131</v>
      </c>
      <c r="NSW39" s="446" t="s">
        <v>130</v>
      </c>
      <c r="NSX39" s="446">
        <v>0.5</v>
      </c>
      <c r="NSY39" s="451">
        <f>+VLOOKUP(NST39,[111]Insumos!$A$2:$F$2700,5,FALSE)</f>
        <v>1402</v>
      </c>
      <c r="NSZ39" s="451">
        <f>+ROUND(NSX39*NSY39,0)</f>
        <v>701</v>
      </c>
      <c r="NTA39" s="450" t="s">
        <v>327</v>
      </c>
      <c r="NTB39" s="450" t="s">
        <v>144</v>
      </c>
      <c r="NTC39" s="446" t="s">
        <v>145</v>
      </c>
      <c r="NTD39" s="446" t="s">
        <v>131</v>
      </c>
      <c r="NTE39" s="446" t="s">
        <v>130</v>
      </c>
      <c r="NTF39" s="446">
        <v>0.5</v>
      </c>
      <c r="NTG39" s="451">
        <f>+VLOOKUP(NTB39,[111]Insumos!$A$2:$F$2700,5,FALSE)</f>
        <v>1402</v>
      </c>
      <c r="NTH39" s="451">
        <f>+ROUND(NTF39*NTG39,0)</f>
        <v>701</v>
      </c>
      <c r="NTI39" s="450" t="s">
        <v>327</v>
      </c>
      <c r="NTJ39" s="450" t="s">
        <v>144</v>
      </c>
      <c r="NTK39" s="446" t="s">
        <v>145</v>
      </c>
      <c r="NTL39" s="446" t="s">
        <v>131</v>
      </c>
      <c r="NTM39" s="446" t="s">
        <v>130</v>
      </c>
      <c r="NTN39" s="446">
        <v>0.5</v>
      </c>
      <c r="NTO39" s="451">
        <f>+VLOOKUP(NTJ39,[111]Insumos!$A$2:$F$2700,5,FALSE)</f>
        <v>1402</v>
      </c>
      <c r="NTP39" s="451">
        <f>+ROUND(NTN39*NTO39,0)</f>
        <v>701</v>
      </c>
      <c r="NTQ39" s="450" t="s">
        <v>327</v>
      </c>
      <c r="NTR39" s="450" t="s">
        <v>144</v>
      </c>
      <c r="NTS39" s="446" t="s">
        <v>145</v>
      </c>
      <c r="NTT39" s="446" t="s">
        <v>131</v>
      </c>
      <c r="NTU39" s="446" t="s">
        <v>130</v>
      </c>
      <c r="NTV39" s="446">
        <v>0.5</v>
      </c>
      <c r="NTW39" s="451">
        <f>+VLOOKUP(NTR39,[111]Insumos!$A$2:$F$2700,5,FALSE)</f>
        <v>1402</v>
      </c>
      <c r="NTX39" s="451">
        <f>+ROUND(NTV39*NTW39,0)</f>
        <v>701</v>
      </c>
      <c r="NTY39" s="450" t="s">
        <v>327</v>
      </c>
      <c r="NTZ39" s="450" t="s">
        <v>144</v>
      </c>
      <c r="NUA39" s="446" t="s">
        <v>145</v>
      </c>
      <c r="NUB39" s="446" t="s">
        <v>131</v>
      </c>
      <c r="NUC39" s="446" t="s">
        <v>130</v>
      </c>
      <c r="NUD39" s="446">
        <v>0.5</v>
      </c>
      <c r="NUE39" s="451">
        <f>+VLOOKUP(NTZ39,[111]Insumos!$A$2:$F$2700,5,FALSE)</f>
        <v>1402</v>
      </c>
      <c r="NUF39" s="451">
        <f>+ROUND(NUD39*NUE39,0)</f>
        <v>701</v>
      </c>
      <c r="NUG39" s="450" t="s">
        <v>327</v>
      </c>
      <c r="NUH39" s="450" t="s">
        <v>144</v>
      </c>
      <c r="NUI39" s="446" t="s">
        <v>145</v>
      </c>
      <c r="NUJ39" s="446" t="s">
        <v>131</v>
      </c>
      <c r="NUK39" s="446" t="s">
        <v>130</v>
      </c>
      <c r="NUL39" s="446">
        <v>0.5</v>
      </c>
      <c r="NUM39" s="451">
        <f>+VLOOKUP(NUH39,[111]Insumos!$A$2:$F$2700,5,FALSE)</f>
        <v>1402</v>
      </c>
      <c r="NUN39" s="451">
        <f>+ROUND(NUL39*NUM39,0)</f>
        <v>701</v>
      </c>
      <c r="NUO39" s="450" t="s">
        <v>327</v>
      </c>
      <c r="NUP39" s="450" t="s">
        <v>144</v>
      </c>
      <c r="NUQ39" s="446" t="s">
        <v>145</v>
      </c>
      <c r="NUR39" s="446" t="s">
        <v>131</v>
      </c>
      <c r="NUS39" s="446" t="s">
        <v>130</v>
      </c>
      <c r="NUT39" s="446">
        <v>0.5</v>
      </c>
      <c r="NUU39" s="451">
        <f>+VLOOKUP(NUP39,[111]Insumos!$A$2:$F$2700,5,FALSE)</f>
        <v>1402</v>
      </c>
      <c r="NUV39" s="451">
        <f>+ROUND(NUT39*NUU39,0)</f>
        <v>701</v>
      </c>
      <c r="NUW39" s="450" t="s">
        <v>327</v>
      </c>
      <c r="NUX39" s="450" t="s">
        <v>144</v>
      </c>
      <c r="NUY39" s="446" t="s">
        <v>145</v>
      </c>
      <c r="NUZ39" s="446" t="s">
        <v>131</v>
      </c>
      <c r="NVA39" s="446" t="s">
        <v>130</v>
      </c>
      <c r="NVB39" s="446">
        <v>0.5</v>
      </c>
      <c r="NVC39" s="451">
        <f>+VLOOKUP(NUX39,[111]Insumos!$A$2:$F$2700,5,FALSE)</f>
        <v>1402</v>
      </c>
      <c r="NVD39" s="451">
        <f>+ROUND(NVB39*NVC39,0)</f>
        <v>701</v>
      </c>
      <c r="NVE39" s="450" t="s">
        <v>327</v>
      </c>
      <c r="NVF39" s="450" t="s">
        <v>144</v>
      </c>
      <c r="NVG39" s="446" t="s">
        <v>145</v>
      </c>
      <c r="NVH39" s="446" t="s">
        <v>131</v>
      </c>
      <c r="NVI39" s="446" t="s">
        <v>130</v>
      </c>
      <c r="NVJ39" s="446">
        <v>0.5</v>
      </c>
      <c r="NVK39" s="451">
        <f>+VLOOKUP(NVF39,[111]Insumos!$A$2:$F$2700,5,FALSE)</f>
        <v>1402</v>
      </c>
      <c r="NVL39" s="451">
        <f>+ROUND(NVJ39*NVK39,0)</f>
        <v>701</v>
      </c>
      <c r="NVM39" s="450" t="s">
        <v>327</v>
      </c>
      <c r="NVN39" s="450" t="s">
        <v>144</v>
      </c>
      <c r="NVO39" s="446" t="s">
        <v>145</v>
      </c>
      <c r="NVP39" s="446" t="s">
        <v>131</v>
      </c>
      <c r="NVQ39" s="446" t="s">
        <v>130</v>
      </c>
      <c r="NVR39" s="446">
        <v>0.5</v>
      </c>
      <c r="NVS39" s="451">
        <f>+VLOOKUP(NVN39,[111]Insumos!$A$2:$F$2700,5,FALSE)</f>
        <v>1402</v>
      </c>
      <c r="NVT39" s="451">
        <f>+ROUND(NVR39*NVS39,0)</f>
        <v>701</v>
      </c>
      <c r="NVU39" s="450" t="s">
        <v>327</v>
      </c>
      <c r="NVV39" s="450" t="s">
        <v>144</v>
      </c>
      <c r="NVW39" s="446" t="s">
        <v>145</v>
      </c>
      <c r="NVX39" s="446" t="s">
        <v>131</v>
      </c>
      <c r="NVY39" s="446" t="s">
        <v>130</v>
      </c>
      <c r="NVZ39" s="446">
        <v>0.5</v>
      </c>
      <c r="NWA39" s="451">
        <f>+VLOOKUP(NVV39,[111]Insumos!$A$2:$F$2700,5,FALSE)</f>
        <v>1402</v>
      </c>
      <c r="NWB39" s="451">
        <f>+ROUND(NVZ39*NWA39,0)</f>
        <v>701</v>
      </c>
      <c r="NWC39" s="450" t="s">
        <v>327</v>
      </c>
      <c r="NWD39" s="450" t="s">
        <v>144</v>
      </c>
      <c r="NWE39" s="446" t="s">
        <v>145</v>
      </c>
      <c r="NWF39" s="446" t="s">
        <v>131</v>
      </c>
      <c r="NWG39" s="446" t="s">
        <v>130</v>
      </c>
      <c r="NWH39" s="446">
        <v>0.5</v>
      </c>
      <c r="NWI39" s="451">
        <f>+VLOOKUP(NWD39,[111]Insumos!$A$2:$F$2700,5,FALSE)</f>
        <v>1402</v>
      </c>
      <c r="NWJ39" s="451">
        <f>+ROUND(NWH39*NWI39,0)</f>
        <v>701</v>
      </c>
      <c r="NWK39" s="450" t="s">
        <v>327</v>
      </c>
      <c r="NWL39" s="450" t="s">
        <v>144</v>
      </c>
      <c r="NWM39" s="446" t="s">
        <v>145</v>
      </c>
      <c r="NWN39" s="446" t="s">
        <v>131</v>
      </c>
      <c r="NWO39" s="446" t="s">
        <v>130</v>
      </c>
      <c r="NWP39" s="446">
        <v>0.5</v>
      </c>
      <c r="NWQ39" s="451">
        <f>+VLOOKUP(NWL39,[111]Insumos!$A$2:$F$2700,5,FALSE)</f>
        <v>1402</v>
      </c>
      <c r="NWR39" s="451">
        <f>+ROUND(NWP39*NWQ39,0)</f>
        <v>701</v>
      </c>
      <c r="NWS39" s="450" t="s">
        <v>327</v>
      </c>
      <c r="NWT39" s="450" t="s">
        <v>144</v>
      </c>
      <c r="NWU39" s="446" t="s">
        <v>145</v>
      </c>
      <c r="NWV39" s="446" t="s">
        <v>131</v>
      </c>
      <c r="NWW39" s="446" t="s">
        <v>130</v>
      </c>
      <c r="NWX39" s="446">
        <v>0.5</v>
      </c>
      <c r="NWY39" s="451">
        <f>+VLOOKUP(NWT39,[111]Insumos!$A$2:$F$2700,5,FALSE)</f>
        <v>1402</v>
      </c>
      <c r="NWZ39" s="451">
        <f>+ROUND(NWX39*NWY39,0)</f>
        <v>701</v>
      </c>
      <c r="NXA39" s="450" t="s">
        <v>327</v>
      </c>
      <c r="NXB39" s="450" t="s">
        <v>144</v>
      </c>
      <c r="NXC39" s="446" t="s">
        <v>145</v>
      </c>
      <c r="NXD39" s="446" t="s">
        <v>131</v>
      </c>
      <c r="NXE39" s="446" t="s">
        <v>130</v>
      </c>
      <c r="NXF39" s="446">
        <v>0.5</v>
      </c>
      <c r="NXG39" s="451">
        <f>+VLOOKUP(NXB39,[111]Insumos!$A$2:$F$2700,5,FALSE)</f>
        <v>1402</v>
      </c>
      <c r="NXH39" s="451">
        <f>+ROUND(NXF39*NXG39,0)</f>
        <v>701</v>
      </c>
      <c r="NXI39" s="450" t="s">
        <v>327</v>
      </c>
      <c r="NXJ39" s="450" t="s">
        <v>144</v>
      </c>
      <c r="NXK39" s="446" t="s">
        <v>145</v>
      </c>
      <c r="NXL39" s="446" t="s">
        <v>131</v>
      </c>
      <c r="NXM39" s="446" t="s">
        <v>130</v>
      </c>
      <c r="NXN39" s="446">
        <v>0.5</v>
      </c>
      <c r="NXO39" s="451">
        <f>+VLOOKUP(NXJ39,[111]Insumos!$A$2:$F$2700,5,FALSE)</f>
        <v>1402</v>
      </c>
      <c r="NXP39" s="451">
        <f>+ROUND(NXN39*NXO39,0)</f>
        <v>701</v>
      </c>
      <c r="NXQ39" s="450" t="s">
        <v>327</v>
      </c>
      <c r="NXR39" s="450" t="s">
        <v>144</v>
      </c>
      <c r="NXS39" s="446" t="s">
        <v>145</v>
      </c>
      <c r="NXT39" s="446" t="s">
        <v>131</v>
      </c>
      <c r="NXU39" s="446" t="s">
        <v>130</v>
      </c>
      <c r="NXV39" s="446">
        <v>0.5</v>
      </c>
      <c r="NXW39" s="451">
        <f>+VLOOKUP(NXR39,[111]Insumos!$A$2:$F$2700,5,FALSE)</f>
        <v>1402</v>
      </c>
      <c r="NXX39" s="451">
        <f>+ROUND(NXV39*NXW39,0)</f>
        <v>701</v>
      </c>
      <c r="NXY39" s="450" t="s">
        <v>327</v>
      </c>
      <c r="NXZ39" s="450" t="s">
        <v>144</v>
      </c>
      <c r="NYA39" s="446" t="s">
        <v>145</v>
      </c>
      <c r="NYB39" s="446" t="s">
        <v>131</v>
      </c>
      <c r="NYC39" s="446" t="s">
        <v>130</v>
      </c>
      <c r="NYD39" s="446">
        <v>0.5</v>
      </c>
      <c r="NYE39" s="451">
        <f>+VLOOKUP(NXZ39,[111]Insumos!$A$2:$F$2700,5,FALSE)</f>
        <v>1402</v>
      </c>
      <c r="NYF39" s="451">
        <f>+ROUND(NYD39*NYE39,0)</f>
        <v>701</v>
      </c>
      <c r="NYG39" s="450" t="s">
        <v>327</v>
      </c>
      <c r="NYH39" s="450" t="s">
        <v>144</v>
      </c>
      <c r="NYI39" s="446" t="s">
        <v>145</v>
      </c>
      <c r="NYJ39" s="446" t="s">
        <v>131</v>
      </c>
      <c r="NYK39" s="446" t="s">
        <v>130</v>
      </c>
      <c r="NYL39" s="446">
        <v>0.5</v>
      </c>
      <c r="NYM39" s="451">
        <f>+VLOOKUP(NYH39,[111]Insumos!$A$2:$F$2700,5,FALSE)</f>
        <v>1402</v>
      </c>
      <c r="NYN39" s="451">
        <f>+ROUND(NYL39*NYM39,0)</f>
        <v>701</v>
      </c>
      <c r="NYO39" s="450" t="s">
        <v>327</v>
      </c>
      <c r="NYP39" s="450" t="s">
        <v>144</v>
      </c>
      <c r="NYQ39" s="446" t="s">
        <v>145</v>
      </c>
      <c r="NYR39" s="446" t="s">
        <v>131</v>
      </c>
      <c r="NYS39" s="446" t="s">
        <v>130</v>
      </c>
      <c r="NYT39" s="446">
        <v>0.5</v>
      </c>
      <c r="NYU39" s="451">
        <f>+VLOOKUP(NYP39,[111]Insumos!$A$2:$F$2700,5,FALSE)</f>
        <v>1402</v>
      </c>
      <c r="NYV39" s="451">
        <f>+ROUND(NYT39*NYU39,0)</f>
        <v>701</v>
      </c>
      <c r="NYW39" s="450" t="s">
        <v>327</v>
      </c>
      <c r="NYX39" s="450" t="s">
        <v>144</v>
      </c>
      <c r="NYY39" s="446" t="s">
        <v>145</v>
      </c>
      <c r="NYZ39" s="446" t="s">
        <v>131</v>
      </c>
      <c r="NZA39" s="446" t="s">
        <v>130</v>
      </c>
      <c r="NZB39" s="446">
        <v>0.5</v>
      </c>
      <c r="NZC39" s="451">
        <f>+VLOOKUP(NYX39,[111]Insumos!$A$2:$F$2700,5,FALSE)</f>
        <v>1402</v>
      </c>
      <c r="NZD39" s="451">
        <f>+ROUND(NZB39*NZC39,0)</f>
        <v>701</v>
      </c>
      <c r="NZE39" s="450" t="s">
        <v>327</v>
      </c>
      <c r="NZF39" s="450" t="s">
        <v>144</v>
      </c>
      <c r="NZG39" s="446" t="s">
        <v>145</v>
      </c>
      <c r="NZH39" s="446" t="s">
        <v>131</v>
      </c>
      <c r="NZI39" s="446" t="s">
        <v>130</v>
      </c>
      <c r="NZJ39" s="446">
        <v>0.5</v>
      </c>
      <c r="NZK39" s="451">
        <f>+VLOOKUP(NZF39,[111]Insumos!$A$2:$F$2700,5,FALSE)</f>
        <v>1402</v>
      </c>
      <c r="NZL39" s="451">
        <f>+ROUND(NZJ39*NZK39,0)</f>
        <v>701</v>
      </c>
      <c r="NZM39" s="450" t="s">
        <v>327</v>
      </c>
      <c r="NZN39" s="450" t="s">
        <v>144</v>
      </c>
      <c r="NZO39" s="446" t="s">
        <v>145</v>
      </c>
      <c r="NZP39" s="446" t="s">
        <v>131</v>
      </c>
      <c r="NZQ39" s="446" t="s">
        <v>130</v>
      </c>
      <c r="NZR39" s="446">
        <v>0.5</v>
      </c>
      <c r="NZS39" s="451">
        <f>+VLOOKUP(NZN39,[111]Insumos!$A$2:$F$2700,5,FALSE)</f>
        <v>1402</v>
      </c>
      <c r="NZT39" s="451">
        <f>+ROUND(NZR39*NZS39,0)</f>
        <v>701</v>
      </c>
      <c r="NZU39" s="450" t="s">
        <v>327</v>
      </c>
      <c r="NZV39" s="450" t="s">
        <v>144</v>
      </c>
      <c r="NZW39" s="446" t="s">
        <v>145</v>
      </c>
      <c r="NZX39" s="446" t="s">
        <v>131</v>
      </c>
      <c r="NZY39" s="446" t="s">
        <v>130</v>
      </c>
      <c r="NZZ39" s="446">
        <v>0.5</v>
      </c>
      <c r="OAA39" s="451">
        <f>+VLOOKUP(NZV39,[111]Insumos!$A$2:$F$2700,5,FALSE)</f>
        <v>1402</v>
      </c>
      <c r="OAB39" s="451">
        <f>+ROUND(NZZ39*OAA39,0)</f>
        <v>701</v>
      </c>
      <c r="OAC39" s="450" t="s">
        <v>327</v>
      </c>
      <c r="OAD39" s="450" t="s">
        <v>144</v>
      </c>
      <c r="OAE39" s="446" t="s">
        <v>145</v>
      </c>
      <c r="OAF39" s="446" t="s">
        <v>131</v>
      </c>
      <c r="OAG39" s="446" t="s">
        <v>130</v>
      </c>
      <c r="OAH39" s="446">
        <v>0.5</v>
      </c>
      <c r="OAI39" s="451">
        <f>+VLOOKUP(OAD39,[111]Insumos!$A$2:$F$2700,5,FALSE)</f>
        <v>1402</v>
      </c>
      <c r="OAJ39" s="451">
        <f>+ROUND(OAH39*OAI39,0)</f>
        <v>701</v>
      </c>
      <c r="OAK39" s="450" t="s">
        <v>327</v>
      </c>
      <c r="OAL39" s="450" t="s">
        <v>144</v>
      </c>
      <c r="OAM39" s="446" t="s">
        <v>145</v>
      </c>
      <c r="OAN39" s="446" t="s">
        <v>131</v>
      </c>
      <c r="OAO39" s="446" t="s">
        <v>130</v>
      </c>
      <c r="OAP39" s="446">
        <v>0.5</v>
      </c>
      <c r="OAQ39" s="451">
        <f>+VLOOKUP(OAL39,[111]Insumos!$A$2:$F$2700,5,FALSE)</f>
        <v>1402</v>
      </c>
      <c r="OAR39" s="451">
        <f>+ROUND(OAP39*OAQ39,0)</f>
        <v>701</v>
      </c>
      <c r="OAS39" s="450" t="s">
        <v>327</v>
      </c>
      <c r="OAT39" s="450" t="s">
        <v>144</v>
      </c>
      <c r="OAU39" s="446" t="s">
        <v>145</v>
      </c>
      <c r="OAV39" s="446" t="s">
        <v>131</v>
      </c>
      <c r="OAW39" s="446" t="s">
        <v>130</v>
      </c>
      <c r="OAX39" s="446">
        <v>0.5</v>
      </c>
      <c r="OAY39" s="451">
        <f>+VLOOKUP(OAT39,[111]Insumos!$A$2:$F$2700,5,FALSE)</f>
        <v>1402</v>
      </c>
      <c r="OAZ39" s="451">
        <f>+ROUND(OAX39*OAY39,0)</f>
        <v>701</v>
      </c>
      <c r="OBA39" s="450" t="s">
        <v>327</v>
      </c>
      <c r="OBB39" s="450" t="s">
        <v>144</v>
      </c>
      <c r="OBC39" s="446" t="s">
        <v>145</v>
      </c>
      <c r="OBD39" s="446" t="s">
        <v>131</v>
      </c>
      <c r="OBE39" s="446" t="s">
        <v>130</v>
      </c>
      <c r="OBF39" s="446">
        <v>0.5</v>
      </c>
      <c r="OBG39" s="451">
        <f>+VLOOKUP(OBB39,[111]Insumos!$A$2:$F$2700,5,FALSE)</f>
        <v>1402</v>
      </c>
      <c r="OBH39" s="451">
        <f>+ROUND(OBF39*OBG39,0)</f>
        <v>701</v>
      </c>
      <c r="OBI39" s="450" t="s">
        <v>327</v>
      </c>
      <c r="OBJ39" s="450" t="s">
        <v>144</v>
      </c>
      <c r="OBK39" s="446" t="s">
        <v>145</v>
      </c>
      <c r="OBL39" s="446" t="s">
        <v>131</v>
      </c>
      <c r="OBM39" s="446" t="s">
        <v>130</v>
      </c>
      <c r="OBN39" s="446">
        <v>0.5</v>
      </c>
      <c r="OBO39" s="451">
        <f>+VLOOKUP(OBJ39,[111]Insumos!$A$2:$F$2700,5,FALSE)</f>
        <v>1402</v>
      </c>
      <c r="OBP39" s="451">
        <f>+ROUND(OBN39*OBO39,0)</f>
        <v>701</v>
      </c>
      <c r="OBQ39" s="450" t="s">
        <v>327</v>
      </c>
      <c r="OBR39" s="450" t="s">
        <v>144</v>
      </c>
      <c r="OBS39" s="446" t="s">
        <v>145</v>
      </c>
      <c r="OBT39" s="446" t="s">
        <v>131</v>
      </c>
      <c r="OBU39" s="446" t="s">
        <v>130</v>
      </c>
      <c r="OBV39" s="446">
        <v>0.5</v>
      </c>
      <c r="OBW39" s="451">
        <f>+VLOOKUP(OBR39,[111]Insumos!$A$2:$F$2700,5,FALSE)</f>
        <v>1402</v>
      </c>
      <c r="OBX39" s="451">
        <f>+ROUND(OBV39*OBW39,0)</f>
        <v>701</v>
      </c>
      <c r="OBY39" s="450" t="s">
        <v>327</v>
      </c>
      <c r="OBZ39" s="450" t="s">
        <v>144</v>
      </c>
      <c r="OCA39" s="446" t="s">
        <v>145</v>
      </c>
      <c r="OCB39" s="446" t="s">
        <v>131</v>
      </c>
      <c r="OCC39" s="446" t="s">
        <v>130</v>
      </c>
      <c r="OCD39" s="446">
        <v>0.5</v>
      </c>
      <c r="OCE39" s="451">
        <f>+VLOOKUP(OBZ39,[111]Insumos!$A$2:$F$2700,5,FALSE)</f>
        <v>1402</v>
      </c>
      <c r="OCF39" s="451">
        <f>+ROUND(OCD39*OCE39,0)</f>
        <v>701</v>
      </c>
      <c r="OCG39" s="450" t="s">
        <v>327</v>
      </c>
      <c r="OCH39" s="450" t="s">
        <v>144</v>
      </c>
      <c r="OCI39" s="446" t="s">
        <v>145</v>
      </c>
      <c r="OCJ39" s="446" t="s">
        <v>131</v>
      </c>
      <c r="OCK39" s="446" t="s">
        <v>130</v>
      </c>
      <c r="OCL39" s="446">
        <v>0.5</v>
      </c>
      <c r="OCM39" s="451">
        <f>+VLOOKUP(OCH39,[111]Insumos!$A$2:$F$2700,5,FALSE)</f>
        <v>1402</v>
      </c>
      <c r="OCN39" s="451">
        <f>+ROUND(OCL39*OCM39,0)</f>
        <v>701</v>
      </c>
      <c r="OCO39" s="450" t="s">
        <v>327</v>
      </c>
      <c r="OCP39" s="450" t="s">
        <v>144</v>
      </c>
      <c r="OCQ39" s="446" t="s">
        <v>145</v>
      </c>
      <c r="OCR39" s="446" t="s">
        <v>131</v>
      </c>
      <c r="OCS39" s="446" t="s">
        <v>130</v>
      </c>
      <c r="OCT39" s="446">
        <v>0.5</v>
      </c>
      <c r="OCU39" s="451">
        <f>+VLOOKUP(OCP39,[111]Insumos!$A$2:$F$2700,5,FALSE)</f>
        <v>1402</v>
      </c>
      <c r="OCV39" s="451">
        <f>+ROUND(OCT39*OCU39,0)</f>
        <v>701</v>
      </c>
      <c r="OCW39" s="450" t="s">
        <v>327</v>
      </c>
      <c r="OCX39" s="450" t="s">
        <v>144</v>
      </c>
      <c r="OCY39" s="446" t="s">
        <v>145</v>
      </c>
      <c r="OCZ39" s="446" t="s">
        <v>131</v>
      </c>
      <c r="ODA39" s="446" t="s">
        <v>130</v>
      </c>
      <c r="ODB39" s="446">
        <v>0.5</v>
      </c>
      <c r="ODC39" s="451">
        <f>+VLOOKUP(OCX39,[111]Insumos!$A$2:$F$2700,5,FALSE)</f>
        <v>1402</v>
      </c>
      <c r="ODD39" s="451">
        <f>+ROUND(ODB39*ODC39,0)</f>
        <v>701</v>
      </c>
      <c r="ODE39" s="450" t="s">
        <v>327</v>
      </c>
      <c r="ODF39" s="450" t="s">
        <v>144</v>
      </c>
      <c r="ODG39" s="446" t="s">
        <v>145</v>
      </c>
      <c r="ODH39" s="446" t="s">
        <v>131</v>
      </c>
      <c r="ODI39" s="446" t="s">
        <v>130</v>
      </c>
      <c r="ODJ39" s="446">
        <v>0.5</v>
      </c>
      <c r="ODK39" s="451">
        <f>+VLOOKUP(ODF39,[111]Insumos!$A$2:$F$2700,5,FALSE)</f>
        <v>1402</v>
      </c>
      <c r="ODL39" s="451">
        <f>+ROUND(ODJ39*ODK39,0)</f>
        <v>701</v>
      </c>
      <c r="ODM39" s="450" t="s">
        <v>327</v>
      </c>
      <c r="ODN39" s="450" t="s">
        <v>144</v>
      </c>
      <c r="ODO39" s="446" t="s">
        <v>145</v>
      </c>
      <c r="ODP39" s="446" t="s">
        <v>131</v>
      </c>
      <c r="ODQ39" s="446" t="s">
        <v>130</v>
      </c>
      <c r="ODR39" s="446">
        <v>0.5</v>
      </c>
      <c r="ODS39" s="451">
        <f>+VLOOKUP(ODN39,[111]Insumos!$A$2:$F$2700,5,FALSE)</f>
        <v>1402</v>
      </c>
      <c r="ODT39" s="451">
        <f>+ROUND(ODR39*ODS39,0)</f>
        <v>701</v>
      </c>
      <c r="ODU39" s="450" t="s">
        <v>327</v>
      </c>
      <c r="ODV39" s="450" t="s">
        <v>144</v>
      </c>
      <c r="ODW39" s="446" t="s">
        <v>145</v>
      </c>
      <c r="ODX39" s="446" t="s">
        <v>131</v>
      </c>
      <c r="ODY39" s="446" t="s">
        <v>130</v>
      </c>
      <c r="ODZ39" s="446">
        <v>0.5</v>
      </c>
      <c r="OEA39" s="451">
        <f>+VLOOKUP(ODV39,[111]Insumos!$A$2:$F$2700,5,FALSE)</f>
        <v>1402</v>
      </c>
      <c r="OEB39" s="451">
        <f>+ROUND(ODZ39*OEA39,0)</f>
        <v>701</v>
      </c>
      <c r="OEC39" s="450" t="s">
        <v>327</v>
      </c>
      <c r="OED39" s="450" t="s">
        <v>144</v>
      </c>
      <c r="OEE39" s="446" t="s">
        <v>145</v>
      </c>
      <c r="OEF39" s="446" t="s">
        <v>131</v>
      </c>
      <c r="OEG39" s="446" t="s">
        <v>130</v>
      </c>
      <c r="OEH39" s="446">
        <v>0.5</v>
      </c>
      <c r="OEI39" s="451">
        <f>+VLOOKUP(OED39,[111]Insumos!$A$2:$F$2700,5,FALSE)</f>
        <v>1402</v>
      </c>
      <c r="OEJ39" s="451">
        <f>+ROUND(OEH39*OEI39,0)</f>
        <v>701</v>
      </c>
      <c r="OEK39" s="450" t="s">
        <v>327</v>
      </c>
      <c r="OEL39" s="450" t="s">
        <v>144</v>
      </c>
      <c r="OEM39" s="446" t="s">
        <v>145</v>
      </c>
      <c r="OEN39" s="446" t="s">
        <v>131</v>
      </c>
      <c r="OEO39" s="446" t="s">
        <v>130</v>
      </c>
      <c r="OEP39" s="446">
        <v>0.5</v>
      </c>
      <c r="OEQ39" s="451">
        <f>+VLOOKUP(OEL39,[111]Insumos!$A$2:$F$2700,5,FALSE)</f>
        <v>1402</v>
      </c>
      <c r="OER39" s="451">
        <f>+ROUND(OEP39*OEQ39,0)</f>
        <v>701</v>
      </c>
      <c r="OES39" s="450" t="s">
        <v>327</v>
      </c>
      <c r="OET39" s="450" t="s">
        <v>144</v>
      </c>
      <c r="OEU39" s="446" t="s">
        <v>145</v>
      </c>
      <c r="OEV39" s="446" t="s">
        <v>131</v>
      </c>
      <c r="OEW39" s="446" t="s">
        <v>130</v>
      </c>
      <c r="OEX39" s="446">
        <v>0.5</v>
      </c>
      <c r="OEY39" s="451">
        <f>+VLOOKUP(OET39,[111]Insumos!$A$2:$F$2700,5,FALSE)</f>
        <v>1402</v>
      </c>
      <c r="OEZ39" s="451">
        <f>+ROUND(OEX39*OEY39,0)</f>
        <v>701</v>
      </c>
      <c r="OFA39" s="450" t="s">
        <v>327</v>
      </c>
      <c r="OFB39" s="450" t="s">
        <v>144</v>
      </c>
      <c r="OFC39" s="446" t="s">
        <v>145</v>
      </c>
      <c r="OFD39" s="446" t="s">
        <v>131</v>
      </c>
      <c r="OFE39" s="446" t="s">
        <v>130</v>
      </c>
      <c r="OFF39" s="446">
        <v>0.5</v>
      </c>
      <c r="OFG39" s="451">
        <f>+VLOOKUP(OFB39,[111]Insumos!$A$2:$F$2700,5,FALSE)</f>
        <v>1402</v>
      </c>
      <c r="OFH39" s="451">
        <f>+ROUND(OFF39*OFG39,0)</f>
        <v>701</v>
      </c>
      <c r="OFI39" s="450" t="s">
        <v>327</v>
      </c>
      <c r="OFJ39" s="450" t="s">
        <v>144</v>
      </c>
      <c r="OFK39" s="446" t="s">
        <v>145</v>
      </c>
      <c r="OFL39" s="446" t="s">
        <v>131</v>
      </c>
      <c r="OFM39" s="446" t="s">
        <v>130</v>
      </c>
      <c r="OFN39" s="446">
        <v>0.5</v>
      </c>
      <c r="OFO39" s="451">
        <f>+VLOOKUP(OFJ39,[111]Insumos!$A$2:$F$2700,5,FALSE)</f>
        <v>1402</v>
      </c>
      <c r="OFP39" s="451">
        <f>+ROUND(OFN39*OFO39,0)</f>
        <v>701</v>
      </c>
      <c r="OFQ39" s="450" t="s">
        <v>327</v>
      </c>
      <c r="OFR39" s="450" t="s">
        <v>144</v>
      </c>
      <c r="OFS39" s="446" t="s">
        <v>145</v>
      </c>
      <c r="OFT39" s="446" t="s">
        <v>131</v>
      </c>
      <c r="OFU39" s="446" t="s">
        <v>130</v>
      </c>
      <c r="OFV39" s="446">
        <v>0.5</v>
      </c>
      <c r="OFW39" s="451">
        <f>+VLOOKUP(OFR39,[111]Insumos!$A$2:$F$2700,5,FALSE)</f>
        <v>1402</v>
      </c>
      <c r="OFX39" s="451">
        <f>+ROUND(OFV39*OFW39,0)</f>
        <v>701</v>
      </c>
      <c r="OFY39" s="450" t="s">
        <v>327</v>
      </c>
      <c r="OFZ39" s="450" t="s">
        <v>144</v>
      </c>
      <c r="OGA39" s="446" t="s">
        <v>145</v>
      </c>
      <c r="OGB39" s="446" t="s">
        <v>131</v>
      </c>
      <c r="OGC39" s="446" t="s">
        <v>130</v>
      </c>
      <c r="OGD39" s="446">
        <v>0.5</v>
      </c>
      <c r="OGE39" s="451">
        <f>+VLOOKUP(OFZ39,[111]Insumos!$A$2:$F$2700,5,FALSE)</f>
        <v>1402</v>
      </c>
      <c r="OGF39" s="451">
        <f>+ROUND(OGD39*OGE39,0)</f>
        <v>701</v>
      </c>
      <c r="OGG39" s="450" t="s">
        <v>327</v>
      </c>
      <c r="OGH39" s="450" t="s">
        <v>144</v>
      </c>
      <c r="OGI39" s="446" t="s">
        <v>145</v>
      </c>
      <c r="OGJ39" s="446" t="s">
        <v>131</v>
      </c>
      <c r="OGK39" s="446" t="s">
        <v>130</v>
      </c>
      <c r="OGL39" s="446">
        <v>0.5</v>
      </c>
      <c r="OGM39" s="451">
        <f>+VLOOKUP(OGH39,[111]Insumos!$A$2:$F$2700,5,FALSE)</f>
        <v>1402</v>
      </c>
      <c r="OGN39" s="451">
        <f>+ROUND(OGL39*OGM39,0)</f>
        <v>701</v>
      </c>
      <c r="OGO39" s="450" t="s">
        <v>327</v>
      </c>
      <c r="OGP39" s="450" t="s">
        <v>144</v>
      </c>
      <c r="OGQ39" s="446" t="s">
        <v>145</v>
      </c>
      <c r="OGR39" s="446" t="s">
        <v>131</v>
      </c>
      <c r="OGS39" s="446" t="s">
        <v>130</v>
      </c>
      <c r="OGT39" s="446">
        <v>0.5</v>
      </c>
      <c r="OGU39" s="451">
        <f>+VLOOKUP(OGP39,[111]Insumos!$A$2:$F$2700,5,FALSE)</f>
        <v>1402</v>
      </c>
      <c r="OGV39" s="451">
        <f>+ROUND(OGT39*OGU39,0)</f>
        <v>701</v>
      </c>
      <c r="OGW39" s="450" t="s">
        <v>327</v>
      </c>
      <c r="OGX39" s="450" t="s">
        <v>144</v>
      </c>
      <c r="OGY39" s="446" t="s">
        <v>145</v>
      </c>
      <c r="OGZ39" s="446" t="s">
        <v>131</v>
      </c>
      <c r="OHA39" s="446" t="s">
        <v>130</v>
      </c>
      <c r="OHB39" s="446">
        <v>0.5</v>
      </c>
      <c r="OHC39" s="451">
        <f>+VLOOKUP(OGX39,[111]Insumos!$A$2:$F$2700,5,FALSE)</f>
        <v>1402</v>
      </c>
      <c r="OHD39" s="451">
        <f>+ROUND(OHB39*OHC39,0)</f>
        <v>701</v>
      </c>
      <c r="OHE39" s="450" t="s">
        <v>327</v>
      </c>
      <c r="OHF39" s="450" t="s">
        <v>144</v>
      </c>
      <c r="OHG39" s="446" t="s">
        <v>145</v>
      </c>
      <c r="OHH39" s="446" t="s">
        <v>131</v>
      </c>
      <c r="OHI39" s="446" t="s">
        <v>130</v>
      </c>
      <c r="OHJ39" s="446">
        <v>0.5</v>
      </c>
      <c r="OHK39" s="451">
        <f>+VLOOKUP(OHF39,[111]Insumos!$A$2:$F$2700,5,FALSE)</f>
        <v>1402</v>
      </c>
      <c r="OHL39" s="451">
        <f>+ROUND(OHJ39*OHK39,0)</f>
        <v>701</v>
      </c>
      <c r="OHM39" s="450" t="s">
        <v>327</v>
      </c>
      <c r="OHN39" s="450" t="s">
        <v>144</v>
      </c>
      <c r="OHO39" s="446" t="s">
        <v>145</v>
      </c>
      <c r="OHP39" s="446" t="s">
        <v>131</v>
      </c>
      <c r="OHQ39" s="446" t="s">
        <v>130</v>
      </c>
      <c r="OHR39" s="446">
        <v>0.5</v>
      </c>
      <c r="OHS39" s="451">
        <f>+VLOOKUP(OHN39,[111]Insumos!$A$2:$F$2700,5,FALSE)</f>
        <v>1402</v>
      </c>
      <c r="OHT39" s="451">
        <f>+ROUND(OHR39*OHS39,0)</f>
        <v>701</v>
      </c>
      <c r="OHU39" s="450" t="s">
        <v>327</v>
      </c>
      <c r="OHV39" s="450" t="s">
        <v>144</v>
      </c>
      <c r="OHW39" s="446" t="s">
        <v>145</v>
      </c>
      <c r="OHX39" s="446" t="s">
        <v>131</v>
      </c>
      <c r="OHY39" s="446" t="s">
        <v>130</v>
      </c>
      <c r="OHZ39" s="446">
        <v>0.5</v>
      </c>
      <c r="OIA39" s="451">
        <f>+VLOOKUP(OHV39,[111]Insumos!$A$2:$F$2700,5,FALSE)</f>
        <v>1402</v>
      </c>
      <c r="OIB39" s="451">
        <f>+ROUND(OHZ39*OIA39,0)</f>
        <v>701</v>
      </c>
      <c r="OIC39" s="450" t="s">
        <v>327</v>
      </c>
      <c r="OID39" s="450" t="s">
        <v>144</v>
      </c>
      <c r="OIE39" s="446" t="s">
        <v>145</v>
      </c>
      <c r="OIF39" s="446" t="s">
        <v>131</v>
      </c>
      <c r="OIG39" s="446" t="s">
        <v>130</v>
      </c>
      <c r="OIH39" s="446">
        <v>0.5</v>
      </c>
      <c r="OII39" s="451">
        <f>+VLOOKUP(OID39,[111]Insumos!$A$2:$F$2700,5,FALSE)</f>
        <v>1402</v>
      </c>
      <c r="OIJ39" s="451">
        <f>+ROUND(OIH39*OII39,0)</f>
        <v>701</v>
      </c>
      <c r="OIK39" s="450" t="s">
        <v>327</v>
      </c>
      <c r="OIL39" s="450" t="s">
        <v>144</v>
      </c>
      <c r="OIM39" s="446" t="s">
        <v>145</v>
      </c>
      <c r="OIN39" s="446" t="s">
        <v>131</v>
      </c>
      <c r="OIO39" s="446" t="s">
        <v>130</v>
      </c>
      <c r="OIP39" s="446">
        <v>0.5</v>
      </c>
      <c r="OIQ39" s="451">
        <f>+VLOOKUP(OIL39,[111]Insumos!$A$2:$F$2700,5,FALSE)</f>
        <v>1402</v>
      </c>
      <c r="OIR39" s="451">
        <f>+ROUND(OIP39*OIQ39,0)</f>
        <v>701</v>
      </c>
      <c r="OIS39" s="450" t="s">
        <v>327</v>
      </c>
      <c r="OIT39" s="450" t="s">
        <v>144</v>
      </c>
      <c r="OIU39" s="446" t="s">
        <v>145</v>
      </c>
      <c r="OIV39" s="446" t="s">
        <v>131</v>
      </c>
      <c r="OIW39" s="446" t="s">
        <v>130</v>
      </c>
      <c r="OIX39" s="446">
        <v>0.5</v>
      </c>
      <c r="OIY39" s="451">
        <f>+VLOOKUP(OIT39,[111]Insumos!$A$2:$F$2700,5,FALSE)</f>
        <v>1402</v>
      </c>
      <c r="OIZ39" s="451">
        <f>+ROUND(OIX39*OIY39,0)</f>
        <v>701</v>
      </c>
      <c r="OJA39" s="450" t="s">
        <v>327</v>
      </c>
      <c r="OJB39" s="450" t="s">
        <v>144</v>
      </c>
      <c r="OJC39" s="446" t="s">
        <v>145</v>
      </c>
      <c r="OJD39" s="446" t="s">
        <v>131</v>
      </c>
      <c r="OJE39" s="446" t="s">
        <v>130</v>
      </c>
      <c r="OJF39" s="446">
        <v>0.5</v>
      </c>
      <c r="OJG39" s="451">
        <f>+VLOOKUP(OJB39,[111]Insumos!$A$2:$F$2700,5,FALSE)</f>
        <v>1402</v>
      </c>
      <c r="OJH39" s="451">
        <f>+ROUND(OJF39*OJG39,0)</f>
        <v>701</v>
      </c>
      <c r="OJI39" s="450" t="s">
        <v>327</v>
      </c>
      <c r="OJJ39" s="450" t="s">
        <v>144</v>
      </c>
      <c r="OJK39" s="446" t="s">
        <v>145</v>
      </c>
      <c r="OJL39" s="446" t="s">
        <v>131</v>
      </c>
      <c r="OJM39" s="446" t="s">
        <v>130</v>
      </c>
      <c r="OJN39" s="446">
        <v>0.5</v>
      </c>
      <c r="OJO39" s="451">
        <f>+VLOOKUP(OJJ39,[111]Insumos!$A$2:$F$2700,5,FALSE)</f>
        <v>1402</v>
      </c>
      <c r="OJP39" s="451">
        <f>+ROUND(OJN39*OJO39,0)</f>
        <v>701</v>
      </c>
      <c r="OJQ39" s="450" t="s">
        <v>327</v>
      </c>
      <c r="OJR39" s="450" t="s">
        <v>144</v>
      </c>
      <c r="OJS39" s="446" t="s">
        <v>145</v>
      </c>
      <c r="OJT39" s="446" t="s">
        <v>131</v>
      </c>
      <c r="OJU39" s="446" t="s">
        <v>130</v>
      </c>
      <c r="OJV39" s="446">
        <v>0.5</v>
      </c>
      <c r="OJW39" s="451">
        <f>+VLOOKUP(OJR39,[111]Insumos!$A$2:$F$2700,5,FALSE)</f>
        <v>1402</v>
      </c>
      <c r="OJX39" s="451">
        <f>+ROUND(OJV39*OJW39,0)</f>
        <v>701</v>
      </c>
      <c r="OJY39" s="450" t="s">
        <v>327</v>
      </c>
      <c r="OJZ39" s="450" t="s">
        <v>144</v>
      </c>
      <c r="OKA39" s="446" t="s">
        <v>145</v>
      </c>
      <c r="OKB39" s="446" t="s">
        <v>131</v>
      </c>
      <c r="OKC39" s="446" t="s">
        <v>130</v>
      </c>
      <c r="OKD39" s="446">
        <v>0.5</v>
      </c>
      <c r="OKE39" s="451">
        <f>+VLOOKUP(OJZ39,[111]Insumos!$A$2:$F$2700,5,FALSE)</f>
        <v>1402</v>
      </c>
      <c r="OKF39" s="451">
        <f>+ROUND(OKD39*OKE39,0)</f>
        <v>701</v>
      </c>
      <c r="OKG39" s="450" t="s">
        <v>327</v>
      </c>
      <c r="OKH39" s="450" t="s">
        <v>144</v>
      </c>
      <c r="OKI39" s="446" t="s">
        <v>145</v>
      </c>
      <c r="OKJ39" s="446" t="s">
        <v>131</v>
      </c>
      <c r="OKK39" s="446" t="s">
        <v>130</v>
      </c>
      <c r="OKL39" s="446">
        <v>0.5</v>
      </c>
      <c r="OKM39" s="451">
        <f>+VLOOKUP(OKH39,[111]Insumos!$A$2:$F$2700,5,FALSE)</f>
        <v>1402</v>
      </c>
      <c r="OKN39" s="451">
        <f>+ROUND(OKL39*OKM39,0)</f>
        <v>701</v>
      </c>
      <c r="OKO39" s="450" t="s">
        <v>327</v>
      </c>
      <c r="OKP39" s="450" t="s">
        <v>144</v>
      </c>
      <c r="OKQ39" s="446" t="s">
        <v>145</v>
      </c>
      <c r="OKR39" s="446" t="s">
        <v>131</v>
      </c>
      <c r="OKS39" s="446" t="s">
        <v>130</v>
      </c>
      <c r="OKT39" s="446">
        <v>0.5</v>
      </c>
      <c r="OKU39" s="451">
        <f>+VLOOKUP(OKP39,[111]Insumos!$A$2:$F$2700,5,FALSE)</f>
        <v>1402</v>
      </c>
      <c r="OKV39" s="451">
        <f>+ROUND(OKT39*OKU39,0)</f>
        <v>701</v>
      </c>
      <c r="OKW39" s="450" t="s">
        <v>327</v>
      </c>
      <c r="OKX39" s="450" t="s">
        <v>144</v>
      </c>
      <c r="OKY39" s="446" t="s">
        <v>145</v>
      </c>
      <c r="OKZ39" s="446" t="s">
        <v>131</v>
      </c>
      <c r="OLA39" s="446" t="s">
        <v>130</v>
      </c>
      <c r="OLB39" s="446">
        <v>0.5</v>
      </c>
      <c r="OLC39" s="451">
        <f>+VLOOKUP(OKX39,[111]Insumos!$A$2:$F$2700,5,FALSE)</f>
        <v>1402</v>
      </c>
      <c r="OLD39" s="451">
        <f>+ROUND(OLB39*OLC39,0)</f>
        <v>701</v>
      </c>
      <c r="OLE39" s="450" t="s">
        <v>327</v>
      </c>
      <c r="OLF39" s="450" t="s">
        <v>144</v>
      </c>
      <c r="OLG39" s="446" t="s">
        <v>145</v>
      </c>
      <c r="OLH39" s="446" t="s">
        <v>131</v>
      </c>
      <c r="OLI39" s="446" t="s">
        <v>130</v>
      </c>
      <c r="OLJ39" s="446">
        <v>0.5</v>
      </c>
      <c r="OLK39" s="451">
        <f>+VLOOKUP(OLF39,[111]Insumos!$A$2:$F$2700,5,FALSE)</f>
        <v>1402</v>
      </c>
      <c r="OLL39" s="451">
        <f>+ROUND(OLJ39*OLK39,0)</f>
        <v>701</v>
      </c>
      <c r="OLM39" s="450" t="s">
        <v>327</v>
      </c>
      <c r="OLN39" s="450" t="s">
        <v>144</v>
      </c>
      <c r="OLO39" s="446" t="s">
        <v>145</v>
      </c>
      <c r="OLP39" s="446" t="s">
        <v>131</v>
      </c>
      <c r="OLQ39" s="446" t="s">
        <v>130</v>
      </c>
      <c r="OLR39" s="446">
        <v>0.5</v>
      </c>
      <c r="OLS39" s="451">
        <f>+VLOOKUP(OLN39,[111]Insumos!$A$2:$F$2700,5,FALSE)</f>
        <v>1402</v>
      </c>
      <c r="OLT39" s="451">
        <f>+ROUND(OLR39*OLS39,0)</f>
        <v>701</v>
      </c>
      <c r="OLU39" s="450" t="s">
        <v>327</v>
      </c>
      <c r="OLV39" s="450" t="s">
        <v>144</v>
      </c>
      <c r="OLW39" s="446" t="s">
        <v>145</v>
      </c>
      <c r="OLX39" s="446" t="s">
        <v>131</v>
      </c>
      <c r="OLY39" s="446" t="s">
        <v>130</v>
      </c>
      <c r="OLZ39" s="446">
        <v>0.5</v>
      </c>
      <c r="OMA39" s="451">
        <f>+VLOOKUP(OLV39,[111]Insumos!$A$2:$F$2700,5,FALSE)</f>
        <v>1402</v>
      </c>
      <c r="OMB39" s="451">
        <f>+ROUND(OLZ39*OMA39,0)</f>
        <v>701</v>
      </c>
      <c r="OMC39" s="450" t="s">
        <v>327</v>
      </c>
      <c r="OMD39" s="450" t="s">
        <v>144</v>
      </c>
      <c r="OME39" s="446" t="s">
        <v>145</v>
      </c>
      <c r="OMF39" s="446" t="s">
        <v>131</v>
      </c>
      <c r="OMG39" s="446" t="s">
        <v>130</v>
      </c>
      <c r="OMH39" s="446">
        <v>0.5</v>
      </c>
      <c r="OMI39" s="451">
        <f>+VLOOKUP(OMD39,[111]Insumos!$A$2:$F$2700,5,FALSE)</f>
        <v>1402</v>
      </c>
      <c r="OMJ39" s="451">
        <f>+ROUND(OMH39*OMI39,0)</f>
        <v>701</v>
      </c>
      <c r="OMK39" s="450" t="s">
        <v>327</v>
      </c>
      <c r="OML39" s="450" t="s">
        <v>144</v>
      </c>
      <c r="OMM39" s="446" t="s">
        <v>145</v>
      </c>
      <c r="OMN39" s="446" t="s">
        <v>131</v>
      </c>
      <c r="OMO39" s="446" t="s">
        <v>130</v>
      </c>
      <c r="OMP39" s="446">
        <v>0.5</v>
      </c>
      <c r="OMQ39" s="451">
        <f>+VLOOKUP(OML39,[111]Insumos!$A$2:$F$2700,5,FALSE)</f>
        <v>1402</v>
      </c>
      <c r="OMR39" s="451">
        <f>+ROUND(OMP39*OMQ39,0)</f>
        <v>701</v>
      </c>
      <c r="OMS39" s="450" t="s">
        <v>327</v>
      </c>
      <c r="OMT39" s="450" t="s">
        <v>144</v>
      </c>
      <c r="OMU39" s="446" t="s">
        <v>145</v>
      </c>
      <c r="OMV39" s="446" t="s">
        <v>131</v>
      </c>
      <c r="OMW39" s="446" t="s">
        <v>130</v>
      </c>
      <c r="OMX39" s="446">
        <v>0.5</v>
      </c>
      <c r="OMY39" s="451">
        <f>+VLOOKUP(OMT39,[111]Insumos!$A$2:$F$2700,5,FALSE)</f>
        <v>1402</v>
      </c>
      <c r="OMZ39" s="451">
        <f>+ROUND(OMX39*OMY39,0)</f>
        <v>701</v>
      </c>
      <c r="ONA39" s="450" t="s">
        <v>327</v>
      </c>
      <c r="ONB39" s="450" t="s">
        <v>144</v>
      </c>
      <c r="ONC39" s="446" t="s">
        <v>145</v>
      </c>
      <c r="OND39" s="446" t="s">
        <v>131</v>
      </c>
      <c r="ONE39" s="446" t="s">
        <v>130</v>
      </c>
      <c r="ONF39" s="446">
        <v>0.5</v>
      </c>
      <c r="ONG39" s="451">
        <f>+VLOOKUP(ONB39,[111]Insumos!$A$2:$F$2700,5,FALSE)</f>
        <v>1402</v>
      </c>
      <c r="ONH39" s="451">
        <f>+ROUND(ONF39*ONG39,0)</f>
        <v>701</v>
      </c>
      <c r="ONI39" s="450" t="s">
        <v>327</v>
      </c>
      <c r="ONJ39" s="450" t="s">
        <v>144</v>
      </c>
      <c r="ONK39" s="446" t="s">
        <v>145</v>
      </c>
      <c r="ONL39" s="446" t="s">
        <v>131</v>
      </c>
      <c r="ONM39" s="446" t="s">
        <v>130</v>
      </c>
      <c r="ONN39" s="446">
        <v>0.5</v>
      </c>
      <c r="ONO39" s="451">
        <f>+VLOOKUP(ONJ39,[111]Insumos!$A$2:$F$2700,5,FALSE)</f>
        <v>1402</v>
      </c>
      <c r="ONP39" s="451">
        <f>+ROUND(ONN39*ONO39,0)</f>
        <v>701</v>
      </c>
      <c r="ONQ39" s="450" t="s">
        <v>327</v>
      </c>
      <c r="ONR39" s="450" t="s">
        <v>144</v>
      </c>
      <c r="ONS39" s="446" t="s">
        <v>145</v>
      </c>
      <c r="ONT39" s="446" t="s">
        <v>131</v>
      </c>
      <c r="ONU39" s="446" t="s">
        <v>130</v>
      </c>
      <c r="ONV39" s="446">
        <v>0.5</v>
      </c>
      <c r="ONW39" s="451">
        <f>+VLOOKUP(ONR39,[111]Insumos!$A$2:$F$2700,5,FALSE)</f>
        <v>1402</v>
      </c>
      <c r="ONX39" s="451">
        <f>+ROUND(ONV39*ONW39,0)</f>
        <v>701</v>
      </c>
      <c r="ONY39" s="450" t="s">
        <v>327</v>
      </c>
      <c r="ONZ39" s="450" t="s">
        <v>144</v>
      </c>
      <c r="OOA39" s="446" t="s">
        <v>145</v>
      </c>
      <c r="OOB39" s="446" t="s">
        <v>131</v>
      </c>
      <c r="OOC39" s="446" t="s">
        <v>130</v>
      </c>
      <c r="OOD39" s="446">
        <v>0.5</v>
      </c>
      <c r="OOE39" s="451">
        <f>+VLOOKUP(ONZ39,[111]Insumos!$A$2:$F$2700,5,FALSE)</f>
        <v>1402</v>
      </c>
      <c r="OOF39" s="451">
        <f>+ROUND(OOD39*OOE39,0)</f>
        <v>701</v>
      </c>
      <c r="OOG39" s="450" t="s">
        <v>327</v>
      </c>
      <c r="OOH39" s="450" t="s">
        <v>144</v>
      </c>
      <c r="OOI39" s="446" t="s">
        <v>145</v>
      </c>
      <c r="OOJ39" s="446" t="s">
        <v>131</v>
      </c>
      <c r="OOK39" s="446" t="s">
        <v>130</v>
      </c>
      <c r="OOL39" s="446">
        <v>0.5</v>
      </c>
      <c r="OOM39" s="451">
        <f>+VLOOKUP(OOH39,[111]Insumos!$A$2:$F$2700,5,FALSE)</f>
        <v>1402</v>
      </c>
      <c r="OON39" s="451">
        <f>+ROUND(OOL39*OOM39,0)</f>
        <v>701</v>
      </c>
      <c r="OOO39" s="450" t="s">
        <v>327</v>
      </c>
      <c r="OOP39" s="450" t="s">
        <v>144</v>
      </c>
      <c r="OOQ39" s="446" t="s">
        <v>145</v>
      </c>
      <c r="OOR39" s="446" t="s">
        <v>131</v>
      </c>
      <c r="OOS39" s="446" t="s">
        <v>130</v>
      </c>
      <c r="OOT39" s="446">
        <v>0.5</v>
      </c>
      <c r="OOU39" s="451">
        <f>+VLOOKUP(OOP39,[111]Insumos!$A$2:$F$2700,5,FALSE)</f>
        <v>1402</v>
      </c>
      <c r="OOV39" s="451">
        <f>+ROUND(OOT39*OOU39,0)</f>
        <v>701</v>
      </c>
      <c r="OOW39" s="450" t="s">
        <v>327</v>
      </c>
      <c r="OOX39" s="450" t="s">
        <v>144</v>
      </c>
      <c r="OOY39" s="446" t="s">
        <v>145</v>
      </c>
      <c r="OOZ39" s="446" t="s">
        <v>131</v>
      </c>
      <c r="OPA39" s="446" t="s">
        <v>130</v>
      </c>
      <c r="OPB39" s="446">
        <v>0.5</v>
      </c>
      <c r="OPC39" s="451">
        <f>+VLOOKUP(OOX39,[111]Insumos!$A$2:$F$2700,5,FALSE)</f>
        <v>1402</v>
      </c>
      <c r="OPD39" s="451">
        <f>+ROUND(OPB39*OPC39,0)</f>
        <v>701</v>
      </c>
      <c r="OPE39" s="450" t="s">
        <v>327</v>
      </c>
      <c r="OPF39" s="450" t="s">
        <v>144</v>
      </c>
      <c r="OPG39" s="446" t="s">
        <v>145</v>
      </c>
      <c r="OPH39" s="446" t="s">
        <v>131</v>
      </c>
      <c r="OPI39" s="446" t="s">
        <v>130</v>
      </c>
      <c r="OPJ39" s="446">
        <v>0.5</v>
      </c>
      <c r="OPK39" s="451">
        <f>+VLOOKUP(OPF39,[111]Insumos!$A$2:$F$2700,5,FALSE)</f>
        <v>1402</v>
      </c>
      <c r="OPL39" s="451">
        <f>+ROUND(OPJ39*OPK39,0)</f>
        <v>701</v>
      </c>
      <c r="OPM39" s="450" t="s">
        <v>327</v>
      </c>
      <c r="OPN39" s="450" t="s">
        <v>144</v>
      </c>
      <c r="OPO39" s="446" t="s">
        <v>145</v>
      </c>
      <c r="OPP39" s="446" t="s">
        <v>131</v>
      </c>
      <c r="OPQ39" s="446" t="s">
        <v>130</v>
      </c>
      <c r="OPR39" s="446">
        <v>0.5</v>
      </c>
      <c r="OPS39" s="451">
        <f>+VLOOKUP(OPN39,[111]Insumos!$A$2:$F$2700,5,FALSE)</f>
        <v>1402</v>
      </c>
      <c r="OPT39" s="451">
        <f>+ROUND(OPR39*OPS39,0)</f>
        <v>701</v>
      </c>
      <c r="OPU39" s="450" t="s">
        <v>327</v>
      </c>
      <c r="OPV39" s="450" t="s">
        <v>144</v>
      </c>
      <c r="OPW39" s="446" t="s">
        <v>145</v>
      </c>
      <c r="OPX39" s="446" t="s">
        <v>131</v>
      </c>
      <c r="OPY39" s="446" t="s">
        <v>130</v>
      </c>
      <c r="OPZ39" s="446">
        <v>0.5</v>
      </c>
      <c r="OQA39" s="451">
        <f>+VLOOKUP(OPV39,[111]Insumos!$A$2:$F$2700,5,FALSE)</f>
        <v>1402</v>
      </c>
      <c r="OQB39" s="451">
        <f>+ROUND(OPZ39*OQA39,0)</f>
        <v>701</v>
      </c>
      <c r="OQC39" s="450" t="s">
        <v>327</v>
      </c>
      <c r="OQD39" s="450" t="s">
        <v>144</v>
      </c>
      <c r="OQE39" s="446" t="s">
        <v>145</v>
      </c>
      <c r="OQF39" s="446" t="s">
        <v>131</v>
      </c>
      <c r="OQG39" s="446" t="s">
        <v>130</v>
      </c>
      <c r="OQH39" s="446">
        <v>0.5</v>
      </c>
      <c r="OQI39" s="451">
        <f>+VLOOKUP(OQD39,[111]Insumos!$A$2:$F$2700,5,FALSE)</f>
        <v>1402</v>
      </c>
      <c r="OQJ39" s="451">
        <f>+ROUND(OQH39*OQI39,0)</f>
        <v>701</v>
      </c>
      <c r="OQK39" s="450" t="s">
        <v>327</v>
      </c>
      <c r="OQL39" s="450" t="s">
        <v>144</v>
      </c>
      <c r="OQM39" s="446" t="s">
        <v>145</v>
      </c>
      <c r="OQN39" s="446" t="s">
        <v>131</v>
      </c>
      <c r="OQO39" s="446" t="s">
        <v>130</v>
      </c>
      <c r="OQP39" s="446">
        <v>0.5</v>
      </c>
      <c r="OQQ39" s="451">
        <f>+VLOOKUP(OQL39,[111]Insumos!$A$2:$F$2700,5,FALSE)</f>
        <v>1402</v>
      </c>
      <c r="OQR39" s="451">
        <f>+ROUND(OQP39*OQQ39,0)</f>
        <v>701</v>
      </c>
      <c r="OQS39" s="450" t="s">
        <v>327</v>
      </c>
      <c r="OQT39" s="450" t="s">
        <v>144</v>
      </c>
      <c r="OQU39" s="446" t="s">
        <v>145</v>
      </c>
      <c r="OQV39" s="446" t="s">
        <v>131</v>
      </c>
      <c r="OQW39" s="446" t="s">
        <v>130</v>
      </c>
      <c r="OQX39" s="446">
        <v>0.5</v>
      </c>
      <c r="OQY39" s="451">
        <f>+VLOOKUP(OQT39,[111]Insumos!$A$2:$F$2700,5,FALSE)</f>
        <v>1402</v>
      </c>
      <c r="OQZ39" s="451">
        <f>+ROUND(OQX39*OQY39,0)</f>
        <v>701</v>
      </c>
      <c r="ORA39" s="450" t="s">
        <v>327</v>
      </c>
      <c r="ORB39" s="450" t="s">
        <v>144</v>
      </c>
      <c r="ORC39" s="446" t="s">
        <v>145</v>
      </c>
      <c r="ORD39" s="446" t="s">
        <v>131</v>
      </c>
      <c r="ORE39" s="446" t="s">
        <v>130</v>
      </c>
      <c r="ORF39" s="446">
        <v>0.5</v>
      </c>
      <c r="ORG39" s="451">
        <f>+VLOOKUP(ORB39,[111]Insumos!$A$2:$F$2700,5,FALSE)</f>
        <v>1402</v>
      </c>
      <c r="ORH39" s="451">
        <f>+ROUND(ORF39*ORG39,0)</f>
        <v>701</v>
      </c>
      <c r="ORI39" s="450" t="s">
        <v>327</v>
      </c>
      <c r="ORJ39" s="450" t="s">
        <v>144</v>
      </c>
      <c r="ORK39" s="446" t="s">
        <v>145</v>
      </c>
      <c r="ORL39" s="446" t="s">
        <v>131</v>
      </c>
      <c r="ORM39" s="446" t="s">
        <v>130</v>
      </c>
      <c r="ORN39" s="446">
        <v>0.5</v>
      </c>
      <c r="ORO39" s="451">
        <f>+VLOOKUP(ORJ39,[111]Insumos!$A$2:$F$2700,5,FALSE)</f>
        <v>1402</v>
      </c>
      <c r="ORP39" s="451">
        <f>+ROUND(ORN39*ORO39,0)</f>
        <v>701</v>
      </c>
      <c r="ORQ39" s="450" t="s">
        <v>327</v>
      </c>
      <c r="ORR39" s="450" t="s">
        <v>144</v>
      </c>
      <c r="ORS39" s="446" t="s">
        <v>145</v>
      </c>
      <c r="ORT39" s="446" t="s">
        <v>131</v>
      </c>
      <c r="ORU39" s="446" t="s">
        <v>130</v>
      </c>
      <c r="ORV39" s="446">
        <v>0.5</v>
      </c>
      <c r="ORW39" s="451">
        <f>+VLOOKUP(ORR39,[111]Insumos!$A$2:$F$2700,5,FALSE)</f>
        <v>1402</v>
      </c>
      <c r="ORX39" s="451">
        <f>+ROUND(ORV39*ORW39,0)</f>
        <v>701</v>
      </c>
      <c r="ORY39" s="450" t="s">
        <v>327</v>
      </c>
      <c r="ORZ39" s="450" t="s">
        <v>144</v>
      </c>
      <c r="OSA39" s="446" t="s">
        <v>145</v>
      </c>
      <c r="OSB39" s="446" t="s">
        <v>131</v>
      </c>
      <c r="OSC39" s="446" t="s">
        <v>130</v>
      </c>
      <c r="OSD39" s="446">
        <v>0.5</v>
      </c>
      <c r="OSE39" s="451">
        <f>+VLOOKUP(ORZ39,[111]Insumos!$A$2:$F$2700,5,FALSE)</f>
        <v>1402</v>
      </c>
      <c r="OSF39" s="451">
        <f>+ROUND(OSD39*OSE39,0)</f>
        <v>701</v>
      </c>
      <c r="OSG39" s="450" t="s">
        <v>327</v>
      </c>
      <c r="OSH39" s="450" t="s">
        <v>144</v>
      </c>
      <c r="OSI39" s="446" t="s">
        <v>145</v>
      </c>
      <c r="OSJ39" s="446" t="s">
        <v>131</v>
      </c>
      <c r="OSK39" s="446" t="s">
        <v>130</v>
      </c>
      <c r="OSL39" s="446">
        <v>0.5</v>
      </c>
      <c r="OSM39" s="451">
        <f>+VLOOKUP(OSH39,[111]Insumos!$A$2:$F$2700,5,FALSE)</f>
        <v>1402</v>
      </c>
      <c r="OSN39" s="451">
        <f>+ROUND(OSL39*OSM39,0)</f>
        <v>701</v>
      </c>
      <c r="OSO39" s="450" t="s">
        <v>327</v>
      </c>
      <c r="OSP39" s="450" t="s">
        <v>144</v>
      </c>
      <c r="OSQ39" s="446" t="s">
        <v>145</v>
      </c>
      <c r="OSR39" s="446" t="s">
        <v>131</v>
      </c>
      <c r="OSS39" s="446" t="s">
        <v>130</v>
      </c>
      <c r="OST39" s="446">
        <v>0.5</v>
      </c>
      <c r="OSU39" s="451">
        <f>+VLOOKUP(OSP39,[111]Insumos!$A$2:$F$2700,5,FALSE)</f>
        <v>1402</v>
      </c>
      <c r="OSV39" s="451">
        <f>+ROUND(OST39*OSU39,0)</f>
        <v>701</v>
      </c>
      <c r="OSW39" s="450" t="s">
        <v>327</v>
      </c>
      <c r="OSX39" s="450" t="s">
        <v>144</v>
      </c>
      <c r="OSY39" s="446" t="s">
        <v>145</v>
      </c>
      <c r="OSZ39" s="446" t="s">
        <v>131</v>
      </c>
      <c r="OTA39" s="446" t="s">
        <v>130</v>
      </c>
      <c r="OTB39" s="446">
        <v>0.5</v>
      </c>
      <c r="OTC39" s="451">
        <f>+VLOOKUP(OSX39,[111]Insumos!$A$2:$F$2700,5,FALSE)</f>
        <v>1402</v>
      </c>
      <c r="OTD39" s="451">
        <f>+ROUND(OTB39*OTC39,0)</f>
        <v>701</v>
      </c>
      <c r="OTE39" s="450" t="s">
        <v>327</v>
      </c>
      <c r="OTF39" s="450" t="s">
        <v>144</v>
      </c>
      <c r="OTG39" s="446" t="s">
        <v>145</v>
      </c>
      <c r="OTH39" s="446" t="s">
        <v>131</v>
      </c>
      <c r="OTI39" s="446" t="s">
        <v>130</v>
      </c>
      <c r="OTJ39" s="446">
        <v>0.5</v>
      </c>
      <c r="OTK39" s="451">
        <f>+VLOOKUP(OTF39,[111]Insumos!$A$2:$F$2700,5,FALSE)</f>
        <v>1402</v>
      </c>
      <c r="OTL39" s="451">
        <f>+ROUND(OTJ39*OTK39,0)</f>
        <v>701</v>
      </c>
      <c r="OTM39" s="450" t="s">
        <v>327</v>
      </c>
      <c r="OTN39" s="450" t="s">
        <v>144</v>
      </c>
      <c r="OTO39" s="446" t="s">
        <v>145</v>
      </c>
      <c r="OTP39" s="446" t="s">
        <v>131</v>
      </c>
      <c r="OTQ39" s="446" t="s">
        <v>130</v>
      </c>
      <c r="OTR39" s="446">
        <v>0.5</v>
      </c>
      <c r="OTS39" s="451">
        <f>+VLOOKUP(OTN39,[111]Insumos!$A$2:$F$2700,5,FALSE)</f>
        <v>1402</v>
      </c>
      <c r="OTT39" s="451">
        <f>+ROUND(OTR39*OTS39,0)</f>
        <v>701</v>
      </c>
      <c r="OTU39" s="450" t="s">
        <v>327</v>
      </c>
      <c r="OTV39" s="450" t="s">
        <v>144</v>
      </c>
      <c r="OTW39" s="446" t="s">
        <v>145</v>
      </c>
      <c r="OTX39" s="446" t="s">
        <v>131</v>
      </c>
      <c r="OTY39" s="446" t="s">
        <v>130</v>
      </c>
      <c r="OTZ39" s="446">
        <v>0.5</v>
      </c>
      <c r="OUA39" s="451">
        <f>+VLOOKUP(OTV39,[111]Insumos!$A$2:$F$2700,5,FALSE)</f>
        <v>1402</v>
      </c>
      <c r="OUB39" s="451">
        <f>+ROUND(OTZ39*OUA39,0)</f>
        <v>701</v>
      </c>
      <c r="OUC39" s="450" t="s">
        <v>327</v>
      </c>
      <c r="OUD39" s="450" t="s">
        <v>144</v>
      </c>
      <c r="OUE39" s="446" t="s">
        <v>145</v>
      </c>
      <c r="OUF39" s="446" t="s">
        <v>131</v>
      </c>
      <c r="OUG39" s="446" t="s">
        <v>130</v>
      </c>
      <c r="OUH39" s="446">
        <v>0.5</v>
      </c>
      <c r="OUI39" s="451">
        <f>+VLOOKUP(OUD39,[111]Insumos!$A$2:$F$2700,5,FALSE)</f>
        <v>1402</v>
      </c>
      <c r="OUJ39" s="451">
        <f>+ROUND(OUH39*OUI39,0)</f>
        <v>701</v>
      </c>
      <c r="OUK39" s="450" t="s">
        <v>327</v>
      </c>
      <c r="OUL39" s="450" t="s">
        <v>144</v>
      </c>
      <c r="OUM39" s="446" t="s">
        <v>145</v>
      </c>
      <c r="OUN39" s="446" t="s">
        <v>131</v>
      </c>
      <c r="OUO39" s="446" t="s">
        <v>130</v>
      </c>
      <c r="OUP39" s="446">
        <v>0.5</v>
      </c>
      <c r="OUQ39" s="451">
        <f>+VLOOKUP(OUL39,[111]Insumos!$A$2:$F$2700,5,FALSE)</f>
        <v>1402</v>
      </c>
      <c r="OUR39" s="451">
        <f>+ROUND(OUP39*OUQ39,0)</f>
        <v>701</v>
      </c>
      <c r="OUS39" s="450" t="s">
        <v>327</v>
      </c>
      <c r="OUT39" s="450" t="s">
        <v>144</v>
      </c>
      <c r="OUU39" s="446" t="s">
        <v>145</v>
      </c>
      <c r="OUV39" s="446" t="s">
        <v>131</v>
      </c>
      <c r="OUW39" s="446" t="s">
        <v>130</v>
      </c>
      <c r="OUX39" s="446">
        <v>0.5</v>
      </c>
      <c r="OUY39" s="451">
        <f>+VLOOKUP(OUT39,[111]Insumos!$A$2:$F$2700,5,FALSE)</f>
        <v>1402</v>
      </c>
      <c r="OUZ39" s="451">
        <f>+ROUND(OUX39*OUY39,0)</f>
        <v>701</v>
      </c>
      <c r="OVA39" s="450" t="s">
        <v>327</v>
      </c>
      <c r="OVB39" s="450" t="s">
        <v>144</v>
      </c>
      <c r="OVC39" s="446" t="s">
        <v>145</v>
      </c>
      <c r="OVD39" s="446" t="s">
        <v>131</v>
      </c>
      <c r="OVE39" s="446" t="s">
        <v>130</v>
      </c>
      <c r="OVF39" s="446">
        <v>0.5</v>
      </c>
      <c r="OVG39" s="451">
        <f>+VLOOKUP(OVB39,[111]Insumos!$A$2:$F$2700,5,FALSE)</f>
        <v>1402</v>
      </c>
      <c r="OVH39" s="451">
        <f>+ROUND(OVF39*OVG39,0)</f>
        <v>701</v>
      </c>
      <c r="OVI39" s="450" t="s">
        <v>327</v>
      </c>
      <c r="OVJ39" s="450" t="s">
        <v>144</v>
      </c>
      <c r="OVK39" s="446" t="s">
        <v>145</v>
      </c>
      <c r="OVL39" s="446" t="s">
        <v>131</v>
      </c>
      <c r="OVM39" s="446" t="s">
        <v>130</v>
      </c>
      <c r="OVN39" s="446">
        <v>0.5</v>
      </c>
      <c r="OVO39" s="451">
        <f>+VLOOKUP(OVJ39,[111]Insumos!$A$2:$F$2700,5,FALSE)</f>
        <v>1402</v>
      </c>
      <c r="OVP39" s="451">
        <f>+ROUND(OVN39*OVO39,0)</f>
        <v>701</v>
      </c>
      <c r="OVQ39" s="450" t="s">
        <v>327</v>
      </c>
      <c r="OVR39" s="450" t="s">
        <v>144</v>
      </c>
      <c r="OVS39" s="446" t="s">
        <v>145</v>
      </c>
      <c r="OVT39" s="446" t="s">
        <v>131</v>
      </c>
      <c r="OVU39" s="446" t="s">
        <v>130</v>
      </c>
      <c r="OVV39" s="446">
        <v>0.5</v>
      </c>
      <c r="OVW39" s="451">
        <f>+VLOOKUP(OVR39,[111]Insumos!$A$2:$F$2700,5,FALSE)</f>
        <v>1402</v>
      </c>
      <c r="OVX39" s="451">
        <f>+ROUND(OVV39*OVW39,0)</f>
        <v>701</v>
      </c>
      <c r="OVY39" s="450" t="s">
        <v>327</v>
      </c>
      <c r="OVZ39" s="450" t="s">
        <v>144</v>
      </c>
      <c r="OWA39" s="446" t="s">
        <v>145</v>
      </c>
      <c r="OWB39" s="446" t="s">
        <v>131</v>
      </c>
      <c r="OWC39" s="446" t="s">
        <v>130</v>
      </c>
      <c r="OWD39" s="446">
        <v>0.5</v>
      </c>
      <c r="OWE39" s="451">
        <f>+VLOOKUP(OVZ39,[111]Insumos!$A$2:$F$2700,5,FALSE)</f>
        <v>1402</v>
      </c>
      <c r="OWF39" s="451">
        <f>+ROUND(OWD39*OWE39,0)</f>
        <v>701</v>
      </c>
      <c r="OWG39" s="450" t="s">
        <v>327</v>
      </c>
      <c r="OWH39" s="450" t="s">
        <v>144</v>
      </c>
      <c r="OWI39" s="446" t="s">
        <v>145</v>
      </c>
      <c r="OWJ39" s="446" t="s">
        <v>131</v>
      </c>
      <c r="OWK39" s="446" t="s">
        <v>130</v>
      </c>
      <c r="OWL39" s="446">
        <v>0.5</v>
      </c>
      <c r="OWM39" s="451">
        <f>+VLOOKUP(OWH39,[111]Insumos!$A$2:$F$2700,5,FALSE)</f>
        <v>1402</v>
      </c>
      <c r="OWN39" s="451">
        <f>+ROUND(OWL39*OWM39,0)</f>
        <v>701</v>
      </c>
      <c r="OWO39" s="450" t="s">
        <v>327</v>
      </c>
      <c r="OWP39" s="450" t="s">
        <v>144</v>
      </c>
      <c r="OWQ39" s="446" t="s">
        <v>145</v>
      </c>
      <c r="OWR39" s="446" t="s">
        <v>131</v>
      </c>
      <c r="OWS39" s="446" t="s">
        <v>130</v>
      </c>
      <c r="OWT39" s="446">
        <v>0.5</v>
      </c>
      <c r="OWU39" s="451">
        <f>+VLOOKUP(OWP39,[111]Insumos!$A$2:$F$2700,5,FALSE)</f>
        <v>1402</v>
      </c>
      <c r="OWV39" s="451">
        <f>+ROUND(OWT39*OWU39,0)</f>
        <v>701</v>
      </c>
      <c r="OWW39" s="450" t="s">
        <v>327</v>
      </c>
      <c r="OWX39" s="450" t="s">
        <v>144</v>
      </c>
      <c r="OWY39" s="446" t="s">
        <v>145</v>
      </c>
      <c r="OWZ39" s="446" t="s">
        <v>131</v>
      </c>
      <c r="OXA39" s="446" t="s">
        <v>130</v>
      </c>
      <c r="OXB39" s="446">
        <v>0.5</v>
      </c>
      <c r="OXC39" s="451">
        <f>+VLOOKUP(OWX39,[111]Insumos!$A$2:$F$2700,5,FALSE)</f>
        <v>1402</v>
      </c>
      <c r="OXD39" s="451">
        <f>+ROUND(OXB39*OXC39,0)</f>
        <v>701</v>
      </c>
      <c r="OXE39" s="450" t="s">
        <v>327</v>
      </c>
      <c r="OXF39" s="450" t="s">
        <v>144</v>
      </c>
      <c r="OXG39" s="446" t="s">
        <v>145</v>
      </c>
      <c r="OXH39" s="446" t="s">
        <v>131</v>
      </c>
      <c r="OXI39" s="446" t="s">
        <v>130</v>
      </c>
      <c r="OXJ39" s="446">
        <v>0.5</v>
      </c>
      <c r="OXK39" s="451">
        <f>+VLOOKUP(OXF39,[111]Insumos!$A$2:$F$2700,5,FALSE)</f>
        <v>1402</v>
      </c>
      <c r="OXL39" s="451">
        <f>+ROUND(OXJ39*OXK39,0)</f>
        <v>701</v>
      </c>
      <c r="OXM39" s="450" t="s">
        <v>327</v>
      </c>
      <c r="OXN39" s="450" t="s">
        <v>144</v>
      </c>
      <c r="OXO39" s="446" t="s">
        <v>145</v>
      </c>
      <c r="OXP39" s="446" t="s">
        <v>131</v>
      </c>
      <c r="OXQ39" s="446" t="s">
        <v>130</v>
      </c>
      <c r="OXR39" s="446">
        <v>0.5</v>
      </c>
      <c r="OXS39" s="451">
        <f>+VLOOKUP(OXN39,[111]Insumos!$A$2:$F$2700,5,FALSE)</f>
        <v>1402</v>
      </c>
      <c r="OXT39" s="451">
        <f>+ROUND(OXR39*OXS39,0)</f>
        <v>701</v>
      </c>
      <c r="OXU39" s="450" t="s">
        <v>327</v>
      </c>
      <c r="OXV39" s="450" t="s">
        <v>144</v>
      </c>
      <c r="OXW39" s="446" t="s">
        <v>145</v>
      </c>
      <c r="OXX39" s="446" t="s">
        <v>131</v>
      </c>
      <c r="OXY39" s="446" t="s">
        <v>130</v>
      </c>
      <c r="OXZ39" s="446">
        <v>0.5</v>
      </c>
      <c r="OYA39" s="451">
        <f>+VLOOKUP(OXV39,[111]Insumos!$A$2:$F$2700,5,FALSE)</f>
        <v>1402</v>
      </c>
      <c r="OYB39" s="451">
        <f>+ROUND(OXZ39*OYA39,0)</f>
        <v>701</v>
      </c>
      <c r="OYC39" s="450" t="s">
        <v>327</v>
      </c>
      <c r="OYD39" s="450" t="s">
        <v>144</v>
      </c>
      <c r="OYE39" s="446" t="s">
        <v>145</v>
      </c>
      <c r="OYF39" s="446" t="s">
        <v>131</v>
      </c>
      <c r="OYG39" s="446" t="s">
        <v>130</v>
      </c>
      <c r="OYH39" s="446">
        <v>0.5</v>
      </c>
      <c r="OYI39" s="451">
        <f>+VLOOKUP(OYD39,[111]Insumos!$A$2:$F$2700,5,FALSE)</f>
        <v>1402</v>
      </c>
      <c r="OYJ39" s="451">
        <f>+ROUND(OYH39*OYI39,0)</f>
        <v>701</v>
      </c>
      <c r="OYK39" s="450" t="s">
        <v>327</v>
      </c>
      <c r="OYL39" s="450" t="s">
        <v>144</v>
      </c>
      <c r="OYM39" s="446" t="s">
        <v>145</v>
      </c>
      <c r="OYN39" s="446" t="s">
        <v>131</v>
      </c>
      <c r="OYO39" s="446" t="s">
        <v>130</v>
      </c>
      <c r="OYP39" s="446">
        <v>0.5</v>
      </c>
      <c r="OYQ39" s="451">
        <f>+VLOOKUP(OYL39,[111]Insumos!$A$2:$F$2700,5,FALSE)</f>
        <v>1402</v>
      </c>
      <c r="OYR39" s="451">
        <f>+ROUND(OYP39*OYQ39,0)</f>
        <v>701</v>
      </c>
      <c r="OYS39" s="450" t="s">
        <v>327</v>
      </c>
      <c r="OYT39" s="450" t="s">
        <v>144</v>
      </c>
      <c r="OYU39" s="446" t="s">
        <v>145</v>
      </c>
      <c r="OYV39" s="446" t="s">
        <v>131</v>
      </c>
      <c r="OYW39" s="446" t="s">
        <v>130</v>
      </c>
      <c r="OYX39" s="446">
        <v>0.5</v>
      </c>
      <c r="OYY39" s="451">
        <f>+VLOOKUP(OYT39,[111]Insumos!$A$2:$F$2700,5,FALSE)</f>
        <v>1402</v>
      </c>
      <c r="OYZ39" s="451">
        <f>+ROUND(OYX39*OYY39,0)</f>
        <v>701</v>
      </c>
      <c r="OZA39" s="450" t="s">
        <v>327</v>
      </c>
      <c r="OZB39" s="450" t="s">
        <v>144</v>
      </c>
      <c r="OZC39" s="446" t="s">
        <v>145</v>
      </c>
      <c r="OZD39" s="446" t="s">
        <v>131</v>
      </c>
      <c r="OZE39" s="446" t="s">
        <v>130</v>
      </c>
      <c r="OZF39" s="446">
        <v>0.5</v>
      </c>
      <c r="OZG39" s="451">
        <f>+VLOOKUP(OZB39,[111]Insumos!$A$2:$F$2700,5,FALSE)</f>
        <v>1402</v>
      </c>
      <c r="OZH39" s="451">
        <f>+ROUND(OZF39*OZG39,0)</f>
        <v>701</v>
      </c>
      <c r="OZI39" s="450" t="s">
        <v>327</v>
      </c>
      <c r="OZJ39" s="450" t="s">
        <v>144</v>
      </c>
      <c r="OZK39" s="446" t="s">
        <v>145</v>
      </c>
      <c r="OZL39" s="446" t="s">
        <v>131</v>
      </c>
      <c r="OZM39" s="446" t="s">
        <v>130</v>
      </c>
      <c r="OZN39" s="446">
        <v>0.5</v>
      </c>
      <c r="OZO39" s="451">
        <f>+VLOOKUP(OZJ39,[111]Insumos!$A$2:$F$2700,5,FALSE)</f>
        <v>1402</v>
      </c>
      <c r="OZP39" s="451">
        <f>+ROUND(OZN39*OZO39,0)</f>
        <v>701</v>
      </c>
      <c r="OZQ39" s="450" t="s">
        <v>327</v>
      </c>
      <c r="OZR39" s="450" t="s">
        <v>144</v>
      </c>
      <c r="OZS39" s="446" t="s">
        <v>145</v>
      </c>
      <c r="OZT39" s="446" t="s">
        <v>131</v>
      </c>
      <c r="OZU39" s="446" t="s">
        <v>130</v>
      </c>
      <c r="OZV39" s="446">
        <v>0.5</v>
      </c>
      <c r="OZW39" s="451">
        <f>+VLOOKUP(OZR39,[111]Insumos!$A$2:$F$2700,5,FALSE)</f>
        <v>1402</v>
      </c>
      <c r="OZX39" s="451">
        <f>+ROUND(OZV39*OZW39,0)</f>
        <v>701</v>
      </c>
      <c r="OZY39" s="450" t="s">
        <v>327</v>
      </c>
      <c r="OZZ39" s="450" t="s">
        <v>144</v>
      </c>
      <c r="PAA39" s="446" t="s">
        <v>145</v>
      </c>
      <c r="PAB39" s="446" t="s">
        <v>131</v>
      </c>
      <c r="PAC39" s="446" t="s">
        <v>130</v>
      </c>
      <c r="PAD39" s="446">
        <v>0.5</v>
      </c>
      <c r="PAE39" s="451">
        <f>+VLOOKUP(OZZ39,[111]Insumos!$A$2:$F$2700,5,FALSE)</f>
        <v>1402</v>
      </c>
      <c r="PAF39" s="451">
        <f>+ROUND(PAD39*PAE39,0)</f>
        <v>701</v>
      </c>
      <c r="PAG39" s="450" t="s">
        <v>327</v>
      </c>
      <c r="PAH39" s="450" t="s">
        <v>144</v>
      </c>
      <c r="PAI39" s="446" t="s">
        <v>145</v>
      </c>
      <c r="PAJ39" s="446" t="s">
        <v>131</v>
      </c>
      <c r="PAK39" s="446" t="s">
        <v>130</v>
      </c>
      <c r="PAL39" s="446">
        <v>0.5</v>
      </c>
      <c r="PAM39" s="451">
        <f>+VLOOKUP(PAH39,[111]Insumos!$A$2:$F$2700,5,FALSE)</f>
        <v>1402</v>
      </c>
      <c r="PAN39" s="451">
        <f>+ROUND(PAL39*PAM39,0)</f>
        <v>701</v>
      </c>
      <c r="PAO39" s="450" t="s">
        <v>327</v>
      </c>
      <c r="PAP39" s="450" t="s">
        <v>144</v>
      </c>
      <c r="PAQ39" s="446" t="s">
        <v>145</v>
      </c>
      <c r="PAR39" s="446" t="s">
        <v>131</v>
      </c>
      <c r="PAS39" s="446" t="s">
        <v>130</v>
      </c>
      <c r="PAT39" s="446">
        <v>0.5</v>
      </c>
      <c r="PAU39" s="451">
        <f>+VLOOKUP(PAP39,[111]Insumos!$A$2:$F$2700,5,FALSE)</f>
        <v>1402</v>
      </c>
      <c r="PAV39" s="451">
        <f>+ROUND(PAT39*PAU39,0)</f>
        <v>701</v>
      </c>
      <c r="PAW39" s="450" t="s">
        <v>327</v>
      </c>
      <c r="PAX39" s="450" t="s">
        <v>144</v>
      </c>
      <c r="PAY39" s="446" t="s">
        <v>145</v>
      </c>
      <c r="PAZ39" s="446" t="s">
        <v>131</v>
      </c>
      <c r="PBA39" s="446" t="s">
        <v>130</v>
      </c>
      <c r="PBB39" s="446">
        <v>0.5</v>
      </c>
      <c r="PBC39" s="451">
        <f>+VLOOKUP(PAX39,[111]Insumos!$A$2:$F$2700,5,FALSE)</f>
        <v>1402</v>
      </c>
      <c r="PBD39" s="451">
        <f>+ROUND(PBB39*PBC39,0)</f>
        <v>701</v>
      </c>
      <c r="PBE39" s="450" t="s">
        <v>327</v>
      </c>
      <c r="PBF39" s="450" t="s">
        <v>144</v>
      </c>
      <c r="PBG39" s="446" t="s">
        <v>145</v>
      </c>
      <c r="PBH39" s="446" t="s">
        <v>131</v>
      </c>
      <c r="PBI39" s="446" t="s">
        <v>130</v>
      </c>
      <c r="PBJ39" s="446">
        <v>0.5</v>
      </c>
      <c r="PBK39" s="451">
        <f>+VLOOKUP(PBF39,[111]Insumos!$A$2:$F$2700,5,FALSE)</f>
        <v>1402</v>
      </c>
      <c r="PBL39" s="451">
        <f>+ROUND(PBJ39*PBK39,0)</f>
        <v>701</v>
      </c>
      <c r="PBM39" s="450" t="s">
        <v>327</v>
      </c>
      <c r="PBN39" s="450" t="s">
        <v>144</v>
      </c>
      <c r="PBO39" s="446" t="s">
        <v>145</v>
      </c>
      <c r="PBP39" s="446" t="s">
        <v>131</v>
      </c>
      <c r="PBQ39" s="446" t="s">
        <v>130</v>
      </c>
      <c r="PBR39" s="446">
        <v>0.5</v>
      </c>
      <c r="PBS39" s="451">
        <f>+VLOOKUP(PBN39,[111]Insumos!$A$2:$F$2700,5,FALSE)</f>
        <v>1402</v>
      </c>
      <c r="PBT39" s="451">
        <f>+ROUND(PBR39*PBS39,0)</f>
        <v>701</v>
      </c>
      <c r="PBU39" s="450" t="s">
        <v>327</v>
      </c>
      <c r="PBV39" s="450" t="s">
        <v>144</v>
      </c>
      <c r="PBW39" s="446" t="s">
        <v>145</v>
      </c>
      <c r="PBX39" s="446" t="s">
        <v>131</v>
      </c>
      <c r="PBY39" s="446" t="s">
        <v>130</v>
      </c>
      <c r="PBZ39" s="446">
        <v>0.5</v>
      </c>
      <c r="PCA39" s="451">
        <f>+VLOOKUP(PBV39,[111]Insumos!$A$2:$F$2700,5,FALSE)</f>
        <v>1402</v>
      </c>
      <c r="PCB39" s="451">
        <f>+ROUND(PBZ39*PCA39,0)</f>
        <v>701</v>
      </c>
      <c r="PCC39" s="450" t="s">
        <v>327</v>
      </c>
      <c r="PCD39" s="450" t="s">
        <v>144</v>
      </c>
      <c r="PCE39" s="446" t="s">
        <v>145</v>
      </c>
      <c r="PCF39" s="446" t="s">
        <v>131</v>
      </c>
      <c r="PCG39" s="446" t="s">
        <v>130</v>
      </c>
      <c r="PCH39" s="446">
        <v>0.5</v>
      </c>
      <c r="PCI39" s="451">
        <f>+VLOOKUP(PCD39,[111]Insumos!$A$2:$F$2700,5,FALSE)</f>
        <v>1402</v>
      </c>
      <c r="PCJ39" s="451">
        <f>+ROUND(PCH39*PCI39,0)</f>
        <v>701</v>
      </c>
      <c r="PCK39" s="450" t="s">
        <v>327</v>
      </c>
      <c r="PCL39" s="450" t="s">
        <v>144</v>
      </c>
      <c r="PCM39" s="446" t="s">
        <v>145</v>
      </c>
      <c r="PCN39" s="446" t="s">
        <v>131</v>
      </c>
      <c r="PCO39" s="446" t="s">
        <v>130</v>
      </c>
      <c r="PCP39" s="446">
        <v>0.5</v>
      </c>
      <c r="PCQ39" s="451">
        <f>+VLOOKUP(PCL39,[111]Insumos!$A$2:$F$2700,5,FALSE)</f>
        <v>1402</v>
      </c>
      <c r="PCR39" s="451">
        <f>+ROUND(PCP39*PCQ39,0)</f>
        <v>701</v>
      </c>
      <c r="PCS39" s="450" t="s">
        <v>327</v>
      </c>
      <c r="PCT39" s="450" t="s">
        <v>144</v>
      </c>
      <c r="PCU39" s="446" t="s">
        <v>145</v>
      </c>
      <c r="PCV39" s="446" t="s">
        <v>131</v>
      </c>
      <c r="PCW39" s="446" t="s">
        <v>130</v>
      </c>
      <c r="PCX39" s="446">
        <v>0.5</v>
      </c>
      <c r="PCY39" s="451">
        <f>+VLOOKUP(PCT39,[111]Insumos!$A$2:$F$2700,5,FALSE)</f>
        <v>1402</v>
      </c>
      <c r="PCZ39" s="451">
        <f>+ROUND(PCX39*PCY39,0)</f>
        <v>701</v>
      </c>
      <c r="PDA39" s="450" t="s">
        <v>327</v>
      </c>
      <c r="PDB39" s="450" t="s">
        <v>144</v>
      </c>
      <c r="PDC39" s="446" t="s">
        <v>145</v>
      </c>
      <c r="PDD39" s="446" t="s">
        <v>131</v>
      </c>
      <c r="PDE39" s="446" t="s">
        <v>130</v>
      </c>
      <c r="PDF39" s="446">
        <v>0.5</v>
      </c>
      <c r="PDG39" s="451">
        <f>+VLOOKUP(PDB39,[111]Insumos!$A$2:$F$2700,5,FALSE)</f>
        <v>1402</v>
      </c>
      <c r="PDH39" s="451">
        <f>+ROUND(PDF39*PDG39,0)</f>
        <v>701</v>
      </c>
      <c r="PDI39" s="450" t="s">
        <v>327</v>
      </c>
      <c r="PDJ39" s="450" t="s">
        <v>144</v>
      </c>
      <c r="PDK39" s="446" t="s">
        <v>145</v>
      </c>
      <c r="PDL39" s="446" t="s">
        <v>131</v>
      </c>
      <c r="PDM39" s="446" t="s">
        <v>130</v>
      </c>
      <c r="PDN39" s="446">
        <v>0.5</v>
      </c>
      <c r="PDO39" s="451">
        <f>+VLOOKUP(PDJ39,[111]Insumos!$A$2:$F$2700,5,FALSE)</f>
        <v>1402</v>
      </c>
      <c r="PDP39" s="451">
        <f>+ROUND(PDN39*PDO39,0)</f>
        <v>701</v>
      </c>
      <c r="PDQ39" s="450" t="s">
        <v>327</v>
      </c>
      <c r="PDR39" s="450" t="s">
        <v>144</v>
      </c>
      <c r="PDS39" s="446" t="s">
        <v>145</v>
      </c>
      <c r="PDT39" s="446" t="s">
        <v>131</v>
      </c>
      <c r="PDU39" s="446" t="s">
        <v>130</v>
      </c>
      <c r="PDV39" s="446">
        <v>0.5</v>
      </c>
      <c r="PDW39" s="451">
        <f>+VLOOKUP(PDR39,[111]Insumos!$A$2:$F$2700,5,FALSE)</f>
        <v>1402</v>
      </c>
      <c r="PDX39" s="451">
        <f>+ROUND(PDV39*PDW39,0)</f>
        <v>701</v>
      </c>
      <c r="PDY39" s="450" t="s">
        <v>327</v>
      </c>
      <c r="PDZ39" s="450" t="s">
        <v>144</v>
      </c>
      <c r="PEA39" s="446" t="s">
        <v>145</v>
      </c>
      <c r="PEB39" s="446" t="s">
        <v>131</v>
      </c>
      <c r="PEC39" s="446" t="s">
        <v>130</v>
      </c>
      <c r="PED39" s="446">
        <v>0.5</v>
      </c>
      <c r="PEE39" s="451">
        <f>+VLOOKUP(PDZ39,[111]Insumos!$A$2:$F$2700,5,FALSE)</f>
        <v>1402</v>
      </c>
      <c r="PEF39" s="451">
        <f>+ROUND(PED39*PEE39,0)</f>
        <v>701</v>
      </c>
      <c r="PEG39" s="450" t="s">
        <v>327</v>
      </c>
      <c r="PEH39" s="450" t="s">
        <v>144</v>
      </c>
      <c r="PEI39" s="446" t="s">
        <v>145</v>
      </c>
      <c r="PEJ39" s="446" t="s">
        <v>131</v>
      </c>
      <c r="PEK39" s="446" t="s">
        <v>130</v>
      </c>
      <c r="PEL39" s="446">
        <v>0.5</v>
      </c>
      <c r="PEM39" s="451">
        <f>+VLOOKUP(PEH39,[111]Insumos!$A$2:$F$2700,5,FALSE)</f>
        <v>1402</v>
      </c>
      <c r="PEN39" s="451">
        <f>+ROUND(PEL39*PEM39,0)</f>
        <v>701</v>
      </c>
      <c r="PEO39" s="450" t="s">
        <v>327</v>
      </c>
      <c r="PEP39" s="450" t="s">
        <v>144</v>
      </c>
      <c r="PEQ39" s="446" t="s">
        <v>145</v>
      </c>
      <c r="PER39" s="446" t="s">
        <v>131</v>
      </c>
      <c r="PES39" s="446" t="s">
        <v>130</v>
      </c>
      <c r="PET39" s="446">
        <v>0.5</v>
      </c>
      <c r="PEU39" s="451">
        <f>+VLOOKUP(PEP39,[111]Insumos!$A$2:$F$2700,5,FALSE)</f>
        <v>1402</v>
      </c>
      <c r="PEV39" s="451">
        <f>+ROUND(PET39*PEU39,0)</f>
        <v>701</v>
      </c>
      <c r="PEW39" s="450" t="s">
        <v>327</v>
      </c>
      <c r="PEX39" s="450" t="s">
        <v>144</v>
      </c>
      <c r="PEY39" s="446" t="s">
        <v>145</v>
      </c>
      <c r="PEZ39" s="446" t="s">
        <v>131</v>
      </c>
      <c r="PFA39" s="446" t="s">
        <v>130</v>
      </c>
      <c r="PFB39" s="446">
        <v>0.5</v>
      </c>
      <c r="PFC39" s="451">
        <f>+VLOOKUP(PEX39,[111]Insumos!$A$2:$F$2700,5,FALSE)</f>
        <v>1402</v>
      </c>
      <c r="PFD39" s="451">
        <f>+ROUND(PFB39*PFC39,0)</f>
        <v>701</v>
      </c>
      <c r="PFE39" s="450" t="s">
        <v>327</v>
      </c>
      <c r="PFF39" s="450" t="s">
        <v>144</v>
      </c>
      <c r="PFG39" s="446" t="s">
        <v>145</v>
      </c>
      <c r="PFH39" s="446" t="s">
        <v>131</v>
      </c>
      <c r="PFI39" s="446" t="s">
        <v>130</v>
      </c>
      <c r="PFJ39" s="446">
        <v>0.5</v>
      </c>
      <c r="PFK39" s="451">
        <f>+VLOOKUP(PFF39,[111]Insumos!$A$2:$F$2700,5,FALSE)</f>
        <v>1402</v>
      </c>
      <c r="PFL39" s="451">
        <f>+ROUND(PFJ39*PFK39,0)</f>
        <v>701</v>
      </c>
      <c r="PFM39" s="450" t="s">
        <v>327</v>
      </c>
      <c r="PFN39" s="450" t="s">
        <v>144</v>
      </c>
      <c r="PFO39" s="446" t="s">
        <v>145</v>
      </c>
      <c r="PFP39" s="446" t="s">
        <v>131</v>
      </c>
      <c r="PFQ39" s="446" t="s">
        <v>130</v>
      </c>
      <c r="PFR39" s="446">
        <v>0.5</v>
      </c>
      <c r="PFS39" s="451">
        <f>+VLOOKUP(PFN39,[111]Insumos!$A$2:$F$2700,5,FALSE)</f>
        <v>1402</v>
      </c>
      <c r="PFT39" s="451">
        <f>+ROUND(PFR39*PFS39,0)</f>
        <v>701</v>
      </c>
      <c r="PFU39" s="450" t="s">
        <v>327</v>
      </c>
      <c r="PFV39" s="450" t="s">
        <v>144</v>
      </c>
      <c r="PFW39" s="446" t="s">
        <v>145</v>
      </c>
      <c r="PFX39" s="446" t="s">
        <v>131</v>
      </c>
      <c r="PFY39" s="446" t="s">
        <v>130</v>
      </c>
      <c r="PFZ39" s="446">
        <v>0.5</v>
      </c>
      <c r="PGA39" s="451">
        <f>+VLOOKUP(PFV39,[111]Insumos!$A$2:$F$2700,5,FALSE)</f>
        <v>1402</v>
      </c>
      <c r="PGB39" s="451">
        <f>+ROUND(PFZ39*PGA39,0)</f>
        <v>701</v>
      </c>
      <c r="PGC39" s="450" t="s">
        <v>327</v>
      </c>
      <c r="PGD39" s="450" t="s">
        <v>144</v>
      </c>
      <c r="PGE39" s="446" t="s">
        <v>145</v>
      </c>
      <c r="PGF39" s="446" t="s">
        <v>131</v>
      </c>
      <c r="PGG39" s="446" t="s">
        <v>130</v>
      </c>
      <c r="PGH39" s="446">
        <v>0.5</v>
      </c>
      <c r="PGI39" s="451">
        <f>+VLOOKUP(PGD39,[111]Insumos!$A$2:$F$2700,5,FALSE)</f>
        <v>1402</v>
      </c>
      <c r="PGJ39" s="451">
        <f>+ROUND(PGH39*PGI39,0)</f>
        <v>701</v>
      </c>
      <c r="PGK39" s="450" t="s">
        <v>327</v>
      </c>
      <c r="PGL39" s="450" t="s">
        <v>144</v>
      </c>
      <c r="PGM39" s="446" t="s">
        <v>145</v>
      </c>
      <c r="PGN39" s="446" t="s">
        <v>131</v>
      </c>
      <c r="PGO39" s="446" t="s">
        <v>130</v>
      </c>
      <c r="PGP39" s="446">
        <v>0.5</v>
      </c>
      <c r="PGQ39" s="451">
        <f>+VLOOKUP(PGL39,[111]Insumos!$A$2:$F$2700,5,FALSE)</f>
        <v>1402</v>
      </c>
      <c r="PGR39" s="451">
        <f>+ROUND(PGP39*PGQ39,0)</f>
        <v>701</v>
      </c>
      <c r="PGS39" s="450" t="s">
        <v>327</v>
      </c>
      <c r="PGT39" s="450" t="s">
        <v>144</v>
      </c>
      <c r="PGU39" s="446" t="s">
        <v>145</v>
      </c>
      <c r="PGV39" s="446" t="s">
        <v>131</v>
      </c>
      <c r="PGW39" s="446" t="s">
        <v>130</v>
      </c>
      <c r="PGX39" s="446">
        <v>0.5</v>
      </c>
      <c r="PGY39" s="451">
        <f>+VLOOKUP(PGT39,[111]Insumos!$A$2:$F$2700,5,FALSE)</f>
        <v>1402</v>
      </c>
      <c r="PGZ39" s="451">
        <f>+ROUND(PGX39*PGY39,0)</f>
        <v>701</v>
      </c>
      <c r="PHA39" s="450" t="s">
        <v>327</v>
      </c>
      <c r="PHB39" s="450" t="s">
        <v>144</v>
      </c>
      <c r="PHC39" s="446" t="s">
        <v>145</v>
      </c>
      <c r="PHD39" s="446" t="s">
        <v>131</v>
      </c>
      <c r="PHE39" s="446" t="s">
        <v>130</v>
      </c>
      <c r="PHF39" s="446">
        <v>0.5</v>
      </c>
      <c r="PHG39" s="451">
        <f>+VLOOKUP(PHB39,[111]Insumos!$A$2:$F$2700,5,FALSE)</f>
        <v>1402</v>
      </c>
      <c r="PHH39" s="451">
        <f>+ROUND(PHF39*PHG39,0)</f>
        <v>701</v>
      </c>
      <c r="PHI39" s="450" t="s">
        <v>327</v>
      </c>
      <c r="PHJ39" s="450" t="s">
        <v>144</v>
      </c>
      <c r="PHK39" s="446" t="s">
        <v>145</v>
      </c>
      <c r="PHL39" s="446" t="s">
        <v>131</v>
      </c>
      <c r="PHM39" s="446" t="s">
        <v>130</v>
      </c>
      <c r="PHN39" s="446">
        <v>0.5</v>
      </c>
      <c r="PHO39" s="451">
        <f>+VLOOKUP(PHJ39,[111]Insumos!$A$2:$F$2700,5,FALSE)</f>
        <v>1402</v>
      </c>
      <c r="PHP39" s="451">
        <f>+ROUND(PHN39*PHO39,0)</f>
        <v>701</v>
      </c>
      <c r="PHQ39" s="450" t="s">
        <v>327</v>
      </c>
      <c r="PHR39" s="450" t="s">
        <v>144</v>
      </c>
      <c r="PHS39" s="446" t="s">
        <v>145</v>
      </c>
      <c r="PHT39" s="446" t="s">
        <v>131</v>
      </c>
      <c r="PHU39" s="446" t="s">
        <v>130</v>
      </c>
      <c r="PHV39" s="446">
        <v>0.5</v>
      </c>
      <c r="PHW39" s="451">
        <f>+VLOOKUP(PHR39,[111]Insumos!$A$2:$F$2700,5,FALSE)</f>
        <v>1402</v>
      </c>
      <c r="PHX39" s="451">
        <f>+ROUND(PHV39*PHW39,0)</f>
        <v>701</v>
      </c>
      <c r="PHY39" s="450" t="s">
        <v>327</v>
      </c>
      <c r="PHZ39" s="450" t="s">
        <v>144</v>
      </c>
      <c r="PIA39" s="446" t="s">
        <v>145</v>
      </c>
      <c r="PIB39" s="446" t="s">
        <v>131</v>
      </c>
      <c r="PIC39" s="446" t="s">
        <v>130</v>
      </c>
      <c r="PID39" s="446">
        <v>0.5</v>
      </c>
      <c r="PIE39" s="451">
        <f>+VLOOKUP(PHZ39,[111]Insumos!$A$2:$F$2700,5,FALSE)</f>
        <v>1402</v>
      </c>
      <c r="PIF39" s="451">
        <f>+ROUND(PID39*PIE39,0)</f>
        <v>701</v>
      </c>
      <c r="PIG39" s="450" t="s">
        <v>327</v>
      </c>
      <c r="PIH39" s="450" t="s">
        <v>144</v>
      </c>
      <c r="PII39" s="446" t="s">
        <v>145</v>
      </c>
      <c r="PIJ39" s="446" t="s">
        <v>131</v>
      </c>
      <c r="PIK39" s="446" t="s">
        <v>130</v>
      </c>
      <c r="PIL39" s="446">
        <v>0.5</v>
      </c>
      <c r="PIM39" s="451">
        <f>+VLOOKUP(PIH39,[111]Insumos!$A$2:$F$2700,5,FALSE)</f>
        <v>1402</v>
      </c>
      <c r="PIN39" s="451">
        <f>+ROUND(PIL39*PIM39,0)</f>
        <v>701</v>
      </c>
      <c r="PIO39" s="450" t="s">
        <v>327</v>
      </c>
      <c r="PIP39" s="450" t="s">
        <v>144</v>
      </c>
      <c r="PIQ39" s="446" t="s">
        <v>145</v>
      </c>
      <c r="PIR39" s="446" t="s">
        <v>131</v>
      </c>
      <c r="PIS39" s="446" t="s">
        <v>130</v>
      </c>
      <c r="PIT39" s="446">
        <v>0.5</v>
      </c>
      <c r="PIU39" s="451">
        <f>+VLOOKUP(PIP39,[111]Insumos!$A$2:$F$2700,5,FALSE)</f>
        <v>1402</v>
      </c>
      <c r="PIV39" s="451">
        <f>+ROUND(PIT39*PIU39,0)</f>
        <v>701</v>
      </c>
      <c r="PIW39" s="450" t="s">
        <v>327</v>
      </c>
      <c r="PIX39" s="450" t="s">
        <v>144</v>
      </c>
      <c r="PIY39" s="446" t="s">
        <v>145</v>
      </c>
      <c r="PIZ39" s="446" t="s">
        <v>131</v>
      </c>
      <c r="PJA39" s="446" t="s">
        <v>130</v>
      </c>
      <c r="PJB39" s="446">
        <v>0.5</v>
      </c>
      <c r="PJC39" s="451">
        <f>+VLOOKUP(PIX39,[111]Insumos!$A$2:$F$2700,5,FALSE)</f>
        <v>1402</v>
      </c>
      <c r="PJD39" s="451">
        <f>+ROUND(PJB39*PJC39,0)</f>
        <v>701</v>
      </c>
      <c r="PJE39" s="450" t="s">
        <v>327</v>
      </c>
      <c r="PJF39" s="450" t="s">
        <v>144</v>
      </c>
      <c r="PJG39" s="446" t="s">
        <v>145</v>
      </c>
      <c r="PJH39" s="446" t="s">
        <v>131</v>
      </c>
      <c r="PJI39" s="446" t="s">
        <v>130</v>
      </c>
      <c r="PJJ39" s="446">
        <v>0.5</v>
      </c>
      <c r="PJK39" s="451">
        <f>+VLOOKUP(PJF39,[111]Insumos!$A$2:$F$2700,5,FALSE)</f>
        <v>1402</v>
      </c>
      <c r="PJL39" s="451">
        <f>+ROUND(PJJ39*PJK39,0)</f>
        <v>701</v>
      </c>
      <c r="PJM39" s="450" t="s">
        <v>327</v>
      </c>
      <c r="PJN39" s="450" t="s">
        <v>144</v>
      </c>
      <c r="PJO39" s="446" t="s">
        <v>145</v>
      </c>
      <c r="PJP39" s="446" t="s">
        <v>131</v>
      </c>
      <c r="PJQ39" s="446" t="s">
        <v>130</v>
      </c>
      <c r="PJR39" s="446">
        <v>0.5</v>
      </c>
      <c r="PJS39" s="451">
        <f>+VLOOKUP(PJN39,[111]Insumos!$A$2:$F$2700,5,FALSE)</f>
        <v>1402</v>
      </c>
      <c r="PJT39" s="451">
        <f>+ROUND(PJR39*PJS39,0)</f>
        <v>701</v>
      </c>
      <c r="PJU39" s="450" t="s">
        <v>327</v>
      </c>
      <c r="PJV39" s="450" t="s">
        <v>144</v>
      </c>
      <c r="PJW39" s="446" t="s">
        <v>145</v>
      </c>
      <c r="PJX39" s="446" t="s">
        <v>131</v>
      </c>
      <c r="PJY39" s="446" t="s">
        <v>130</v>
      </c>
      <c r="PJZ39" s="446">
        <v>0.5</v>
      </c>
      <c r="PKA39" s="451">
        <f>+VLOOKUP(PJV39,[111]Insumos!$A$2:$F$2700,5,FALSE)</f>
        <v>1402</v>
      </c>
      <c r="PKB39" s="451">
        <f>+ROUND(PJZ39*PKA39,0)</f>
        <v>701</v>
      </c>
      <c r="PKC39" s="450" t="s">
        <v>327</v>
      </c>
      <c r="PKD39" s="450" t="s">
        <v>144</v>
      </c>
      <c r="PKE39" s="446" t="s">
        <v>145</v>
      </c>
      <c r="PKF39" s="446" t="s">
        <v>131</v>
      </c>
      <c r="PKG39" s="446" t="s">
        <v>130</v>
      </c>
      <c r="PKH39" s="446">
        <v>0.5</v>
      </c>
      <c r="PKI39" s="451">
        <f>+VLOOKUP(PKD39,[111]Insumos!$A$2:$F$2700,5,FALSE)</f>
        <v>1402</v>
      </c>
      <c r="PKJ39" s="451">
        <f>+ROUND(PKH39*PKI39,0)</f>
        <v>701</v>
      </c>
      <c r="PKK39" s="450" t="s">
        <v>327</v>
      </c>
      <c r="PKL39" s="450" t="s">
        <v>144</v>
      </c>
      <c r="PKM39" s="446" t="s">
        <v>145</v>
      </c>
      <c r="PKN39" s="446" t="s">
        <v>131</v>
      </c>
      <c r="PKO39" s="446" t="s">
        <v>130</v>
      </c>
      <c r="PKP39" s="446">
        <v>0.5</v>
      </c>
      <c r="PKQ39" s="451">
        <f>+VLOOKUP(PKL39,[111]Insumos!$A$2:$F$2700,5,FALSE)</f>
        <v>1402</v>
      </c>
      <c r="PKR39" s="451">
        <f>+ROUND(PKP39*PKQ39,0)</f>
        <v>701</v>
      </c>
      <c r="PKS39" s="450" t="s">
        <v>327</v>
      </c>
      <c r="PKT39" s="450" t="s">
        <v>144</v>
      </c>
      <c r="PKU39" s="446" t="s">
        <v>145</v>
      </c>
      <c r="PKV39" s="446" t="s">
        <v>131</v>
      </c>
      <c r="PKW39" s="446" t="s">
        <v>130</v>
      </c>
      <c r="PKX39" s="446">
        <v>0.5</v>
      </c>
      <c r="PKY39" s="451">
        <f>+VLOOKUP(PKT39,[111]Insumos!$A$2:$F$2700,5,FALSE)</f>
        <v>1402</v>
      </c>
      <c r="PKZ39" s="451">
        <f>+ROUND(PKX39*PKY39,0)</f>
        <v>701</v>
      </c>
      <c r="PLA39" s="450" t="s">
        <v>327</v>
      </c>
      <c r="PLB39" s="450" t="s">
        <v>144</v>
      </c>
      <c r="PLC39" s="446" t="s">
        <v>145</v>
      </c>
      <c r="PLD39" s="446" t="s">
        <v>131</v>
      </c>
      <c r="PLE39" s="446" t="s">
        <v>130</v>
      </c>
      <c r="PLF39" s="446">
        <v>0.5</v>
      </c>
      <c r="PLG39" s="451">
        <f>+VLOOKUP(PLB39,[111]Insumos!$A$2:$F$2700,5,FALSE)</f>
        <v>1402</v>
      </c>
      <c r="PLH39" s="451">
        <f>+ROUND(PLF39*PLG39,0)</f>
        <v>701</v>
      </c>
      <c r="PLI39" s="450" t="s">
        <v>327</v>
      </c>
      <c r="PLJ39" s="450" t="s">
        <v>144</v>
      </c>
      <c r="PLK39" s="446" t="s">
        <v>145</v>
      </c>
      <c r="PLL39" s="446" t="s">
        <v>131</v>
      </c>
      <c r="PLM39" s="446" t="s">
        <v>130</v>
      </c>
      <c r="PLN39" s="446">
        <v>0.5</v>
      </c>
      <c r="PLO39" s="451">
        <f>+VLOOKUP(PLJ39,[111]Insumos!$A$2:$F$2700,5,FALSE)</f>
        <v>1402</v>
      </c>
      <c r="PLP39" s="451">
        <f>+ROUND(PLN39*PLO39,0)</f>
        <v>701</v>
      </c>
      <c r="PLQ39" s="450" t="s">
        <v>327</v>
      </c>
      <c r="PLR39" s="450" t="s">
        <v>144</v>
      </c>
      <c r="PLS39" s="446" t="s">
        <v>145</v>
      </c>
      <c r="PLT39" s="446" t="s">
        <v>131</v>
      </c>
      <c r="PLU39" s="446" t="s">
        <v>130</v>
      </c>
      <c r="PLV39" s="446">
        <v>0.5</v>
      </c>
      <c r="PLW39" s="451">
        <f>+VLOOKUP(PLR39,[111]Insumos!$A$2:$F$2700,5,FALSE)</f>
        <v>1402</v>
      </c>
      <c r="PLX39" s="451">
        <f>+ROUND(PLV39*PLW39,0)</f>
        <v>701</v>
      </c>
      <c r="PLY39" s="450" t="s">
        <v>327</v>
      </c>
      <c r="PLZ39" s="450" t="s">
        <v>144</v>
      </c>
      <c r="PMA39" s="446" t="s">
        <v>145</v>
      </c>
      <c r="PMB39" s="446" t="s">
        <v>131</v>
      </c>
      <c r="PMC39" s="446" t="s">
        <v>130</v>
      </c>
      <c r="PMD39" s="446">
        <v>0.5</v>
      </c>
      <c r="PME39" s="451">
        <f>+VLOOKUP(PLZ39,[111]Insumos!$A$2:$F$2700,5,FALSE)</f>
        <v>1402</v>
      </c>
      <c r="PMF39" s="451">
        <f>+ROUND(PMD39*PME39,0)</f>
        <v>701</v>
      </c>
      <c r="PMG39" s="450" t="s">
        <v>327</v>
      </c>
      <c r="PMH39" s="450" t="s">
        <v>144</v>
      </c>
      <c r="PMI39" s="446" t="s">
        <v>145</v>
      </c>
      <c r="PMJ39" s="446" t="s">
        <v>131</v>
      </c>
      <c r="PMK39" s="446" t="s">
        <v>130</v>
      </c>
      <c r="PML39" s="446">
        <v>0.5</v>
      </c>
      <c r="PMM39" s="451">
        <f>+VLOOKUP(PMH39,[111]Insumos!$A$2:$F$2700,5,FALSE)</f>
        <v>1402</v>
      </c>
      <c r="PMN39" s="451">
        <f>+ROUND(PML39*PMM39,0)</f>
        <v>701</v>
      </c>
      <c r="PMO39" s="450" t="s">
        <v>327</v>
      </c>
      <c r="PMP39" s="450" t="s">
        <v>144</v>
      </c>
      <c r="PMQ39" s="446" t="s">
        <v>145</v>
      </c>
      <c r="PMR39" s="446" t="s">
        <v>131</v>
      </c>
      <c r="PMS39" s="446" t="s">
        <v>130</v>
      </c>
      <c r="PMT39" s="446">
        <v>0.5</v>
      </c>
      <c r="PMU39" s="451">
        <f>+VLOOKUP(PMP39,[111]Insumos!$A$2:$F$2700,5,FALSE)</f>
        <v>1402</v>
      </c>
      <c r="PMV39" s="451">
        <f>+ROUND(PMT39*PMU39,0)</f>
        <v>701</v>
      </c>
      <c r="PMW39" s="450" t="s">
        <v>327</v>
      </c>
      <c r="PMX39" s="450" t="s">
        <v>144</v>
      </c>
      <c r="PMY39" s="446" t="s">
        <v>145</v>
      </c>
      <c r="PMZ39" s="446" t="s">
        <v>131</v>
      </c>
      <c r="PNA39" s="446" t="s">
        <v>130</v>
      </c>
      <c r="PNB39" s="446">
        <v>0.5</v>
      </c>
      <c r="PNC39" s="451">
        <f>+VLOOKUP(PMX39,[111]Insumos!$A$2:$F$2700,5,FALSE)</f>
        <v>1402</v>
      </c>
      <c r="PND39" s="451">
        <f>+ROUND(PNB39*PNC39,0)</f>
        <v>701</v>
      </c>
      <c r="PNE39" s="450" t="s">
        <v>327</v>
      </c>
      <c r="PNF39" s="450" t="s">
        <v>144</v>
      </c>
      <c r="PNG39" s="446" t="s">
        <v>145</v>
      </c>
      <c r="PNH39" s="446" t="s">
        <v>131</v>
      </c>
      <c r="PNI39" s="446" t="s">
        <v>130</v>
      </c>
      <c r="PNJ39" s="446">
        <v>0.5</v>
      </c>
      <c r="PNK39" s="451">
        <f>+VLOOKUP(PNF39,[111]Insumos!$A$2:$F$2700,5,FALSE)</f>
        <v>1402</v>
      </c>
      <c r="PNL39" s="451">
        <f>+ROUND(PNJ39*PNK39,0)</f>
        <v>701</v>
      </c>
      <c r="PNM39" s="450" t="s">
        <v>327</v>
      </c>
      <c r="PNN39" s="450" t="s">
        <v>144</v>
      </c>
      <c r="PNO39" s="446" t="s">
        <v>145</v>
      </c>
      <c r="PNP39" s="446" t="s">
        <v>131</v>
      </c>
      <c r="PNQ39" s="446" t="s">
        <v>130</v>
      </c>
      <c r="PNR39" s="446">
        <v>0.5</v>
      </c>
      <c r="PNS39" s="451">
        <f>+VLOOKUP(PNN39,[111]Insumos!$A$2:$F$2700,5,FALSE)</f>
        <v>1402</v>
      </c>
      <c r="PNT39" s="451">
        <f>+ROUND(PNR39*PNS39,0)</f>
        <v>701</v>
      </c>
      <c r="PNU39" s="450" t="s">
        <v>327</v>
      </c>
      <c r="PNV39" s="450" t="s">
        <v>144</v>
      </c>
      <c r="PNW39" s="446" t="s">
        <v>145</v>
      </c>
      <c r="PNX39" s="446" t="s">
        <v>131</v>
      </c>
      <c r="PNY39" s="446" t="s">
        <v>130</v>
      </c>
      <c r="PNZ39" s="446">
        <v>0.5</v>
      </c>
      <c r="POA39" s="451">
        <f>+VLOOKUP(PNV39,[111]Insumos!$A$2:$F$2700,5,FALSE)</f>
        <v>1402</v>
      </c>
      <c r="POB39" s="451">
        <f>+ROUND(PNZ39*POA39,0)</f>
        <v>701</v>
      </c>
      <c r="POC39" s="450" t="s">
        <v>327</v>
      </c>
      <c r="POD39" s="450" t="s">
        <v>144</v>
      </c>
      <c r="POE39" s="446" t="s">
        <v>145</v>
      </c>
      <c r="POF39" s="446" t="s">
        <v>131</v>
      </c>
      <c r="POG39" s="446" t="s">
        <v>130</v>
      </c>
      <c r="POH39" s="446">
        <v>0.5</v>
      </c>
      <c r="POI39" s="451">
        <f>+VLOOKUP(POD39,[111]Insumos!$A$2:$F$2700,5,FALSE)</f>
        <v>1402</v>
      </c>
      <c r="POJ39" s="451">
        <f>+ROUND(POH39*POI39,0)</f>
        <v>701</v>
      </c>
      <c r="POK39" s="450" t="s">
        <v>327</v>
      </c>
      <c r="POL39" s="450" t="s">
        <v>144</v>
      </c>
      <c r="POM39" s="446" t="s">
        <v>145</v>
      </c>
      <c r="PON39" s="446" t="s">
        <v>131</v>
      </c>
      <c r="POO39" s="446" t="s">
        <v>130</v>
      </c>
      <c r="POP39" s="446">
        <v>0.5</v>
      </c>
      <c r="POQ39" s="451">
        <f>+VLOOKUP(POL39,[111]Insumos!$A$2:$F$2700,5,FALSE)</f>
        <v>1402</v>
      </c>
      <c r="POR39" s="451">
        <f>+ROUND(POP39*POQ39,0)</f>
        <v>701</v>
      </c>
      <c r="POS39" s="450" t="s">
        <v>327</v>
      </c>
      <c r="POT39" s="450" t="s">
        <v>144</v>
      </c>
      <c r="POU39" s="446" t="s">
        <v>145</v>
      </c>
      <c r="POV39" s="446" t="s">
        <v>131</v>
      </c>
      <c r="POW39" s="446" t="s">
        <v>130</v>
      </c>
      <c r="POX39" s="446">
        <v>0.5</v>
      </c>
      <c r="POY39" s="451">
        <f>+VLOOKUP(POT39,[111]Insumos!$A$2:$F$2700,5,FALSE)</f>
        <v>1402</v>
      </c>
      <c r="POZ39" s="451">
        <f>+ROUND(POX39*POY39,0)</f>
        <v>701</v>
      </c>
      <c r="PPA39" s="450" t="s">
        <v>327</v>
      </c>
      <c r="PPB39" s="450" t="s">
        <v>144</v>
      </c>
      <c r="PPC39" s="446" t="s">
        <v>145</v>
      </c>
      <c r="PPD39" s="446" t="s">
        <v>131</v>
      </c>
      <c r="PPE39" s="446" t="s">
        <v>130</v>
      </c>
      <c r="PPF39" s="446">
        <v>0.5</v>
      </c>
      <c r="PPG39" s="451">
        <f>+VLOOKUP(PPB39,[111]Insumos!$A$2:$F$2700,5,FALSE)</f>
        <v>1402</v>
      </c>
      <c r="PPH39" s="451">
        <f>+ROUND(PPF39*PPG39,0)</f>
        <v>701</v>
      </c>
      <c r="PPI39" s="450" t="s">
        <v>327</v>
      </c>
      <c r="PPJ39" s="450" t="s">
        <v>144</v>
      </c>
      <c r="PPK39" s="446" t="s">
        <v>145</v>
      </c>
      <c r="PPL39" s="446" t="s">
        <v>131</v>
      </c>
      <c r="PPM39" s="446" t="s">
        <v>130</v>
      </c>
      <c r="PPN39" s="446">
        <v>0.5</v>
      </c>
      <c r="PPO39" s="451">
        <f>+VLOOKUP(PPJ39,[111]Insumos!$A$2:$F$2700,5,FALSE)</f>
        <v>1402</v>
      </c>
      <c r="PPP39" s="451">
        <f>+ROUND(PPN39*PPO39,0)</f>
        <v>701</v>
      </c>
      <c r="PPQ39" s="450" t="s">
        <v>327</v>
      </c>
      <c r="PPR39" s="450" t="s">
        <v>144</v>
      </c>
      <c r="PPS39" s="446" t="s">
        <v>145</v>
      </c>
      <c r="PPT39" s="446" t="s">
        <v>131</v>
      </c>
      <c r="PPU39" s="446" t="s">
        <v>130</v>
      </c>
      <c r="PPV39" s="446">
        <v>0.5</v>
      </c>
      <c r="PPW39" s="451">
        <f>+VLOOKUP(PPR39,[111]Insumos!$A$2:$F$2700,5,FALSE)</f>
        <v>1402</v>
      </c>
      <c r="PPX39" s="451">
        <f>+ROUND(PPV39*PPW39,0)</f>
        <v>701</v>
      </c>
      <c r="PPY39" s="450" t="s">
        <v>327</v>
      </c>
      <c r="PPZ39" s="450" t="s">
        <v>144</v>
      </c>
      <c r="PQA39" s="446" t="s">
        <v>145</v>
      </c>
      <c r="PQB39" s="446" t="s">
        <v>131</v>
      </c>
      <c r="PQC39" s="446" t="s">
        <v>130</v>
      </c>
      <c r="PQD39" s="446">
        <v>0.5</v>
      </c>
      <c r="PQE39" s="451">
        <f>+VLOOKUP(PPZ39,[111]Insumos!$A$2:$F$2700,5,FALSE)</f>
        <v>1402</v>
      </c>
      <c r="PQF39" s="451">
        <f>+ROUND(PQD39*PQE39,0)</f>
        <v>701</v>
      </c>
      <c r="PQG39" s="450" t="s">
        <v>327</v>
      </c>
      <c r="PQH39" s="450" t="s">
        <v>144</v>
      </c>
      <c r="PQI39" s="446" t="s">
        <v>145</v>
      </c>
      <c r="PQJ39" s="446" t="s">
        <v>131</v>
      </c>
      <c r="PQK39" s="446" t="s">
        <v>130</v>
      </c>
      <c r="PQL39" s="446">
        <v>0.5</v>
      </c>
      <c r="PQM39" s="451">
        <f>+VLOOKUP(PQH39,[111]Insumos!$A$2:$F$2700,5,FALSE)</f>
        <v>1402</v>
      </c>
      <c r="PQN39" s="451">
        <f>+ROUND(PQL39*PQM39,0)</f>
        <v>701</v>
      </c>
      <c r="PQO39" s="450" t="s">
        <v>327</v>
      </c>
      <c r="PQP39" s="450" t="s">
        <v>144</v>
      </c>
      <c r="PQQ39" s="446" t="s">
        <v>145</v>
      </c>
      <c r="PQR39" s="446" t="s">
        <v>131</v>
      </c>
      <c r="PQS39" s="446" t="s">
        <v>130</v>
      </c>
      <c r="PQT39" s="446">
        <v>0.5</v>
      </c>
      <c r="PQU39" s="451">
        <f>+VLOOKUP(PQP39,[111]Insumos!$A$2:$F$2700,5,FALSE)</f>
        <v>1402</v>
      </c>
      <c r="PQV39" s="451">
        <f>+ROUND(PQT39*PQU39,0)</f>
        <v>701</v>
      </c>
      <c r="PQW39" s="450" t="s">
        <v>327</v>
      </c>
      <c r="PQX39" s="450" t="s">
        <v>144</v>
      </c>
      <c r="PQY39" s="446" t="s">
        <v>145</v>
      </c>
      <c r="PQZ39" s="446" t="s">
        <v>131</v>
      </c>
      <c r="PRA39" s="446" t="s">
        <v>130</v>
      </c>
      <c r="PRB39" s="446">
        <v>0.5</v>
      </c>
      <c r="PRC39" s="451">
        <f>+VLOOKUP(PQX39,[111]Insumos!$A$2:$F$2700,5,FALSE)</f>
        <v>1402</v>
      </c>
      <c r="PRD39" s="451">
        <f>+ROUND(PRB39*PRC39,0)</f>
        <v>701</v>
      </c>
      <c r="PRE39" s="450" t="s">
        <v>327</v>
      </c>
      <c r="PRF39" s="450" t="s">
        <v>144</v>
      </c>
      <c r="PRG39" s="446" t="s">
        <v>145</v>
      </c>
      <c r="PRH39" s="446" t="s">
        <v>131</v>
      </c>
      <c r="PRI39" s="446" t="s">
        <v>130</v>
      </c>
      <c r="PRJ39" s="446">
        <v>0.5</v>
      </c>
      <c r="PRK39" s="451">
        <f>+VLOOKUP(PRF39,[111]Insumos!$A$2:$F$2700,5,FALSE)</f>
        <v>1402</v>
      </c>
      <c r="PRL39" s="451">
        <f>+ROUND(PRJ39*PRK39,0)</f>
        <v>701</v>
      </c>
      <c r="PRM39" s="450" t="s">
        <v>327</v>
      </c>
      <c r="PRN39" s="450" t="s">
        <v>144</v>
      </c>
      <c r="PRO39" s="446" t="s">
        <v>145</v>
      </c>
      <c r="PRP39" s="446" t="s">
        <v>131</v>
      </c>
      <c r="PRQ39" s="446" t="s">
        <v>130</v>
      </c>
      <c r="PRR39" s="446">
        <v>0.5</v>
      </c>
      <c r="PRS39" s="451">
        <f>+VLOOKUP(PRN39,[111]Insumos!$A$2:$F$2700,5,FALSE)</f>
        <v>1402</v>
      </c>
      <c r="PRT39" s="451">
        <f>+ROUND(PRR39*PRS39,0)</f>
        <v>701</v>
      </c>
      <c r="PRU39" s="450" t="s">
        <v>327</v>
      </c>
      <c r="PRV39" s="450" t="s">
        <v>144</v>
      </c>
      <c r="PRW39" s="446" t="s">
        <v>145</v>
      </c>
      <c r="PRX39" s="446" t="s">
        <v>131</v>
      </c>
      <c r="PRY39" s="446" t="s">
        <v>130</v>
      </c>
      <c r="PRZ39" s="446">
        <v>0.5</v>
      </c>
      <c r="PSA39" s="451">
        <f>+VLOOKUP(PRV39,[111]Insumos!$A$2:$F$2700,5,FALSE)</f>
        <v>1402</v>
      </c>
      <c r="PSB39" s="451">
        <f>+ROUND(PRZ39*PSA39,0)</f>
        <v>701</v>
      </c>
      <c r="PSC39" s="450" t="s">
        <v>327</v>
      </c>
      <c r="PSD39" s="450" t="s">
        <v>144</v>
      </c>
      <c r="PSE39" s="446" t="s">
        <v>145</v>
      </c>
      <c r="PSF39" s="446" t="s">
        <v>131</v>
      </c>
      <c r="PSG39" s="446" t="s">
        <v>130</v>
      </c>
      <c r="PSH39" s="446">
        <v>0.5</v>
      </c>
      <c r="PSI39" s="451">
        <f>+VLOOKUP(PSD39,[111]Insumos!$A$2:$F$2700,5,FALSE)</f>
        <v>1402</v>
      </c>
      <c r="PSJ39" s="451">
        <f>+ROUND(PSH39*PSI39,0)</f>
        <v>701</v>
      </c>
      <c r="PSK39" s="450" t="s">
        <v>327</v>
      </c>
      <c r="PSL39" s="450" t="s">
        <v>144</v>
      </c>
      <c r="PSM39" s="446" t="s">
        <v>145</v>
      </c>
      <c r="PSN39" s="446" t="s">
        <v>131</v>
      </c>
      <c r="PSO39" s="446" t="s">
        <v>130</v>
      </c>
      <c r="PSP39" s="446">
        <v>0.5</v>
      </c>
      <c r="PSQ39" s="451">
        <f>+VLOOKUP(PSL39,[111]Insumos!$A$2:$F$2700,5,FALSE)</f>
        <v>1402</v>
      </c>
      <c r="PSR39" s="451">
        <f>+ROUND(PSP39*PSQ39,0)</f>
        <v>701</v>
      </c>
      <c r="PSS39" s="450" t="s">
        <v>327</v>
      </c>
      <c r="PST39" s="450" t="s">
        <v>144</v>
      </c>
      <c r="PSU39" s="446" t="s">
        <v>145</v>
      </c>
      <c r="PSV39" s="446" t="s">
        <v>131</v>
      </c>
      <c r="PSW39" s="446" t="s">
        <v>130</v>
      </c>
      <c r="PSX39" s="446">
        <v>0.5</v>
      </c>
      <c r="PSY39" s="451">
        <f>+VLOOKUP(PST39,[111]Insumos!$A$2:$F$2700,5,FALSE)</f>
        <v>1402</v>
      </c>
      <c r="PSZ39" s="451">
        <f>+ROUND(PSX39*PSY39,0)</f>
        <v>701</v>
      </c>
      <c r="PTA39" s="450" t="s">
        <v>327</v>
      </c>
      <c r="PTB39" s="450" t="s">
        <v>144</v>
      </c>
      <c r="PTC39" s="446" t="s">
        <v>145</v>
      </c>
      <c r="PTD39" s="446" t="s">
        <v>131</v>
      </c>
      <c r="PTE39" s="446" t="s">
        <v>130</v>
      </c>
      <c r="PTF39" s="446">
        <v>0.5</v>
      </c>
      <c r="PTG39" s="451">
        <f>+VLOOKUP(PTB39,[111]Insumos!$A$2:$F$2700,5,FALSE)</f>
        <v>1402</v>
      </c>
      <c r="PTH39" s="451">
        <f>+ROUND(PTF39*PTG39,0)</f>
        <v>701</v>
      </c>
      <c r="PTI39" s="450" t="s">
        <v>327</v>
      </c>
      <c r="PTJ39" s="450" t="s">
        <v>144</v>
      </c>
      <c r="PTK39" s="446" t="s">
        <v>145</v>
      </c>
      <c r="PTL39" s="446" t="s">
        <v>131</v>
      </c>
      <c r="PTM39" s="446" t="s">
        <v>130</v>
      </c>
      <c r="PTN39" s="446">
        <v>0.5</v>
      </c>
      <c r="PTO39" s="451">
        <f>+VLOOKUP(PTJ39,[111]Insumos!$A$2:$F$2700,5,FALSE)</f>
        <v>1402</v>
      </c>
      <c r="PTP39" s="451">
        <f>+ROUND(PTN39*PTO39,0)</f>
        <v>701</v>
      </c>
      <c r="PTQ39" s="450" t="s">
        <v>327</v>
      </c>
      <c r="PTR39" s="450" t="s">
        <v>144</v>
      </c>
      <c r="PTS39" s="446" t="s">
        <v>145</v>
      </c>
      <c r="PTT39" s="446" t="s">
        <v>131</v>
      </c>
      <c r="PTU39" s="446" t="s">
        <v>130</v>
      </c>
      <c r="PTV39" s="446">
        <v>0.5</v>
      </c>
      <c r="PTW39" s="451">
        <f>+VLOOKUP(PTR39,[111]Insumos!$A$2:$F$2700,5,FALSE)</f>
        <v>1402</v>
      </c>
      <c r="PTX39" s="451">
        <f>+ROUND(PTV39*PTW39,0)</f>
        <v>701</v>
      </c>
      <c r="PTY39" s="450" t="s">
        <v>327</v>
      </c>
      <c r="PTZ39" s="450" t="s">
        <v>144</v>
      </c>
      <c r="PUA39" s="446" t="s">
        <v>145</v>
      </c>
      <c r="PUB39" s="446" t="s">
        <v>131</v>
      </c>
      <c r="PUC39" s="446" t="s">
        <v>130</v>
      </c>
      <c r="PUD39" s="446">
        <v>0.5</v>
      </c>
      <c r="PUE39" s="451">
        <f>+VLOOKUP(PTZ39,[111]Insumos!$A$2:$F$2700,5,FALSE)</f>
        <v>1402</v>
      </c>
      <c r="PUF39" s="451">
        <f>+ROUND(PUD39*PUE39,0)</f>
        <v>701</v>
      </c>
      <c r="PUG39" s="450" t="s">
        <v>327</v>
      </c>
      <c r="PUH39" s="450" t="s">
        <v>144</v>
      </c>
      <c r="PUI39" s="446" t="s">
        <v>145</v>
      </c>
      <c r="PUJ39" s="446" t="s">
        <v>131</v>
      </c>
      <c r="PUK39" s="446" t="s">
        <v>130</v>
      </c>
      <c r="PUL39" s="446">
        <v>0.5</v>
      </c>
      <c r="PUM39" s="451">
        <f>+VLOOKUP(PUH39,[111]Insumos!$A$2:$F$2700,5,FALSE)</f>
        <v>1402</v>
      </c>
      <c r="PUN39" s="451">
        <f>+ROUND(PUL39*PUM39,0)</f>
        <v>701</v>
      </c>
      <c r="PUO39" s="450" t="s">
        <v>327</v>
      </c>
      <c r="PUP39" s="450" t="s">
        <v>144</v>
      </c>
      <c r="PUQ39" s="446" t="s">
        <v>145</v>
      </c>
      <c r="PUR39" s="446" t="s">
        <v>131</v>
      </c>
      <c r="PUS39" s="446" t="s">
        <v>130</v>
      </c>
      <c r="PUT39" s="446">
        <v>0.5</v>
      </c>
      <c r="PUU39" s="451">
        <f>+VLOOKUP(PUP39,[111]Insumos!$A$2:$F$2700,5,FALSE)</f>
        <v>1402</v>
      </c>
      <c r="PUV39" s="451">
        <f>+ROUND(PUT39*PUU39,0)</f>
        <v>701</v>
      </c>
      <c r="PUW39" s="450" t="s">
        <v>327</v>
      </c>
      <c r="PUX39" s="450" t="s">
        <v>144</v>
      </c>
      <c r="PUY39" s="446" t="s">
        <v>145</v>
      </c>
      <c r="PUZ39" s="446" t="s">
        <v>131</v>
      </c>
      <c r="PVA39" s="446" t="s">
        <v>130</v>
      </c>
      <c r="PVB39" s="446">
        <v>0.5</v>
      </c>
      <c r="PVC39" s="451">
        <f>+VLOOKUP(PUX39,[111]Insumos!$A$2:$F$2700,5,FALSE)</f>
        <v>1402</v>
      </c>
      <c r="PVD39" s="451">
        <f>+ROUND(PVB39*PVC39,0)</f>
        <v>701</v>
      </c>
      <c r="PVE39" s="450" t="s">
        <v>327</v>
      </c>
      <c r="PVF39" s="450" t="s">
        <v>144</v>
      </c>
      <c r="PVG39" s="446" t="s">
        <v>145</v>
      </c>
      <c r="PVH39" s="446" t="s">
        <v>131</v>
      </c>
      <c r="PVI39" s="446" t="s">
        <v>130</v>
      </c>
      <c r="PVJ39" s="446">
        <v>0.5</v>
      </c>
      <c r="PVK39" s="451">
        <f>+VLOOKUP(PVF39,[111]Insumos!$A$2:$F$2700,5,FALSE)</f>
        <v>1402</v>
      </c>
      <c r="PVL39" s="451">
        <f>+ROUND(PVJ39*PVK39,0)</f>
        <v>701</v>
      </c>
      <c r="PVM39" s="450" t="s">
        <v>327</v>
      </c>
      <c r="PVN39" s="450" t="s">
        <v>144</v>
      </c>
      <c r="PVO39" s="446" t="s">
        <v>145</v>
      </c>
      <c r="PVP39" s="446" t="s">
        <v>131</v>
      </c>
      <c r="PVQ39" s="446" t="s">
        <v>130</v>
      </c>
      <c r="PVR39" s="446">
        <v>0.5</v>
      </c>
      <c r="PVS39" s="451">
        <f>+VLOOKUP(PVN39,[111]Insumos!$A$2:$F$2700,5,FALSE)</f>
        <v>1402</v>
      </c>
      <c r="PVT39" s="451">
        <f>+ROUND(PVR39*PVS39,0)</f>
        <v>701</v>
      </c>
      <c r="PVU39" s="450" t="s">
        <v>327</v>
      </c>
      <c r="PVV39" s="450" t="s">
        <v>144</v>
      </c>
      <c r="PVW39" s="446" t="s">
        <v>145</v>
      </c>
      <c r="PVX39" s="446" t="s">
        <v>131</v>
      </c>
      <c r="PVY39" s="446" t="s">
        <v>130</v>
      </c>
      <c r="PVZ39" s="446">
        <v>0.5</v>
      </c>
      <c r="PWA39" s="451">
        <f>+VLOOKUP(PVV39,[111]Insumos!$A$2:$F$2700,5,FALSE)</f>
        <v>1402</v>
      </c>
      <c r="PWB39" s="451">
        <f>+ROUND(PVZ39*PWA39,0)</f>
        <v>701</v>
      </c>
      <c r="PWC39" s="450" t="s">
        <v>327</v>
      </c>
      <c r="PWD39" s="450" t="s">
        <v>144</v>
      </c>
      <c r="PWE39" s="446" t="s">
        <v>145</v>
      </c>
      <c r="PWF39" s="446" t="s">
        <v>131</v>
      </c>
      <c r="PWG39" s="446" t="s">
        <v>130</v>
      </c>
      <c r="PWH39" s="446">
        <v>0.5</v>
      </c>
      <c r="PWI39" s="451">
        <f>+VLOOKUP(PWD39,[111]Insumos!$A$2:$F$2700,5,FALSE)</f>
        <v>1402</v>
      </c>
      <c r="PWJ39" s="451">
        <f>+ROUND(PWH39*PWI39,0)</f>
        <v>701</v>
      </c>
      <c r="PWK39" s="450" t="s">
        <v>327</v>
      </c>
      <c r="PWL39" s="450" t="s">
        <v>144</v>
      </c>
      <c r="PWM39" s="446" t="s">
        <v>145</v>
      </c>
      <c r="PWN39" s="446" t="s">
        <v>131</v>
      </c>
      <c r="PWO39" s="446" t="s">
        <v>130</v>
      </c>
      <c r="PWP39" s="446">
        <v>0.5</v>
      </c>
      <c r="PWQ39" s="451">
        <f>+VLOOKUP(PWL39,[111]Insumos!$A$2:$F$2700,5,FALSE)</f>
        <v>1402</v>
      </c>
      <c r="PWR39" s="451">
        <f>+ROUND(PWP39*PWQ39,0)</f>
        <v>701</v>
      </c>
      <c r="PWS39" s="450" t="s">
        <v>327</v>
      </c>
      <c r="PWT39" s="450" t="s">
        <v>144</v>
      </c>
      <c r="PWU39" s="446" t="s">
        <v>145</v>
      </c>
      <c r="PWV39" s="446" t="s">
        <v>131</v>
      </c>
      <c r="PWW39" s="446" t="s">
        <v>130</v>
      </c>
      <c r="PWX39" s="446">
        <v>0.5</v>
      </c>
      <c r="PWY39" s="451">
        <f>+VLOOKUP(PWT39,[111]Insumos!$A$2:$F$2700,5,FALSE)</f>
        <v>1402</v>
      </c>
      <c r="PWZ39" s="451">
        <f>+ROUND(PWX39*PWY39,0)</f>
        <v>701</v>
      </c>
      <c r="PXA39" s="450" t="s">
        <v>327</v>
      </c>
      <c r="PXB39" s="450" t="s">
        <v>144</v>
      </c>
      <c r="PXC39" s="446" t="s">
        <v>145</v>
      </c>
      <c r="PXD39" s="446" t="s">
        <v>131</v>
      </c>
      <c r="PXE39" s="446" t="s">
        <v>130</v>
      </c>
      <c r="PXF39" s="446">
        <v>0.5</v>
      </c>
      <c r="PXG39" s="451">
        <f>+VLOOKUP(PXB39,[111]Insumos!$A$2:$F$2700,5,FALSE)</f>
        <v>1402</v>
      </c>
      <c r="PXH39" s="451">
        <f>+ROUND(PXF39*PXG39,0)</f>
        <v>701</v>
      </c>
      <c r="PXI39" s="450" t="s">
        <v>327</v>
      </c>
      <c r="PXJ39" s="450" t="s">
        <v>144</v>
      </c>
      <c r="PXK39" s="446" t="s">
        <v>145</v>
      </c>
      <c r="PXL39" s="446" t="s">
        <v>131</v>
      </c>
      <c r="PXM39" s="446" t="s">
        <v>130</v>
      </c>
      <c r="PXN39" s="446">
        <v>0.5</v>
      </c>
      <c r="PXO39" s="451">
        <f>+VLOOKUP(PXJ39,[111]Insumos!$A$2:$F$2700,5,FALSE)</f>
        <v>1402</v>
      </c>
      <c r="PXP39" s="451">
        <f>+ROUND(PXN39*PXO39,0)</f>
        <v>701</v>
      </c>
      <c r="PXQ39" s="450" t="s">
        <v>327</v>
      </c>
      <c r="PXR39" s="450" t="s">
        <v>144</v>
      </c>
      <c r="PXS39" s="446" t="s">
        <v>145</v>
      </c>
      <c r="PXT39" s="446" t="s">
        <v>131</v>
      </c>
      <c r="PXU39" s="446" t="s">
        <v>130</v>
      </c>
      <c r="PXV39" s="446">
        <v>0.5</v>
      </c>
      <c r="PXW39" s="451">
        <f>+VLOOKUP(PXR39,[111]Insumos!$A$2:$F$2700,5,FALSE)</f>
        <v>1402</v>
      </c>
      <c r="PXX39" s="451">
        <f>+ROUND(PXV39*PXW39,0)</f>
        <v>701</v>
      </c>
      <c r="PXY39" s="450" t="s">
        <v>327</v>
      </c>
      <c r="PXZ39" s="450" t="s">
        <v>144</v>
      </c>
      <c r="PYA39" s="446" t="s">
        <v>145</v>
      </c>
      <c r="PYB39" s="446" t="s">
        <v>131</v>
      </c>
      <c r="PYC39" s="446" t="s">
        <v>130</v>
      </c>
      <c r="PYD39" s="446">
        <v>0.5</v>
      </c>
      <c r="PYE39" s="451">
        <f>+VLOOKUP(PXZ39,[111]Insumos!$A$2:$F$2700,5,FALSE)</f>
        <v>1402</v>
      </c>
      <c r="PYF39" s="451">
        <f>+ROUND(PYD39*PYE39,0)</f>
        <v>701</v>
      </c>
      <c r="PYG39" s="450" t="s">
        <v>327</v>
      </c>
      <c r="PYH39" s="450" t="s">
        <v>144</v>
      </c>
      <c r="PYI39" s="446" t="s">
        <v>145</v>
      </c>
      <c r="PYJ39" s="446" t="s">
        <v>131</v>
      </c>
      <c r="PYK39" s="446" t="s">
        <v>130</v>
      </c>
      <c r="PYL39" s="446">
        <v>0.5</v>
      </c>
      <c r="PYM39" s="451">
        <f>+VLOOKUP(PYH39,[111]Insumos!$A$2:$F$2700,5,FALSE)</f>
        <v>1402</v>
      </c>
      <c r="PYN39" s="451">
        <f>+ROUND(PYL39*PYM39,0)</f>
        <v>701</v>
      </c>
      <c r="PYO39" s="450" t="s">
        <v>327</v>
      </c>
      <c r="PYP39" s="450" t="s">
        <v>144</v>
      </c>
      <c r="PYQ39" s="446" t="s">
        <v>145</v>
      </c>
      <c r="PYR39" s="446" t="s">
        <v>131</v>
      </c>
      <c r="PYS39" s="446" t="s">
        <v>130</v>
      </c>
      <c r="PYT39" s="446">
        <v>0.5</v>
      </c>
      <c r="PYU39" s="451">
        <f>+VLOOKUP(PYP39,[111]Insumos!$A$2:$F$2700,5,FALSE)</f>
        <v>1402</v>
      </c>
      <c r="PYV39" s="451">
        <f>+ROUND(PYT39*PYU39,0)</f>
        <v>701</v>
      </c>
      <c r="PYW39" s="450" t="s">
        <v>327</v>
      </c>
      <c r="PYX39" s="450" t="s">
        <v>144</v>
      </c>
      <c r="PYY39" s="446" t="s">
        <v>145</v>
      </c>
      <c r="PYZ39" s="446" t="s">
        <v>131</v>
      </c>
      <c r="PZA39" s="446" t="s">
        <v>130</v>
      </c>
      <c r="PZB39" s="446">
        <v>0.5</v>
      </c>
      <c r="PZC39" s="451">
        <f>+VLOOKUP(PYX39,[111]Insumos!$A$2:$F$2700,5,FALSE)</f>
        <v>1402</v>
      </c>
      <c r="PZD39" s="451">
        <f>+ROUND(PZB39*PZC39,0)</f>
        <v>701</v>
      </c>
      <c r="PZE39" s="450" t="s">
        <v>327</v>
      </c>
      <c r="PZF39" s="450" t="s">
        <v>144</v>
      </c>
      <c r="PZG39" s="446" t="s">
        <v>145</v>
      </c>
      <c r="PZH39" s="446" t="s">
        <v>131</v>
      </c>
      <c r="PZI39" s="446" t="s">
        <v>130</v>
      </c>
      <c r="PZJ39" s="446">
        <v>0.5</v>
      </c>
      <c r="PZK39" s="451">
        <f>+VLOOKUP(PZF39,[111]Insumos!$A$2:$F$2700,5,FALSE)</f>
        <v>1402</v>
      </c>
      <c r="PZL39" s="451">
        <f>+ROUND(PZJ39*PZK39,0)</f>
        <v>701</v>
      </c>
      <c r="PZM39" s="450" t="s">
        <v>327</v>
      </c>
      <c r="PZN39" s="450" t="s">
        <v>144</v>
      </c>
      <c r="PZO39" s="446" t="s">
        <v>145</v>
      </c>
      <c r="PZP39" s="446" t="s">
        <v>131</v>
      </c>
      <c r="PZQ39" s="446" t="s">
        <v>130</v>
      </c>
      <c r="PZR39" s="446">
        <v>0.5</v>
      </c>
      <c r="PZS39" s="451">
        <f>+VLOOKUP(PZN39,[111]Insumos!$A$2:$F$2700,5,FALSE)</f>
        <v>1402</v>
      </c>
      <c r="PZT39" s="451">
        <f>+ROUND(PZR39*PZS39,0)</f>
        <v>701</v>
      </c>
      <c r="PZU39" s="450" t="s">
        <v>327</v>
      </c>
      <c r="PZV39" s="450" t="s">
        <v>144</v>
      </c>
      <c r="PZW39" s="446" t="s">
        <v>145</v>
      </c>
      <c r="PZX39" s="446" t="s">
        <v>131</v>
      </c>
      <c r="PZY39" s="446" t="s">
        <v>130</v>
      </c>
      <c r="PZZ39" s="446">
        <v>0.5</v>
      </c>
      <c r="QAA39" s="451">
        <f>+VLOOKUP(PZV39,[111]Insumos!$A$2:$F$2700,5,FALSE)</f>
        <v>1402</v>
      </c>
      <c r="QAB39" s="451">
        <f>+ROUND(PZZ39*QAA39,0)</f>
        <v>701</v>
      </c>
      <c r="QAC39" s="450" t="s">
        <v>327</v>
      </c>
      <c r="QAD39" s="450" t="s">
        <v>144</v>
      </c>
      <c r="QAE39" s="446" t="s">
        <v>145</v>
      </c>
      <c r="QAF39" s="446" t="s">
        <v>131</v>
      </c>
      <c r="QAG39" s="446" t="s">
        <v>130</v>
      </c>
      <c r="QAH39" s="446">
        <v>0.5</v>
      </c>
      <c r="QAI39" s="451">
        <f>+VLOOKUP(QAD39,[111]Insumos!$A$2:$F$2700,5,FALSE)</f>
        <v>1402</v>
      </c>
      <c r="QAJ39" s="451">
        <f>+ROUND(QAH39*QAI39,0)</f>
        <v>701</v>
      </c>
      <c r="QAK39" s="450" t="s">
        <v>327</v>
      </c>
      <c r="QAL39" s="450" t="s">
        <v>144</v>
      </c>
      <c r="QAM39" s="446" t="s">
        <v>145</v>
      </c>
      <c r="QAN39" s="446" t="s">
        <v>131</v>
      </c>
      <c r="QAO39" s="446" t="s">
        <v>130</v>
      </c>
      <c r="QAP39" s="446">
        <v>0.5</v>
      </c>
      <c r="QAQ39" s="451">
        <f>+VLOOKUP(QAL39,[111]Insumos!$A$2:$F$2700,5,FALSE)</f>
        <v>1402</v>
      </c>
      <c r="QAR39" s="451">
        <f>+ROUND(QAP39*QAQ39,0)</f>
        <v>701</v>
      </c>
      <c r="QAS39" s="450" t="s">
        <v>327</v>
      </c>
      <c r="QAT39" s="450" t="s">
        <v>144</v>
      </c>
      <c r="QAU39" s="446" t="s">
        <v>145</v>
      </c>
      <c r="QAV39" s="446" t="s">
        <v>131</v>
      </c>
      <c r="QAW39" s="446" t="s">
        <v>130</v>
      </c>
      <c r="QAX39" s="446">
        <v>0.5</v>
      </c>
      <c r="QAY39" s="451">
        <f>+VLOOKUP(QAT39,[111]Insumos!$A$2:$F$2700,5,FALSE)</f>
        <v>1402</v>
      </c>
      <c r="QAZ39" s="451">
        <f>+ROUND(QAX39*QAY39,0)</f>
        <v>701</v>
      </c>
      <c r="QBA39" s="450" t="s">
        <v>327</v>
      </c>
      <c r="QBB39" s="450" t="s">
        <v>144</v>
      </c>
      <c r="QBC39" s="446" t="s">
        <v>145</v>
      </c>
      <c r="QBD39" s="446" t="s">
        <v>131</v>
      </c>
      <c r="QBE39" s="446" t="s">
        <v>130</v>
      </c>
      <c r="QBF39" s="446">
        <v>0.5</v>
      </c>
      <c r="QBG39" s="451">
        <f>+VLOOKUP(QBB39,[111]Insumos!$A$2:$F$2700,5,FALSE)</f>
        <v>1402</v>
      </c>
      <c r="QBH39" s="451">
        <f>+ROUND(QBF39*QBG39,0)</f>
        <v>701</v>
      </c>
      <c r="QBI39" s="450" t="s">
        <v>327</v>
      </c>
      <c r="QBJ39" s="450" t="s">
        <v>144</v>
      </c>
      <c r="QBK39" s="446" t="s">
        <v>145</v>
      </c>
      <c r="QBL39" s="446" t="s">
        <v>131</v>
      </c>
      <c r="QBM39" s="446" t="s">
        <v>130</v>
      </c>
      <c r="QBN39" s="446">
        <v>0.5</v>
      </c>
      <c r="QBO39" s="451">
        <f>+VLOOKUP(QBJ39,[111]Insumos!$A$2:$F$2700,5,FALSE)</f>
        <v>1402</v>
      </c>
      <c r="QBP39" s="451">
        <f>+ROUND(QBN39*QBO39,0)</f>
        <v>701</v>
      </c>
      <c r="QBQ39" s="450" t="s">
        <v>327</v>
      </c>
      <c r="QBR39" s="450" t="s">
        <v>144</v>
      </c>
      <c r="QBS39" s="446" t="s">
        <v>145</v>
      </c>
      <c r="QBT39" s="446" t="s">
        <v>131</v>
      </c>
      <c r="QBU39" s="446" t="s">
        <v>130</v>
      </c>
      <c r="QBV39" s="446">
        <v>0.5</v>
      </c>
      <c r="QBW39" s="451">
        <f>+VLOOKUP(QBR39,[111]Insumos!$A$2:$F$2700,5,FALSE)</f>
        <v>1402</v>
      </c>
      <c r="QBX39" s="451">
        <f>+ROUND(QBV39*QBW39,0)</f>
        <v>701</v>
      </c>
      <c r="QBY39" s="450" t="s">
        <v>327</v>
      </c>
      <c r="QBZ39" s="450" t="s">
        <v>144</v>
      </c>
      <c r="QCA39" s="446" t="s">
        <v>145</v>
      </c>
      <c r="QCB39" s="446" t="s">
        <v>131</v>
      </c>
      <c r="QCC39" s="446" t="s">
        <v>130</v>
      </c>
      <c r="QCD39" s="446">
        <v>0.5</v>
      </c>
      <c r="QCE39" s="451">
        <f>+VLOOKUP(QBZ39,[111]Insumos!$A$2:$F$2700,5,FALSE)</f>
        <v>1402</v>
      </c>
      <c r="QCF39" s="451">
        <f>+ROUND(QCD39*QCE39,0)</f>
        <v>701</v>
      </c>
      <c r="QCG39" s="450" t="s">
        <v>327</v>
      </c>
      <c r="QCH39" s="450" t="s">
        <v>144</v>
      </c>
      <c r="QCI39" s="446" t="s">
        <v>145</v>
      </c>
      <c r="QCJ39" s="446" t="s">
        <v>131</v>
      </c>
      <c r="QCK39" s="446" t="s">
        <v>130</v>
      </c>
      <c r="QCL39" s="446">
        <v>0.5</v>
      </c>
      <c r="QCM39" s="451">
        <f>+VLOOKUP(QCH39,[111]Insumos!$A$2:$F$2700,5,FALSE)</f>
        <v>1402</v>
      </c>
      <c r="QCN39" s="451">
        <f>+ROUND(QCL39*QCM39,0)</f>
        <v>701</v>
      </c>
      <c r="QCO39" s="450" t="s">
        <v>327</v>
      </c>
      <c r="QCP39" s="450" t="s">
        <v>144</v>
      </c>
      <c r="QCQ39" s="446" t="s">
        <v>145</v>
      </c>
      <c r="QCR39" s="446" t="s">
        <v>131</v>
      </c>
      <c r="QCS39" s="446" t="s">
        <v>130</v>
      </c>
      <c r="QCT39" s="446">
        <v>0.5</v>
      </c>
      <c r="QCU39" s="451">
        <f>+VLOOKUP(QCP39,[111]Insumos!$A$2:$F$2700,5,FALSE)</f>
        <v>1402</v>
      </c>
      <c r="QCV39" s="451">
        <f>+ROUND(QCT39*QCU39,0)</f>
        <v>701</v>
      </c>
      <c r="QCW39" s="450" t="s">
        <v>327</v>
      </c>
      <c r="QCX39" s="450" t="s">
        <v>144</v>
      </c>
      <c r="QCY39" s="446" t="s">
        <v>145</v>
      </c>
      <c r="QCZ39" s="446" t="s">
        <v>131</v>
      </c>
      <c r="QDA39" s="446" t="s">
        <v>130</v>
      </c>
      <c r="QDB39" s="446">
        <v>0.5</v>
      </c>
      <c r="QDC39" s="451">
        <f>+VLOOKUP(QCX39,[111]Insumos!$A$2:$F$2700,5,FALSE)</f>
        <v>1402</v>
      </c>
      <c r="QDD39" s="451">
        <f>+ROUND(QDB39*QDC39,0)</f>
        <v>701</v>
      </c>
      <c r="QDE39" s="450" t="s">
        <v>327</v>
      </c>
      <c r="QDF39" s="450" t="s">
        <v>144</v>
      </c>
      <c r="QDG39" s="446" t="s">
        <v>145</v>
      </c>
      <c r="QDH39" s="446" t="s">
        <v>131</v>
      </c>
      <c r="QDI39" s="446" t="s">
        <v>130</v>
      </c>
      <c r="QDJ39" s="446">
        <v>0.5</v>
      </c>
      <c r="QDK39" s="451">
        <f>+VLOOKUP(QDF39,[111]Insumos!$A$2:$F$2700,5,FALSE)</f>
        <v>1402</v>
      </c>
      <c r="QDL39" s="451">
        <f>+ROUND(QDJ39*QDK39,0)</f>
        <v>701</v>
      </c>
      <c r="QDM39" s="450" t="s">
        <v>327</v>
      </c>
      <c r="QDN39" s="450" t="s">
        <v>144</v>
      </c>
      <c r="QDO39" s="446" t="s">
        <v>145</v>
      </c>
      <c r="QDP39" s="446" t="s">
        <v>131</v>
      </c>
      <c r="QDQ39" s="446" t="s">
        <v>130</v>
      </c>
      <c r="QDR39" s="446">
        <v>0.5</v>
      </c>
      <c r="QDS39" s="451">
        <f>+VLOOKUP(QDN39,[111]Insumos!$A$2:$F$2700,5,FALSE)</f>
        <v>1402</v>
      </c>
      <c r="QDT39" s="451">
        <f>+ROUND(QDR39*QDS39,0)</f>
        <v>701</v>
      </c>
      <c r="QDU39" s="450" t="s">
        <v>327</v>
      </c>
      <c r="QDV39" s="450" t="s">
        <v>144</v>
      </c>
      <c r="QDW39" s="446" t="s">
        <v>145</v>
      </c>
      <c r="QDX39" s="446" t="s">
        <v>131</v>
      </c>
      <c r="QDY39" s="446" t="s">
        <v>130</v>
      </c>
      <c r="QDZ39" s="446">
        <v>0.5</v>
      </c>
      <c r="QEA39" s="451">
        <f>+VLOOKUP(QDV39,[111]Insumos!$A$2:$F$2700,5,FALSE)</f>
        <v>1402</v>
      </c>
      <c r="QEB39" s="451">
        <f>+ROUND(QDZ39*QEA39,0)</f>
        <v>701</v>
      </c>
      <c r="QEC39" s="450" t="s">
        <v>327</v>
      </c>
      <c r="QED39" s="450" t="s">
        <v>144</v>
      </c>
      <c r="QEE39" s="446" t="s">
        <v>145</v>
      </c>
      <c r="QEF39" s="446" t="s">
        <v>131</v>
      </c>
      <c r="QEG39" s="446" t="s">
        <v>130</v>
      </c>
      <c r="QEH39" s="446">
        <v>0.5</v>
      </c>
      <c r="QEI39" s="451">
        <f>+VLOOKUP(QED39,[111]Insumos!$A$2:$F$2700,5,FALSE)</f>
        <v>1402</v>
      </c>
      <c r="QEJ39" s="451">
        <f>+ROUND(QEH39*QEI39,0)</f>
        <v>701</v>
      </c>
      <c r="QEK39" s="450" t="s">
        <v>327</v>
      </c>
      <c r="QEL39" s="450" t="s">
        <v>144</v>
      </c>
      <c r="QEM39" s="446" t="s">
        <v>145</v>
      </c>
      <c r="QEN39" s="446" t="s">
        <v>131</v>
      </c>
      <c r="QEO39" s="446" t="s">
        <v>130</v>
      </c>
      <c r="QEP39" s="446">
        <v>0.5</v>
      </c>
      <c r="QEQ39" s="451">
        <f>+VLOOKUP(QEL39,[111]Insumos!$A$2:$F$2700,5,FALSE)</f>
        <v>1402</v>
      </c>
      <c r="QER39" s="451">
        <f>+ROUND(QEP39*QEQ39,0)</f>
        <v>701</v>
      </c>
      <c r="QES39" s="450" t="s">
        <v>327</v>
      </c>
      <c r="QET39" s="450" t="s">
        <v>144</v>
      </c>
      <c r="QEU39" s="446" t="s">
        <v>145</v>
      </c>
      <c r="QEV39" s="446" t="s">
        <v>131</v>
      </c>
      <c r="QEW39" s="446" t="s">
        <v>130</v>
      </c>
      <c r="QEX39" s="446">
        <v>0.5</v>
      </c>
      <c r="QEY39" s="451">
        <f>+VLOOKUP(QET39,[111]Insumos!$A$2:$F$2700,5,FALSE)</f>
        <v>1402</v>
      </c>
      <c r="QEZ39" s="451">
        <f>+ROUND(QEX39*QEY39,0)</f>
        <v>701</v>
      </c>
      <c r="QFA39" s="450" t="s">
        <v>327</v>
      </c>
      <c r="QFB39" s="450" t="s">
        <v>144</v>
      </c>
      <c r="QFC39" s="446" t="s">
        <v>145</v>
      </c>
      <c r="QFD39" s="446" t="s">
        <v>131</v>
      </c>
      <c r="QFE39" s="446" t="s">
        <v>130</v>
      </c>
      <c r="QFF39" s="446">
        <v>0.5</v>
      </c>
      <c r="QFG39" s="451">
        <f>+VLOOKUP(QFB39,[111]Insumos!$A$2:$F$2700,5,FALSE)</f>
        <v>1402</v>
      </c>
      <c r="QFH39" s="451">
        <f>+ROUND(QFF39*QFG39,0)</f>
        <v>701</v>
      </c>
      <c r="QFI39" s="450" t="s">
        <v>327</v>
      </c>
      <c r="QFJ39" s="450" t="s">
        <v>144</v>
      </c>
      <c r="QFK39" s="446" t="s">
        <v>145</v>
      </c>
      <c r="QFL39" s="446" t="s">
        <v>131</v>
      </c>
      <c r="QFM39" s="446" t="s">
        <v>130</v>
      </c>
      <c r="QFN39" s="446">
        <v>0.5</v>
      </c>
      <c r="QFO39" s="451">
        <f>+VLOOKUP(QFJ39,[111]Insumos!$A$2:$F$2700,5,FALSE)</f>
        <v>1402</v>
      </c>
      <c r="QFP39" s="451">
        <f>+ROUND(QFN39*QFO39,0)</f>
        <v>701</v>
      </c>
      <c r="QFQ39" s="450" t="s">
        <v>327</v>
      </c>
      <c r="QFR39" s="450" t="s">
        <v>144</v>
      </c>
      <c r="QFS39" s="446" t="s">
        <v>145</v>
      </c>
      <c r="QFT39" s="446" t="s">
        <v>131</v>
      </c>
      <c r="QFU39" s="446" t="s">
        <v>130</v>
      </c>
      <c r="QFV39" s="446">
        <v>0.5</v>
      </c>
      <c r="QFW39" s="451">
        <f>+VLOOKUP(QFR39,[111]Insumos!$A$2:$F$2700,5,FALSE)</f>
        <v>1402</v>
      </c>
      <c r="QFX39" s="451">
        <f>+ROUND(QFV39*QFW39,0)</f>
        <v>701</v>
      </c>
      <c r="QFY39" s="450" t="s">
        <v>327</v>
      </c>
      <c r="QFZ39" s="450" t="s">
        <v>144</v>
      </c>
      <c r="QGA39" s="446" t="s">
        <v>145</v>
      </c>
      <c r="QGB39" s="446" t="s">
        <v>131</v>
      </c>
      <c r="QGC39" s="446" t="s">
        <v>130</v>
      </c>
      <c r="QGD39" s="446">
        <v>0.5</v>
      </c>
      <c r="QGE39" s="451">
        <f>+VLOOKUP(QFZ39,[111]Insumos!$A$2:$F$2700,5,FALSE)</f>
        <v>1402</v>
      </c>
      <c r="QGF39" s="451">
        <f>+ROUND(QGD39*QGE39,0)</f>
        <v>701</v>
      </c>
      <c r="QGG39" s="450" t="s">
        <v>327</v>
      </c>
      <c r="QGH39" s="450" t="s">
        <v>144</v>
      </c>
      <c r="QGI39" s="446" t="s">
        <v>145</v>
      </c>
      <c r="QGJ39" s="446" t="s">
        <v>131</v>
      </c>
      <c r="QGK39" s="446" t="s">
        <v>130</v>
      </c>
      <c r="QGL39" s="446">
        <v>0.5</v>
      </c>
      <c r="QGM39" s="451">
        <f>+VLOOKUP(QGH39,[111]Insumos!$A$2:$F$2700,5,FALSE)</f>
        <v>1402</v>
      </c>
      <c r="QGN39" s="451">
        <f>+ROUND(QGL39*QGM39,0)</f>
        <v>701</v>
      </c>
      <c r="QGO39" s="450" t="s">
        <v>327</v>
      </c>
      <c r="QGP39" s="450" t="s">
        <v>144</v>
      </c>
      <c r="QGQ39" s="446" t="s">
        <v>145</v>
      </c>
      <c r="QGR39" s="446" t="s">
        <v>131</v>
      </c>
      <c r="QGS39" s="446" t="s">
        <v>130</v>
      </c>
      <c r="QGT39" s="446">
        <v>0.5</v>
      </c>
      <c r="QGU39" s="451">
        <f>+VLOOKUP(QGP39,[111]Insumos!$A$2:$F$2700,5,FALSE)</f>
        <v>1402</v>
      </c>
      <c r="QGV39" s="451">
        <f>+ROUND(QGT39*QGU39,0)</f>
        <v>701</v>
      </c>
      <c r="QGW39" s="450" t="s">
        <v>327</v>
      </c>
      <c r="QGX39" s="450" t="s">
        <v>144</v>
      </c>
      <c r="QGY39" s="446" t="s">
        <v>145</v>
      </c>
      <c r="QGZ39" s="446" t="s">
        <v>131</v>
      </c>
      <c r="QHA39" s="446" t="s">
        <v>130</v>
      </c>
      <c r="QHB39" s="446">
        <v>0.5</v>
      </c>
      <c r="QHC39" s="451">
        <f>+VLOOKUP(QGX39,[111]Insumos!$A$2:$F$2700,5,FALSE)</f>
        <v>1402</v>
      </c>
      <c r="QHD39" s="451">
        <f>+ROUND(QHB39*QHC39,0)</f>
        <v>701</v>
      </c>
      <c r="QHE39" s="450" t="s">
        <v>327</v>
      </c>
      <c r="QHF39" s="450" t="s">
        <v>144</v>
      </c>
      <c r="QHG39" s="446" t="s">
        <v>145</v>
      </c>
      <c r="QHH39" s="446" t="s">
        <v>131</v>
      </c>
      <c r="QHI39" s="446" t="s">
        <v>130</v>
      </c>
      <c r="QHJ39" s="446">
        <v>0.5</v>
      </c>
      <c r="QHK39" s="451">
        <f>+VLOOKUP(QHF39,[111]Insumos!$A$2:$F$2700,5,FALSE)</f>
        <v>1402</v>
      </c>
      <c r="QHL39" s="451">
        <f>+ROUND(QHJ39*QHK39,0)</f>
        <v>701</v>
      </c>
      <c r="QHM39" s="450" t="s">
        <v>327</v>
      </c>
      <c r="QHN39" s="450" t="s">
        <v>144</v>
      </c>
      <c r="QHO39" s="446" t="s">
        <v>145</v>
      </c>
      <c r="QHP39" s="446" t="s">
        <v>131</v>
      </c>
      <c r="QHQ39" s="446" t="s">
        <v>130</v>
      </c>
      <c r="QHR39" s="446">
        <v>0.5</v>
      </c>
      <c r="QHS39" s="451">
        <f>+VLOOKUP(QHN39,[111]Insumos!$A$2:$F$2700,5,FALSE)</f>
        <v>1402</v>
      </c>
      <c r="QHT39" s="451">
        <f>+ROUND(QHR39*QHS39,0)</f>
        <v>701</v>
      </c>
      <c r="QHU39" s="450" t="s">
        <v>327</v>
      </c>
      <c r="QHV39" s="450" t="s">
        <v>144</v>
      </c>
      <c r="QHW39" s="446" t="s">
        <v>145</v>
      </c>
      <c r="QHX39" s="446" t="s">
        <v>131</v>
      </c>
      <c r="QHY39" s="446" t="s">
        <v>130</v>
      </c>
      <c r="QHZ39" s="446">
        <v>0.5</v>
      </c>
      <c r="QIA39" s="451">
        <f>+VLOOKUP(QHV39,[111]Insumos!$A$2:$F$2700,5,FALSE)</f>
        <v>1402</v>
      </c>
      <c r="QIB39" s="451">
        <f>+ROUND(QHZ39*QIA39,0)</f>
        <v>701</v>
      </c>
      <c r="QIC39" s="450" t="s">
        <v>327</v>
      </c>
      <c r="QID39" s="450" t="s">
        <v>144</v>
      </c>
      <c r="QIE39" s="446" t="s">
        <v>145</v>
      </c>
      <c r="QIF39" s="446" t="s">
        <v>131</v>
      </c>
      <c r="QIG39" s="446" t="s">
        <v>130</v>
      </c>
      <c r="QIH39" s="446">
        <v>0.5</v>
      </c>
      <c r="QII39" s="451">
        <f>+VLOOKUP(QID39,[111]Insumos!$A$2:$F$2700,5,FALSE)</f>
        <v>1402</v>
      </c>
      <c r="QIJ39" s="451">
        <f>+ROUND(QIH39*QII39,0)</f>
        <v>701</v>
      </c>
      <c r="QIK39" s="450" t="s">
        <v>327</v>
      </c>
      <c r="QIL39" s="450" t="s">
        <v>144</v>
      </c>
      <c r="QIM39" s="446" t="s">
        <v>145</v>
      </c>
      <c r="QIN39" s="446" t="s">
        <v>131</v>
      </c>
      <c r="QIO39" s="446" t="s">
        <v>130</v>
      </c>
      <c r="QIP39" s="446">
        <v>0.5</v>
      </c>
      <c r="QIQ39" s="451">
        <f>+VLOOKUP(QIL39,[111]Insumos!$A$2:$F$2700,5,FALSE)</f>
        <v>1402</v>
      </c>
      <c r="QIR39" s="451">
        <f>+ROUND(QIP39*QIQ39,0)</f>
        <v>701</v>
      </c>
      <c r="QIS39" s="450" t="s">
        <v>327</v>
      </c>
      <c r="QIT39" s="450" t="s">
        <v>144</v>
      </c>
      <c r="QIU39" s="446" t="s">
        <v>145</v>
      </c>
      <c r="QIV39" s="446" t="s">
        <v>131</v>
      </c>
      <c r="QIW39" s="446" t="s">
        <v>130</v>
      </c>
      <c r="QIX39" s="446">
        <v>0.5</v>
      </c>
      <c r="QIY39" s="451">
        <f>+VLOOKUP(QIT39,[111]Insumos!$A$2:$F$2700,5,FALSE)</f>
        <v>1402</v>
      </c>
      <c r="QIZ39" s="451">
        <f>+ROUND(QIX39*QIY39,0)</f>
        <v>701</v>
      </c>
      <c r="QJA39" s="450" t="s">
        <v>327</v>
      </c>
      <c r="QJB39" s="450" t="s">
        <v>144</v>
      </c>
      <c r="QJC39" s="446" t="s">
        <v>145</v>
      </c>
      <c r="QJD39" s="446" t="s">
        <v>131</v>
      </c>
      <c r="QJE39" s="446" t="s">
        <v>130</v>
      </c>
      <c r="QJF39" s="446">
        <v>0.5</v>
      </c>
      <c r="QJG39" s="451">
        <f>+VLOOKUP(QJB39,[111]Insumos!$A$2:$F$2700,5,FALSE)</f>
        <v>1402</v>
      </c>
      <c r="QJH39" s="451">
        <f>+ROUND(QJF39*QJG39,0)</f>
        <v>701</v>
      </c>
      <c r="QJI39" s="450" t="s">
        <v>327</v>
      </c>
      <c r="QJJ39" s="450" t="s">
        <v>144</v>
      </c>
      <c r="QJK39" s="446" t="s">
        <v>145</v>
      </c>
      <c r="QJL39" s="446" t="s">
        <v>131</v>
      </c>
      <c r="QJM39" s="446" t="s">
        <v>130</v>
      </c>
      <c r="QJN39" s="446">
        <v>0.5</v>
      </c>
      <c r="QJO39" s="451">
        <f>+VLOOKUP(QJJ39,[111]Insumos!$A$2:$F$2700,5,FALSE)</f>
        <v>1402</v>
      </c>
      <c r="QJP39" s="451">
        <f>+ROUND(QJN39*QJO39,0)</f>
        <v>701</v>
      </c>
      <c r="QJQ39" s="450" t="s">
        <v>327</v>
      </c>
      <c r="QJR39" s="450" t="s">
        <v>144</v>
      </c>
      <c r="QJS39" s="446" t="s">
        <v>145</v>
      </c>
      <c r="QJT39" s="446" t="s">
        <v>131</v>
      </c>
      <c r="QJU39" s="446" t="s">
        <v>130</v>
      </c>
      <c r="QJV39" s="446">
        <v>0.5</v>
      </c>
      <c r="QJW39" s="451">
        <f>+VLOOKUP(QJR39,[111]Insumos!$A$2:$F$2700,5,FALSE)</f>
        <v>1402</v>
      </c>
      <c r="QJX39" s="451">
        <f>+ROUND(QJV39*QJW39,0)</f>
        <v>701</v>
      </c>
      <c r="QJY39" s="450" t="s">
        <v>327</v>
      </c>
      <c r="QJZ39" s="450" t="s">
        <v>144</v>
      </c>
      <c r="QKA39" s="446" t="s">
        <v>145</v>
      </c>
      <c r="QKB39" s="446" t="s">
        <v>131</v>
      </c>
      <c r="QKC39" s="446" t="s">
        <v>130</v>
      </c>
      <c r="QKD39" s="446">
        <v>0.5</v>
      </c>
      <c r="QKE39" s="451">
        <f>+VLOOKUP(QJZ39,[111]Insumos!$A$2:$F$2700,5,FALSE)</f>
        <v>1402</v>
      </c>
      <c r="QKF39" s="451">
        <f>+ROUND(QKD39*QKE39,0)</f>
        <v>701</v>
      </c>
      <c r="QKG39" s="450" t="s">
        <v>327</v>
      </c>
      <c r="QKH39" s="450" t="s">
        <v>144</v>
      </c>
      <c r="QKI39" s="446" t="s">
        <v>145</v>
      </c>
      <c r="QKJ39" s="446" t="s">
        <v>131</v>
      </c>
      <c r="QKK39" s="446" t="s">
        <v>130</v>
      </c>
      <c r="QKL39" s="446">
        <v>0.5</v>
      </c>
      <c r="QKM39" s="451">
        <f>+VLOOKUP(QKH39,[111]Insumos!$A$2:$F$2700,5,FALSE)</f>
        <v>1402</v>
      </c>
      <c r="QKN39" s="451">
        <f>+ROUND(QKL39*QKM39,0)</f>
        <v>701</v>
      </c>
      <c r="QKO39" s="450" t="s">
        <v>327</v>
      </c>
      <c r="QKP39" s="450" t="s">
        <v>144</v>
      </c>
      <c r="QKQ39" s="446" t="s">
        <v>145</v>
      </c>
      <c r="QKR39" s="446" t="s">
        <v>131</v>
      </c>
      <c r="QKS39" s="446" t="s">
        <v>130</v>
      </c>
      <c r="QKT39" s="446">
        <v>0.5</v>
      </c>
      <c r="QKU39" s="451">
        <f>+VLOOKUP(QKP39,[111]Insumos!$A$2:$F$2700,5,FALSE)</f>
        <v>1402</v>
      </c>
      <c r="QKV39" s="451">
        <f>+ROUND(QKT39*QKU39,0)</f>
        <v>701</v>
      </c>
      <c r="QKW39" s="450" t="s">
        <v>327</v>
      </c>
      <c r="QKX39" s="450" t="s">
        <v>144</v>
      </c>
      <c r="QKY39" s="446" t="s">
        <v>145</v>
      </c>
      <c r="QKZ39" s="446" t="s">
        <v>131</v>
      </c>
      <c r="QLA39" s="446" t="s">
        <v>130</v>
      </c>
      <c r="QLB39" s="446">
        <v>0.5</v>
      </c>
      <c r="QLC39" s="451">
        <f>+VLOOKUP(QKX39,[111]Insumos!$A$2:$F$2700,5,FALSE)</f>
        <v>1402</v>
      </c>
      <c r="QLD39" s="451">
        <f>+ROUND(QLB39*QLC39,0)</f>
        <v>701</v>
      </c>
      <c r="QLE39" s="450" t="s">
        <v>327</v>
      </c>
      <c r="QLF39" s="450" t="s">
        <v>144</v>
      </c>
      <c r="QLG39" s="446" t="s">
        <v>145</v>
      </c>
      <c r="QLH39" s="446" t="s">
        <v>131</v>
      </c>
      <c r="QLI39" s="446" t="s">
        <v>130</v>
      </c>
      <c r="QLJ39" s="446">
        <v>0.5</v>
      </c>
      <c r="QLK39" s="451">
        <f>+VLOOKUP(QLF39,[111]Insumos!$A$2:$F$2700,5,FALSE)</f>
        <v>1402</v>
      </c>
      <c r="QLL39" s="451">
        <f>+ROUND(QLJ39*QLK39,0)</f>
        <v>701</v>
      </c>
      <c r="QLM39" s="450" t="s">
        <v>327</v>
      </c>
      <c r="QLN39" s="450" t="s">
        <v>144</v>
      </c>
      <c r="QLO39" s="446" t="s">
        <v>145</v>
      </c>
      <c r="QLP39" s="446" t="s">
        <v>131</v>
      </c>
      <c r="QLQ39" s="446" t="s">
        <v>130</v>
      </c>
      <c r="QLR39" s="446">
        <v>0.5</v>
      </c>
      <c r="QLS39" s="451">
        <f>+VLOOKUP(QLN39,[111]Insumos!$A$2:$F$2700,5,FALSE)</f>
        <v>1402</v>
      </c>
      <c r="QLT39" s="451">
        <f>+ROUND(QLR39*QLS39,0)</f>
        <v>701</v>
      </c>
      <c r="QLU39" s="450" t="s">
        <v>327</v>
      </c>
      <c r="QLV39" s="450" t="s">
        <v>144</v>
      </c>
      <c r="QLW39" s="446" t="s">
        <v>145</v>
      </c>
      <c r="QLX39" s="446" t="s">
        <v>131</v>
      </c>
      <c r="QLY39" s="446" t="s">
        <v>130</v>
      </c>
      <c r="QLZ39" s="446">
        <v>0.5</v>
      </c>
      <c r="QMA39" s="451">
        <f>+VLOOKUP(QLV39,[111]Insumos!$A$2:$F$2700,5,FALSE)</f>
        <v>1402</v>
      </c>
      <c r="QMB39" s="451">
        <f>+ROUND(QLZ39*QMA39,0)</f>
        <v>701</v>
      </c>
      <c r="QMC39" s="450" t="s">
        <v>327</v>
      </c>
      <c r="QMD39" s="450" t="s">
        <v>144</v>
      </c>
      <c r="QME39" s="446" t="s">
        <v>145</v>
      </c>
      <c r="QMF39" s="446" t="s">
        <v>131</v>
      </c>
      <c r="QMG39" s="446" t="s">
        <v>130</v>
      </c>
      <c r="QMH39" s="446">
        <v>0.5</v>
      </c>
      <c r="QMI39" s="451">
        <f>+VLOOKUP(QMD39,[111]Insumos!$A$2:$F$2700,5,FALSE)</f>
        <v>1402</v>
      </c>
      <c r="QMJ39" s="451">
        <f>+ROUND(QMH39*QMI39,0)</f>
        <v>701</v>
      </c>
      <c r="QMK39" s="450" t="s">
        <v>327</v>
      </c>
      <c r="QML39" s="450" t="s">
        <v>144</v>
      </c>
      <c r="QMM39" s="446" t="s">
        <v>145</v>
      </c>
      <c r="QMN39" s="446" t="s">
        <v>131</v>
      </c>
      <c r="QMO39" s="446" t="s">
        <v>130</v>
      </c>
      <c r="QMP39" s="446">
        <v>0.5</v>
      </c>
      <c r="QMQ39" s="451">
        <f>+VLOOKUP(QML39,[111]Insumos!$A$2:$F$2700,5,FALSE)</f>
        <v>1402</v>
      </c>
      <c r="QMR39" s="451">
        <f>+ROUND(QMP39*QMQ39,0)</f>
        <v>701</v>
      </c>
      <c r="QMS39" s="450" t="s">
        <v>327</v>
      </c>
      <c r="QMT39" s="450" t="s">
        <v>144</v>
      </c>
      <c r="QMU39" s="446" t="s">
        <v>145</v>
      </c>
      <c r="QMV39" s="446" t="s">
        <v>131</v>
      </c>
      <c r="QMW39" s="446" t="s">
        <v>130</v>
      </c>
      <c r="QMX39" s="446">
        <v>0.5</v>
      </c>
      <c r="QMY39" s="451">
        <f>+VLOOKUP(QMT39,[111]Insumos!$A$2:$F$2700,5,FALSE)</f>
        <v>1402</v>
      </c>
      <c r="QMZ39" s="451">
        <f>+ROUND(QMX39*QMY39,0)</f>
        <v>701</v>
      </c>
      <c r="QNA39" s="450" t="s">
        <v>327</v>
      </c>
      <c r="QNB39" s="450" t="s">
        <v>144</v>
      </c>
      <c r="QNC39" s="446" t="s">
        <v>145</v>
      </c>
      <c r="QND39" s="446" t="s">
        <v>131</v>
      </c>
      <c r="QNE39" s="446" t="s">
        <v>130</v>
      </c>
      <c r="QNF39" s="446">
        <v>0.5</v>
      </c>
      <c r="QNG39" s="451">
        <f>+VLOOKUP(QNB39,[111]Insumos!$A$2:$F$2700,5,FALSE)</f>
        <v>1402</v>
      </c>
      <c r="QNH39" s="451">
        <f>+ROUND(QNF39*QNG39,0)</f>
        <v>701</v>
      </c>
      <c r="QNI39" s="450" t="s">
        <v>327</v>
      </c>
      <c r="QNJ39" s="450" t="s">
        <v>144</v>
      </c>
      <c r="QNK39" s="446" t="s">
        <v>145</v>
      </c>
      <c r="QNL39" s="446" t="s">
        <v>131</v>
      </c>
      <c r="QNM39" s="446" t="s">
        <v>130</v>
      </c>
      <c r="QNN39" s="446">
        <v>0.5</v>
      </c>
      <c r="QNO39" s="451">
        <f>+VLOOKUP(QNJ39,[111]Insumos!$A$2:$F$2700,5,FALSE)</f>
        <v>1402</v>
      </c>
      <c r="QNP39" s="451">
        <f>+ROUND(QNN39*QNO39,0)</f>
        <v>701</v>
      </c>
      <c r="QNQ39" s="450" t="s">
        <v>327</v>
      </c>
      <c r="QNR39" s="450" t="s">
        <v>144</v>
      </c>
      <c r="QNS39" s="446" t="s">
        <v>145</v>
      </c>
      <c r="QNT39" s="446" t="s">
        <v>131</v>
      </c>
      <c r="QNU39" s="446" t="s">
        <v>130</v>
      </c>
      <c r="QNV39" s="446">
        <v>0.5</v>
      </c>
      <c r="QNW39" s="451">
        <f>+VLOOKUP(QNR39,[111]Insumos!$A$2:$F$2700,5,FALSE)</f>
        <v>1402</v>
      </c>
      <c r="QNX39" s="451">
        <f>+ROUND(QNV39*QNW39,0)</f>
        <v>701</v>
      </c>
      <c r="QNY39" s="450" t="s">
        <v>327</v>
      </c>
      <c r="QNZ39" s="450" t="s">
        <v>144</v>
      </c>
      <c r="QOA39" s="446" t="s">
        <v>145</v>
      </c>
      <c r="QOB39" s="446" t="s">
        <v>131</v>
      </c>
      <c r="QOC39" s="446" t="s">
        <v>130</v>
      </c>
      <c r="QOD39" s="446">
        <v>0.5</v>
      </c>
      <c r="QOE39" s="451">
        <f>+VLOOKUP(QNZ39,[111]Insumos!$A$2:$F$2700,5,FALSE)</f>
        <v>1402</v>
      </c>
      <c r="QOF39" s="451">
        <f>+ROUND(QOD39*QOE39,0)</f>
        <v>701</v>
      </c>
      <c r="QOG39" s="450" t="s">
        <v>327</v>
      </c>
      <c r="QOH39" s="450" t="s">
        <v>144</v>
      </c>
      <c r="QOI39" s="446" t="s">
        <v>145</v>
      </c>
      <c r="QOJ39" s="446" t="s">
        <v>131</v>
      </c>
      <c r="QOK39" s="446" t="s">
        <v>130</v>
      </c>
      <c r="QOL39" s="446">
        <v>0.5</v>
      </c>
      <c r="QOM39" s="451">
        <f>+VLOOKUP(QOH39,[111]Insumos!$A$2:$F$2700,5,FALSE)</f>
        <v>1402</v>
      </c>
      <c r="QON39" s="451">
        <f>+ROUND(QOL39*QOM39,0)</f>
        <v>701</v>
      </c>
      <c r="QOO39" s="450" t="s">
        <v>327</v>
      </c>
      <c r="QOP39" s="450" t="s">
        <v>144</v>
      </c>
      <c r="QOQ39" s="446" t="s">
        <v>145</v>
      </c>
      <c r="QOR39" s="446" t="s">
        <v>131</v>
      </c>
      <c r="QOS39" s="446" t="s">
        <v>130</v>
      </c>
      <c r="QOT39" s="446">
        <v>0.5</v>
      </c>
      <c r="QOU39" s="451">
        <f>+VLOOKUP(QOP39,[111]Insumos!$A$2:$F$2700,5,FALSE)</f>
        <v>1402</v>
      </c>
      <c r="QOV39" s="451">
        <f>+ROUND(QOT39*QOU39,0)</f>
        <v>701</v>
      </c>
      <c r="QOW39" s="450" t="s">
        <v>327</v>
      </c>
      <c r="QOX39" s="450" t="s">
        <v>144</v>
      </c>
      <c r="QOY39" s="446" t="s">
        <v>145</v>
      </c>
      <c r="QOZ39" s="446" t="s">
        <v>131</v>
      </c>
      <c r="QPA39" s="446" t="s">
        <v>130</v>
      </c>
      <c r="QPB39" s="446">
        <v>0.5</v>
      </c>
      <c r="QPC39" s="451">
        <f>+VLOOKUP(QOX39,[111]Insumos!$A$2:$F$2700,5,FALSE)</f>
        <v>1402</v>
      </c>
      <c r="QPD39" s="451">
        <f>+ROUND(QPB39*QPC39,0)</f>
        <v>701</v>
      </c>
      <c r="QPE39" s="450" t="s">
        <v>327</v>
      </c>
      <c r="QPF39" s="450" t="s">
        <v>144</v>
      </c>
      <c r="QPG39" s="446" t="s">
        <v>145</v>
      </c>
      <c r="QPH39" s="446" t="s">
        <v>131</v>
      </c>
      <c r="QPI39" s="446" t="s">
        <v>130</v>
      </c>
      <c r="QPJ39" s="446">
        <v>0.5</v>
      </c>
      <c r="QPK39" s="451">
        <f>+VLOOKUP(QPF39,[111]Insumos!$A$2:$F$2700,5,FALSE)</f>
        <v>1402</v>
      </c>
      <c r="QPL39" s="451">
        <f>+ROUND(QPJ39*QPK39,0)</f>
        <v>701</v>
      </c>
      <c r="QPM39" s="450" t="s">
        <v>327</v>
      </c>
      <c r="QPN39" s="450" t="s">
        <v>144</v>
      </c>
      <c r="QPO39" s="446" t="s">
        <v>145</v>
      </c>
      <c r="QPP39" s="446" t="s">
        <v>131</v>
      </c>
      <c r="QPQ39" s="446" t="s">
        <v>130</v>
      </c>
      <c r="QPR39" s="446">
        <v>0.5</v>
      </c>
      <c r="QPS39" s="451">
        <f>+VLOOKUP(QPN39,[111]Insumos!$A$2:$F$2700,5,FALSE)</f>
        <v>1402</v>
      </c>
      <c r="QPT39" s="451">
        <f>+ROUND(QPR39*QPS39,0)</f>
        <v>701</v>
      </c>
      <c r="QPU39" s="450" t="s">
        <v>327</v>
      </c>
      <c r="QPV39" s="450" t="s">
        <v>144</v>
      </c>
      <c r="QPW39" s="446" t="s">
        <v>145</v>
      </c>
      <c r="QPX39" s="446" t="s">
        <v>131</v>
      </c>
      <c r="QPY39" s="446" t="s">
        <v>130</v>
      </c>
      <c r="QPZ39" s="446">
        <v>0.5</v>
      </c>
      <c r="QQA39" s="451">
        <f>+VLOOKUP(QPV39,[111]Insumos!$A$2:$F$2700,5,FALSE)</f>
        <v>1402</v>
      </c>
      <c r="QQB39" s="451">
        <f>+ROUND(QPZ39*QQA39,0)</f>
        <v>701</v>
      </c>
      <c r="QQC39" s="450" t="s">
        <v>327</v>
      </c>
      <c r="QQD39" s="450" t="s">
        <v>144</v>
      </c>
      <c r="QQE39" s="446" t="s">
        <v>145</v>
      </c>
      <c r="QQF39" s="446" t="s">
        <v>131</v>
      </c>
      <c r="QQG39" s="446" t="s">
        <v>130</v>
      </c>
      <c r="QQH39" s="446">
        <v>0.5</v>
      </c>
      <c r="QQI39" s="451">
        <f>+VLOOKUP(QQD39,[111]Insumos!$A$2:$F$2700,5,FALSE)</f>
        <v>1402</v>
      </c>
      <c r="QQJ39" s="451">
        <f>+ROUND(QQH39*QQI39,0)</f>
        <v>701</v>
      </c>
      <c r="QQK39" s="450" t="s">
        <v>327</v>
      </c>
      <c r="QQL39" s="450" t="s">
        <v>144</v>
      </c>
      <c r="QQM39" s="446" t="s">
        <v>145</v>
      </c>
      <c r="QQN39" s="446" t="s">
        <v>131</v>
      </c>
      <c r="QQO39" s="446" t="s">
        <v>130</v>
      </c>
      <c r="QQP39" s="446">
        <v>0.5</v>
      </c>
      <c r="QQQ39" s="451">
        <f>+VLOOKUP(QQL39,[111]Insumos!$A$2:$F$2700,5,FALSE)</f>
        <v>1402</v>
      </c>
      <c r="QQR39" s="451">
        <f>+ROUND(QQP39*QQQ39,0)</f>
        <v>701</v>
      </c>
      <c r="QQS39" s="450" t="s">
        <v>327</v>
      </c>
      <c r="QQT39" s="450" t="s">
        <v>144</v>
      </c>
      <c r="QQU39" s="446" t="s">
        <v>145</v>
      </c>
      <c r="QQV39" s="446" t="s">
        <v>131</v>
      </c>
      <c r="QQW39" s="446" t="s">
        <v>130</v>
      </c>
      <c r="QQX39" s="446">
        <v>0.5</v>
      </c>
      <c r="QQY39" s="451">
        <f>+VLOOKUP(QQT39,[111]Insumos!$A$2:$F$2700,5,FALSE)</f>
        <v>1402</v>
      </c>
      <c r="QQZ39" s="451">
        <f>+ROUND(QQX39*QQY39,0)</f>
        <v>701</v>
      </c>
      <c r="QRA39" s="450" t="s">
        <v>327</v>
      </c>
      <c r="QRB39" s="450" t="s">
        <v>144</v>
      </c>
      <c r="QRC39" s="446" t="s">
        <v>145</v>
      </c>
      <c r="QRD39" s="446" t="s">
        <v>131</v>
      </c>
      <c r="QRE39" s="446" t="s">
        <v>130</v>
      </c>
      <c r="QRF39" s="446">
        <v>0.5</v>
      </c>
      <c r="QRG39" s="451">
        <f>+VLOOKUP(QRB39,[111]Insumos!$A$2:$F$2700,5,FALSE)</f>
        <v>1402</v>
      </c>
      <c r="QRH39" s="451">
        <f>+ROUND(QRF39*QRG39,0)</f>
        <v>701</v>
      </c>
      <c r="QRI39" s="450" t="s">
        <v>327</v>
      </c>
      <c r="QRJ39" s="450" t="s">
        <v>144</v>
      </c>
      <c r="QRK39" s="446" t="s">
        <v>145</v>
      </c>
      <c r="QRL39" s="446" t="s">
        <v>131</v>
      </c>
      <c r="QRM39" s="446" t="s">
        <v>130</v>
      </c>
      <c r="QRN39" s="446">
        <v>0.5</v>
      </c>
      <c r="QRO39" s="451">
        <f>+VLOOKUP(QRJ39,[111]Insumos!$A$2:$F$2700,5,FALSE)</f>
        <v>1402</v>
      </c>
      <c r="QRP39" s="451">
        <f>+ROUND(QRN39*QRO39,0)</f>
        <v>701</v>
      </c>
      <c r="QRQ39" s="450" t="s">
        <v>327</v>
      </c>
      <c r="QRR39" s="450" t="s">
        <v>144</v>
      </c>
      <c r="QRS39" s="446" t="s">
        <v>145</v>
      </c>
      <c r="QRT39" s="446" t="s">
        <v>131</v>
      </c>
      <c r="QRU39" s="446" t="s">
        <v>130</v>
      </c>
      <c r="QRV39" s="446">
        <v>0.5</v>
      </c>
      <c r="QRW39" s="451">
        <f>+VLOOKUP(QRR39,[111]Insumos!$A$2:$F$2700,5,FALSE)</f>
        <v>1402</v>
      </c>
      <c r="QRX39" s="451">
        <f>+ROUND(QRV39*QRW39,0)</f>
        <v>701</v>
      </c>
      <c r="QRY39" s="450" t="s">
        <v>327</v>
      </c>
      <c r="QRZ39" s="450" t="s">
        <v>144</v>
      </c>
      <c r="QSA39" s="446" t="s">
        <v>145</v>
      </c>
      <c r="QSB39" s="446" t="s">
        <v>131</v>
      </c>
      <c r="QSC39" s="446" t="s">
        <v>130</v>
      </c>
      <c r="QSD39" s="446">
        <v>0.5</v>
      </c>
      <c r="QSE39" s="451">
        <f>+VLOOKUP(QRZ39,[111]Insumos!$A$2:$F$2700,5,FALSE)</f>
        <v>1402</v>
      </c>
      <c r="QSF39" s="451">
        <f>+ROUND(QSD39*QSE39,0)</f>
        <v>701</v>
      </c>
      <c r="QSG39" s="450" t="s">
        <v>327</v>
      </c>
      <c r="QSH39" s="450" t="s">
        <v>144</v>
      </c>
      <c r="QSI39" s="446" t="s">
        <v>145</v>
      </c>
      <c r="QSJ39" s="446" t="s">
        <v>131</v>
      </c>
      <c r="QSK39" s="446" t="s">
        <v>130</v>
      </c>
      <c r="QSL39" s="446">
        <v>0.5</v>
      </c>
      <c r="QSM39" s="451">
        <f>+VLOOKUP(QSH39,[111]Insumos!$A$2:$F$2700,5,FALSE)</f>
        <v>1402</v>
      </c>
      <c r="QSN39" s="451">
        <f>+ROUND(QSL39*QSM39,0)</f>
        <v>701</v>
      </c>
      <c r="QSO39" s="450" t="s">
        <v>327</v>
      </c>
      <c r="QSP39" s="450" t="s">
        <v>144</v>
      </c>
      <c r="QSQ39" s="446" t="s">
        <v>145</v>
      </c>
      <c r="QSR39" s="446" t="s">
        <v>131</v>
      </c>
      <c r="QSS39" s="446" t="s">
        <v>130</v>
      </c>
      <c r="QST39" s="446">
        <v>0.5</v>
      </c>
      <c r="QSU39" s="451">
        <f>+VLOOKUP(QSP39,[111]Insumos!$A$2:$F$2700,5,FALSE)</f>
        <v>1402</v>
      </c>
      <c r="QSV39" s="451">
        <f>+ROUND(QST39*QSU39,0)</f>
        <v>701</v>
      </c>
      <c r="QSW39" s="450" t="s">
        <v>327</v>
      </c>
      <c r="QSX39" s="450" t="s">
        <v>144</v>
      </c>
      <c r="QSY39" s="446" t="s">
        <v>145</v>
      </c>
      <c r="QSZ39" s="446" t="s">
        <v>131</v>
      </c>
      <c r="QTA39" s="446" t="s">
        <v>130</v>
      </c>
      <c r="QTB39" s="446">
        <v>0.5</v>
      </c>
      <c r="QTC39" s="451">
        <f>+VLOOKUP(QSX39,[111]Insumos!$A$2:$F$2700,5,FALSE)</f>
        <v>1402</v>
      </c>
      <c r="QTD39" s="451">
        <f>+ROUND(QTB39*QTC39,0)</f>
        <v>701</v>
      </c>
      <c r="QTE39" s="450" t="s">
        <v>327</v>
      </c>
      <c r="QTF39" s="450" t="s">
        <v>144</v>
      </c>
      <c r="QTG39" s="446" t="s">
        <v>145</v>
      </c>
      <c r="QTH39" s="446" t="s">
        <v>131</v>
      </c>
      <c r="QTI39" s="446" t="s">
        <v>130</v>
      </c>
      <c r="QTJ39" s="446">
        <v>0.5</v>
      </c>
      <c r="QTK39" s="451">
        <f>+VLOOKUP(QTF39,[111]Insumos!$A$2:$F$2700,5,FALSE)</f>
        <v>1402</v>
      </c>
      <c r="QTL39" s="451">
        <f>+ROUND(QTJ39*QTK39,0)</f>
        <v>701</v>
      </c>
      <c r="QTM39" s="450" t="s">
        <v>327</v>
      </c>
      <c r="QTN39" s="450" t="s">
        <v>144</v>
      </c>
      <c r="QTO39" s="446" t="s">
        <v>145</v>
      </c>
      <c r="QTP39" s="446" t="s">
        <v>131</v>
      </c>
      <c r="QTQ39" s="446" t="s">
        <v>130</v>
      </c>
      <c r="QTR39" s="446">
        <v>0.5</v>
      </c>
      <c r="QTS39" s="451">
        <f>+VLOOKUP(QTN39,[111]Insumos!$A$2:$F$2700,5,FALSE)</f>
        <v>1402</v>
      </c>
      <c r="QTT39" s="451">
        <f>+ROUND(QTR39*QTS39,0)</f>
        <v>701</v>
      </c>
      <c r="QTU39" s="450" t="s">
        <v>327</v>
      </c>
      <c r="QTV39" s="450" t="s">
        <v>144</v>
      </c>
      <c r="QTW39" s="446" t="s">
        <v>145</v>
      </c>
      <c r="QTX39" s="446" t="s">
        <v>131</v>
      </c>
      <c r="QTY39" s="446" t="s">
        <v>130</v>
      </c>
      <c r="QTZ39" s="446">
        <v>0.5</v>
      </c>
      <c r="QUA39" s="451">
        <f>+VLOOKUP(QTV39,[111]Insumos!$A$2:$F$2700,5,FALSE)</f>
        <v>1402</v>
      </c>
      <c r="QUB39" s="451">
        <f>+ROUND(QTZ39*QUA39,0)</f>
        <v>701</v>
      </c>
      <c r="QUC39" s="450" t="s">
        <v>327</v>
      </c>
      <c r="QUD39" s="450" t="s">
        <v>144</v>
      </c>
      <c r="QUE39" s="446" t="s">
        <v>145</v>
      </c>
      <c r="QUF39" s="446" t="s">
        <v>131</v>
      </c>
      <c r="QUG39" s="446" t="s">
        <v>130</v>
      </c>
      <c r="QUH39" s="446">
        <v>0.5</v>
      </c>
      <c r="QUI39" s="451">
        <f>+VLOOKUP(QUD39,[111]Insumos!$A$2:$F$2700,5,FALSE)</f>
        <v>1402</v>
      </c>
      <c r="QUJ39" s="451">
        <f>+ROUND(QUH39*QUI39,0)</f>
        <v>701</v>
      </c>
      <c r="QUK39" s="450" t="s">
        <v>327</v>
      </c>
      <c r="QUL39" s="450" t="s">
        <v>144</v>
      </c>
      <c r="QUM39" s="446" t="s">
        <v>145</v>
      </c>
      <c r="QUN39" s="446" t="s">
        <v>131</v>
      </c>
      <c r="QUO39" s="446" t="s">
        <v>130</v>
      </c>
      <c r="QUP39" s="446">
        <v>0.5</v>
      </c>
      <c r="QUQ39" s="451">
        <f>+VLOOKUP(QUL39,[111]Insumos!$A$2:$F$2700,5,FALSE)</f>
        <v>1402</v>
      </c>
      <c r="QUR39" s="451">
        <f>+ROUND(QUP39*QUQ39,0)</f>
        <v>701</v>
      </c>
      <c r="QUS39" s="450" t="s">
        <v>327</v>
      </c>
      <c r="QUT39" s="450" t="s">
        <v>144</v>
      </c>
      <c r="QUU39" s="446" t="s">
        <v>145</v>
      </c>
      <c r="QUV39" s="446" t="s">
        <v>131</v>
      </c>
      <c r="QUW39" s="446" t="s">
        <v>130</v>
      </c>
      <c r="QUX39" s="446">
        <v>0.5</v>
      </c>
      <c r="QUY39" s="451">
        <f>+VLOOKUP(QUT39,[111]Insumos!$A$2:$F$2700,5,FALSE)</f>
        <v>1402</v>
      </c>
      <c r="QUZ39" s="451">
        <f>+ROUND(QUX39*QUY39,0)</f>
        <v>701</v>
      </c>
      <c r="QVA39" s="450" t="s">
        <v>327</v>
      </c>
      <c r="QVB39" s="450" t="s">
        <v>144</v>
      </c>
      <c r="QVC39" s="446" t="s">
        <v>145</v>
      </c>
      <c r="QVD39" s="446" t="s">
        <v>131</v>
      </c>
      <c r="QVE39" s="446" t="s">
        <v>130</v>
      </c>
      <c r="QVF39" s="446">
        <v>0.5</v>
      </c>
      <c r="QVG39" s="451">
        <f>+VLOOKUP(QVB39,[111]Insumos!$A$2:$F$2700,5,FALSE)</f>
        <v>1402</v>
      </c>
      <c r="QVH39" s="451">
        <f>+ROUND(QVF39*QVG39,0)</f>
        <v>701</v>
      </c>
      <c r="QVI39" s="450" t="s">
        <v>327</v>
      </c>
      <c r="QVJ39" s="450" t="s">
        <v>144</v>
      </c>
      <c r="QVK39" s="446" t="s">
        <v>145</v>
      </c>
      <c r="QVL39" s="446" t="s">
        <v>131</v>
      </c>
      <c r="QVM39" s="446" t="s">
        <v>130</v>
      </c>
      <c r="QVN39" s="446">
        <v>0.5</v>
      </c>
      <c r="QVO39" s="451">
        <f>+VLOOKUP(QVJ39,[111]Insumos!$A$2:$F$2700,5,FALSE)</f>
        <v>1402</v>
      </c>
      <c r="QVP39" s="451">
        <f>+ROUND(QVN39*QVO39,0)</f>
        <v>701</v>
      </c>
      <c r="QVQ39" s="450" t="s">
        <v>327</v>
      </c>
      <c r="QVR39" s="450" t="s">
        <v>144</v>
      </c>
      <c r="QVS39" s="446" t="s">
        <v>145</v>
      </c>
      <c r="QVT39" s="446" t="s">
        <v>131</v>
      </c>
      <c r="QVU39" s="446" t="s">
        <v>130</v>
      </c>
      <c r="QVV39" s="446">
        <v>0.5</v>
      </c>
      <c r="QVW39" s="451">
        <f>+VLOOKUP(QVR39,[111]Insumos!$A$2:$F$2700,5,FALSE)</f>
        <v>1402</v>
      </c>
      <c r="QVX39" s="451">
        <f>+ROUND(QVV39*QVW39,0)</f>
        <v>701</v>
      </c>
      <c r="QVY39" s="450" t="s">
        <v>327</v>
      </c>
      <c r="QVZ39" s="450" t="s">
        <v>144</v>
      </c>
      <c r="QWA39" s="446" t="s">
        <v>145</v>
      </c>
      <c r="QWB39" s="446" t="s">
        <v>131</v>
      </c>
      <c r="QWC39" s="446" t="s">
        <v>130</v>
      </c>
      <c r="QWD39" s="446">
        <v>0.5</v>
      </c>
      <c r="QWE39" s="451">
        <f>+VLOOKUP(QVZ39,[111]Insumos!$A$2:$F$2700,5,FALSE)</f>
        <v>1402</v>
      </c>
      <c r="QWF39" s="451">
        <f>+ROUND(QWD39*QWE39,0)</f>
        <v>701</v>
      </c>
      <c r="QWG39" s="450" t="s">
        <v>327</v>
      </c>
      <c r="QWH39" s="450" t="s">
        <v>144</v>
      </c>
      <c r="QWI39" s="446" t="s">
        <v>145</v>
      </c>
      <c r="QWJ39" s="446" t="s">
        <v>131</v>
      </c>
      <c r="QWK39" s="446" t="s">
        <v>130</v>
      </c>
      <c r="QWL39" s="446">
        <v>0.5</v>
      </c>
      <c r="QWM39" s="451">
        <f>+VLOOKUP(QWH39,[111]Insumos!$A$2:$F$2700,5,FALSE)</f>
        <v>1402</v>
      </c>
      <c r="QWN39" s="451">
        <f>+ROUND(QWL39*QWM39,0)</f>
        <v>701</v>
      </c>
      <c r="QWO39" s="450" t="s">
        <v>327</v>
      </c>
      <c r="QWP39" s="450" t="s">
        <v>144</v>
      </c>
      <c r="QWQ39" s="446" t="s">
        <v>145</v>
      </c>
      <c r="QWR39" s="446" t="s">
        <v>131</v>
      </c>
      <c r="QWS39" s="446" t="s">
        <v>130</v>
      </c>
      <c r="QWT39" s="446">
        <v>0.5</v>
      </c>
      <c r="QWU39" s="451">
        <f>+VLOOKUP(QWP39,[111]Insumos!$A$2:$F$2700,5,FALSE)</f>
        <v>1402</v>
      </c>
      <c r="QWV39" s="451">
        <f>+ROUND(QWT39*QWU39,0)</f>
        <v>701</v>
      </c>
      <c r="QWW39" s="450" t="s">
        <v>327</v>
      </c>
      <c r="QWX39" s="450" t="s">
        <v>144</v>
      </c>
      <c r="QWY39" s="446" t="s">
        <v>145</v>
      </c>
      <c r="QWZ39" s="446" t="s">
        <v>131</v>
      </c>
      <c r="QXA39" s="446" t="s">
        <v>130</v>
      </c>
      <c r="QXB39" s="446">
        <v>0.5</v>
      </c>
      <c r="QXC39" s="451">
        <f>+VLOOKUP(QWX39,[111]Insumos!$A$2:$F$2700,5,FALSE)</f>
        <v>1402</v>
      </c>
      <c r="QXD39" s="451">
        <f>+ROUND(QXB39*QXC39,0)</f>
        <v>701</v>
      </c>
      <c r="QXE39" s="450" t="s">
        <v>327</v>
      </c>
      <c r="QXF39" s="450" t="s">
        <v>144</v>
      </c>
      <c r="QXG39" s="446" t="s">
        <v>145</v>
      </c>
      <c r="QXH39" s="446" t="s">
        <v>131</v>
      </c>
      <c r="QXI39" s="446" t="s">
        <v>130</v>
      </c>
      <c r="QXJ39" s="446">
        <v>0.5</v>
      </c>
      <c r="QXK39" s="451">
        <f>+VLOOKUP(QXF39,[111]Insumos!$A$2:$F$2700,5,FALSE)</f>
        <v>1402</v>
      </c>
      <c r="QXL39" s="451">
        <f>+ROUND(QXJ39*QXK39,0)</f>
        <v>701</v>
      </c>
      <c r="QXM39" s="450" t="s">
        <v>327</v>
      </c>
      <c r="QXN39" s="450" t="s">
        <v>144</v>
      </c>
      <c r="QXO39" s="446" t="s">
        <v>145</v>
      </c>
      <c r="QXP39" s="446" t="s">
        <v>131</v>
      </c>
      <c r="QXQ39" s="446" t="s">
        <v>130</v>
      </c>
      <c r="QXR39" s="446">
        <v>0.5</v>
      </c>
      <c r="QXS39" s="451">
        <f>+VLOOKUP(QXN39,[111]Insumos!$A$2:$F$2700,5,FALSE)</f>
        <v>1402</v>
      </c>
      <c r="QXT39" s="451">
        <f>+ROUND(QXR39*QXS39,0)</f>
        <v>701</v>
      </c>
      <c r="QXU39" s="450" t="s">
        <v>327</v>
      </c>
      <c r="QXV39" s="450" t="s">
        <v>144</v>
      </c>
      <c r="QXW39" s="446" t="s">
        <v>145</v>
      </c>
      <c r="QXX39" s="446" t="s">
        <v>131</v>
      </c>
      <c r="QXY39" s="446" t="s">
        <v>130</v>
      </c>
      <c r="QXZ39" s="446">
        <v>0.5</v>
      </c>
      <c r="QYA39" s="451">
        <f>+VLOOKUP(QXV39,[111]Insumos!$A$2:$F$2700,5,FALSE)</f>
        <v>1402</v>
      </c>
      <c r="QYB39" s="451">
        <f>+ROUND(QXZ39*QYA39,0)</f>
        <v>701</v>
      </c>
      <c r="QYC39" s="450" t="s">
        <v>327</v>
      </c>
      <c r="QYD39" s="450" t="s">
        <v>144</v>
      </c>
      <c r="QYE39" s="446" t="s">
        <v>145</v>
      </c>
      <c r="QYF39" s="446" t="s">
        <v>131</v>
      </c>
      <c r="QYG39" s="446" t="s">
        <v>130</v>
      </c>
      <c r="QYH39" s="446">
        <v>0.5</v>
      </c>
      <c r="QYI39" s="451">
        <f>+VLOOKUP(QYD39,[111]Insumos!$A$2:$F$2700,5,FALSE)</f>
        <v>1402</v>
      </c>
      <c r="QYJ39" s="451">
        <f>+ROUND(QYH39*QYI39,0)</f>
        <v>701</v>
      </c>
      <c r="QYK39" s="450" t="s">
        <v>327</v>
      </c>
      <c r="QYL39" s="450" t="s">
        <v>144</v>
      </c>
      <c r="QYM39" s="446" t="s">
        <v>145</v>
      </c>
      <c r="QYN39" s="446" t="s">
        <v>131</v>
      </c>
      <c r="QYO39" s="446" t="s">
        <v>130</v>
      </c>
      <c r="QYP39" s="446">
        <v>0.5</v>
      </c>
      <c r="QYQ39" s="451">
        <f>+VLOOKUP(QYL39,[111]Insumos!$A$2:$F$2700,5,FALSE)</f>
        <v>1402</v>
      </c>
      <c r="QYR39" s="451">
        <f>+ROUND(QYP39*QYQ39,0)</f>
        <v>701</v>
      </c>
      <c r="QYS39" s="450" t="s">
        <v>327</v>
      </c>
      <c r="QYT39" s="450" t="s">
        <v>144</v>
      </c>
      <c r="QYU39" s="446" t="s">
        <v>145</v>
      </c>
      <c r="QYV39" s="446" t="s">
        <v>131</v>
      </c>
      <c r="QYW39" s="446" t="s">
        <v>130</v>
      </c>
      <c r="QYX39" s="446">
        <v>0.5</v>
      </c>
      <c r="QYY39" s="451">
        <f>+VLOOKUP(QYT39,[111]Insumos!$A$2:$F$2700,5,FALSE)</f>
        <v>1402</v>
      </c>
      <c r="QYZ39" s="451">
        <f>+ROUND(QYX39*QYY39,0)</f>
        <v>701</v>
      </c>
      <c r="QZA39" s="450" t="s">
        <v>327</v>
      </c>
      <c r="QZB39" s="450" t="s">
        <v>144</v>
      </c>
      <c r="QZC39" s="446" t="s">
        <v>145</v>
      </c>
      <c r="QZD39" s="446" t="s">
        <v>131</v>
      </c>
      <c r="QZE39" s="446" t="s">
        <v>130</v>
      </c>
      <c r="QZF39" s="446">
        <v>0.5</v>
      </c>
      <c r="QZG39" s="451">
        <f>+VLOOKUP(QZB39,[111]Insumos!$A$2:$F$2700,5,FALSE)</f>
        <v>1402</v>
      </c>
      <c r="QZH39" s="451">
        <f>+ROUND(QZF39*QZG39,0)</f>
        <v>701</v>
      </c>
      <c r="QZI39" s="450" t="s">
        <v>327</v>
      </c>
      <c r="QZJ39" s="450" t="s">
        <v>144</v>
      </c>
      <c r="QZK39" s="446" t="s">
        <v>145</v>
      </c>
      <c r="QZL39" s="446" t="s">
        <v>131</v>
      </c>
      <c r="QZM39" s="446" t="s">
        <v>130</v>
      </c>
      <c r="QZN39" s="446">
        <v>0.5</v>
      </c>
      <c r="QZO39" s="451">
        <f>+VLOOKUP(QZJ39,[111]Insumos!$A$2:$F$2700,5,FALSE)</f>
        <v>1402</v>
      </c>
      <c r="QZP39" s="451">
        <f>+ROUND(QZN39*QZO39,0)</f>
        <v>701</v>
      </c>
      <c r="QZQ39" s="450" t="s">
        <v>327</v>
      </c>
      <c r="QZR39" s="450" t="s">
        <v>144</v>
      </c>
      <c r="QZS39" s="446" t="s">
        <v>145</v>
      </c>
      <c r="QZT39" s="446" t="s">
        <v>131</v>
      </c>
      <c r="QZU39" s="446" t="s">
        <v>130</v>
      </c>
      <c r="QZV39" s="446">
        <v>0.5</v>
      </c>
      <c r="QZW39" s="451">
        <f>+VLOOKUP(QZR39,[111]Insumos!$A$2:$F$2700,5,FALSE)</f>
        <v>1402</v>
      </c>
      <c r="QZX39" s="451">
        <f>+ROUND(QZV39*QZW39,0)</f>
        <v>701</v>
      </c>
      <c r="QZY39" s="450" t="s">
        <v>327</v>
      </c>
      <c r="QZZ39" s="450" t="s">
        <v>144</v>
      </c>
      <c r="RAA39" s="446" t="s">
        <v>145</v>
      </c>
      <c r="RAB39" s="446" t="s">
        <v>131</v>
      </c>
      <c r="RAC39" s="446" t="s">
        <v>130</v>
      </c>
      <c r="RAD39" s="446">
        <v>0.5</v>
      </c>
      <c r="RAE39" s="451">
        <f>+VLOOKUP(QZZ39,[111]Insumos!$A$2:$F$2700,5,FALSE)</f>
        <v>1402</v>
      </c>
      <c r="RAF39" s="451">
        <f>+ROUND(RAD39*RAE39,0)</f>
        <v>701</v>
      </c>
      <c r="RAG39" s="450" t="s">
        <v>327</v>
      </c>
      <c r="RAH39" s="450" t="s">
        <v>144</v>
      </c>
      <c r="RAI39" s="446" t="s">
        <v>145</v>
      </c>
      <c r="RAJ39" s="446" t="s">
        <v>131</v>
      </c>
      <c r="RAK39" s="446" t="s">
        <v>130</v>
      </c>
      <c r="RAL39" s="446">
        <v>0.5</v>
      </c>
      <c r="RAM39" s="451">
        <f>+VLOOKUP(RAH39,[111]Insumos!$A$2:$F$2700,5,FALSE)</f>
        <v>1402</v>
      </c>
      <c r="RAN39" s="451">
        <f>+ROUND(RAL39*RAM39,0)</f>
        <v>701</v>
      </c>
      <c r="RAO39" s="450" t="s">
        <v>327</v>
      </c>
      <c r="RAP39" s="450" t="s">
        <v>144</v>
      </c>
      <c r="RAQ39" s="446" t="s">
        <v>145</v>
      </c>
      <c r="RAR39" s="446" t="s">
        <v>131</v>
      </c>
      <c r="RAS39" s="446" t="s">
        <v>130</v>
      </c>
      <c r="RAT39" s="446">
        <v>0.5</v>
      </c>
      <c r="RAU39" s="451">
        <f>+VLOOKUP(RAP39,[111]Insumos!$A$2:$F$2700,5,FALSE)</f>
        <v>1402</v>
      </c>
      <c r="RAV39" s="451">
        <f>+ROUND(RAT39*RAU39,0)</f>
        <v>701</v>
      </c>
      <c r="RAW39" s="450" t="s">
        <v>327</v>
      </c>
      <c r="RAX39" s="450" t="s">
        <v>144</v>
      </c>
      <c r="RAY39" s="446" t="s">
        <v>145</v>
      </c>
      <c r="RAZ39" s="446" t="s">
        <v>131</v>
      </c>
      <c r="RBA39" s="446" t="s">
        <v>130</v>
      </c>
      <c r="RBB39" s="446">
        <v>0.5</v>
      </c>
      <c r="RBC39" s="451">
        <f>+VLOOKUP(RAX39,[111]Insumos!$A$2:$F$2700,5,FALSE)</f>
        <v>1402</v>
      </c>
      <c r="RBD39" s="451">
        <f>+ROUND(RBB39*RBC39,0)</f>
        <v>701</v>
      </c>
      <c r="RBE39" s="450" t="s">
        <v>327</v>
      </c>
      <c r="RBF39" s="450" t="s">
        <v>144</v>
      </c>
      <c r="RBG39" s="446" t="s">
        <v>145</v>
      </c>
      <c r="RBH39" s="446" t="s">
        <v>131</v>
      </c>
      <c r="RBI39" s="446" t="s">
        <v>130</v>
      </c>
      <c r="RBJ39" s="446">
        <v>0.5</v>
      </c>
      <c r="RBK39" s="451">
        <f>+VLOOKUP(RBF39,[111]Insumos!$A$2:$F$2700,5,FALSE)</f>
        <v>1402</v>
      </c>
      <c r="RBL39" s="451">
        <f>+ROUND(RBJ39*RBK39,0)</f>
        <v>701</v>
      </c>
      <c r="RBM39" s="450" t="s">
        <v>327</v>
      </c>
      <c r="RBN39" s="450" t="s">
        <v>144</v>
      </c>
      <c r="RBO39" s="446" t="s">
        <v>145</v>
      </c>
      <c r="RBP39" s="446" t="s">
        <v>131</v>
      </c>
      <c r="RBQ39" s="446" t="s">
        <v>130</v>
      </c>
      <c r="RBR39" s="446">
        <v>0.5</v>
      </c>
      <c r="RBS39" s="451">
        <f>+VLOOKUP(RBN39,[111]Insumos!$A$2:$F$2700,5,FALSE)</f>
        <v>1402</v>
      </c>
      <c r="RBT39" s="451">
        <f>+ROUND(RBR39*RBS39,0)</f>
        <v>701</v>
      </c>
      <c r="RBU39" s="450" t="s">
        <v>327</v>
      </c>
      <c r="RBV39" s="450" t="s">
        <v>144</v>
      </c>
      <c r="RBW39" s="446" t="s">
        <v>145</v>
      </c>
      <c r="RBX39" s="446" t="s">
        <v>131</v>
      </c>
      <c r="RBY39" s="446" t="s">
        <v>130</v>
      </c>
      <c r="RBZ39" s="446">
        <v>0.5</v>
      </c>
      <c r="RCA39" s="451">
        <f>+VLOOKUP(RBV39,[111]Insumos!$A$2:$F$2700,5,FALSE)</f>
        <v>1402</v>
      </c>
      <c r="RCB39" s="451">
        <f>+ROUND(RBZ39*RCA39,0)</f>
        <v>701</v>
      </c>
      <c r="RCC39" s="450" t="s">
        <v>327</v>
      </c>
      <c r="RCD39" s="450" t="s">
        <v>144</v>
      </c>
      <c r="RCE39" s="446" t="s">
        <v>145</v>
      </c>
      <c r="RCF39" s="446" t="s">
        <v>131</v>
      </c>
      <c r="RCG39" s="446" t="s">
        <v>130</v>
      </c>
      <c r="RCH39" s="446">
        <v>0.5</v>
      </c>
      <c r="RCI39" s="451">
        <f>+VLOOKUP(RCD39,[111]Insumos!$A$2:$F$2700,5,FALSE)</f>
        <v>1402</v>
      </c>
      <c r="RCJ39" s="451">
        <f>+ROUND(RCH39*RCI39,0)</f>
        <v>701</v>
      </c>
      <c r="RCK39" s="450" t="s">
        <v>327</v>
      </c>
      <c r="RCL39" s="450" t="s">
        <v>144</v>
      </c>
      <c r="RCM39" s="446" t="s">
        <v>145</v>
      </c>
      <c r="RCN39" s="446" t="s">
        <v>131</v>
      </c>
      <c r="RCO39" s="446" t="s">
        <v>130</v>
      </c>
      <c r="RCP39" s="446">
        <v>0.5</v>
      </c>
      <c r="RCQ39" s="451">
        <f>+VLOOKUP(RCL39,[111]Insumos!$A$2:$F$2700,5,FALSE)</f>
        <v>1402</v>
      </c>
      <c r="RCR39" s="451">
        <f>+ROUND(RCP39*RCQ39,0)</f>
        <v>701</v>
      </c>
      <c r="RCS39" s="450" t="s">
        <v>327</v>
      </c>
      <c r="RCT39" s="450" t="s">
        <v>144</v>
      </c>
      <c r="RCU39" s="446" t="s">
        <v>145</v>
      </c>
      <c r="RCV39" s="446" t="s">
        <v>131</v>
      </c>
      <c r="RCW39" s="446" t="s">
        <v>130</v>
      </c>
      <c r="RCX39" s="446">
        <v>0.5</v>
      </c>
      <c r="RCY39" s="451">
        <f>+VLOOKUP(RCT39,[111]Insumos!$A$2:$F$2700,5,FALSE)</f>
        <v>1402</v>
      </c>
      <c r="RCZ39" s="451">
        <f>+ROUND(RCX39*RCY39,0)</f>
        <v>701</v>
      </c>
      <c r="RDA39" s="450" t="s">
        <v>327</v>
      </c>
      <c r="RDB39" s="450" t="s">
        <v>144</v>
      </c>
      <c r="RDC39" s="446" t="s">
        <v>145</v>
      </c>
      <c r="RDD39" s="446" t="s">
        <v>131</v>
      </c>
      <c r="RDE39" s="446" t="s">
        <v>130</v>
      </c>
      <c r="RDF39" s="446">
        <v>0.5</v>
      </c>
      <c r="RDG39" s="451">
        <f>+VLOOKUP(RDB39,[111]Insumos!$A$2:$F$2700,5,FALSE)</f>
        <v>1402</v>
      </c>
      <c r="RDH39" s="451">
        <f>+ROUND(RDF39*RDG39,0)</f>
        <v>701</v>
      </c>
      <c r="RDI39" s="450" t="s">
        <v>327</v>
      </c>
      <c r="RDJ39" s="450" t="s">
        <v>144</v>
      </c>
      <c r="RDK39" s="446" t="s">
        <v>145</v>
      </c>
      <c r="RDL39" s="446" t="s">
        <v>131</v>
      </c>
      <c r="RDM39" s="446" t="s">
        <v>130</v>
      </c>
      <c r="RDN39" s="446">
        <v>0.5</v>
      </c>
      <c r="RDO39" s="451">
        <f>+VLOOKUP(RDJ39,[111]Insumos!$A$2:$F$2700,5,FALSE)</f>
        <v>1402</v>
      </c>
      <c r="RDP39" s="451">
        <f>+ROUND(RDN39*RDO39,0)</f>
        <v>701</v>
      </c>
      <c r="RDQ39" s="450" t="s">
        <v>327</v>
      </c>
      <c r="RDR39" s="450" t="s">
        <v>144</v>
      </c>
      <c r="RDS39" s="446" t="s">
        <v>145</v>
      </c>
      <c r="RDT39" s="446" t="s">
        <v>131</v>
      </c>
      <c r="RDU39" s="446" t="s">
        <v>130</v>
      </c>
      <c r="RDV39" s="446">
        <v>0.5</v>
      </c>
      <c r="RDW39" s="451">
        <f>+VLOOKUP(RDR39,[111]Insumos!$A$2:$F$2700,5,FALSE)</f>
        <v>1402</v>
      </c>
      <c r="RDX39" s="451">
        <f>+ROUND(RDV39*RDW39,0)</f>
        <v>701</v>
      </c>
      <c r="RDY39" s="450" t="s">
        <v>327</v>
      </c>
      <c r="RDZ39" s="450" t="s">
        <v>144</v>
      </c>
      <c r="REA39" s="446" t="s">
        <v>145</v>
      </c>
      <c r="REB39" s="446" t="s">
        <v>131</v>
      </c>
      <c r="REC39" s="446" t="s">
        <v>130</v>
      </c>
      <c r="RED39" s="446">
        <v>0.5</v>
      </c>
      <c r="REE39" s="451">
        <f>+VLOOKUP(RDZ39,[111]Insumos!$A$2:$F$2700,5,FALSE)</f>
        <v>1402</v>
      </c>
      <c r="REF39" s="451">
        <f>+ROUND(RED39*REE39,0)</f>
        <v>701</v>
      </c>
      <c r="REG39" s="450" t="s">
        <v>327</v>
      </c>
      <c r="REH39" s="450" t="s">
        <v>144</v>
      </c>
      <c r="REI39" s="446" t="s">
        <v>145</v>
      </c>
      <c r="REJ39" s="446" t="s">
        <v>131</v>
      </c>
      <c r="REK39" s="446" t="s">
        <v>130</v>
      </c>
      <c r="REL39" s="446">
        <v>0.5</v>
      </c>
      <c r="REM39" s="451">
        <f>+VLOOKUP(REH39,[111]Insumos!$A$2:$F$2700,5,FALSE)</f>
        <v>1402</v>
      </c>
      <c r="REN39" s="451">
        <f>+ROUND(REL39*REM39,0)</f>
        <v>701</v>
      </c>
      <c r="REO39" s="450" t="s">
        <v>327</v>
      </c>
      <c r="REP39" s="450" t="s">
        <v>144</v>
      </c>
      <c r="REQ39" s="446" t="s">
        <v>145</v>
      </c>
      <c r="RER39" s="446" t="s">
        <v>131</v>
      </c>
      <c r="RES39" s="446" t="s">
        <v>130</v>
      </c>
      <c r="RET39" s="446">
        <v>0.5</v>
      </c>
      <c r="REU39" s="451">
        <f>+VLOOKUP(REP39,[111]Insumos!$A$2:$F$2700,5,FALSE)</f>
        <v>1402</v>
      </c>
      <c r="REV39" s="451">
        <f>+ROUND(RET39*REU39,0)</f>
        <v>701</v>
      </c>
      <c r="REW39" s="450" t="s">
        <v>327</v>
      </c>
      <c r="REX39" s="450" t="s">
        <v>144</v>
      </c>
      <c r="REY39" s="446" t="s">
        <v>145</v>
      </c>
      <c r="REZ39" s="446" t="s">
        <v>131</v>
      </c>
      <c r="RFA39" s="446" t="s">
        <v>130</v>
      </c>
      <c r="RFB39" s="446">
        <v>0.5</v>
      </c>
      <c r="RFC39" s="451">
        <f>+VLOOKUP(REX39,[111]Insumos!$A$2:$F$2700,5,FALSE)</f>
        <v>1402</v>
      </c>
      <c r="RFD39" s="451">
        <f>+ROUND(RFB39*RFC39,0)</f>
        <v>701</v>
      </c>
      <c r="RFE39" s="450" t="s">
        <v>327</v>
      </c>
      <c r="RFF39" s="450" t="s">
        <v>144</v>
      </c>
      <c r="RFG39" s="446" t="s">
        <v>145</v>
      </c>
      <c r="RFH39" s="446" t="s">
        <v>131</v>
      </c>
      <c r="RFI39" s="446" t="s">
        <v>130</v>
      </c>
      <c r="RFJ39" s="446">
        <v>0.5</v>
      </c>
      <c r="RFK39" s="451">
        <f>+VLOOKUP(RFF39,[111]Insumos!$A$2:$F$2700,5,FALSE)</f>
        <v>1402</v>
      </c>
      <c r="RFL39" s="451">
        <f>+ROUND(RFJ39*RFK39,0)</f>
        <v>701</v>
      </c>
      <c r="RFM39" s="450" t="s">
        <v>327</v>
      </c>
      <c r="RFN39" s="450" t="s">
        <v>144</v>
      </c>
      <c r="RFO39" s="446" t="s">
        <v>145</v>
      </c>
      <c r="RFP39" s="446" t="s">
        <v>131</v>
      </c>
      <c r="RFQ39" s="446" t="s">
        <v>130</v>
      </c>
      <c r="RFR39" s="446">
        <v>0.5</v>
      </c>
      <c r="RFS39" s="451">
        <f>+VLOOKUP(RFN39,[111]Insumos!$A$2:$F$2700,5,FALSE)</f>
        <v>1402</v>
      </c>
      <c r="RFT39" s="451">
        <f>+ROUND(RFR39*RFS39,0)</f>
        <v>701</v>
      </c>
      <c r="RFU39" s="450" t="s">
        <v>327</v>
      </c>
      <c r="RFV39" s="450" t="s">
        <v>144</v>
      </c>
      <c r="RFW39" s="446" t="s">
        <v>145</v>
      </c>
      <c r="RFX39" s="446" t="s">
        <v>131</v>
      </c>
      <c r="RFY39" s="446" t="s">
        <v>130</v>
      </c>
      <c r="RFZ39" s="446">
        <v>0.5</v>
      </c>
      <c r="RGA39" s="451">
        <f>+VLOOKUP(RFV39,[111]Insumos!$A$2:$F$2700,5,FALSE)</f>
        <v>1402</v>
      </c>
      <c r="RGB39" s="451">
        <f>+ROUND(RFZ39*RGA39,0)</f>
        <v>701</v>
      </c>
      <c r="RGC39" s="450" t="s">
        <v>327</v>
      </c>
      <c r="RGD39" s="450" t="s">
        <v>144</v>
      </c>
      <c r="RGE39" s="446" t="s">
        <v>145</v>
      </c>
      <c r="RGF39" s="446" t="s">
        <v>131</v>
      </c>
      <c r="RGG39" s="446" t="s">
        <v>130</v>
      </c>
      <c r="RGH39" s="446">
        <v>0.5</v>
      </c>
      <c r="RGI39" s="451">
        <f>+VLOOKUP(RGD39,[111]Insumos!$A$2:$F$2700,5,FALSE)</f>
        <v>1402</v>
      </c>
      <c r="RGJ39" s="451">
        <f>+ROUND(RGH39*RGI39,0)</f>
        <v>701</v>
      </c>
      <c r="RGK39" s="450" t="s">
        <v>327</v>
      </c>
      <c r="RGL39" s="450" t="s">
        <v>144</v>
      </c>
      <c r="RGM39" s="446" t="s">
        <v>145</v>
      </c>
      <c r="RGN39" s="446" t="s">
        <v>131</v>
      </c>
      <c r="RGO39" s="446" t="s">
        <v>130</v>
      </c>
      <c r="RGP39" s="446">
        <v>0.5</v>
      </c>
      <c r="RGQ39" s="451">
        <f>+VLOOKUP(RGL39,[111]Insumos!$A$2:$F$2700,5,FALSE)</f>
        <v>1402</v>
      </c>
      <c r="RGR39" s="451">
        <f>+ROUND(RGP39*RGQ39,0)</f>
        <v>701</v>
      </c>
      <c r="RGS39" s="450" t="s">
        <v>327</v>
      </c>
      <c r="RGT39" s="450" t="s">
        <v>144</v>
      </c>
      <c r="RGU39" s="446" t="s">
        <v>145</v>
      </c>
      <c r="RGV39" s="446" t="s">
        <v>131</v>
      </c>
      <c r="RGW39" s="446" t="s">
        <v>130</v>
      </c>
      <c r="RGX39" s="446">
        <v>0.5</v>
      </c>
      <c r="RGY39" s="451">
        <f>+VLOOKUP(RGT39,[111]Insumos!$A$2:$F$2700,5,FALSE)</f>
        <v>1402</v>
      </c>
      <c r="RGZ39" s="451">
        <f>+ROUND(RGX39*RGY39,0)</f>
        <v>701</v>
      </c>
      <c r="RHA39" s="450" t="s">
        <v>327</v>
      </c>
      <c r="RHB39" s="450" t="s">
        <v>144</v>
      </c>
      <c r="RHC39" s="446" t="s">
        <v>145</v>
      </c>
      <c r="RHD39" s="446" t="s">
        <v>131</v>
      </c>
      <c r="RHE39" s="446" t="s">
        <v>130</v>
      </c>
      <c r="RHF39" s="446">
        <v>0.5</v>
      </c>
      <c r="RHG39" s="451">
        <f>+VLOOKUP(RHB39,[111]Insumos!$A$2:$F$2700,5,FALSE)</f>
        <v>1402</v>
      </c>
      <c r="RHH39" s="451">
        <f>+ROUND(RHF39*RHG39,0)</f>
        <v>701</v>
      </c>
      <c r="RHI39" s="450" t="s">
        <v>327</v>
      </c>
      <c r="RHJ39" s="450" t="s">
        <v>144</v>
      </c>
      <c r="RHK39" s="446" t="s">
        <v>145</v>
      </c>
      <c r="RHL39" s="446" t="s">
        <v>131</v>
      </c>
      <c r="RHM39" s="446" t="s">
        <v>130</v>
      </c>
      <c r="RHN39" s="446">
        <v>0.5</v>
      </c>
      <c r="RHO39" s="451">
        <f>+VLOOKUP(RHJ39,[111]Insumos!$A$2:$F$2700,5,FALSE)</f>
        <v>1402</v>
      </c>
      <c r="RHP39" s="451">
        <f>+ROUND(RHN39*RHO39,0)</f>
        <v>701</v>
      </c>
      <c r="RHQ39" s="450" t="s">
        <v>327</v>
      </c>
      <c r="RHR39" s="450" t="s">
        <v>144</v>
      </c>
      <c r="RHS39" s="446" t="s">
        <v>145</v>
      </c>
      <c r="RHT39" s="446" t="s">
        <v>131</v>
      </c>
      <c r="RHU39" s="446" t="s">
        <v>130</v>
      </c>
      <c r="RHV39" s="446">
        <v>0.5</v>
      </c>
      <c r="RHW39" s="451">
        <f>+VLOOKUP(RHR39,[111]Insumos!$A$2:$F$2700,5,FALSE)</f>
        <v>1402</v>
      </c>
      <c r="RHX39" s="451">
        <f>+ROUND(RHV39*RHW39,0)</f>
        <v>701</v>
      </c>
      <c r="RHY39" s="450" t="s">
        <v>327</v>
      </c>
      <c r="RHZ39" s="450" t="s">
        <v>144</v>
      </c>
      <c r="RIA39" s="446" t="s">
        <v>145</v>
      </c>
      <c r="RIB39" s="446" t="s">
        <v>131</v>
      </c>
      <c r="RIC39" s="446" t="s">
        <v>130</v>
      </c>
      <c r="RID39" s="446">
        <v>0.5</v>
      </c>
      <c r="RIE39" s="451">
        <f>+VLOOKUP(RHZ39,[111]Insumos!$A$2:$F$2700,5,FALSE)</f>
        <v>1402</v>
      </c>
      <c r="RIF39" s="451">
        <f>+ROUND(RID39*RIE39,0)</f>
        <v>701</v>
      </c>
      <c r="RIG39" s="450" t="s">
        <v>327</v>
      </c>
      <c r="RIH39" s="450" t="s">
        <v>144</v>
      </c>
      <c r="RII39" s="446" t="s">
        <v>145</v>
      </c>
      <c r="RIJ39" s="446" t="s">
        <v>131</v>
      </c>
      <c r="RIK39" s="446" t="s">
        <v>130</v>
      </c>
      <c r="RIL39" s="446">
        <v>0.5</v>
      </c>
      <c r="RIM39" s="451">
        <f>+VLOOKUP(RIH39,[111]Insumos!$A$2:$F$2700,5,FALSE)</f>
        <v>1402</v>
      </c>
      <c r="RIN39" s="451">
        <f>+ROUND(RIL39*RIM39,0)</f>
        <v>701</v>
      </c>
      <c r="RIO39" s="450" t="s">
        <v>327</v>
      </c>
      <c r="RIP39" s="450" t="s">
        <v>144</v>
      </c>
      <c r="RIQ39" s="446" t="s">
        <v>145</v>
      </c>
      <c r="RIR39" s="446" t="s">
        <v>131</v>
      </c>
      <c r="RIS39" s="446" t="s">
        <v>130</v>
      </c>
      <c r="RIT39" s="446">
        <v>0.5</v>
      </c>
      <c r="RIU39" s="451">
        <f>+VLOOKUP(RIP39,[111]Insumos!$A$2:$F$2700,5,FALSE)</f>
        <v>1402</v>
      </c>
      <c r="RIV39" s="451">
        <f>+ROUND(RIT39*RIU39,0)</f>
        <v>701</v>
      </c>
      <c r="RIW39" s="450" t="s">
        <v>327</v>
      </c>
      <c r="RIX39" s="450" t="s">
        <v>144</v>
      </c>
      <c r="RIY39" s="446" t="s">
        <v>145</v>
      </c>
      <c r="RIZ39" s="446" t="s">
        <v>131</v>
      </c>
      <c r="RJA39" s="446" t="s">
        <v>130</v>
      </c>
      <c r="RJB39" s="446">
        <v>0.5</v>
      </c>
      <c r="RJC39" s="451">
        <f>+VLOOKUP(RIX39,[111]Insumos!$A$2:$F$2700,5,FALSE)</f>
        <v>1402</v>
      </c>
      <c r="RJD39" s="451">
        <f>+ROUND(RJB39*RJC39,0)</f>
        <v>701</v>
      </c>
      <c r="RJE39" s="450" t="s">
        <v>327</v>
      </c>
      <c r="RJF39" s="450" t="s">
        <v>144</v>
      </c>
      <c r="RJG39" s="446" t="s">
        <v>145</v>
      </c>
      <c r="RJH39" s="446" t="s">
        <v>131</v>
      </c>
      <c r="RJI39" s="446" t="s">
        <v>130</v>
      </c>
      <c r="RJJ39" s="446">
        <v>0.5</v>
      </c>
      <c r="RJK39" s="451">
        <f>+VLOOKUP(RJF39,[111]Insumos!$A$2:$F$2700,5,FALSE)</f>
        <v>1402</v>
      </c>
      <c r="RJL39" s="451">
        <f>+ROUND(RJJ39*RJK39,0)</f>
        <v>701</v>
      </c>
      <c r="RJM39" s="450" t="s">
        <v>327</v>
      </c>
      <c r="RJN39" s="450" t="s">
        <v>144</v>
      </c>
      <c r="RJO39" s="446" t="s">
        <v>145</v>
      </c>
      <c r="RJP39" s="446" t="s">
        <v>131</v>
      </c>
      <c r="RJQ39" s="446" t="s">
        <v>130</v>
      </c>
      <c r="RJR39" s="446">
        <v>0.5</v>
      </c>
      <c r="RJS39" s="451">
        <f>+VLOOKUP(RJN39,[111]Insumos!$A$2:$F$2700,5,FALSE)</f>
        <v>1402</v>
      </c>
      <c r="RJT39" s="451">
        <f>+ROUND(RJR39*RJS39,0)</f>
        <v>701</v>
      </c>
      <c r="RJU39" s="450" t="s">
        <v>327</v>
      </c>
      <c r="RJV39" s="450" t="s">
        <v>144</v>
      </c>
      <c r="RJW39" s="446" t="s">
        <v>145</v>
      </c>
      <c r="RJX39" s="446" t="s">
        <v>131</v>
      </c>
      <c r="RJY39" s="446" t="s">
        <v>130</v>
      </c>
      <c r="RJZ39" s="446">
        <v>0.5</v>
      </c>
      <c r="RKA39" s="451">
        <f>+VLOOKUP(RJV39,[111]Insumos!$A$2:$F$2700,5,FALSE)</f>
        <v>1402</v>
      </c>
      <c r="RKB39" s="451">
        <f>+ROUND(RJZ39*RKA39,0)</f>
        <v>701</v>
      </c>
      <c r="RKC39" s="450" t="s">
        <v>327</v>
      </c>
      <c r="RKD39" s="450" t="s">
        <v>144</v>
      </c>
      <c r="RKE39" s="446" t="s">
        <v>145</v>
      </c>
      <c r="RKF39" s="446" t="s">
        <v>131</v>
      </c>
      <c r="RKG39" s="446" t="s">
        <v>130</v>
      </c>
      <c r="RKH39" s="446">
        <v>0.5</v>
      </c>
      <c r="RKI39" s="451">
        <f>+VLOOKUP(RKD39,[111]Insumos!$A$2:$F$2700,5,FALSE)</f>
        <v>1402</v>
      </c>
      <c r="RKJ39" s="451">
        <f>+ROUND(RKH39*RKI39,0)</f>
        <v>701</v>
      </c>
      <c r="RKK39" s="450" t="s">
        <v>327</v>
      </c>
      <c r="RKL39" s="450" t="s">
        <v>144</v>
      </c>
      <c r="RKM39" s="446" t="s">
        <v>145</v>
      </c>
      <c r="RKN39" s="446" t="s">
        <v>131</v>
      </c>
      <c r="RKO39" s="446" t="s">
        <v>130</v>
      </c>
      <c r="RKP39" s="446">
        <v>0.5</v>
      </c>
      <c r="RKQ39" s="451">
        <f>+VLOOKUP(RKL39,[111]Insumos!$A$2:$F$2700,5,FALSE)</f>
        <v>1402</v>
      </c>
      <c r="RKR39" s="451">
        <f>+ROUND(RKP39*RKQ39,0)</f>
        <v>701</v>
      </c>
      <c r="RKS39" s="450" t="s">
        <v>327</v>
      </c>
      <c r="RKT39" s="450" t="s">
        <v>144</v>
      </c>
      <c r="RKU39" s="446" t="s">
        <v>145</v>
      </c>
      <c r="RKV39" s="446" t="s">
        <v>131</v>
      </c>
      <c r="RKW39" s="446" t="s">
        <v>130</v>
      </c>
      <c r="RKX39" s="446">
        <v>0.5</v>
      </c>
      <c r="RKY39" s="451">
        <f>+VLOOKUP(RKT39,[111]Insumos!$A$2:$F$2700,5,FALSE)</f>
        <v>1402</v>
      </c>
      <c r="RKZ39" s="451">
        <f>+ROUND(RKX39*RKY39,0)</f>
        <v>701</v>
      </c>
      <c r="RLA39" s="450" t="s">
        <v>327</v>
      </c>
      <c r="RLB39" s="450" t="s">
        <v>144</v>
      </c>
      <c r="RLC39" s="446" t="s">
        <v>145</v>
      </c>
      <c r="RLD39" s="446" t="s">
        <v>131</v>
      </c>
      <c r="RLE39" s="446" t="s">
        <v>130</v>
      </c>
      <c r="RLF39" s="446">
        <v>0.5</v>
      </c>
      <c r="RLG39" s="451">
        <f>+VLOOKUP(RLB39,[111]Insumos!$A$2:$F$2700,5,FALSE)</f>
        <v>1402</v>
      </c>
      <c r="RLH39" s="451">
        <f>+ROUND(RLF39*RLG39,0)</f>
        <v>701</v>
      </c>
      <c r="RLI39" s="450" t="s">
        <v>327</v>
      </c>
      <c r="RLJ39" s="450" t="s">
        <v>144</v>
      </c>
      <c r="RLK39" s="446" t="s">
        <v>145</v>
      </c>
      <c r="RLL39" s="446" t="s">
        <v>131</v>
      </c>
      <c r="RLM39" s="446" t="s">
        <v>130</v>
      </c>
      <c r="RLN39" s="446">
        <v>0.5</v>
      </c>
      <c r="RLO39" s="451">
        <f>+VLOOKUP(RLJ39,[111]Insumos!$A$2:$F$2700,5,FALSE)</f>
        <v>1402</v>
      </c>
      <c r="RLP39" s="451">
        <f>+ROUND(RLN39*RLO39,0)</f>
        <v>701</v>
      </c>
      <c r="RLQ39" s="450" t="s">
        <v>327</v>
      </c>
      <c r="RLR39" s="450" t="s">
        <v>144</v>
      </c>
      <c r="RLS39" s="446" t="s">
        <v>145</v>
      </c>
      <c r="RLT39" s="446" t="s">
        <v>131</v>
      </c>
      <c r="RLU39" s="446" t="s">
        <v>130</v>
      </c>
      <c r="RLV39" s="446">
        <v>0.5</v>
      </c>
      <c r="RLW39" s="451">
        <f>+VLOOKUP(RLR39,[111]Insumos!$A$2:$F$2700,5,FALSE)</f>
        <v>1402</v>
      </c>
      <c r="RLX39" s="451">
        <f>+ROUND(RLV39*RLW39,0)</f>
        <v>701</v>
      </c>
      <c r="RLY39" s="450" t="s">
        <v>327</v>
      </c>
      <c r="RLZ39" s="450" t="s">
        <v>144</v>
      </c>
      <c r="RMA39" s="446" t="s">
        <v>145</v>
      </c>
      <c r="RMB39" s="446" t="s">
        <v>131</v>
      </c>
      <c r="RMC39" s="446" t="s">
        <v>130</v>
      </c>
      <c r="RMD39" s="446">
        <v>0.5</v>
      </c>
      <c r="RME39" s="451">
        <f>+VLOOKUP(RLZ39,[111]Insumos!$A$2:$F$2700,5,FALSE)</f>
        <v>1402</v>
      </c>
      <c r="RMF39" s="451">
        <f>+ROUND(RMD39*RME39,0)</f>
        <v>701</v>
      </c>
      <c r="RMG39" s="450" t="s">
        <v>327</v>
      </c>
      <c r="RMH39" s="450" t="s">
        <v>144</v>
      </c>
      <c r="RMI39" s="446" t="s">
        <v>145</v>
      </c>
      <c r="RMJ39" s="446" t="s">
        <v>131</v>
      </c>
      <c r="RMK39" s="446" t="s">
        <v>130</v>
      </c>
      <c r="RML39" s="446">
        <v>0.5</v>
      </c>
      <c r="RMM39" s="451">
        <f>+VLOOKUP(RMH39,[111]Insumos!$A$2:$F$2700,5,FALSE)</f>
        <v>1402</v>
      </c>
      <c r="RMN39" s="451">
        <f>+ROUND(RML39*RMM39,0)</f>
        <v>701</v>
      </c>
      <c r="RMO39" s="450" t="s">
        <v>327</v>
      </c>
      <c r="RMP39" s="450" t="s">
        <v>144</v>
      </c>
      <c r="RMQ39" s="446" t="s">
        <v>145</v>
      </c>
      <c r="RMR39" s="446" t="s">
        <v>131</v>
      </c>
      <c r="RMS39" s="446" t="s">
        <v>130</v>
      </c>
      <c r="RMT39" s="446">
        <v>0.5</v>
      </c>
      <c r="RMU39" s="451">
        <f>+VLOOKUP(RMP39,[111]Insumos!$A$2:$F$2700,5,FALSE)</f>
        <v>1402</v>
      </c>
      <c r="RMV39" s="451">
        <f>+ROUND(RMT39*RMU39,0)</f>
        <v>701</v>
      </c>
      <c r="RMW39" s="450" t="s">
        <v>327</v>
      </c>
      <c r="RMX39" s="450" t="s">
        <v>144</v>
      </c>
      <c r="RMY39" s="446" t="s">
        <v>145</v>
      </c>
      <c r="RMZ39" s="446" t="s">
        <v>131</v>
      </c>
      <c r="RNA39" s="446" t="s">
        <v>130</v>
      </c>
      <c r="RNB39" s="446">
        <v>0.5</v>
      </c>
      <c r="RNC39" s="451">
        <f>+VLOOKUP(RMX39,[111]Insumos!$A$2:$F$2700,5,FALSE)</f>
        <v>1402</v>
      </c>
      <c r="RND39" s="451">
        <f>+ROUND(RNB39*RNC39,0)</f>
        <v>701</v>
      </c>
      <c r="RNE39" s="450" t="s">
        <v>327</v>
      </c>
      <c r="RNF39" s="450" t="s">
        <v>144</v>
      </c>
      <c r="RNG39" s="446" t="s">
        <v>145</v>
      </c>
      <c r="RNH39" s="446" t="s">
        <v>131</v>
      </c>
      <c r="RNI39" s="446" t="s">
        <v>130</v>
      </c>
      <c r="RNJ39" s="446">
        <v>0.5</v>
      </c>
      <c r="RNK39" s="451">
        <f>+VLOOKUP(RNF39,[111]Insumos!$A$2:$F$2700,5,FALSE)</f>
        <v>1402</v>
      </c>
      <c r="RNL39" s="451">
        <f>+ROUND(RNJ39*RNK39,0)</f>
        <v>701</v>
      </c>
      <c r="RNM39" s="450" t="s">
        <v>327</v>
      </c>
      <c r="RNN39" s="450" t="s">
        <v>144</v>
      </c>
      <c r="RNO39" s="446" t="s">
        <v>145</v>
      </c>
      <c r="RNP39" s="446" t="s">
        <v>131</v>
      </c>
      <c r="RNQ39" s="446" t="s">
        <v>130</v>
      </c>
      <c r="RNR39" s="446">
        <v>0.5</v>
      </c>
      <c r="RNS39" s="451">
        <f>+VLOOKUP(RNN39,[111]Insumos!$A$2:$F$2700,5,FALSE)</f>
        <v>1402</v>
      </c>
      <c r="RNT39" s="451">
        <f>+ROUND(RNR39*RNS39,0)</f>
        <v>701</v>
      </c>
      <c r="RNU39" s="450" t="s">
        <v>327</v>
      </c>
      <c r="RNV39" s="450" t="s">
        <v>144</v>
      </c>
      <c r="RNW39" s="446" t="s">
        <v>145</v>
      </c>
      <c r="RNX39" s="446" t="s">
        <v>131</v>
      </c>
      <c r="RNY39" s="446" t="s">
        <v>130</v>
      </c>
      <c r="RNZ39" s="446">
        <v>0.5</v>
      </c>
      <c r="ROA39" s="451">
        <f>+VLOOKUP(RNV39,[111]Insumos!$A$2:$F$2700,5,FALSE)</f>
        <v>1402</v>
      </c>
      <c r="ROB39" s="451">
        <f>+ROUND(RNZ39*ROA39,0)</f>
        <v>701</v>
      </c>
      <c r="ROC39" s="450" t="s">
        <v>327</v>
      </c>
      <c r="ROD39" s="450" t="s">
        <v>144</v>
      </c>
      <c r="ROE39" s="446" t="s">
        <v>145</v>
      </c>
      <c r="ROF39" s="446" t="s">
        <v>131</v>
      </c>
      <c r="ROG39" s="446" t="s">
        <v>130</v>
      </c>
      <c r="ROH39" s="446">
        <v>0.5</v>
      </c>
      <c r="ROI39" s="451">
        <f>+VLOOKUP(ROD39,[111]Insumos!$A$2:$F$2700,5,FALSE)</f>
        <v>1402</v>
      </c>
      <c r="ROJ39" s="451">
        <f>+ROUND(ROH39*ROI39,0)</f>
        <v>701</v>
      </c>
      <c r="ROK39" s="450" t="s">
        <v>327</v>
      </c>
      <c r="ROL39" s="450" t="s">
        <v>144</v>
      </c>
      <c r="ROM39" s="446" t="s">
        <v>145</v>
      </c>
      <c r="RON39" s="446" t="s">
        <v>131</v>
      </c>
      <c r="ROO39" s="446" t="s">
        <v>130</v>
      </c>
      <c r="ROP39" s="446">
        <v>0.5</v>
      </c>
      <c r="ROQ39" s="451">
        <f>+VLOOKUP(ROL39,[111]Insumos!$A$2:$F$2700,5,FALSE)</f>
        <v>1402</v>
      </c>
      <c r="ROR39" s="451">
        <f>+ROUND(ROP39*ROQ39,0)</f>
        <v>701</v>
      </c>
      <c r="ROS39" s="450" t="s">
        <v>327</v>
      </c>
      <c r="ROT39" s="450" t="s">
        <v>144</v>
      </c>
      <c r="ROU39" s="446" t="s">
        <v>145</v>
      </c>
      <c r="ROV39" s="446" t="s">
        <v>131</v>
      </c>
      <c r="ROW39" s="446" t="s">
        <v>130</v>
      </c>
      <c r="ROX39" s="446">
        <v>0.5</v>
      </c>
      <c r="ROY39" s="451">
        <f>+VLOOKUP(ROT39,[111]Insumos!$A$2:$F$2700,5,FALSE)</f>
        <v>1402</v>
      </c>
      <c r="ROZ39" s="451">
        <f>+ROUND(ROX39*ROY39,0)</f>
        <v>701</v>
      </c>
      <c r="RPA39" s="450" t="s">
        <v>327</v>
      </c>
      <c r="RPB39" s="450" t="s">
        <v>144</v>
      </c>
      <c r="RPC39" s="446" t="s">
        <v>145</v>
      </c>
      <c r="RPD39" s="446" t="s">
        <v>131</v>
      </c>
      <c r="RPE39" s="446" t="s">
        <v>130</v>
      </c>
      <c r="RPF39" s="446">
        <v>0.5</v>
      </c>
      <c r="RPG39" s="451">
        <f>+VLOOKUP(RPB39,[111]Insumos!$A$2:$F$2700,5,FALSE)</f>
        <v>1402</v>
      </c>
      <c r="RPH39" s="451">
        <f>+ROUND(RPF39*RPG39,0)</f>
        <v>701</v>
      </c>
      <c r="RPI39" s="450" t="s">
        <v>327</v>
      </c>
      <c r="RPJ39" s="450" t="s">
        <v>144</v>
      </c>
      <c r="RPK39" s="446" t="s">
        <v>145</v>
      </c>
      <c r="RPL39" s="446" t="s">
        <v>131</v>
      </c>
      <c r="RPM39" s="446" t="s">
        <v>130</v>
      </c>
      <c r="RPN39" s="446">
        <v>0.5</v>
      </c>
      <c r="RPO39" s="451">
        <f>+VLOOKUP(RPJ39,[111]Insumos!$A$2:$F$2700,5,FALSE)</f>
        <v>1402</v>
      </c>
      <c r="RPP39" s="451">
        <f>+ROUND(RPN39*RPO39,0)</f>
        <v>701</v>
      </c>
      <c r="RPQ39" s="450" t="s">
        <v>327</v>
      </c>
      <c r="RPR39" s="450" t="s">
        <v>144</v>
      </c>
      <c r="RPS39" s="446" t="s">
        <v>145</v>
      </c>
      <c r="RPT39" s="446" t="s">
        <v>131</v>
      </c>
      <c r="RPU39" s="446" t="s">
        <v>130</v>
      </c>
      <c r="RPV39" s="446">
        <v>0.5</v>
      </c>
      <c r="RPW39" s="451">
        <f>+VLOOKUP(RPR39,[111]Insumos!$A$2:$F$2700,5,FALSE)</f>
        <v>1402</v>
      </c>
      <c r="RPX39" s="451">
        <f>+ROUND(RPV39*RPW39,0)</f>
        <v>701</v>
      </c>
      <c r="RPY39" s="450" t="s">
        <v>327</v>
      </c>
      <c r="RPZ39" s="450" t="s">
        <v>144</v>
      </c>
      <c r="RQA39" s="446" t="s">
        <v>145</v>
      </c>
      <c r="RQB39" s="446" t="s">
        <v>131</v>
      </c>
      <c r="RQC39" s="446" t="s">
        <v>130</v>
      </c>
      <c r="RQD39" s="446">
        <v>0.5</v>
      </c>
      <c r="RQE39" s="451">
        <f>+VLOOKUP(RPZ39,[111]Insumos!$A$2:$F$2700,5,FALSE)</f>
        <v>1402</v>
      </c>
      <c r="RQF39" s="451">
        <f>+ROUND(RQD39*RQE39,0)</f>
        <v>701</v>
      </c>
      <c r="RQG39" s="450" t="s">
        <v>327</v>
      </c>
      <c r="RQH39" s="450" t="s">
        <v>144</v>
      </c>
      <c r="RQI39" s="446" t="s">
        <v>145</v>
      </c>
      <c r="RQJ39" s="446" t="s">
        <v>131</v>
      </c>
      <c r="RQK39" s="446" t="s">
        <v>130</v>
      </c>
      <c r="RQL39" s="446">
        <v>0.5</v>
      </c>
      <c r="RQM39" s="451">
        <f>+VLOOKUP(RQH39,[111]Insumos!$A$2:$F$2700,5,FALSE)</f>
        <v>1402</v>
      </c>
      <c r="RQN39" s="451">
        <f>+ROUND(RQL39*RQM39,0)</f>
        <v>701</v>
      </c>
      <c r="RQO39" s="450" t="s">
        <v>327</v>
      </c>
      <c r="RQP39" s="450" t="s">
        <v>144</v>
      </c>
      <c r="RQQ39" s="446" t="s">
        <v>145</v>
      </c>
      <c r="RQR39" s="446" t="s">
        <v>131</v>
      </c>
      <c r="RQS39" s="446" t="s">
        <v>130</v>
      </c>
      <c r="RQT39" s="446">
        <v>0.5</v>
      </c>
      <c r="RQU39" s="451">
        <f>+VLOOKUP(RQP39,[111]Insumos!$A$2:$F$2700,5,FALSE)</f>
        <v>1402</v>
      </c>
      <c r="RQV39" s="451">
        <f>+ROUND(RQT39*RQU39,0)</f>
        <v>701</v>
      </c>
      <c r="RQW39" s="450" t="s">
        <v>327</v>
      </c>
      <c r="RQX39" s="450" t="s">
        <v>144</v>
      </c>
      <c r="RQY39" s="446" t="s">
        <v>145</v>
      </c>
      <c r="RQZ39" s="446" t="s">
        <v>131</v>
      </c>
      <c r="RRA39" s="446" t="s">
        <v>130</v>
      </c>
      <c r="RRB39" s="446">
        <v>0.5</v>
      </c>
      <c r="RRC39" s="451">
        <f>+VLOOKUP(RQX39,[111]Insumos!$A$2:$F$2700,5,FALSE)</f>
        <v>1402</v>
      </c>
      <c r="RRD39" s="451">
        <f>+ROUND(RRB39*RRC39,0)</f>
        <v>701</v>
      </c>
      <c r="RRE39" s="450" t="s">
        <v>327</v>
      </c>
      <c r="RRF39" s="450" t="s">
        <v>144</v>
      </c>
      <c r="RRG39" s="446" t="s">
        <v>145</v>
      </c>
      <c r="RRH39" s="446" t="s">
        <v>131</v>
      </c>
      <c r="RRI39" s="446" t="s">
        <v>130</v>
      </c>
      <c r="RRJ39" s="446">
        <v>0.5</v>
      </c>
      <c r="RRK39" s="451">
        <f>+VLOOKUP(RRF39,[111]Insumos!$A$2:$F$2700,5,FALSE)</f>
        <v>1402</v>
      </c>
      <c r="RRL39" s="451">
        <f>+ROUND(RRJ39*RRK39,0)</f>
        <v>701</v>
      </c>
      <c r="RRM39" s="450" t="s">
        <v>327</v>
      </c>
      <c r="RRN39" s="450" t="s">
        <v>144</v>
      </c>
      <c r="RRO39" s="446" t="s">
        <v>145</v>
      </c>
      <c r="RRP39" s="446" t="s">
        <v>131</v>
      </c>
      <c r="RRQ39" s="446" t="s">
        <v>130</v>
      </c>
      <c r="RRR39" s="446">
        <v>0.5</v>
      </c>
      <c r="RRS39" s="451">
        <f>+VLOOKUP(RRN39,[111]Insumos!$A$2:$F$2700,5,FALSE)</f>
        <v>1402</v>
      </c>
      <c r="RRT39" s="451">
        <f>+ROUND(RRR39*RRS39,0)</f>
        <v>701</v>
      </c>
      <c r="RRU39" s="450" t="s">
        <v>327</v>
      </c>
      <c r="RRV39" s="450" t="s">
        <v>144</v>
      </c>
      <c r="RRW39" s="446" t="s">
        <v>145</v>
      </c>
      <c r="RRX39" s="446" t="s">
        <v>131</v>
      </c>
      <c r="RRY39" s="446" t="s">
        <v>130</v>
      </c>
      <c r="RRZ39" s="446">
        <v>0.5</v>
      </c>
      <c r="RSA39" s="451">
        <f>+VLOOKUP(RRV39,[111]Insumos!$A$2:$F$2700,5,FALSE)</f>
        <v>1402</v>
      </c>
      <c r="RSB39" s="451">
        <f>+ROUND(RRZ39*RSA39,0)</f>
        <v>701</v>
      </c>
      <c r="RSC39" s="450" t="s">
        <v>327</v>
      </c>
      <c r="RSD39" s="450" t="s">
        <v>144</v>
      </c>
      <c r="RSE39" s="446" t="s">
        <v>145</v>
      </c>
      <c r="RSF39" s="446" t="s">
        <v>131</v>
      </c>
      <c r="RSG39" s="446" t="s">
        <v>130</v>
      </c>
      <c r="RSH39" s="446">
        <v>0.5</v>
      </c>
      <c r="RSI39" s="451">
        <f>+VLOOKUP(RSD39,[111]Insumos!$A$2:$F$2700,5,FALSE)</f>
        <v>1402</v>
      </c>
      <c r="RSJ39" s="451">
        <f>+ROUND(RSH39*RSI39,0)</f>
        <v>701</v>
      </c>
      <c r="RSK39" s="450" t="s">
        <v>327</v>
      </c>
      <c r="RSL39" s="450" t="s">
        <v>144</v>
      </c>
      <c r="RSM39" s="446" t="s">
        <v>145</v>
      </c>
      <c r="RSN39" s="446" t="s">
        <v>131</v>
      </c>
      <c r="RSO39" s="446" t="s">
        <v>130</v>
      </c>
      <c r="RSP39" s="446">
        <v>0.5</v>
      </c>
      <c r="RSQ39" s="451">
        <f>+VLOOKUP(RSL39,[111]Insumos!$A$2:$F$2700,5,FALSE)</f>
        <v>1402</v>
      </c>
      <c r="RSR39" s="451">
        <f>+ROUND(RSP39*RSQ39,0)</f>
        <v>701</v>
      </c>
      <c r="RSS39" s="450" t="s">
        <v>327</v>
      </c>
      <c r="RST39" s="450" t="s">
        <v>144</v>
      </c>
      <c r="RSU39" s="446" t="s">
        <v>145</v>
      </c>
      <c r="RSV39" s="446" t="s">
        <v>131</v>
      </c>
      <c r="RSW39" s="446" t="s">
        <v>130</v>
      </c>
      <c r="RSX39" s="446">
        <v>0.5</v>
      </c>
      <c r="RSY39" s="451">
        <f>+VLOOKUP(RST39,[111]Insumos!$A$2:$F$2700,5,FALSE)</f>
        <v>1402</v>
      </c>
      <c r="RSZ39" s="451">
        <f>+ROUND(RSX39*RSY39,0)</f>
        <v>701</v>
      </c>
      <c r="RTA39" s="450" t="s">
        <v>327</v>
      </c>
      <c r="RTB39" s="450" t="s">
        <v>144</v>
      </c>
      <c r="RTC39" s="446" t="s">
        <v>145</v>
      </c>
      <c r="RTD39" s="446" t="s">
        <v>131</v>
      </c>
      <c r="RTE39" s="446" t="s">
        <v>130</v>
      </c>
      <c r="RTF39" s="446">
        <v>0.5</v>
      </c>
      <c r="RTG39" s="451">
        <f>+VLOOKUP(RTB39,[111]Insumos!$A$2:$F$2700,5,FALSE)</f>
        <v>1402</v>
      </c>
      <c r="RTH39" s="451">
        <f>+ROUND(RTF39*RTG39,0)</f>
        <v>701</v>
      </c>
      <c r="RTI39" s="450" t="s">
        <v>327</v>
      </c>
      <c r="RTJ39" s="450" t="s">
        <v>144</v>
      </c>
      <c r="RTK39" s="446" t="s">
        <v>145</v>
      </c>
      <c r="RTL39" s="446" t="s">
        <v>131</v>
      </c>
      <c r="RTM39" s="446" t="s">
        <v>130</v>
      </c>
      <c r="RTN39" s="446">
        <v>0.5</v>
      </c>
      <c r="RTO39" s="451">
        <f>+VLOOKUP(RTJ39,[111]Insumos!$A$2:$F$2700,5,FALSE)</f>
        <v>1402</v>
      </c>
      <c r="RTP39" s="451">
        <f>+ROUND(RTN39*RTO39,0)</f>
        <v>701</v>
      </c>
      <c r="RTQ39" s="450" t="s">
        <v>327</v>
      </c>
      <c r="RTR39" s="450" t="s">
        <v>144</v>
      </c>
      <c r="RTS39" s="446" t="s">
        <v>145</v>
      </c>
      <c r="RTT39" s="446" t="s">
        <v>131</v>
      </c>
      <c r="RTU39" s="446" t="s">
        <v>130</v>
      </c>
      <c r="RTV39" s="446">
        <v>0.5</v>
      </c>
      <c r="RTW39" s="451">
        <f>+VLOOKUP(RTR39,[111]Insumos!$A$2:$F$2700,5,FALSE)</f>
        <v>1402</v>
      </c>
      <c r="RTX39" s="451">
        <f>+ROUND(RTV39*RTW39,0)</f>
        <v>701</v>
      </c>
      <c r="RTY39" s="450" t="s">
        <v>327</v>
      </c>
      <c r="RTZ39" s="450" t="s">
        <v>144</v>
      </c>
      <c r="RUA39" s="446" t="s">
        <v>145</v>
      </c>
      <c r="RUB39" s="446" t="s">
        <v>131</v>
      </c>
      <c r="RUC39" s="446" t="s">
        <v>130</v>
      </c>
      <c r="RUD39" s="446">
        <v>0.5</v>
      </c>
      <c r="RUE39" s="451">
        <f>+VLOOKUP(RTZ39,[111]Insumos!$A$2:$F$2700,5,FALSE)</f>
        <v>1402</v>
      </c>
      <c r="RUF39" s="451">
        <f>+ROUND(RUD39*RUE39,0)</f>
        <v>701</v>
      </c>
      <c r="RUG39" s="450" t="s">
        <v>327</v>
      </c>
      <c r="RUH39" s="450" t="s">
        <v>144</v>
      </c>
      <c r="RUI39" s="446" t="s">
        <v>145</v>
      </c>
      <c r="RUJ39" s="446" t="s">
        <v>131</v>
      </c>
      <c r="RUK39" s="446" t="s">
        <v>130</v>
      </c>
      <c r="RUL39" s="446">
        <v>0.5</v>
      </c>
      <c r="RUM39" s="451">
        <f>+VLOOKUP(RUH39,[111]Insumos!$A$2:$F$2700,5,FALSE)</f>
        <v>1402</v>
      </c>
      <c r="RUN39" s="451">
        <f>+ROUND(RUL39*RUM39,0)</f>
        <v>701</v>
      </c>
      <c r="RUO39" s="450" t="s">
        <v>327</v>
      </c>
      <c r="RUP39" s="450" t="s">
        <v>144</v>
      </c>
      <c r="RUQ39" s="446" t="s">
        <v>145</v>
      </c>
      <c r="RUR39" s="446" t="s">
        <v>131</v>
      </c>
      <c r="RUS39" s="446" t="s">
        <v>130</v>
      </c>
      <c r="RUT39" s="446">
        <v>0.5</v>
      </c>
      <c r="RUU39" s="451">
        <f>+VLOOKUP(RUP39,[111]Insumos!$A$2:$F$2700,5,FALSE)</f>
        <v>1402</v>
      </c>
      <c r="RUV39" s="451">
        <f>+ROUND(RUT39*RUU39,0)</f>
        <v>701</v>
      </c>
      <c r="RUW39" s="450" t="s">
        <v>327</v>
      </c>
      <c r="RUX39" s="450" t="s">
        <v>144</v>
      </c>
      <c r="RUY39" s="446" t="s">
        <v>145</v>
      </c>
      <c r="RUZ39" s="446" t="s">
        <v>131</v>
      </c>
      <c r="RVA39" s="446" t="s">
        <v>130</v>
      </c>
      <c r="RVB39" s="446">
        <v>0.5</v>
      </c>
      <c r="RVC39" s="451">
        <f>+VLOOKUP(RUX39,[111]Insumos!$A$2:$F$2700,5,FALSE)</f>
        <v>1402</v>
      </c>
      <c r="RVD39" s="451">
        <f>+ROUND(RVB39*RVC39,0)</f>
        <v>701</v>
      </c>
      <c r="RVE39" s="450" t="s">
        <v>327</v>
      </c>
      <c r="RVF39" s="450" t="s">
        <v>144</v>
      </c>
      <c r="RVG39" s="446" t="s">
        <v>145</v>
      </c>
      <c r="RVH39" s="446" t="s">
        <v>131</v>
      </c>
      <c r="RVI39" s="446" t="s">
        <v>130</v>
      </c>
      <c r="RVJ39" s="446">
        <v>0.5</v>
      </c>
      <c r="RVK39" s="451">
        <f>+VLOOKUP(RVF39,[111]Insumos!$A$2:$F$2700,5,FALSE)</f>
        <v>1402</v>
      </c>
      <c r="RVL39" s="451">
        <f>+ROUND(RVJ39*RVK39,0)</f>
        <v>701</v>
      </c>
      <c r="RVM39" s="450" t="s">
        <v>327</v>
      </c>
      <c r="RVN39" s="450" t="s">
        <v>144</v>
      </c>
      <c r="RVO39" s="446" t="s">
        <v>145</v>
      </c>
      <c r="RVP39" s="446" t="s">
        <v>131</v>
      </c>
      <c r="RVQ39" s="446" t="s">
        <v>130</v>
      </c>
      <c r="RVR39" s="446">
        <v>0.5</v>
      </c>
      <c r="RVS39" s="451">
        <f>+VLOOKUP(RVN39,[111]Insumos!$A$2:$F$2700,5,FALSE)</f>
        <v>1402</v>
      </c>
      <c r="RVT39" s="451">
        <f>+ROUND(RVR39*RVS39,0)</f>
        <v>701</v>
      </c>
      <c r="RVU39" s="450" t="s">
        <v>327</v>
      </c>
      <c r="RVV39" s="450" t="s">
        <v>144</v>
      </c>
      <c r="RVW39" s="446" t="s">
        <v>145</v>
      </c>
      <c r="RVX39" s="446" t="s">
        <v>131</v>
      </c>
      <c r="RVY39" s="446" t="s">
        <v>130</v>
      </c>
      <c r="RVZ39" s="446">
        <v>0.5</v>
      </c>
      <c r="RWA39" s="451">
        <f>+VLOOKUP(RVV39,[111]Insumos!$A$2:$F$2700,5,FALSE)</f>
        <v>1402</v>
      </c>
      <c r="RWB39" s="451">
        <f>+ROUND(RVZ39*RWA39,0)</f>
        <v>701</v>
      </c>
      <c r="RWC39" s="450" t="s">
        <v>327</v>
      </c>
      <c r="RWD39" s="450" t="s">
        <v>144</v>
      </c>
      <c r="RWE39" s="446" t="s">
        <v>145</v>
      </c>
      <c r="RWF39" s="446" t="s">
        <v>131</v>
      </c>
      <c r="RWG39" s="446" t="s">
        <v>130</v>
      </c>
      <c r="RWH39" s="446">
        <v>0.5</v>
      </c>
      <c r="RWI39" s="451">
        <f>+VLOOKUP(RWD39,[111]Insumos!$A$2:$F$2700,5,FALSE)</f>
        <v>1402</v>
      </c>
      <c r="RWJ39" s="451">
        <f>+ROUND(RWH39*RWI39,0)</f>
        <v>701</v>
      </c>
      <c r="RWK39" s="450" t="s">
        <v>327</v>
      </c>
      <c r="RWL39" s="450" t="s">
        <v>144</v>
      </c>
      <c r="RWM39" s="446" t="s">
        <v>145</v>
      </c>
      <c r="RWN39" s="446" t="s">
        <v>131</v>
      </c>
      <c r="RWO39" s="446" t="s">
        <v>130</v>
      </c>
      <c r="RWP39" s="446">
        <v>0.5</v>
      </c>
      <c r="RWQ39" s="451">
        <f>+VLOOKUP(RWL39,[111]Insumos!$A$2:$F$2700,5,FALSE)</f>
        <v>1402</v>
      </c>
      <c r="RWR39" s="451">
        <f>+ROUND(RWP39*RWQ39,0)</f>
        <v>701</v>
      </c>
      <c r="RWS39" s="450" t="s">
        <v>327</v>
      </c>
      <c r="RWT39" s="450" t="s">
        <v>144</v>
      </c>
      <c r="RWU39" s="446" t="s">
        <v>145</v>
      </c>
      <c r="RWV39" s="446" t="s">
        <v>131</v>
      </c>
      <c r="RWW39" s="446" t="s">
        <v>130</v>
      </c>
      <c r="RWX39" s="446">
        <v>0.5</v>
      </c>
      <c r="RWY39" s="451">
        <f>+VLOOKUP(RWT39,[111]Insumos!$A$2:$F$2700,5,FALSE)</f>
        <v>1402</v>
      </c>
      <c r="RWZ39" s="451">
        <f>+ROUND(RWX39*RWY39,0)</f>
        <v>701</v>
      </c>
      <c r="RXA39" s="450" t="s">
        <v>327</v>
      </c>
      <c r="RXB39" s="450" t="s">
        <v>144</v>
      </c>
      <c r="RXC39" s="446" t="s">
        <v>145</v>
      </c>
      <c r="RXD39" s="446" t="s">
        <v>131</v>
      </c>
      <c r="RXE39" s="446" t="s">
        <v>130</v>
      </c>
      <c r="RXF39" s="446">
        <v>0.5</v>
      </c>
      <c r="RXG39" s="451">
        <f>+VLOOKUP(RXB39,[111]Insumos!$A$2:$F$2700,5,FALSE)</f>
        <v>1402</v>
      </c>
      <c r="RXH39" s="451">
        <f>+ROUND(RXF39*RXG39,0)</f>
        <v>701</v>
      </c>
      <c r="RXI39" s="450" t="s">
        <v>327</v>
      </c>
      <c r="RXJ39" s="450" t="s">
        <v>144</v>
      </c>
      <c r="RXK39" s="446" t="s">
        <v>145</v>
      </c>
      <c r="RXL39" s="446" t="s">
        <v>131</v>
      </c>
      <c r="RXM39" s="446" t="s">
        <v>130</v>
      </c>
      <c r="RXN39" s="446">
        <v>0.5</v>
      </c>
      <c r="RXO39" s="451">
        <f>+VLOOKUP(RXJ39,[111]Insumos!$A$2:$F$2700,5,FALSE)</f>
        <v>1402</v>
      </c>
      <c r="RXP39" s="451">
        <f>+ROUND(RXN39*RXO39,0)</f>
        <v>701</v>
      </c>
      <c r="RXQ39" s="450" t="s">
        <v>327</v>
      </c>
      <c r="RXR39" s="450" t="s">
        <v>144</v>
      </c>
      <c r="RXS39" s="446" t="s">
        <v>145</v>
      </c>
      <c r="RXT39" s="446" t="s">
        <v>131</v>
      </c>
      <c r="RXU39" s="446" t="s">
        <v>130</v>
      </c>
      <c r="RXV39" s="446">
        <v>0.5</v>
      </c>
      <c r="RXW39" s="451">
        <f>+VLOOKUP(RXR39,[111]Insumos!$A$2:$F$2700,5,FALSE)</f>
        <v>1402</v>
      </c>
      <c r="RXX39" s="451">
        <f>+ROUND(RXV39*RXW39,0)</f>
        <v>701</v>
      </c>
      <c r="RXY39" s="450" t="s">
        <v>327</v>
      </c>
      <c r="RXZ39" s="450" t="s">
        <v>144</v>
      </c>
      <c r="RYA39" s="446" t="s">
        <v>145</v>
      </c>
      <c r="RYB39" s="446" t="s">
        <v>131</v>
      </c>
      <c r="RYC39" s="446" t="s">
        <v>130</v>
      </c>
      <c r="RYD39" s="446">
        <v>0.5</v>
      </c>
      <c r="RYE39" s="451">
        <f>+VLOOKUP(RXZ39,[111]Insumos!$A$2:$F$2700,5,FALSE)</f>
        <v>1402</v>
      </c>
      <c r="RYF39" s="451">
        <f>+ROUND(RYD39*RYE39,0)</f>
        <v>701</v>
      </c>
      <c r="RYG39" s="450" t="s">
        <v>327</v>
      </c>
      <c r="RYH39" s="450" t="s">
        <v>144</v>
      </c>
      <c r="RYI39" s="446" t="s">
        <v>145</v>
      </c>
      <c r="RYJ39" s="446" t="s">
        <v>131</v>
      </c>
      <c r="RYK39" s="446" t="s">
        <v>130</v>
      </c>
      <c r="RYL39" s="446">
        <v>0.5</v>
      </c>
      <c r="RYM39" s="451">
        <f>+VLOOKUP(RYH39,[111]Insumos!$A$2:$F$2700,5,FALSE)</f>
        <v>1402</v>
      </c>
      <c r="RYN39" s="451">
        <f>+ROUND(RYL39*RYM39,0)</f>
        <v>701</v>
      </c>
      <c r="RYO39" s="450" t="s">
        <v>327</v>
      </c>
      <c r="RYP39" s="450" t="s">
        <v>144</v>
      </c>
      <c r="RYQ39" s="446" t="s">
        <v>145</v>
      </c>
      <c r="RYR39" s="446" t="s">
        <v>131</v>
      </c>
      <c r="RYS39" s="446" t="s">
        <v>130</v>
      </c>
      <c r="RYT39" s="446">
        <v>0.5</v>
      </c>
      <c r="RYU39" s="451">
        <f>+VLOOKUP(RYP39,[111]Insumos!$A$2:$F$2700,5,FALSE)</f>
        <v>1402</v>
      </c>
      <c r="RYV39" s="451">
        <f>+ROUND(RYT39*RYU39,0)</f>
        <v>701</v>
      </c>
      <c r="RYW39" s="450" t="s">
        <v>327</v>
      </c>
      <c r="RYX39" s="450" t="s">
        <v>144</v>
      </c>
      <c r="RYY39" s="446" t="s">
        <v>145</v>
      </c>
      <c r="RYZ39" s="446" t="s">
        <v>131</v>
      </c>
      <c r="RZA39" s="446" t="s">
        <v>130</v>
      </c>
      <c r="RZB39" s="446">
        <v>0.5</v>
      </c>
      <c r="RZC39" s="451">
        <f>+VLOOKUP(RYX39,[111]Insumos!$A$2:$F$2700,5,FALSE)</f>
        <v>1402</v>
      </c>
      <c r="RZD39" s="451">
        <f>+ROUND(RZB39*RZC39,0)</f>
        <v>701</v>
      </c>
      <c r="RZE39" s="450" t="s">
        <v>327</v>
      </c>
      <c r="RZF39" s="450" t="s">
        <v>144</v>
      </c>
      <c r="RZG39" s="446" t="s">
        <v>145</v>
      </c>
      <c r="RZH39" s="446" t="s">
        <v>131</v>
      </c>
      <c r="RZI39" s="446" t="s">
        <v>130</v>
      </c>
      <c r="RZJ39" s="446">
        <v>0.5</v>
      </c>
      <c r="RZK39" s="451">
        <f>+VLOOKUP(RZF39,[111]Insumos!$A$2:$F$2700,5,FALSE)</f>
        <v>1402</v>
      </c>
      <c r="RZL39" s="451">
        <f>+ROUND(RZJ39*RZK39,0)</f>
        <v>701</v>
      </c>
      <c r="RZM39" s="450" t="s">
        <v>327</v>
      </c>
      <c r="RZN39" s="450" t="s">
        <v>144</v>
      </c>
      <c r="RZO39" s="446" t="s">
        <v>145</v>
      </c>
      <c r="RZP39" s="446" t="s">
        <v>131</v>
      </c>
      <c r="RZQ39" s="446" t="s">
        <v>130</v>
      </c>
      <c r="RZR39" s="446">
        <v>0.5</v>
      </c>
      <c r="RZS39" s="451">
        <f>+VLOOKUP(RZN39,[111]Insumos!$A$2:$F$2700,5,FALSE)</f>
        <v>1402</v>
      </c>
      <c r="RZT39" s="451">
        <f>+ROUND(RZR39*RZS39,0)</f>
        <v>701</v>
      </c>
      <c r="RZU39" s="450" t="s">
        <v>327</v>
      </c>
      <c r="RZV39" s="450" t="s">
        <v>144</v>
      </c>
      <c r="RZW39" s="446" t="s">
        <v>145</v>
      </c>
      <c r="RZX39" s="446" t="s">
        <v>131</v>
      </c>
      <c r="RZY39" s="446" t="s">
        <v>130</v>
      </c>
      <c r="RZZ39" s="446">
        <v>0.5</v>
      </c>
      <c r="SAA39" s="451">
        <f>+VLOOKUP(RZV39,[111]Insumos!$A$2:$F$2700,5,FALSE)</f>
        <v>1402</v>
      </c>
      <c r="SAB39" s="451">
        <f>+ROUND(RZZ39*SAA39,0)</f>
        <v>701</v>
      </c>
      <c r="SAC39" s="450" t="s">
        <v>327</v>
      </c>
      <c r="SAD39" s="450" t="s">
        <v>144</v>
      </c>
      <c r="SAE39" s="446" t="s">
        <v>145</v>
      </c>
      <c r="SAF39" s="446" t="s">
        <v>131</v>
      </c>
      <c r="SAG39" s="446" t="s">
        <v>130</v>
      </c>
      <c r="SAH39" s="446">
        <v>0.5</v>
      </c>
      <c r="SAI39" s="451">
        <f>+VLOOKUP(SAD39,[111]Insumos!$A$2:$F$2700,5,FALSE)</f>
        <v>1402</v>
      </c>
      <c r="SAJ39" s="451">
        <f>+ROUND(SAH39*SAI39,0)</f>
        <v>701</v>
      </c>
      <c r="SAK39" s="450" t="s">
        <v>327</v>
      </c>
      <c r="SAL39" s="450" t="s">
        <v>144</v>
      </c>
      <c r="SAM39" s="446" t="s">
        <v>145</v>
      </c>
      <c r="SAN39" s="446" t="s">
        <v>131</v>
      </c>
      <c r="SAO39" s="446" t="s">
        <v>130</v>
      </c>
      <c r="SAP39" s="446">
        <v>0.5</v>
      </c>
      <c r="SAQ39" s="451">
        <f>+VLOOKUP(SAL39,[111]Insumos!$A$2:$F$2700,5,FALSE)</f>
        <v>1402</v>
      </c>
      <c r="SAR39" s="451">
        <f>+ROUND(SAP39*SAQ39,0)</f>
        <v>701</v>
      </c>
      <c r="SAS39" s="450" t="s">
        <v>327</v>
      </c>
      <c r="SAT39" s="450" t="s">
        <v>144</v>
      </c>
      <c r="SAU39" s="446" t="s">
        <v>145</v>
      </c>
      <c r="SAV39" s="446" t="s">
        <v>131</v>
      </c>
      <c r="SAW39" s="446" t="s">
        <v>130</v>
      </c>
      <c r="SAX39" s="446">
        <v>0.5</v>
      </c>
      <c r="SAY39" s="451">
        <f>+VLOOKUP(SAT39,[111]Insumos!$A$2:$F$2700,5,FALSE)</f>
        <v>1402</v>
      </c>
      <c r="SAZ39" s="451">
        <f>+ROUND(SAX39*SAY39,0)</f>
        <v>701</v>
      </c>
      <c r="SBA39" s="450" t="s">
        <v>327</v>
      </c>
      <c r="SBB39" s="450" t="s">
        <v>144</v>
      </c>
      <c r="SBC39" s="446" t="s">
        <v>145</v>
      </c>
      <c r="SBD39" s="446" t="s">
        <v>131</v>
      </c>
      <c r="SBE39" s="446" t="s">
        <v>130</v>
      </c>
      <c r="SBF39" s="446">
        <v>0.5</v>
      </c>
      <c r="SBG39" s="451">
        <f>+VLOOKUP(SBB39,[111]Insumos!$A$2:$F$2700,5,FALSE)</f>
        <v>1402</v>
      </c>
      <c r="SBH39" s="451">
        <f>+ROUND(SBF39*SBG39,0)</f>
        <v>701</v>
      </c>
      <c r="SBI39" s="450" t="s">
        <v>327</v>
      </c>
      <c r="SBJ39" s="450" t="s">
        <v>144</v>
      </c>
      <c r="SBK39" s="446" t="s">
        <v>145</v>
      </c>
      <c r="SBL39" s="446" t="s">
        <v>131</v>
      </c>
      <c r="SBM39" s="446" t="s">
        <v>130</v>
      </c>
      <c r="SBN39" s="446">
        <v>0.5</v>
      </c>
      <c r="SBO39" s="451">
        <f>+VLOOKUP(SBJ39,[111]Insumos!$A$2:$F$2700,5,FALSE)</f>
        <v>1402</v>
      </c>
      <c r="SBP39" s="451">
        <f>+ROUND(SBN39*SBO39,0)</f>
        <v>701</v>
      </c>
      <c r="SBQ39" s="450" t="s">
        <v>327</v>
      </c>
      <c r="SBR39" s="450" t="s">
        <v>144</v>
      </c>
      <c r="SBS39" s="446" t="s">
        <v>145</v>
      </c>
      <c r="SBT39" s="446" t="s">
        <v>131</v>
      </c>
      <c r="SBU39" s="446" t="s">
        <v>130</v>
      </c>
      <c r="SBV39" s="446">
        <v>0.5</v>
      </c>
      <c r="SBW39" s="451">
        <f>+VLOOKUP(SBR39,[111]Insumos!$A$2:$F$2700,5,FALSE)</f>
        <v>1402</v>
      </c>
      <c r="SBX39" s="451">
        <f>+ROUND(SBV39*SBW39,0)</f>
        <v>701</v>
      </c>
      <c r="SBY39" s="450" t="s">
        <v>327</v>
      </c>
      <c r="SBZ39" s="450" t="s">
        <v>144</v>
      </c>
      <c r="SCA39" s="446" t="s">
        <v>145</v>
      </c>
      <c r="SCB39" s="446" t="s">
        <v>131</v>
      </c>
      <c r="SCC39" s="446" t="s">
        <v>130</v>
      </c>
      <c r="SCD39" s="446">
        <v>0.5</v>
      </c>
      <c r="SCE39" s="451">
        <f>+VLOOKUP(SBZ39,[111]Insumos!$A$2:$F$2700,5,FALSE)</f>
        <v>1402</v>
      </c>
      <c r="SCF39" s="451">
        <f>+ROUND(SCD39*SCE39,0)</f>
        <v>701</v>
      </c>
      <c r="SCG39" s="450" t="s">
        <v>327</v>
      </c>
      <c r="SCH39" s="450" t="s">
        <v>144</v>
      </c>
      <c r="SCI39" s="446" t="s">
        <v>145</v>
      </c>
      <c r="SCJ39" s="446" t="s">
        <v>131</v>
      </c>
      <c r="SCK39" s="446" t="s">
        <v>130</v>
      </c>
      <c r="SCL39" s="446">
        <v>0.5</v>
      </c>
      <c r="SCM39" s="451">
        <f>+VLOOKUP(SCH39,[111]Insumos!$A$2:$F$2700,5,FALSE)</f>
        <v>1402</v>
      </c>
      <c r="SCN39" s="451">
        <f>+ROUND(SCL39*SCM39,0)</f>
        <v>701</v>
      </c>
      <c r="SCO39" s="450" t="s">
        <v>327</v>
      </c>
      <c r="SCP39" s="450" t="s">
        <v>144</v>
      </c>
      <c r="SCQ39" s="446" t="s">
        <v>145</v>
      </c>
      <c r="SCR39" s="446" t="s">
        <v>131</v>
      </c>
      <c r="SCS39" s="446" t="s">
        <v>130</v>
      </c>
      <c r="SCT39" s="446">
        <v>0.5</v>
      </c>
      <c r="SCU39" s="451">
        <f>+VLOOKUP(SCP39,[111]Insumos!$A$2:$F$2700,5,FALSE)</f>
        <v>1402</v>
      </c>
      <c r="SCV39" s="451">
        <f>+ROUND(SCT39*SCU39,0)</f>
        <v>701</v>
      </c>
      <c r="SCW39" s="450" t="s">
        <v>327</v>
      </c>
      <c r="SCX39" s="450" t="s">
        <v>144</v>
      </c>
      <c r="SCY39" s="446" t="s">
        <v>145</v>
      </c>
      <c r="SCZ39" s="446" t="s">
        <v>131</v>
      </c>
      <c r="SDA39" s="446" t="s">
        <v>130</v>
      </c>
      <c r="SDB39" s="446">
        <v>0.5</v>
      </c>
      <c r="SDC39" s="451">
        <f>+VLOOKUP(SCX39,[111]Insumos!$A$2:$F$2700,5,FALSE)</f>
        <v>1402</v>
      </c>
      <c r="SDD39" s="451">
        <f>+ROUND(SDB39*SDC39,0)</f>
        <v>701</v>
      </c>
      <c r="SDE39" s="450" t="s">
        <v>327</v>
      </c>
      <c r="SDF39" s="450" t="s">
        <v>144</v>
      </c>
      <c r="SDG39" s="446" t="s">
        <v>145</v>
      </c>
      <c r="SDH39" s="446" t="s">
        <v>131</v>
      </c>
      <c r="SDI39" s="446" t="s">
        <v>130</v>
      </c>
      <c r="SDJ39" s="446">
        <v>0.5</v>
      </c>
      <c r="SDK39" s="451">
        <f>+VLOOKUP(SDF39,[111]Insumos!$A$2:$F$2700,5,FALSE)</f>
        <v>1402</v>
      </c>
      <c r="SDL39" s="451">
        <f>+ROUND(SDJ39*SDK39,0)</f>
        <v>701</v>
      </c>
      <c r="SDM39" s="450" t="s">
        <v>327</v>
      </c>
      <c r="SDN39" s="450" t="s">
        <v>144</v>
      </c>
      <c r="SDO39" s="446" t="s">
        <v>145</v>
      </c>
      <c r="SDP39" s="446" t="s">
        <v>131</v>
      </c>
      <c r="SDQ39" s="446" t="s">
        <v>130</v>
      </c>
      <c r="SDR39" s="446">
        <v>0.5</v>
      </c>
      <c r="SDS39" s="451">
        <f>+VLOOKUP(SDN39,[111]Insumos!$A$2:$F$2700,5,FALSE)</f>
        <v>1402</v>
      </c>
      <c r="SDT39" s="451">
        <f>+ROUND(SDR39*SDS39,0)</f>
        <v>701</v>
      </c>
      <c r="SDU39" s="450" t="s">
        <v>327</v>
      </c>
      <c r="SDV39" s="450" t="s">
        <v>144</v>
      </c>
      <c r="SDW39" s="446" t="s">
        <v>145</v>
      </c>
      <c r="SDX39" s="446" t="s">
        <v>131</v>
      </c>
      <c r="SDY39" s="446" t="s">
        <v>130</v>
      </c>
      <c r="SDZ39" s="446">
        <v>0.5</v>
      </c>
      <c r="SEA39" s="451">
        <f>+VLOOKUP(SDV39,[111]Insumos!$A$2:$F$2700,5,FALSE)</f>
        <v>1402</v>
      </c>
      <c r="SEB39" s="451">
        <f>+ROUND(SDZ39*SEA39,0)</f>
        <v>701</v>
      </c>
      <c r="SEC39" s="450" t="s">
        <v>327</v>
      </c>
      <c r="SED39" s="450" t="s">
        <v>144</v>
      </c>
      <c r="SEE39" s="446" t="s">
        <v>145</v>
      </c>
      <c r="SEF39" s="446" t="s">
        <v>131</v>
      </c>
      <c r="SEG39" s="446" t="s">
        <v>130</v>
      </c>
      <c r="SEH39" s="446">
        <v>0.5</v>
      </c>
      <c r="SEI39" s="451">
        <f>+VLOOKUP(SED39,[111]Insumos!$A$2:$F$2700,5,FALSE)</f>
        <v>1402</v>
      </c>
      <c r="SEJ39" s="451">
        <f>+ROUND(SEH39*SEI39,0)</f>
        <v>701</v>
      </c>
      <c r="SEK39" s="450" t="s">
        <v>327</v>
      </c>
      <c r="SEL39" s="450" t="s">
        <v>144</v>
      </c>
      <c r="SEM39" s="446" t="s">
        <v>145</v>
      </c>
      <c r="SEN39" s="446" t="s">
        <v>131</v>
      </c>
      <c r="SEO39" s="446" t="s">
        <v>130</v>
      </c>
      <c r="SEP39" s="446">
        <v>0.5</v>
      </c>
      <c r="SEQ39" s="451">
        <f>+VLOOKUP(SEL39,[111]Insumos!$A$2:$F$2700,5,FALSE)</f>
        <v>1402</v>
      </c>
      <c r="SER39" s="451">
        <f>+ROUND(SEP39*SEQ39,0)</f>
        <v>701</v>
      </c>
      <c r="SES39" s="450" t="s">
        <v>327</v>
      </c>
      <c r="SET39" s="450" t="s">
        <v>144</v>
      </c>
      <c r="SEU39" s="446" t="s">
        <v>145</v>
      </c>
      <c r="SEV39" s="446" t="s">
        <v>131</v>
      </c>
      <c r="SEW39" s="446" t="s">
        <v>130</v>
      </c>
      <c r="SEX39" s="446">
        <v>0.5</v>
      </c>
      <c r="SEY39" s="451">
        <f>+VLOOKUP(SET39,[111]Insumos!$A$2:$F$2700,5,FALSE)</f>
        <v>1402</v>
      </c>
      <c r="SEZ39" s="451">
        <f>+ROUND(SEX39*SEY39,0)</f>
        <v>701</v>
      </c>
      <c r="SFA39" s="450" t="s">
        <v>327</v>
      </c>
      <c r="SFB39" s="450" t="s">
        <v>144</v>
      </c>
      <c r="SFC39" s="446" t="s">
        <v>145</v>
      </c>
      <c r="SFD39" s="446" t="s">
        <v>131</v>
      </c>
      <c r="SFE39" s="446" t="s">
        <v>130</v>
      </c>
      <c r="SFF39" s="446">
        <v>0.5</v>
      </c>
      <c r="SFG39" s="451">
        <f>+VLOOKUP(SFB39,[111]Insumos!$A$2:$F$2700,5,FALSE)</f>
        <v>1402</v>
      </c>
      <c r="SFH39" s="451">
        <f>+ROUND(SFF39*SFG39,0)</f>
        <v>701</v>
      </c>
      <c r="SFI39" s="450" t="s">
        <v>327</v>
      </c>
      <c r="SFJ39" s="450" t="s">
        <v>144</v>
      </c>
      <c r="SFK39" s="446" t="s">
        <v>145</v>
      </c>
      <c r="SFL39" s="446" t="s">
        <v>131</v>
      </c>
      <c r="SFM39" s="446" t="s">
        <v>130</v>
      </c>
      <c r="SFN39" s="446">
        <v>0.5</v>
      </c>
      <c r="SFO39" s="451">
        <f>+VLOOKUP(SFJ39,[111]Insumos!$A$2:$F$2700,5,FALSE)</f>
        <v>1402</v>
      </c>
      <c r="SFP39" s="451">
        <f>+ROUND(SFN39*SFO39,0)</f>
        <v>701</v>
      </c>
      <c r="SFQ39" s="450" t="s">
        <v>327</v>
      </c>
      <c r="SFR39" s="450" t="s">
        <v>144</v>
      </c>
      <c r="SFS39" s="446" t="s">
        <v>145</v>
      </c>
      <c r="SFT39" s="446" t="s">
        <v>131</v>
      </c>
      <c r="SFU39" s="446" t="s">
        <v>130</v>
      </c>
      <c r="SFV39" s="446">
        <v>0.5</v>
      </c>
      <c r="SFW39" s="451">
        <f>+VLOOKUP(SFR39,[111]Insumos!$A$2:$F$2700,5,FALSE)</f>
        <v>1402</v>
      </c>
      <c r="SFX39" s="451">
        <f>+ROUND(SFV39*SFW39,0)</f>
        <v>701</v>
      </c>
      <c r="SFY39" s="450" t="s">
        <v>327</v>
      </c>
      <c r="SFZ39" s="450" t="s">
        <v>144</v>
      </c>
      <c r="SGA39" s="446" t="s">
        <v>145</v>
      </c>
      <c r="SGB39" s="446" t="s">
        <v>131</v>
      </c>
      <c r="SGC39" s="446" t="s">
        <v>130</v>
      </c>
      <c r="SGD39" s="446">
        <v>0.5</v>
      </c>
      <c r="SGE39" s="451">
        <f>+VLOOKUP(SFZ39,[111]Insumos!$A$2:$F$2700,5,FALSE)</f>
        <v>1402</v>
      </c>
      <c r="SGF39" s="451">
        <f>+ROUND(SGD39*SGE39,0)</f>
        <v>701</v>
      </c>
      <c r="SGG39" s="450" t="s">
        <v>327</v>
      </c>
      <c r="SGH39" s="450" t="s">
        <v>144</v>
      </c>
      <c r="SGI39" s="446" t="s">
        <v>145</v>
      </c>
      <c r="SGJ39" s="446" t="s">
        <v>131</v>
      </c>
      <c r="SGK39" s="446" t="s">
        <v>130</v>
      </c>
      <c r="SGL39" s="446">
        <v>0.5</v>
      </c>
      <c r="SGM39" s="451">
        <f>+VLOOKUP(SGH39,[111]Insumos!$A$2:$F$2700,5,FALSE)</f>
        <v>1402</v>
      </c>
      <c r="SGN39" s="451">
        <f>+ROUND(SGL39*SGM39,0)</f>
        <v>701</v>
      </c>
      <c r="SGO39" s="450" t="s">
        <v>327</v>
      </c>
      <c r="SGP39" s="450" t="s">
        <v>144</v>
      </c>
      <c r="SGQ39" s="446" t="s">
        <v>145</v>
      </c>
      <c r="SGR39" s="446" t="s">
        <v>131</v>
      </c>
      <c r="SGS39" s="446" t="s">
        <v>130</v>
      </c>
      <c r="SGT39" s="446">
        <v>0.5</v>
      </c>
      <c r="SGU39" s="451">
        <f>+VLOOKUP(SGP39,[111]Insumos!$A$2:$F$2700,5,FALSE)</f>
        <v>1402</v>
      </c>
      <c r="SGV39" s="451">
        <f>+ROUND(SGT39*SGU39,0)</f>
        <v>701</v>
      </c>
      <c r="SGW39" s="450" t="s">
        <v>327</v>
      </c>
      <c r="SGX39" s="450" t="s">
        <v>144</v>
      </c>
      <c r="SGY39" s="446" t="s">
        <v>145</v>
      </c>
      <c r="SGZ39" s="446" t="s">
        <v>131</v>
      </c>
      <c r="SHA39" s="446" t="s">
        <v>130</v>
      </c>
      <c r="SHB39" s="446">
        <v>0.5</v>
      </c>
      <c r="SHC39" s="451">
        <f>+VLOOKUP(SGX39,[111]Insumos!$A$2:$F$2700,5,FALSE)</f>
        <v>1402</v>
      </c>
      <c r="SHD39" s="451">
        <f>+ROUND(SHB39*SHC39,0)</f>
        <v>701</v>
      </c>
      <c r="SHE39" s="450" t="s">
        <v>327</v>
      </c>
      <c r="SHF39" s="450" t="s">
        <v>144</v>
      </c>
      <c r="SHG39" s="446" t="s">
        <v>145</v>
      </c>
      <c r="SHH39" s="446" t="s">
        <v>131</v>
      </c>
      <c r="SHI39" s="446" t="s">
        <v>130</v>
      </c>
      <c r="SHJ39" s="446">
        <v>0.5</v>
      </c>
      <c r="SHK39" s="451">
        <f>+VLOOKUP(SHF39,[111]Insumos!$A$2:$F$2700,5,FALSE)</f>
        <v>1402</v>
      </c>
      <c r="SHL39" s="451">
        <f>+ROUND(SHJ39*SHK39,0)</f>
        <v>701</v>
      </c>
      <c r="SHM39" s="450" t="s">
        <v>327</v>
      </c>
      <c r="SHN39" s="450" t="s">
        <v>144</v>
      </c>
      <c r="SHO39" s="446" t="s">
        <v>145</v>
      </c>
      <c r="SHP39" s="446" t="s">
        <v>131</v>
      </c>
      <c r="SHQ39" s="446" t="s">
        <v>130</v>
      </c>
      <c r="SHR39" s="446">
        <v>0.5</v>
      </c>
      <c r="SHS39" s="451">
        <f>+VLOOKUP(SHN39,[111]Insumos!$A$2:$F$2700,5,FALSE)</f>
        <v>1402</v>
      </c>
      <c r="SHT39" s="451">
        <f>+ROUND(SHR39*SHS39,0)</f>
        <v>701</v>
      </c>
      <c r="SHU39" s="450" t="s">
        <v>327</v>
      </c>
      <c r="SHV39" s="450" t="s">
        <v>144</v>
      </c>
      <c r="SHW39" s="446" t="s">
        <v>145</v>
      </c>
      <c r="SHX39" s="446" t="s">
        <v>131</v>
      </c>
      <c r="SHY39" s="446" t="s">
        <v>130</v>
      </c>
      <c r="SHZ39" s="446">
        <v>0.5</v>
      </c>
      <c r="SIA39" s="451">
        <f>+VLOOKUP(SHV39,[111]Insumos!$A$2:$F$2700,5,FALSE)</f>
        <v>1402</v>
      </c>
      <c r="SIB39" s="451">
        <f>+ROUND(SHZ39*SIA39,0)</f>
        <v>701</v>
      </c>
      <c r="SIC39" s="450" t="s">
        <v>327</v>
      </c>
      <c r="SID39" s="450" t="s">
        <v>144</v>
      </c>
      <c r="SIE39" s="446" t="s">
        <v>145</v>
      </c>
      <c r="SIF39" s="446" t="s">
        <v>131</v>
      </c>
      <c r="SIG39" s="446" t="s">
        <v>130</v>
      </c>
      <c r="SIH39" s="446">
        <v>0.5</v>
      </c>
      <c r="SII39" s="451">
        <f>+VLOOKUP(SID39,[111]Insumos!$A$2:$F$2700,5,FALSE)</f>
        <v>1402</v>
      </c>
      <c r="SIJ39" s="451">
        <f>+ROUND(SIH39*SII39,0)</f>
        <v>701</v>
      </c>
      <c r="SIK39" s="450" t="s">
        <v>327</v>
      </c>
      <c r="SIL39" s="450" t="s">
        <v>144</v>
      </c>
      <c r="SIM39" s="446" t="s">
        <v>145</v>
      </c>
      <c r="SIN39" s="446" t="s">
        <v>131</v>
      </c>
      <c r="SIO39" s="446" t="s">
        <v>130</v>
      </c>
      <c r="SIP39" s="446">
        <v>0.5</v>
      </c>
      <c r="SIQ39" s="451">
        <f>+VLOOKUP(SIL39,[111]Insumos!$A$2:$F$2700,5,FALSE)</f>
        <v>1402</v>
      </c>
      <c r="SIR39" s="451">
        <f>+ROUND(SIP39*SIQ39,0)</f>
        <v>701</v>
      </c>
      <c r="SIS39" s="450" t="s">
        <v>327</v>
      </c>
      <c r="SIT39" s="450" t="s">
        <v>144</v>
      </c>
      <c r="SIU39" s="446" t="s">
        <v>145</v>
      </c>
      <c r="SIV39" s="446" t="s">
        <v>131</v>
      </c>
      <c r="SIW39" s="446" t="s">
        <v>130</v>
      </c>
      <c r="SIX39" s="446">
        <v>0.5</v>
      </c>
      <c r="SIY39" s="451">
        <f>+VLOOKUP(SIT39,[111]Insumos!$A$2:$F$2700,5,FALSE)</f>
        <v>1402</v>
      </c>
      <c r="SIZ39" s="451">
        <f>+ROUND(SIX39*SIY39,0)</f>
        <v>701</v>
      </c>
      <c r="SJA39" s="450" t="s">
        <v>327</v>
      </c>
      <c r="SJB39" s="450" t="s">
        <v>144</v>
      </c>
      <c r="SJC39" s="446" t="s">
        <v>145</v>
      </c>
      <c r="SJD39" s="446" t="s">
        <v>131</v>
      </c>
      <c r="SJE39" s="446" t="s">
        <v>130</v>
      </c>
      <c r="SJF39" s="446">
        <v>0.5</v>
      </c>
      <c r="SJG39" s="451">
        <f>+VLOOKUP(SJB39,[111]Insumos!$A$2:$F$2700,5,FALSE)</f>
        <v>1402</v>
      </c>
      <c r="SJH39" s="451">
        <f>+ROUND(SJF39*SJG39,0)</f>
        <v>701</v>
      </c>
      <c r="SJI39" s="450" t="s">
        <v>327</v>
      </c>
      <c r="SJJ39" s="450" t="s">
        <v>144</v>
      </c>
      <c r="SJK39" s="446" t="s">
        <v>145</v>
      </c>
      <c r="SJL39" s="446" t="s">
        <v>131</v>
      </c>
      <c r="SJM39" s="446" t="s">
        <v>130</v>
      </c>
      <c r="SJN39" s="446">
        <v>0.5</v>
      </c>
      <c r="SJO39" s="451">
        <f>+VLOOKUP(SJJ39,[111]Insumos!$A$2:$F$2700,5,FALSE)</f>
        <v>1402</v>
      </c>
      <c r="SJP39" s="451">
        <f>+ROUND(SJN39*SJO39,0)</f>
        <v>701</v>
      </c>
      <c r="SJQ39" s="450" t="s">
        <v>327</v>
      </c>
      <c r="SJR39" s="450" t="s">
        <v>144</v>
      </c>
      <c r="SJS39" s="446" t="s">
        <v>145</v>
      </c>
      <c r="SJT39" s="446" t="s">
        <v>131</v>
      </c>
      <c r="SJU39" s="446" t="s">
        <v>130</v>
      </c>
      <c r="SJV39" s="446">
        <v>0.5</v>
      </c>
      <c r="SJW39" s="451">
        <f>+VLOOKUP(SJR39,[111]Insumos!$A$2:$F$2700,5,FALSE)</f>
        <v>1402</v>
      </c>
      <c r="SJX39" s="451">
        <f>+ROUND(SJV39*SJW39,0)</f>
        <v>701</v>
      </c>
      <c r="SJY39" s="450" t="s">
        <v>327</v>
      </c>
      <c r="SJZ39" s="450" t="s">
        <v>144</v>
      </c>
      <c r="SKA39" s="446" t="s">
        <v>145</v>
      </c>
      <c r="SKB39" s="446" t="s">
        <v>131</v>
      </c>
      <c r="SKC39" s="446" t="s">
        <v>130</v>
      </c>
      <c r="SKD39" s="446">
        <v>0.5</v>
      </c>
      <c r="SKE39" s="451">
        <f>+VLOOKUP(SJZ39,[111]Insumos!$A$2:$F$2700,5,FALSE)</f>
        <v>1402</v>
      </c>
      <c r="SKF39" s="451">
        <f>+ROUND(SKD39*SKE39,0)</f>
        <v>701</v>
      </c>
      <c r="SKG39" s="450" t="s">
        <v>327</v>
      </c>
      <c r="SKH39" s="450" t="s">
        <v>144</v>
      </c>
      <c r="SKI39" s="446" t="s">
        <v>145</v>
      </c>
      <c r="SKJ39" s="446" t="s">
        <v>131</v>
      </c>
      <c r="SKK39" s="446" t="s">
        <v>130</v>
      </c>
      <c r="SKL39" s="446">
        <v>0.5</v>
      </c>
      <c r="SKM39" s="451">
        <f>+VLOOKUP(SKH39,[111]Insumos!$A$2:$F$2700,5,FALSE)</f>
        <v>1402</v>
      </c>
      <c r="SKN39" s="451">
        <f>+ROUND(SKL39*SKM39,0)</f>
        <v>701</v>
      </c>
      <c r="SKO39" s="450" t="s">
        <v>327</v>
      </c>
      <c r="SKP39" s="450" t="s">
        <v>144</v>
      </c>
      <c r="SKQ39" s="446" t="s">
        <v>145</v>
      </c>
      <c r="SKR39" s="446" t="s">
        <v>131</v>
      </c>
      <c r="SKS39" s="446" t="s">
        <v>130</v>
      </c>
      <c r="SKT39" s="446">
        <v>0.5</v>
      </c>
      <c r="SKU39" s="451">
        <f>+VLOOKUP(SKP39,[111]Insumos!$A$2:$F$2700,5,FALSE)</f>
        <v>1402</v>
      </c>
      <c r="SKV39" s="451">
        <f>+ROUND(SKT39*SKU39,0)</f>
        <v>701</v>
      </c>
      <c r="SKW39" s="450" t="s">
        <v>327</v>
      </c>
      <c r="SKX39" s="450" t="s">
        <v>144</v>
      </c>
      <c r="SKY39" s="446" t="s">
        <v>145</v>
      </c>
      <c r="SKZ39" s="446" t="s">
        <v>131</v>
      </c>
      <c r="SLA39" s="446" t="s">
        <v>130</v>
      </c>
      <c r="SLB39" s="446">
        <v>0.5</v>
      </c>
      <c r="SLC39" s="451">
        <f>+VLOOKUP(SKX39,[111]Insumos!$A$2:$F$2700,5,FALSE)</f>
        <v>1402</v>
      </c>
      <c r="SLD39" s="451">
        <f>+ROUND(SLB39*SLC39,0)</f>
        <v>701</v>
      </c>
      <c r="SLE39" s="450" t="s">
        <v>327</v>
      </c>
      <c r="SLF39" s="450" t="s">
        <v>144</v>
      </c>
      <c r="SLG39" s="446" t="s">
        <v>145</v>
      </c>
      <c r="SLH39" s="446" t="s">
        <v>131</v>
      </c>
      <c r="SLI39" s="446" t="s">
        <v>130</v>
      </c>
      <c r="SLJ39" s="446">
        <v>0.5</v>
      </c>
      <c r="SLK39" s="451">
        <f>+VLOOKUP(SLF39,[111]Insumos!$A$2:$F$2700,5,FALSE)</f>
        <v>1402</v>
      </c>
      <c r="SLL39" s="451">
        <f>+ROUND(SLJ39*SLK39,0)</f>
        <v>701</v>
      </c>
      <c r="SLM39" s="450" t="s">
        <v>327</v>
      </c>
      <c r="SLN39" s="450" t="s">
        <v>144</v>
      </c>
      <c r="SLO39" s="446" t="s">
        <v>145</v>
      </c>
      <c r="SLP39" s="446" t="s">
        <v>131</v>
      </c>
      <c r="SLQ39" s="446" t="s">
        <v>130</v>
      </c>
      <c r="SLR39" s="446">
        <v>0.5</v>
      </c>
      <c r="SLS39" s="451">
        <f>+VLOOKUP(SLN39,[111]Insumos!$A$2:$F$2700,5,FALSE)</f>
        <v>1402</v>
      </c>
      <c r="SLT39" s="451">
        <f>+ROUND(SLR39*SLS39,0)</f>
        <v>701</v>
      </c>
      <c r="SLU39" s="450" t="s">
        <v>327</v>
      </c>
      <c r="SLV39" s="450" t="s">
        <v>144</v>
      </c>
      <c r="SLW39" s="446" t="s">
        <v>145</v>
      </c>
      <c r="SLX39" s="446" t="s">
        <v>131</v>
      </c>
      <c r="SLY39" s="446" t="s">
        <v>130</v>
      </c>
      <c r="SLZ39" s="446">
        <v>0.5</v>
      </c>
      <c r="SMA39" s="451">
        <f>+VLOOKUP(SLV39,[111]Insumos!$A$2:$F$2700,5,FALSE)</f>
        <v>1402</v>
      </c>
      <c r="SMB39" s="451">
        <f>+ROUND(SLZ39*SMA39,0)</f>
        <v>701</v>
      </c>
      <c r="SMC39" s="450" t="s">
        <v>327</v>
      </c>
      <c r="SMD39" s="450" t="s">
        <v>144</v>
      </c>
      <c r="SME39" s="446" t="s">
        <v>145</v>
      </c>
      <c r="SMF39" s="446" t="s">
        <v>131</v>
      </c>
      <c r="SMG39" s="446" t="s">
        <v>130</v>
      </c>
      <c r="SMH39" s="446">
        <v>0.5</v>
      </c>
      <c r="SMI39" s="451">
        <f>+VLOOKUP(SMD39,[111]Insumos!$A$2:$F$2700,5,FALSE)</f>
        <v>1402</v>
      </c>
      <c r="SMJ39" s="451">
        <f>+ROUND(SMH39*SMI39,0)</f>
        <v>701</v>
      </c>
      <c r="SMK39" s="450" t="s">
        <v>327</v>
      </c>
      <c r="SML39" s="450" t="s">
        <v>144</v>
      </c>
      <c r="SMM39" s="446" t="s">
        <v>145</v>
      </c>
      <c r="SMN39" s="446" t="s">
        <v>131</v>
      </c>
      <c r="SMO39" s="446" t="s">
        <v>130</v>
      </c>
      <c r="SMP39" s="446">
        <v>0.5</v>
      </c>
      <c r="SMQ39" s="451">
        <f>+VLOOKUP(SML39,[111]Insumos!$A$2:$F$2700,5,FALSE)</f>
        <v>1402</v>
      </c>
      <c r="SMR39" s="451">
        <f>+ROUND(SMP39*SMQ39,0)</f>
        <v>701</v>
      </c>
      <c r="SMS39" s="450" t="s">
        <v>327</v>
      </c>
      <c r="SMT39" s="450" t="s">
        <v>144</v>
      </c>
      <c r="SMU39" s="446" t="s">
        <v>145</v>
      </c>
      <c r="SMV39" s="446" t="s">
        <v>131</v>
      </c>
      <c r="SMW39" s="446" t="s">
        <v>130</v>
      </c>
      <c r="SMX39" s="446">
        <v>0.5</v>
      </c>
      <c r="SMY39" s="451">
        <f>+VLOOKUP(SMT39,[111]Insumos!$A$2:$F$2700,5,FALSE)</f>
        <v>1402</v>
      </c>
      <c r="SMZ39" s="451">
        <f>+ROUND(SMX39*SMY39,0)</f>
        <v>701</v>
      </c>
      <c r="SNA39" s="450" t="s">
        <v>327</v>
      </c>
      <c r="SNB39" s="450" t="s">
        <v>144</v>
      </c>
      <c r="SNC39" s="446" t="s">
        <v>145</v>
      </c>
      <c r="SND39" s="446" t="s">
        <v>131</v>
      </c>
      <c r="SNE39" s="446" t="s">
        <v>130</v>
      </c>
      <c r="SNF39" s="446">
        <v>0.5</v>
      </c>
      <c r="SNG39" s="451">
        <f>+VLOOKUP(SNB39,[111]Insumos!$A$2:$F$2700,5,FALSE)</f>
        <v>1402</v>
      </c>
      <c r="SNH39" s="451">
        <f>+ROUND(SNF39*SNG39,0)</f>
        <v>701</v>
      </c>
      <c r="SNI39" s="450" t="s">
        <v>327</v>
      </c>
      <c r="SNJ39" s="450" t="s">
        <v>144</v>
      </c>
      <c r="SNK39" s="446" t="s">
        <v>145</v>
      </c>
      <c r="SNL39" s="446" t="s">
        <v>131</v>
      </c>
      <c r="SNM39" s="446" t="s">
        <v>130</v>
      </c>
      <c r="SNN39" s="446">
        <v>0.5</v>
      </c>
      <c r="SNO39" s="451">
        <f>+VLOOKUP(SNJ39,[111]Insumos!$A$2:$F$2700,5,FALSE)</f>
        <v>1402</v>
      </c>
      <c r="SNP39" s="451">
        <f>+ROUND(SNN39*SNO39,0)</f>
        <v>701</v>
      </c>
      <c r="SNQ39" s="450" t="s">
        <v>327</v>
      </c>
      <c r="SNR39" s="450" t="s">
        <v>144</v>
      </c>
      <c r="SNS39" s="446" t="s">
        <v>145</v>
      </c>
      <c r="SNT39" s="446" t="s">
        <v>131</v>
      </c>
      <c r="SNU39" s="446" t="s">
        <v>130</v>
      </c>
      <c r="SNV39" s="446">
        <v>0.5</v>
      </c>
      <c r="SNW39" s="451">
        <f>+VLOOKUP(SNR39,[111]Insumos!$A$2:$F$2700,5,FALSE)</f>
        <v>1402</v>
      </c>
      <c r="SNX39" s="451">
        <f>+ROUND(SNV39*SNW39,0)</f>
        <v>701</v>
      </c>
      <c r="SNY39" s="450" t="s">
        <v>327</v>
      </c>
      <c r="SNZ39" s="450" t="s">
        <v>144</v>
      </c>
      <c r="SOA39" s="446" t="s">
        <v>145</v>
      </c>
      <c r="SOB39" s="446" t="s">
        <v>131</v>
      </c>
      <c r="SOC39" s="446" t="s">
        <v>130</v>
      </c>
      <c r="SOD39" s="446">
        <v>0.5</v>
      </c>
      <c r="SOE39" s="451">
        <f>+VLOOKUP(SNZ39,[111]Insumos!$A$2:$F$2700,5,FALSE)</f>
        <v>1402</v>
      </c>
      <c r="SOF39" s="451">
        <f>+ROUND(SOD39*SOE39,0)</f>
        <v>701</v>
      </c>
      <c r="SOG39" s="450" t="s">
        <v>327</v>
      </c>
      <c r="SOH39" s="450" t="s">
        <v>144</v>
      </c>
      <c r="SOI39" s="446" t="s">
        <v>145</v>
      </c>
      <c r="SOJ39" s="446" t="s">
        <v>131</v>
      </c>
      <c r="SOK39" s="446" t="s">
        <v>130</v>
      </c>
      <c r="SOL39" s="446">
        <v>0.5</v>
      </c>
      <c r="SOM39" s="451">
        <f>+VLOOKUP(SOH39,[111]Insumos!$A$2:$F$2700,5,FALSE)</f>
        <v>1402</v>
      </c>
      <c r="SON39" s="451">
        <f>+ROUND(SOL39*SOM39,0)</f>
        <v>701</v>
      </c>
      <c r="SOO39" s="450" t="s">
        <v>327</v>
      </c>
      <c r="SOP39" s="450" t="s">
        <v>144</v>
      </c>
      <c r="SOQ39" s="446" t="s">
        <v>145</v>
      </c>
      <c r="SOR39" s="446" t="s">
        <v>131</v>
      </c>
      <c r="SOS39" s="446" t="s">
        <v>130</v>
      </c>
      <c r="SOT39" s="446">
        <v>0.5</v>
      </c>
      <c r="SOU39" s="451">
        <f>+VLOOKUP(SOP39,[111]Insumos!$A$2:$F$2700,5,FALSE)</f>
        <v>1402</v>
      </c>
      <c r="SOV39" s="451">
        <f>+ROUND(SOT39*SOU39,0)</f>
        <v>701</v>
      </c>
      <c r="SOW39" s="450" t="s">
        <v>327</v>
      </c>
      <c r="SOX39" s="450" t="s">
        <v>144</v>
      </c>
      <c r="SOY39" s="446" t="s">
        <v>145</v>
      </c>
      <c r="SOZ39" s="446" t="s">
        <v>131</v>
      </c>
      <c r="SPA39" s="446" t="s">
        <v>130</v>
      </c>
      <c r="SPB39" s="446">
        <v>0.5</v>
      </c>
      <c r="SPC39" s="451">
        <f>+VLOOKUP(SOX39,[111]Insumos!$A$2:$F$2700,5,FALSE)</f>
        <v>1402</v>
      </c>
      <c r="SPD39" s="451">
        <f>+ROUND(SPB39*SPC39,0)</f>
        <v>701</v>
      </c>
      <c r="SPE39" s="450" t="s">
        <v>327</v>
      </c>
      <c r="SPF39" s="450" t="s">
        <v>144</v>
      </c>
      <c r="SPG39" s="446" t="s">
        <v>145</v>
      </c>
      <c r="SPH39" s="446" t="s">
        <v>131</v>
      </c>
      <c r="SPI39" s="446" t="s">
        <v>130</v>
      </c>
      <c r="SPJ39" s="446">
        <v>0.5</v>
      </c>
      <c r="SPK39" s="451">
        <f>+VLOOKUP(SPF39,[111]Insumos!$A$2:$F$2700,5,FALSE)</f>
        <v>1402</v>
      </c>
      <c r="SPL39" s="451">
        <f>+ROUND(SPJ39*SPK39,0)</f>
        <v>701</v>
      </c>
      <c r="SPM39" s="450" t="s">
        <v>327</v>
      </c>
      <c r="SPN39" s="450" t="s">
        <v>144</v>
      </c>
      <c r="SPO39" s="446" t="s">
        <v>145</v>
      </c>
      <c r="SPP39" s="446" t="s">
        <v>131</v>
      </c>
      <c r="SPQ39" s="446" t="s">
        <v>130</v>
      </c>
      <c r="SPR39" s="446">
        <v>0.5</v>
      </c>
      <c r="SPS39" s="451">
        <f>+VLOOKUP(SPN39,[111]Insumos!$A$2:$F$2700,5,FALSE)</f>
        <v>1402</v>
      </c>
      <c r="SPT39" s="451">
        <f>+ROUND(SPR39*SPS39,0)</f>
        <v>701</v>
      </c>
      <c r="SPU39" s="450" t="s">
        <v>327</v>
      </c>
      <c r="SPV39" s="450" t="s">
        <v>144</v>
      </c>
      <c r="SPW39" s="446" t="s">
        <v>145</v>
      </c>
      <c r="SPX39" s="446" t="s">
        <v>131</v>
      </c>
      <c r="SPY39" s="446" t="s">
        <v>130</v>
      </c>
      <c r="SPZ39" s="446">
        <v>0.5</v>
      </c>
      <c r="SQA39" s="451">
        <f>+VLOOKUP(SPV39,[111]Insumos!$A$2:$F$2700,5,FALSE)</f>
        <v>1402</v>
      </c>
      <c r="SQB39" s="451">
        <f>+ROUND(SPZ39*SQA39,0)</f>
        <v>701</v>
      </c>
      <c r="SQC39" s="450" t="s">
        <v>327</v>
      </c>
      <c r="SQD39" s="450" t="s">
        <v>144</v>
      </c>
      <c r="SQE39" s="446" t="s">
        <v>145</v>
      </c>
      <c r="SQF39" s="446" t="s">
        <v>131</v>
      </c>
      <c r="SQG39" s="446" t="s">
        <v>130</v>
      </c>
      <c r="SQH39" s="446">
        <v>0.5</v>
      </c>
      <c r="SQI39" s="451">
        <f>+VLOOKUP(SQD39,[111]Insumos!$A$2:$F$2700,5,FALSE)</f>
        <v>1402</v>
      </c>
      <c r="SQJ39" s="451">
        <f>+ROUND(SQH39*SQI39,0)</f>
        <v>701</v>
      </c>
      <c r="SQK39" s="450" t="s">
        <v>327</v>
      </c>
      <c r="SQL39" s="450" t="s">
        <v>144</v>
      </c>
      <c r="SQM39" s="446" t="s">
        <v>145</v>
      </c>
      <c r="SQN39" s="446" t="s">
        <v>131</v>
      </c>
      <c r="SQO39" s="446" t="s">
        <v>130</v>
      </c>
      <c r="SQP39" s="446">
        <v>0.5</v>
      </c>
      <c r="SQQ39" s="451">
        <f>+VLOOKUP(SQL39,[111]Insumos!$A$2:$F$2700,5,FALSE)</f>
        <v>1402</v>
      </c>
      <c r="SQR39" s="451">
        <f>+ROUND(SQP39*SQQ39,0)</f>
        <v>701</v>
      </c>
      <c r="SQS39" s="450" t="s">
        <v>327</v>
      </c>
      <c r="SQT39" s="450" t="s">
        <v>144</v>
      </c>
      <c r="SQU39" s="446" t="s">
        <v>145</v>
      </c>
      <c r="SQV39" s="446" t="s">
        <v>131</v>
      </c>
      <c r="SQW39" s="446" t="s">
        <v>130</v>
      </c>
      <c r="SQX39" s="446">
        <v>0.5</v>
      </c>
      <c r="SQY39" s="451">
        <f>+VLOOKUP(SQT39,[111]Insumos!$A$2:$F$2700,5,FALSE)</f>
        <v>1402</v>
      </c>
      <c r="SQZ39" s="451">
        <f>+ROUND(SQX39*SQY39,0)</f>
        <v>701</v>
      </c>
      <c r="SRA39" s="450" t="s">
        <v>327</v>
      </c>
      <c r="SRB39" s="450" t="s">
        <v>144</v>
      </c>
      <c r="SRC39" s="446" t="s">
        <v>145</v>
      </c>
      <c r="SRD39" s="446" t="s">
        <v>131</v>
      </c>
      <c r="SRE39" s="446" t="s">
        <v>130</v>
      </c>
      <c r="SRF39" s="446">
        <v>0.5</v>
      </c>
      <c r="SRG39" s="451">
        <f>+VLOOKUP(SRB39,[111]Insumos!$A$2:$F$2700,5,FALSE)</f>
        <v>1402</v>
      </c>
      <c r="SRH39" s="451">
        <f>+ROUND(SRF39*SRG39,0)</f>
        <v>701</v>
      </c>
      <c r="SRI39" s="450" t="s">
        <v>327</v>
      </c>
      <c r="SRJ39" s="450" t="s">
        <v>144</v>
      </c>
      <c r="SRK39" s="446" t="s">
        <v>145</v>
      </c>
      <c r="SRL39" s="446" t="s">
        <v>131</v>
      </c>
      <c r="SRM39" s="446" t="s">
        <v>130</v>
      </c>
      <c r="SRN39" s="446">
        <v>0.5</v>
      </c>
      <c r="SRO39" s="451">
        <f>+VLOOKUP(SRJ39,[111]Insumos!$A$2:$F$2700,5,FALSE)</f>
        <v>1402</v>
      </c>
      <c r="SRP39" s="451">
        <f>+ROUND(SRN39*SRO39,0)</f>
        <v>701</v>
      </c>
      <c r="SRQ39" s="450" t="s">
        <v>327</v>
      </c>
      <c r="SRR39" s="450" t="s">
        <v>144</v>
      </c>
      <c r="SRS39" s="446" t="s">
        <v>145</v>
      </c>
      <c r="SRT39" s="446" t="s">
        <v>131</v>
      </c>
      <c r="SRU39" s="446" t="s">
        <v>130</v>
      </c>
      <c r="SRV39" s="446">
        <v>0.5</v>
      </c>
      <c r="SRW39" s="451">
        <f>+VLOOKUP(SRR39,[111]Insumos!$A$2:$F$2700,5,FALSE)</f>
        <v>1402</v>
      </c>
      <c r="SRX39" s="451">
        <f>+ROUND(SRV39*SRW39,0)</f>
        <v>701</v>
      </c>
      <c r="SRY39" s="450" t="s">
        <v>327</v>
      </c>
      <c r="SRZ39" s="450" t="s">
        <v>144</v>
      </c>
      <c r="SSA39" s="446" t="s">
        <v>145</v>
      </c>
      <c r="SSB39" s="446" t="s">
        <v>131</v>
      </c>
      <c r="SSC39" s="446" t="s">
        <v>130</v>
      </c>
      <c r="SSD39" s="446">
        <v>0.5</v>
      </c>
      <c r="SSE39" s="451">
        <f>+VLOOKUP(SRZ39,[111]Insumos!$A$2:$F$2700,5,FALSE)</f>
        <v>1402</v>
      </c>
      <c r="SSF39" s="451">
        <f>+ROUND(SSD39*SSE39,0)</f>
        <v>701</v>
      </c>
      <c r="SSG39" s="450" t="s">
        <v>327</v>
      </c>
      <c r="SSH39" s="450" t="s">
        <v>144</v>
      </c>
      <c r="SSI39" s="446" t="s">
        <v>145</v>
      </c>
      <c r="SSJ39" s="446" t="s">
        <v>131</v>
      </c>
      <c r="SSK39" s="446" t="s">
        <v>130</v>
      </c>
      <c r="SSL39" s="446">
        <v>0.5</v>
      </c>
      <c r="SSM39" s="451">
        <f>+VLOOKUP(SSH39,[111]Insumos!$A$2:$F$2700,5,FALSE)</f>
        <v>1402</v>
      </c>
      <c r="SSN39" s="451">
        <f>+ROUND(SSL39*SSM39,0)</f>
        <v>701</v>
      </c>
      <c r="SSO39" s="450" t="s">
        <v>327</v>
      </c>
      <c r="SSP39" s="450" t="s">
        <v>144</v>
      </c>
      <c r="SSQ39" s="446" t="s">
        <v>145</v>
      </c>
      <c r="SSR39" s="446" t="s">
        <v>131</v>
      </c>
      <c r="SSS39" s="446" t="s">
        <v>130</v>
      </c>
      <c r="SST39" s="446">
        <v>0.5</v>
      </c>
      <c r="SSU39" s="451">
        <f>+VLOOKUP(SSP39,[111]Insumos!$A$2:$F$2700,5,FALSE)</f>
        <v>1402</v>
      </c>
      <c r="SSV39" s="451">
        <f>+ROUND(SST39*SSU39,0)</f>
        <v>701</v>
      </c>
      <c r="SSW39" s="450" t="s">
        <v>327</v>
      </c>
      <c r="SSX39" s="450" t="s">
        <v>144</v>
      </c>
      <c r="SSY39" s="446" t="s">
        <v>145</v>
      </c>
      <c r="SSZ39" s="446" t="s">
        <v>131</v>
      </c>
      <c r="STA39" s="446" t="s">
        <v>130</v>
      </c>
      <c r="STB39" s="446">
        <v>0.5</v>
      </c>
      <c r="STC39" s="451">
        <f>+VLOOKUP(SSX39,[111]Insumos!$A$2:$F$2700,5,FALSE)</f>
        <v>1402</v>
      </c>
      <c r="STD39" s="451">
        <f>+ROUND(STB39*STC39,0)</f>
        <v>701</v>
      </c>
      <c r="STE39" s="450" t="s">
        <v>327</v>
      </c>
      <c r="STF39" s="450" t="s">
        <v>144</v>
      </c>
      <c r="STG39" s="446" t="s">
        <v>145</v>
      </c>
      <c r="STH39" s="446" t="s">
        <v>131</v>
      </c>
      <c r="STI39" s="446" t="s">
        <v>130</v>
      </c>
      <c r="STJ39" s="446">
        <v>0.5</v>
      </c>
      <c r="STK39" s="451">
        <f>+VLOOKUP(STF39,[111]Insumos!$A$2:$F$2700,5,FALSE)</f>
        <v>1402</v>
      </c>
      <c r="STL39" s="451">
        <f>+ROUND(STJ39*STK39,0)</f>
        <v>701</v>
      </c>
      <c r="STM39" s="450" t="s">
        <v>327</v>
      </c>
      <c r="STN39" s="450" t="s">
        <v>144</v>
      </c>
      <c r="STO39" s="446" t="s">
        <v>145</v>
      </c>
      <c r="STP39" s="446" t="s">
        <v>131</v>
      </c>
      <c r="STQ39" s="446" t="s">
        <v>130</v>
      </c>
      <c r="STR39" s="446">
        <v>0.5</v>
      </c>
      <c r="STS39" s="451">
        <f>+VLOOKUP(STN39,[111]Insumos!$A$2:$F$2700,5,FALSE)</f>
        <v>1402</v>
      </c>
      <c r="STT39" s="451">
        <f>+ROUND(STR39*STS39,0)</f>
        <v>701</v>
      </c>
      <c r="STU39" s="450" t="s">
        <v>327</v>
      </c>
      <c r="STV39" s="450" t="s">
        <v>144</v>
      </c>
      <c r="STW39" s="446" t="s">
        <v>145</v>
      </c>
      <c r="STX39" s="446" t="s">
        <v>131</v>
      </c>
      <c r="STY39" s="446" t="s">
        <v>130</v>
      </c>
      <c r="STZ39" s="446">
        <v>0.5</v>
      </c>
      <c r="SUA39" s="451">
        <f>+VLOOKUP(STV39,[111]Insumos!$A$2:$F$2700,5,FALSE)</f>
        <v>1402</v>
      </c>
      <c r="SUB39" s="451">
        <f>+ROUND(STZ39*SUA39,0)</f>
        <v>701</v>
      </c>
      <c r="SUC39" s="450" t="s">
        <v>327</v>
      </c>
      <c r="SUD39" s="450" t="s">
        <v>144</v>
      </c>
      <c r="SUE39" s="446" t="s">
        <v>145</v>
      </c>
      <c r="SUF39" s="446" t="s">
        <v>131</v>
      </c>
      <c r="SUG39" s="446" t="s">
        <v>130</v>
      </c>
      <c r="SUH39" s="446">
        <v>0.5</v>
      </c>
      <c r="SUI39" s="451">
        <f>+VLOOKUP(SUD39,[111]Insumos!$A$2:$F$2700,5,FALSE)</f>
        <v>1402</v>
      </c>
      <c r="SUJ39" s="451">
        <f>+ROUND(SUH39*SUI39,0)</f>
        <v>701</v>
      </c>
      <c r="SUK39" s="450" t="s">
        <v>327</v>
      </c>
      <c r="SUL39" s="450" t="s">
        <v>144</v>
      </c>
      <c r="SUM39" s="446" t="s">
        <v>145</v>
      </c>
      <c r="SUN39" s="446" t="s">
        <v>131</v>
      </c>
      <c r="SUO39" s="446" t="s">
        <v>130</v>
      </c>
      <c r="SUP39" s="446">
        <v>0.5</v>
      </c>
      <c r="SUQ39" s="451">
        <f>+VLOOKUP(SUL39,[111]Insumos!$A$2:$F$2700,5,FALSE)</f>
        <v>1402</v>
      </c>
      <c r="SUR39" s="451">
        <f>+ROUND(SUP39*SUQ39,0)</f>
        <v>701</v>
      </c>
      <c r="SUS39" s="450" t="s">
        <v>327</v>
      </c>
      <c r="SUT39" s="450" t="s">
        <v>144</v>
      </c>
      <c r="SUU39" s="446" t="s">
        <v>145</v>
      </c>
      <c r="SUV39" s="446" t="s">
        <v>131</v>
      </c>
      <c r="SUW39" s="446" t="s">
        <v>130</v>
      </c>
      <c r="SUX39" s="446">
        <v>0.5</v>
      </c>
      <c r="SUY39" s="451">
        <f>+VLOOKUP(SUT39,[111]Insumos!$A$2:$F$2700,5,FALSE)</f>
        <v>1402</v>
      </c>
      <c r="SUZ39" s="451">
        <f>+ROUND(SUX39*SUY39,0)</f>
        <v>701</v>
      </c>
      <c r="SVA39" s="450" t="s">
        <v>327</v>
      </c>
      <c r="SVB39" s="450" t="s">
        <v>144</v>
      </c>
      <c r="SVC39" s="446" t="s">
        <v>145</v>
      </c>
      <c r="SVD39" s="446" t="s">
        <v>131</v>
      </c>
      <c r="SVE39" s="446" t="s">
        <v>130</v>
      </c>
      <c r="SVF39" s="446">
        <v>0.5</v>
      </c>
      <c r="SVG39" s="451">
        <f>+VLOOKUP(SVB39,[111]Insumos!$A$2:$F$2700,5,FALSE)</f>
        <v>1402</v>
      </c>
      <c r="SVH39" s="451">
        <f>+ROUND(SVF39*SVG39,0)</f>
        <v>701</v>
      </c>
      <c r="SVI39" s="450" t="s">
        <v>327</v>
      </c>
      <c r="SVJ39" s="450" t="s">
        <v>144</v>
      </c>
      <c r="SVK39" s="446" t="s">
        <v>145</v>
      </c>
      <c r="SVL39" s="446" t="s">
        <v>131</v>
      </c>
      <c r="SVM39" s="446" t="s">
        <v>130</v>
      </c>
      <c r="SVN39" s="446">
        <v>0.5</v>
      </c>
      <c r="SVO39" s="451">
        <f>+VLOOKUP(SVJ39,[111]Insumos!$A$2:$F$2700,5,FALSE)</f>
        <v>1402</v>
      </c>
      <c r="SVP39" s="451">
        <f>+ROUND(SVN39*SVO39,0)</f>
        <v>701</v>
      </c>
      <c r="SVQ39" s="450" t="s">
        <v>327</v>
      </c>
      <c r="SVR39" s="450" t="s">
        <v>144</v>
      </c>
      <c r="SVS39" s="446" t="s">
        <v>145</v>
      </c>
      <c r="SVT39" s="446" t="s">
        <v>131</v>
      </c>
      <c r="SVU39" s="446" t="s">
        <v>130</v>
      </c>
      <c r="SVV39" s="446">
        <v>0.5</v>
      </c>
      <c r="SVW39" s="451">
        <f>+VLOOKUP(SVR39,[111]Insumos!$A$2:$F$2700,5,FALSE)</f>
        <v>1402</v>
      </c>
      <c r="SVX39" s="451">
        <f>+ROUND(SVV39*SVW39,0)</f>
        <v>701</v>
      </c>
      <c r="SVY39" s="450" t="s">
        <v>327</v>
      </c>
      <c r="SVZ39" s="450" t="s">
        <v>144</v>
      </c>
      <c r="SWA39" s="446" t="s">
        <v>145</v>
      </c>
      <c r="SWB39" s="446" t="s">
        <v>131</v>
      </c>
      <c r="SWC39" s="446" t="s">
        <v>130</v>
      </c>
      <c r="SWD39" s="446">
        <v>0.5</v>
      </c>
      <c r="SWE39" s="451">
        <f>+VLOOKUP(SVZ39,[111]Insumos!$A$2:$F$2700,5,FALSE)</f>
        <v>1402</v>
      </c>
      <c r="SWF39" s="451">
        <f>+ROUND(SWD39*SWE39,0)</f>
        <v>701</v>
      </c>
      <c r="SWG39" s="450" t="s">
        <v>327</v>
      </c>
      <c r="SWH39" s="450" t="s">
        <v>144</v>
      </c>
      <c r="SWI39" s="446" t="s">
        <v>145</v>
      </c>
      <c r="SWJ39" s="446" t="s">
        <v>131</v>
      </c>
      <c r="SWK39" s="446" t="s">
        <v>130</v>
      </c>
      <c r="SWL39" s="446">
        <v>0.5</v>
      </c>
      <c r="SWM39" s="451">
        <f>+VLOOKUP(SWH39,[111]Insumos!$A$2:$F$2700,5,FALSE)</f>
        <v>1402</v>
      </c>
      <c r="SWN39" s="451">
        <f>+ROUND(SWL39*SWM39,0)</f>
        <v>701</v>
      </c>
      <c r="SWO39" s="450" t="s">
        <v>327</v>
      </c>
      <c r="SWP39" s="450" t="s">
        <v>144</v>
      </c>
      <c r="SWQ39" s="446" t="s">
        <v>145</v>
      </c>
      <c r="SWR39" s="446" t="s">
        <v>131</v>
      </c>
      <c r="SWS39" s="446" t="s">
        <v>130</v>
      </c>
      <c r="SWT39" s="446">
        <v>0.5</v>
      </c>
      <c r="SWU39" s="451">
        <f>+VLOOKUP(SWP39,[111]Insumos!$A$2:$F$2700,5,FALSE)</f>
        <v>1402</v>
      </c>
      <c r="SWV39" s="451">
        <f>+ROUND(SWT39*SWU39,0)</f>
        <v>701</v>
      </c>
      <c r="SWW39" s="450" t="s">
        <v>327</v>
      </c>
      <c r="SWX39" s="450" t="s">
        <v>144</v>
      </c>
      <c r="SWY39" s="446" t="s">
        <v>145</v>
      </c>
      <c r="SWZ39" s="446" t="s">
        <v>131</v>
      </c>
      <c r="SXA39" s="446" t="s">
        <v>130</v>
      </c>
      <c r="SXB39" s="446">
        <v>0.5</v>
      </c>
      <c r="SXC39" s="451">
        <f>+VLOOKUP(SWX39,[111]Insumos!$A$2:$F$2700,5,FALSE)</f>
        <v>1402</v>
      </c>
      <c r="SXD39" s="451">
        <f>+ROUND(SXB39*SXC39,0)</f>
        <v>701</v>
      </c>
      <c r="SXE39" s="450" t="s">
        <v>327</v>
      </c>
      <c r="SXF39" s="450" t="s">
        <v>144</v>
      </c>
      <c r="SXG39" s="446" t="s">
        <v>145</v>
      </c>
      <c r="SXH39" s="446" t="s">
        <v>131</v>
      </c>
      <c r="SXI39" s="446" t="s">
        <v>130</v>
      </c>
      <c r="SXJ39" s="446">
        <v>0.5</v>
      </c>
      <c r="SXK39" s="451">
        <f>+VLOOKUP(SXF39,[111]Insumos!$A$2:$F$2700,5,FALSE)</f>
        <v>1402</v>
      </c>
      <c r="SXL39" s="451">
        <f>+ROUND(SXJ39*SXK39,0)</f>
        <v>701</v>
      </c>
      <c r="SXM39" s="450" t="s">
        <v>327</v>
      </c>
      <c r="SXN39" s="450" t="s">
        <v>144</v>
      </c>
      <c r="SXO39" s="446" t="s">
        <v>145</v>
      </c>
      <c r="SXP39" s="446" t="s">
        <v>131</v>
      </c>
      <c r="SXQ39" s="446" t="s">
        <v>130</v>
      </c>
      <c r="SXR39" s="446">
        <v>0.5</v>
      </c>
      <c r="SXS39" s="451">
        <f>+VLOOKUP(SXN39,[111]Insumos!$A$2:$F$2700,5,FALSE)</f>
        <v>1402</v>
      </c>
      <c r="SXT39" s="451">
        <f>+ROUND(SXR39*SXS39,0)</f>
        <v>701</v>
      </c>
      <c r="SXU39" s="450" t="s">
        <v>327</v>
      </c>
      <c r="SXV39" s="450" t="s">
        <v>144</v>
      </c>
      <c r="SXW39" s="446" t="s">
        <v>145</v>
      </c>
      <c r="SXX39" s="446" t="s">
        <v>131</v>
      </c>
      <c r="SXY39" s="446" t="s">
        <v>130</v>
      </c>
      <c r="SXZ39" s="446">
        <v>0.5</v>
      </c>
      <c r="SYA39" s="451">
        <f>+VLOOKUP(SXV39,[111]Insumos!$A$2:$F$2700,5,FALSE)</f>
        <v>1402</v>
      </c>
      <c r="SYB39" s="451">
        <f>+ROUND(SXZ39*SYA39,0)</f>
        <v>701</v>
      </c>
      <c r="SYC39" s="450" t="s">
        <v>327</v>
      </c>
      <c r="SYD39" s="450" t="s">
        <v>144</v>
      </c>
      <c r="SYE39" s="446" t="s">
        <v>145</v>
      </c>
      <c r="SYF39" s="446" t="s">
        <v>131</v>
      </c>
      <c r="SYG39" s="446" t="s">
        <v>130</v>
      </c>
      <c r="SYH39" s="446">
        <v>0.5</v>
      </c>
      <c r="SYI39" s="451">
        <f>+VLOOKUP(SYD39,[111]Insumos!$A$2:$F$2700,5,FALSE)</f>
        <v>1402</v>
      </c>
      <c r="SYJ39" s="451">
        <f>+ROUND(SYH39*SYI39,0)</f>
        <v>701</v>
      </c>
      <c r="SYK39" s="450" t="s">
        <v>327</v>
      </c>
      <c r="SYL39" s="450" t="s">
        <v>144</v>
      </c>
      <c r="SYM39" s="446" t="s">
        <v>145</v>
      </c>
      <c r="SYN39" s="446" t="s">
        <v>131</v>
      </c>
      <c r="SYO39" s="446" t="s">
        <v>130</v>
      </c>
      <c r="SYP39" s="446">
        <v>0.5</v>
      </c>
      <c r="SYQ39" s="451">
        <f>+VLOOKUP(SYL39,[111]Insumos!$A$2:$F$2700,5,FALSE)</f>
        <v>1402</v>
      </c>
      <c r="SYR39" s="451">
        <f>+ROUND(SYP39*SYQ39,0)</f>
        <v>701</v>
      </c>
      <c r="SYS39" s="450" t="s">
        <v>327</v>
      </c>
      <c r="SYT39" s="450" t="s">
        <v>144</v>
      </c>
      <c r="SYU39" s="446" t="s">
        <v>145</v>
      </c>
      <c r="SYV39" s="446" t="s">
        <v>131</v>
      </c>
      <c r="SYW39" s="446" t="s">
        <v>130</v>
      </c>
      <c r="SYX39" s="446">
        <v>0.5</v>
      </c>
      <c r="SYY39" s="451">
        <f>+VLOOKUP(SYT39,[111]Insumos!$A$2:$F$2700,5,FALSE)</f>
        <v>1402</v>
      </c>
      <c r="SYZ39" s="451">
        <f>+ROUND(SYX39*SYY39,0)</f>
        <v>701</v>
      </c>
      <c r="SZA39" s="450" t="s">
        <v>327</v>
      </c>
      <c r="SZB39" s="450" t="s">
        <v>144</v>
      </c>
      <c r="SZC39" s="446" t="s">
        <v>145</v>
      </c>
      <c r="SZD39" s="446" t="s">
        <v>131</v>
      </c>
      <c r="SZE39" s="446" t="s">
        <v>130</v>
      </c>
      <c r="SZF39" s="446">
        <v>0.5</v>
      </c>
      <c r="SZG39" s="451">
        <f>+VLOOKUP(SZB39,[111]Insumos!$A$2:$F$2700,5,FALSE)</f>
        <v>1402</v>
      </c>
      <c r="SZH39" s="451">
        <f>+ROUND(SZF39*SZG39,0)</f>
        <v>701</v>
      </c>
      <c r="SZI39" s="450" t="s">
        <v>327</v>
      </c>
      <c r="SZJ39" s="450" t="s">
        <v>144</v>
      </c>
      <c r="SZK39" s="446" t="s">
        <v>145</v>
      </c>
      <c r="SZL39" s="446" t="s">
        <v>131</v>
      </c>
      <c r="SZM39" s="446" t="s">
        <v>130</v>
      </c>
      <c r="SZN39" s="446">
        <v>0.5</v>
      </c>
      <c r="SZO39" s="451">
        <f>+VLOOKUP(SZJ39,[111]Insumos!$A$2:$F$2700,5,FALSE)</f>
        <v>1402</v>
      </c>
      <c r="SZP39" s="451">
        <f>+ROUND(SZN39*SZO39,0)</f>
        <v>701</v>
      </c>
      <c r="SZQ39" s="450" t="s">
        <v>327</v>
      </c>
      <c r="SZR39" s="450" t="s">
        <v>144</v>
      </c>
      <c r="SZS39" s="446" t="s">
        <v>145</v>
      </c>
      <c r="SZT39" s="446" t="s">
        <v>131</v>
      </c>
      <c r="SZU39" s="446" t="s">
        <v>130</v>
      </c>
      <c r="SZV39" s="446">
        <v>0.5</v>
      </c>
      <c r="SZW39" s="451">
        <f>+VLOOKUP(SZR39,[111]Insumos!$A$2:$F$2700,5,FALSE)</f>
        <v>1402</v>
      </c>
      <c r="SZX39" s="451">
        <f>+ROUND(SZV39*SZW39,0)</f>
        <v>701</v>
      </c>
      <c r="SZY39" s="450" t="s">
        <v>327</v>
      </c>
      <c r="SZZ39" s="450" t="s">
        <v>144</v>
      </c>
      <c r="TAA39" s="446" t="s">
        <v>145</v>
      </c>
      <c r="TAB39" s="446" t="s">
        <v>131</v>
      </c>
      <c r="TAC39" s="446" t="s">
        <v>130</v>
      </c>
      <c r="TAD39" s="446">
        <v>0.5</v>
      </c>
      <c r="TAE39" s="451">
        <f>+VLOOKUP(SZZ39,[111]Insumos!$A$2:$F$2700,5,FALSE)</f>
        <v>1402</v>
      </c>
      <c r="TAF39" s="451">
        <f>+ROUND(TAD39*TAE39,0)</f>
        <v>701</v>
      </c>
      <c r="TAG39" s="450" t="s">
        <v>327</v>
      </c>
      <c r="TAH39" s="450" t="s">
        <v>144</v>
      </c>
      <c r="TAI39" s="446" t="s">
        <v>145</v>
      </c>
      <c r="TAJ39" s="446" t="s">
        <v>131</v>
      </c>
      <c r="TAK39" s="446" t="s">
        <v>130</v>
      </c>
      <c r="TAL39" s="446">
        <v>0.5</v>
      </c>
      <c r="TAM39" s="451">
        <f>+VLOOKUP(TAH39,[111]Insumos!$A$2:$F$2700,5,FALSE)</f>
        <v>1402</v>
      </c>
      <c r="TAN39" s="451">
        <f>+ROUND(TAL39*TAM39,0)</f>
        <v>701</v>
      </c>
      <c r="TAO39" s="450" t="s">
        <v>327</v>
      </c>
      <c r="TAP39" s="450" t="s">
        <v>144</v>
      </c>
      <c r="TAQ39" s="446" t="s">
        <v>145</v>
      </c>
      <c r="TAR39" s="446" t="s">
        <v>131</v>
      </c>
      <c r="TAS39" s="446" t="s">
        <v>130</v>
      </c>
      <c r="TAT39" s="446">
        <v>0.5</v>
      </c>
      <c r="TAU39" s="451">
        <f>+VLOOKUP(TAP39,[111]Insumos!$A$2:$F$2700,5,FALSE)</f>
        <v>1402</v>
      </c>
      <c r="TAV39" s="451">
        <f>+ROUND(TAT39*TAU39,0)</f>
        <v>701</v>
      </c>
      <c r="TAW39" s="450" t="s">
        <v>327</v>
      </c>
      <c r="TAX39" s="450" t="s">
        <v>144</v>
      </c>
      <c r="TAY39" s="446" t="s">
        <v>145</v>
      </c>
      <c r="TAZ39" s="446" t="s">
        <v>131</v>
      </c>
      <c r="TBA39" s="446" t="s">
        <v>130</v>
      </c>
      <c r="TBB39" s="446">
        <v>0.5</v>
      </c>
      <c r="TBC39" s="451">
        <f>+VLOOKUP(TAX39,[111]Insumos!$A$2:$F$2700,5,FALSE)</f>
        <v>1402</v>
      </c>
      <c r="TBD39" s="451">
        <f>+ROUND(TBB39*TBC39,0)</f>
        <v>701</v>
      </c>
      <c r="TBE39" s="450" t="s">
        <v>327</v>
      </c>
      <c r="TBF39" s="450" t="s">
        <v>144</v>
      </c>
      <c r="TBG39" s="446" t="s">
        <v>145</v>
      </c>
      <c r="TBH39" s="446" t="s">
        <v>131</v>
      </c>
      <c r="TBI39" s="446" t="s">
        <v>130</v>
      </c>
      <c r="TBJ39" s="446">
        <v>0.5</v>
      </c>
      <c r="TBK39" s="451">
        <f>+VLOOKUP(TBF39,[111]Insumos!$A$2:$F$2700,5,FALSE)</f>
        <v>1402</v>
      </c>
      <c r="TBL39" s="451">
        <f>+ROUND(TBJ39*TBK39,0)</f>
        <v>701</v>
      </c>
      <c r="TBM39" s="450" t="s">
        <v>327</v>
      </c>
      <c r="TBN39" s="450" t="s">
        <v>144</v>
      </c>
      <c r="TBO39" s="446" t="s">
        <v>145</v>
      </c>
      <c r="TBP39" s="446" t="s">
        <v>131</v>
      </c>
      <c r="TBQ39" s="446" t="s">
        <v>130</v>
      </c>
      <c r="TBR39" s="446">
        <v>0.5</v>
      </c>
      <c r="TBS39" s="451">
        <f>+VLOOKUP(TBN39,[111]Insumos!$A$2:$F$2700,5,FALSE)</f>
        <v>1402</v>
      </c>
      <c r="TBT39" s="451">
        <f>+ROUND(TBR39*TBS39,0)</f>
        <v>701</v>
      </c>
      <c r="TBU39" s="450" t="s">
        <v>327</v>
      </c>
      <c r="TBV39" s="450" t="s">
        <v>144</v>
      </c>
      <c r="TBW39" s="446" t="s">
        <v>145</v>
      </c>
      <c r="TBX39" s="446" t="s">
        <v>131</v>
      </c>
      <c r="TBY39" s="446" t="s">
        <v>130</v>
      </c>
      <c r="TBZ39" s="446">
        <v>0.5</v>
      </c>
      <c r="TCA39" s="451">
        <f>+VLOOKUP(TBV39,[111]Insumos!$A$2:$F$2700,5,FALSE)</f>
        <v>1402</v>
      </c>
      <c r="TCB39" s="451">
        <f>+ROUND(TBZ39*TCA39,0)</f>
        <v>701</v>
      </c>
      <c r="TCC39" s="450" t="s">
        <v>327</v>
      </c>
      <c r="TCD39" s="450" t="s">
        <v>144</v>
      </c>
      <c r="TCE39" s="446" t="s">
        <v>145</v>
      </c>
      <c r="TCF39" s="446" t="s">
        <v>131</v>
      </c>
      <c r="TCG39" s="446" t="s">
        <v>130</v>
      </c>
      <c r="TCH39" s="446">
        <v>0.5</v>
      </c>
      <c r="TCI39" s="451">
        <f>+VLOOKUP(TCD39,[111]Insumos!$A$2:$F$2700,5,FALSE)</f>
        <v>1402</v>
      </c>
      <c r="TCJ39" s="451">
        <f>+ROUND(TCH39*TCI39,0)</f>
        <v>701</v>
      </c>
      <c r="TCK39" s="450" t="s">
        <v>327</v>
      </c>
      <c r="TCL39" s="450" t="s">
        <v>144</v>
      </c>
      <c r="TCM39" s="446" t="s">
        <v>145</v>
      </c>
      <c r="TCN39" s="446" t="s">
        <v>131</v>
      </c>
      <c r="TCO39" s="446" t="s">
        <v>130</v>
      </c>
      <c r="TCP39" s="446">
        <v>0.5</v>
      </c>
      <c r="TCQ39" s="451">
        <f>+VLOOKUP(TCL39,[111]Insumos!$A$2:$F$2700,5,FALSE)</f>
        <v>1402</v>
      </c>
      <c r="TCR39" s="451">
        <f>+ROUND(TCP39*TCQ39,0)</f>
        <v>701</v>
      </c>
      <c r="TCS39" s="450" t="s">
        <v>327</v>
      </c>
      <c r="TCT39" s="450" t="s">
        <v>144</v>
      </c>
      <c r="TCU39" s="446" t="s">
        <v>145</v>
      </c>
      <c r="TCV39" s="446" t="s">
        <v>131</v>
      </c>
      <c r="TCW39" s="446" t="s">
        <v>130</v>
      </c>
      <c r="TCX39" s="446">
        <v>0.5</v>
      </c>
      <c r="TCY39" s="451">
        <f>+VLOOKUP(TCT39,[111]Insumos!$A$2:$F$2700,5,FALSE)</f>
        <v>1402</v>
      </c>
      <c r="TCZ39" s="451">
        <f>+ROUND(TCX39*TCY39,0)</f>
        <v>701</v>
      </c>
      <c r="TDA39" s="450" t="s">
        <v>327</v>
      </c>
      <c r="TDB39" s="450" t="s">
        <v>144</v>
      </c>
      <c r="TDC39" s="446" t="s">
        <v>145</v>
      </c>
      <c r="TDD39" s="446" t="s">
        <v>131</v>
      </c>
      <c r="TDE39" s="446" t="s">
        <v>130</v>
      </c>
      <c r="TDF39" s="446">
        <v>0.5</v>
      </c>
      <c r="TDG39" s="451">
        <f>+VLOOKUP(TDB39,[111]Insumos!$A$2:$F$2700,5,FALSE)</f>
        <v>1402</v>
      </c>
      <c r="TDH39" s="451">
        <f>+ROUND(TDF39*TDG39,0)</f>
        <v>701</v>
      </c>
      <c r="TDI39" s="450" t="s">
        <v>327</v>
      </c>
      <c r="TDJ39" s="450" t="s">
        <v>144</v>
      </c>
      <c r="TDK39" s="446" t="s">
        <v>145</v>
      </c>
      <c r="TDL39" s="446" t="s">
        <v>131</v>
      </c>
      <c r="TDM39" s="446" t="s">
        <v>130</v>
      </c>
      <c r="TDN39" s="446">
        <v>0.5</v>
      </c>
      <c r="TDO39" s="451">
        <f>+VLOOKUP(TDJ39,[111]Insumos!$A$2:$F$2700,5,FALSE)</f>
        <v>1402</v>
      </c>
      <c r="TDP39" s="451">
        <f>+ROUND(TDN39*TDO39,0)</f>
        <v>701</v>
      </c>
      <c r="TDQ39" s="450" t="s">
        <v>327</v>
      </c>
      <c r="TDR39" s="450" t="s">
        <v>144</v>
      </c>
      <c r="TDS39" s="446" t="s">
        <v>145</v>
      </c>
      <c r="TDT39" s="446" t="s">
        <v>131</v>
      </c>
      <c r="TDU39" s="446" t="s">
        <v>130</v>
      </c>
      <c r="TDV39" s="446">
        <v>0.5</v>
      </c>
      <c r="TDW39" s="451">
        <f>+VLOOKUP(TDR39,[111]Insumos!$A$2:$F$2700,5,FALSE)</f>
        <v>1402</v>
      </c>
      <c r="TDX39" s="451">
        <f>+ROUND(TDV39*TDW39,0)</f>
        <v>701</v>
      </c>
      <c r="TDY39" s="450" t="s">
        <v>327</v>
      </c>
      <c r="TDZ39" s="450" t="s">
        <v>144</v>
      </c>
      <c r="TEA39" s="446" t="s">
        <v>145</v>
      </c>
      <c r="TEB39" s="446" t="s">
        <v>131</v>
      </c>
      <c r="TEC39" s="446" t="s">
        <v>130</v>
      </c>
      <c r="TED39" s="446">
        <v>0.5</v>
      </c>
      <c r="TEE39" s="451">
        <f>+VLOOKUP(TDZ39,[111]Insumos!$A$2:$F$2700,5,FALSE)</f>
        <v>1402</v>
      </c>
      <c r="TEF39" s="451">
        <f>+ROUND(TED39*TEE39,0)</f>
        <v>701</v>
      </c>
      <c r="TEG39" s="450" t="s">
        <v>327</v>
      </c>
      <c r="TEH39" s="450" t="s">
        <v>144</v>
      </c>
      <c r="TEI39" s="446" t="s">
        <v>145</v>
      </c>
      <c r="TEJ39" s="446" t="s">
        <v>131</v>
      </c>
      <c r="TEK39" s="446" t="s">
        <v>130</v>
      </c>
      <c r="TEL39" s="446">
        <v>0.5</v>
      </c>
      <c r="TEM39" s="451">
        <f>+VLOOKUP(TEH39,[111]Insumos!$A$2:$F$2700,5,FALSE)</f>
        <v>1402</v>
      </c>
      <c r="TEN39" s="451">
        <f>+ROUND(TEL39*TEM39,0)</f>
        <v>701</v>
      </c>
      <c r="TEO39" s="450" t="s">
        <v>327</v>
      </c>
      <c r="TEP39" s="450" t="s">
        <v>144</v>
      </c>
      <c r="TEQ39" s="446" t="s">
        <v>145</v>
      </c>
      <c r="TER39" s="446" t="s">
        <v>131</v>
      </c>
      <c r="TES39" s="446" t="s">
        <v>130</v>
      </c>
      <c r="TET39" s="446">
        <v>0.5</v>
      </c>
      <c r="TEU39" s="451">
        <f>+VLOOKUP(TEP39,[111]Insumos!$A$2:$F$2700,5,FALSE)</f>
        <v>1402</v>
      </c>
      <c r="TEV39" s="451">
        <f>+ROUND(TET39*TEU39,0)</f>
        <v>701</v>
      </c>
      <c r="TEW39" s="450" t="s">
        <v>327</v>
      </c>
      <c r="TEX39" s="450" t="s">
        <v>144</v>
      </c>
      <c r="TEY39" s="446" t="s">
        <v>145</v>
      </c>
      <c r="TEZ39" s="446" t="s">
        <v>131</v>
      </c>
      <c r="TFA39" s="446" t="s">
        <v>130</v>
      </c>
      <c r="TFB39" s="446">
        <v>0.5</v>
      </c>
      <c r="TFC39" s="451">
        <f>+VLOOKUP(TEX39,[111]Insumos!$A$2:$F$2700,5,FALSE)</f>
        <v>1402</v>
      </c>
      <c r="TFD39" s="451">
        <f>+ROUND(TFB39*TFC39,0)</f>
        <v>701</v>
      </c>
      <c r="TFE39" s="450" t="s">
        <v>327</v>
      </c>
      <c r="TFF39" s="450" t="s">
        <v>144</v>
      </c>
      <c r="TFG39" s="446" t="s">
        <v>145</v>
      </c>
      <c r="TFH39" s="446" t="s">
        <v>131</v>
      </c>
      <c r="TFI39" s="446" t="s">
        <v>130</v>
      </c>
      <c r="TFJ39" s="446">
        <v>0.5</v>
      </c>
      <c r="TFK39" s="451">
        <f>+VLOOKUP(TFF39,[111]Insumos!$A$2:$F$2700,5,FALSE)</f>
        <v>1402</v>
      </c>
      <c r="TFL39" s="451">
        <f>+ROUND(TFJ39*TFK39,0)</f>
        <v>701</v>
      </c>
      <c r="TFM39" s="450" t="s">
        <v>327</v>
      </c>
      <c r="TFN39" s="450" t="s">
        <v>144</v>
      </c>
      <c r="TFO39" s="446" t="s">
        <v>145</v>
      </c>
      <c r="TFP39" s="446" t="s">
        <v>131</v>
      </c>
      <c r="TFQ39" s="446" t="s">
        <v>130</v>
      </c>
      <c r="TFR39" s="446">
        <v>0.5</v>
      </c>
      <c r="TFS39" s="451">
        <f>+VLOOKUP(TFN39,[111]Insumos!$A$2:$F$2700,5,FALSE)</f>
        <v>1402</v>
      </c>
      <c r="TFT39" s="451">
        <f>+ROUND(TFR39*TFS39,0)</f>
        <v>701</v>
      </c>
      <c r="TFU39" s="450" t="s">
        <v>327</v>
      </c>
      <c r="TFV39" s="450" t="s">
        <v>144</v>
      </c>
      <c r="TFW39" s="446" t="s">
        <v>145</v>
      </c>
      <c r="TFX39" s="446" t="s">
        <v>131</v>
      </c>
      <c r="TFY39" s="446" t="s">
        <v>130</v>
      </c>
      <c r="TFZ39" s="446">
        <v>0.5</v>
      </c>
      <c r="TGA39" s="451">
        <f>+VLOOKUP(TFV39,[111]Insumos!$A$2:$F$2700,5,FALSE)</f>
        <v>1402</v>
      </c>
      <c r="TGB39" s="451">
        <f>+ROUND(TFZ39*TGA39,0)</f>
        <v>701</v>
      </c>
      <c r="TGC39" s="450" t="s">
        <v>327</v>
      </c>
      <c r="TGD39" s="450" t="s">
        <v>144</v>
      </c>
      <c r="TGE39" s="446" t="s">
        <v>145</v>
      </c>
      <c r="TGF39" s="446" t="s">
        <v>131</v>
      </c>
      <c r="TGG39" s="446" t="s">
        <v>130</v>
      </c>
      <c r="TGH39" s="446">
        <v>0.5</v>
      </c>
      <c r="TGI39" s="451">
        <f>+VLOOKUP(TGD39,[111]Insumos!$A$2:$F$2700,5,FALSE)</f>
        <v>1402</v>
      </c>
      <c r="TGJ39" s="451">
        <f>+ROUND(TGH39*TGI39,0)</f>
        <v>701</v>
      </c>
      <c r="TGK39" s="450" t="s">
        <v>327</v>
      </c>
      <c r="TGL39" s="450" t="s">
        <v>144</v>
      </c>
      <c r="TGM39" s="446" t="s">
        <v>145</v>
      </c>
      <c r="TGN39" s="446" t="s">
        <v>131</v>
      </c>
      <c r="TGO39" s="446" t="s">
        <v>130</v>
      </c>
      <c r="TGP39" s="446">
        <v>0.5</v>
      </c>
      <c r="TGQ39" s="451">
        <f>+VLOOKUP(TGL39,[111]Insumos!$A$2:$F$2700,5,FALSE)</f>
        <v>1402</v>
      </c>
      <c r="TGR39" s="451">
        <f>+ROUND(TGP39*TGQ39,0)</f>
        <v>701</v>
      </c>
      <c r="TGS39" s="450" t="s">
        <v>327</v>
      </c>
      <c r="TGT39" s="450" t="s">
        <v>144</v>
      </c>
      <c r="TGU39" s="446" t="s">
        <v>145</v>
      </c>
      <c r="TGV39" s="446" t="s">
        <v>131</v>
      </c>
      <c r="TGW39" s="446" t="s">
        <v>130</v>
      </c>
      <c r="TGX39" s="446">
        <v>0.5</v>
      </c>
      <c r="TGY39" s="451">
        <f>+VLOOKUP(TGT39,[111]Insumos!$A$2:$F$2700,5,FALSE)</f>
        <v>1402</v>
      </c>
      <c r="TGZ39" s="451">
        <f>+ROUND(TGX39*TGY39,0)</f>
        <v>701</v>
      </c>
      <c r="THA39" s="450" t="s">
        <v>327</v>
      </c>
      <c r="THB39" s="450" t="s">
        <v>144</v>
      </c>
      <c r="THC39" s="446" t="s">
        <v>145</v>
      </c>
      <c r="THD39" s="446" t="s">
        <v>131</v>
      </c>
      <c r="THE39" s="446" t="s">
        <v>130</v>
      </c>
      <c r="THF39" s="446">
        <v>0.5</v>
      </c>
      <c r="THG39" s="451">
        <f>+VLOOKUP(THB39,[111]Insumos!$A$2:$F$2700,5,FALSE)</f>
        <v>1402</v>
      </c>
      <c r="THH39" s="451">
        <f>+ROUND(THF39*THG39,0)</f>
        <v>701</v>
      </c>
      <c r="THI39" s="450" t="s">
        <v>327</v>
      </c>
      <c r="THJ39" s="450" t="s">
        <v>144</v>
      </c>
      <c r="THK39" s="446" t="s">
        <v>145</v>
      </c>
      <c r="THL39" s="446" t="s">
        <v>131</v>
      </c>
      <c r="THM39" s="446" t="s">
        <v>130</v>
      </c>
      <c r="THN39" s="446">
        <v>0.5</v>
      </c>
      <c r="THO39" s="451">
        <f>+VLOOKUP(THJ39,[111]Insumos!$A$2:$F$2700,5,FALSE)</f>
        <v>1402</v>
      </c>
      <c r="THP39" s="451">
        <f>+ROUND(THN39*THO39,0)</f>
        <v>701</v>
      </c>
      <c r="THQ39" s="450" t="s">
        <v>327</v>
      </c>
      <c r="THR39" s="450" t="s">
        <v>144</v>
      </c>
      <c r="THS39" s="446" t="s">
        <v>145</v>
      </c>
      <c r="THT39" s="446" t="s">
        <v>131</v>
      </c>
      <c r="THU39" s="446" t="s">
        <v>130</v>
      </c>
      <c r="THV39" s="446">
        <v>0.5</v>
      </c>
      <c r="THW39" s="451">
        <f>+VLOOKUP(THR39,[111]Insumos!$A$2:$F$2700,5,FALSE)</f>
        <v>1402</v>
      </c>
      <c r="THX39" s="451">
        <f>+ROUND(THV39*THW39,0)</f>
        <v>701</v>
      </c>
      <c r="THY39" s="450" t="s">
        <v>327</v>
      </c>
      <c r="THZ39" s="450" t="s">
        <v>144</v>
      </c>
      <c r="TIA39" s="446" t="s">
        <v>145</v>
      </c>
      <c r="TIB39" s="446" t="s">
        <v>131</v>
      </c>
      <c r="TIC39" s="446" t="s">
        <v>130</v>
      </c>
      <c r="TID39" s="446">
        <v>0.5</v>
      </c>
      <c r="TIE39" s="451">
        <f>+VLOOKUP(THZ39,[111]Insumos!$A$2:$F$2700,5,FALSE)</f>
        <v>1402</v>
      </c>
      <c r="TIF39" s="451">
        <f>+ROUND(TID39*TIE39,0)</f>
        <v>701</v>
      </c>
      <c r="TIG39" s="450" t="s">
        <v>327</v>
      </c>
      <c r="TIH39" s="450" t="s">
        <v>144</v>
      </c>
      <c r="TII39" s="446" t="s">
        <v>145</v>
      </c>
      <c r="TIJ39" s="446" t="s">
        <v>131</v>
      </c>
      <c r="TIK39" s="446" t="s">
        <v>130</v>
      </c>
      <c r="TIL39" s="446">
        <v>0.5</v>
      </c>
      <c r="TIM39" s="451">
        <f>+VLOOKUP(TIH39,[111]Insumos!$A$2:$F$2700,5,FALSE)</f>
        <v>1402</v>
      </c>
      <c r="TIN39" s="451">
        <f>+ROUND(TIL39*TIM39,0)</f>
        <v>701</v>
      </c>
      <c r="TIO39" s="450" t="s">
        <v>327</v>
      </c>
      <c r="TIP39" s="450" t="s">
        <v>144</v>
      </c>
      <c r="TIQ39" s="446" t="s">
        <v>145</v>
      </c>
      <c r="TIR39" s="446" t="s">
        <v>131</v>
      </c>
      <c r="TIS39" s="446" t="s">
        <v>130</v>
      </c>
      <c r="TIT39" s="446">
        <v>0.5</v>
      </c>
      <c r="TIU39" s="451">
        <f>+VLOOKUP(TIP39,[111]Insumos!$A$2:$F$2700,5,FALSE)</f>
        <v>1402</v>
      </c>
      <c r="TIV39" s="451">
        <f>+ROUND(TIT39*TIU39,0)</f>
        <v>701</v>
      </c>
      <c r="TIW39" s="450" t="s">
        <v>327</v>
      </c>
      <c r="TIX39" s="450" t="s">
        <v>144</v>
      </c>
      <c r="TIY39" s="446" t="s">
        <v>145</v>
      </c>
      <c r="TIZ39" s="446" t="s">
        <v>131</v>
      </c>
      <c r="TJA39" s="446" t="s">
        <v>130</v>
      </c>
      <c r="TJB39" s="446">
        <v>0.5</v>
      </c>
      <c r="TJC39" s="451">
        <f>+VLOOKUP(TIX39,[111]Insumos!$A$2:$F$2700,5,FALSE)</f>
        <v>1402</v>
      </c>
      <c r="TJD39" s="451">
        <f>+ROUND(TJB39*TJC39,0)</f>
        <v>701</v>
      </c>
      <c r="TJE39" s="450" t="s">
        <v>327</v>
      </c>
      <c r="TJF39" s="450" t="s">
        <v>144</v>
      </c>
      <c r="TJG39" s="446" t="s">
        <v>145</v>
      </c>
      <c r="TJH39" s="446" t="s">
        <v>131</v>
      </c>
      <c r="TJI39" s="446" t="s">
        <v>130</v>
      </c>
      <c r="TJJ39" s="446">
        <v>0.5</v>
      </c>
      <c r="TJK39" s="451">
        <f>+VLOOKUP(TJF39,[111]Insumos!$A$2:$F$2700,5,FALSE)</f>
        <v>1402</v>
      </c>
      <c r="TJL39" s="451">
        <f>+ROUND(TJJ39*TJK39,0)</f>
        <v>701</v>
      </c>
      <c r="TJM39" s="450" t="s">
        <v>327</v>
      </c>
      <c r="TJN39" s="450" t="s">
        <v>144</v>
      </c>
      <c r="TJO39" s="446" t="s">
        <v>145</v>
      </c>
      <c r="TJP39" s="446" t="s">
        <v>131</v>
      </c>
      <c r="TJQ39" s="446" t="s">
        <v>130</v>
      </c>
      <c r="TJR39" s="446">
        <v>0.5</v>
      </c>
      <c r="TJS39" s="451">
        <f>+VLOOKUP(TJN39,[111]Insumos!$A$2:$F$2700,5,FALSE)</f>
        <v>1402</v>
      </c>
      <c r="TJT39" s="451">
        <f>+ROUND(TJR39*TJS39,0)</f>
        <v>701</v>
      </c>
      <c r="TJU39" s="450" t="s">
        <v>327</v>
      </c>
      <c r="TJV39" s="450" t="s">
        <v>144</v>
      </c>
      <c r="TJW39" s="446" t="s">
        <v>145</v>
      </c>
      <c r="TJX39" s="446" t="s">
        <v>131</v>
      </c>
      <c r="TJY39" s="446" t="s">
        <v>130</v>
      </c>
      <c r="TJZ39" s="446">
        <v>0.5</v>
      </c>
      <c r="TKA39" s="451">
        <f>+VLOOKUP(TJV39,[111]Insumos!$A$2:$F$2700,5,FALSE)</f>
        <v>1402</v>
      </c>
      <c r="TKB39" s="451">
        <f>+ROUND(TJZ39*TKA39,0)</f>
        <v>701</v>
      </c>
      <c r="TKC39" s="450" t="s">
        <v>327</v>
      </c>
      <c r="TKD39" s="450" t="s">
        <v>144</v>
      </c>
      <c r="TKE39" s="446" t="s">
        <v>145</v>
      </c>
      <c r="TKF39" s="446" t="s">
        <v>131</v>
      </c>
      <c r="TKG39" s="446" t="s">
        <v>130</v>
      </c>
      <c r="TKH39" s="446">
        <v>0.5</v>
      </c>
      <c r="TKI39" s="451">
        <f>+VLOOKUP(TKD39,[111]Insumos!$A$2:$F$2700,5,FALSE)</f>
        <v>1402</v>
      </c>
      <c r="TKJ39" s="451">
        <f>+ROUND(TKH39*TKI39,0)</f>
        <v>701</v>
      </c>
      <c r="TKK39" s="450" t="s">
        <v>327</v>
      </c>
      <c r="TKL39" s="450" t="s">
        <v>144</v>
      </c>
      <c r="TKM39" s="446" t="s">
        <v>145</v>
      </c>
      <c r="TKN39" s="446" t="s">
        <v>131</v>
      </c>
      <c r="TKO39" s="446" t="s">
        <v>130</v>
      </c>
      <c r="TKP39" s="446">
        <v>0.5</v>
      </c>
      <c r="TKQ39" s="451">
        <f>+VLOOKUP(TKL39,[111]Insumos!$A$2:$F$2700,5,FALSE)</f>
        <v>1402</v>
      </c>
      <c r="TKR39" s="451">
        <f>+ROUND(TKP39*TKQ39,0)</f>
        <v>701</v>
      </c>
      <c r="TKS39" s="450" t="s">
        <v>327</v>
      </c>
      <c r="TKT39" s="450" t="s">
        <v>144</v>
      </c>
      <c r="TKU39" s="446" t="s">
        <v>145</v>
      </c>
      <c r="TKV39" s="446" t="s">
        <v>131</v>
      </c>
      <c r="TKW39" s="446" t="s">
        <v>130</v>
      </c>
      <c r="TKX39" s="446">
        <v>0.5</v>
      </c>
      <c r="TKY39" s="451">
        <f>+VLOOKUP(TKT39,[111]Insumos!$A$2:$F$2700,5,FALSE)</f>
        <v>1402</v>
      </c>
      <c r="TKZ39" s="451">
        <f>+ROUND(TKX39*TKY39,0)</f>
        <v>701</v>
      </c>
      <c r="TLA39" s="450" t="s">
        <v>327</v>
      </c>
      <c r="TLB39" s="450" t="s">
        <v>144</v>
      </c>
      <c r="TLC39" s="446" t="s">
        <v>145</v>
      </c>
      <c r="TLD39" s="446" t="s">
        <v>131</v>
      </c>
      <c r="TLE39" s="446" t="s">
        <v>130</v>
      </c>
      <c r="TLF39" s="446">
        <v>0.5</v>
      </c>
      <c r="TLG39" s="451">
        <f>+VLOOKUP(TLB39,[111]Insumos!$A$2:$F$2700,5,FALSE)</f>
        <v>1402</v>
      </c>
      <c r="TLH39" s="451">
        <f>+ROUND(TLF39*TLG39,0)</f>
        <v>701</v>
      </c>
      <c r="TLI39" s="450" t="s">
        <v>327</v>
      </c>
      <c r="TLJ39" s="450" t="s">
        <v>144</v>
      </c>
      <c r="TLK39" s="446" t="s">
        <v>145</v>
      </c>
      <c r="TLL39" s="446" t="s">
        <v>131</v>
      </c>
      <c r="TLM39" s="446" t="s">
        <v>130</v>
      </c>
      <c r="TLN39" s="446">
        <v>0.5</v>
      </c>
      <c r="TLO39" s="451">
        <f>+VLOOKUP(TLJ39,[111]Insumos!$A$2:$F$2700,5,FALSE)</f>
        <v>1402</v>
      </c>
      <c r="TLP39" s="451">
        <f>+ROUND(TLN39*TLO39,0)</f>
        <v>701</v>
      </c>
      <c r="TLQ39" s="450" t="s">
        <v>327</v>
      </c>
      <c r="TLR39" s="450" t="s">
        <v>144</v>
      </c>
      <c r="TLS39" s="446" t="s">
        <v>145</v>
      </c>
      <c r="TLT39" s="446" t="s">
        <v>131</v>
      </c>
      <c r="TLU39" s="446" t="s">
        <v>130</v>
      </c>
      <c r="TLV39" s="446">
        <v>0.5</v>
      </c>
      <c r="TLW39" s="451">
        <f>+VLOOKUP(TLR39,[111]Insumos!$A$2:$F$2700,5,FALSE)</f>
        <v>1402</v>
      </c>
      <c r="TLX39" s="451">
        <f>+ROUND(TLV39*TLW39,0)</f>
        <v>701</v>
      </c>
      <c r="TLY39" s="450" t="s">
        <v>327</v>
      </c>
      <c r="TLZ39" s="450" t="s">
        <v>144</v>
      </c>
      <c r="TMA39" s="446" t="s">
        <v>145</v>
      </c>
      <c r="TMB39" s="446" t="s">
        <v>131</v>
      </c>
      <c r="TMC39" s="446" t="s">
        <v>130</v>
      </c>
      <c r="TMD39" s="446">
        <v>0.5</v>
      </c>
      <c r="TME39" s="451">
        <f>+VLOOKUP(TLZ39,[111]Insumos!$A$2:$F$2700,5,FALSE)</f>
        <v>1402</v>
      </c>
      <c r="TMF39" s="451">
        <f>+ROUND(TMD39*TME39,0)</f>
        <v>701</v>
      </c>
      <c r="TMG39" s="450" t="s">
        <v>327</v>
      </c>
      <c r="TMH39" s="450" t="s">
        <v>144</v>
      </c>
      <c r="TMI39" s="446" t="s">
        <v>145</v>
      </c>
      <c r="TMJ39" s="446" t="s">
        <v>131</v>
      </c>
      <c r="TMK39" s="446" t="s">
        <v>130</v>
      </c>
      <c r="TML39" s="446">
        <v>0.5</v>
      </c>
      <c r="TMM39" s="451">
        <f>+VLOOKUP(TMH39,[111]Insumos!$A$2:$F$2700,5,FALSE)</f>
        <v>1402</v>
      </c>
      <c r="TMN39" s="451">
        <f>+ROUND(TML39*TMM39,0)</f>
        <v>701</v>
      </c>
      <c r="TMO39" s="450" t="s">
        <v>327</v>
      </c>
      <c r="TMP39" s="450" t="s">
        <v>144</v>
      </c>
      <c r="TMQ39" s="446" t="s">
        <v>145</v>
      </c>
      <c r="TMR39" s="446" t="s">
        <v>131</v>
      </c>
      <c r="TMS39" s="446" t="s">
        <v>130</v>
      </c>
      <c r="TMT39" s="446">
        <v>0.5</v>
      </c>
      <c r="TMU39" s="451">
        <f>+VLOOKUP(TMP39,[111]Insumos!$A$2:$F$2700,5,FALSE)</f>
        <v>1402</v>
      </c>
      <c r="TMV39" s="451">
        <f>+ROUND(TMT39*TMU39,0)</f>
        <v>701</v>
      </c>
      <c r="TMW39" s="450" t="s">
        <v>327</v>
      </c>
      <c r="TMX39" s="450" t="s">
        <v>144</v>
      </c>
      <c r="TMY39" s="446" t="s">
        <v>145</v>
      </c>
      <c r="TMZ39" s="446" t="s">
        <v>131</v>
      </c>
      <c r="TNA39" s="446" t="s">
        <v>130</v>
      </c>
      <c r="TNB39" s="446">
        <v>0.5</v>
      </c>
      <c r="TNC39" s="451">
        <f>+VLOOKUP(TMX39,[111]Insumos!$A$2:$F$2700,5,FALSE)</f>
        <v>1402</v>
      </c>
      <c r="TND39" s="451">
        <f>+ROUND(TNB39*TNC39,0)</f>
        <v>701</v>
      </c>
      <c r="TNE39" s="450" t="s">
        <v>327</v>
      </c>
      <c r="TNF39" s="450" t="s">
        <v>144</v>
      </c>
      <c r="TNG39" s="446" t="s">
        <v>145</v>
      </c>
      <c r="TNH39" s="446" t="s">
        <v>131</v>
      </c>
      <c r="TNI39" s="446" t="s">
        <v>130</v>
      </c>
      <c r="TNJ39" s="446">
        <v>0.5</v>
      </c>
      <c r="TNK39" s="451">
        <f>+VLOOKUP(TNF39,[111]Insumos!$A$2:$F$2700,5,FALSE)</f>
        <v>1402</v>
      </c>
      <c r="TNL39" s="451">
        <f>+ROUND(TNJ39*TNK39,0)</f>
        <v>701</v>
      </c>
      <c r="TNM39" s="450" t="s">
        <v>327</v>
      </c>
      <c r="TNN39" s="450" t="s">
        <v>144</v>
      </c>
      <c r="TNO39" s="446" t="s">
        <v>145</v>
      </c>
      <c r="TNP39" s="446" t="s">
        <v>131</v>
      </c>
      <c r="TNQ39" s="446" t="s">
        <v>130</v>
      </c>
      <c r="TNR39" s="446">
        <v>0.5</v>
      </c>
      <c r="TNS39" s="451">
        <f>+VLOOKUP(TNN39,[111]Insumos!$A$2:$F$2700,5,FALSE)</f>
        <v>1402</v>
      </c>
      <c r="TNT39" s="451">
        <f>+ROUND(TNR39*TNS39,0)</f>
        <v>701</v>
      </c>
      <c r="TNU39" s="450" t="s">
        <v>327</v>
      </c>
      <c r="TNV39" s="450" t="s">
        <v>144</v>
      </c>
      <c r="TNW39" s="446" t="s">
        <v>145</v>
      </c>
      <c r="TNX39" s="446" t="s">
        <v>131</v>
      </c>
      <c r="TNY39" s="446" t="s">
        <v>130</v>
      </c>
      <c r="TNZ39" s="446">
        <v>0.5</v>
      </c>
      <c r="TOA39" s="451">
        <f>+VLOOKUP(TNV39,[111]Insumos!$A$2:$F$2700,5,FALSE)</f>
        <v>1402</v>
      </c>
      <c r="TOB39" s="451">
        <f>+ROUND(TNZ39*TOA39,0)</f>
        <v>701</v>
      </c>
      <c r="TOC39" s="450" t="s">
        <v>327</v>
      </c>
      <c r="TOD39" s="450" t="s">
        <v>144</v>
      </c>
      <c r="TOE39" s="446" t="s">
        <v>145</v>
      </c>
      <c r="TOF39" s="446" t="s">
        <v>131</v>
      </c>
      <c r="TOG39" s="446" t="s">
        <v>130</v>
      </c>
      <c r="TOH39" s="446">
        <v>0.5</v>
      </c>
      <c r="TOI39" s="451">
        <f>+VLOOKUP(TOD39,[111]Insumos!$A$2:$F$2700,5,FALSE)</f>
        <v>1402</v>
      </c>
      <c r="TOJ39" s="451">
        <f>+ROUND(TOH39*TOI39,0)</f>
        <v>701</v>
      </c>
      <c r="TOK39" s="450" t="s">
        <v>327</v>
      </c>
      <c r="TOL39" s="450" t="s">
        <v>144</v>
      </c>
      <c r="TOM39" s="446" t="s">
        <v>145</v>
      </c>
      <c r="TON39" s="446" t="s">
        <v>131</v>
      </c>
      <c r="TOO39" s="446" t="s">
        <v>130</v>
      </c>
      <c r="TOP39" s="446">
        <v>0.5</v>
      </c>
      <c r="TOQ39" s="451">
        <f>+VLOOKUP(TOL39,[111]Insumos!$A$2:$F$2700,5,FALSE)</f>
        <v>1402</v>
      </c>
      <c r="TOR39" s="451">
        <f>+ROUND(TOP39*TOQ39,0)</f>
        <v>701</v>
      </c>
      <c r="TOS39" s="450" t="s">
        <v>327</v>
      </c>
      <c r="TOT39" s="450" t="s">
        <v>144</v>
      </c>
      <c r="TOU39" s="446" t="s">
        <v>145</v>
      </c>
      <c r="TOV39" s="446" t="s">
        <v>131</v>
      </c>
      <c r="TOW39" s="446" t="s">
        <v>130</v>
      </c>
      <c r="TOX39" s="446">
        <v>0.5</v>
      </c>
      <c r="TOY39" s="451">
        <f>+VLOOKUP(TOT39,[111]Insumos!$A$2:$F$2700,5,FALSE)</f>
        <v>1402</v>
      </c>
      <c r="TOZ39" s="451">
        <f>+ROUND(TOX39*TOY39,0)</f>
        <v>701</v>
      </c>
      <c r="TPA39" s="450" t="s">
        <v>327</v>
      </c>
      <c r="TPB39" s="450" t="s">
        <v>144</v>
      </c>
      <c r="TPC39" s="446" t="s">
        <v>145</v>
      </c>
      <c r="TPD39" s="446" t="s">
        <v>131</v>
      </c>
      <c r="TPE39" s="446" t="s">
        <v>130</v>
      </c>
      <c r="TPF39" s="446">
        <v>0.5</v>
      </c>
      <c r="TPG39" s="451">
        <f>+VLOOKUP(TPB39,[111]Insumos!$A$2:$F$2700,5,FALSE)</f>
        <v>1402</v>
      </c>
      <c r="TPH39" s="451">
        <f>+ROUND(TPF39*TPG39,0)</f>
        <v>701</v>
      </c>
      <c r="TPI39" s="450" t="s">
        <v>327</v>
      </c>
      <c r="TPJ39" s="450" t="s">
        <v>144</v>
      </c>
      <c r="TPK39" s="446" t="s">
        <v>145</v>
      </c>
      <c r="TPL39" s="446" t="s">
        <v>131</v>
      </c>
      <c r="TPM39" s="446" t="s">
        <v>130</v>
      </c>
      <c r="TPN39" s="446">
        <v>0.5</v>
      </c>
      <c r="TPO39" s="451">
        <f>+VLOOKUP(TPJ39,[111]Insumos!$A$2:$F$2700,5,FALSE)</f>
        <v>1402</v>
      </c>
      <c r="TPP39" s="451">
        <f>+ROUND(TPN39*TPO39,0)</f>
        <v>701</v>
      </c>
      <c r="TPQ39" s="450" t="s">
        <v>327</v>
      </c>
      <c r="TPR39" s="450" t="s">
        <v>144</v>
      </c>
      <c r="TPS39" s="446" t="s">
        <v>145</v>
      </c>
      <c r="TPT39" s="446" t="s">
        <v>131</v>
      </c>
      <c r="TPU39" s="446" t="s">
        <v>130</v>
      </c>
      <c r="TPV39" s="446">
        <v>0.5</v>
      </c>
      <c r="TPW39" s="451">
        <f>+VLOOKUP(TPR39,[111]Insumos!$A$2:$F$2700,5,FALSE)</f>
        <v>1402</v>
      </c>
      <c r="TPX39" s="451">
        <f>+ROUND(TPV39*TPW39,0)</f>
        <v>701</v>
      </c>
      <c r="TPY39" s="450" t="s">
        <v>327</v>
      </c>
      <c r="TPZ39" s="450" t="s">
        <v>144</v>
      </c>
      <c r="TQA39" s="446" t="s">
        <v>145</v>
      </c>
      <c r="TQB39" s="446" t="s">
        <v>131</v>
      </c>
      <c r="TQC39" s="446" t="s">
        <v>130</v>
      </c>
      <c r="TQD39" s="446">
        <v>0.5</v>
      </c>
      <c r="TQE39" s="451">
        <f>+VLOOKUP(TPZ39,[111]Insumos!$A$2:$F$2700,5,FALSE)</f>
        <v>1402</v>
      </c>
      <c r="TQF39" s="451">
        <f>+ROUND(TQD39*TQE39,0)</f>
        <v>701</v>
      </c>
      <c r="TQG39" s="450" t="s">
        <v>327</v>
      </c>
      <c r="TQH39" s="450" t="s">
        <v>144</v>
      </c>
      <c r="TQI39" s="446" t="s">
        <v>145</v>
      </c>
      <c r="TQJ39" s="446" t="s">
        <v>131</v>
      </c>
      <c r="TQK39" s="446" t="s">
        <v>130</v>
      </c>
      <c r="TQL39" s="446">
        <v>0.5</v>
      </c>
      <c r="TQM39" s="451">
        <f>+VLOOKUP(TQH39,[111]Insumos!$A$2:$F$2700,5,FALSE)</f>
        <v>1402</v>
      </c>
      <c r="TQN39" s="451">
        <f>+ROUND(TQL39*TQM39,0)</f>
        <v>701</v>
      </c>
      <c r="TQO39" s="450" t="s">
        <v>327</v>
      </c>
      <c r="TQP39" s="450" t="s">
        <v>144</v>
      </c>
      <c r="TQQ39" s="446" t="s">
        <v>145</v>
      </c>
      <c r="TQR39" s="446" t="s">
        <v>131</v>
      </c>
      <c r="TQS39" s="446" t="s">
        <v>130</v>
      </c>
      <c r="TQT39" s="446">
        <v>0.5</v>
      </c>
      <c r="TQU39" s="451">
        <f>+VLOOKUP(TQP39,[111]Insumos!$A$2:$F$2700,5,FALSE)</f>
        <v>1402</v>
      </c>
      <c r="TQV39" s="451">
        <f>+ROUND(TQT39*TQU39,0)</f>
        <v>701</v>
      </c>
      <c r="TQW39" s="450" t="s">
        <v>327</v>
      </c>
      <c r="TQX39" s="450" t="s">
        <v>144</v>
      </c>
      <c r="TQY39" s="446" t="s">
        <v>145</v>
      </c>
      <c r="TQZ39" s="446" t="s">
        <v>131</v>
      </c>
      <c r="TRA39" s="446" t="s">
        <v>130</v>
      </c>
      <c r="TRB39" s="446">
        <v>0.5</v>
      </c>
      <c r="TRC39" s="451">
        <f>+VLOOKUP(TQX39,[111]Insumos!$A$2:$F$2700,5,FALSE)</f>
        <v>1402</v>
      </c>
      <c r="TRD39" s="451">
        <f>+ROUND(TRB39*TRC39,0)</f>
        <v>701</v>
      </c>
      <c r="TRE39" s="450" t="s">
        <v>327</v>
      </c>
      <c r="TRF39" s="450" t="s">
        <v>144</v>
      </c>
      <c r="TRG39" s="446" t="s">
        <v>145</v>
      </c>
      <c r="TRH39" s="446" t="s">
        <v>131</v>
      </c>
      <c r="TRI39" s="446" t="s">
        <v>130</v>
      </c>
      <c r="TRJ39" s="446">
        <v>0.5</v>
      </c>
      <c r="TRK39" s="451">
        <f>+VLOOKUP(TRF39,[111]Insumos!$A$2:$F$2700,5,FALSE)</f>
        <v>1402</v>
      </c>
      <c r="TRL39" s="451">
        <f>+ROUND(TRJ39*TRK39,0)</f>
        <v>701</v>
      </c>
      <c r="TRM39" s="450" t="s">
        <v>327</v>
      </c>
      <c r="TRN39" s="450" t="s">
        <v>144</v>
      </c>
      <c r="TRO39" s="446" t="s">
        <v>145</v>
      </c>
      <c r="TRP39" s="446" t="s">
        <v>131</v>
      </c>
      <c r="TRQ39" s="446" t="s">
        <v>130</v>
      </c>
      <c r="TRR39" s="446">
        <v>0.5</v>
      </c>
      <c r="TRS39" s="451">
        <f>+VLOOKUP(TRN39,[111]Insumos!$A$2:$F$2700,5,FALSE)</f>
        <v>1402</v>
      </c>
      <c r="TRT39" s="451">
        <f>+ROUND(TRR39*TRS39,0)</f>
        <v>701</v>
      </c>
      <c r="TRU39" s="450" t="s">
        <v>327</v>
      </c>
      <c r="TRV39" s="450" t="s">
        <v>144</v>
      </c>
      <c r="TRW39" s="446" t="s">
        <v>145</v>
      </c>
      <c r="TRX39" s="446" t="s">
        <v>131</v>
      </c>
      <c r="TRY39" s="446" t="s">
        <v>130</v>
      </c>
      <c r="TRZ39" s="446">
        <v>0.5</v>
      </c>
      <c r="TSA39" s="451">
        <f>+VLOOKUP(TRV39,[111]Insumos!$A$2:$F$2700,5,FALSE)</f>
        <v>1402</v>
      </c>
      <c r="TSB39" s="451">
        <f>+ROUND(TRZ39*TSA39,0)</f>
        <v>701</v>
      </c>
      <c r="TSC39" s="450" t="s">
        <v>327</v>
      </c>
      <c r="TSD39" s="450" t="s">
        <v>144</v>
      </c>
      <c r="TSE39" s="446" t="s">
        <v>145</v>
      </c>
      <c r="TSF39" s="446" t="s">
        <v>131</v>
      </c>
      <c r="TSG39" s="446" t="s">
        <v>130</v>
      </c>
      <c r="TSH39" s="446">
        <v>0.5</v>
      </c>
      <c r="TSI39" s="451">
        <f>+VLOOKUP(TSD39,[111]Insumos!$A$2:$F$2700,5,FALSE)</f>
        <v>1402</v>
      </c>
      <c r="TSJ39" s="451">
        <f>+ROUND(TSH39*TSI39,0)</f>
        <v>701</v>
      </c>
      <c r="TSK39" s="450" t="s">
        <v>327</v>
      </c>
      <c r="TSL39" s="450" t="s">
        <v>144</v>
      </c>
      <c r="TSM39" s="446" t="s">
        <v>145</v>
      </c>
      <c r="TSN39" s="446" t="s">
        <v>131</v>
      </c>
      <c r="TSO39" s="446" t="s">
        <v>130</v>
      </c>
      <c r="TSP39" s="446">
        <v>0.5</v>
      </c>
      <c r="TSQ39" s="451">
        <f>+VLOOKUP(TSL39,[111]Insumos!$A$2:$F$2700,5,FALSE)</f>
        <v>1402</v>
      </c>
      <c r="TSR39" s="451">
        <f>+ROUND(TSP39*TSQ39,0)</f>
        <v>701</v>
      </c>
      <c r="TSS39" s="450" t="s">
        <v>327</v>
      </c>
      <c r="TST39" s="450" t="s">
        <v>144</v>
      </c>
      <c r="TSU39" s="446" t="s">
        <v>145</v>
      </c>
      <c r="TSV39" s="446" t="s">
        <v>131</v>
      </c>
      <c r="TSW39" s="446" t="s">
        <v>130</v>
      </c>
      <c r="TSX39" s="446">
        <v>0.5</v>
      </c>
      <c r="TSY39" s="451">
        <f>+VLOOKUP(TST39,[111]Insumos!$A$2:$F$2700,5,FALSE)</f>
        <v>1402</v>
      </c>
      <c r="TSZ39" s="451">
        <f>+ROUND(TSX39*TSY39,0)</f>
        <v>701</v>
      </c>
      <c r="TTA39" s="450" t="s">
        <v>327</v>
      </c>
      <c r="TTB39" s="450" t="s">
        <v>144</v>
      </c>
      <c r="TTC39" s="446" t="s">
        <v>145</v>
      </c>
      <c r="TTD39" s="446" t="s">
        <v>131</v>
      </c>
      <c r="TTE39" s="446" t="s">
        <v>130</v>
      </c>
      <c r="TTF39" s="446">
        <v>0.5</v>
      </c>
      <c r="TTG39" s="451">
        <f>+VLOOKUP(TTB39,[111]Insumos!$A$2:$F$2700,5,FALSE)</f>
        <v>1402</v>
      </c>
      <c r="TTH39" s="451">
        <f>+ROUND(TTF39*TTG39,0)</f>
        <v>701</v>
      </c>
      <c r="TTI39" s="450" t="s">
        <v>327</v>
      </c>
      <c r="TTJ39" s="450" t="s">
        <v>144</v>
      </c>
      <c r="TTK39" s="446" t="s">
        <v>145</v>
      </c>
      <c r="TTL39" s="446" t="s">
        <v>131</v>
      </c>
      <c r="TTM39" s="446" t="s">
        <v>130</v>
      </c>
      <c r="TTN39" s="446">
        <v>0.5</v>
      </c>
      <c r="TTO39" s="451">
        <f>+VLOOKUP(TTJ39,[111]Insumos!$A$2:$F$2700,5,FALSE)</f>
        <v>1402</v>
      </c>
      <c r="TTP39" s="451">
        <f>+ROUND(TTN39*TTO39,0)</f>
        <v>701</v>
      </c>
      <c r="TTQ39" s="450" t="s">
        <v>327</v>
      </c>
      <c r="TTR39" s="450" t="s">
        <v>144</v>
      </c>
      <c r="TTS39" s="446" t="s">
        <v>145</v>
      </c>
      <c r="TTT39" s="446" t="s">
        <v>131</v>
      </c>
      <c r="TTU39" s="446" t="s">
        <v>130</v>
      </c>
      <c r="TTV39" s="446">
        <v>0.5</v>
      </c>
      <c r="TTW39" s="451">
        <f>+VLOOKUP(TTR39,[111]Insumos!$A$2:$F$2700,5,FALSE)</f>
        <v>1402</v>
      </c>
      <c r="TTX39" s="451">
        <f>+ROUND(TTV39*TTW39,0)</f>
        <v>701</v>
      </c>
      <c r="TTY39" s="450" t="s">
        <v>327</v>
      </c>
      <c r="TTZ39" s="450" t="s">
        <v>144</v>
      </c>
      <c r="TUA39" s="446" t="s">
        <v>145</v>
      </c>
      <c r="TUB39" s="446" t="s">
        <v>131</v>
      </c>
      <c r="TUC39" s="446" t="s">
        <v>130</v>
      </c>
      <c r="TUD39" s="446">
        <v>0.5</v>
      </c>
      <c r="TUE39" s="451">
        <f>+VLOOKUP(TTZ39,[111]Insumos!$A$2:$F$2700,5,FALSE)</f>
        <v>1402</v>
      </c>
      <c r="TUF39" s="451">
        <f>+ROUND(TUD39*TUE39,0)</f>
        <v>701</v>
      </c>
      <c r="TUG39" s="450" t="s">
        <v>327</v>
      </c>
      <c r="TUH39" s="450" t="s">
        <v>144</v>
      </c>
      <c r="TUI39" s="446" t="s">
        <v>145</v>
      </c>
      <c r="TUJ39" s="446" t="s">
        <v>131</v>
      </c>
      <c r="TUK39" s="446" t="s">
        <v>130</v>
      </c>
      <c r="TUL39" s="446">
        <v>0.5</v>
      </c>
      <c r="TUM39" s="451">
        <f>+VLOOKUP(TUH39,[111]Insumos!$A$2:$F$2700,5,FALSE)</f>
        <v>1402</v>
      </c>
      <c r="TUN39" s="451">
        <f>+ROUND(TUL39*TUM39,0)</f>
        <v>701</v>
      </c>
      <c r="TUO39" s="450" t="s">
        <v>327</v>
      </c>
      <c r="TUP39" s="450" t="s">
        <v>144</v>
      </c>
      <c r="TUQ39" s="446" t="s">
        <v>145</v>
      </c>
      <c r="TUR39" s="446" t="s">
        <v>131</v>
      </c>
      <c r="TUS39" s="446" t="s">
        <v>130</v>
      </c>
      <c r="TUT39" s="446">
        <v>0.5</v>
      </c>
      <c r="TUU39" s="451">
        <f>+VLOOKUP(TUP39,[111]Insumos!$A$2:$F$2700,5,FALSE)</f>
        <v>1402</v>
      </c>
      <c r="TUV39" s="451">
        <f>+ROUND(TUT39*TUU39,0)</f>
        <v>701</v>
      </c>
      <c r="TUW39" s="450" t="s">
        <v>327</v>
      </c>
      <c r="TUX39" s="450" t="s">
        <v>144</v>
      </c>
      <c r="TUY39" s="446" t="s">
        <v>145</v>
      </c>
      <c r="TUZ39" s="446" t="s">
        <v>131</v>
      </c>
      <c r="TVA39" s="446" t="s">
        <v>130</v>
      </c>
      <c r="TVB39" s="446">
        <v>0.5</v>
      </c>
      <c r="TVC39" s="451">
        <f>+VLOOKUP(TUX39,[111]Insumos!$A$2:$F$2700,5,FALSE)</f>
        <v>1402</v>
      </c>
      <c r="TVD39" s="451">
        <f>+ROUND(TVB39*TVC39,0)</f>
        <v>701</v>
      </c>
      <c r="TVE39" s="450" t="s">
        <v>327</v>
      </c>
      <c r="TVF39" s="450" t="s">
        <v>144</v>
      </c>
      <c r="TVG39" s="446" t="s">
        <v>145</v>
      </c>
      <c r="TVH39" s="446" t="s">
        <v>131</v>
      </c>
      <c r="TVI39" s="446" t="s">
        <v>130</v>
      </c>
      <c r="TVJ39" s="446">
        <v>0.5</v>
      </c>
      <c r="TVK39" s="451">
        <f>+VLOOKUP(TVF39,[111]Insumos!$A$2:$F$2700,5,FALSE)</f>
        <v>1402</v>
      </c>
      <c r="TVL39" s="451">
        <f>+ROUND(TVJ39*TVK39,0)</f>
        <v>701</v>
      </c>
      <c r="TVM39" s="450" t="s">
        <v>327</v>
      </c>
      <c r="TVN39" s="450" t="s">
        <v>144</v>
      </c>
      <c r="TVO39" s="446" t="s">
        <v>145</v>
      </c>
      <c r="TVP39" s="446" t="s">
        <v>131</v>
      </c>
      <c r="TVQ39" s="446" t="s">
        <v>130</v>
      </c>
      <c r="TVR39" s="446">
        <v>0.5</v>
      </c>
      <c r="TVS39" s="451">
        <f>+VLOOKUP(TVN39,[111]Insumos!$A$2:$F$2700,5,FALSE)</f>
        <v>1402</v>
      </c>
      <c r="TVT39" s="451">
        <f>+ROUND(TVR39*TVS39,0)</f>
        <v>701</v>
      </c>
      <c r="TVU39" s="450" t="s">
        <v>327</v>
      </c>
      <c r="TVV39" s="450" t="s">
        <v>144</v>
      </c>
      <c r="TVW39" s="446" t="s">
        <v>145</v>
      </c>
      <c r="TVX39" s="446" t="s">
        <v>131</v>
      </c>
      <c r="TVY39" s="446" t="s">
        <v>130</v>
      </c>
      <c r="TVZ39" s="446">
        <v>0.5</v>
      </c>
      <c r="TWA39" s="451">
        <f>+VLOOKUP(TVV39,[111]Insumos!$A$2:$F$2700,5,FALSE)</f>
        <v>1402</v>
      </c>
      <c r="TWB39" s="451">
        <f>+ROUND(TVZ39*TWA39,0)</f>
        <v>701</v>
      </c>
      <c r="TWC39" s="450" t="s">
        <v>327</v>
      </c>
      <c r="TWD39" s="450" t="s">
        <v>144</v>
      </c>
      <c r="TWE39" s="446" t="s">
        <v>145</v>
      </c>
      <c r="TWF39" s="446" t="s">
        <v>131</v>
      </c>
      <c r="TWG39" s="446" t="s">
        <v>130</v>
      </c>
      <c r="TWH39" s="446">
        <v>0.5</v>
      </c>
      <c r="TWI39" s="451">
        <f>+VLOOKUP(TWD39,[111]Insumos!$A$2:$F$2700,5,FALSE)</f>
        <v>1402</v>
      </c>
      <c r="TWJ39" s="451">
        <f>+ROUND(TWH39*TWI39,0)</f>
        <v>701</v>
      </c>
      <c r="TWK39" s="450" t="s">
        <v>327</v>
      </c>
      <c r="TWL39" s="450" t="s">
        <v>144</v>
      </c>
      <c r="TWM39" s="446" t="s">
        <v>145</v>
      </c>
      <c r="TWN39" s="446" t="s">
        <v>131</v>
      </c>
      <c r="TWO39" s="446" t="s">
        <v>130</v>
      </c>
      <c r="TWP39" s="446">
        <v>0.5</v>
      </c>
      <c r="TWQ39" s="451">
        <f>+VLOOKUP(TWL39,[111]Insumos!$A$2:$F$2700,5,FALSE)</f>
        <v>1402</v>
      </c>
      <c r="TWR39" s="451">
        <f>+ROUND(TWP39*TWQ39,0)</f>
        <v>701</v>
      </c>
      <c r="TWS39" s="450" t="s">
        <v>327</v>
      </c>
      <c r="TWT39" s="450" t="s">
        <v>144</v>
      </c>
      <c r="TWU39" s="446" t="s">
        <v>145</v>
      </c>
      <c r="TWV39" s="446" t="s">
        <v>131</v>
      </c>
      <c r="TWW39" s="446" t="s">
        <v>130</v>
      </c>
      <c r="TWX39" s="446">
        <v>0.5</v>
      </c>
      <c r="TWY39" s="451">
        <f>+VLOOKUP(TWT39,[111]Insumos!$A$2:$F$2700,5,FALSE)</f>
        <v>1402</v>
      </c>
      <c r="TWZ39" s="451">
        <f>+ROUND(TWX39*TWY39,0)</f>
        <v>701</v>
      </c>
      <c r="TXA39" s="450" t="s">
        <v>327</v>
      </c>
      <c r="TXB39" s="450" t="s">
        <v>144</v>
      </c>
      <c r="TXC39" s="446" t="s">
        <v>145</v>
      </c>
      <c r="TXD39" s="446" t="s">
        <v>131</v>
      </c>
      <c r="TXE39" s="446" t="s">
        <v>130</v>
      </c>
      <c r="TXF39" s="446">
        <v>0.5</v>
      </c>
      <c r="TXG39" s="451">
        <f>+VLOOKUP(TXB39,[111]Insumos!$A$2:$F$2700,5,FALSE)</f>
        <v>1402</v>
      </c>
      <c r="TXH39" s="451">
        <f>+ROUND(TXF39*TXG39,0)</f>
        <v>701</v>
      </c>
      <c r="TXI39" s="450" t="s">
        <v>327</v>
      </c>
      <c r="TXJ39" s="450" t="s">
        <v>144</v>
      </c>
      <c r="TXK39" s="446" t="s">
        <v>145</v>
      </c>
      <c r="TXL39" s="446" t="s">
        <v>131</v>
      </c>
      <c r="TXM39" s="446" t="s">
        <v>130</v>
      </c>
      <c r="TXN39" s="446">
        <v>0.5</v>
      </c>
      <c r="TXO39" s="451">
        <f>+VLOOKUP(TXJ39,[111]Insumos!$A$2:$F$2700,5,FALSE)</f>
        <v>1402</v>
      </c>
      <c r="TXP39" s="451">
        <f>+ROUND(TXN39*TXO39,0)</f>
        <v>701</v>
      </c>
      <c r="TXQ39" s="450" t="s">
        <v>327</v>
      </c>
      <c r="TXR39" s="450" t="s">
        <v>144</v>
      </c>
      <c r="TXS39" s="446" t="s">
        <v>145</v>
      </c>
      <c r="TXT39" s="446" t="s">
        <v>131</v>
      </c>
      <c r="TXU39" s="446" t="s">
        <v>130</v>
      </c>
      <c r="TXV39" s="446">
        <v>0.5</v>
      </c>
      <c r="TXW39" s="451">
        <f>+VLOOKUP(TXR39,[111]Insumos!$A$2:$F$2700,5,FALSE)</f>
        <v>1402</v>
      </c>
      <c r="TXX39" s="451">
        <f>+ROUND(TXV39*TXW39,0)</f>
        <v>701</v>
      </c>
      <c r="TXY39" s="450" t="s">
        <v>327</v>
      </c>
      <c r="TXZ39" s="450" t="s">
        <v>144</v>
      </c>
      <c r="TYA39" s="446" t="s">
        <v>145</v>
      </c>
      <c r="TYB39" s="446" t="s">
        <v>131</v>
      </c>
      <c r="TYC39" s="446" t="s">
        <v>130</v>
      </c>
      <c r="TYD39" s="446">
        <v>0.5</v>
      </c>
      <c r="TYE39" s="451">
        <f>+VLOOKUP(TXZ39,[111]Insumos!$A$2:$F$2700,5,FALSE)</f>
        <v>1402</v>
      </c>
      <c r="TYF39" s="451">
        <f>+ROUND(TYD39*TYE39,0)</f>
        <v>701</v>
      </c>
      <c r="TYG39" s="450" t="s">
        <v>327</v>
      </c>
      <c r="TYH39" s="450" t="s">
        <v>144</v>
      </c>
      <c r="TYI39" s="446" t="s">
        <v>145</v>
      </c>
      <c r="TYJ39" s="446" t="s">
        <v>131</v>
      </c>
      <c r="TYK39" s="446" t="s">
        <v>130</v>
      </c>
      <c r="TYL39" s="446">
        <v>0.5</v>
      </c>
      <c r="TYM39" s="451">
        <f>+VLOOKUP(TYH39,[111]Insumos!$A$2:$F$2700,5,FALSE)</f>
        <v>1402</v>
      </c>
      <c r="TYN39" s="451">
        <f>+ROUND(TYL39*TYM39,0)</f>
        <v>701</v>
      </c>
      <c r="TYO39" s="450" t="s">
        <v>327</v>
      </c>
      <c r="TYP39" s="450" t="s">
        <v>144</v>
      </c>
      <c r="TYQ39" s="446" t="s">
        <v>145</v>
      </c>
      <c r="TYR39" s="446" t="s">
        <v>131</v>
      </c>
      <c r="TYS39" s="446" t="s">
        <v>130</v>
      </c>
      <c r="TYT39" s="446">
        <v>0.5</v>
      </c>
      <c r="TYU39" s="451">
        <f>+VLOOKUP(TYP39,[111]Insumos!$A$2:$F$2700,5,FALSE)</f>
        <v>1402</v>
      </c>
      <c r="TYV39" s="451">
        <f>+ROUND(TYT39*TYU39,0)</f>
        <v>701</v>
      </c>
      <c r="TYW39" s="450" t="s">
        <v>327</v>
      </c>
      <c r="TYX39" s="450" t="s">
        <v>144</v>
      </c>
      <c r="TYY39" s="446" t="s">
        <v>145</v>
      </c>
      <c r="TYZ39" s="446" t="s">
        <v>131</v>
      </c>
      <c r="TZA39" s="446" t="s">
        <v>130</v>
      </c>
      <c r="TZB39" s="446">
        <v>0.5</v>
      </c>
      <c r="TZC39" s="451">
        <f>+VLOOKUP(TYX39,[111]Insumos!$A$2:$F$2700,5,FALSE)</f>
        <v>1402</v>
      </c>
      <c r="TZD39" s="451">
        <f>+ROUND(TZB39*TZC39,0)</f>
        <v>701</v>
      </c>
      <c r="TZE39" s="450" t="s">
        <v>327</v>
      </c>
      <c r="TZF39" s="450" t="s">
        <v>144</v>
      </c>
      <c r="TZG39" s="446" t="s">
        <v>145</v>
      </c>
      <c r="TZH39" s="446" t="s">
        <v>131</v>
      </c>
      <c r="TZI39" s="446" t="s">
        <v>130</v>
      </c>
      <c r="TZJ39" s="446">
        <v>0.5</v>
      </c>
      <c r="TZK39" s="451">
        <f>+VLOOKUP(TZF39,[111]Insumos!$A$2:$F$2700,5,FALSE)</f>
        <v>1402</v>
      </c>
      <c r="TZL39" s="451">
        <f>+ROUND(TZJ39*TZK39,0)</f>
        <v>701</v>
      </c>
      <c r="TZM39" s="450" t="s">
        <v>327</v>
      </c>
      <c r="TZN39" s="450" t="s">
        <v>144</v>
      </c>
      <c r="TZO39" s="446" t="s">
        <v>145</v>
      </c>
      <c r="TZP39" s="446" t="s">
        <v>131</v>
      </c>
      <c r="TZQ39" s="446" t="s">
        <v>130</v>
      </c>
      <c r="TZR39" s="446">
        <v>0.5</v>
      </c>
      <c r="TZS39" s="451">
        <f>+VLOOKUP(TZN39,[111]Insumos!$A$2:$F$2700,5,FALSE)</f>
        <v>1402</v>
      </c>
      <c r="TZT39" s="451">
        <f>+ROUND(TZR39*TZS39,0)</f>
        <v>701</v>
      </c>
      <c r="TZU39" s="450" t="s">
        <v>327</v>
      </c>
      <c r="TZV39" s="450" t="s">
        <v>144</v>
      </c>
      <c r="TZW39" s="446" t="s">
        <v>145</v>
      </c>
      <c r="TZX39" s="446" t="s">
        <v>131</v>
      </c>
      <c r="TZY39" s="446" t="s">
        <v>130</v>
      </c>
      <c r="TZZ39" s="446">
        <v>0.5</v>
      </c>
      <c r="UAA39" s="451">
        <f>+VLOOKUP(TZV39,[111]Insumos!$A$2:$F$2700,5,FALSE)</f>
        <v>1402</v>
      </c>
      <c r="UAB39" s="451">
        <f>+ROUND(TZZ39*UAA39,0)</f>
        <v>701</v>
      </c>
      <c r="UAC39" s="450" t="s">
        <v>327</v>
      </c>
      <c r="UAD39" s="450" t="s">
        <v>144</v>
      </c>
      <c r="UAE39" s="446" t="s">
        <v>145</v>
      </c>
      <c r="UAF39" s="446" t="s">
        <v>131</v>
      </c>
      <c r="UAG39" s="446" t="s">
        <v>130</v>
      </c>
      <c r="UAH39" s="446">
        <v>0.5</v>
      </c>
      <c r="UAI39" s="451">
        <f>+VLOOKUP(UAD39,[111]Insumos!$A$2:$F$2700,5,FALSE)</f>
        <v>1402</v>
      </c>
      <c r="UAJ39" s="451">
        <f>+ROUND(UAH39*UAI39,0)</f>
        <v>701</v>
      </c>
      <c r="UAK39" s="450" t="s">
        <v>327</v>
      </c>
      <c r="UAL39" s="450" t="s">
        <v>144</v>
      </c>
      <c r="UAM39" s="446" t="s">
        <v>145</v>
      </c>
      <c r="UAN39" s="446" t="s">
        <v>131</v>
      </c>
      <c r="UAO39" s="446" t="s">
        <v>130</v>
      </c>
      <c r="UAP39" s="446">
        <v>0.5</v>
      </c>
      <c r="UAQ39" s="451">
        <f>+VLOOKUP(UAL39,[111]Insumos!$A$2:$F$2700,5,FALSE)</f>
        <v>1402</v>
      </c>
      <c r="UAR39" s="451">
        <f>+ROUND(UAP39*UAQ39,0)</f>
        <v>701</v>
      </c>
      <c r="UAS39" s="450" t="s">
        <v>327</v>
      </c>
      <c r="UAT39" s="450" t="s">
        <v>144</v>
      </c>
      <c r="UAU39" s="446" t="s">
        <v>145</v>
      </c>
      <c r="UAV39" s="446" t="s">
        <v>131</v>
      </c>
      <c r="UAW39" s="446" t="s">
        <v>130</v>
      </c>
      <c r="UAX39" s="446">
        <v>0.5</v>
      </c>
      <c r="UAY39" s="451">
        <f>+VLOOKUP(UAT39,[111]Insumos!$A$2:$F$2700,5,FALSE)</f>
        <v>1402</v>
      </c>
      <c r="UAZ39" s="451">
        <f>+ROUND(UAX39*UAY39,0)</f>
        <v>701</v>
      </c>
      <c r="UBA39" s="450" t="s">
        <v>327</v>
      </c>
      <c r="UBB39" s="450" t="s">
        <v>144</v>
      </c>
      <c r="UBC39" s="446" t="s">
        <v>145</v>
      </c>
      <c r="UBD39" s="446" t="s">
        <v>131</v>
      </c>
      <c r="UBE39" s="446" t="s">
        <v>130</v>
      </c>
      <c r="UBF39" s="446">
        <v>0.5</v>
      </c>
      <c r="UBG39" s="451">
        <f>+VLOOKUP(UBB39,[111]Insumos!$A$2:$F$2700,5,FALSE)</f>
        <v>1402</v>
      </c>
      <c r="UBH39" s="451">
        <f>+ROUND(UBF39*UBG39,0)</f>
        <v>701</v>
      </c>
      <c r="UBI39" s="450" t="s">
        <v>327</v>
      </c>
      <c r="UBJ39" s="450" t="s">
        <v>144</v>
      </c>
      <c r="UBK39" s="446" t="s">
        <v>145</v>
      </c>
      <c r="UBL39" s="446" t="s">
        <v>131</v>
      </c>
      <c r="UBM39" s="446" t="s">
        <v>130</v>
      </c>
      <c r="UBN39" s="446">
        <v>0.5</v>
      </c>
      <c r="UBO39" s="451">
        <f>+VLOOKUP(UBJ39,[111]Insumos!$A$2:$F$2700,5,FALSE)</f>
        <v>1402</v>
      </c>
      <c r="UBP39" s="451">
        <f>+ROUND(UBN39*UBO39,0)</f>
        <v>701</v>
      </c>
      <c r="UBQ39" s="450" t="s">
        <v>327</v>
      </c>
      <c r="UBR39" s="450" t="s">
        <v>144</v>
      </c>
      <c r="UBS39" s="446" t="s">
        <v>145</v>
      </c>
      <c r="UBT39" s="446" t="s">
        <v>131</v>
      </c>
      <c r="UBU39" s="446" t="s">
        <v>130</v>
      </c>
      <c r="UBV39" s="446">
        <v>0.5</v>
      </c>
      <c r="UBW39" s="451">
        <f>+VLOOKUP(UBR39,[111]Insumos!$A$2:$F$2700,5,FALSE)</f>
        <v>1402</v>
      </c>
      <c r="UBX39" s="451">
        <f>+ROUND(UBV39*UBW39,0)</f>
        <v>701</v>
      </c>
      <c r="UBY39" s="450" t="s">
        <v>327</v>
      </c>
      <c r="UBZ39" s="450" t="s">
        <v>144</v>
      </c>
      <c r="UCA39" s="446" t="s">
        <v>145</v>
      </c>
      <c r="UCB39" s="446" t="s">
        <v>131</v>
      </c>
      <c r="UCC39" s="446" t="s">
        <v>130</v>
      </c>
      <c r="UCD39" s="446">
        <v>0.5</v>
      </c>
      <c r="UCE39" s="451">
        <f>+VLOOKUP(UBZ39,[111]Insumos!$A$2:$F$2700,5,FALSE)</f>
        <v>1402</v>
      </c>
      <c r="UCF39" s="451">
        <f>+ROUND(UCD39*UCE39,0)</f>
        <v>701</v>
      </c>
      <c r="UCG39" s="450" t="s">
        <v>327</v>
      </c>
      <c r="UCH39" s="450" t="s">
        <v>144</v>
      </c>
      <c r="UCI39" s="446" t="s">
        <v>145</v>
      </c>
      <c r="UCJ39" s="446" t="s">
        <v>131</v>
      </c>
      <c r="UCK39" s="446" t="s">
        <v>130</v>
      </c>
      <c r="UCL39" s="446">
        <v>0.5</v>
      </c>
      <c r="UCM39" s="451">
        <f>+VLOOKUP(UCH39,[111]Insumos!$A$2:$F$2700,5,FALSE)</f>
        <v>1402</v>
      </c>
      <c r="UCN39" s="451">
        <f>+ROUND(UCL39*UCM39,0)</f>
        <v>701</v>
      </c>
      <c r="UCO39" s="450" t="s">
        <v>327</v>
      </c>
      <c r="UCP39" s="450" t="s">
        <v>144</v>
      </c>
      <c r="UCQ39" s="446" t="s">
        <v>145</v>
      </c>
      <c r="UCR39" s="446" t="s">
        <v>131</v>
      </c>
      <c r="UCS39" s="446" t="s">
        <v>130</v>
      </c>
      <c r="UCT39" s="446">
        <v>0.5</v>
      </c>
      <c r="UCU39" s="451">
        <f>+VLOOKUP(UCP39,[111]Insumos!$A$2:$F$2700,5,FALSE)</f>
        <v>1402</v>
      </c>
      <c r="UCV39" s="451">
        <f>+ROUND(UCT39*UCU39,0)</f>
        <v>701</v>
      </c>
      <c r="UCW39" s="450" t="s">
        <v>327</v>
      </c>
      <c r="UCX39" s="450" t="s">
        <v>144</v>
      </c>
      <c r="UCY39" s="446" t="s">
        <v>145</v>
      </c>
      <c r="UCZ39" s="446" t="s">
        <v>131</v>
      </c>
      <c r="UDA39" s="446" t="s">
        <v>130</v>
      </c>
      <c r="UDB39" s="446">
        <v>0.5</v>
      </c>
      <c r="UDC39" s="451">
        <f>+VLOOKUP(UCX39,[111]Insumos!$A$2:$F$2700,5,FALSE)</f>
        <v>1402</v>
      </c>
      <c r="UDD39" s="451">
        <f>+ROUND(UDB39*UDC39,0)</f>
        <v>701</v>
      </c>
      <c r="UDE39" s="450" t="s">
        <v>327</v>
      </c>
      <c r="UDF39" s="450" t="s">
        <v>144</v>
      </c>
      <c r="UDG39" s="446" t="s">
        <v>145</v>
      </c>
      <c r="UDH39" s="446" t="s">
        <v>131</v>
      </c>
      <c r="UDI39" s="446" t="s">
        <v>130</v>
      </c>
      <c r="UDJ39" s="446">
        <v>0.5</v>
      </c>
      <c r="UDK39" s="451">
        <f>+VLOOKUP(UDF39,[111]Insumos!$A$2:$F$2700,5,FALSE)</f>
        <v>1402</v>
      </c>
      <c r="UDL39" s="451">
        <f>+ROUND(UDJ39*UDK39,0)</f>
        <v>701</v>
      </c>
      <c r="UDM39" s="450" t="s">
        <v>327</v>
      </c>
      <c r="UDN39" s="450" t="s">
        <v>144</v>
      </c>
      <c r="UDO39" s="446" t="s">
        <v>145</v>
      </c>
      <c r="UDP39" s="446" t="s">
        <v>131</v>
      </c>
      <c r="UDQ39" s="446" t="s">
        <v>130</v>
      </c>
      <c r="UDR39" s="446">
        <v>0.5</v>
      </c>
      <c r="UDS39" s="451">
        <f>+VLOOKUP(UDN39,[111]Insumos!$A$2:$F$2700,5,FALSE)</f>
        <v>1402</v>
      </c>
      <c r="UDT39" s="451">
        <f>+ROUND(UDR39*UDS39,0)</f>
        <v>701</v>
      </c>
      <c r="UDU39" s="450" t="s">
        <v>327</v>
      </c>
      <c r="UDV39" s="450" t="s">
        <v>144</v>
      </c>
      <c r="UDW39" s="446" t="s">
        <v>145</v>
      </c>
      <c r="UDX39" s="446" t="s">
        <v>131</v>
      </c>
      <c r="UDY39" s="446" t="s">
        <v>130</v>
      </c>
      <c r="UDZ39" s="446">
        <v>0.5</v>
      </c>
      <c r="UEA39" s="451">
        <f>+VLOOKUP(UDV39,[111]Insumos!$A$2:$F$2700,5,FALSE)</f>
        <v>1402</v>
      </c>
      <c r="UEB39" s="451">
        <f>+ROUND(UDZ39*UEA39,0)</f>
        <v>701</v>
      </c>
      <c r="UEC39" s="450" t="s">
        <v>327</v>
      </c>
      <c r="UED39" s="450" t="s">
        <v>144</v>
      </c>
      <c r="UEE39" s="446" t="s">
        <v>145</v>
      </c>
      <c r="UEF39" s="446" t="s">
        <v>131</v>
      </c>
      <c r="UEG39" s="446" t="s">
        <v>130</v>
      </c>
      <c r="UEH39" s="446">
        <v>0.5</v>
      </c>
      <c r="UEI39" s="451">
        <f>+VLOOKUP(UED39,[111]Insumos!$A$2:$F$2700,5,FALSE)</f>
        <v>1402</v>
      </c>
      <c r="UEJ39" s="451">
        <f>+ROUND(UEH39*UEI39,0)</f>
        <v>701</v>
      </c>
      <c r="UEK39" s="450" t="s">
        <v>327</v>
      </c>
      <c r="UEL39" s="450" t="s">
        <v>144</v>
      </c>
      <c r="UEM39" s="446" t="s">
        <v>145</v>
      </c>
      <c r="UEN39" s="446" t="s">
        <v>131</v>
      </c>
      <c r="UEO39" s="446" t="s">
        <v>130</v>
      </c>
      <c r="UEP39" s="446">
        <v>0.5</v>
      </c>
      <c r="UEQ39" s="451">
        <f>+VLOOKUP(UEL39,[111]Insumos!$A$2:$F$2700,5,FALSE)</f>
        <v>1402</v>
      </c>
      <c r="UER39" s="451">
        <f>+ROUND(UEP39*UEQ39,0)</f>
        <v>701</v>
      </c>
      <c r="UES39" s="450" t="s">
        <v>327</v>
      </c>
      <c r="UET39" s="450" t="s">
        <v>144</v>
      </c>
      <c r="UEU39" s="446" t="s">
        <v>145</v>
      </c>
      <c r="UEV39" s="446" t="s">
        <v>131</v>
      </c>
      <c r="UEW39" s="446" t="s">
        <v>130</v>
      </c>
      <c r="UEX39" s="446">
        <v>0.5</v>
      </c>
      <c r="UEY39" s="451">
        <f>+VLOOKUP(UET39,[111]Insumos!$A$2:$F$2700,5,FALSE)</f>
        <v>1402</v>
      </c>
      <c r="UEZ39" s="451">
        <f>+ROUND(UEX39*UEY39,0)</f>
        <v>701</v>
      </c>
      <c r="UFA39" s="450" t="s">
        <v>327</v>
      </c>
      <c r="UFB39" s="450" t="s">
        <v>144</v>
      </c>
      <c r="UFC39" s="446" t="s">
        <v>145</v>
      </c>
      <c r="UFD39" s="446" t="s">
        <v>131</v>
      </c>
      <c r="UFE39" s="446" t="s">
        <v>130</v>
      </c>
      <c r="UFF39" s="446">
        <v>0.5</v>
      </c>
      <c r="UFG39" s="451">
        <f>+VLOOKUP(UFB39,[111]Insumos!$A$2:$F$2700,5,FALSE)</f>
        <v>1402</v>
      </c>
      <c r="UFH39" s="451">
        <f>+ROUND(UFF39*UFG39,0)</f>
        <v>701</v>
      </c>
      <c r="UFI39" s="450" t="s">
        <v>327</v>
      </c>
      <c r="UFJ39" s="450" t="s">
        <v>144</v>
      </c>
      <c r="UFK39" s="446" t="s">
        <v>145</v>
      </c>
      <c r="UFL39" s="446" t="s">
        <v>131</v>
      </c>
      <c r="UFM39" s="446" t="s">
        <v>130</v>
      </c>
      <c r="UFN39" s="446">
        <v>0.5</v>
      </c>
      <c r="UFO39" s="451">
        <f>+VLOOKUP(UFJ39,[111]Insumos!$A$2:$F$2700,5,FALSE)</f>
        <v>1402</v>
      </c>
      <c r="UFP39" s="451">
        <f>+ROUND(UFN39*UFO39,0)</f>
        <v>701</v>
      </c>
      <c r="UFQ39" s="450" t="s">
        <v>327</v>
      </c>
      <c r="UFR39" s="450" t="s">
        <v>144</v>
      </c>
      <c r="UFS39" s="446" t="s">
        <v>145</v>
      </c>
      <c r="UFT39" s="446" t="s">
        <v>131</v>
      </c>
      <c r="UFU39" s="446" t="s">
        <v>130</v>
      </c>
      <c r="UFV39" s="446">
        <v>0.5</v>
      </c>
      <c r="UFW39" s="451">
        <f>+VLOOKUP(UFR39,[111]Insumos!$A$2:$F$2700,5,FALSE)</f>
        <v>1402</v>
      </c>
      <c r="UFX39" s="451">
        <f>+ROUND(UFV39*UFW39,0)</f>
        <v>701</v>
      </c>
      <c r="UFY39" s="450" t="s">
        <v>327</v>
      </c>
      <c r="UFZ39" s="450" t="s">
        <v>144</v>
      </c>
      <c r="UGA39" s="446" t="s">
        <v>145</v>
      </c>
      <c r="UGB39" s="446" t="s">
        <v>131</v>
      </c>
      <c r="UGC39" s="446" t="s">
        <v>130</v>
      </c>
      <c r="UGD39" s="446">
        <v>0.5</v>
      </c>
      <c r="UGE39" s="451">
        <f>+VLOOKUP(UFZ39,[111]Insumos!$A$2:$F$2700,5,FALSE)</f>
        <v>1402</v>
      </c>
      <c r="UGF39" s="451">
        <f>+ROUND(UGD39*UGE39,0)</f>
        <v>701</v>
      </c>
      <c r="UGG39" s="450" t="s">
        <v>327</v>
      </c>
      <c r="UGH39" s="450" t="s">
        <v>144</v>
      </c>
      <c r="UGI39" s="446" t="s">
        <v>145</v>
      </c>
      <c r="UGJ39" s="446" t="s">
        <v>131</v>
      </c>
      <c r="UGK39" s="446" t="s">
        <v>130</v>
      </c>
      <c r="UGL39" s="446">
        <v>0.5</v>
      </c>
      <c r="UGM39" s="451">
        <f>+VLOOKUP(UGH39,[111]Insumos!$A$2:$F$2700,5,FALSE)</f>
        <v>1402</v>
      </c>
      <c r="UGN39" s="451">
        <f>+ROUND(UGL39*UGM39,0)</f>
        <v>701</v>
      </c>
      <c r="UGO39" s="450" t="s">
        <v>327</v>
      </c>
      <c r="UGP39" s="450" t="s">
        <v>144</v>
      </c>
      <c r="UGQ39" s="446" t="s">
        <v>145</v>
      </c>
      <c r="UGR39" s="446" t="s">
        <v>131</v>
      </c>
      <c r="UGS39" s="446" t="s">
        <v>130</v>
      </c>
      <c r="UGT39" s="446">
        <v>0.5</v>
      </c>
      <c r="UGU39" s="451">
        <f>+VLOOKUP(UGP39,[111]Insumos!$A$2:$F$2700,5,FALSE)</f>
        <v>1402</v>
      </c>
      <c r="UGV39" s="451">
        <f>+ROUND(UGT39*UGU39,0)</f>
        <v>701</v>
      </c>
      <c r="UGW39" s="450" t="s">
        <v>327</v>
      </c>
      <c r="UGX39" s="450" t="s">
        <v>144</v>
      </c>
      <c r="UGY39" s="446" t="s">
        <v>145</v>
      </c>
      <c r="UGZ39" s="446" t="s">
        <v>131</v>
      </c>
      <c r="UHA39" s="446" t="s">
        <v>130</v>
      </c>
      <c r="UHB39" s="446">
        <v>0.5</v>
      </c>
      <c r="UHC39" s="451">
        <f>+VLOOKUP(UGX39,[111]Insumos!$A$2:$F$2700,5,FALSE)</f>
        <v>1402</v>
      </c>
      <c r="UHD39" s="451">
        <f>+ROUND(UHB39*UHC39,0)</f>
        <v>701</v>
      </c>
      <c r="UHE39" s="450" t="s">
        <v>327</v>
      </c>
      <c r="UHF39" s="450" t="s">
        <v>144</v>
      </c>
      <c r="UHG39" s="446" t="s">
        <v>145</v>
      </c>
      <c r="UHH39" s="446" t="s">
        <v>131</v>
      </c>
      <c r="UHI39" s="446" t="s">
        <v>130</v>
      </c>
      <c r="UHJ39" s="446">
        <v>0.5</v>
      </c>
      <c r="UHK39" s="451">
        <f>+VLOOKUP(UHF39,[111]Insumos!$A$2:$F$2700,5,FALSE)</f>
        <v>1402</v>
      </c>
      <c r="UHL39" s="451">
        <f>+ROUND(UHJ39*UHK39,0)</f>
        <v>701</v>
      </c>
      <c r="UHM39" s="450" t="s">
        <v>327</v>
      </c>
      <c r="UHN39" s="450" t="s">
        <v>144</v>
      </c>
      <c r="UHO39" s="446" t="s">
        <v>145</v>
      </c>
      <c r="UHP39" s="446" t="s">
        <v>131</v>
      </c>
      <c r="UHQ39" s="446" t="s">
        <v>130</v>
      </c>
      <c r="UHR39" s="446">
        <v>0.5</v>
      </c>
      <c r="UHS39" s="451">
        <f>+VLOOKUP(UHN39,[111]Insumos!$A$2:$F$2700,5,FALSE)</f>
        <v>1402</v>
      </c>
      <c r="UHT39" s="451">
        <f>+ROUND(UHR39*UHS39,0)</f>
        <v>701</v>
      </c>
      <c r="UHU39" s="450" t="s">
        <v>327</v>
      </c>
      <c r="UHV39" s="450" t="s">
        <v>144</v>
      </c>
      <c r="UHW39" s="446" t="s">
        <v>145</v>
      </c>
      <c r="UHX39" s="446" t="s">
        <v>131</v>
      </c>
      <c r="UHY39" s="446" t="s">
        <v>130</v>
      </c>
      <c r="UHZ39" s="446">
        <v>0.5</v>
      </c>
      <c r="UIA39" s="451">
        <f>+VLOOKUP(UHV39,[111]Insumos!$A$2:$F$2700,5,FALSE)</f>
        <v>1402</v>
      </c>
      <c r="UIB39" s="451">
        <f>+ROUND(UHZ39*UIA39,0)</f>
        <v>701</v>
      </c>
      <c r="UIC39" s="450" t="s">
        <v>327</v>
      </c>
      <c r="UID39" s="450" t="s">
        <v>144</v>
      </c>
      <c r="UIE39" s="446" t="s">
        <v>145</v>
      </c>
      <c r="UIF39" s="446" t="s">
        <v>131</v>
      </c>
      <c r="UIG39" s="446" t="s">
        <v>130</v>
      </c>
      <c r="UIH39" s="446">
        <v>0.5</v>
      </c>
      <c r="UII39" s="451">
        <f>+VLOOKUP(UID39,[111]Insumos!$A$2:$F$2700,5,FALSE)</f>
        <v>1402</v>
      </c>
      <c r="UIJ39" s="451">
        <f>+ROUND(UIH39*UII39,0)</f>
        <v>701</v>
      </c>
      <c r="UIK39" s="450" t="s">
        <v>327</v>
      </c>
      <c r="UIL39" s="450" t="s">
        <v>144</v>
      </c>
      <c r="UIM39" s="446" t="s">
        <v>145</v>
      </c>
      <c r="UIN39" s="446" t="s">
        <v>131</v>
      </c>
      <c r="UIO39" s="446" t="s">
        <v>130</v>
      </c>
      <c r="UIP39" s="446">
        <v>0.5</v>
      </c>
      <c r="UIQ39" s="451">
        <f>+VLOOKUP(UIL39,[111]Insumos!$A$2:$F$2700,5,FALSE)</f>
        <v>1402</v>
      </c>
      <c r="UIR39" s="451">
        <f>+ROUND(UIP39*UIQ39,0)</f>
        <v>701</v>
      </c>
      <c r="UIS39" s="450" t="s">
        <v>327</v>
      </c>
      <c r="UIT39" s="450" t="s">
        <v>144</v>
      </c>
      <c r="UIU39" s="446" t="s">
        <v>145</v>
      </c>
      <c r="UIV39" s="446" t="s">
        <v>131</v>
      </c>
      <c r="UIW39" s="446" t="s">
        <v>130</v>
      </c>
      <c r="UIX39" s="446">
        <v>0.5</v>
      </c>
      <c r="UIY39" s="451">
        <f>+VLOOKUP(UIT39,[111]Insumos!$A$2:$F$2700,5,FALSE)</f>
        <v>1402</v>
      </c>
      <c r="UIZ39" s="451">
        <f>+ROUND(UIX39*UIY39,0)</f>
        <v>701</v>
      </c>
      <c r="UJA39" s="450" t="s">
        <v>327</v>
      </c>
      <c r="UJB39" s="450" t="s">
        <v>144</v>
      </c>
      <c r="UJC39" s="446" t="s">
        <v>145</v>
      </c>
      <c r="UJD39" s="446" t="s">
        <v>131</v>
      </c>
      <c r="UJE39" s="446" t="s">
        <v>130</v>
      </c>
      <c r="UJF39" s="446">
        <v>0.5</v>
      </c>
      <c r="UJG39" s="451">
        <f>+VLOOKUP(UJB39,[111]Insumos!$A$2:$F$2700,5,FALSE)</f>
        <v>1402</v>
      </c>
      <c r="UJH39" s="451">
        <f>+ROUND(UJF39*UJG39,0)</f>
        <v>701</v>
      </c>
      <c r="UJI39" s="450" t="s">
        <v>327</v>
      </c>
      <c r="UJJ39" s="450" t="s">
        <v>144</v>
      </c>
      <c r="UJK39" s="446" t="s">
        <v>145</v>
      </c>
      <c r="UJL39" s="446" t="s">
        <v>131</v>
      </c>
      <c r="UJM39" s="446" t="s">
        <v>130</v>
      </c>
      <c r="UJN39" s="446">
        <v>0.5</v>
      </c>
      <c r="UJO39" s="451">
        <f>+VLOOKUP(UJJ39,[111]Insumos!$A$2:$F$2700,5,FALSE)</f>
        <v>1402</v>
      </c>
      <c r="UJP39" s="451">
        <f>+ROUND(UJN39*UJO39,0)</f>
        <v>701</v>
      </c>
      <c r="UJQ39" s="450" t="s">
        <v>327</v>
      </c>
      <c r="UJR39" s="450" t="s">
        <v>144</v>
      </c>
      <c r="UJS39" s="446" t="s">
        <v>145</v>
      </c>
      <c r="UJT39" s="446" t="s">
        <v>131</v>
      </c>
      <c r="UJU39" s="446" t="s">
        <v>130</v>
      </c>
      <c r="UJV39" s="446">
        <v>0.5</v>
      </c>
      <c r="UJW39" s="451">
        <f>+VLOOKUP(UJR39,[111]Insumos!$A$2:$F$2700,5,FALSE)</f>
        <v>1402</v>
      </c>
      <c r="UJX39" s="451">
        <f>+ROUND(UJV39*UJW39,0)</f>
        <v>701</v>
      </c>
      <c r="UJY39" s="450" t="s">
        <v>327</v>
      </c>
      <c r="UJZ39" s="450" t="s">
        <v>144</v>
      </c>
      <c r="UKA39" s="446" t="s">
        <v>145</v>
      </c>
      <c r="UKB39" s="446" t="s">
        <v>131</v>
      </c>
      <c r="UKC39" s="446" t="s">
        <v>130</v>
      </c>
      <c r="UKD39" s="446">
        <v>0.5</v>
      </c>
      <c r="UKE39" s="451">
        <f>+VLOOKUP(UJZ39,[111]Insumos!$A$2:$F$2700,5,FALSE)</f>
        <v>1402</v>
      </c>
      <c r="UKF39" s="451">
        <f>+ROUND(UKD39*UKE39,0)</f>
        <v>701</v>
      </c>
      <c r="UKG39" s="450" t="s">
        <v>327</v>
      </c>
      <c r="UKH39" s="450" t="s">
        <v>144</v>
      </c>
      <c r="UKI39" s="446" t="s">
        <v>145</v>
      </c>
      <c r="UKJ39" s="446" t="s">
        <v>131</v>
      </c>
      <c r="UKK39" s="446" t="s">
        <v>130</v>
      </c>
      <c r="UKL39" s="446">
        <v>0.5</v>
      </c>
      <c r="UKM39" s="451">
        <f>+VLOOKUP(UKH39,[111]Insumos!$A$2:$F$2700,5,FALSE)</f>
        <v>1402</v>
      </c>
      <c r="UKN39" s="451">
        <f>+ROUND(UKL39*UKM39,0)</f>
        <v>701</v>
      </c>
      <c r="UKO39" s="450" t="s">
        <v>327</v>
      </c>
      <c r="UKP39" s="450" t="s">
        <v>144</v>
      </c>
      <c r="UKQ39" s="446" t="s">
        <v>145</v>
      </c>
      <c r="UKR39" s="446" t="s">
        <v>131</v>
      </c>
      <c r="UKS39" s="446" t="s">
        <v>130</v>
      </c>
      <c r="UKT39" s="446">
        <v>0.5</v>
      </c>
      <c r="UKU39" s="451">
        <f>+VLOOKUP(UKP39,[111]Insumos!$A$2:$F$2700,5,FALSE)</f>
        <v>1402</v>
      </c>
      <c r="UKV39" s="451">
        <f>+ROUND(UKT39*UKU39,0)</f>
        <v>701</v>
      </c>
      <c r="UKW39" s="450" t="s">
        <v>327</v>
      </c>
      <c r="UKX39" s="450" t="s">
        <v>144</v>
      </c>
      <c r="UKY39" s="446" t="s">
        <v>145</v>
      </c>
      <c r="UKZ39" s="446" t="s">
        <v>131</v>
      </c>
      <c r="ULA39" s="446" t="s">
        <v>130</v>
      </c>
      <c r="ULB39" s="446">
        <v>0.5</v>
      </c>
      <c r="ULC39" s="451">
        <f>+VLOOKUP(UKX39,[111]Insumos!$A$2:$F$2700,5,FALSE)</f>
        <v>1402</v>
      </c>
      <c r="ULD39" s="451">
        <f>+ROUND(ULB39*ULC39,0)</f>
        <v>701</v>
      </c>
      <c r="ULE39" s="450" t="s">
        <v>327</v>
      </c>
      <c r="ULF39" s="450" t="s">
        <v>144</v>
      </c>
      <c r="ULG39" s="446" t="s">
        <v>145</v>
      </c>
      <c r="ULH39" s="446" t="s">
        <v>131</v>
      </c>
      <c r="ULI39" s="446" t="s">
        <v>130</v>
      </c>
      <c r="ULJ39" s="446">
        <v>0.5</v>
      </c>
      <c r="ULK39" s="451">
        <f>+VLOOKUP(ULF39,[111]Insumos!$A$2:$F$2700,5,FALSE)</f>
        <v>1402</v>
      </c>
      <c r="ULL39" s="451">
        <f>+ROUND(ULJ39*ULK39,0)</f>
        <v>701</v>
      </c>
      <c r="ULM39" s="450" t="s">
        <v>327</v>
      </c>
      <c r="ULN39" s="450" t="s">
        <v>144</v>
      </c>
      <c r="ULO39" s="446" t="s">
        <v>145</v>
      </c>
      <c r="ULP39" s="446" t="s">
        <v>131</v>
      </c>
      <c r="ULQ39" s="446" t="s">
        <v>130</v>
      </c>
      <c r="ULR39" s="446">
        <v>0.5</v>
      </c>
      <c r="ULS39" s="451">
        <f>+VLOOKUP(ULN39,[111]Insumos!$A$2:$F$2700,5,FALSE)</f>
        <v>1402</v>
      </c>
      <c r="ULT39" s="451">
        <f>+ROUND(ULR39*ULS39,0)</f>
        <v>701</v>
      </c>
      <c r="ULU39" s="450" t="s">
        <v>327</v>
      </c>
      <c r="ULV39" s="450" t="s">
        <v>144</v>
      </c>
      <c r="ULW39" s="446" t="s">
        <v>145</v>
      </c>
      <c r="ULX39" s="446" t="s">
        <v>131</v>
      </c>
      <c r="ULY39" s="446" t="s">
        <v>130</v>
      </c>
      <c r="ULZ39" s="446">
        <v>0.5</v>
      </c>
      <c r="UMA39" s="451">
        <f>+VLOOKUP(ULV39,[111]Insumos!$A$2:$F$2700,5,FALSE)</f>
        <v>1402</v>
      </c>
      <c r="UMB39" s="451">
        <f>+ROUND(ULZ39*UMA39,0)</f>
        <v>701</v>
      </c>
      <c r="UMC39" s="450" t="s">
        <v>327</v>
      </c>
      <c r="UMD39" s="450" t="s">
        <v>144</v>
      </c>
      <c r="UME39" s="446" t="s">
        <v>145</v>
      </c>
      <c r="UMF39" s="446" t="s">
        <v>131</v>
      </c>
      <c r="UMG39" s="446" t="s">
        <v>130</v>
      </c>
      <c r="UMH39" s="446">
        <v>0.5</v>
      </c>
      <c r="UMI39" s="451">
        <f>+VLOOKUP(UMD39,[111]Insumos!$A$2:$F$2700,5,FALSE)</f>
        <v>1402</v>
      </c>
      <c r="UMJ39" s="451">
        <f>+ROUND(UMH39*UMI39,0)</f>
        <v>701</v>
      </c>
      <c r="UMK39" s="450" t="s">
        <v>327</v>
      </c>
      <c r="UML39" s="450" t="s">
        <v>144</v>
      </c>
      <c r="UMM39" s="446" t="s">
        <v>145</v>
      </c>
      <c r="UMN39" s="446" t="s">
        <v>131</v>
      </c>
      <c r="UMO39" s="446" t="s">
        <v>130</v>
      </c>
      <c r="UMP39" s="446">
        <v>0.5</v>
      </c>
      <c r="UMQ39" s="451">
        <f>+VLOOKUP(UML39,[111]Insumos!$A$2:$F$2700,5,FALSE)</f>
        <v>1402</v>
      </c>
      <c r="UMR39" s="451">
        <f>+ROUND(UMP39*UMQ39,0)</f>
        <v>701</v>
      </c>
      <c r="UMS39" s="450" t="s">
        <v>327</v>
      </c>
      <c r="UMT39" s="450" t="s">
        <v>144</v>
      </c>
      <c r="UMU39" s="446" t="s">
        <v>145</v>
      </c>
      <c r="UMV39" s="446" t="s">
        <v>131</v>
      </c>
      <c r="UMW39" s="446" t="s">
        <v>130</v>
      </c>
      <c r="UMX39" s="446">
        <v>0.5</v>
      </c>
      <c r="UMY39" s="451">
        <f>+VLOOKUP(UMT39,[111]Insumos!$A$2:$F$2700,5,FALSE)</f>
        <v>1402</v>
      </c>
      <c r="UMZ39" s="451">
        <f>+ROUND(UMX39*UMY39,0)</f>
        <v>701</v>
      </c>
      <c r="UNA39" s="450" t="s">
        <v>327</v>
      </c>
      <c r="UNB39" s="450" t="s">
        <v>144</v>
      </c>
      <c r="UNC39" s="446" t="s">
        <v>145</v>
      </c>
      <c r="UND39" s="446" t="s">
        <v>131</v>
      </c>
      <c r="UNE39" s="446" t="s">
        <v>130</v>
      </c>
      <c r="UNF39" s="446">
        <v>0.5</v>
      </c>
      <c r="UNG39" s="451">
        <f>+VLOOKUP(UNB39,[111]Insumos!$A$2:$F$2700,5,FALSE)</f>
        <v>1402</v>
      </c>
      <c r="UNH39" s="451">
        <f>+ROUND(UNF39*UNG39,0)</f>
        <v>701</v>
      </c>
      <c r="UNI39" s="450" t="s">
        <v>327</v>
      </c>
      <c r="UNJ39" s="450" t="s">
        <v>144</v>
      </c>
      <c r="UNK39" s="446" t="s">
        <v>145</v>
      </c>
      <c r="UNL39" s="446" t="s">
        <v>131</v>
      </c>
      <c r="UNM39" s="446" t="s">
        <v>130</v>
      </c>
      <c r="UNN39" s="446">
        <v>0.5</v>
      </c>
      <c r="UNO39" s="451">
        <f>+VLOOKUP(UNJ39,[111]Insumos!$A$2:$F$2700,5,FALSE)</f>
        <v>1402</v>
      </c>
      <c r="UNP39" s="451">
        <f>+ROUND(UNN39*UNO39,0)</f>
        <v>701</v>
      </c>
      <c r="UNQ39" s="450" t="s">
        <v>327</v>
      </c>
      <c r="UNR39" s="450" t="s">
        <v>144</v>
      </c>
      <c r="UNS39" s="446" t="s">
        <v>145</v>
      </c>
      <c r="UNT39" s="446" t="s">
        <v>131</v>
      </c>
      <c r="UNU39" s="446" t="s">
        <v>130</v>
      </c>
      <c r="UNV39" s="446">
        <v>0.5</v>
      </c>
      <c r="UNW39" s="451">
        <f>+VLOOKUP(UNR39,[111]Insumos!$A$2:$F$2700,5,FALSE)</f>
        <v>1402</v>
      </c>
      <c r="UNX39" s="451">
        <f>+ROUND(UNV39*UNW39,0)</f>
        <v>701</v>
      </c>
      <c r="UNY39" s="450" t="s">
        <v>327</v>
      </c>
      <c r="UNZ39" s="450" t="s">
        <v>144</v>
      </c>
      <c r="UOA39" s="446" t="s">
        <v>145</v>
      </c>
      <c r="UOB39" s="446" t="s">
        <v>131</v>
      </c>
      <c r="UOC39" s="446" t="s">
        <v>130</v>
      </c>
      <c r="UOD39" s="446">
        <v>0.5</v>
      </c>
      <c r="UOE39" s="451">
        <f>+VLOOKUP(UNZ39,[111]Insumos!$A$2:$F$2700,5,FALSE)</f>
        <v>1402</v>
      </c>
      <c r="UOF39" s="451">
        <f>+ROUND(UOD39*UOE39,0)</f>
        <v>701</v>
      </c>
      <c r="UOG39" s="450" t="s">
        <v>327</v>
      </c>
      <c r="UOH39" s="450" t="s">
        <v>144</v>
      </c>
      <c r="UOI39" s="446" t="s">
        <v>145</v>
      </c>
      <c r="UOJ39" s="446" t="s">
        <v>131</v>
      </c>
      <c r="UOK39" s="446" t="s">
        <v>130</v>
      </c>
      <c r="UOL39" s="446">
        <v>0.5</v>
      </c>
      <c r="UOM39" s="451">
        <f>+VLOOKUP(UOH39,[111]Insumos!$A$2:$F$2700,5,FALSE)</f>
        <v>1402</v>
      </c>
      <c r="UON39" s="451">
        <f>+ROUND(UOL39*UOM39,0)</f>
        <v>701</v>
      </c>
      <c r="UOO39" s="450" t="s">
        <v>327</v>
      </c>
      <c r="UOP39" s="450" t="s">
        <v>144</v>
      </c>
      <c r="UOQ39" s="446" t="s">
        <v>145</v>
      </c>
      <c r="UOR39" s="446" t="s">
        <v>131</v>
      </c>
      <c r="UOS39" s="446" t="s">
        <v>130</v>
      </c>
      <c r="UOT39" s="446">
        <v>0.5</v>
      </c>
      <c r="UOU39" s="451">
        <f>+VLOOKUP(UOP39,[111]Insumos!$A$2:$F$2700,5,FALSE)</f>
        <v>1402</v>
      </c>
      <c r="UOV39" s="451">
        <f>+ROUND(UOT39*UOU39,0)</f>
        <v>701</v>
      </c>
      <c r="UOW39" s="450" t="s">
        <v>327</v>
      </c>
      <c r="UOX39" s="450" t="s">
        <v>144</v>
      </c>
      <c r="UOY39" s="446" t="s">
        <v>145</v>
      </c>
      <c r="UOZ39" s="446" t="s">
        <v>131</v>
      </c>
      <c r="UPA39" s="446" t="s">
        <v>130</v>
      </c>
      <c r="UPB39" s="446">
        <v>0.5</v>
      </c>
      <c r="UPC39" s="451">
        <f>+VLOOKUP(UOX39,[111]Insumos!$A$2:$F$2700,5,FALSE)</f>
        <v>1402</v>
      </c>
      <c r="UPD39" s="451">
        <f>+ROUND(UPB39*UPC39,0)</f>
        <v>701</v>
      </c>
      <c r="UPE39" s="450" t="s">
        <v>327</v>
      </c>
      <c r="UPF39" s="450" t="s">
        <v>144</v>
      </c>
      <c r="UPG39" s="446" t="s">
        <v>145</v>
      </c>
      <c r="UPH39" s="446" t="s">
        <v>131</v>
      </c>
      <c r="UPI39" s="446" t="s">
        <v>130</v>
      </c>
      <c r="UPJ39" s="446">
        <v>0.5</v>
      </c>
      <c r="UPK39" s="451">
        <f>+VLOOKUP(UPF39,[111]Insumos!$A$2:$F$2700,5,FALSE)</f>
        <v>1402</v>
      </c>
      <c r="UPL39" s="451">
        <f>+ROUND(UPJ39*UPK39,0)</f>
        <v>701</v>
      </c>
      <c r="UPM39" s="450" t="s">
        <v>327</v>
      </c>
      <c r="UPN39" s="450" t="s">
        <v>144</v>
      </c>
      <c r="UPO39" s="446" t="s">
        <v>145</v>
      </c>
      <c r="UPP39" s="446" t="s">
        <v>131</v>
      </c>
      <c r="UPQ39" s="446" t="s">
        <v>130</v>
      </c>
      <c r="UPR39" s="446">
        <v>0.5</v>
      </c>
      <c r="UPS39" s="451">
        <f>+VLOOKUP(UPN39,[111]Insumos!$A$2:$F$2700,5,FALSE)</f>
        <v>1402</v>
      </c>
      <c r="UPT39" s="451">
        <f>+ROUND(UPR39*UPS39,0)</f>
        <v>701</v>
      </c>
      <c r="UPU39" s="450" t="s">
        <v>327</v>
      </c>
      <c r="UPV39" s="450" t="s">
        <v>144</v>
      </c>
      <c r="UPW39" s="446" t="s">
        <v>145</v>
      </c>
      <c r="UPX39" s="446" t="s">
        <v>131</v>
      </c>
      <c r="UPY39" s="446" t="s">
        <v>130</v>
      </c>
      <c r="UPZ39" s="446">
        <v>0.5</v>
      </c>
      <c r="UQA39" s="451">
        <f>+VLOOKUP(UPV39,[111]Insumos!$A$2:$F$2700,5,FALSE)</f>
        <v>1402</v>
      </c>
      <c r="UQB39" s="451">
        <f>+ROUND(UPZ39*UQA39,0)</f>
        <v>701</v>
      </c>
      <c r="UQC39" s="450" t="s">
        <v>327</v>
      </c>
      <c r="UQD39" s="450" t="s">
        <v>144</v>
      </c>
      <c r="UQE39" s="446" t="s">
        <v>145</v>
      </c>
      <c r="UQF39" s="446" t="s">
        <v>131</v>
      </c>
      <c r="UQG39" s="446" t="s">
        <v>130</v>
      </c>
      <c r="UQH39" s="446">
        <v>0.5</v>
      </c>
      <c r="UQI39" s="451">
        <f>+VLOOKUP(UQD39,[111]Insumos!$A$2:$F$2700,5,FALSE)</f>
        <v>1402</v>
      </c>
      <c r="UQJ39" s="451">
        <f>+ROUND(UQH39*UQI39,0)</f>
        <v>701</v>
      </c>
      <c r="UQK39" s="450" t="s">
        <v>327</v>
      </c>
      <c r="UQL39" s="450" t="s">
        <v>144</v>
      </c>
      <c r="UQM39" s="446" t="s">
        <v>145</v>
      </c>
      <c r="UQN39" s="446" t="s">
        <v>131</v>
      </c>
      <c r="UQO39" s="446" t="s">
        <v>130</v>
      </c>
      <c r="UQP39" s="446">
        <v>0.5</v>
      </c>
      <c r="UQQ39" s="451">
        <f>+VLOOKUP(UQL39,[111]Insumos!$A$2:$F$2700,5,FALSE)</f>
        <v>1402</v>
      </c>
      <c r="UQR39" s="451">
        <f>+ROUND(UQP39*UQQ39,0)</f>
        <v>701</v>
      </c>
      <c r="UQS39" s="450" t="s">
        <v>327</v>
      </c>
      <c r="UQT39" s="450" t="s">
        <v>144</v>
      </c>
      <c r="UQU39" s="446" t="s">
        <v>145</v>
      </c>
      <c r="UQV39" s="446" t="s">
        <v>131</v>
      </c>
      <c r="UQW39" s="446" t="s">
        <v>130</v>
      </c>
      <c r="UQX39" s="446">
        <v>0.5</v>
      </c>
      <c r="UQY39" s="451">
        <f>+VLOOKUP(UQT39,[111]Insumos!$A$2:$F$2700,5,FALSE)</f>
        <v>1402</v>
      </c>
      <c r="UQZ39" s="451">
        <f>+ROUND(UQX39*UQY39,0)</f>
        <v>701</v>
      </c>
      <c r="URA39" s="450" t="s">
        <v>327</v>
      </c>
      <c r="URB39" s="450" t="s">
        <v>144</v>
      </c>
      <c r="URC39" s="446" t="s">
        <v>145</v>
      </c>
      <c r="URD39" s="446" t="s">
        <v>131</v>
      </c>
      <c r="URE39" s="446" t="s">
        <v>130</v>
      </c>
      <c r="URF39" s="446">
        <v>0.5</v>
      </c>
      <c r="URG39" s="451">
        <f>+VLOOKUP(URB39,[111]Insumos!$A$2:$F$2700,5,FALSE)</f>
        <v>1402</v>
      </c>
      <c r="URH39" s="451">
        <f>+ROUND(URF39*URG39,0)</f>
        <v>701</v>
      </c>
      <c r="URI39" s="450" t="s">
        <v>327</v>
      </c>
      <c r="URJ39" s="450" t="s">
        <v>144</v>
      </c>
      <c r="URK39" s="446" t="s">
        <v>145</v>
      </c>
      <c r="URL39" s="446" t="s">
        <v>131</v>
      </c>
      <c r="URM39" s="446" t="s">
        <v>130</v>
      </c>
      <c r="URN39" s="446">
        <v>0.5</v>
      </c>
      <c r="URO39" s="451">
        <f>+VLOOKUP(URJ39,[111]Insumos!$A$2:$F$2700,5,FALSE)</f>
        <v>1402</v>
      </c>
      <c r="URP39" s="451">
        <f>+ROUND(URN39*URO39,0)</f>
        <v>701</v>
      </c>
      <c r="URQ39" s="450" t="s">
        <v>327</v>
      </c>
      <c r="URR39" s="450" t="s">
        <v>144</v>
      </c>
      <c r="URS39" s="446" t="s">
        <v>145</v>
      </c>
      <c r="URT39" s="446" t="s">
        <v>131</v>
      </c>
      <c r="URU39" s="446" t="s">
        <v>130</v>
      </c>
      <c r="URV39" s="446">
        <v>0.5</v>
      </c>
      <c r="URW39" s="451">
        <f>+VLOOKUP(URR39,[111]Insumos!$A$2:$F$2700,5,FALSE)</f>
        <v>1402</v>
      </c>
      <c r="URX39" s="451">
        <f>+ROUND(URV39*URW39,0)</f>
        <v>701</v>
      </c>
      <c r="URY39" s="450" t="s">
        <v>327</v>
      </c>
      <c r="URZ39" s="450" t="s">
        <v>144</v>
      </c>
      <c r="USA39" s="446" t="s">
        <v>145</v>
      </c>
      <c r="USB39" s="446" t="s">
        <v>131</v>
      </c>
      <c r="USC39" s="446" t="s">
        <v>130</v>
      </c>
      <c r="USD39" s="446">
        <v>0.5</v>
      </c>
      <c r="USE39" s="451">
        <f>+VLOOKUP(URZ39,[111]Insumos!$A$2:$F$2700,5,FALSE)</f>
        <v>1402</v>
      </c>
      <c r="USF39" s="451">
        <f>+ROUND(USD39*USE39,0)</f>
        <v>701</v>
      </c>
      <c r="USG39" s="450" t="s">
        <v>327</v>
      </c>
      <c r="USH39" s="450" t="s">
        <v>144</v>
      </c>
      <c r="USI39" s="446" t="s">
        <v>145</v>
      </c>
      <c r="USJ39" s="446" t="s">
        <v>131</v>
      </c>
      <c r="USK39" s="446" t="s">
        <v>130</v>
      </c>
      <c r="USL39" s="446">
        <v>0.5</v>
      </c>
      <c r="USM39" s="451">
        <f>+VLOOKUP(USH39,[111]Insumos!$A$2:$F$2700,5,FALSE)</f>
        <v>1402</v>
      </c>
      <c r="USN39" s="451">
        <f>+ROUND(USL39*USM39,0)</f>
        <v>701</v>
      </c>
      <c r="USO39" s="450" t="s">
        <v>327</v>
      </c>
      <c r="USP39" s="450" t="s">
        <v>144</v>
      </c>
      <c r="USQ39" s="446" t="s">
        <v>145</v>
      </c>
      <c r="USR39" s="446" t="s">
        <v>131</v>
      </c>
      <c r="USS39" s="446" t="s">
        <v>130</v>
      </c>
      <c r="UST39" s="446">
        <v>0.5</v>
      </c>
      <c r="USU39" s="451">
        <f>+VLOOKUP(USP39,[111]Insumos!$A$2:$F$2700,5,FALSE)</f>
        <v>1402</v>
      </c>
      <c r="USV39" s="451">
        <f>+ROUND(UST39*USU39,0)</f>
        <v>701</v>
      </c>
      <c r="USW39" s="450" t="s">
        <v>327</v>
      </c>
      <c r="USX39" s="450" t="s">
        <v>144</v>
      </c>
      <c r="USY39" s="446" t="s">
        <v>145</v>
      </c>
      <c r="USZ39" s="446" t="s">
        <v>131</v>
      </c>
      <c r="UTA39" s="446" t="s">
        <v>130</v>
      </c>
      <c r="UTB39" s="446">
        <v>0.5</v>
      </c>
      <c r="UTC39" s="451">
        <f>+VLOOKUP(USX39,[111]Insumos!$A$2:$F$2700,5,FALSE)</f>
        <v>1402</v>
      </c>
      <c r="UTD39" s="451">
        <f>+ROUND(UTB39*UTC39,0)</f>
        <v>701</v>
      </c>
      <c r="UTE39" s="450" t="s">
        <v>327</v>
      </c>
      <c r="UTF39" s="450" t="s">
        <v>144</v>
      </c>
      <c r="UTG39" s="446" t="s">
        <v>145</v>
      </c>
      <c r="UTH39" s="446" t="s">
        <v>131</v>
      </c>
      <c r="UTI39" s="446" t="s">
        <v>130</v>
      </c>
      <c r="UTJ39" s="446">
        <v>0.5</v>
      </c>
      <c r="UTK39" s="451">
        <f>+VLOOKUP(UTF39,[111]Insumos!$A$2:$F$2700,5,FALSE)</f>
        <v>1402</v>
      </c>
      <c r="UTL39" s="451">
        <f>+ROUND(UTJ39*UTK39,0)</f>
        <v>701</v>
      </c>
      <c r="UTM39" s="450" t="s">
        <v>327</v>
      </c>
      <c r="UTN39" s="450" t="s">
        <v>144</v>
      </c>
      <c r="UTO39" s="446" t="s">
        <v>145</v>
      </c>
      <c r="UTP39" s="446" t="s">
        <v>131</v>
      </c>
      <c r="UTQ39" s="446" t="s">
        <v>130</v>
      </c>
      <c r="UTR39" s="446">
        <v>0.5</v>
      </c>
      <c r="UTS39" s="451">
        <f>+VLOOKUP(UTN39,[111]Insumos!$A$2:$F$2700,5,FALSE)</f>
        <v>1402</v>
      </c>
      <c r="UTT39" s="451">
        <f>+ROUND(UTR39*UTS39,0)</f>
        <v>701</v>
      </c>
      <c r="UTU39" s="450" t="s">
        <v>327</v>
      </c>
      <c r="UTV39" s="450" t="s">
        <v>144</v>
      </c>
      <c r="UTW39" s="446" t="s">
        <v>145</v>
      </c>
      <c r="UTX39" s="446" t="s">
        <v>131</v>
      </c>
      <c r="UTY39" s="446" t="s">
        <v>130</v>
      </c>
      <c r="UTZ39" s="446">
        <v>0.5</v>
      </c>
      <c r="UUA39" s="451">
        <f>+VLOOKUP(UTV39,[111]Insumos!$A$2:$F$2700,5,FALSE)</f>
        <v>1402</v>
      </c>
      <c r="UUB39" s="451">
        <f>+ROUND(UTZ39*UUA39,0)</f>
        <v>701</v>
      </c>
      <c r="UUC39" s="450" t="s">
        <v>327</v>
      </c>
      <c r="UUD39" s="450" t="s">
        <v>144</v>
      </c>
      <c r="UUE39" s="446" t="s">
        <v>145</v>
      </c>
      <c r="UUF39" s="446" t="s">
        <v>131</v>
      </c>
      <c r="UUG39" s="446" t="s">
        <v>130</v>
      </c>
      <c r="UUH39" s="446">
        <v>0.5</v>
      </c>
      <c r="UUI39" s="451">
        <f>+VLOOKUP(UUD39,[111]Insumos!$A$2:$F$2700,5,FALSE)</f>
        <v>1402</v>
      </c>
      <c r="UUJ39" s="451">
        <f>+ROUND(UUH39*UUI39,0)</f>
        <v>701</v>
      </c>
      <c r="UUK39" s="450" t="s">
        <v>327</v>
      </c>
      <c r="UUL39" s="450" t="s">
        <v>144</v>
      </c>
      <c r="UUM39" s="446" t="s">
        <v>145</v>
      </c>
      <c r="UUN39" s="446" t="s">
        <v>131</v>
      </c>
      <c r="UUO39" s="446" t="s">
        <v>130</v>
      </c>
      <c r="UUP39" s="446">
        <v>0.5</v>
      </c>
      <c r="UUQ39" s="451">
        <f>+VLOOKUP(UUL39,[111]Insumos!$A$2:$F$2700,5,FALSE)</f>
        <v>1402</v>
      </c>
      <c r="UUR39" s="451">
        <f>+ROUND(UUP39*UUQ39,0)</f>
        <v>701</v>
      </c>
      <c r="UUS39" s="450" t="s">
        <v>327</v>
      </c>
      <c r="UUT39" s="450" t="s">
        <v>144</v>
      </c>
      <c r="UUU39" s="446" t="s">
        <v>145</v>
      </c>
      <c r="UUV39" s="446" t="s">
        <v>131</v>
      </c>
      <c r="UUW39" s="446" t="s">
        <v>130</v>
      </c>
      <c r="UUX39" s="446">
        <v>0.5</v>
      </c>
      <c r="UUY39" s="451">
        <f>+VLOOKUP(UUT39,[111]Insumos!$A$2:$F$2700,5,FALSE)</f>
        <v>1402</v>
      </c>
      <c r="UUZ39" s="451">
        <f>+ROUND(UUX39*UUY39,0)</f>
        <v>701</v>
      </c>
      <c r="UVA39" s="450" t="s">
        <v>327</v>
      </c>
      <c r="UVB39" s="450" t="s">
        <v>144</v>
      </c>
      <c r="UVC39" s="446" t="s">
        <v>145</v>
      </c>
      <c r="UVD39" s="446" t="s">
        <v>131</v>
      </c>
      <c r="UVE39" s="446" t="s">
        <v>130</v>
      </c>
      <c r="UVF39" s="446">
        <v>0.5</v>
      </c>
      <c r="UVG39" s="451">
        <f>+VLOOKUP(UVB39,[111]Insumos!$A$2:$F$2700,5,FALSE)</f>
        <v>1402</v>
      </c>
      <c r="UVH39" s="451">
        <f>+ROUND(UVF39*UVG39,0)</f>
        <v>701</v>
      </c>
      <c r="UVI39" s="450" t="s">
        <v>327</v>
      </c>
      <c r="UVJ39" s="450" t="s">
        <v>144</v>
      </c>
      <c r="UVK39" s="446" t="s">
        <v>145</v>
      </c>
      <c r="UVL39" s="446" t="s">
        <v>131</v>
      </c>
      <c r="UVM39" s="446" t="s">
        <v>130</v>
      </c>
      <c r="UVN39" s="446">
        <v>0.5</v>
      </c>
      <c r="UVO39" s="451">
        <f>+VLOOKUP(UVJ39,[111]Insumos!$A$2:$F$2700,5,FALSE)</f>
        <v>1402</v>
      </c>
      <c r="UVP39" s="451">
        <f>+ROUND(UVN39*UVO39,0)</f>
        <v>701</v>
      </c>
      <c r="UVQ39" s="450" t="s">
        <v>327</v>
      </c>
      <c r="UVR39" s="450" t="s">
        <v>144</v>
      </c>
      <c r="UVS39" s="446" t="s">
        <v>145</v>
      </c>
      <c r="UVT39" s="446" t="s">
        <v>131</v>
      </c>
      <c r="UVU39" s="446" t="s">
        <v>130</v>
      </c>
      <c r="UVV39" s="446">
        <v>0.5</v>
      </c>
      <c r="UVW39" s="451">
        <f>+VLOOKUP(UVR39,[111]Insumos!$A$2:$F$2700,5,FALSE)</f>
        <v>1402</v>
      </c>
      <c r="UVX39" s="451">
        <f>+ROUND(UVV39*UVW39,0)</f>
        <v>701</v>
      </c>
      <c r="UVY39" s="450" t="s">
        <v>327</v>
      </c>
      <c r="UVZ39" s="450" t="s">
        <v>144</v>
      </c>
      <c r="UWA39" s="446" t="s">
        <v>145</v>
      </c>
      <c r="UWB39" s="446" t="s">
        <v>131</v>
      </c>
      <c r="UWC39" s="446" t="s">
        <v>130</v>
      </c>
      <c r="UWD39" s="446">
        <v>0.5</v>
      </c>
      <c r="UWE39" s="451">
        <f>+VLOOKUP(UVZ39,[111]Insumos!$A$2:$F$2700,5,FALSE)</f>
        <v>1402</v>
      </c>
      <c r="UWF39" s="451">
        <f>+ROUND(UWD39*UWE39,0)</f>
        <v>701</v>
      </c>
      <c r="UWG39" s="450" t="s">
        <v>327</v>
      </c>
      <c r="UWH39" s="450" t="s">
        <v>144</v>
      </c>
      <c r="UWI39" s="446" t="s">
        <v>145</v>
      </c>
      <c r="UWJ39" s="446" t="s">
        <v>131</v>
      </c>
      <c r="UWK39" s="446" t="s">
        <v>130</v>
      </c>
      <c r="UWL39" s="446">
        <v>0.5</v>
      </c>
      <c r="UWM39" s="451">
        <f>+VLOOKUP(UWH39,[111]Insumos!$A$2:$F$2700,5,FALSE)</f>
        <v>1402</v>
      </c>
      <c r="UWN39" s="451">
        <f>+ROUND(UWL39*UWM39,0)</f>
        <v>701</v>
      </c>
      <c r="UWO39" s="450" t="s">
        <v>327</v>
      </c>
      <c r="UWP39" s="450" t="s">
        <v>144</v>
      </c>
      <c r="UWQ39" s="446" t="s">
        <v>145</v>
      </c>
      <c r="UWR39" s="446" t="s">
        <v>131</v>
      </c>
      <c r="UWS39" s="446" t="s">
        <v>130</v>
      </c>
      <c r="UWT39" s="446">
        <v>0.5</v>
      </c>
      <c r="UWU39" s="451">
        <f>+VLOOKUP(UWP39,[111]Insumos!$A$2:$F$2700,5,FALSE)</f>
        <v>1402</v>
      </c>
      <c r="UWV39" s="451">
        <f>+ROUND(UWT39*UWU39,0)</f>
        <v>701</v>
      </c>
      <c r="UWW39" s="450" t="s">
        <v>327</v>
      </c>
      <c r="UWX39" s="450" t="s">
        <v>144</v>
      </c>
      <c r="UWY39" s="446" t="s">
        <v>145</v>
      </c>
      <c r="UWZ39" s="446" t="s">
        <v>131</v>
      </c>
      <c r="UXA39" s="446" t="s">
        <v>130</v>
      </c>
      <c r="UXB39" s="446">
        <v>0.5</v>
      </c>
      <c r="UXC39" s="451">
        <f>+VLOOKUP(UWX39,[111]Insumos!$A$2:$F$2700,5,FALSE)</f>
        <v>1402</v>
      </c>
      <c r="UXD39" s="451">
        <f>+ROUND(UXB39*UXC39,0)</f>
        <v>701</v>
      </c>
      <c r="UXE39" s="450" t="s">
        <v>327</v>
      </c>
      <c r="UXF39" s="450" t="s">
        <v>144</v>
      </c>
      <c r="UXG39" s="446" t="s">
        <v>145</v>
      </c>
      <c r="UXH39" s="446" t="s">
        <v>131</v>
      </c>
      <c r="UXI39" s="446" t="s">
        <v>130</v>
      </c>
      <c r="UXJ39" s="446">
        <v>0.5</v>
      </c>
      <c r="UXK39" s="451">
        <f>+VLOOKUP(UXF39,[111]Insumos!$A$2:$F$2700,5,FALSE)</f>
        <v>1402</v>
      </c>
      <c r="UXL39" s="451">
        <f>+ROUND(UXJ39*UXK39,0)</f>
        <v>701</v>
      </c>
      <c r="UXM39" s="450" t="s">
        <v>327</v>
      </c>
      <c r="UXN39" s="450" t="s">
        <v>144</v>
      </c>
      <c r="UXO39" s="446" t="s">
        <v>145</v>
      </c>
      <c r="UXP39" s="446" t="s">
        <v>131</v>
      </c>
      <c r="UXQ39" s="446" t="s">
        <v>130</v>
      </c>
      <c r="UXR39" s="446">
        <v>0.5</v>
      </c>
      <c r="UXS39" s="451">
        <f>+VLOOKUP(UXN39,[111]Insumos!$A$2:$F$2700,5,FALSE)</f>
        <v>1402</v>
      </c>
      <c r="UXT39" s="451">
        <f>+ROUND(UXR39*UXS39,0)</f>
        <v>701</v>
      </c>
      <c r="UXU39" s="450" t="s">
        <v>327</v>
      </c>
      <c r="UXV39" s="450" t="s">
        <v>144</v>
      </c>
      <c r="UXW39" s="446" t="s">
        <v>145</v>
      </c>
      <c r="UXX39" s="446" t="s">
        <v>131</v>
      </c>
      <c r="UXY39" s="446" t="s">
        <v>130</v>
      </c>
      <c r="UXZ39" s="446">
        <v>0.5</v>
      </c>
      <c r="UYA39" s="451">
        <f>+VLOOKUP(UXV39,[111]Insumos!$A$2:$F$2700,5,FALSE)</f>
        <v>1402</v>
      </c>
      <c r="UYB39" s="451">
        <f>+ROUND(UXZ39*UYA39,0)</f>
        <v>701</v>
      </c>
      <c r="UYC39" s="450" t="s">
        <v>327</v>
      </c>
      <c r="UYD39" s="450" t="s">
        <v>144</v>
      </c>
      <c r="UYE39" s="446" t="s">
        <v>145</v>
      </c>
      <c r="UYF39" s="446" t="s">
        <v>131</v>
      </c>
      <c r="UYG39" s="446" t="s">
        <v>130</v>
      </c>
      <c r="UYH39" s="446">
        <v>0.5</v>
      </c>
      <c r="UYI39" s="451">
        <f>+VLOOKUP(UYD39,[111]Insumos!$A$2:$F$2700,5,FALSE)</f>
        <v>1402</v>
      </c>
      <c r="UYJ39" s="451">
        <f>+ROUND(UYH39*UYI39,0)</f>
        <v>701</v>
      </c>
      <c r="UYK39" s="450" t="s">
        <v>327</v>
      </c>
      <c r="UYL39" s="450" t="s">
        <v>144</v>
      </c>
      <c r="UYM39" s="446" t="s">
        <v>145</v>
      </c>
      <c r="UYN39" s="446" t="s">
        <v>131</v>
      </c>
      <c r="UYO39" s="446" t="s">
        <v>130</v>
      </c>
      <c r="UYP39" s="446">
        <v>0.5</v>
      </c>
      <c r="UYQ39" s="451">
        <f>+VLOOKUP(UYL39,[111]Insumos!$A$2:$F$2700,5,FALSE)</f>
        <v>1402</v>
      </c>
      <c r="UYR39" s="451">
        <f>+ROUND(UYP39*UYQ39,0)</f>
        <v>701</v>
      </c>
      <c r="UYS39" s="450" t="s">
        <v>327</v>
      </c>
      <c r="UYT39" s="450" t="s">
        <v>144</v>
      </c>
      <c r="UYU39" s="446" t="s">
        <v>145</v>
      </c>
      <c r="UYV39" s="446" t="s">
        <v>131</v>
      </c>
      <c r="UYW39" s="446" t="s">
        <v>130</v>
      </c>
      <c r="UYX39" s="446">
        <v>0.5</v>
      </c>
      <c r="UYY39" s="451">
        <f>+VLOOKUP(UYT39,[111]Insumos!$A$2:$F$2700,5,FALSE)</f>
        <v>1402</v>
      </c>
      <c r="UYZ39" s="451">
        <f>+ROUND(UYX39*UYY39,0)</f>
        <v>701</v>
      </c>
      <c r="UZA39" s="450" t="s">
        <v>327</v>
      </c>
      <c r="UZB39" s="450" t="s">
        <v>144</v>
      </c>
      <c r="UZC39" s="446" t="s">
        <v>145</v>
      </c>
      <c r="UZD39" s="446" t="s">
        <v>131</v>
      </c>
      <c r="UZE39" s="446" t="s">
        <v>130</v>
      </c>
      <c r="UZF39" s="446">
        <v>0.5</v>
      </c>
      <c r="UZG39" s="451">
        <f>+VLOOKUP(UZB39,[111]Insumos!$A$2:$F$2700,5,FALSE)</f>
        <v>1402</v>
      </c>
      <c r="UZH39" s="451">
        <f>+ROUND(UZF39*UZG39,0)</f>
        <v>701</v>
      </c>
      <c r="UZI39" s="450" t="s">
        <v>327</v>
      </c>
      <c r="UZJ39" s="450" t="s">
        <v>144</v>
      </c>
      <c r="UZK39" s="446" t="s">
        <v>145</v>
      </c>
      <c r="UZL39" s="446" t="s">
        <v>131</v>
      </c>
      <c r="UZM39" s="446" t="s">
        <v>130</v>
      </c>
      <c r="UZN39" s="446">
        <v>0.5</v>
      </c>
      <c r="UZO39" s="451">
        <f>+VLOOKUP(UZJ39,[111]Insumos!$A$2:$F$2700,5,FALSE)</f>
        <v>1402</v>
      </c>
      <c r="UZP39" s="451">
        <f>+ROUND(UZN39*UZO39,0)</f>
        <v>701</v>
      </c>
      <c r="UZQ39" s="450" t="s">
        <v>327</v>
      </c>
      <c r="UZR39" s="450" t="s">
        <v>144</v>
      </c>
      <c r="UZS39" s="446" t="s">
        <v>145</v>
      </c>
      <c r="UZT39" s="446" t="s">
        <v>131</v>
      </c>
      <c r="UZU39" s="446" t="s">
        <v>130</v>
      </c>
      <c r="UZV39" s="446">
        <v>0.5</v>
      </c>
      <c r="UZW39" s="451">
        <f>+VLOOKUP(UZR39,[111]Insumos!$A$2:$F$2700,5,FALSE)</f>
        <v>1402</v>
      </c>
      <c r="UZX39" s="451">
        <f>+ROUND(UZV39*UZW39,0)</f>
        <v>701</v>
      </c>
      <c r="UZY39" s="450" t="s">
        <v>327</v>
      </c>
      <c r="UZZ39" s="450" t="s">
        <v>144</v>
      </c>
      <c r="VAA39" s="446" t="s">
        <v>145</v>
      </c>
      <c r="VAB39" s="446" t="s">
        <v>131</v>
      </c>
      <c r="VAC39" s="446" t="s">
        <v>130</v>
      </c>
      <c r="VAD39" s="446">
        <v>0.5</v>
      </c>
      <c r="VAE39" s="451">
        <f>+VLOOKUP(UZZ39,[111]Insumos!$A$2:$F$2700,5,FALSE)</f>
        <v>1402</v>
      </c>
      <c r="VAF39" s="451">
        <f>+ROUND(VAD39*VAE39,0)</f>
        <v>701</v>
      </c>
      <c r="VAG39" s="450" t="s">
        <v>327</v>
      </c>
      <c r="VAH39" s="450" t="s">
        <v>144</v>
      </c>
      <c r="VAI39" s="446" t="s">
        <v>145</v>
      </c>
      <c r="VAJ39" s="446" t="s">
        <v>131</v>
      </c>
      <c r="VAK39" s="446" t="s">
        <v>130</v>
      </c>
      <c r="VAL39" s="446">
        <v>0.5</v>
      </c>
      <c r="VAM39" s="451">
        <f>+VLOOKUP(VAH39,[111]Insumos!$A$2:$F$2700,5,FALSE)</f>
        <v>1402</v>
      </c>
      <c r="VAN39" s="451">
        <f>+ROUND(VAL39*VAM39,0)</f>
        <v>701</v>
      </c>
      <c r="VAO39" s="450" t="s">
        <v>327</v>
      </c>
      <c r="VAP39" s="450" t="s">
        <v>144</v>
      </c>
      <c r="VAQ39" s="446" t="s">
        <v>145</v>
      </c>
      <c r="VAR39" s="446" t="s">
        <v>131</v>
      </c>
      <c r="VAS39" s="446" t="s">
        <v>130</v>
      </c>
      <c r="VAT39" s="446">
        <v>0.5</v>
      </c>
      <c r="VAU39" s="451">
        <f>+VLOOKUP(VAP39,[111]Insumos!$A$2:$F$2700,5,FALSE)</f>
        <v>1402</v>
      </c>
      <c r="VAV39" s="451">
        <f>+ROUND(VAT39*VAU39,0)</f>
        <v>701</v>
      </c>
      <c r="VAW39" s="450" t="s">
        <v>327</v>
      </c>
      <c r="VAX39" s="450" t="s">
        <v>144</v>
      </c>
      <c r="VAY39" s="446" t="s">
        <v>145</v>
      </c>
      <c r="VAZ39" s="446" t="s">
        <v>131</v>
      </c>
      <c r="VBA39" s="446" t="s">
        <v>130</v>
      </c>
      <c r="VBB39" s="446">
        <v>0.5</v>
      </c>
      <c r="VBC39" s="451">
        <f>+VLOOKUP(VAX39,[111]Insumos!$A$2:$F$2700,5,FALSE)</f>
        <v>1402</v>
      </c>
      <c r="VBD39" s="451">
        <f>+ROUND(VBB39*VBC39,0)</f>
        <v>701</v>
      </c>
      <c r="VBE39" s="450" t="s">
        <v>327</v>
      </c>
      <c r="VBF39" s="450" t="s">
        <v>144</v>
      </c>
      <c r="VBG39" s="446" t="s">
        <v>145</v>
      </c>
      <c r="VBH39" s="446" t="s">
        <v>131</v>
      </c>
      <c r="VBI39" s="446" t="s">
        <v>130</v>
      </c>
      <c r="VBJ39" s="446">
        <v>0.5</v>
      </c>
      <c r="VBK39" s="451">
        <f>+VLOOKUP(VBF39,[111]Insumos!$A$2:$F$2700,5,FALSE)</f>
        <v>1402</v>
      </c>
      <c r="VBL39" s="451">
        <f>+ROUND(VBJ39*VBK39,0)</f>
        <v>701</v>
      </c>
      <c r="VBM39" s="450" t="s">
        <v>327</v>
      </c>
      <c r="VBN39" s="450" t="s">
        <v>144</v>
      </c>
      <c r="VBO39" s="446" t="s">
        <v>145</v>
      </c>
      <c r="VBP39" s="446" t="s">
        <v>131</v>
      </c>
      <c r="VBQ39" s="446" t="s">
        <v>130</v>
      </c>
      <c r="VBR39" s="446">
        <v>0.5</v>
      </c>
      <c r="VBS39" s="451">
        <f>+VLOOKUP(VBN39,[111]Insumos!$A$2:$F$2700,5,FALSE)</f>
        <v>1402</v>
      </c>
      <c r="VBT39" s="451">
        <f>+ROUND(VBR39*VBS39,0)</f>
        <v>701</v>
      </c>
      <c r="VBU39" s="450" t="s">
        <v>327</v>
      </c>
      <c r="VBV39" s="450" t="s">
        <v>144</v>
      </c>
      <c r="VBW39" s="446" t="s">
        <v>145</v>
      </c>
      <c r="VBX39" s="446" t="s">
        <v>131</v>
      </c>
      <c r="VBY39" s="446" t="s">
        <v>130</v>
      </c>
      <c r="VBZ39" s="446">
        <v>0.5</v>
      </c>
      <c r="VCA39" s="451">
        <f>+VLOOKUP(VBV39,[111]Insumos!$A$2:$F$2700,5,FALSE)</f>
        <v>1402</v>
      </c>
      <c r="VCB39" s="451">
        <f>+ROUND(VBZ39*VCA39,0)</f>
        <v>701</v>
      </c>
      <c r="VCC39" s="450" t="s">
        <v>327</v>
      </c>
      <c r="VCD39" s="450" t="s">
        <v>144</v>
      </c>
      <c r="VCE39" s="446" t="s">
        <v>145</v>
      </c>
      <c r="VCF39" s="446" t="s">
        <v>131</v>
      </c>
      <c r="VCG39" s="446" t="s">
        <v>130</v>
      </c>
      <c r="VCH39" s="446">
        <v>0.5</v>
      </c>
      <c r="VCI39" s="451">
        <f>+VLOOKUP(VCD39,[111]Insumos!$A$2:$F$2700,5,FALSE)</f>
        <v>1402</v>
      </c>
      <c r="VCJ39" s="451">
        <f>+ROUND(VCH39*VCI39,0)</f>
        <v>701</v>
      </c>
      <c r="VCK39" s="450" t="s">
        <v>327</v>
      </c>
      <c r="VCL39" s="450" t="s">
        <v>144</v>
      </c>
      <c r="VCM39" s="446" t="s">
        <v>145</v>
      </c>
      <c r="VCN39" s="446" t="s">
        <v>131</v>
      </c>
      <c r="VCO39" s="446" t="s">
        <v>130</v>
      </c>
      <c r="VCP39" s="446">
        <v>0.5</v>
      </c>
      <c r="VCQ39" s="451">
        <f>+VLOOKUP(VCL39,[111]Insumos!$A$2:$F$2700,5,FALSE)</f>
        <v>1402</v>
      </c>
      <c r="VCR39" s="451">
        <f>+ROUND(VCP39*VCQ39,0)</f>
        <v>701</v>
      </c>
      <c r="VCS39" s="450" t="s">
        <v>327</v>
      </c>
      <c r="VCT39" s="450" t="s">
        <v>144</v>
      </c>
      <c r="VCU39" s="446" t="s">
        <v>145</v>
      </c>
      <c r="VCV39" s="446" t="s">
        <v>131</v>
      </c>
      <c r="VCW39" s="446" t="s">
        <v>130</v>
      </c>
      <c r="VCX39" s="446">
        <v>0.5</v>
      </c>
      <c r="VCY39" s="451">
        <f>+VLOOKUP(VCT39,[111]Insumos!$A$2:$F$2700,5,FALSE)</f>
        <v>1402</v>
      </c>
      <c r="VCZ39" s="451">
        <f>+ROUND(VCX39*VCY39,0)</f>
        <v>701</v>
      </c>
      <c r="VDA39" s="450" t="s">
        <v>327</v>
      </c>
      <c r="VDB39" s="450" t="s">
        <v>144</v>
      </c>
      <c r="VDC39" s="446" t="s">
        <v>145</v>
      </c>
      <c r="VDD39" s="446" t="s">
        <v>131</v>
      </c>
      <c r="VDE39" s="446" t="s">
        <v>130</v>
      </c>
      <c r="VDF39" s="446">
        <v>0.5</v>
      </c>
      <c r="VDG39" s="451">
        <f>+VLOOKUP(VDB39,[111]Insumos!$A$2:$F$2700,5,FALSE)</f>
        <v>1402</v>
      </c>
      <c r="VDH39" s="451">
        <f>+ROUND(VDF39*VDG39,0)</f>
        <v>701</v>
      </c>
      <c r="VDI39" s="450" t="s">
        <v>327</v>
      </c>
      <c r="VDJ39" s="450" t="s">
        <v>144</v>
      </c>
      <c r="VDK39" s="446" t="s">
        <v>145</v>
      </c>
      <c r="VDL39" s="446" t="s">
        <v>131</v>
      </c>
      <c r="VDM39" s="446" t="s">
        <v>130</v>
      </c>
      <c r="VDN39" s="446">
        <v>0.5</v>
      </c>
      <c r="VDO39" s="451">
        <f>+VLOOKUP(VDJ39,[111]Insumos!$A$2:$F$2700,5,FALSE)</f>
        <v>1402</v>
      </c>
      <c r="VDP39" s="451">
        <f>+ROUND(VDN39*VDO39,0)</f>
        <v>701</v>
      </c>
      <c r="VDQ39" s="450" t="s">
        <v>327</v>
      </c>
      <c r="VDR39" s="450" t="s">
        <v>144</v>
      </c>
      <c r="VDS39" s="446" t="s">
        <v>145</v>
      </c>
      <c r="VDT39" s="446" t="s">
        <v>131</v>
      </c>
      <c r="VDU39" s="446" t="s">
        <v>130</v>
      </c>
      <c r="VDV39" s="446">
        <v>0.5</v>
      </c>
      <c r="VDW39" s="451">
        <f>+VLOOKUP(VDR39,[111]Insumos!$A$2:$F$2700,5,FALSE)</f>
        <v>1402</v>
      </c>
      <c r="VDX39" s="451">
        <f>+ROUND(VDV39*VDW39,0)</f>
        <v>701</v>
      </c>
      <c r="VDY39" s="450" t="s">
        <v>327</v>
      </c>
      <c r="VDZ39" s="450" t="s">
        <v>144</v>
      </c>
      <c r="VEA39" s="446" t="s">
        <v>145</v>
      </c>
      <c r="VEB39" s="446" t="s">
        <v>131</v>
      </c>
      <c r="VEC39" s="446" t="s">
        <v>130</v>
      </c>
      <c r="VED39" s="446">
        <v>0.5</v>
      </c>
      <c r="VEE39" s="451">
        <f>+VLOOKUP(VDZ39,[111]Insumos!$A$2:$F$2700,5,FALSE)</f>
        <v>1402</v>
      </c>
      <c r="VEF39" s="451">
        <f>+ROUND(VED39*VEE39,0)</f>
        <v>701</v>
      </c>
      <c r="VEG39" s="450" t="s">
        <v>327</v>
      </c>
      <c r="VEH39" s="450" t="s">
        <v>144</v>
      </c>
      <c r="VEI39" s="446" t="s">
        <v>145</v>
      </c>
      <c r="VEJ39" s="446" t="s">
        <v>131</v>
      </c>
      <c r="VEK39" s="446" t="s">
        <v>130</v>
      </c>
      <c r="VEL39" s="446">
        <v>0.5</v>
      </c>
      <c r="VEM39" s="451">
        <f>+VLOOKUP(VEH39,[111]Insumos!$A$2:$F$2700,5,FALSE)</f>
        <v>1402</v>
      </c>
      <c r="VEN39" s="451">
        <f>+ROUND(VEL39*VEM39,0)</f>
        <v>701</v>
      </c>
      <c r="VEO39" s="450" t="s">
        <v>327</v>
      </c>
      <c r="VEP39" s="450" t="s">
        <v>144</v>
      </c>
      <c r="VEQ39" s="446" t="s">
        <v>145</v>
      </c>
      <c r="VER39" s="446" t="s">
        <v>131</v>
      </c>
      <c r="VES39" s="446" t="s">
        <v>130</v>
      </c>
      <c r="VET39" s="446">
        <v>0.5</v>
      </c>
      <c r="VEU39" s="451">
        <f>+VLOOKUP(VEP39,[111]Insumos!$A$2:$F$2700,5,FALSE)</f>
        <v>1402</v>
      </c>
      <c r="VEV39" s="451">
        <f>+ROUND(VET39*VEU39,0)</f>
        <v>701</v>
      </c>
      <c r="VEW39" s="450" t="s">
        <v>327</v>
      </c>
      <c r="VEX39" s="450" t="s">
        <v>144</v>
      </c>
      <c r="VEY39" s="446" t="s">
        <v>145</v>
      </c>
      <c r="VEZ39" s="446" t="s">
        <v>131</v>
      </c>
      <c r="VFA39" s="446" t="s">
        <v>130</v>
      </c>
      <c r="VFB39" s="446">
        <v>0.5</v>
      </c>
      <c r="VFC39" s="451">
        <f>+VLOOKUP(VEX39,[111]Insumos!$A$2:$F$2700,5,FALSE)</f>
        <v>1402</v>
      </c>
      <c r="VFD39" s="451">
        <f>+ROUND(VFB39*VFC39,0)</f>
        <v>701</v>
      </c>
      <c r="VFE39" s="450" t="s">
        <v>327</v>
      </c>
      <c r="VFF39" s="450" t="s">
        <v>144</v>
      </c>
      <c r="VFG39" s="446" t="s">
        <v>145</v>
      </c>
      <c r="VFH39" s="446" t="s">
        <v>131</v>
      </c>
      <c r="VFI39" s="446" t="s">
        <v>130</v>
      </c>
      <c r="VFJ39" s="446">
        <v>0.5</v>
      </c>
      <c r="VFK39" s="451">
        <f>+VLOOKUP(VFF39,[111]Insumos!$A$2:$F$2700,5,FALSE)</f>
        <v>1402</v>
      </c>
      <c r="VFL39" s="451">
        <f>+ROUND(VFJ39*VFK39,0)</f>
        <v>701</v>
      </c>
      <c r="VFM39" s="450" t="s">
        <v>327</v>
      </c>
      <c r="VFN39" s="450" t="s">
        <v>144</v>
      </c>
      <c r="VFO39" s="446" t="s">
        <v>145</v>
      </c>
      <c r="VFP39" s="446" t="s">
        <v>131</v>
      </c>
      <c r="VFQ39" s="446" t="s">
        <v>130</v>
      </c>
      <c r="VFR39" s="446">
        <v>0.5</v>
      </c>
      <c r="VFS39" s="451">
        <f>+VLOOKUP(VFN39,[111]Insumos!$A$2:$F$2700,5,FALSE)</f>
        <v>1402</v>
      </c>
      <c r="VFT39" s="451">
        <f>+ROUND(VFR39*VFS39,0)</f>
        <v>701</v>
      </c>
      <c r="VFU39" s="450" t="s">
        <v>327</v>
      </c>
      <c r="VFV39" s="450" t="s">
        <v>144</v>
      </c>
      <c r="VFW39" s="446" t="s">
        <v>145</v>
      </c>
      <c r="VFX39" s="446" t="s">
        <v>131</v>
      </c>
      <c r="VFY39" s="446" t="s">
        <v>130</v>
      </c>
      <c r="VFZ39" s="446">
        <v>0.5</v>
      </c>
      <c r="VGA39" s="451">
        <f>+VLOOKUP(VFV39,[111]Insumos!$A$2:$F$2700,5,FALSE)</f>
        <v>1402</v>
      </c>
      <c r="VGB39" s="451">
        <f>+ROUND(VFZ39*VGA39,0)</f>
        <v>701</v>
      </c>
      <c r="VGC39" s="450" t="s">
        <v>327</v>
      </c>
      <c r="VGD39" s="450" t="s">
        <v>144</v>
      </c>
      <c r="VGE39" s="446" t="s">
        <v>145</v>
      </c>
      <c r="VGF39" s="446" t="s">
        <v>131</v>
      </c>
      <c r="VGG39" s="446" t="s">
        <v>130</v>
      </c>
      <c r="VGH39" s="446">
        <v>0.5</v>
      </c>
      <c r="VGI39" s="451">
        <f>+VLOOKUP(VGD39,[111]Insumos!$A$2:$F$2700,5,FALSE)</f>
        <v>1402</v>
      </c>
      <c r="VGJ39" s="451">
        <f>+ROUND(VGH39*VGI39,0)</f>
        <v>701</v>
      </c>
      <c r="VGK39" s="450" t="s">
        <v>327</v>
      </c>
      <c r="VGL39" s="450" t="s">
        <v>144</v>
      </c>
      <c r="VGM39" s="446" t="s">
        <v>145</v>
      </c>
      <c r="VGN39" s="446" t="s">
        <v>131</v>
      </c>
      <c r="VGO39" s="446" t="s">
        <v>130</v>
      </c>
      <c r="VGP39" s="446">
        <v>0.5</v>
      </c>
      <c r="VGQ39" s="451">
        <f>+VLOOKUP(VGL39,[111]Insumos!$A$2:$F$2700,5,FALSE)</f>
        <v>1402</v>
      </c>
      <c r="VGR39" s="451">
        <f>+ROUND(VGP39*VGQ39,0)</f>
        <v>701</v>
      </c>
      <c r="VGS39" s="450" t="s">
        <v>327</v>
      </c>
      <c r="VGT39" s="450" t="s">
        <v>144</v>
      </c>
      <c r="VGU39" s="446" t="s">
        <v>145</v>
      </c>
      <c r="VGV39" s="446" t="s">
        <v>131</v>
      </c>
      <c r="VGW39" s="446" t="s">
        <v>130</v>
      </c>
      <c r="VGX39" s="446">
        <v>0.5</v>
      </c>
      <c r="VGY39" s="451">
        <f>+VLOOKUP(VGT39,[111]Insumos!$A$2:$F$2700,5,FALSE)</f>
        <v>1402</v>
      </c>
      <c r="VGZ39" s="451">
        <f>+ROUND(VGX39*VGY39,0)</f>
        <v>701</v>
      </c>
      <c r="VHA39" s="450" t="s">
        <v>327</v>
      </c>
      <c r="VHB39" s="450" t="s">
        <v>144</v>
      </c>
      <c r="VHC39" s="446" t="s">
        <v>145</v>
      </c>
      <c r="VHD39" s="446" t="s">
        <v>131</v>
      </c>
      <c r="VHE39" s="446" t="s">
        <v>130</v>
      </c>
      <c r="VHF39" s="446">
        <v>0.5</v>
      </c>
      <c r="VHG39" s="451">
        <f>+VLOOKUP(VHB39,[111]Insumos!$A$2:$F$2700,5,FALSE)</f>
        <v>1402</v>
      </c>
      <c r="VHH39" s="451">
        <f>+ROUND(VHF39*VHG39,0)</f>
        <v>701</v>
      </c>
      <c r="VHI39" s="450" t="s">
        <v>327</v>
      </c>
      <c r="VHJ39" s="450" t="s">
        <v>144</v>
      </c>
      <c r="VHK39" s="446" t="s">
        <v>145</v>
      </c>
      <c r="VHL39" s="446" t="s">
        <v>131</v>
      </c>
      <c r="VHM39" s="446" t="s">
        <v>130</v>
      </c>
      <c r="VHN39" s="446">
        <v>0.5</v>
      </c>
      <c r="VHO39" s="451">
        <f>+VLOOKUP(VHJ39,[111]Insumos!$A$2:$F$2700,5,FALSE)</f>
        <v>1402</v>
      </c>
      <c r="VHP39" s="451">
        <f>+ROUND(VHN39*VHO39,0)</f>
        <v>701</v>
      </c>
      <c r="VHQ39" s="450" t="s">
        <v>327</v>
      </c>
      <c r="VHR39" s="450" t="s">
        <v>144</v>
      </c>
      <c r="VHS39" s="446" t="s">
        <v>145</v>
      </c>
      <c r="VHT39" s="446" t="s">
        <v>131</v>
      </c>
      <c r="VHU39" s="446" t="s">
        <v>130</v>
      </c>
      <c r="VHV39" s="446">
        <v>0.5</v>
      </c>
      <c r="VHW39" s="451">
        <f>+VLOOKUP(VHR39,[111]Insumos!$A$2:$F$2700,5,FALSE)</f>
        <v>1402</v>
      </c>
      <c r="VHX39" s="451">
        <f>+ROUND(VHV39*VHW39,0)</f>
        <v>701</v>
      </c>
      <c r="VHY39" s="450" t="s">
        <v>327</v>
      </c>
      <c r="VHZ39" s="450" t="s">
        <v>144</v>
      </c>
      <c r="VIA39" s="446" t="s">
        <v>145</v>
      </c>
      <c r="VIB39" s="446" t="s">
        <v>131</v>
      </c>
      <c r="VIC39" s="446" t="s">
        <v>130</v>
      </c>
      <c r="VID39" s="446">
        <v>0.5</v>
      </c>
      <c r="VIE39" s="451">
        <f>+VLOOKUP(VHZ39,[111]Insumos!$A$2:$F$2700,5,FALSE)</f>
        <v>1402</v>
      </c>
      <c r="VIF39" s="451">
        <f>+ROUND(VID39*VIE39,0)</f>
        <v>701</v>
      </c>
      <c r="VIG39" s="450" t="s">
        <v>327</v>
      </c>
      <c r="VIH39" s="450" t="s">
        <v>144</v>
      </c>
      <c r="VII39" s="446" t="s">
        <v>145</v>
      </c>
      <c r="VIJ39" s="446" t="s">
        <v>131</v>
      </c>
      <c r="VIK39" s="446" t="s">
        <v>130</v>
      </c>
      <c r="VIL39" s="446">
        <v>0.5</v>
      </c>
      <c r="VIM39" s="451">
        <f>+VLOOKUP(VIH39,[111]Insumos!$A$2:$F$2700,5,FALSE)</f>
        <v>1402</v>
      </c>
      <c r="VIN39" s="451">
        <f>+ROUND(VIL39*VIM39,0)</f>
        <v>701</v>
      </c>
      <c r="VIO39" s="450" t="s">
        <v>327</v>
      </c>
      <c r="VIP39" s="450" t="s">
        <v>144</v>
      </c>
      <c r="VIQ39" s="446" t="s">
        <v>145</v>
      </c>
      <c r="VIR39" s="446" t="s">
        <v>131</v>
      </c>
      <c r="VIS39" s="446" t="s">
        <v>130</v>
      </c>
      <c r="VIT39" s="446">
        <v>0.5</v>
      </c>
      <c r="VIU39" s="451">
        <f>+VLOOKUP(VIP39,[111]Insumos!$A$2:$F$2700,5,FALSE)</f>
        <v>1402</v>
      </c>
      <c r="VIV39" s="451">
        <f>+ROUND(VIT39*VIU39,0)</f>
        <v>701</v>
      </c>
      <c r="VIW39" s="450" t="s">
        <v>327</v>
      </c>
      <c r="VIX39" s="450" t="s">
        <v>144</v>
      </c>
      <c r="VIY39" s="446" t="s">
        <v>145</v>
      </c>
      <c r="VIZ39" s="446" t="s">
        <v>131</v>
      </c>
      <c r="VJA39" s="446" t="s">
        <v>130</v>
      </c>
      <c r="VJB39" s="446">
        <v>0.5</v>
      </c>
      <c r="VJC39" s="451">
        <f>+VLOOKUP(VIX39,[111]Insumos!$A$2:$F$2700,5,FALSE)</f>
        <v>1402</v>
      </c>
      <c r="VJD39" s="451">
        <f>+ROUND(VJB39*VJC39,0)</f>
        <v>701</v>
      </c>
      <c r="VJE39" s="450" t="s">
        <v>327</v>
      </c>
      <c r="VJF39" s="450" t="s">
        <v>144</v>
      </c>
      <c r="VJG39" s="446" t="s">
        <v>145</v>
      </c>
      <c r="VJH39" s="446" t="s">
        <v>131</v>
      </c>
      <c r="VJI39" s="446" t="s">
        <v>130</v>
      </c>
      <c r="VJJ39" s="446">
        <v>0.5</v>
      </c>
      <c r="VJK39" s="451">
        <f>+VLOOKUP(VJF39,[111]Insumos!$A$2:$F$2700,5,FALSE)</f>
        <v>1402</v>
      </c>
      <c r="VJL39" s="451">
        <f>+ROUND(VJJ39*VJK39,0)</f>
        <v>701</v>
      </c>
      <c r="VJM39" s="450" t="s">
        <v>327</v>
      </c>
      <c r="VJN39" s="450" t="s">
        <v>144</v>
      </c>
      <c r="VJO39" s="446" t="s">
        <v>145</v>
      </c>
      <c r="VJP39" s="446" t="s">
        <v>131</v>
      </c>
      <c r="VJQ39" s="446" t="s">
        <v>130</v>
      </c>
      <c r="VJR39" s="446">
        <v>0.5</v>
      </c>
      <c r="VJS39" s="451">
        <f>+VLOOKUP(VJN39,[111]Insumos!$A$2:$F$2700,5,FALSE)</f>
        <v>1402</v>
      </c>
      <c r="VJT39" s="451">
        <f>+ROUND(VJR39*VJS39,0)</f>
        <v>701</v>
      </c>
      <c r="VJU39" s="450" t="s">
        <v>327</v>
      </c>
      <c r="VJV39" s="450" t="s">
        <v>144</v>
      </c>
      <c r="VJW39" s="446" t="s">
        <v>145</v>
      </c>
      <c r="VJX39" s="446" t="s">
        <v>131</v>
      </c>
      <c r="VJY39" s="446" t="s">
        <v>130</v>
      </c>
      <c r="VJZ39" s="446">
        <v>0.5</v>
      </c>
      <c r="VKA39" s="451">
        <f>+VLOOKUP(VJV39,[111]Insumos!$A$2:$F$2700,5,FALSE)</f>
        <v>1402</v>
      </c>
      <c r="VKB39" s="451">
        <f>+ROUND(VJZ39*VKA39,0)</f>
        <v>701</v>
      </c>
      <c r="VKC39" s="450" t="s">
        <v>327</v>
      </c>
      <c r="VKD39" s="450" t="s">
        <v>144</v>
      </c>
      <c r="VKE39" s="446" t="s">
        <v>145</v>
      </c>
      <c r="VKF39" s="446" t="s">
        <v>131</v>
      </c>
      <c r="VKG39" s="446" t="s">
        <v>130</v>
      </c>
      <c r="VKH39" s="446">
        <v>0.5</v>
      </c>
      <c r="VKI39" s="451">
        <f>+VLOOKUP(VKD39,[111]Insumos!$A$2:$F$2700,5,FALSE)</f>
        <v>1402</v>
      </c>
      <c r="VKJ39" s="451">
        <f>+ROUND(VKH39*VKI39,0)</f>
        <v>701</v>
      </c>
      <c r="VKK39" s="450" t="s">
        <v>327</v>
      </c>
      <c r="VKL39" s="450" t="s">
        <v>144</v>
      </c>
      <c r="VKM39" s="446" t="s">
        <v>145</v>
      </c>
      <c r="VKN39" s="446" t="s">
        <v>131</v>
      </c>
      <c r="VKO39" s="446" t="s">
        <v>130</v>
      </c>
      <c r="VKP39" s="446">
        <v>0.5</v>
      </c>
      <c r="VKQ39" s="451">
        <f>+VLOOKUP(VKL39,[111]Insumos!$A$2:$F$2700,5,FALSE)</f>
        <v>1402</v>
      </c>
      <c r="VKR39" s="451">
        <f>+ROUND(VKP39*VKQ39,0)</f>
        <v>701</v>
      </c>
      <c r="VKS39" s="450" t="s">
        <v>327</v>
      </c>
      <c r="VKT39" s="450" t="s">
        <v>144</v>
      </c>
      <c r="VKU39" s="446" t="s">
        <v>145</v>
      </c>
      <c r="VKV39" s="446" t="s">
        <v>131</v>
      </c>
      <c r="VKW39" s="446" t="s">
        <v>130</v>
      </c>
      <c r="VKX39" s="446">
        <v>0.5</v>
      </c>
      <c r="VKY39" s="451">
        <f>+VLOOKUP(VKT39,[111]Insumos!$A$2:$F$2700,5,FALSE)</f>
        <v>1402</v>
      </c>
      <c r="VKZ39" s="451">
        <f>+ROUND(VKX39*VKY39,0)</f>
        <v>701</v>
      </c>
      <c r="VLA39" s="450" t="s">
        <v>327</v>
      </c>
      <c r="VLB39" s="450" t="s">
        <v>144</v>
      </c>
      <c r="VLC39" s="446" t="s">
        <v>145</v>
      </c>
      <c r="VLD39" s="446" t="s">
        <v>131</v>
      </c>
      <c r="VLE39" s="446" t="s">
        <v>130</v>
      </c>
      <c r="VLF39" s="446">
        <v>0.5</v>
      </c>
      <c r="VLG39" s="451">
        <f>+VLOOKUP(VLB39,[111]Insumos!$A$2:$F$2700,5,FALSE)</f>
        <v>1402</v>
      </c>
      <c r="VLH39" s="451">
        <f>+ROUND(VLF39*VLG39,0)</f>
        <v>701</v>
      </c>
      <c r="VLI39" s="450" t="s">
        <v>327</v>
      </c>
      <c r="VLJ39" s="450" t="s">
        <v>144</v>
      </c>
      <c r="VLK39" s="446" t="s">
        <v>145</v>
      </c>
      <c r="VLL39" s="446" t="s">
        <v>131</v>
      </c>
      <c r="VLM39" s="446" t="s">
        <v>130</v>
      </c>
      <c r="VLN39" s="446">
        <v>0.5</v>
      </c>
      <c r="VLO39" s="451">
        <f>+VLOOKUP(VLJ39,[111]Insumos!$A$2:$F$2700,5,FALSE)</f>
        <v>1402</v>
      </c>
      <c r="VLP39" s="451">
        <f>+ROUND(VLN39*VLO39,0)</f>
        <v>701</v>
      </c>
      <c r="VLQ39" s="450" t="s">
        <v>327</v>
      </c>
      <c r="VLR39" s="450" t="s">
        <v>144</v>
      </c>
      <c r="VLS39" s="446" t="s">
        <v>145</v>
      </c>
      <c r="VLT39" s="446" t="s">
        <v>131</v>
      </c>
      <c r="VLU39" s="446" t="s">
        <v>130</v>
      </c>
      <c r="VLV39" s="446">
        <v>0.5</v>
      </c>
      <c r="VLW39" s="451">
        <f>+VLOOKUP(VLR39,[111]Insumos!$A$2:$F$2700,5,FALSE)</f>
        <v>1402</v>
      </c>
      <c r="VLX39" s="451">
        <f>+ROUND(VLV39*VLW39,0)</f>
        <v>701</v>
      </c>
      <c r="VLY39" s="450" t="s">
        <v>327</v>
      </c>
      <c r="VLZ39" s="450" t="s">
        <v>144</v>
      </c>
      <c r="VMA39" s="446" t="s">
        <v>145</v>
      </c>
      <c r="VMB39" s="446" t="s">
        <v>131</v>
      </c>
      <c r="VMC39" s="446" t="s">
        <v>130</v>
      </c>
      <c r="VMD39" s="446">
        <v>0.5</v>
      </c>
      <c r="VME39" s="451">
        <f>+VLOOKUP(VLZ39,[111]Insumos!$A$2:$F$2700,5,FALSE)</f>
        <v>1402</v>
      </c>
      <c r="VMF39" s="451">
        <f>+ROUND(VMD39*VME39,0)</f>
        <v>701</v>
      </c>
      <c r="VMG39" s="450" t="s">
        <v>327</v>
      </c>
      <c r="VMH39" s="450" t="s">
        <v>144</v>
      </c>
      <c r="VMI39" s="446" t="s">
        <v>145</v>
      </c>
      <c r="VMJ39" s="446" t="s">
        <v>131</v>
      </c>
      <c r="VMK39" s="446" t="s">
        <v>130</v>
      </c>
      <c r="VML39" s="446">
        <v>0.5</v>
      </c>
      <c r="VMM39" s="451">
        <f>+VLOOKUP(VMH39,[111]Insumos!$A$2:$F$2700,5,FALSE)</f>
        <v>1402</v>
      </c>
      <c r="VMN39" s="451">
        <f>+ROUND(VML39*VMM39,0)</f>
        <v>701</v>
      </c>
      <c r="VMO39" s="450" t="s">
        <v>327</v>
      </c>
      <c r="VMP39" s="450" t="s">
        <v>144</v>
      </c>
      <c r="VMQ39" s="446" t="s">
        <v>145</v>
      </c>
      <c r="VMR39" s="446" t="s">
        <v>131</v>
      </c>
      <c r="VMS39" s="446" t="s">
        <v>130</v>
      </c>
      <c r="VMT39" s="446">
        <v>0.5</v>
      </c>
      <c r="VMU39" s="451">
        <f>+VLOOKUP(VMP39,[111]Insumos!$A$2:$F$2700,5,FALSE)</f>
        <v>1402</v>
      </c>
      <c r="VMV39" s="451">
        <f>+ROUND(VMT39*VMU39,0)</f>
        <v>701</v>
      </c>
      <c r="VMW39" s="450" t="s">
        <v>327</v>
      </c>
      <c r="VMX39" s="450" t="s">
        <v>144</v>
      </c>
      <c r="VMY39" s="446" t="s">
        <v>145</v>
      </c>
      <c r="VMZ39" s="446" t="s">
        <v>131</v>
      </c>
      <c r="VNA39" s="446" t="s">
        <v>130</v>
      </c>
      <c r="VNB39" s="446">
        <v>0.5</v>
      </c>
      <c r="VNC39" s="451">
        <f>+VLOOKUP(VMX39,[111]Insumos!$A$2:$F$2700,5,FALSE)</f>
        <v>1402</v>
      </c>
      <c r="VND39" s="451">
        <f>+ROUND(VNB39*VNC39,0)</f>
        <v>701</v>
      </c>
      <c r="VNE39" s="450" t="s">
        <v>327</v>
      </c>
      <c r="VNF39" s="450" t="s">
        <v>144</v>
      </c>
      <c r="VNG39" s="446" t="s">
        <v>145</v>
      </c>
      <c r="VNH39" s="446" t="s">
        <v>131</v>
      </c>
      <c r="VNI39" s="446" t="s">
        <v>130</v>
      </c>
      <c r="VNJ39" s="446">
        <v>0.5</v>
      </c>
      <c r="VNK39" s="451">
        <f>+VLOOKUP(VNF39,[111]Insumos!$A$2:$F$2700,5,FALSE)</f>
        <v>1402</v>
      </c>
      <c r="VNL39" s="451">
        <f>+ROUND(VNJ39*VNK39,0)</f>
        <v>701</v>
      </c>
      <c r="VNM39" s="450" t="s">
        <v>327</v>
      </c>
      <c r="VNN39" s="450" t="s">
        <v>144</v>
      </c>
      <c r="VNO39" s="446" t="s">
        <v>145</v>
      </c>
      <c r="VNP39" s="446" t="s">
        <v>131</v>
      </c>
      <c r="VNQ39" s="446" t="s">
        <v>130</v>
      </c>
      <c r="VNR39" s="446">
        <v>0.5</v>
      </c>
      <c r="VNS39" s="451">
        <f>+VLOOKUP(VNN39,[111]Insumos!$A$2:$F$2700,5,FALSE)</f>
        <v>1402</v>
      </c>
      <c r="VNT39" s="451">
        <f>+ROUND(VNR39*VNS39,0)</f>
        <v>701</v>
      </c>
      <c r="VNU39" s="450" t="s">
        <v>327</v>
      </c>
      <c r="VNV39" s="450" t="s">
        <v>144</v>
      </c>
      <c r="VNW39" s="446" t="s">
        <v>145</v>
      </c>
      <c r="VNX39" s="446" t="s">
        <v>131</v>
      </c>
      <c r="VNY39" s="446" t="s">
        <v>130</v>
      </c>
      <c r="VNZ39" s="446">
        <v>0.5</v>
      </c>
      <c r="VOA39" s="451">
        <f>+VLOOKUP(VNV39,[111]Insumos!$A$2:$F$2700,5,FALSE)</f>
        <v>1402</v>
      </c>
      <c r="VOB39" s="451">
        <f>+ROUND(VNZ39*VOA39,0)</f>
        <v>701</v>
      </c>
      <c r="VOC39" s="450" t="s">
        <v>327</v>
      </c>
      <c r="VOD39" s="450" t="s">
        <v>144</v>
      </c>
      <c r="VOE39" s="446" t="s">
        <v>145</v>
      </c>
      <c r="VOF39" s="446" t="s">
        <v>131</v>
      </c>
      <c r="VOG39" s="446" t="s">
        <v>130</v>
      </c>
      <c r="VOH39" s="446">
        <v>0.5</v>
      </c>
      <c r="VOI39" s="451">
        <f>+VLOOKUP(VOD39,[111]Insumos!$A$2:$F$2700,5,FALSE)</f>
        <v>1402</v>
      </c>
      <c r="VOJ39" s="451">
        <f>+ROUND(VOH39*VOI39,0)</f>
        <v>701</v>
      </c>
      <c r="VOK39" s="450" t="s">
        <v>327</v>
      </c>
      <c r="VOL39" s="450" t="s">
        <v>144</v>
      </c>
      <c r="VOM39" s="446" t="s">
        <v>145</v>
      </c>
      <c r="VON39" s="446" t="s">
        <v>131</v>
      </c>
      <c r="VOO39" s="446" t="s">
        <v>130</v>
      </c>
      <c r="VOP39" s="446">
        <v>0.5</v>
      </c>
      <c r="VOQ39" s="451">
        <f>+VLOOKUP(VOL39,[111]Insumos!$A$2:$F$2700,5,FALSE)</f>
        <v>1402</v>
      </c>
      <c r="VOR39" s="451">
        <f>+ROUND(VOP39*VOQ39,0)</f>
        <v>701</v>
      </c>
      <c r="VOS39" s="450" t="s">
        <v>327</v>
      </c>
      <c r="VOT39" s="450" t="s">
        <v>144</v>
      </c>
      <c r="VOU39" s="446" t="s">
        <v>145</v>
      </c>
      <c r="VOV39" s="446" t="s">
        <v>131</v>
      </c>
      <c r="VOW39" s="446" t="s">
        <v>130</v>
      </c>
      <c r="VOX39" s="446">
        <v>0.5</v>
      </c>
      <c r="VOY39" s="451">
        <f>+VLOOKUP(VOT39,[111]Insumos!$A$2:$F$2700,5,FALSE)</f>
        <v>1402</v>
      </c>
      <c r="VOZ39" s="451">
        <f>+ROUND(VOX39*VOY39,0)</f>
        <v>701</v>
      </c>
      <c r="VPA39" s="450" t="s">
        <v>327</v>
      </c>
      <c r="VPB39" s="450" t="s">
        <v>144</v>
      </c>
      <c r="VPC39" s="446" t="s">
        <v>145</v>
      </c>
      <c r="VPD39" s="446" t="s">
        <v>131</v>
      </c>
      <c r="VPE39" s="446" t="s">
        <v>130</v>
      </c>
      <c r="VPF39" s="446">
        <v>0.5</v>
      </c>
      <c r="VPG39" s="451">
        <f>+VLOOKUP(VPB39,[111]Insumos!$A$2:$F$2700,5,FALSE)</f>
        <v>1402</v>
      </c>
      <c r="VPH39" s="451">
        <f>+ROUND(VPF39*VPG39,0)</f>
        <v>701</v>
      </c>
      <c r="VPI39" s="450" t="s">
        <v>327</v>
      </c>
      <c r="VPJ39" s="450" t="s">
        <v>144</v>
      </c>
      <c r="VPK39" s="446" t="s">
        <v>145</v>
      </c>
      <c r="VPL39" s="446" t="s">
        <v>131</v>
      </c>
      <c r="VPM39" s="446" t="s">
        <v>130</v>
      </c>
      <c r="VPN39" s="446">
        <v>0.5</v>
      </c>
      <c r="VPO39" s="451">
        <f>+VLOOKUP(VPJ39,[111]Insumos!$A$2:$F$2700,5,FALSE)</f>
        <v>1402</v>
      </c>
      <c r="VPP39" s="451">
        <f>+ROUND(VPN39*VPO39,0)</f>
        <v>701</v>
      </c>
      <c r="VPQ39" s="450" t="s">
        <v>327</v>
      </c>
      <c r="VPR39" s="450" t="s">
        <v>144</v>
      </c>
      <c r="VPS39" s="446" t="s">
        <v>145</v>
      </c>
      <c r="VPT39" s="446" t="s">
        <v>131</v>
      </c>
      <c r="VPU39" s="446" t="s">
        <v>130</v>
      </c>
      <c r="VPV39" s="446">
        <v>0.5</v>
      </c>
      <c r="VPW39" s="451">
        <f>+VLOOKUP(VPR39,[111]Insumos!$A$2:$F$2700,5,FALSE)</f>
        <v>1402</v>
      </c>
      <c r="VPX39" s="451">
        <f>+ROUND(VPV39*VPW39,0)</f>
        <v>701</v>
      </c>
      <c r="VPY39" s="450" t="s">
        <v>327</v>
      </c>
      <c r="VPZ39" s="450" t="s">
        <v>144</v>
      </c>
      <c r="VQA39" s="446" t="s">
        <v>145</v>
      </c>
      <c r="VQB39" s="446" t="s">
        <v>131</v>
      </c>
      <c r="VQC39" s="446" t="s">
        <v>130</v>
      </c>
      <c r="VQD39" s="446">
        <v>0.5</v>
      </c>
      <c r="VQE39" s="451">
        <f>+VLOOKUP(VPZ39,[111]Insumos!$A$2:$F$2700,5,FALSE)</f>
        <v>1402</v>
      </c>
      <c r="VQF39" s="451">
        <f>+ROUND(VQD39*VQE39,0)</f>
        <v>701</v>
      </c>
      <c r="VQG39" s="450" t="s">
        <v>327</v>
      </c>
      <c r="VQH39" s="450" t="s">
        <v>144</v>
      </c>
      <c r="VQI39" s="446" t="s">
        <v>145</v>
      </c>
      <c r="VQJ39" s="446" t="s">
        <v>131</v>
      </c>
      <c r="VQK39" s="446" t="s">
        <v>130</v>
      </c>
      <c r="VQL39" s="446">
        <v>0.5</v>
      </c>
      <c r="VQM39" s="451">
        <f>+VLOOKUP(VQH39,[111]Insumos!$A$2:$F$2700,5,FALSE)</f>
        <v>1402</v>
      </c>
      <c r="VQN39" s="451">
        <f>+ROUND(VQL39*VQM39,0)</f>
        <v>701</v>
      </c>
      <c r="VQO39" s="450" t="s">
        <v>327</v>
      </c>
      <c r="VQP39" s="450" t="s">
        <v>144</v>
      </c>
      <c r="VQQ39" s="446" t="s">
        <v>145</v>
      </c>
      <c r="VQR39" s="446" t="s">
        <v>131</v>
      </c>
      <c r="VQS39" s="446" t="s">
        <v>130</v>
      </c>
      <c r="VQT39" s="446">
        <v>0.5</v>
      </c>
      <c r="VQU39" s="451">
        <f>+VLOOKUP(VQP39,[111]Insumos!$A$2:$F$2700,5,FALSE)</f>
        <v>1402</v>
      </c>
      <c r="VQV39" s="451">
        <f>+ROUND(VQT39*VQU39,0)</f>
        <v>701</v>
      </c>
      <c r="VQW39" s="450" t="s">
        <v>327</v>
      </c>
      <c r="VQX39" s="450" t="s">
        <v>144</v>
      </c>
      <c r="VQY39" s="446" t="s">
        <v>145</v>
      </c>
      <c r="VQZ39" s="446" t="s">
        <v>131</v>
      </c>
      <c r="VRA39" s="446" t="s">
        <v>130</v>
      </c>
      <c r="VRB39" s="446">
        <v>0.5</v>
      </c>
      <c r="VRC39" s="451">
        <f>+VLOOKUP(VQX39,[111]Insumos!$A$2:$F$2700,5,FALSE)</f>
        <v>1402</v>
      </c>
      <c r="VRD39" s="451">
        <f>+ROUND(VRB39*VRC39,0)</f>
        <v>701</v>
      </c>
      <c r="VRE39" s="450" t="s">
        <v>327</v>
      </c>
      <c r="VRF39" s="450" t="s">
        <v>144</v>
      </c>
      <c r="VRG39" s="446" t="s">
        <v>145</v>
      </c>
      <c r="VRH39" s="446" t="s">
        <v>131</v>
      </c>
      <c r="VRI39" s="446" t="s">
        <v>130</v>
      </c>
      <c r="VRJ39" s="446">
        <v>0.5</v>
      </c>
      <c r="VRK39" s="451">
        <f>+VLOOKUP(VRF39,[111]Insumos!$A$2:$F$2700,5,FALSE)</f>
        <v>1402</v>
      </c>
      <c r="VRL39" s="451">
        <f>+ROUND(VRJ39*VRK39,0)</f>
        <v>701</v>
      </c>
      <c r="VRM39" s="450" t="s">
        <v>327</v>
      </c>
      <c r="VRN39" s="450" t="s">
        <v>144</v>
      </c>
      <c r="VRO39" s="446" t="s">
        <v>145</v>
      </c>
      <c r="VRP39" s="446" t="s">
        <v>131</v>
      </c>
      <c r="VRQ39" s="446" t="s">
        <v>130</v>
      </c>
      <c r="VRR39" s="446">
        <v>0.5</v>
      </c>
      <c r="VRS39" s="451">
        <f>+VLOOKUP(VRN39,[111]Insumos!$A$2:$F$2700,5,FALSE)</f>
        <v>1402</v>
      </c>
      <c r="VRT39" s="451">
        <f>+ROUND(VRR39*VRS39,0)</f>
        <v>701</v>
      </c>
      <c r="VRU39" s="450" t="s">
        <v>327</v>
      </c>
      <c r="VRV39" s="450" t="s">
        <v>144</v>
      </c>
      <c r="VRW39" s="446" t="s">
        <v>145</v>
      </c>
      <c r="VRX39" s="446" t="s">
        <v>131</v>
      </c>
      <c r="VRY39" s="446" t="s">
        <v>130</v>
      </c>
      <c r="VRZ39" s="446">
        <v>0.5</v>
      </c>
      <c r="VSA39" s="451">
        <f>+VLOOKUP(VRV39,[111]Insumos!$A$2:$F$2700,5,FALSE)</f>
        <v>1402</v>
      </c>
      <c r="VSB39" s="451">
        <f>+ROUND(VRZ39*VSA39,0)</f>
        <v>701</v>
      </c>
      <c r="VSC39" s="450" t="s">
        <v>327</v>
      </c>
      <c r="VSD39" s="450" t="s">
        <v>144</v>
      </c>
      <c r="VSE39" s="446" t="s">
        <v>145</v>
      </c>
      <c r="VSF39" s="446" t="s">
        <v>131</v>
      </c>
      <c r="VSG39" s="446" t="s">
        <v>130</v>
      </c>
      <c r="VSH39" s="446">
        <v>0.5</v>
      </c>
      <c r="VSI39" s="451">
        <f>+VLOOKUP(VSD39,[111]Insumos!$A$2:$F$2700,5,FALSE)</f>
        <v>1402</v>
      </c>
      <c r="VSJ39" s="451">
        <f>+ROUND(VSH39*VSI39,0)</f>
        <v>701</v>
      </c>
      <c r="VSK39" s="450" t="s">
        <v>327</v>
      </c>
      <c r="VSL39" s="450" t="s">
        <v>144</v>
      </c>
      <c r="VSM39" s="446" t="s">
        <v>145</v>
      </c>
      <c r="VSN39" s="446" t="s">
        <v>131</v>
      </c>
      <c r="VSO39" s="446" t="s">
        <v>130</v>
      </c>
      <c r="VSP39" s="446">
        <v>0.5</v>
      </c>
      <c r="VSQ39" s="451">
        <f>+VLOOKUP(VSL39,[111]Insumos!$A$2:$F$2700,5,FALSE)</f>
        <v>1402</v>
      </c>
      <c r="VSR39" s="451">
        <f>+ROUND(VSP39*VSQ39,0)</f>
        <v>701</v>
      </c>
      <c r="VSS39" s="450" t="s">
        <v>327</v>
      </c>
      <c r="VST39" s="450" t="s">
        <v>144</v>
      </c>
      <c r="VSU39" s="446" t="s">
        <v>145</v>
      </c>
      <c r="VSV39" s="446" t="s">
        <v>131</v>
      </c>
      <c r="VSW39" s="446" t="s">
        <v>130</v>
      </c>
      <c r="VSX39" s="446">
        <v>0.5</v>
      </c>
      <c r="VSY39" s="451">
        <f>+VLOOKUP(VST39,[111]Insumos!$A$2:$F$2700,5,FALSE)</f>
        <v>1402</v>
      </c>
      <c r="VSZ39" s="451">
        <f>+ROUND(VSX39*VSY39,0)</f>
        <v>701</v>
      </c>
      <c r="VTA39" s="450" t="s">
        <v>327</v>
      </c>
      <c r="VTB39" s="450" t="s">
        <v>144</v>
      </c>
      <c r="VTC39" s="446" t="s">
        <v>145</v>
      </c>
      <c r="VTD39" s="446" t="s">
        <v>131</v>
      </c>
      <c r="VTE39" s="446" t="s">
        <v>130</v>
      </c>
      <c r="VTF39" s="446">
        <v>0.5</v>
      </c>
      <c r="VTG39" s="451">
        <f>+VLOOKUP(VTB39,[111]Insumos!$A$2:$F$2700,5,FALSE)</f>
        <v>1402</v>
      </c>
      <c r="VTH39" s="451">
        <f>+ROUND(VTF39*VTG39,0)</f>
        <v>701</v>
      </c>
      <c r="VTI39" s="450" t="s">
        <v>327</v>
      </c>
      <c r="VTJ39" s="450" t="s">
        <v>144</v>
      </c>
      <c r="VTK39" s="446" t="s">
        <v>145</v>
      </c>
      <c r="VTL39" s="446" t="s">
        <v>131</v>
      </c>
      <c r="VTM39" s="446" t="s">
        <v>130</v>
      </c>
      <c r="VTN39" s="446">
        <v>0.5</v>
      </c>
      <c r="VTO39" s="451">
        <f>+VLOOKUP(VTJ39,[111]Insumos!$A$2:$F$2700,5,FALSE)</f>
        <v>1402</v>
      </c>
      <c r="VTP39" s="451">
        <f>+ROUND(VTN39*VTO39,0)</f>
        <v>701</v>
      </c>
      <c r="VTQ39" s="450" t="s">
        <v>327</v>
      </c>
      <c r="VTR39" s="450" t="s">
        <v>144</v>
      </c>
      <c r="VTS39" s="446" t="s">
        <v>145</v>
      </c>
      <c r="VTT39" s="446" t="s">
        <v>131</v>
      </c>
      <c r="VTU39" s="446" t="s">
        <v>130</v>
      </c>
      <c r="VTV39" s="446">
        <v>0.5</v>
      </c>
      <c r="VTW39" s="451">
        <f>+VLOOKUP(VTR39,[111]Insumos!$A$2:$F$2700,5,FALSE)</f>
        <v>1402</v>
      </c>
      <c r="VTX39" s="451">
        <f>+ROUND(VTV39*VTW39,0)</f>
        <v>701</v>
      </c>
      <c r="VTY39" s="450" t="s">
        <v>327</v>
      </c>
      <c r="VTZ39" s="450" t="s">
        <v>144</v>
      </c>
      <c r="VUA39" s="446" t="s">
        <v>145</v>
      </c>
      <c r="VUB39" s="446" t="s">
        <v>131</v>
      </c>
      <c r="VUC39" s="446" t="s">
        <v>130</v>
      </c>
      <c r="VUD39" s="446">
        <v>0.5</v>
      </c>
      <c r="VUE39" s="451">
        <f>+VLOOKUP(VTZ39,[111]Insumos!$A$2:$F$2700,5,FALSE)</f>
        <v>1402</v>
      </c>
      <c r="VUF39" s="451">
        <f>+ROUND(VUD39*VUE39,0)</f>
        <v>701</v>
      </c>
      <c r="VUG39" s="450" t="s">
        <v>327</v>
      </c>
      <c r="VUH39" s="450" t="s">
        <v>144</v>
      </c>
      <c r="VUI39" s="446" t="s">
        <v>145</v>
      </c>
      <c r="VUJ39" s="446" t="s">
        <v>131</v>
      </c>
      <c r="VUK39" s="446" t="s">
        <v>130</v>
      </c>
      <c r="VUL39" s="446">
        <v>0.5</v>
      </c>
      <c r="VUM39" s="451">
        <f>+VLOOKUP(VUH39,[111]Insumos!$A$2:$F$2700,5,FALSE)</f>
        <v>1402</v>
      </c>
      <c r="VUN39" s="451">
        <f>+ROUND(VUL39*VUM39,0)</f>
        <v>701</v>
      </c>
      <c r="VUO39" s="450" t="s">
        <v>327</v>
      </c>
      <c r="VUP39" s="450" t="s">
        <v>144</v>
      </c>
      <c r="VUQ39" s="446" t="s">
        <v>145</v>
      </c>
      <c r="VUR39" s="446" t="s">
        <v>131</v>
      </c>
      <c r="VUS39" s="446" t="s">
        <v>130</v>
      </c>
      <c r="VUT39" s="446">
        <v>0.5</v>
      </c>
      <c r="VUU39" s="451">
        <f>+VLOOKUP(VUP39,[111]Insumos!$A$2:$F$2700,5,FALSE)</f>
        <v>1402</v>
      </c>
      <c r="VUV39" s="451">
        <f>+ROUND(VUT39*VUU39,0)</f>
        <v>701</v>
      </c>
      <c r="VUW39" s="450" t="s">
        <v>327</v>
      </c>
      <c r="VUX39" s="450" t="s">
        <v>144</v>
      </c>
      <c r="VUY39" s="446" t="s">
        <v>145</v>
      </c>
      <c r="VUZ39" s="446" t="s">
        <v>131</v>
      </c>
      <c r="VVA39" s="446" t="s">
        <v>130</v>
      </c>
      <c r="VVB39" s="446">
        <v>0.5</v>
      </c>
      <c r="VVC39" s="451">
        <f>+VLOOKUP(VUX39,[111]Insumos!$A$2:$F$2700,5,FALSE)</f>
        <v>1402</v>
      </c>
      <c r="VVD39" s="451">
        <f>+ROUND(VVB39*VVC39,0)</f>
        <v>701</v>
      </c>
      <c r="VVE39" s="450" t="s">
        <v>327</v>
      </c>
      <c r="VVF39" s="450" t="s">
        <v>144</v>
      </c>
      <c r="VVG39" s="446" t="s">
        <v>145</v>
      </c>
      <c r="VVH39" s="446" t="s">
        <v>131</v>
      </c>
      <c r="VVI39" s="446" t="s">
        <v>130</v>
      </c>
      <c r="VVJ39" s="446">
        <v>0.5</v>
      </c>
      <c r="VVK39" s="451">
        <f>+VLOOKUP(VVF39,[111]Insumos!$A$2:$F$2700,5,FALSE)</f>
        <v>1402</v>
      </c>
      <c r="VVL39" s="451">
        <f>+ROUND(VVJ39*VVK39,0)</f>
        <v>701</v>
      </c>
      <c r="VVM39" s="450" t="s">
        <v>327</v>
      </c>
      <c r="VVN39" s="450" t="s">
        <v>144</v>
      </c>
      <c r="VVO39" s="446" t="s">
        <v>145</v>
      </c>
      <c r="VVP39" s="446" t="s">
        <v>131</v>
      </c>
      <c r="VVQ39" s="446" t="s">
        <v>130</v>
      </c>
      <c r="VVR39" s="446">
        <v>0.5</v>
      </c>
      <c r="VVS39" s="451">
        <f>+VLOOKUP(VVN39,[111]Insumos!$A$2:$F$2700,5,FALSE)</f>
        <v>1402</v>
      </c>
      <c r="VVT39" s="451">
        <f>+ROUND(VVR39*VVS39,0)</f>
        <v>701</v>
      </c>
      <c r="VVU39" s="450" t="s">
        <v>327</v>
      </c>
      <c r="VVV39" s="450" t="s">
        <v>144</v>
      </c>
      <c r="VVW39" s="446" t="s">
        <v>145</v>
      </c>
      <c r="VVX39" s="446" t="s">
        <v>131</v>
      </c>
      <c r="VVY39" s="446" t="s">
        <v>130</v>
      </c>
      <c r="VVZ39" s="446">
        <v>0.5</v>
      </c>
      <c r="VWA39" s="451">
        <f>+VLOOKUP(VVV39,[111]Insumos!$A$2:$F$2700,5,FALSE)</f>
        <v>1402</v>
      </c>
      <c r="VWB39" s="451">
        <f>+ROUND(VVZ39*VWA39,0)</f>
        <v>701</v>
      </c>
      <c r="VWC39" s="450" t="s">
        <v>327</v>
      </c>
      <c r="VWD39" s="450" t="s">
        <v>144</v>
      </c>
      <c r="VWE39" s="446" t="s">
        <v>145</v>
      </c>
      <c r="VWF39" s="446" t="s">
        <v>131</v>
      </c>
      <c r="VWG39" s="446" t="s">
        <v>130</v>
      </c>
      <c r="VWH39" s="446">
        <v>0.5</v>
      </c>
      <c r="VWI39" s="451">
        <f>+VLOOKUP(VWD39,[111]Insumos!$A$2:$F$2700,5,FALSE)</f>
        <v>1402</v>
      </c>
      <c r="VWJ39" s="451">
        <f>+ROUND(VWH39*VWI39,0)</f>
        <v>701</v>
      </c>
      <c r="VWK39" s="450" t="s">
        <v>327</v>
      </c>
      <c r="VWL39" s="450" t="s">
        <v>144</v>
      </c>
      <c r="VWM39" s="446" t="s">
        <v>145</v>
      </c>
      <c r="VWN39" s="446" t="s">
        <v>131</v>
      </c>
      <c r="VWO39" s="446" t="s">
        <v>130</v>
      </c>
      <c r="VWP39" s="446">
        <v>0.5</v>
      </c>
      <c r="VWQ39" s="451">
        <f>+VLOOKUP(VWL39,[111]Insumos!$A$2:$F$2700,5,FALSE)</f>
        <v>1402</v>
      </c>
      <c r="VWR39" s="451">
        <f>+ROUND(VWP39*VWQ39,0)</f>
        <v>701</v>
      </c>
      <c r="VWS39" s="450" t="s">
        <v>327</v>
      </c>
      <c r="VWT39" s="450" t="s">
        <v>144</v>
      </c>
      <c r="VWU39" s="446" t="s">
        <v>145</v>
      </c>
      <c r="VWV39" s="446" t="s">
        <v>131</v>
      </c>
      <c r="VWW39" s="446" t="s">
        <v>130</v>
      </c>
      <c r="VWX39" s="446">
        <v>0.5</v>
      </c>
      <c r="VWY39" s="451">
        <f>+VLOOKUP(VWT39,[111]Insumos!$A$2:$F$2700,5,FALSE)</f>
        <v>1402</v>
      </c>
      <c r="VWZ39" s="451">
        <f>+ROUND(VWX39*VWY39,0)</f>
        <v>701</v>
      </c>
      <c r="VXA39" s="450" t="s">
        <v>327</v>
      </c>
      <c r="VXB39" s="450" t="s">
        <v>144</v>
      </c>
      <c r="VXC39" s="446" t="s">
        <v>145</v>
      </c>
      <c r="VXD39" s="446" t="s">
        <v>131</v>
      </c>
      <c r="VXE39" s="446" t="s">
        <v>130</v>
      </c>
      <c r="VXF39" s="446">
        <v>0.5</v>
      </c>
      <c r="VXG39" s="451">
        <f>+VLOOKUP(VXB39,[111]Insumos!$A$2:$F$2700,5,FALSE)</f>
        <v>1402</v>
      </c>
      <c r="VXH39" s="451">
        <f>+ROUND(VXF39*VXG39,0)</f>
        <v>701</v>
      </c>
      <c r="VXI39" s="450" t="s">
        <v>327</v>
      </c>
      <c r="VXJ39" s="450" t="s">
        <v>144</v>
      </c>
      <c r="VXK39" s="446" t="s">
        <v>145</v>
      </c>
      <c r="VXL39" s="446" t="s">
        <v>131</v>
      </c>
      <c r="VXM39" s="446" t="s">
        <v>130</v>
      </c>
      <c r="VXN39" s="446">
        <v>0.5</v>
      </c>
      <c r="VXO39" s="451">
        <f>+VLOOKUP(VXJ39,[111]Insumos!$A$2:$F$2700,5,FALSE)</f>
        <v>1402</v>
      </c>
      <c r="VXP39" s="451">
        <f>+ROUND(VXN39*VXO39,0)</f>
        <v>701</v>
      </c>
      <c r="VXQ39" s="450" t="s">
        <v>327</v>
      </c>
      <c r="VXR39" s="450" t="s">
        <v>144</v>
      </c>
      <c r="VXS39" s="446" t="s">
        <v>145</v>
      </c>
      <c r="VXT39" s="446" t="s">
        <v>131</v>
      </c>
      <c r="VXU39" s="446" t="s">
        <v>130</v>
      </c>
      <c r="VXV39" s="446">
        <v>0.5</v>
      </c>
      <c r="VXW39" s="451">
        <f>+VLOOKUP(VXR39,[111]Insumos!$A$2:$F$2700,5,FALSE)</f>
        <v>1402</v>
      </c>
      <c r="VXX39" s="451">
        <f>+ROUND(VXV39*VXW39,0)</f>
        <v>701</v>
      </c>
      <c r="VXY39" s="450" t="s">
        <v>327</v>
      </c>
      <c r="VXZ39" s="450" t="s">
        <v>144</v>
      </c>
      <c r="VYA39" s="446" t="s">
        <v>145</v>
      </c>
      <c r="VYB39" s="446" t="s">
        <v>131</v>
      </c>
      <c r="VYC39" s="446" t="s">
        <v>130</v>
      </c>
      <c r="VYD39" s="446">
        <v>0.5</v>
      </c>
      <c r="VYE39" s="451">
        <f>+VLOOKUP(VXZ39,[111]Insumos!$A$2:$F$2700,5,FALSE)</f>
        <v>1402</v>
      </c>
      <c r="VYF39" s="451">
        <f>+ROUND(VYD39*VYE39,0)</f>
        <v>701</v>
      </c>
      <c r="VYG39" s="450" t="s">
        <v>327</v>
      </c>
      <c r="VYH39" s="450" t="s">
        <v>144</v>
      </c>
      <c r="VYI39" s="446" t="s">
        <v>145</v>
      </c>
      <c r="VYJ39" s="446" t="s">
        <v>131</v>
      </c>
      <c r="VYK39" s="446" t="s">
        <v>130</v>
      </c>
      <c r="VYL39" s="446">
        <v>0.5</v>
      </c>
      <c r="VYM39" s="451">
        <f>+VLOOKUP(VYH39,[111]Insumos!$A$2:$F$2700,5,FALSE)</f>
        <v>1402</v>
      </c>
      <c r="VYN39" s="451">
        <f>+ROUND(VYL39*VYM39,0)</f>
        <v>701</v>
      </c>
      <c r="VYO39" s="450" t="s">
        <v>327</v>
      </c>
      <c r="VYP39" s="450" t="s">
        <v>144</v>
      </c>
      <c r="VYQ39" s="446" t="s">
        <v>145</v>
      </c>
      <c r="VYR39" s="446" t="s">
        <v>131</v>
      </c>
      <c r="VYS39" s="446" t="s">
        <v>130</v>
      </c>
      <c r="VYT39" s="446">
        <v>0.5</v>
      </c>
      <c r="VYU39" s="451">
        <f>+VLOOKUP(VYP39,[111]Insumos!$A$2:$F$2700,5,FALSE)</f>
        <v>1402</v>
      </c>
      <c r="VYV39" s="451">
        <f>+ROUND(VYT39*VYU39,0)</f>
        <v>701</v>
      </c>
      <c r="VYW39" s="450" t="s">
        <v>327</v>
      </c>
      <c r="VYX39" s="450" t="s">
        <v>144</v>
      </c>
      <c r="VYY39" s="446" t="s">
        <v>145</v>
      </c>
      <c r="VYZ39" s="446" t="s">
        <v>131</v>
      </c>
      <c r="VZA39" s="446" t="s">
        <v>130</v>
      </c>
      <c r="VZB39" s="446">
        <v>0.5</v>
      </c>
      <c r="VZC39" s="451">
        <f>+VLOOKUP(VYX39,[111]Insumos!$A$2:$F$2700,5,FALSE)</f>
        <v>1402</v>
      </c>
      <c r="VZD39" s="451">
        <f>+ROUND(VZB39*VZC39,0)</f>
        <v>701</v>
      </c>
      <c r="VZE39" s="450" t="s">
        <v>327</v>
      </c>
      <c r="VZF39" s="450" t="s">
        <v>144</v>
      </c>
      <c r="VZG39" s="446" t="s">
        <v>145</v>
      </c>
      <c r="VZH39" s="446" t="s">
        <v>131</v>
      </c>
      <c r="VZI39" s="446" t="s">
        <v>130</v>
      </c>
      <c r="VZJ39" s="446">
        <v>0.5</v>
      </c>
      <c r="VZK39" s="451">
        <f>+VLOOKUP(VZF39,[111]Insumos!$A$2:$F$2700,5,FALSE)</f>
        <v>1402</v>
      </c>
      <c r="VZL39" s="451">
        <f>+ROUND(VZJ39*VZK39,0)</f>
        <v>701</v>
      </c>
      <c r="VZM39" s="450" t="s">
        <v>327</v>
      </c>
      <c r="VZN39" s="450" t="s">
        <v>144</v>
      </c>
      <c r="VZO39" s="446" t="s">
        <v>145</v>
      </c>
      <c r="VZP39" s="446" t="s">
        <v>131</v>
      </c>
      <c r="VZQ39" s="446" t="s">
        <v>130</v>
      </c>
      <c r="VZR39" s="446">
        <v>0.5</v>
      </c>
      <c r="VZS39" s="451">
        <f>+VLOOKUP(VZN39,[111]Insumos!$A$2:$F$2700,5,FALSE)</f>
        <v>1402</v>
      </c>
      <c r="VZT39" s="451">
        <f>+ROUND(VZR39*VZS39,0)</f>
        <v>701</v>
      </c>
      <c r="VZU39" s="450" t="s">
        <v>327</v>
      </c>
      <c r="VZV39" s="450" t="s">
        <v>144</v>
      </c>
      <c r="VZW39" s="446" t="s">
        <v>145</v>
      </c>
      <c r="VZX39" s="446" t="s">
        <v>131</v>
      </c>
      <c r="VZY39" s="446" t="s">
        <v>130</v>
      </c>
      <c r="VZZ39" s="446">
        <v>0.5</v>
      </c>
      <c r="WAA39" s="451">
        <f>+VLOOKUP(VZV39,[111]Insumos!$A$2:$F$2700,5,FALSE)</f>
        <v>1402</v>
      </c>
      <c r="WAB39" s="451">
        <f>+ROUND(VZZ39*WAA39,0)</f>
        <v>701</v>
      </c>
      <c r="WAC39" s="450" t="s">
        <v>327</v>
      </c>
      <c r="WAD39" s="450" t="s">
        <v>144</v>
      </c>
      <c r="WAE39" s="446" t="s">
        <v>145</v>
      </c>
      <c r="WAF39" s="446" t="s">
        <v>131</v>
      </c>
      <c r="WAG39" s="446" t="s">
        <v>130</v>
      </c>
      <c r="WAH39" s="446">
        <v>0.5</v>
      </c>
      <c r="WAI39" s="451">
        <f>+VLOOKUP(WAD39,[111]Insumos!$A$2:$F$2700,5,FALSE)</f>
        <v>1402</v>
      </c>
      <c r="WAJ39" s="451">
        <f>+ROUND(WAH39*WAI39,0)</f>
        <v>701</v>
      </c>
      <c r="WAK39" s="450" t="s">
        <v>327</v>
      </c>
      <c r="WAL39" s="450" t="s">
        <v>144</v>
      </c>
      <c r="WAM39" s="446" t="s">
        <v>145</v>
      </c>
      <c r="WAN39" s="446" t="s">
        <v>131</v>
      </c>
      <c r="WAO39" s="446" t="s">
        <v>130</v>
      </c>
      <c r="WAP39" s="446">
        <v>0.5</v>
      </c>
      <c r="WAQ39" s="451">
        <f>+VLOOKUP(WAL39,[111]Insumos!$A$2:$F$2700,5,FALSE)</f>
        <v>1402</v>
      </c>
      <c r="WAR39" s="451">
        <f>+ROUND(WAP39*WAQ39,0)</f>
        <v>701</v>
      </c>
      <c r="WAS39" s="450" t="s">
        <v>327</v>
      </c>
      <c r="WAT39" s="450" t="s">
        <v>144</v>
      </c>
      <c r="WAU39" s="446" t="s">
        <v>145</v>
      </c>
      <c r="WAV39" s="446" t="s">
        <v>131</v>
      </c>
      <c r="WAW39" s="446" t="s">
        <v>130</v>
      </c>
      <c r="WAX39" s="446">
        <v>0.5</v>
      </c>
      <c r="WAY39" s="451">
        <f>+VLOOKUP(WAT39,[111]Insumos!$A$2:$F$2700,5,FALSE)</f>
        <v>1402</v>
      </c>
      <c r="WAZ39" s="451">
        <f>+ROUND(WAX39*WAY39,0)</f>
        <v>701</v>
      </c>
      <c r="WBA39" s="450" t="s">
        <v>327</v>
      </c>
      <c r="WBB39" s="450" t="s">
        <v>144</v>
      </c>
      <c r="WBC39" s="446" t="s">
        <v>145</v>
      </c>
      <c r="WBD39" s="446" t="s">
        <v>131</v>
      </c>
      <c r="WBE39" s="446" t="s">
        <v>130</v>
      </c>
      <c r="WBF39" s="446">
        <v>0.5</v>
      </c>
      <c r="WBG39" s="451">
        <f>+VLOOKUP(WBB39,[111]Insumos!$A$2:$F$2700,5,FALSE)</f>
        <v>1402</v>
      </c>
      <c r="WBH39" s="451">
        <f>+ROUND(WBF39*WBG39,0)</f>
        <v>701</v>
      </c>
      <c r="WBI39" s="450" t="s">
        <v>327</v>
      </c>
      <c r="WBJ39" s="450" t="s">
        <v>144</v>
      </c>
      <c r="WBK39" s="446" t="s">
        <v>145</v>
      </c>
      <c r="WBL39" s="446" t="s">
        <v>131</v>
      </c>
      <c r="WBM39" s="446" t="s">
        <v>130</v>
      </c>
      <c r="WBN39" s="446">
        <v>0.5</v>
      </c>
      <c r="WBO39" s="451">
        <f>+VLOOKUP(WBJ39,[111]Insumos!$A$2:$F$2700,5,FALSE)</f>
        <v>1402</v>
      </c>
      <c r="WBP39" s="451">
        <f>+ROUND(WBN39*WBO39,0)</f>
        <v>701</v>
      </c>
      <c r="WBQ39" s="450" t="s">
        <v>327</v>
      </c>
      <c r="WBR39" s="450" t="s">
        <v>144</v>
      </c>
      <c r="WBS39" s="446" t="s">
        <v>145</v>
      </c>
      <c r="WBT39" s="446" t="s">
        <v>131</v>
      </c>
      <c r="WBU39" s="446" t="s">
        <v>130</v>
      </c>
      <c r="WBV39" s="446">
        <v>0.5</v>
      </c>
      <c r="WBW39" s="451">
        <f>+VLOOKUP(WBR39,[111]Insumos!$A$2:$F$2700,5,FALSE)</f>
        <v>1402</v>
      </c>
      <c r="WBX39" s="451">
        <f>+ROUND(WBV39*WBW39,0)</f>
        <v>701</v>
      </c>
      <c r="WBY39" s="450" t="s">
        <v>327</v>
      </c>
      <c r="WBZ39" s="450" t="s">
        <v>144</v>
      </c>
      <c r="WCA39" s="446" t="s">
        <v>145</v>
      </c>
      <c r="WCB39" s="446" t="s">
        <v>131</v>
      </c>
      <c r="WCC39" s="446" t="s">
        <v>130</v>
      </c>
      <c r="WCD39" s="446">
        <v>0.5</v>
      </c>
      <c r="WCE39" s="451">
        <f>+VLOOKUP(WBZ39,[111]Insumos!$A$2:$F$2700,5,FALSE)</f>
        <v>1402</v>
      </c>
      <c r="WCF39" s="451">
        <f>+ROUND(WCD39*WCE39,0)</f>
        <v>701</v>
      </c>
      <c r="WCG39" s="450" t="s">
        <v>327</v>
      </c>
      <c r="WCH39" s="450" t="s">
        <v>144</v>
      </c>
      <c r="WCI39" s="446" t="s">
        <v>145</v>
      </c>
      <c r="WCJ39" s="446" t="s">
        <v>131</v>
      </c>
      <c r="WCK39" s="446" t="s">
        <v>130</v>
      </c>
      <c r="WCL39" s="446">
        <v>0.5</v>
      </c>
      <c r="WCM39" s="451">
        <f>+VLOOKUP(WCH39,[111]Insumos!$A$2:$F$2700,5,FALSE)</f>
        <v>1402</v>
      </c>
      <c r="WCN39" s="451">
        <f>+ROUND(WCL39*WCM39,0)</f>
        <v>701</v>
      </c>
      <c r="WCO39" s="450" t="s">
        <v>327</v>
      </c>
      <c r="WCP39" s="450" t="s">
        <v>144</v>
      </c>
      <c r="WCQ39" s="446" t="s">
        <v>145</v>
      </c>
      <c r="WCR39" s="446" t="s">
        <v>131</v>
      </c>
      <c r="WCS39" s="446" t="s">
        <v>130</v>
      </c>
      <c r="WCT39" s="446">
        <v>0.5</v>
      </c>
      <c r="WCU39" s="451">
        <f>+VLOOKUP(WCP39,[111]Insumos!$A$2:$F$2700,5,FALSE)</f>
        <v>1402</v>
      </c>
      <c r="WCV39" s="451">
        <f>+ROUND(WCT39*WCU39,0)</f>
        <v>701</v>
      </c>
      <c r="WCW39" s="450" t="s">
        <v>327</v>
      </c>
      <c r="WCX39" s="450" t="s">
        <v>144</v>
      </c>
      <c r="WCY39" s="446" t="s">
        <v>145</v>
      </c>
      <c r="WCZ39" s="446" t="s">
        <v>131</v>
      </c>
      <c r="WDA39" s="446" t="s">
        <v>130</v>
      </c>
      <c r="WDB39" s="446">
        <v>0.5</v>
      </c>
      <c r="WDC39" s="451">
        <f>+VLOOKUP(WCX39,[111]Insumos!$A$2:$F$2700,5,FALSE)</f>
        <v>1402</v>
      </c>
      <c r="WDD39" s="451">
        <f>+ROUND(WDB39*WDC39,0)</f>
        <v>701</v>
      </c>
      <c r="WDE39" s="450" t="s">
        <v>327</v>
      </c>
      <c r="WDF39" s="450" t="s">
        <v>144</v>
      </c>
      <c r="WDG39" s="446" t="s">
        <v>145</v>
      </c>
      <c r="WDH39" s="446" t="s">
        <v>131</v>
      </c>
      <c r="WDI39" s="446" t="s">
        <v>130</v>
      </c>
      <c r="WDJ39" s="446">
        <v>0.5</v>
      </c>
      <c r="WDK39" s="451">
        <f>+VLOOKUP(WDF39,[111]Insumos!$A$2:$F$2700,5,FALSE)</f>
        <v>1402</v>
      </c>
      <c r="WDL39" s="451">
        <f>+ROUND(WDJ39*WDK39,0)</f>
        <v>701</v>
      </c>
      <c r="WDM39" s="450" t="s">
        <v>327</v>
      </c>
      <c r="WDN39" s="450" t="s">
        <v>144</v>
      </c>
      <c r="WDO39" s="446" t="s">
        <v>145</v>
      </c>
      <c r="WDP39" s="446" t="s">
        <v>131</v>
      </c>
      <c r="WDQ39" s="446" t="s">
        <v>130</v>
      </c>
      <c r="WDR39" s="446">
        <v>0.5</v>
      </c>
      <c r="WDS39" s="451">
        <f>+VLOOKUP(WDN39,[111]Insumos!$A$2:$F$2700,5,FALSE)</f>
        <v>1402</v>
      </c>
      <c r="WDT39" s="451">
        <f>+ROUND(WDR39*WDS39,0)</f>
        <v>701</v>
      </c>
      <c r="WDU39" s="450" t="s">
        <v>327</v>
      </c>
      <c r="WDV39" s="450" t="s">
        <v>144</v>
      </c>
      <c r="WDW39" s="446" t="s">
        <v>145</v>
      </c>
      <c r="WDX39" s="446" t="s">
        <v>131</v>
      </c>
      <c r="WDY39" s="446" t="s">
        <v>130</v>
      </c>
      <c r="WDZ39" s="446">
        <v>0.5</v>
      </c>
      <c r="WEA39" s="451">
        <f>+VLOOKUP(WDV39,[111]Insumos!$A$2:$F$2700,5,FALSE)</f>
        <v>1402</v>
      </c>
      <c r="WEB39" s="451">
        <f>+ROUND(WDZ39*WEA39,0)</f>
        <v>701</v>
      </c>
      <c r="WEC39" s="450" t="s">
        <v>327</v>
      </c>
      <c r="WED39" s="450" t="s">
        <v>144</v>
      </c>
      <c r="WEE39" s="446" t="s">
        <v>145</v>
      </c>
      <c r="WEF39" s="446" t="s">
        <v>131</v>
      </c>
      <c r="WEG39" s="446" t="s">
        <v>130</v>
      </c>
      <c r="WEH39" s="446">
        <v>0.5</v>
      </c>
      <c r="WEI39" s="451">
        <f>+VLOOKUP(WED39,[111]Insumos!$A$2:$F$2700,5,FALSE)</f>
        <v>1402</v>
      </c>
      <c r="WEJ39" s="451">
        <f>+ROUND(WEH39*WEI39,0)</f>
        <v>701</v>
      </c>
      <c r="WEK39" s="450" t="s">
        <v>327</v>
      </c>
      <c r="WEL39" s="450" t="s">
        <v>144</v>
      </c>
      <c r="WEM39" s="446" t="s">
        <v>145</v>
      </c>
      <c r="WEN39" s="446" t="s">
        <v>131</v>
      </c>
      <c r="WEO39" s="446" t="s">
        <v>130</v>
      </c>
      <c r="WEP39" s="446">
        <v>0.5</v>
      </c>
      <c r="WEQ39" s="451">
        <f>+VLOOKUP(WEL39,[111]Insumos!$A$2:$F$2700,5,FALSE)</f>
        <v>1402</v>
      </c>
      <c r="WER39" s="451">
        <f>+ROUND(WEP39*WEQ39,0)</f>
        <v>701</v>
      </c>
      <c r="WES39" s="450" t="s">
        <v>327</v>
      </c>
      <c r="WET39" s="450" t="s">
        <v>144</v>
      </c>
      <c r="WEU39" s="446" t="s">
        <v>145</v>
      </c>
      <c r="WEV39" s="446" t="s">
        <v>131</v>
      </c>
      <c r="WEW39" s="446" t="s">
        <v>130</v>
      </c>
      <c r="WEX39" s="446">
        <v>0.5</v>
      </c>
      <c r="WEY39" s="451">
        <f>+VLOOKUP(WET39,[111]Insumos!$A$2:$F$2700,5,FALSE)</f>
        <v>1402</v>
      </c>
      <c r="WEZ39" s="451">
        <f>+ROUND(WEX39*WEY39,0)</f>
        <v>701</v>
      </c>
      <c r="WFA39" s="450" t="s">
        <v>327</v>
      </c>
      <c r="WFB39" s="450" t="s">
        <v>144</v>
      </c>
      <c r="WFC39" s="446" t="s">
        <v>145</v>
      </c>
      <c r="WFD39" s="446" t="s">
        <v>131</v>
      </c>
      <c r="WFE39" s="446" t="s">
        <v>130</v>
      </c>
      <c r="WFF39" s="446">
        <v>0.5</v>
      </c>
      <c r="WFG39" s="451">
        <f>+VLOOKUP(WFB39,[111]Insumos!$A$2:$F$2700,5,FALSE)</f>
        <v>1402</v>
      </c>
      <c r="WFH39" s="451">
        <f>+ROUND(WFF39*WFG39,0)</f>
        <v>701</v>
      </c>
      <c r="WFI39" s="450" t="s">
        <v>327</v>
      </c>
      <c r="WFJ39" s="450" t="s">
        <v>144</v>
      </c>
      <c r="WFK39" s="446" t="s">
        <v>145</v>
      </c>
      <c r="WFL39" s="446" t="s">
        <v>131</v>
      </c>
      <c r="WFM39" s="446" t="s">
        <v>130</v>
      </c>
      <c r="WFN39" s="446">
        <v>0.5</v>
      </c>
      <c r="WFO39" s="451">
        <f>+VLOOKUP(WFJ39,[111]Insumos!$A$2:$F$2700,5,FALSE)</f>
        <v>1402</v>
      </c>
      <c r="WFP39" s="451">
        <f>+ROUND(WFN39*WFO39,0)</f>
        <v>701</v>
      </c>
      <c r="WFQ39" s="450" t="s">
        <v>327</v>
      </c>
      <c r="WFR39" s="450" t="s">
        <v>144</v>
      </c>
      <c r="WFS39" s="446" t="s">
        <v>145</v>
      </c>
      <c r="WFT39" s="446" t="s">
        <v>131</v>
      </c>
      <c r="WFU39" s="446" t="s">
        <v>130</v>
      </c>
      <c r="WFV39" s="446">
        <v>0.5</v>
      </c>
      <c r="WFW39" s="451">
        <f>+VLOOKUP(WFR39,[111]Insumos!$A$2:$F$2700,5,FALSE)</f>
        <v>1402</v>
      </c>
      <c r="WFX39" s="451">
        <f>+ROUND(WFV39*WFW39,0)</f>
        <v>701</v>
      </c>
      <c r="WFY39" s="450" t="s">
        <v>327</v>
      </c>
      <c r="WFZ39" s="450" t="s">
        <v>144</v>
      </c>
      <c r="WGA39" s="446" t="s">
        <v>145</v>
      </c>
      <c r="WGB39" s="446" t="s">
        <v>131</v>
      </c>
      <c r="WGC39" s="446" t="s">
        <v>130</v>
      </c>
      <c r="WGD39" s="446">
        <v>0.5</v>
      </c>
      <c r="WGE39" s="451">
        <f>+VLOOKUP(WFZ39,[111]Insumos!$A$2:$F$2700,5,FALSE)</f>
        <v>1402</v>
      </c>
      <c r="WGF39" s="451">
        <f>+ROUND(WGD39*WGE39,0)</f>
        <v>701</v>
      </c>
      <c r="WGG39" s="450" t="s">
        <v>327</v>
      </c>
      <c r="WGH39" s="450" t="s">
        <v>144</v>
      </c>
      <c r="WGI39" s="446" t="s">
        <v>145</v>
      </c>
      <c r="WGJ39" s="446" t="s">
        <v>131</v>
      </c>
      <c r="WGK39" s="446" t="s">
        <v>130</v>
      </c>
      <c r="WGL39" s="446">
        <v>0.5</v>
      </c>
      <c r="WGM39" s="451">
        <f>+VLOOKUP(WGH39,[111]Insumos!$A$2:$F$2700,5,FALSE)</f>
        <v>1402</v>
      </c>
      <c r="WGN39" s="451">
        <f>+ROUND(WGL39*WGM39,0)</f>
        <v>701</v>
      </c>
      <c r="WGO39" s="450" t="s">
        <v>327</v>
      </c>
      <c r="WGP39" s="450" t="s">
        <v>144</v>
      </c>
      <c r="WGQ39" s="446" t="s">
        <v>145</v>
      </c>
      <c r="WGR39" s="446" t="s">
        <v>131</v>
      </c>
      <c r="WGS39" s="446" t="s">
        <v>130</v>
      </c>
      <c r="WGT39" s="446">
        <v>0.5</v>
      </c>
      <c r="WGU39" s="451">
        <f>+VLOOKUP(WGP39,[111]Insumos!$A$2:$F$2700,5,FALSE)</f>
        <v>1402</v>
      </c>
      <c r="WGV39" s="451">
        <f>+ROUND(WGT39*WGU39,0)</f>
        <v>701</v>
      </c>
      <c r="WGW39" s="450" t="s">
        <v>327</v>
      </c>
      <c r="WGX39" s="450" t="s">
        <v>144</v>
      </c>
      <c r="WGY39" s="446" t="s">
        <v>145</v>
      </c>
      <c r="WGZ39" s="446" t="s">
        <v>131</v>
      </c>
      <c r="WHA39" s="446" t="s">
        <v>130</v>
      </c>
      <c r="WHB39" s="446">
        <v>0.5</v>
      </c>
      <c r="WHC39" s="451">
        <f>+VLOOKUP(WGX39,[111]Insumos!$A$2:$F$2700,5,FALSE)</f>
        <v>1402</v>
      </c>
      <c r="WHD39" s="451">
        <f>+ROUND(WHB39*WHC39,0)</f>
        <v>701</v>
      </c>
      <c r="WHE39" s="450" t="s">
        <v>327</v>
      </c>
      <c r="WHF39" s="450" t="s">
        <v>144</v>
      </c>
      <c r="WHG39" s="446" t="s">
        <v>145</v>
      </c>
      <c r="WHH39" s="446" t="s">
        <v>131</v>
      </c>
      <c r="WHI39" s="446" t="s">
        <v>130</v>
      </c>
      <c r="WHJ39" s="446">
        <v>0.5</v>
      </c>
      <c r="WHK39" s="451">
        <f>+VLOOKUP(WHF39,[111]Insumos!$A$2:$F$2700,5,FALSE)</f>
        <v>1402</v>
      </c>
      <c r="WHL39" s="451">
        <f>+ROUND(WHJ39*WHK39,0)</f>
        <v>701</v>
      </c>
      <c r="WHM39" s="450" t="s">
        <v>327</v>
      </c>
      <c r="WHN39" s="450" t="s">
        <v>144</v>
      </c>
      <c r="WHO39" s="446" t="s">
        <v>145</v>
      </c>
      <c r="WHP39" s="446" t="s">
        <v>131</v>
      </c>
      <c r="WHQ39" s="446" t="s">
        <v>130</v>
      </c>
      <c r="WHR39" s="446">
        <v>0.5</v>
      </c>
      <c r="WHS39" s="451">
        <f>+VLOOKUP(WHN39,[111]Insumos!$A$2:$F$2700,5,FALSE)</f>
        <v>1402</v>
      </c>
      <c r="WHT39" s="451">
        <f>+ROUND(WHR39*WHS39,0)</f>
        <v>701</v>
      </c>
      <c r="WHU39" s="450" t="s">
        <v>327</v>
      </c>
      <c r="WHV39" s="450" t="s">
        <v>144</v>
      </c>
      <c r="WHW39" s="446" t="s">
        <v>145</v>
      </c>
      <c r="WHX39" s="446" t="s">
        <v>131</v>
      </c>
      <c r="WHY39" s="446" t="s">
        <v>130</v>
      </c>
      <c r="WHZ39" s="446">
        <v>0.5</v>
      </c>
      <c r="WIA39" s="451">
        <f>+VLOOKUP(WHV39,[111]Insumos!$A$2:$F$2700,5,FALSE)</f>
        <v>1402</v>
      </c>
      <c r="WIB39" s="451">
        <f>+ROUND(WHZ39*WIA39,0)</f>
        <v>701</v>
      </c>
      <c r="WIC39" s="450" t="s">
        <v>327</v>
      </c>
      <c r="WID39" s="450" t="s">
        <v>144</v>
      </c>
      <c r="WIE39" s="446" t="s">
        <v>145</v>
      </c>
      <c r="WIF39" s="446" t="s">
        <v>131</v>
      </c>
      <c r="WIG39" s="446" t="s">
        <v>130</v>
      </c>
      <c r="WIH39" s="446">
        <v>0.5</v>
      </c>
      <c r="WII39" s="451">
        <f>+VLOOKUP(WID39,[111]Insumos!$A$2:$F$2700,5,FALSE)</f>
        <v>1402</v>
      </c>
      <c r="WIJ39" s="451">
        <f>+ROUND(WIH39*WII39,0)</f>
        <v>701</v>
      </c>
      <c r="WIK39" s="450" t="s">
        <v>327</v>
      </c>
      <c r="WIL39" s="450" t="s">
        <v>144</v>
      </c>
      <c r="WIM39" s="446" t="s">
        <v>145</v>
      </c>
      <c r="WIN39" s="446" t="s">
        <v>131</v>
      </c>
      <c r="WIO39" s="446" t="s">
        <v>130</v>
      </c>
      <c r="WIP39" s="446">
        <v>0.5</v>
      </c>
      <c r="WIQ39" s="451">
        <f>+VLOOKUP(WIL39,[111]Insumos!$A$2:$F$2700,5,FALSE)</f>
        <v>1402</v>
      </c>
      <c r="WIR39" s="451">
        <f>+ROUND(WIP39*WIQ39,0)</f>
        <v>701</v>
      </c>
      <c r="WIS39" s="450" t="s">
        <v>327</v>
      </c>
      <c r="WIT39" s="450" t="s">
        <v>144</v>
      </c>
      <c r="WIU39" s="446" t="s">
        <v>145</v>
      </c>
      <c r="WIV39" s="446" t="s">
        <v>131</v>
      </c>
      <c r="WIW39" s="446" t="s">
        <v>130</v>
      </c>
      <c r="WIX39" s="446">
        <v>0.5</v>
      </c>
      <c r="WIY39" s="451">
        <f>+VLOOKUP(WIT39,[111]Insumos!$A$2:$F$2700,5,FALSE)</f>
        <v>1402</v>
      </c>
      <c r="WIZ39" s="451">
        <f>+ROUND(WIX39*WIY39,0)</f>
        <v>701</v>
      </c>
      <c r="WJA39" s="450" t="s">
        <v>327</v>
      </c>
      <c r="WJB39" s="450" t="s">
        <v>144</v>
      </c>
      <c r="WJC39" s="446" t="s">
        <v>145</v>
      </c>
      <c r="WJD39" s="446" t="s">
        <v>131</v>
      </c>
      <c r="WJE39" s="446" t="s">
        <v>130</v>
      </c>
      <c r="WJF39" s="446">
        <v>0.5</v>
      </c>
      <c r="WJG39" s="451">
        <f>+VLOOKUP(WJB39,[111]Insumos!$A$2:$F$2700,5,FALSE)</f>
        <v>1402</v>
      </c>
      <c r="WJH39" s="451">
        <f>+ROUND(WJF39*WJG39,0)</f>
        <v>701</v>
      </c>
      <c r="WJI39" s="450" t="s">
        <v>327</v>
      </c>
      <c r="WJJ39" s="450" t="s">
        <v>144</v>
      </c>
      <c r="WJK39" s="446" t="s">
        <v>145</v>
      </c>
      <c r="WJL39" s="446" t="s">
        <v>131</v>
      </c>
      <c r="WJM39" s="446" t="s">
        <v>130</v>
      </c>
      <c r="WJN39" s="446">
        <v>0.5</v>
      </c>
      <c r="WJO39" s="451">
        <f>+VLOOKUP(WJJ39,[111]Insumos!$A$2:$F$2700,5,FALSE)</f>
        <v>1402</v>
      </c>
      <c r="WJP39" s="451">
        <f>+ROUND(WJN39*WJO39,0)</f>
        <v>701</v>
      </c>
      <c r="WJQ39" s="450" t="s">
        <v>327</v>
      </c>
      <c r="WJR39" s="450" t="s">
        <v>144</v>
      </c>
      <c r="WJS39" s="446" t="s">
        <v>145</v>
      </c>
      <c r="WJT39" s="446" t="s">
        <v>131</v>
      </c>
      <c r="WJU39" s="446" t="s">
        <v>130</v>
      </c>
      <c r="WJV39" s="446">
        <v>0.5</v>
      </c>
      <c r="WJW39" s="451">
        <f>+VLOOKUP(WJR39,[111]Insumos!$A$2:$F$2700,5,FALSE)</f>
        <v>1402</v>
      </c>
      <c r="WJX39" s="451">
        <f>+ROUND(WJV39*WJW39,0)</f>
        <v>701</v>
      </c>
      <c r="WJY39" s="450" t="s">
        <v>327</v>
      </c>
      <c r="WJZ39" s="450" t="s">
        <v>144</v>
      </c>
      <c r="WKA39" s="446" t="s">
        <v>145</v>
      </c>
      <c r="WKB39" s="446" t="s">
        <v>131</v>
      </c>
      <c r="WKC39" s="446" t="s">
        <v>130</v>
      </c>
      <c r="WKD39" s="446">
        <v>0.5</v>
      </c>
      <c r="WKE39" s="451">
        <f>+VLOOKUP(WJZ39,[111]Insumos!$A$2:$F$2700,5,FALSE)</f>
        <v>1402</v>
      </c>
      <c r="WKF39" s="451">
        <f>+ROUND(WKD39*WKE39,0)</f>
        <v>701</v>
      </c>
      <c r="WKG39" s="450" t="s">
        <v>327</v>
      </c>
      <c r="WKH39" s="450" t="s">
        <v>144</v>
      </c>
      <c r="WKI39" s="446" t="s">
        <v>145</v>
      </c>
      <c r="WKJ39" s="446" t="s">
        <v>131</v>
      </c>
      <c r="WKK39" s="446" t="s">
        <v>130</v>
      </c>
      <c r="WKL39" s="446">
        <v>0.5</v>
      </c>
      <c r="WKM39" s="451">
        <f>+VLOOKUP(WKH39,[111]Insumos!$A$2:$F$2700,5,FALSE)</f>
        <v>1402</v>
      </c>
      <c r="WKN39" s="451">
        <f>+ROUND(WKL39*WKM39,0)</f>
        <v>701</v>
      </c>
      <c r="WKO39" s="450" t="s">
        <v>327</v>
      </c>
      <c r="WKP39" s="450" t="s">
        <v>144</v>
      </c>
      <c r="WKQ39" s="446" t="s">
        <v>145</v>
      </c>
      <c r="WKR39" s="446" t="s">
        <v>131</v>
      </c>
      <c r="WKS39" s="446" t="s">
        <v>130</v>
      </c>
      <c r="WKT39" s="446">
        <v>0.5</v>
      </c>
      <c r="WKU39" s="451">
        <f>+VLOOKUP(WKP39,[111]Insumos!$A$2:$F$2700,5,FALSE)</f>
        <v>1402</v>
      </c>
      <c r="WKV39" s="451">
        <f>+ROUND(WKT39*WKU39,0)</f>
        <v>701</v>
      </c>
      <c r="WKW39" s="450" t="s">
        <v>327</v>
      </c>
      <c r="WKX39" s="450" t="s">
        <v>144</v>
      </c>
      <c r="WKY39" s="446" t="s">
        <v>145</v>
      </c>
      <c r="WKZ39" s="446" t="s">
        <v>131</v>
      </c>
      <c r="WLA39" s="446" t="s">
        <v>130</v>
      </c>
      <c r="WLB39" s="446">
        <v>0.5</v>
      </c>
      <c r="WLC39" s="451">
        <f>+VLOOKUP(WKX39,[111]Insumos!$A$2:$F$2700,5,FALSE)</f>
        <v>1402</v>
      </c>
      <c r="WLD39" s="451">
        <f>+ROUND(WLB39*WLC39,0)</f>
        <v>701</v>
      </c>
      <c r="WLE39" s="450" t="s">
        <v>327</v>
      </c>
      <c r="WLF39" s="450" t="s">
        <v>144</v>
      </c>
      <c r="WLG39" s="446" t="s">
        <v>145</v>
      </c>
      <c r="WLH39" s="446" t="s">
        <v>131</v>
      </c>
      <c r="WLI39" s="446" t="s">
        <v>130</v>
      </c>
      <c r="WLJ39" s="446">
        <v>0.5</v>
      </c>
      <c r="WLK39" s="451">
        <f>+VLOOKUP(WLF39,[111]Insumos!$A$2:$F$2700,5,FALSE)</f>
        <v>1402</v>
      </c>
      <c r="WLL39" s="451">
        <f>+ROUND(WLJ39*WLK39,0)</f>
        <v>701</v>
      </c>
      <c r="WLM39" s="450" t="s">
        <v>327</v>
      </c>
      <c r="WLN39" s="450" t="s">
        <v>144</v>
      </c>
      <c r="WLO39" s="446" t="s">
        <v>145</v>
      </c>
      <c r="WLP39" s="446" t="s">
        <v>131</v>
      </c>
      <c r="WLQ39" s="446" t="s">
        <v>130</v>
      </c>
      <c r="WLR39" s="446">
        <v>0.5</v>
      </c>
      <c r="WLS39" s="451">
        <f>+VLOOKUP(WLN39,[111]Insumos!$A$2:$F$2700,5,FALSE)</f>
        <v>1402</v>
      </c>
      <c r="WLT39" s="451">
        <f>+ROUND(WLR39*WLS39,0)</f>
        <v>701</v>
      </c>
      <c r="WLU39" s="450" t="s">
        <v>327</v>
      </c>
      <c r="WLV39" s="450" t="s">
        <v>144</v>
      </c>
      <c r="WLW39" s="446" t="s">
        <v>145</v>
      </c>
      <c r="WLX39" s="446" t="s">
        <v>131</v>
      </c>
      <c r="WLY39" s="446" t="s">
        <v>130</v>
      </c>
      <c r="WLZ39" s="446">
        <v>0.5</v>
      </c>
      <c r="WMA39" s="451">
        <f>+VLOOKUP(WLV39,[111]Insumos!$A$2:$F$2700,5,FALSE)</f>
        <v>1402</v>
      </c>
      <c r="WMB39" s="451">
        <f>+ROUND(WLZ39*WMA39,0)</f>
        <v>701</v>
      </c>
      <c r="WMC39" s="450" t="s">
        <v>327</v>
      </c>
      <c r="WMD39" s="450" t="s">
        <v>144</v>
      </c>
      <c r="WME39" s="446" t="s">
        <v>145</v>
      </c>
      <c r="WMF39" s="446" t="s">
        <v>131</v>
      </c>
      <c r="WMG39" s="446" t="s">
        <v>130</v>
      </c>
      <c r="WMH39" s="446">
        <v>0.5</v>
      </c>
      <c r="WMI39" s="451">
        <f>+VLOOKUP(WMD39,[111]Insumos!$A$2:$F$2700,5,FALSE)</f>
        <v>1402</v>
      </c>
      <c r="WMJ39" s="451">
        <f>+ROUND(WMH39*WMI39,0)</f>
        <v>701</v>
      </c>
      <c r="WMK39" s="450" t="s">
        <v>327</v>
      </c>
      <c r="WML39" s="450" t="s">
        <v>144</v>
      </c>
      <c r="WMM39" s="446" t="s">
        <v>145</v>
      </c>
      <c r="WMN39" s="446" t="s">
        <v>131</v>
      </c>
      <c r="WMO39" s="446" t="s">
        <v>130</v>
      </c>
      <c r="WMP39" s="446">
        <v>0.5</v>
      </c>
      <c r="WMQ39" s="451">
        <f>+VLOOKUP(WML39,[111]Insumos!$A$2:$F$2700,5,FALSE)</f>
        <v>1402</v>
      </c>
      <c r="WMR39" s="451">
        <f>+ROUND(WMP39*WMQ39,0)</f>
        <v>701</v>
      </c>
      <c r="WMS39" s="450" t="s">
        <v>327</v>
      </c>
      <c r="WMT39" s="450" t="s">
        <v>144</v>
      </c>
      <c r="WMU39" s="446" t="s">
        <v>145</v>
      </c>
      <c r="WMV39" s="446" t="s">
        <v>131</v>
      </c>
      <c r="WMW39" s="446" t="s">
        <v>130</v>
      </c>
      <c r="WMX39" s="446">
        <v>0.5</v>
      </c>
      <c r="WMY39" s="451">
        <f>+VLOOKUP(WMT39,[111]Insumos!$A$2:$F$2700,5,FALSE)</f>
        <v>1402</v>
      </c>
      <c r="WMZ39" s="451">
        <f>+ROUND(WMX39*WMY39,0)</f>
        <v>701</v>
      </c>
      <c r="WNA39" s="450" t="s">
        <v>327</v>
      </c>
      <c r="WNB39" s="450" t="s">
        <v>144</v>
      </c>
      <c r="WNC39" s="446" t="s">
        <v>145</v>
      </c>
      <c r="WND39" s="446" t="s">
        <v>131</v>
      </c>
      <c r="WNE39" s="446" t="s">
        <v>130</v>
      </c>
      <c r="WNF39" s="446">
        <v>0.5</v>
      </c>
      <c r="WNG39" s="451">
        <f>+VLOOKUP(WNB39,[111]Insumos!$A$2:$F$2700,5,FALSE)</f>
        <v>1402</v>
      </c>
      <c r="WNH39" s="451">
        <f>+ROUND(WNF39*WNG39,0)</f>
        <v>701</v>
      </c>
      <c r="WNI39" s="450" t="s">
        <v>327</v>
      </c>
      <c r="WNJ39" s="450" t="s">
        <v>144</v>
      </c>
      <c r="WNK39" s="446" t="s">
        <v>145</v>
      </c>
      <c r="WNL39" s="446" t="s">
        <v>131</v>
      </c>
      <c r="WNM39" s="446" t="s">
        <v>130</v>
      </c>
      <c r="WNN39" s="446">
        <v>0.5</v>
      </c>
      <c r="WNO39" s="451">
        <f>+VLOOKUP(WNJ39,[111]Insumos!$A$2:$F$2700,5,FALSE)</f>
        <v>1402</v>
      </c>
      <c r="WNP39" s="451">
        <f>+ROUND(WNN39*WNO39,0)</f>
        <v>701</v>
      </c>
      <c r="WNQ39" s="450" t="s">
        <v>327</v>
      </c>
      <c r="WNR39" s="450" t="s">
        <v>144</v>
      </c>
      <c r="WNS39" s="446" t="s">
        <v>145</v>
      </c>
      <c r="WNT39" s="446" t="s">
        <v>131</v>
      </c>
      <c r="WNU39" s="446" t="s">
        <v>130</v>
      </c>
      <c r="WNV39" s="446">
        <v>0.5</v>
      </c>
      <c r="WNW39" s="451">
        <f>+VLOOKUP(WNR39,[111]Insumos!$A$2:$F$2700,5,FALSE)</f>
        <v>1402</v>
      </c>
      <c r="WNX39" s="451">
        <f>+ROUND(WNV39*WNW39,0)</f>
        <v>701</v>
      </c>
      <c r="WNY39" s="450" t="s">
        <v>327</v>
      </c>
      <c r="WNZ39" s="450" t="s">
        <v>144</v>
      </c>
      <c r="WOA39" s="446" t="s">
        <v>145</v>
      </c>
      <c r="WOB39" s="446" t="s">
        <v>131</v>
      </c>
      <c r="WOC39" s="446" t="s">
        <v>130</v>
      </c>
      <c r="WOD39" s="446">
        <v>0.5</v>
      </c>
      <c r="WOE39" s="451">
        <f>+VLOOKUP(WNZ39,[111]Insumos!$A$2:$F$2700,5,FALSE)</f>
        <v>1402</v>
      </c>
      <c r="WOF39" s="451">
        <f>+ROUND(WOD39*WOE39,0)</f>
        <v>701</v>
      </c>
      <c r="WOG39" s="450" t="s">
        <v>327</v>
      </c>
      <c r="WOH39" s="450" t="s">
        <v>144</v>
      </c>
      <c r="WOI39" s="446" t="s">
        <v>145</v>
      </c>
      <c r="WOJ39" s="446" t="s">
        <v>131</v>
      </c>
      <c r="WOK39" s="446" t="s">
        <v>130</v>
      </c>
      <c r="WOL39" s="446">
        <v>0.5</v>
      </c>
      <c r="WOM39" s="451">
        <f>+VLOOKUP(WOH39,[111]Insumos!$A$2:$F$2700,5,FALSE)</f>
        <v>1402</v>
      </c>
      <c r="WON39" s="451">
        <f>+ROUND(WOL39*WOM39,0)</f>
        <v>701</v>
      </c>
      <c r="WOO39" s="450" t="s">
        <v>327</v>
      </c>
      <c r="WOP39" s="450" t="s">
        <v>144</v>
      </c>
      <c r="WOQ39" s="446" t="s">
        <v>145</v>
      </c>
      <c r="WOR39" s="446" t="s">
        <v>131</v>
      </c>
      <c r="WOS39" s="446" t="s">
        <v>130</v>
      </c>
      <c r="WOT39" s="446">
        <v>0.5</v>
      </c>
      <c r="WOU39" s="451">
        <f>+VLOOKUP(WOP39,[111]Insumos!$A$2:$F$2700,5,FALSE)</f>
        <v>1402</v>
      </c>
      <c r="WOV39" s="451">
        <f>+ROUND(WOT39*WOU39,0)</f>
        <v>701</v>
      </c>
      <c r="WOW39" s="450" t="s">
        <v>327</v>
      </c>
      <c r="WOX39" s="450" t="s">
        <v>144</v>
      </c>
      <c r="WOY39" s="446" t="s">
        <v>145</v>
      </c>
      <c r="WOZ39" s="446" t="s">
        <v>131</v>
      </c>
      <c r="WPA39" s="446" t="s">
        <v>130</v>
      </c>
      <c r="WPB39" s="446">
        <v>0.5</v>
      </c>
      <c r="WPC39" s="451">
        <f>+VLOOKUP(WOX39,[111]Insumos!$A$2:$F$2700,5,FALSE)</f>
        <v>1402</v>
      </c>
      <c r="WPD39" s="451">
        <f>+ROUND(WPB39*WPC39,0)</f>
        <v>701</v>
      </c>
      <c r="WPE39" s="450" t="s">
        <v>327</v>
      </c>
      <c r="WPF39" s="450" t="s">
        <v>144</v>
      </c>
      <c r="WPG39" s="446" t="s">
        <v>145</v>
      </c>
      <c r="WPH39" s="446" t="s">
        <v>131</v>
      </c>
      <c r="WPI39" s="446" t="s">
        <v>130</v>
      </c>
      <c r="WPJ39" s="446">
        <v>0.5</v>
      </c>
      <c r="WPK39" s="451">
        <f>+VLOOKUP(WPF39,[111]Insumos!$A$2:$F$2700,5,FALSE)</f>
        <v>1402</v>
      </c>
      <c r="WPL39" s="451">
        <f>+ROUND(WPJ39*WPK39,0)</f>
        <v>701</v>
      </c>
      <c r="WPM39" s="450" t="s">
        <v>327</v>
      </c>
      <c r="WPN39" s="450" t="s">
        <v>144</v>
      </c>
      <c r="WPO39" s="446" t="s">
        <v>145</v>
      </c>
      <c r="WPP39" s="446" t="s">
        <v>131</v>
      </c>
      <c r="WPQ39" s="446" t="s">
        <v>130</v>
      </c>
      <c r="WPR39" s="446">
        <v>0.5</v>
      </c>
      <c r="WPS39" s="451">
        <f>+VLOOKUP(WPN39,[111]Insumos!$A$2:$F$2700,5,FALSE)</f>
        <v>1402</v>
      </c>
      <c r="WPT39" s="451">
        <f>+ROUND(WPR39*WPS39,0)</f>
        <v>701</v>
      </c>
      <c r="WPU39" s="450" t="s">
        <v>327</v>
      </c>
      <c r="WPV39" s="450" t="s">
        <v>144</v>
      </c>
      <c r="WPW39" s="446" t="s">
        <v>145</v>
      </c>
      <c r="WPX39" s="446" t="s">
        <v>131</v>
      </c>
      <c r="WPY39" s="446" t="s">
        <v>130</v>
      </c>
      <c r="WPZ39" s="446">
        <v>0.5</v>
      </c>
      <c r="WQA39" s="451">
        <f>+VLOOKUP(WPV39,[111]Insumos!$A$2:$F$2700,5,FALSE)</f>
        <v>1402</v>
      </c>
      <c r="WQB39" s="451">
        <f>+ROUND(WPZ39*WQA39,0)</f>
        <v>701</v>
      </c>
      <c r="WQC39" s="450" t="s">
        <v>327</v>
      </c>
      <c r="WQD39" s="450" t="s">
        <v>144</v>
      </c>
      <c r="WQE39" s="446" t="s">
        <v>145</v>
      </c>
      <c r="WQF39" s="446" t="s">
        <v>131</v>
      </c>
      <c r="WQG39" s="446" t="s">
        <v>130</v>
      </c>
      <c r="WQH39" s="446">
        <v>0.5</v>
      </c>
      <c r="WQI39" s="451">
        <f>+VLOOKUP(WQD39,[111]Insumos!$A$2:$F$2700,5,FALSE)</f>
        <v>1402</v>
      </c>
      <c r="WQJ39" s="451">
        <f>+ROUND(WQH39*WQI39,0)</f>
        <v>701</v>
      </c>
      <c r="WQK39" s="450" t="s">
        <v>327</v>
      </c>
      <c r="WQL39" s="450" t="s">
        <v>144</v>
      </c>
      <c r="WQM39" s="446" t="s">
        <v>145</v>
      </c>
      <c r="WQN39" s="446" t="s">
        <v>131</v>
      </c>
      <c r="WQO39" s="446" t="s">
        <v>130</v>
      </c>
      <c r="WQP39" s="446">
        <v>0.5</v>
      </c>
      <c r="WQQ39" s="451">
        <f>+VLOOKUP(WQL39,[111]Insumos!$A$2:$F$2700,5,FALSE)</f>
        <v>1402</v>
      </c>
      <c r="WQR39" s="451">
        <f>+ROUND(WQP39*WQQ39,0)</f>
        <v>701</v>
      </c>
      <c r="WQS39" s="450" t="s">
        <v>327</v>
      </c>
      <c r="WQT39" s="450" t="s">
        <v>144</v>
      </c>
      <c r="WQU39" s="446" t="s">
        <v>145</v>
      </c>
      <c r="WQV39" s="446" t="s">
        <v>131</v>
      </c>
      <c r="WQW39" s="446" t="s">
        <v>130</v>
      </c>
      <c r="WQX39" s="446">
        <v>0.5</v>
      </c>
      <c r="WQY39" s="451">
        <f>+VLOOKUP(WQT39,[111]Insumos!$A$2:$F$2700,5,FALSE)</f>
        <v>1402</v>
      </c>
      <c r="WQZ39" s="451">
        <f>+ROUND(WQX39*WQY39,0)</f>
        <v>701</v>
      </c>
      <c r="WRA39" s="450" t="s">
        <v>327</v>
      </c>
      <c r="WRB39" s="450" t="s">
        <v>144</v>
      </c>
      <c r="WRC39" s="446" t="s">
        <v>145</v>
      </c>
      <c r="WRD39" s="446" t="s">
        <v>131</v>
      </c>
      <c r="WRE39" s="446" t="s">
        <v>130</v>
      </c>
      <c r="WRF39" s="446">
        <v>0.5</v>
      </c>
      <c r="WRG39" s="451">
        <f>+VLOOKUP(WRB39,[111]Insumos!$A$2:$F$2700,5,FALSE)</f>
        <v>1402</v>
      </c>
      <c r="WRH39" s="451">
        <f>+ROUND(WRF39*WRG39,0)</f>
        <v>701</v>
      </c>
      <c r="WRI39" s="450" t="s">
        <v>327</v>
      </c>
      <c r="WRJ39" s="450" t="s">
        <v>144</v>
      </c>
      <c r="WRK39" s="446" t="s">
        <v>145</v>
      </c>
      <c r="WRL39" s="446" t="s">
        <v>131</v>
      </c>
      <c r="WRM39" s="446" t="s">
        <v>130</v>
      </c>
      <c r="WRN39" s="446">
        <v>0.5</v>
      </c>
      <c r="WRO39" s="451">
        <f>+VLOOKUP(WRJ39,[111]Insumos!$A$2:$F$2700,5,FALSE)</f>
        <v>1402</v>
      </c>
      <c r="WRP39" s="451">
        <f>+ROUND(WRN39*WRO39,0)</f>
        <v>701</v>
      </c>
      <c r="WRQ39" s="450" t="s">
        <v>327</v>
      </c>
      <c r="WRR39" s="450" t="s">
        <v>144</v>
      </c>
      <c r="WRS39" s="446" t="s">
        <v>145</v>
      </c>
      <c r="WRT39" s="446" t="s">
        <v>131</v>
      </c>
      <c r="WRU39" s="446" t="s">
        <v>130</v>
      </c>
      <c r="WRV39" s="446">
        <v>0.5</v>
      </c>
      <c r="WRW39" s="451">
        <f>+VLOOKUP(WRR39,[111]Insumos!$A$2:$F$2700,5,FALSE)</f>
        <v>1402</v>
      </c>
      <c r="WRX39" s="451">
        <f>+ROUND(WRV39*WRW39,0)</f>
        <v>701</v>
      </c>
      <c r="WRY39" s="450" t="s">
        <v>327</v>
      </c>
      <c r="WRZ39" s="450" t="s">
        <v>144</v>
      </c>
      <c r="WSA39" s="446" t="s">
        <v>145</v>
      </c>
      <c r="WSB39" s="446" t="s">
        <v>131</v>
      </c>
      <c r="WSC39" s="446" t="s">
        <v>130</v>
      </c>
      <c r="WSD39" s="446">
        <v>0.5</v>
      </c>
      <c r="WSE39" s="451">
        <f>+VLOOKUP(WRZ39,[111]Insumos!$A$2:$F$2700,5,FALSE)</f>
        <v>1402</v>
      </c>
      <c r="WSF39" s="451">
        <f>+ROUND(WSD39*WSE39,0)</f>
        <v>701</v>
      </c>
      <c r="WSG39" s="450" t="s">
        <v>327</v>
      </c>
      <c r="WSH39" s="450" t="s">
        <v>144</v>
      </c>
      <c r="WSI39" s="446" t="s">
        <v>145</v>
      </c>
      <c r="WSJ39" s="446" t="s">
        <v>131</v>
      </c>
      <c r="WSK39" s="446" t="s">
        <v>130</v>
      </c>
      <c r="WSL39" s="446">
        <v>0.5</v>
      </c>
      <c r="WSM39" s="451">
        <f>+VLOOKUP(WSH39,[111]Insumos!$A$2:$F$2700,5,FALSE)</f>
        <v>1402</v>
      </c>
      <c r="WSN39" s="451">
        <f>+ROUND(WSL39*WSM39,0)</f>
        <v>701</v>
      </c>
      <c r="WSO39" s="450" t="s">
        <v>327</v>
      </c>
      <c r="WSP39" s="450" t="s">
        <v>144</v>
      </c>
      <c r="WSQ39" s="446" t="s">
        <v>145</v>
      </c>
      <c r="WSR39" s="446" t="s">
        <v>131</v>
      </c>
      <c r="WSS39" s="446" t="s">
        <v>130</v>
      </c>
      <c r="WST39" s="446">
        <v>0.5</v>
      </c>
      <c r="WSU39" s="451">
        <f>+VLOOKUP(WSP39,[111]Insumos!$A$2:$F$2700,5,FALSE)</f>
        <v>1402</v>
      </c>
      <c r="WSV39" s="451">
        <f>+ROUND(WST39*WSU39,0)</f>
        <v>701</v>
      </c>
      <c r="WSW39" s="450" t="s">
        <v>327</v>
      </c>
      <c r="WSX39" s="450" t="s">
        <v>144</v>
      </c>
      <c r="WSY39" s="446" t="s">
        <v>145</v>
      </c>
      <c r="WSZ39" s="446" t="s">
        <v>131</v>
      </c>
      <c r="WTA39" s="446" t="s">
        <v>130</v>
      </c>
      <c r="WTB39" s="446">
        <v>0.5</v>
      </c>
      <c r="WTC39" s="451">
        <f>+VLOOKUP(WSX39,[111]Insumos!$A$2:$F$2700,5,FALSE)</f>
        <v>1402</v>
      </c>
      <c r="WTD39" s="451">
        <f>+ROUND(WTB39*WTC39,0)</f>
        <v>701</v>
      </c>
      <c r="WTE39" s="450" t="s">
        <v>327</v>
      </c>
      <c r="WTF39" s="450" t="s">
        <v>144</v>
      </c>
      <c r="WTG39" s="446" t="s">
        <v>145</v>
      </c>
      <c r="WTH39" s="446" t="s">
        <v>131</v>
      </c>
      <c r="WTI39" s="446" t="s">
        <v>130</v>
      </c>
      <c r="WTJ39" s="446">
        <v>0.5</v>
      </c>
      <c r="WTK39" s="451">
        <f>+VLOOKUP(WTF39,[111]Insumos!$A$2:$F$2700,5,FALSE)</f>
        <v>1402</v>
      </c>
      <c r="WTL39" s="451">
        <f>+ROUND(WTJ39*WTK39,0)</f>
        <v>701</v>
      </c>
      <c r="WTM39" s="450" t="s">
        <v>327</v>
      </c>
      <c r="WTN39" s="450" t="s">
        <v>144</v>
      </c>
      <c r="WTO39" s="446" t="s">
        <v>145</v>
      </c>
      <c r="WTP39" s="446" t="s">
        <v>131</v>
      </c>
      <c r="WTQ39" s="446" t="s">
        <v>130</v>
      </c>
      <c r="WTR39" s="446">
        <v>0.5</v>
      </c>
      <c r="WTS39" s="451">
        <f>+VLOOKUP(WTN39,[111]Insumos!$A$2:$F$2700,5,FALSE)</f>
        <v>1402</v>
      </c>
      <c r="WTT39" s="451">
        <f>+ROUND(WTR39*WTS39,0)</f>
        <v>701</v>
      </c>
      <c r="WTU39" s="450" t="s">
        <v>327</v>
      </c>
      <c r="WTV39" s="450" t="s">
        <v>144</v>
      </c>
      <c r="WTW39" s="446" t="s">
        <v>145</v>
      </c>
      <c r="WTX39" s="446" t="s">
        <v>131</v>
      </c>
      <c r="WTY39" s="446" t="s">
        <v>130</v>
      </c>
      <c r="WTZ39" s="446">
        <v>0.5</v>
      </c>
      <c r="WUA39" s="451">
        <f>+VLOOKUP(WTV39,[111]Insumos!$A$2:$F$2700,5,FALSE)</f>
        <v>1402</v>
      </c>
      <c r="WUB39" s="451">
        <f>+ROUND(WTZ39*WUA39,0)</f>
        <v>701</v>
      </c>
      <c r="WUC39" s="450" t="s">
        <v>327</v>
      </c>
      <c r="WUD39" s="450" t="s">
        <v>144</v>
      </c>
      <c r="WUE39" s="446" t="s">
        <v>145</v>
      </c>
      <c r="WUF39" s="446" t="s">
        <v>131</v>
      </c>
      <c r="WUG39" s="446" t="s">
        <v>130</v>
      </c>
      <c r="WUH39" s="446">
        <v>0.5</v>
      </c>
      <c r="WUI39" s="451">
        <f>+VLOOKUP(WUD39,[111]Insumos!$A$2:$F$2700,5,FALSE)</f>
        <v>1402</v>
      </c>
      <c r="WUJ39" s="451">
        <f>+ROUND(WUH39*WUI39,0)</f>
        <v>701</v>
      </c>
      <c r="WUK39" s="450" t="s">
        <v>327</v>
      </c>
      <c r="WUL39" s="450" t="s">
        <v>144</v>
      </c>
      <c r="WUM39" s="446" t="s">
        <v>145</v>
      </c>
      <c r="WUN39" s="446" t="s">
        <v>131</v>
      </c>
      <c r="WUO39" s="446" t="s">
        <v>130</v>
      </c>
      <c r="WUP39" s="446">
        <v>0.5</v>
      </c>
      <c r="WUQ39" s="451">
        <f>+VLOOKUP(WUL39,[111]Insumos!$A$2:$F$2700,5,FALSE)</f>
        <v>1402</v>
      </c>
      <c r="WUR39" s="451">
        <f>+ROUND(WUP39*WUQ39,0)</f>
        <v>701</v>
      </c>
      <c r="WUS39" s="450" t="s">
        <v>327</v>
      </c>
      <c r="WUT39" s="450" t="s">
        <v>144</v>
      </c>
      <c r="WUU39" s="446" t="s">
        <v>145</v>
      </c>
      <c r="WUV39" s="446" t="s">
        <v>131</v>
      </c>
      <c r="WUW39" s="446" t="s">
        <v>130</v>
      </c>
      <c r="WUX39" s="446">
        <v>0.5</v>
      </c>
      <c r="WUY39" s="451">
        <f>+VLOOKUP(WUT39,[111]Insumos!$A$2:$F$2700,5,FALSE)</f>
        <v>1402</v>
      </c>
      <c r="WUZ39" s="451">
        <f>+ROUND(WUX39*WUY39,0)</f>
        <v>701</v>
      </c>
      <c r="WVA39" s="450" t="s">
        <v>327</v>
      </c>
      <c r="WVB39" s="450" t="s">
        <v>144</v>
      </c>
      <c r="WVC39" s="446" t="s">
        <v>145</v>
      </c>
      <c r="WVD39" s="446" t="s">
        <v>131</v>
      </c>
      <c r="WVE39" s="446" t="s">
        <v>130</v>
      </c>
      <c r="WVF39" s="446">
        <v>0.5</v>
      </c>
      <c r="WVG39" s="451">
        <f>+VLOOKUP(WVB39,[111]Insumos!$A$2:$F$2700,5,FALSE)</f>
        <v>1402</v>
      </c>
      <c r="WVH39" s="451">
        <f>+ROUND(WVF39*WVG39,0)</f>
        <v>701</v>
      </c>
      <c r="WVI39" s="450" t="s">
        <v>327</v>
      </c>
      <c r="WVJ39" s="450" t="s">
        <v>144</v>
      </c>
      <c r="WVK39" s="446" t="s">
        <v>145</v>
      </c>
      <c r="WVL39" s="446" t="s">
        <v>131</v>
      </c>
      <c r="WVM39" s="446" t="s">
        <v>130</v>
      </c>
      <c r="WVN39" s="446">
        <v>0.5</v>
      </c>
      <c r="WVO39" s="451">
        <f>+VLOOKUP(WVJ39,[111]Insumos!$A$2:$F$2700,5,FALSE)</f>
        <v>1402</v>
      </c>
      <c r="WVP39" s="451">
        <f>+ROUND(WVN39*WVO39,0)</f>
        <v>701</v>
      </c>
      <c r="WVQ39" s="450" t="s">
        <v>327</v>
      </c>
      <c r="WVR39" s="450" t="s">
        <v>144</v>
      </c>
      <c r="WVS39" s="446" t="s">
        <v>145</v>
      </c>
      <c r="WVT39" s="446" t="s">
        <v>131</v>
      </c>
      <c r="WVU39" s="446" t="s">
        <v>130</v>
      </c>
      <c r="WVV39" s="446">
        <v>0.5</v>
      </c>
      <c r="WVW39" s="451">
        <f>+VLOOKUP(WVR39,[111]Insumos!$A$2:$F$2700,5,FALSE)</f>
        <v>1402</v>
      </c>
      <c r="WVX39" s="451">
        <f>+ROUND(WVV39*WVW39,0)</f>
        <v>701</v>
      </c>
      <c r="WVY39" s="450" t="s">
        <v>327</v>
      </c>
      <c r="WVZ39" s="450" t="s">
        <v>144</v>
      </c>
      <c r="WWA39" s="446" t="s">
        <v>145</v>
      </c>
      <c r="WWB39" s="446" t="s">
        <v>131</v>
      </c>
      <c r="WWC39" s="446" t="s">
        <v>130</v>
      </c>
      <c r="WWD39" s="446">
        <v>0.5</v>
      </c>
      <c r="WWE39" s="451">
        <f>+VLOOKUP(WVZ39,[111]Insumos!$A$2:$F$2700,5,FALSE)</f>
        <v>1402</v>
      </c>
      <c r="WWF39" s="451">
        <f>+ROUND(WWD39*WWE39,0)</f>
        <v>701</v>
      </c>
      <c r="WWG39" s="450" t="s">
        <v>327</v>
      </c>
      <c r="WWH39" s="450" t="s">
        <v>144</v>
      </c>
      <c r="WWI39" s="446" t="s">
        <v>145</v>
      </c>
      <c r="WWJ39" s="446" t="s">
        <v>131</v>
      </c>
      <c r="WWK39" s="446" t="s">
        <v>130</v>
      </c>
      <c r="WWL39" s="446">
        <v>0.5</v>
      </c>
      <c r="WWM39" s="451">
        <f>+VLOOKUP(WWH39,[111]Insumos!$A$2:$F$2700,5,FALSE)</f>
        <v>1402</v>
      </c>
      <c r="WWN39" s="451">
        <f>+ROUND(WWL39*WWM39,0)</f>
        <v>701</v>
      </c>
      <c r="WWO39" s="450" t="s">
        <v>327</v>
      </c>
      <c r="WWP39" s="450" t="s">
        <v>144</v>
      </c>
      <c r="WWQ39" s="446" t="s">
        <v>145</v>
      </c>
      <c r="WWR39" s="446" t="s">
        <v>131</v>
      </c>
      <c r="WWS39" s="446" t="s">
        <v>130</v>
      </c>
      <c r="WWT39" s="446">
        <v>0.5</v>
      </c>
      <c r="WWU39" s="451">
        <f>+VLOOKUP(WWP39,[111]Insumos!$A$2:$F$2700,5,FALSE)</f>
        <v>1402</v>
      </c>
      <c r="WWV39" s="451">
        <f>+ROUND(WWT39*WWU39,0)</f>
        <v>701</v>
      </c>
      <c r="WWW39" s="450" t="s">
        <v>327</v>
      </c>
      <c r="WWX39" s="450" t="s">
        <v>144</v>
      </c>
      <c r="WWY39" s="446" t="s">
        <v>145</v>
      </c>
      <c r="WWZ39" s="446" t="s">
        <v>131</v>
      </c>
      <c r="WXA39" s="446" t="s">
        <v>130</v>
      </c>
      <c r="WXB39" s="446">
        <v>0.5</v>
      </c>
      <c r="WXC39" s="451">
        <f>+VLOOKUP(WWX39,[111]Insumos!$A$2:$F$2700,5,FALSE)</f>
        <v>1402</v>
      </c>
      <c r="WXD39" s="451">
        <f>+ROUND(WXB39*WXC39,0)</f>
        <v>701</v>
      </c>
      <c r="WXE39" s="450" t="s">
        <v>327</v>
      </c>
      <c r="WXF39" s="450" t="s">
        <v>144</v>
      </c>
      <c r="WXG39" s="446" t="s">
        <v>145</v>
      </c>
      <c r="WXH39" s="446" t="s">
        <v>131</v>
      </c>
      <c r="WXI39" s="446" t="s">
        <v>130</v>
      </c>
      <c r="WXJ39" s="446">
        <v>0.5</v>
      </c>
      <c r="WXK39" s="451">
        <f>+VLOOKUP(WXF39,[111]Insumos!$A$2:$F$2700,5,FALSE)</f>
        <v>1402</v>
      </c>
      <c r="WXL39" s="451">
        <f>+ROUND(WXJ39*WXK39,0)</f>
        <v>701</v>
      </c>
      <c r="WXM39" s="450" t="s">
        <v>327</v>
      </c>
      <c r="WXN39" s="450" t="s">
        <v>144</v>
      </c>
      <c r="WXO39" s="446" t="s">
        <v>145</v>
      </c>
      <c r="WXP39" s="446" t="s">
        <v>131</v>
      </c>
      <c r="WXQ39" s="446" t="s">
        <v>130</v>
      </c>
      <c r="WXR39" s="446">
        <v>0.5</v>
      </c>
      <c r="WXS39" s="451">
        <f>+VLOOKUP(WXN39,[111]Insumos!$A$2:$F$2700,5,FALSE)</f>
        <v>1402</v>
      </c>
      <c r="WXT39" s="451">
        <f>+ROUND(WXR39*WXS39,0)</f>
        <v>701</v>
      </c>
      <c r="WXU39" s="450" t="s">
        <v>327</v>
      </c>
      <c r="WXV39" s="450" t="s">
        <v>144</v>
      </c>
      <c r="WXW39" s="446" t="s">
        <v>145</v>
      </c>
      <c r="WXX39" s="446" t="s">
        <v>131</v>
      </c>
      <c r="WXY39" s="446" t="s">
        <v>130</v>
      </c>
      <c r="WXZ39" s="446">
        <v>0.5</v>
      </c>
      <c r="WYA39" s="451">
        <f>+VLOOKUP(WXV39,[111]Insumos!$A$2:$F$2700,5,FALSE)</f>
        <v>1402</v>
      </c>
      <c r="WYB39" s="451">
        <f>+ROUND(WXZ39*WYA39,0)</f>
        <v>701</v>
      </c>
      <c r="WYC39" s="450" t="s">
        <v>327</v>
      </c>
      <c r="WYD39" s="450" t="s">
        <v>144</v>
      </c>
      <c r="WYE39" s="446" t="s">
        <v>145</v>
      </c>
      <c r="WYF39" s="446" t="s">
        <v>131</v>
      </c>
      <c r="WYG39" s="446" t="s">
        <v>130</v>
      </c>
      <c r="WYH39" s="446">
        <v>0.5</v>
      </c>
      <c r="WYI39" s="451">
        <f>+VLOOKUP(WYD39,[111]Insumos!$A$2:$F$2700,5,FALSE)</f>
        <v>1402</v>
      </c>
      <c r="WYJ39" s="451">
        <f>+ROUND(WYH39*WYI39,0)</f>
        <v>701</v>
      </c>
      <c r="WYK39" s="450" t="s">
        <v>327</v>
      </c>
      <c r="WYL39" s="450" t="s">
        <v>144</v>
      </c>
      <c r="WYM39" s="446" t="s">
        <v>145</v>
      </c>
      <c r="WYN39" s="446" t="s">
        <v>131</v>
      </c>
      <c r="WYO39" s="446" t="s">
        <v>130</v>
      </c>
      <c r="WYP39" s="446">
        <v>0.5</v>
      </c>
      <c r="WYQ39" s="451">
        <f>+VLOOKUP(WYL39,[111]Insumos!$A$2:$F$2700,5,FALSE)</f>
        <v>1402</v>
      </c>
      <c r="WYR39" s="451">
        <f>+ROUND(WYP39*WYQ39,0)</f>
        <v>701</v>
      </c>
      <c r="WYS39" s="450" t="s">
        <v>327</v>
      </c>
      <c r="WYT39" s="450" t="s">
        <v>144</v>
      </c>
      <c r="WYU39" s="446" t="s">
        <v>145</v>
      </c>
      <c r="WYV39" s="446" t="s">
        <v>131</v>
      </c>
      <c r="WYW39" s="446" t="s">
        <v>130</v>
      </c>
      <c r="WYX39" s="446">
        <v>0.5</v>
      </c>
      <c r="WYY39" s="451">
        <f>+VLOOKUP(WYT39,[111]Insumos!$A$2:$F$2700,5,FALSE)</f>
        <v>1402</v>
      </c>
      <c r="WYZ39" s="451">
        <f>+ROUND(WYX39*WYY39,0)</f>
        <v>701</v>
      </c>
      <c r="WZA39" s="450" t="s">
        <v>327</v>
      </c>
      <c r="WZB39" s="450" t="s">
        <v>144</v>
      </c>
      <c r="WZC39" s="446" t="s">
        <v>145</v>
      </c>
      <c r="WZD39" s="446" t="s">
        <v>131</v>
      </c>
      <c r="WZE39" s="446" t="s">
        <v>130</v>
      </c>
      <c r="WZF39" s="446">
        <v>0.5</v>
      </c>
      <c r="WZG39" s="451">
        <f>+VLOOKUP(WZB39,[111]Insumos!$A$2:$F$2700,5,FALSE)</f>
        <v>1402</v>
      </c>
      <c r="WZH39" s="451">
        <f>+ROUND(WZF39*WZG39,0)</f>
        <v>701</v>
      </c>
      <c r="WZI39" s="450" t="s">
        <v>327</v>
      </c>
      <c r="WZJ39" s="450" t="s">
        <v>144</v>
      </c>
      <c r="WZK39" s="446" t="s">
        <v>145</v>
      </c>
      <c r="WZL39" s="446" t="s">
        <v>131</v>
      </c>
      <c r="WZM39" s="446" t="s">
        <v>130</v>
      </c>
      <c r="WZN39" s="446">
        <v>0.5</v>
      </c>
      <c r="WZO39" s="451">
        <f>+VLOOKUP(WZJ39,[111]Insumos!$A$2:$F$2700,5,FALSE)</f>
        <v>1402</v>
      </c>
      <c r="WZP39" s="451">
        <f>+ROUND(WZN39*WZO39,0)</f>
        <v>701</v>
      </c>
      <c r="WZQ39" s="450" t="s">
        <v>327</v>
      </c>
      <c r="WZR39" s="450" t="s">
        <v>144</v>
      </c>
      <c r="WZS39" s="446" t="s">
        <v>145</v>
      </c>
      <c r="WZT39" s="446" t="s">
        <v>131</v>
      </c>
      <c r="WZU39" s="446" t="s">
        <v>130</v>
      </c>
      <c r="WZV39" s="446">
        <v>0.5</v>
      </c>
      <c r="WZW39" s="451">
        <f>+VLOOKUP(WZR39,[111]Insumos!$A$2:$F$2700,5,FALSE)</f>
        <v>1402</v>
      </c>
      <c r="WZX39" s="451">
        <f>+ROUND(WZV39*WZW39,0)</f>
        <v>701</v>
      </c>
      <c r="WZY39" s="450" t="s">
        <v>327</v>
      </c>
      <c r="WZZ39" s="450" t="s">
        <v>144</v>
      </c>
      <c r="XAA39" s="446" t="s">
        <v>145</v>
      </c>
      <c r="XAB39" s="446" t="s">
        <v>131</v>
      </c>
      <c r="XAC39" s="446" t="s">
        <v>130</v>
      </c>
      <c r="XAD39" s="446">
        <v>0.5</v>
      </c>
      <c r="XAE39" s="451">
        <f>+VLOOKUP(WZZ39,[111]Insumos!$A$2:$F$2700,5,FALSE)</f>
        <v>1402</v>
      </c>
      <c r="XAF39" s="451">
        <f>+ROUND(XAD39*XAE39,0)</f>
        <v>701</v>
      </c>
      <c r="XAG39" s="450" t="s">
        <v>327</v>
      </c>
      <c r="XAH39" s="450" t="s">
        <v>144</v>
      </c>
      <c r="XAI39" s="446" t="s">
        <v>145</v>
      </c>
      <c r="XAJ39" s="446" t="s">
        <v>131</v>
      </c>
      <c r="XAK39" s="446" t="s">
        <v>130</v>
      </c>
      <c r="XAL39" s="446">
        <v>0.5</v>
      </c>
      <c r="XAM39" s="451">
        <f>+VLOOKUP(XAH39,[111]Insumos!$A$2:$F$2700,5,FALSE)</f>
        <v>1402</v>
      </c>
      <c r="XAN39" s="451">
        <f>+ROUND(XAL39*XAM39,0)</f>
        <v>701</v>
      </c>
      <c r="XAO39" s="450" t="s">
        <v>327</v>
      </c>
      <c r="XAP39" s="450" t="s">
        <v>144</v>
      </c>
      <c r="XAQ39" s="446" t="s">
        <v>145</v>
      </c>
      <c r="XAR39" s="446" t="s">
        <v>131</v>
      </c>
      <c r="XAS39" s="446" t="s">
        <v>130</v>
      </c>
      <c r="XAT39" s="446">
        <v>0.5</v>
      </c>
      <c r="XAU39" s="451">
        <f>+VLOOKUP(XAP39,[111]Insumos!$A$2:$F$2700,5,FALSE)</f>
        <v>1402</v>
      </c>
      <c r="XAV39" s="451">
        <f>+ROUND(XAT39*XAU39,0)</f>
        <v>701</v>
      </c>
      <c r="XAW39" s="450" t="s">
        <v>327</v>
      </c>
      <c r="XAX39" s="450" t="s">
        <v>144</v>
      </c>
      <c r="XAY39" s="446" t="s">
        <v>145</v>
      </c>
      <c r="XAZ39" s="446" t="s">
        <v>131</v>
      </c>
      <c r="XBA39" s="446" t="s">
        <v>130</v>
      </c>
      <c r="XBB39" s="446">
        <v>0.5</v>
      </c>
      <c r="XBC39" s="451">
        <f>+VLOOKUP(XAX39,[111]Insumos!$A$2:$F$2700,5,FALSE)</f>
        <v>1402</v>
      </c>
      <c r="XBD39" s="451">
        <f>+ROUND(XBB39*XBC39,0)</f>
        <v>701</v>
      </c>
      <c r="XBE39" s="450" t="s">
        <v>327</v>
      </c>
      <c r="XBF39" s="450" t="s">
        <v>144</v>
      </c>
      <c r="XBG39" s="446" t="s">
        <v>145</v>
      </c>
      <c r="XBH39" s="446" t="s">
        <v>131</v>
      </c>
      <c r="XBI39" s="446" t="s">
        <v>130</v>
      </c>
      <c r="XBJ39" s="446">
        <v>0.5</v>
      </c>
      <c r="XBK39" s="451">
        <f>+VLOOKUP(XBF39,[111]Insumos!$A$2:$F$2700,5,FALSE)</f>
        <v>1402</v>
      </c>
      <c r="XBL39" s="451">
        <f>+ROUND(XBJ39*XBK39,0)</f>
        <v>701</v>
      </c>
      <c r="XBM39" s="450" t="s">
        <v>327</v>
      </c>
      <c r="XBN39" s="450" t="s">
        <v>144</v>
      </c>
      <c r="XBO39" s="446" t="s">
        <v>145</v>
      </c>
      <c r="XBP39" s="446" t="s">
        <v>131</v>
      </c>
      <c r="XBQ39" s="446" t="s">
        <v>130</v>
      </c>
      <c r="XBR39" s="446">
        <v>0.5</v>
      </c>
      <c r="XBS39" s="451">
        <f>+VLOOKUP(XBN39,[111]Insumos!$A$2:$F$2700,5,FALSE)</f>
        <v>1402</v>
      </c>
      <c r="XBT39" s="451">
        <f>+ROUND(XBR39*XBS39,0)</f>
        <v>701</v>
      </c>
      <c r="XBU39" s="450" t="s">
        <v>327</v>
      </c>
      <c r="XBV39" s="450" t="s">
        <v>144</v>
      </c>
      <c r="XBW39" s="446" t="s">
        <v>145</v>
      </c>
      <c r="XBX39" s="446" t="s">
        <v>131</v>
      </c>
      <c r="XBY39" s="446" t="s">
        <v>130</v>
      </c>
      <c r="XBZ39" s="446">
        <v>0.5</v>
      </c>
      <c r="XCA39" s="451">
        <f>+VLOOKUP(XBV39,[111]Insumos!$A$2:$F$2700,5,FALSE)</f>
        <v>1402</v>
      </c>
      <c r="XCB39" s="451">
        <f>+ROUND(XBZ39*XCA39,0)</f>
        <v>701</v>
      </c>
      <c r="XCC39" s="450" t="s">
        <v>327</v>
      </c>
      <c r="XCD39" s="450" t="s">
        <v>144</v>
      </c>
      <c r="XCE39" s="446" t="s">
        <v>145</v>
      </c>
      <c r="XCF39" s="446" t="s">
        <v>131</v>
      </c>
      <c r="XCG39" s="446" t="s">
        <v>130</v>
      </c>
      <c r="XCH39" s="446">
        <v>0.5</v>
      </c>
      <c r="XCI39" s="451">
        <f>+VLOOKUP(XCD39,[111]Insumos!$A$2:$F$2700,5,FALSE)</f>
        <v>1402</v>
      </c>
      <c r="XCJ39" s="451">
        <f>+ROUND(XCH39*XCI39,0)</f>
        <v>701</v>
      </c>
      <c r="XCK39" s="450" t="s">
        <v>327</v>
      </c>
      <c r="XCL39" s="450" t="s">
        <v>144</v>
      </c>
      <c r="XCM39" s="446" t="s">
        <v>145</v>
      </c>
      <c r="XCN39" s="446" t="s">
        <v>131</v>
      </c>
      <c r="XCO39" s="446" t="s">
        <v>130</v>
      </c>
      <c r="XCP39" s="446">
        <v>0.5</v>
      </c>
      <c r="XCQ39" s="451">
        <f>+VLOOKUP(XCL39,[111]Insumos!$A$2:$F$2700,5,FALSE)</f>
        <v>1402</v>
      </c>
      <c r="XCR39" s="451">
        <f>+ROUND(XCP39*XCQ39,0)</f>
        <v>701</v>
      </c>
      <c r="XCS39" s="450" t="s">
        <v>327</v>
      </c>
      <c r="XCT39" s="450" t="s">
        <v>144</v>
      </c>
      <c r="XCU39" s="446" t="s">
        <v>145</v>
      </c>
      <c r="XCV39" s="446" t="s">
        <v>131</v>
      </c>
      <c r="XCW39" s="446" t="s">
        <v>130</v>
      </c>
      <c r="XCX39" s="446">
        <v>0.5</v>
      </c>
      <c r="XCY39" s="451">
        <f>+VLOOKUP(XCT39,[111]Insumos!$A$2:$F$2700,5,FALSE)</f>
        <v>1402</v>
      </c>
      <c r="XCZ39" s="451">
        <f>+ROUND(XCX39*XCY39,0)</f>
        <v>701</v>
      </c>
      <c r="XDA39" s="450" t="s">
        <v>327</v>
      </c>
      <c r="XDB39" s="450" t="s">
        <v>144</v>
      </c>
      <c r="XDC39" s="446" t="s">
        <v>145</v>
      </c>
      <c r="XDD39" s="446" t="s">
        <v>131</v>
      </c>
      <c r="XDE39" s="446" t="s">
        <v>130</v>
      </c>
      <c r="XDF39" s="446">
        <v>0.5</v>
      </c>
      <c r="XDG39" s="451">
        <f>+VLOOKUP(XDB39,[111]Insumos!$A$2:$F$2700,5,FALSE)</f>
        <v>1402</v>
      </c>
      <c r="XDH39" s="451">
        <f>+ROUND(XDF39*XDG39,0)</f>
        <v>701</v>
      </c>
      <c r="XDI39" s="450" t="s">
        <v>327</v>
      </c>
      <c r="XDJ39" s="450" t="s">
        <v>144</v>
      </c>
      <c r="XDK39" s="446" t="s">
        <v>145</v>
      </c>
      <c r="XDL39" s="446" t="s">
        <v>131</v>
      </c>
      <c r="XDM39" s="446" t="s">
        <v>130</v>
      </c>
      <c r="XDN39" s="446">
        <v>0.5</v>
      </c>
      <c r="XDO39" s="451">
        <f>+VLOOKUP(XDJ39,[111]Insumos!$A$2:$F$2700,5,FALSE)</f>
        <v>1402</v>
      </c>
      <c r="XDP39" s="451">
        <f>+ROUND(XDN39*XDO39,0)</f>
        <v>701</v>
      </c>
      <c r="XDQ39" s="450" t="s">
        <v>327</v>
      </c>
      <c r="XDR39" s="450" t="s">
        <v>144</v>
      </c>
      <c r="XDS39" s="446" t="s">
        <v>145</v>
      </c>
      <c r="XDT39" s="446" t="s">
        <v>131</v>
      </c>
      <c r="XDU39" s="446" t="s">
        <v>130</v>
      </c>
      <c r="XDV39" s="446">
        <v>0.5</v>
      </c>
      <c r="XDW39" s="451">
        <f>+VLOOKUP(XDR39,[111]Insumos!$A$2:$F$2700,5,FALSE)</f>
        <v>1402</v>
      </c>
      <c r="XDX39" s="451">
        <f>+ROUND(XDV39*XDW39,0)</f>
        <v>701</v>
      </c>
      <c r="XDY39" s="450" t="s">
        <v>327</v>
      </c>
      <c r="XDZ39" s="450" t="s">
        <v>144</v>
      </c>
      <c r="XEA39" s="446" t="s">
        <v>145</v>
      </c>
      <c r="XEB39" s="446" t="s">
        <v>131</v>
      </c>
      <c r="XEC39" s="446" t="s">
        <v>130</v>
      </c>
      <c r="XED39" s="446">
        <v>0.5</v>
      </c>
      <c r="XEE39" s="451">
        <f>+VLOOKUP(XDZ39,[111]Insumos!$A$2:$F$2700,5,FALSE)</f>
        <v>1402</v>
      </c>
      <c r="XEF39" s="451">
        <f>+ROUND(XED39*XEE39,0)</f>
        <v>701</v>
      </c>
      <c r="XEG39" s="450" t="s">
        <v>327</v>
      </c>
      <c r="XEH39" s="450" t="s">
        <v>144</v>
      </c>
      <c r="XEI39" s="446" t="s">
        <v>145</v>
      </c>
      <c r="XEJ39" s="446" t="s">
        <v>131</v>
      </c>
      <c r="XEK39" s="446" t="s">
        <v>130</v>
      </c>
      <c r="XEL39" s="446">
        <v>0.5</v>
      </c>
      <c r="XEM39" s="451">
        <f>+VLOOKUP(XEH39,[111]Insumos!$A$2:$F$2700,5,FALSE)</f>
        <v>1402</v>
      </c>
      <c r="XEN39" s="451">
        <f>+ROUND(XEL39*XEM39,0)</f>
        <v>701</v>
      </c>
      <c r="XEO39" s="450" t="s">
        <v>327</v>
      </c>
      <c r="XEP39" s="450" t="s">
        <v>144</v>
      </c>
      <c r="XEQ39" s="446" t="s">
        <v>145</v>
      </c>
      <c r="XER39" s="446" t="s">
        <v>131</v>
      </c>
      <c r="XES39" s="446" t="s">
        <v>130</v>
      </c>
      <c r="XET39" s="446">
        <v>0.5</v>
      </c>
      <c r="XEU39" s="451">
        <f>+VLOOKUP(XEP39,[111]Insumos!$A$2:$F$2700,5,FALSE)</f>
        <v>1402</v>
      </c>
      <c r="XEV39" s="451">
        <f>+ROUND(XET39*XEU39,0)</f>
        <v>701</v>
      </c>
      <c r="XEW39" s="450" t="s">
        <v>327</v>
      </c>
      <c r="XEX39" s="450" t="s">
        <v>144</v>
      </c>
      <c r="XEY39" s="446" t="s">
        <v>145</v>
      </c>
      <c r="XEZ39" s="446" t="s">
        <v>131</v>
      </c>
      <c r="XFA39" s="446" t="s">
        <v>130</v>
      </c>
      <c r="XFB39" s="446">
        <v>0.5</v>
      </c>
      <c r="XFC39" s="451">
        <f>+VLOOKUP(XEX39,[111]Insumos!$A$2:$F$2700,5,FALSE)</f>
        <v>1402</v>
      </c>
      <c r="XFD39" s="451">
        <f>+ROUND(XFB39*XFC39,0)</f>
        <v>701</v>
      </c>
    </row>
    <row r="40" spans="1:16384" ht="13.5" thickBot="1">
      <c r="A40" s="258" t="s">
        <v>327</v>
      </c>
      <c r="B40" s="259" t="s">
        <v>328</v>
      </c>
      <c r="C40" s="260" t="s">
        <v>329</v>
      </c>
      <c r="D40" s="260" t="s">
        <v>131</v>
      </c>
      <c r="E40" s="260" t="s">
        <v>146</v>
      </c>
      <c r="F40" s="260">
        <v>1.3</v>
      </c>
      <c r="G40" s="261">
        <f>+VLOOKUP(B40,[111]Insumos!$A$2:$F$2700,5,FALSE)</f>
        <v>60333</v>
      </c>
      <c r="H40" s="262">
        <f>+ROUND(F40*G40,0)</f>
        <v>78433</v>
      </c>
      <c r="I40" s="450"/>
      <c r="J40" s="450"/>
      <c r="K40" s="446"/>
      <c r="L40" s="446"/>
      <c r="M40" s="446"/>
      <c r="N40" s="446"/>
      <c r="O40" s="451"/>
      <c r="P40" s="451"/>
      <c r="Q40" s="450"/>
      <c r="R40" s="450"/>
      <c r="S40" s="446"/>
      <c r="T40" s="446"/>
      <c r="U40" s="446"/>
      <c r="V40" s="446"/>
      <c r="W40" s="451"/>
      <c r="X40" s="451"/>
      <c r="Y40" s="450"/>
      <c r="Z40" s="450"/>
      <c r="AA40" s="446"/>
      <c r="AB40" s="446"/>
      <c r="AC40" s="446"/>
      <c r="AD40" s="446"/>
      <c r="AE40" s="451"/>
      <c r="AF40" s="451"/>
      <c r="AG40" s="450"/>
      <c r="AH40" s="450"/>
      <c r="AI40" s="446"/>
      <c r="AJ40" s="446"/>
      <c r="AK40" s="446"/>
      <c r="AL40" s="446"/>
      <c r="AM40" s="451"/>
      <c r="AN40" s="451"/>
      <c r="AO40" s="450"/>
      <c r="AP40" s="450"/>
      <c r="AQ40" s="446"/>
      <c r="AR40" s="446"/>
      <c r="AS40" s="446"/>
      <c r="AT40" s="446"/>
      <c r="AU40" s="451"/>
      <c r="AV40" s="451"/>
      <c r="AW40" s="450"/>
      <c r="AX40" s="450"/>
      <c r="AY40" s="446"/>
      <c r="AZ40" s="446"/>
      <c r="BA40" s="446"/>
      <c r="BB40" s="446"/>
      <c r="BC40" s="451"/>
      <c r="BD40" s="451"/>
      <c r="BE40" s="450"/>
      <c r="BF40" s="450"/>
      <c r="BG40" s="446"/>
      <c r="BH40" s="446"/>
      <c r="BI40" s="446"/>
      <c r="BJ40" s="446"/>
      <c r="BK40" s="451"/>
      <c r="BL40" s="451"/>
      <c r="BM40" s="450"/>
      <c r="BN40" s="450"/>
      <c r="BO40" s="446"/>
      <c r="BP40" s="446"/>
      <c r="BQ40" s="446"/>
      <c r="BR40" s="446"/>
      <c r="BS40" s="451"/>
      <c r="BT40" s="451"/>
      <c r="BU40" s="450"/>
      <c r="BV40" s="450"/>
      <c r="BW40" s="446"/>
      <c r="BX40" s="446"/>
      <c r="BY40" s="446"/>
      <c r="BZ40" s="446"/>
      <c r="CA40" s="451"/>
      <c r="CB40" s="451"/>
      <c r="CC40" s="450"/>
      <c r="CD40" s="450"/>
      <c r="CE40" s="446"/>
      <c r="CF40" s="446"/>
      <c r="CG40" s="446"/>
      <c r="CH40" s="446"/>
      <c r="CI40" s="451"/>
      <c r="CJ40" s="451"/>
      <c r="CK40" s="450"/>
      <c r="CL40" s="450"/>
      <c r="CM40" s="446"/>
      <c r="CN40" s="446"/>
      <c r="CO40" s="446"/>
      <c r="CP40" s="446"/>
      <c r="CQ40" s="451"/>
      <c r="CR40" s="451"/>
      <c r="CS40" s="450"/>
      <c r="CT40" s="450"/>
      <c r="CU40" s="446"/>
      <c r="CV40" s="446"/>
      <c r="CW40" s="446"/>
      <c r="CX40" s="446"/>
      <c r="CY40" s="451"/>
      <c r="CZ40" s="451"/>
      <c r="DA40" s="450"/>
      <c r="DB40" s="450"/>
      <c r="DC40" s="446"/>
      <c r="DD40" s="446"/>
      <c r="DE40" s="446"/>
      <c r="DF40" s="446"/>
      <c r="DG40" s="451"/>
      <c r="DH40" s="451"/>
      <c r="DI40" s="450"/>
      <c r="DJ40" s="450"/>
      <c r="DK40" s="446"/>
      <c r="DL40" s="446"/>
      <c r="DM40" s="446"/>
      <c r="DN40" s="446"/>
      <c r="DO40" s="451"/>
      <c r="DP40" s="451"/>
      <c r="DQ40" s="450"/>
      <c r="DR40" s="450"/>
      <c r="DS40" s="446"/>
      <c r="DT40" s="446"/>
      <c r="DU40" s="446"/>
      <c r="DV40" s="446"/>
      <c r="DW40" s="451"/>
      <c r="DX40" s="451"/>
      <c r="DY40" s="450"/>
      <c r="DZ40" s="450"/>
      <c r="EA40" s="446"/>
      <c r="EB40" s="446"/>
      <c r="EC40" s="446"/>
      <c r="ED40" s="446"/>
      <c r="EE40" s="451"/>
      <c r="EF40" s="451"/>
      <c r="EG40" s="450"/>
      <c r="EH40" s="450"/>
      <c r="EI40" s="446"/>
      <c r="EJ40" s="446"/>
      <c r="EK40" s="446"/>
      <c r="EL40" s="446"/>
      <c r="EM40" s="451"/>
      <c r="EN40" s="451"/>
      <c r="EO40" s="450"/>
      <c r="EP40" s="450"/>
      <c r="EQ40" s="446"/>
      <c r="ER40" s="446"/>
      <c r="ES40" s="446"/>
      <c r="ET40" s="446"/>
      <c r="EU40" s="451"/>
      <c r="EV40" s="451"/>
      <c r="EW40" s="450"/>
      <c r="EX40" s="450"/>
      <c r="EY40" s="446"/>
      <c r="EZ40" s="446"/>
      <c r="FA40" s="446"/>
      <c r="FB40" s="446"/>
      <c r="FC40" s="451"/>
      <c r="FD40" s="451"/>
      <c r="FE40" s="450"/>
      <c r="FF40" s="450"/>
      <c r="FG40" s="446"/>
      <c r="FH40" s="446"/>
      <c r="FI40" s="446"/>
      <c r="FJ40" s="446"/>
      <c r="FK40" s="451"/>
      <c r="FL40" s="451"/>
      <c r="FM40" s="450"/>
      <c r="FN40" s="450"/>
      <c r="FO40" s="446"/>
      <c r="FP40" s="446"/>
      <c r="FQ40" s="446"/>
      <c r="FR40" s="446"/>
      <c r="FS40" s="451"/>
      <c r="FT40" s="451"/>
      <c r="FU40" s="450"/>
      <c r="FV40" s="450"/>
      <c r="FW40" s="446"/>
      <c r="FX40" s="446"/>
      <c r="FY40" s="446"/>
      <c r="FZ40" s="446"/>
      <c r="GA40" s="451"/>
      <c r="GB40" s="451"/>
      <c r="GC40" s="450"/>
      <c r="GD40" s="450"/>
      <c r="GE40" s="446"/>
      <c r="GF40" s="446"/>
      <c r="GG40" s="446"/>
      <c r="GH40" s="446"/>
      <c r="GI40" s="451"/>
      <c r="GJ40" s="451"/>
      <c r="GK40" s="450"/>
      <c r="GL40" s="450"/>
      <c r="GM40" s="446"/>
      <c r="GN40" s="446"/>
      <c r="GO40" s="446"/>
      <c r="GP40" s="446"/>
      <c r="GQ40" s="451"/>
      <c r="GR40" s="451"/>
      <c r="GS40" s="450"/>
      <c r="GT40" s="450"/>
      <c r="GU40" s="446"/>
      <c r="GV40" s="446"/>
      <c r="GW40" s="446"/>
      <c r="GX40" s="446"/>
      <c r="GY40" s="451"/>
      <c r="GZ40" s="451"/>
      <c r="HA40" s="450"/>
      <c r="HB40" s="450"/>
      <c r="HC40" s="446"/>
      <c r="HD40" s="446"/>
      <c r="HE40" s="446"/>
      <c r="HF40" s="446"/>
      <c r="HG40" s="451"/>
      <c r="HH40" s="451"/>
      <c r="HI40" s="450"/>
      <c r="HJ40" s="450"/>
      <c r="HK40" s="446"/>
      <c r="HL40" s="446"/>
      <c r="HM40" s="446"/>
      <c r="HN40" s="446"/>
      <c r="HO40" s="451"/>
      <c r="HP40" s="451"/>
      <c r="HQ40" s="450"/>
      <c r="HR40" s="450"/>
      <c r="HS40" s="446"/>
      <c r="HT40" s="446"/>
      <c r="HU40" s="446"/>
      <c r="HV40" s="446"/>
      <c r="HW40" s="451"/>
      <c r="HX40" s="451"/>
      <c r="HY40" s="450"/>
      <c r="HZ40" s="450"/>
      <c r="IA40" s="446"/>
      <c r="IB40" s="446"/>
      <c r="IC40" s="446"/>
      <c r="ID40" s="446"/>
      <c r="IE40" s="451"/>
      <c r="IF40" s="451"/>
      <c r="IG40" s="450"/>
      <c r="IH40" s="450"/>
      <c r="II40" s="446"/>
      <c r="IJ40" s="446"/>
      <c r="IK40" s="446"/>
      <c r="IL40" s="446"/>
      <c r="IM40" s="451"/>
      <c r="IN40" s="451"/>
      <c r="IO40" s="450"/>
      <c r="IP40" s="450"/>
      <c r="IQ40" s="446"/>
      <c r="IR40" s="446"/>
      <c r="IS40" s="446"/>
      <c r="IT40" s="446"/>
      <c r="IU40" s="451"/>
      <c r="IV40" s="451"/>
      <c r="IW40" s="450"/>
      <c r="IX40" s="450"/>
      <c r="IY40" s="446"/>
      <c r="IZ40" s="446"/>
      <c r="JA40" s="446"/>
      <c r="JB40" s="446"/>
      <c r="JC40" s="451"/>
      <c r="JD40" s="451"/>
      <c r="JE40" s="450"/>
      <c r="JF40" s="450"/>
      <c r="JG40" s="446"/>
      <c r="JH40" s="446"/>
      <c r="JI40" s="446"/>
      <c r="JJ40" s="446"/>
      <c r="JK40" s="451"/>
      <c r="JL40" s="451"/>
      <c r="JM40" s="450"/>
      <c r="JN40" s="450"/>
      <c r="JO40" s="446"/>
      <c r="JP40" s="446"/>
      <c r="JQ40" s="446"/>
      <c r="JR40" s="446"/>
      <c r="JS40" s="451"/>
      <c r="JT40" s="451"/>
      <c r="JU40" s="450"/>
      <c r="JV40" s="450"/>
      <c r="JW40" s="446"/>
      <c r="JX40" s="446"/>
      <c r="JY40" s="446"/>
      <c r="JZ40" s="446"/>
      <c r="KA40" s="451"/>
      <c r="KB40" s="451"/>
      <c r="KC40" s="450"/>
      <c r="KD40" s="450"/>
      <c r="KE40" s="446"/>
      <c r="KF40" s="446"/>
      <c r="KG40" s="446"/>
      <c r="KH40" s="446"/>
      <c r="KI40" s="451"/>
      <c r="KJ40" s="451"/>
      <c r="KK40" s="450"/>
      <c r="KL40" s="450"/>
      <c r="KM40" s="446"/>
      <c r="KN40" s="446"/>
      <c r="KO40" s="446"/>
      <c r="KP40" s="446"/>
      <c r="KQ40" s="451"/>
      <c r="KR40" s="451"/>
      <c r="KS40" s="450"/>
      <c r="KT40" s="450"/>
      <c r="KU40" s="446"/>
      <c r="KV40" s="446"/>
      <c r="KW40" s="446"/>
      <c r="KX40" s="446"/>
      <c r="KY40" s="451"/>
      <c r="KZ40" s="451"/>
      <c r="LA40" s="450"/>
      <c r="LB40" s="450"/>
      <c r="LC40" s="446"/>
      <c r="LD40" s="446"/>
      <c r="LE40" s="446"/>
      <c r="LF40" s="446"/>
      <c r="LG40" s="451"/>
      <c r="LH40" s="451"/>
      <c r="LI40" s="450"/>
      <c r="LJ40" s="450"/>
      <c r="LK40" s="446"/>
      <c r="LL40" s="446"/>
      <c r="LM40" s="446"/>
      <c r="LN40" s="446"/>
      <c r="LO40" s="451"/>
      <c r="LP40" s="451"/>
      <c r="LQ40" s="450"/>
      <c r="LR40" s="450"/>
      <c r="LS40" s="446"/>
      <c r="LT40" s="446"/>
      <c r="LU40" s="446"/>
      <c r="LV40" s="446"/>
      <c r="LW40" s="451"/>
      <c r="LX40" s="451"/>
      <c r="LY40" s="450"/>
      <c r="LZ40" s="450"/>
      <c r="MA40" s="446"/>
      <c r="MB40" s="446"/>
      <c r="MC40" s="446"/>
      <c r="MD40" s="446"/>
      <c r="ME40" s="451"/>
      <c r="MF40" s="451"/>
      <c r="MG40" s="450"/>
      <c r="MH40" s="450"/>
      <c r="MI40" s="446"/>
      <c r="MJ40" s="446"/>
      <c r="MK40" s="446"/>
      <c r="ML40" s="446"/>
      <c r="MM40" s="451"/>
      <c r="MN40" s="451"/>
      <c r="MO40" s="450"/>
      <c r="MP40" s="450"/>
      <c r="MQ40" s="446"/>
      <c r="MR40" s="446"/>
      <c r="MS40" s="446"/>
      <c r="MT40" s="446"/>
      <c r="MU40" s="451"/>
      <c r="MV40" s="451"/>
      <c r="MW40" s="450"/>
      <c r="MX40" s="450"/>
      <c r="MY40" s="446"/>
      <c r="MZ40" s="446"/>
      <c r="NA40" s="446"/>
      <c r="NB40" s="446"/>
      <c r="NC40" s="451"/>
      <c r="ND40" s="451"/>
      <c r="NE40" s="450"/>
      <c r="NF40" s="450"/>
      <c r="NG40" s="446"/>
      <c r="NH40" s="446"/>
      <c r="NI40" s="446"/>
      <c r="NJ40" s="446"/>
      <c r="NK40" s="451"/>
      <c r="NL40" s="451"/>
      <c r="NM40" s="450"/>
      <c r="NN40" s="450"/>
      <c r="NO40" s="446"/>
      <c r="NP40" s="446"/>
      <c r="NQ40" s="446"/>
      <c r="NR40" s="446"/>
      <c r="NS40" s="451"/>
      <c r="NT40" s="451"/>
      <c r="NU40" s="450"/>
      <c r="NV40" s="450"/>
      <c r="NW40" s="446"/>
      <c r="NX40" s="446"/>
      <c r="NY40" s="446"/>
      <c r="NZ40" s="446"/>
      <c r="OA40" s="451"/>
      <c r="OB40" s="451"/>
      <c r="OC40" s="450"/>
      <c r="OD40" s="450"/>
      <c r="OE40" s="446"/>
      <c r="OF40" s="446"/>
      <c r="OG40" s="446"/>
      <c r="OH40" s="446"/>
      <c r="OI40" s="451"/>
      <c r="OJ40" s="451"/>
      <c r="OK40" s="450"/>
      <c r="OL40" s="450"/>
      <c r="OM40" s="446"/>
      <c r="ON40" s="446"/>
      <c r="OO40" s="446"/>
      <c r="OP40" s="446"/>
      <c r="OQ40" s="451"/>
      <c r="OR40" s="451"/>
      <c r="OS40" s="450"/>
      <c r="OT40" s="450"/>
      <c r="OU40" s="446"/>
      <c r="OV40" s="446"/>
      <c r="OW40" s="446"/>
      <c r="OX40" s="446"/>
      <c r="OY40" s="451"/>
      <c r="OZ40" s="451"/>
      <c r="PA40" s="450"/>
      <c r="PB40" s="450"/>
      <c r="PC40" s="446"/>
      <c r="PD40" s="446"/>
      <c r="PE40" s="446"/>
      <c r="PF40" s="446"/>
      <c r="PG40" s="451"/>
      <c r="PH40" s="451"/>
      <c r="PI40" s="450"/>
      <c r="PJ40" s="450"/>
      <c r="PK40" s="446"/>
      <c r="PL40" s="446"/>
      <c r="PM40" s="446"/>
      <c r="PN40" s="446"/>
      <c r="PO40" s="451"/>
      <c r="PP40" s="451"/>
      <c r="PQ40" s="450"/>
      <c r="PR40" s="450"/>
      <c r="PS40" s="446"/>
      <c r="PT40" s="446"/>
      <c r="PU40" s="446"/>
      <c r="PV40" s="446"/>
      <c r="PW40" s="451"/>
      <c r="PX40" s="451"/>
      <c r="PY40" s="450"/>
      <c r="PZ40" s="450"/>
      <c r="QA40" s="446"/>
      <c r="QB40" s="446"/>
      <c r="QC40" s="446"/>
      <c r="QD40" s="446"/>
      <c r="QE40" s="451"/>
      <c r="QF40" s="451"/>
      <c r="QG40" s="450"/>
      <c r="QH40" s="450"/>
      <c r="QI40" s="446"/>
      <c r="QJ40" s="446"/>
      <c r="QK40" s="446"/>
      <c r="QL40" s="446"/>
      <c r="QM40" s="451"/>
      <c r="QN40" s="451"/>
      <c r="QO40" s="450"/>
      <c r="QP40" s="450"/>
      <c r="QQ40" s="446"/>
      <c r="QR40" s="446"/>
      <c r="QS40" s="446"/>
      <c r="QT40" s="446"/>
      <c r="QU40" s="451"/>
      <c r="QV40" s="451"/>
      <c r="QW40" s="450"/>
      <c r="QX40" s="450"/>
      <c r="QY40" s="446"/>
      <c r="QZ40" s="446"/>
      <c r="RA40" s="446"/>
      <c r="RB40" s="446"/>
      <c r="RC40" s="451"/>
      <c r="RD40" s="451"/>
      <c r="RE40" s="450"/>
      <c r="RF40" s="450"/>
      <c r="RG40" s="446"/>
      <c r="RH40" s="446"/>
      <c r="RI40" s="446"/>
      <c r="RJ40" s="446"/>
      <c r="RK40" s="451"/>
      <c r="RL40" s="451"/>
      <c r="RM40" s="450"/>
      <c r="RN40" s="450"/>
      <c r="RO40" s="446"/>
      <c r="RP40" s="446"/>
      <c r="RQ40" s="446"/>
      <c r="RR40" s="446"/>
      <c r="RS40" s="451"/>
      <c r="RT40" s="451"/>
      <c r="RU40" s="450"/>
      <c r="RV40" s="450"/>
      <c r="RW40" s="446"/>
      <c r="RX40" s="446"/>
      <c r="RY40" s="446"/>
      <c r="RZ40" s="446"/>
      <c r="SA40" s="451"/>
      <c r="SB40" s="451"/>
      <c r="SC40" s="450"/>
      <c r="SD40" s="450"/>
      <c r="SE40" s="446"/>
      <c r="SF40" s="446"/>
      <c r="SG40" s="446"/>
      <c r="SH40" s="446"/>
      <c r="SI40" s="451"/>
      <c r="SJ40" s="451"/>
      <c r="SK40" s="450"/>
      <c r="SL40" s="450"/>
      <c r="SM40" s="446"/>
      <c r="SN40" s="446"/>
      <c r="SO40" s="446"/>
      <c r="SP40" s="446"/>
      <c r="SQ40" s="451"/>
      <c r="SR40" s="451"/>
      <c r="SS40" s="450"/>
      <c r="ST40" s="450"/>
      <c r="SU40" s="446"/>
      <c r="SV40" s="446"/>
      <c r="SW40" s="446"/>
      <c r="SX40" s="446"/>
      <c r="SY40" s="451"/>
      <c r="SZ40" s="451"/>
      <c r="TA40" s="450"/>
      <c r="TB40" s="450"/>
      <c r="TC40" s="446"/>
      <c r="TD40" s="446"/>
      <c r="TE40" s="446"/>
      <c r="TF40" s="446"/>
      <c r="TG40" s="451"/>
      <c r="TH40" s="451"/>
      <c r="TI40" s="450"/>
      <c r="TJ40" s="450"/>
      <c r="TK40" s="446"/>
      <c r="TL40" s="446"/>
      <c r="TM40" s="446"/>
      <c r="TN40" s="446"/>
      <c r="TO40" s="451"/>
      <c r="TP40" s="451"/>
      <c r="TQ40" s="450"/>
      <c r="TR40" s="450"/>
      <c r="TS40" s="446"/>
      <c r="TT40" s="446"/>
      <c r="TU40" s="446"/>
      <c r="TV40" s="446"/>
      <c r="TW40" s="451"/>
      <c r="TX40" s="451"/>
      <c r="TY40" s="450"/>
      <c r="TZ40" s="450"/>
      <c r="UA40" s="446"/>
      <c r="UB40" s="446"/>
      <c r="UC40" s="446"/>
      <c r="UD40" s="446"/>
      <c r="UE40" s="451"/>
      <c r="UF40" s="451"/>
      <c r="UG40" s="450"/>
      <c r="UH40" s="450"/>
      <c r="UI40" s="446"/>
      <c r="UJ40" s="446"/>
      <c r="UK40" s="446"/>
      <c r="UL40" s="446"/>
      <c r="UM40" s="451"/>
      <c r="UN40" s="451"/>
      <c r="UO40" s="450"/>
      <c r="UP40" s="450"/>
      <c r="UQ40" s="446"/>
      <c r="UR40" s="446"/>
      <c r="US40" s="446"/>
      <c r="UT40" s="446"/>
      <c r="UU40" s="451"/>
      <c r="UV40" s="451"/>
      <c r="UW40" s="450"/>
      <c r="UX40" s="450"/>
      <c r="UY40" s="446"/>
      <c r="UZ40" s="446"/>
      <c r="VA40" s="446"/>
      <c r="VB40" s="446"/>
      <c r="VC40" s="451"/>
      <c r="VD40" s="451"/>
      <c r="VE40" s="450"/>
      <c r="VF40" s="450"/>
      <c r="VG40" s="446"/>
      <c r="VH40" s="446"/>
      <c r="VI40" s="446"/>
      <c r="VJ40" s="446"/>
      <c r="VK40" s="451"/>
      <c r="VL40" s="451"/>
      <c r="VM40" s="450"/>
      <c r="VN40" s="450"/>
      <c r="VO40" s="446"/>
      <c r="VP40" s="446"/>
      <c r="VQ40" s="446"/>
      <c r="VR40" s="446"/>
      <c r="VS40" s="451"/>
      <c r="VT40" s="451"/>
      <c r="VU40" s="450"/>
      <c r="VV40" s="450"/>
      <c r="VW40" s="446"/>
      <c r="VX40" s="446"/>
      <c r="VY40" s="446"/>
      <c r="VZ40" s="446"/>
      <c r="WA40" s="451"/>
      <c r="WB40" s="451"/>
      <c r="WC40" s="450"/>
      <c r="WD40" s="450"/>
      <c r="WE40" s="446"/>
      <c r="WF40" s="446"/>
      <c r="WG40" s="446"/>
      <c r="WH40" s="446"/>
      <c r="WI40" s="451"/>
      <c r="WJ40" s="451"/>
      <c r="WK40" s="450"/>
      <c r="WL40" s="450"/>
      <c r="WM40" s="446"/>
      <c r="WN40" s="446"/>
      <c r="WO40" s="446"/>
      <c r="WP40" s="446"/>
      <c r="WQ40" s="451"/>
      <c r="WR40" s="451"/>
      <c r="WS40" s="450"/>
      <c r="WT40" s="450"/>
      <c r="WU40" s="446"/>
      <c r="WV40" s="446"/>
      <c r="WW40" s="446"/>
      <c r="WX40" s="446"/>
      <c r="WY40" s="451"/>
      <c r="WZ40" s="451"/>
      <c r="XA40" s="450"/>
      <c r="XB40" s="450"/>
      <c r="XC40" s="446"/>
      <c r="XD40" s="446"/>
      <c r="XE40" s="446"/>
      <c r="XF40" s="446"/>
      <c r="XG40" s="451"/>
      <c r="XH40" s="451"/>
      <c r="XI40" s="450"/>
      <c r="XJ40" s="450"/>
      <c r="XK40" s="446"/>
      <c r="XL40" s="446"/>
      <c r="XM40" s="446"/>
      <c r="XN40" s="446"/>
      <c r="XO40" s="451"/>
      <c r="XP40" s="451"/>
      <c r="XQ40" s="450"/>
      <c r="XR40" s="450"/>
      <c r="XS40" s="446"/>
      <c r="XT40" s="446"/>
      <c r="XU40" s="446"/>
      <c r="XV40" s="446"/>
      <c r="XW40" s="451"/>
      <c r="XX40" s="451"/>
      <c r="XY40" s="450"/>
      <c r="XZ40" s="450"/>
      <c r="YA40" s="446"/>
      <c r="YB40" s="446"/>
      <c r="YC40" s="446"/>
      <c r="YD40" s="446"/>
      <c r="YE40" s="451"/>
      <c r="YF40" s="451"/>
      <c r="YG40" s="450"/>
      <c r="YH40" s="450"/>
      <c r="YI40" s="446"/>
      <c r="YJ40" s="446"/>
      <c r="YK40" s="446"/>
      <c r="YL40" s="446"/>
      <c r="YM40" s="451"/>
      <c r="YN40" s="451"/>
      <c r="YO40" s="450"/>
      <c r="YP40" s="450"/>
      <c r="YQ40" s="446"/>
      <c r="YR40" s="446"/>
      <c r="YS40" s="446"/>
      <c r="YT40" s="446"/>
      <c r="YU40" s="451"/>
      <c r="YV40" s="451"/>
      <c r="YW40" s="450"/>
      <c r="YX40" s="450"/>
      <c r="YY40" s="446"/>
      <c r="YZ40" s="446"/>
      <c r="ZA40" s="446"/>
      <c r="ZB40" s="446"/>
      <c r="ZC40" s="451"/>
      <c r="ZD40" s="451"/>
      <c r="ZE40" s="450"/>
      <c r="ZF40" s="450"/>
      <c r="ZG40" s="446"/>
      <c r="ZH40" s="446"/>
      <c r="ZI40" s="446"/>
      <c r="ZJ40" s="446"/>
      <c r="ZK40" s="451"/>
      <c r="ZL40" s="451"/>
      <c r="ZM40" s="450"/>
      <c r="ZN40" s="450"/>
      <c r="ZO40" s="446"/>
      <c r="ZP40" s="446"/>
      <c r="ZQ40" s="446"/>
      <c r="ZR40" s="446"/>
      <c r="ZS40" s="451"/>
      <c r="ZT40" s="451"/>
      <c r="ZU40" s="450"/>
      <c r="ZV40" s="450"/>
      <c r="ZW40" s="446"/>
      <c r="ZX40" s="446"/>
      <c r="ZY40" s="446"/>
      <c r="ZZ40" s="446"/>
      <c r="AAA40" s="451"/>
      <c r="AAB40" s="451"/>
      <c r="AAC40" s="450"/>
      <c r="AAD40" s="450"/>
      <c r="AAE40" s="446"/>
      <c r="AAF40" s="446"/>
      <c r="AAG40" s="446"/>
      <c r="AAH40" s="446"/>
      <c r="AAI40" s="451"/>
      <c r="AAJ40" s="451"/>
      <c r="AAK40" s="450"/>
      <c r="AAL40" s="450"/>
      <c r="AAM40" s="446"/>
      <c r="AAN40" s="446"/>
      <c r="AAO40" s="446"/>
      <c r="AAP40" s="446"/>
      <c r="AAQ40" s="451"/>
      <c r="AAR40" s="451"/>
      <c r="AAS40" s="450"/>
      <c r="AAT40" s="450"/>
      <c r="AAU40" s="446"/>
      <c r="AAV40" s="446"/>
      <c r="AAW40" s="446"/>
      <c r="AAX40" s="446"/>
      <c r="AAY40" s="451"/>
      <c r="AAZ40" s="451"/>
      <c r="ABA40" s="450"/>
      <c r="ABB40" s="450"/>
      <c r="ABC40" s="446"/>
      <c r="ABD40" s="446"/>
      <c r="ABE40" s="446"/>
      <c r="ABF40" s="446"/>
      <c r="ABG40" s="451"/>
      <c r="ABH40" s="451"/>
      <c r="ABI40" s="450"/>
      <c r="ABJ40" s="450"/>
      <c r="ABK40" s="446"/>
      <c r="ABL40" s="446"/>
      <c r="ABM40" s="446"/>
      <c r="ABN40" s="446"/>
      <c r="ABO40" s="451"/>
      <c r="ABP40" s="451"/>
      <c r="ABQ40" s="450"/>
      <c r="ABR40" s="450"/>
      <c r="ABS40" s="446"/>
      <c r="ABT40" s="446"/>
      <c r="ABU40" s="446"/>
      <c r="ABV40" s="446"/>
      <c r="ABW40" s="451"/>
      <c r="ABX40" s="451"/>
      <c r="ABY40" s="450"/>
      <c r="ABZ40" s="450"/>
      <c r="ACA40" s="446"/>
      <c r="ACB40" s="446"/>
      <c r="ACC40" s="446"/>
      <c r="ACD40" s="446"/>
      <c r="ACE40" s="451"/>
      <c r="ACF40" s="451"/>
      <c r="ACG40" s="450"/>
      <c r="ACH40" s="450"/>
      <c r="ACI40" s="446"/>
      <c r="ACJ40" s="446"/>
      <c r="ACK40" s="446"/>
      <c r="ACL40" s="446"/>
      <c r="ACM40" s="451"/>
      <c r="ACN40" s="451"/>
      <c r="ACO40" s="450"/>
      <c r="ACP40" s="450"/>
      <c r="ACQ40" s="446"/>
      <c r="ACR40" s="446"/>
      <c r="ACS40" s="446"/>
      <c r="ACT40" s="446"/>
      <c r="ACU40" s="451"/>
      <c r="ACV40" s="451"/>
      <c r="ACW40" s="450"/>
      <c r="ACX40" s="450"/>
      <c r="ACY40" s="446"/>
      <c r="ACZ40" s="446"/>
      <c r="ADA40" s="446"/>
      <c r="ADB40" s="446"/>
      <c r="ADC40" s="451"/>
      <c r="ADD40" s="451"/>
      <c r="ADE40" s="450"/>
      <c r="ADF40" s="450"/>
      <c r="ADG40" s="446"/>
      <c r="ADH40" s="446"/>
      <c r="ADI40" s="446"/>
      <c r="ADJ40" s="446"/>
      <c r="ADK40" s="451"/>
      <c r="ADL40" s="451"/>
      <c r="ADM40" s="450"/>
      <c r="ADN40" s="450"/>
      <c r="ADO40" s="446"/>
      <c r="ADP40" s="446"/>
      <c r="ADQ40" s="446"/>
      <c r="ADR40" s="446"/>
      <c r="ADS40" s="451"/>
      <c r="ADT40" s="451"/>
      <c r="ADU40" s="450"/>
      <c r="ADV40" s="450"/>
      <c r="ADW40" s="446"/>
      <c r="ADX40" s="446"/>
      <c r="ADY40" s="446"/>
      <c r="ADZ40" s="446"/>
      <c r="AEA40" s="451"/>
      <c r="AEB40" s="451"/>
      <c r="AEC40" s="450"/>
      <c r="AED40" s="450"/>
      <c r="AEE40" s="446"/>
      <c r="AEF40" s="446"/>
      <c r="AEG40" s="446"/>
      <c r="AEH40" s="446"/>
      <c r="AEI40" s="451"/>
      <c r="AEJ40" s="451"/>
      <c r="AEK40" s="450"/>
      <c r="AEL40" s="450"/>
      <c r="AEM40" s="446"/>
      <c r="AEN40" s="446"/>
      <c r="AEO40" s="446"/>
      <c r="AEP40" s="446"/>
      <c r="AEQ40" s="451"/>
      <c r="AER40" s="451"/>
      <c r="AES40" s="450"/>
      <c r="AET40" s="450"/>
      <c r="AEU40" s="446"/>
      <c r="AEV40" s="446"/>
      <c r="AEW40" s="446"/>
      <c r="AEX40" s="446"/>
      <c r="AEY40" s="451"/>
      <c r="AEZ40" s="451"/>
      <c r="AFA40" s="450"/>
      <c r="AFB40" s="450"/>
      <c r="AFC40" s="446"/>
      <c r="AFD40" s="446"/>
      <c r="AFE40" s="446"/>
      <c r="AFF40" s="446"/>
      <c r="AFG40" s="451"/>
      <c r="AFH40" s="451"/>
      <c r="AFI40" s="450"/>
      <c r="AFJ40" s="450"/>
      <c r="AFK40" s="446"/>
      <c r="AFL40" s="446"/>
      <c r="AFM40" s="446"/>
      <c r="AFN40" s="446"/>
      <c r="AFO40" s="451"/>
      <c r="AFP40" s="451"/>
      <c r="AFQ40" s="450"/>
      <c r="AFR40" s="450"/>
      <c r="AFS40" s="446"/>
      <c r="AFT40" s="446"/>
      <c r="AFU40" s="446"/>
      <c r="AFV40" s="446"/>
      <c r="AFW40" s="451"/>
      <c r="AFX40" s="451"/>
      <c r="AFY40" s="450"/>
      <c r="AFZ40" s="450"/>
      <c r="AGA40" s="446"/>
      <c r="AGB40" s="446"/>
      <c r="AGC40" s="446"/>
      <c r="AGD40" s="446"/>
      <c r="AGE40" s="451"/>
      <c r="AGF40" s="451"/>
      <c r="AGG40" s="450"/>
      <c r="AGH40" s="450"/>
      <c r="AGI40" s="446"/>
      <c r="AGJ40" s="446"/>
      <c r="AGK40" s="446"/>
      <c r="AGL40" s="446"/>
      <c r="AGM40" s="451"/>
      <c r="AGN40" s="451"/>
      <c r="AGO40" s="450"/>
      <c r="AGP40" s="450"/>
      <c r="AGQ40" s="446"/>
      <c r="AGR40" s="446"/>
      <c r="AGS40" s="446"/>
      <c r="AGT40" s="446"/>
      <c r="AGU40" s="451"/>
      <c r="AGV40" s="451"/>
      <c r="AGW40" s="450"/>
      <c r="AGX40" s="450"/>
      <c r="AGY40" s="446"/>
      <c r="AGZ40" s="446"/>
      <c r="AHA40" s="446"/>
      <c r="AHB40" s="446"/>
      <c r="AHC40" s="451"/>
      <c r="AHD40" s="451"/>
      <c r="AHE40" s="450"/>
      <c r="AHF40" s="450"/>
      <c r="AHG40" s="446"/>
      <c r="AHH40" s="446"/>
      <c r="AHI40" s="446"/>
      <c r="AHJ40" s="446"/>
      <c r="AHK40" s="451"/>
      <c r="AHL40" s="451"/>
      <c r="AHM40" s="450"/>
      <c r="AHN40" s="450"/>
      <c r="AHO40" s="446"/>
      <c r="AHP40" s="446"/>
      <c r="AHQ40" s="446"/>
      <c r="AHR40" s="446"/>
      <c r="AHS40" s="451"/>
      <c r="AHT40" s="451"/>
      <c r="AHU40" s="450"/>
      <c r="AHV40" s="450"/>
      <c r="AHW40" s="446"/>
      <c r="AHX40" s="446"/>
      <c r="AHY40" s="446"/>
      <c r="AHZ40" s="446"/>
      <c r="AIA40" s="451"/>
      <c r="AIB40" s="451"/>
      <c r="AIC40" s="450"/>
      <c r="AID40" s="450"/>
      <c r="AIE40" s="446"/>
      <c r="AIF40" s="446"/>
      <c r="AIG40" s="446"/>
      <c r="AIH40" s="446"/>
      <c r="AII40" s="451"/>
      <c r="AIJ40" s="451"/>
      <c r="AIK40" s="450"/>
      <c r="AIL40" s="450"/>
      <c r="AIM40" s="446"/>
      <c r="AIN40" s="446"/>
      <c r="AIO40" s="446"/>
      <c r="AIP40" s="446"/>
      <c r="AIQ40" s="451"/>
      <c r="AIR40" s="451"/>
      <c r="AIS40" s="450"/>
      <c r="AIT40" s="450"/>
      <c r="AIU40" s="446"/>
      <c r="AIV40" s="446"/>
      <c r="AIW40" s="446"/>
      <c r="AIX40" s="446"/>
      <c r="AIY40" s="451"/>
      <c r="AIZ40" s="451"/>
      <c r="AJA40" s="450"/>
      <c r="AJB40" s="450"/>
      <c r="AJC40" s="446"/>
      <c r="AJD40" s="446"/>
      <c r="AJE40" s="446"/>
      <c r="AJF40" s="446"/>
      <c r="AJG40" s="451"/>
      <c r="AJH40" s="451"/>
      <c r="AJI40" s="450"/>
      <c r="AJJ40" s="450"/>
      <c r="AJK40" s="446"/>
      <c r="AJL40" s="446"/>
      <c r="AJM40" s="446"/>
      <c r="AJN40" s="446"/>
      <c r="AJO40" s="451"/>
      <c r="AJP40" s="451"/>
      <c r="AJQ40" s="450"/>
      <c r="AJR40" s="450"/>
      <c r="AJS40" s="446"/>
      <c r="AJT40" s="446"/>
      <c r="AJU40" s="446"/>
      <c r="AJV40" s="446"/>
      <c r="AJW40" s="451"/>
      <c r="AJX40" s="451"/>
      <c r="AJY40" s="450"/>
      <c r="AJZ40" s="450"/>
      <c r="AKA40" s="446"/>
      <c r="AKB40" s="446"/>
      <c r="AKC40" s="446"/>
      <c r="AKD40" s="446"/>
      <c r="AKE40" s="451"/>
      <c r="AKF40" s="451"/>
      <c r="AKG40" s="450"/>
      <c r="AKH40" s="450"/>
      <c r="AKI40" s="446"/>
      <c r="AKJ40" s="446"/>
      <c r="AKK40" s="446"/>
      <c r="AKL40" s="446"/>
      <c r="AKM40" s="451"/>
      <c r="AKN40" s="451"/>
      <c r="AKO40" s="450"/>
      <c r="AKP40" s="450"/>
      <c r="AKQ40" s="446"/>
      <c r="AKR40" s="446"/>
      <c r="AKS40" s="446"/>
      <c r="AKT40" s="446"/>
      <c r="AKU40" s="451"/>
      <c r="AKV40" s="451"/>
      <c r="AKW40" s="450"/>
      <c r="AKX40" s="450"/>
      <c r="AKY40" s="446"/>
      <c r="AKZ40" s="446"/>
      <c r="ALA40" s="446"/>
      <c r="ALB40" s="446"/>
      <c r="ALC40" s="451"/>
      <c r="ALD40" s="451"/>
      <c r="ALE40" s="450"/>
      <c r="ALF40" s="450"/>
      <c r="ALG40" s="446"/>
      <c r="ALH40" s="446"/>
      <c r="ALI40" s="446"/>
      <c r="ALJ40" s="446"/>
      <c r="ALK40" s="451"/>
      <c r="ALL40" s="451"/>
      <c r="ALM40" s="450"/>
      <c r="ALN40" s="450"/>
      <c r="ALO40" s="446"/>
      <c r="ALP40" s="446"/>
      <c r="ALQ40" s="446"/>
      <c r="ALR40" s="446"/>
      <c r="ALS40" s="451"/>
      <c r="ALT40" s="451"/>
      <c r="ALU40" s="450"/>
      <c r="ALV40" s="450"/>
      <c r="ALW40" s="446"/>
      <c r="ALX40" s="446"/>
      <c r="ALY40" s="446"/>
      <c r="ALZ40" s="446"/>
      <c r="AMA40" s="451"/>
      <c r="AMB40" s="451"/>
      <c r="AMC40" s="450"/>
      <c r="AMD40" s="450"/>
      <c r="AME40" s="446"/>
      <c r="AMF40" s="446"/>
      <c r="AMG40" s="446"/>
      <c r="AMH40" s="446"/>
      <c r="AMI40" s="451"/>
      <c r="AMJ40" s="451"/>
      <c r="AMK40" s="450"/>
      <c r="AML40" s="450"/>
      <c r="AMM40" s="446"/>
      <c r="AMN40" s="446"/>
      <c r="AMO40" s="446"/>
      <c r="AMP40" s="446"/>
      <c r="AMQ40" s="451"/>
      <c r="AMR40" s="451"/>
      <c r="AMS40" s="450"/>
      <c r="AMT40" s="450"/>
      <c r="AMU40" s="446"/>
      <c r="AMV40" s="446"/>
      <c r="AMW40" s="446"/>
      <c r="AMX40" s="446"/>
      <c r="AMY40" s="451"/>
      <c r="AMZ40" s="451"/>
      <c r="ANA40" s="450"/>
      <c r="ANB40" s="450"/>
      <c r="ANC40" s="446"/>
      <c r="AND40" s="446"/>
      <c r="ANE40" s="446"/>
      <c r="ANF40" s="446"/>
      <c r="ANG40" s="451"/>
      <c r="ANH40" s="451"/>
      <c r="ANI40" s="450"/>
      <c r="ANJ40" s="450"/>
      <c r="ANK40" s="446"/>
      <c r="ANL40" s="446"/>
      <c r="ANM40" s="446"/>
      <c r="ANN40" s="446"/>
      <c r="ANO40" s="451"/>
      <c r="ANP40" s="451"/>
      <c r="ANQ40" s="450"/>
      <c r="ANR40" s="450"/>
      <c r="ANS40" s="446"/>
      <c r="ANT40" s="446"/>
      <c r="ANU40" s="446"/>
      <c r="ANV40" s="446"/>
      <c r="ANW40" s="451"/>
      <c r="ANX40" s="451"/>
      <c r="ANY40" s="450"/>
      <c r="ANZ40" s="450"/>
      <c r="AOA40" s="446"/>
      <c r="AOB40" s="446"/>
      <c r="AOC40" s="446"/>
      <c r="AOD40" s="446"/>
      <c r="AOE40" s="451"/>
      <c r="AOF40" s="451"/>
      <c r="AOG40" s="450"/>
      <c r="AOH40" s="450"/>
      <c r="AOI40" s="446"/>
      <c r="AOJ40" s="446"/>
      <c r="AOK40" s="446"/>
      <c r="AOL40" s="446"/>
      <c r="AOM40" s="451"/>
      <c r="AON40" s="451"/>
      <c r="AOO40" s="450"/>
      <c r="AOP40" s="450"/>
      <c r="AOQ40" s="446"/>
      <c r="AOR40" s="446"/>
      <c r="AOS40" s="446"/>
      <c r="AOT40" s="446"/>
      <c r="AOU40" s="451"/>
      <c r="AOV40" s="451"/>
      <c r="AOW40" s="450"/>
      <c r="AOX40" s="450"/>
      <c r="AOY40" s="446"/>
      <c r="AOZ40" s="446"/>
      <c r="APA40" s="446"/>
      <c r="APB40" s="446"/>
      <c r="APC40" s="451"/>
      <c r="APD40" s="451"/>
      <c r="APE40" s="450"/>
      <c r="APF40" s="450"/>
      <c r="APG40" s="446"/>
      <c r="APH40" s="446"/>
      <c r="API40" s="446"/>
      <c r="APJ40" s="446"/>
      <c r="APK40" s="451"/>
      <c r="APL40" s="451"/>
      <c r="APM40" s="450"/>
      <c r="APN40" s="450"/>
      <c r="APO40" s="446"/>
      <c r="APP40" s="446"/>
      <c r="APQ40" s="446"/>
      <c r="APR40" s="446"/>
      <c r="APS40" s="451"/>
      <c r="APT40" s="451"/>
      <c r="APU40" s="450"/>
      <c r="APV40" s="450"/>
      <c r="APW40" s="446"/>
      <c r="APX40" s="446"/>
      <c r="APY40" s="446"/>
      <c r="APZ40" s="446"/>
      <c r="AQA40" s="451"/>
      <c r="AQB40" s="451"/>
      <c r="AQC40" s="450"/>
      <c r="AQD40" s="450"/>
      <c r="AQE40" s="446"/>
      <c r="AQF40" s="446"/>
      <c r="AQG40" s="446"/>
      <c r="AQH40" s="446"/>
      <c r="AQI40" s="451"/>
      <c r="AQJ40" s="451"/>
      <c r="AQK40" s="450"/>
      <c r="AQL40" s="450"/>
      <c r="AQM40" s="446"/>
      <c r="AQN40" s="446"/>
      <c r="AQO40" s="446"/>
      <c r="AQP40" s="446"/>
      <c r="AQQ40" s="451"/>
      <c r="AQR40" s="451"/>
      <c r="AQS40" s="450"/>
      <c r="AQT40" s="450"/>
      <c r="AQU40" s="446"/>
      <c r="AQV40" s="446"/>
      <c r="AQW40" s="446"/>
      <c r="AQX40" s="446"/>
      <c r="AQY40" s="451"/>
      <c r="AQZ40" s="451"/>
      <c r="ARA40" s="450"/>
      <c r="ARB40" s="450"/>
      <c r="ARC40" s="446"/>
      <c r="ARD40" s="446"/>
      <c r="ARE40" s="446"/>
      <c r="ARF40" s="446"/>
      <c r="ARG40" s="451"/>
      <c r="ARH40" s="451"/>
      <c r="ARI40" s="450"/>
      <c r="ARJ40" s="450"/>
      <c r="ARK40" s="446"/>
      <c r="ARL40" s="446"/>
      <c r="ARM40" s="446"/>
      <c r="ARN40" s="446"/>
      <c r="ARO40" s="451"/>
      <c r="ARP40" s="451"/>
      <c r="ARQ40" s="450"/>
      <c r="ARR40" s="450"/>
      <c r="ARS40" s="446"/>
      <c r="ART40" s="446"/>
      <c r="ARU40" s="446"/>
      <c r="ARV40" s="446"/>
      <c r="ARW40" s="451"/>
      <c r="ARX40" s="451"/>
      <c r="ARY40" s="450"/>
      <c r="ARZ40" s="450"/>
      <c r="ASA40" s="446"/>
      <c r="ASB40" s="446"/>
      <c r="ASC40" s="446"/>
      <c r="ASD40" s="446"/>
      <c r="ASE40" s="451"/>
      <c r="ASF40" s="451"/>
      <c r="ASG40" s="450"/>
      <c r="ASH40" s="450"/>
      <c r="ASI40" s="446"/>
      <c r="ASJ40" s="446"/>
      <c r="ASK40" s="446"/>
      <c r="ASL40" s="446"/>
      <c r="ASM40" s="451"/>
      <c r="ASN40" s="451"/>
      <c r="ASO40" s="450"/>
      <c r="ASP40" s="450"/>
      <c r="ASQ40" s="446"/>
      <c r="ASR40" s="446"/>
      <c r="ASS40" s="446"/>
      <c r="AST40" s="446"/>
      <c r="ASU40" s="451"/>
      <c r="ASV40" s="451"/>
      <c r="ASW40" s="450"/>
      <c r="ASX40" s="450"/>
      <c r="ASY40" s="446"/>
      <c r="ASZ40" s="446"/>
      <c r="ATA40" s="446"/>
      <c r="ATB40" s="446"/>
      <c r="ATC40" s="451"/>
      <c r="ATD40" s="451"/>
      <c r="ATE40" s="450"/>
      <c r="ATF40" s="450"/>
      <c r="ATG40" s="446"/>
      <c r="ATH40" s="446"/>
      <c r="ATI40" s="446"/>
      <c r="ATJ40" s="446"/>
      <c r="ATK40" s="451"/>
      <c r="ATL40" s="451"/>
      <c r="ATM40" s="450"/>
      <c r="ATN40" s="450"/>
      <c r="ATO40" s="446"/>
      <c r="ATP40" s="446"/>
      <c r="ATQ40" s="446"/>
      <c r="ATR40" s="446"/>
      <c r="ATS40" s="451"/>
      <c r="ATT40" s="451"/>
      <c r="ATU40" s="450"/>
      <c r="ATV40" s="450"/>
      <c r="ATW40" s="446"/>
      <c r="ATX40" s="446"/>
      <c r="ATY40" s="446"/>
      <c r="ATZ40" s="446"/>
      <c r="AUA40" s="451"/>
      <c r="AUB40" s="451"/>
      <c r="AUC40" s="450"/>
      <c r="AUD40" s="450"/>
      <c r="AUE40" s="446"/>
      <c r="AUF40" s="446"/>
      <c r="AUG40" s="446"/>
      <c r="AUH40" s="446"/>
      <c r="AUI40" s="451"/>
      <c r="AUJ40" s="451"/>
      <c r="AUK40" s="450"/>
      <c r="AUL40" s="450"/>
      <c r="AUM40" s="446"/>
      <c r="AUN40" s="446"/>
      <c r="AUO40" s="446"/>
      <c r="AUP40" s="446"/>
      <c r="AUQ40" s="451"/>
      <c r="AUR40" s="451"/>
      <c r="AUS40" s="450"/>
      <c r="AUT40" s="450"/>
      <c r="AUU40" s="446"/>
      <c r="AUV40" s="446"/>
      <c r="AUW40" s="446"/>
      <c r="AUX40" s="446"/>
      <c r="AUY40" s="451"/>
      <c r="AUZ40" s="451"/>
      <c r="AVA40" s="450"/>
      <c r="AVB40" s="450"/>
      <c r="AVC40" s="446"/>
      <c r="AVD40" s="446"/>
      <c r="AVE40" s="446"/>
      <c r="AVF40" s="446"/>
      <c r="AVG40" s="451"/>
      <c r="AVH40" s="451"/>
      <c r="AVI40" s="450"/>
      <c r="AVJ40" s="450"/>
      <c r="AVK40" s="446"/>
      <c r="AVL40" s="446"/>
      <c r="AVM40" s="446"/>
      <c r="AVN40" s="446"/>
      <c r="AVO40" s="451"/>
      <c r="AVP40" s="451"/>
      <c r="AVQ40" s="450"/>
      <c r="AVR40" s="450"/>
      <c r="AVS40" s="446"/>
      <c r="AVT40" s="446"/>
      <c r="AVU40" s="446"/>
      <c r="AVV40" s="446"/>
      <c r="AVW40" s="451"/>
      <c r="AVX40" s="451"/>
      <c r="AVY40" s="450"/>
      <c r="AVZ40" s="450"/>
      <c r="AWA40" s="446"/>
      <c r="AWB40" s="446"/>
      <c r="AWC40" s="446"/>
      <c r="AWD40" s="446"/>
      <c r="AWE40" s="451"/>
      <c r="AWF40" s="451"/>
      <c r="AWG40" s="450"/>
      <c r="AWH40" s="450"/>
      <c r="AWI40" s="446"/>
      <c r="AWJ40" s="446"/>
      <c r="AWK40" s="446"/>
      <c r="AWL40" s="446"/>
      <c r="AWM40" s="451"/>
      <c r="AWN40" s="451"/>
      <c r="AWO40" s="450"/>
      <c r="AWP40" s="450"/>
      <c r="AWQ40" s="446"/>
      <c r="AWR40" s="446"/>
      <c r="AWS40" s="446"/>
      <c r="AWT40" s="446"/>
      <c r="AWU40" s="451"/>
      <c r="AWV40" s="451"/>
      <c r="AWW40" s="450"/>
      <c r="AWX40" s="450"/>
      <c r="AWY40" s="446"/>
      <c r="AWZ40" s="446"/>
      <c r="AXA40" s="446"/>
      <c r="AXB40" s="446"/>
      <c r="AXC40" s="451"/>
      <c r="AXD40" s="451"/>
      <c r="AXE40" s="450"/>
      <c r="AXF40" s="450"/>
      <c r="AXG40" s="446"/>
      <c r="AXH40" s="446"/>
      <c r="AXI40" s="446"/>
      <c r="AXJ40" s="446"/>
      <c r="AXK40" s="451"/>
      <c r="AXL40" s="451"/>
      <c r="AXM40" s="450"/>
      <c r="AXN40" s="450"/>
      <c r="AXO40" s="446"/>
      <c r="AXP40" s="446"/>
      <c r="AXQ40" s="446"/>
      <c r="AXR40" s="446"/>
      <c r="AXS40" s="451"/>
      <c r="AXT40" s="451"/>
      <c r="AXU40" s="450"/>
      <c r="AXV40" s="450"/>
      <c r="AXW40" s="446"/>
      <c r="AXX40" s="446"/>
      <c r="AXY40" s="446"/>
      <c r="AXZ40" s="446"/>
      <c r="AYA40" s="451"/>
      <c r="AYB40" s="451"/>
      <c r="AYC40" s="450"/>
      <c r="AYD40" s="450"/>
      <c r="AYE40" s="446"/>
      <c r="AYF40" s="446"/>
      <c r="AYG40" s="446"/>
      <c r="AYH40" s="446"/>
      <c r="AYI40" s="451"/>
      <c r="AYJ40" s="451"/>
      <c r="AYK40" s="450"/>
      <c r="AYL40" s="450"/>
      <c r="AYM40" s="446"/>
      <c r="AYN40" s="446"/>
      <c r="AYO40" s="446"/>
      <c r="AYP40" s="446"/>
      <c r="AYQ40" s="451"/>
      <c r="AYR40" s="451"/>
      <c r="AYS40" s="450"/>
      <c r="AYT40" s="450"/>
      <c r="AYU40" s="446"/>
      <c r="AYV40" s="446"/>
      <c r="AYW40" s="446"/>
      <c r="AYX40" s="446"/>
      <c r="AYY40" s="451"/>
      <c r="AYZ40" s="451"/>
      <c r="AZA40" s="450"/>
      <c r="AZB40" s="450"/>
      <c r="AZC40" s="446"/>
      <c r="AZD40" s="446"/>
      <c r="AZE40" s="446"/>
      <c r="AZF40" s="446"/>
      <c r="AZG40" s="451"/>
      <c r="AZH40" s="451"/>
      <c r="AZI40" s="450"/>
      <c r="AZJ40" s="450"/>
      <c r="AZK40" s="446"/>
      <c r="AZL40" s="446"/>
      <c r="AZM40" s="446"/>
      <c r="AZN40" s="446"/>
      <c r="AZO40" s="451"/>
      <c r="AZP40" s="451"/>
      <c r="AZQ40" s="450"/>
      <c r="AZR40" s="450"/>
      <c r="AZS40" s="446"/>
      <c r="AZT40" s="446"/>
      <c r="AZU40" s="446"/>
      <c r="AZV40" s="446"/>
      <c r="AZW40" s="451"/>
      <c r="AZX40" s="451"/>
      <c r="AZY40" s="450"/>
      <c r="AZZ40" s="450"/>
      <c r="BAA40" s="446"/>
      <c r="BAB40" s="446"/>
      <c r="BAC40" s="446"/>
      <c r="BAD40" s="446"/>
      <c r="BAE40" s="451"/>
      <c r="BAF40" s="451"/>
      <c r="BAG40" s="450"/>
      <c r="BAH40" s="450"/>
      <c r="BAI40" s="446"/>
      <c r="BAJ40" s="446"/>
      <c r="BAK40" s="446"/>
      <c r="BAL40" s="446"/>
      <c r="BAM40" s="451"/>
      <c r="BAN40" s="451"/>
      <c r="BAO40" s="450"/>
      <c r="BAP40" s="450"/>
      <c r="BAQ40" s="446"/>
      <c r="BAR40" s="446"/>
      <c r="BAS40" s="446"/>
      <c r="BAT40" s="446"/>
      <c r="BAU40" s="451"/>
      <c r="BAV40" s="451"/>
      <c r="BAW40" s="450"/>
      <c r="BAX40" s="450"/>
      <c r="BAY40" s="446"/>
      <c r="BAZ40" s="446"/>
      <c r="BBA40" s="446"/>
      <c r="BBB40" s="446"/>
      <c r="BBC40" s="451"/>
      <c r="BBD40" s="451"/>
      <c r="BBE40" s="450"/>
      <c r="BBF40" s="450"/>
      <c r="BBG40" s="446"/>
      <c r="BBH40" s="446"/>
      <c r="BBI40" s="446"/>
      <c r="BBJ40" s="446"/>
      <c r="BBK40" s="451"/>
      <c r="BBL40" s="451"/>
      <c r="BBM40" s="450"/>
      <c r="BBN40" s="450"/>
      <c r="BBO40" s="446"/>
      <c r="BBP40" s="446"/>
      <c r="BBQ40" s="446"/>
      <c r="BBR40" s="446"/>
      <c r="BBS40" s="451"/>
      <c r="BBT40" s="451"/>
      <c r="BBU40" s="450"/>
      <c r="BBV40" s="450"/>
      <c r="BBW40" s="446"/>
      <c r="BBX40" s="446"/>
      <c r="BBY40" s="446"/>
      <c r="BBZ40" s="446"/>
      <c r="BCA40" s="451"/>
      <c r="BCB40" s="451"/>
      <c r="BCC40" s="450"/>
      <c r="BCD40" s="450"/>
      <c r="BCE40" s="446"/>
      <c r="BCF40" s="446"/>
      <c r="BCG40" s="446"/>
      <c r="BCH40" s="446"/>
      <c r="BCI40" s="451"/>
      <c r="BCJ40" s="451"/>
      <c r="BCK40" s="450"/>
      <c r="BCL40" s="450"/>
      <c r="BCM40" s="446"/>
      <c r="BCN40" s="446"/>
      <c r="BCO40" s="446"/>
      <c r="BCP40" s="446"/>
      <c r="BCQ40" s="451"/>
      <c r="BCR40" s="451"/>
      <c r="BCS40" s="450"/>
      <c r="BCT40" s="450"/>
      <c r="BCU40" s="446"/>
      <c r="BCV40" s="446"/>
      <c r="BCW40" s="446"/>
      <c r="BCX40" s="446"/>
      <c r="BCY40" s="451"/>
      <c r="BCZ40" s="451"/>
      <c r="BDA40" s="450"/>
      <c r="BDB40" s="450"/>
      <c r="BDC40" s="446"/>
      <c r="BDD40" s="446"/>
      <c r="BDE40" s="446"/>
      <c r="BDF40" s="446"/>
      <c r="BDG40" s="451"/>
      <c r="BDH40" s="451"/>
      <c r="BDI40" s="450"/>
      <c r="BDJ40" s="450"/>
      <c r="BDK40" s="446"/>
      <c r="BDL40" s="446"/>
      <c r="BDM40" s="446"/>
      <c r="BDN40" s="446"/>
      <c r="BDO40" s="451"/>
      <c r="BDP40" s="451"/>
      <c r="BDQ40" s="450"/>
      <c r="BDR40" s="450"/>
      <c r="BDS40" s="446"/>
      <c r="BDT40" s="446"/>
      <c r="BDU40" s="446"/>
      <c r="BDV40" s="446"/>
      <c r="BDW40" s="451"/>
      <c r="BDX40" s="451"/>
      <c r="BDY40" s="450"/>
      <c r="BDZ40" s="450"/>
      <c r="BEA40" s="446"/>
      <c r="BEB40" s="446"/>
      <c r="BEC40" s="446"/>
      <c r="BED40" s="446"/>
      <c r="BEE40" s="451"/>
      <c r="BEF40" s="451"/>
      <c r="BEG40" s="450"/>
      <c r="BEH40" s="450"/>
      <c r="BEI40" s="446"/>
      <c r="BEJ40" s="446"/>
      <c r="BEK40" s="446"/>
      <c r="BEL40" s="446"/>
      <c r="BEM40" s="451"/>
      <c r="BEN40" s="451"/>
      <c r="BEO40" s="450"/>
      <c r="BEP40" s="450"/>
      <c r="BEQ40" s="446"/>
      <c r="BER40" s="446"/>
      <c r="BES40" s="446"/>
      <c r="BET40" s="446"/>
      <c r="BEU40" s="451"/>
      <c r="BEV40" s="451"/>
      <c r="BEW40" s="450"/>
      <c r="BEX40" s="450"/>
      <c r="BEY40" s="446"/>
      <c r="BEZ40" s="446"/>
      <c r="BFA40" s="446"/>
      <c r="BFB40" s="446"/>
      <c r="BFC40" s="451"/>
      <c r="BFD40" s="451"/>
      <c r="BFE40" s="450"/>
      <c r="BFF40" s="450"/>
      <c r="BFG40" s="446"/>
      <c r="BFH40" s="446"/>
      <c r="BFI40" s="446"/>
      <c r="BFJ40" s="446"/>
      <c r="BFK40" s="451"/>
      <c r="BFL40" s="451"/>
      <c r="BFM40" s="450"/>
      <c r="BFN40" s="450"/>
      <c r="BFO40" s="446"/>
      <c r="BFP40" s="446"/>
      <c r="BFQ40" s="446"/>
      <c r="BFR40" s="446"/>
      <c r="BFS40" s="451"/>
      <c r="BFT40" s="451"/>
      <c r="BFU40" s="450"/>
      <c r="BFV40" s="450"/>
      <c r="BFW40" s="446"/>
      <c r="BFX40" s="446"/>
      <c r="BFY40" s="446"/>
      <c r="BFZ40" s="446"/>
      <c r="BGA40" s="451"/>
      <c r="BGB40" s="451"/>
      <c r="BGC40" s="450"/>
      <c r="BGD40" s="450"/>
      <c r="BGE40" s="446"/>
      <c r="BGF40" s="446"/>
      <c r="BGG40" s="446"/>
      <c r="BGH40" s="446"/>
      <c r="BGI40" s="451"/>
      <c r="BGJ40" s="451"/>
      <c r="BGK40" s="450"/>
      <c r="BGL40" s="450"/>
      <c r="BGM40" s="446"/>
      <c r="BGN40" s="446"/>
      <c r="BGO40" s="446"/>
      <c r="BGP40" s="446"/>
      <c r="BGQ40" s="451"/>
      <c r="BGR40" s="451"/>
      <c r="BGS40" s="450"/>
      <c r="BGT40" s="450"/>
      <c r="BGU40" s="446"/>
      <c r="BGV40" s="446"/>
      <c r="BGW40" s="446"/>
      <c r="BGX40" s="446"/>
      <c r="BGY40" s="451"/>
      <c r="BGZ40" s="451"/>
      <c r="BHA40" s="450"/>
      <c r="BHB40" s="450"/>
      <c r="BHC40" s="446"/>
      <c r="BHD40" s="446"/>
      <c r="BHE40" s="446"/>
      <c r="BHF40" s="446"/>
      <c r="BHG40" s="451"/>
      <c r="BHH40" s="451"/>
      <c r="BHI40" s="450"/>
      <c r="BHJ40" s="450"/>
      <c r="BHK40" s="446"/>
      <c r="BHL40" s="446"/>
      <c r="BHM40" s="446"/>
      <c r="BHN40" s="446"/>
      <c r="BHO40" s="451"/>
      <c r="BHP40" s="451"/>
      <c r="BHQ40" s="450"/>
      <c r="BHR40" s="450"/>
      <c r="BHS40" s="446"/>
      <c r="BHT40" s="446"/>
      <c r="BHU40" s="446"/>
      <c r="BHV40" s="446"/>
      <c r="BHW40" s="451"/>
      <c r="BHX40" s="451"/>
      <c r="BHY40" s="450"/>
      <c r="BHZ40" s="450"/>
      <c r="BIA40" s="446"/>
      <c r="BIB40" s="446"/>
      <c r="BIC40" s="446"/>
      <c r="BID40" s="446"/>
      <c r="BIE40" s="451"/>
      <c r="BIF40" s="451"/>
      <c r="BIG40" s="450"/>
      <c r="BIH40" s="450"/>
      <c r="BII40" s="446"/>
      <c r="BIJ40" s="446"/>
      <c r="BIK40" s="446"/>
      <c r="BIL40" s="446"/>
      <c r="BIM40" s="451"/>
      <c r="BIN40" s="451"/>
      <c r="BIO40" s="450"/>
      <c r="BIP40" s="450"/>
      <c r="BIQ40" s="446"/>
      <c r="BIR40" s="446"/>
      <c r="BIS40" s="446"/>
      <c r="BIT40" s="446"/>
      <c r="BIU40" s="451"/>
      <c r="BIV40" s="451"/>
      <c r="BIW40" s="450"/>
      <c r="BIX40" s="450"/>
      <c r="BIY40" s="446"/>
      <c r="BIZ40" s="446"/>
      <c r="BJA40" s="446"/>
      <c r="BJB40" s="446"/>
      <c r="BJC40" s="451"/>
      <c r="BJD40" s="451"/>
      <c r="BJE40" s="450"/>
      <c r="BJF40" s="450"/>
      <c r="BJG40" s="446"/>
      <c r="BJH40" s="446"/>
      <c r="BJI40" s="446"/>
      <c r="BJJ40" s="446"/>
      <c r="BJK40" s="451"/>
      <c r="BJL40" s="451"/>
      <c r="BJM40" s="450"/>
      <c r="BJN40" s="450"/>
      <c r="BJO40" s="446"/>
      <c r="BJP40" s="446"/>
      <c r="BJQ40" s="446"/>
      <c r="BJR40" s="446"/>
      <c r="BJS40" s="451"/>
      <c r="BJT40" s="451"/>
      <c r="BJU40" s="450"/>
      <c r="BJV40" s="450"/>
      <c r="BJW40" s="446"/>
      <c r="BJX40" s="446"/>
      <c r="BJY40" s="446"/>
      <c r="BJZ40" s="446"/>
      <c r="BKA40" s="451"/>
      <c r="BKB40" s="451"/>
      <c r="BKC40" s="450"/>
      <c r="BKD40" s="450"/>
      <c r="BKE40" s="446"/>
      <c r="BKF40" s="446"/>
      <c r="BKG40" s="446"/>
      <c r="BKH40" s="446"/>
      <c r="BKI40" s="451"/>
      <c r="BKJ40" s="451"/>
      <c r="BKK40" s="450"/>
      <c r="BKL40" s="450"/>
      <c r="BKM40" s="446"/>
      <c r="BKN40" s="446"/>
      <c r="BKO40" s="446"/>
      <c r="BKP40" s="446"/>
      <c r="BKQ40" s="451"/>
      <c r="BKR40" s="451"/>
      <c r="BKS40" s="450"/>
      <c r="BKT40" s="450"/>
      <c r="BKU40" s="446"/>
      <c r="BKV40" s="446"/>
      <c r="BKW40" s="446"/>
      <c r="BKX40" s="446"/>
      <c r="BKY40" s="451"/>
      <c r="BKZ40" s="451"/>
      <c r="BLA40" s="450"/>
      <c r="BLB40" s="450"/>
      <c r="BLC40" s="446"/>
      <c r="BLD40" s="446"/>
      <c r="BLE40" s="446"/>
      <c r="BLF40" s="446"/>
      <c r="BLG40" s="451"/>
      <c r="BLH40" s="451"/>
      <c r="BLI40" s="450"/>
      <c r="BLJ40" s="450"/>
      <c r="BLK40" s="446"/>
      <c r="BLL40" s="446"/>
      <c r="BLM40" s="446"/>
      <c r="BLN40" s="446"/>
      <c r="BLO40" s="451"/>
      <c r="BLP40" s="451"/>
      <c r="BLQ40" s="450"/>
      <c r="BLR40" s="450"/>
      <c r="BLS40" s="446"/>
      <c r="BLT40" s="446"/>
      <c r="BLU40" s="446"/>
      <c r="BLV40" s="446"/>
      <c r="BLW40" s="451"/>
      <c r="BLX40" s="451"/>
      <c r="BLY40" s="450"/>
      <c r="BLZ40" s="450"/>
      <c r="BMA40" s="446"/>
      <c r="BMB40" s="446"/>
      <c r="BMC40" s="446"/>
      <c r="BMD40" s="446"/>
      <c r="BME40" s="451"/>
      <c r="BMF40" s="451"/>
      <c r="BMG40" s="450"/>
      <c r="BMH40" s="450"/>
      <c r="BMI40" s="446"/>
      <c r="BMJ40" s="446"/>
      <c r="BMK40" s="446"/>
      <c r="BML40" s="446"/>
      <c r="BMM40" s="451"/>
      <c r="BMN40" s="451"/>
      <c r="BMO40" s="450"/>
      <c r="BMP40" s="450"/>
      <c r="BMQ40" s="446"/>
      <c r="BMR40" s="446"/>
      <c r="BMS40" s="446"/>
      <c r="BMT40" s="446"/>
      <c r="BMU40" s="451"/>
      <c r="BMV40" s="451"/>
      <c r="BMW40" s="450"/>
      <c r="BMX40" s="450"/>
      <c r="BMY40" s="446"/>
      <c r="BMZ40" s="446"/>
      <c r="BNA40" s="446"/>
      <c r="BNB40" s="446"/>
      <c r="BNC40" s="451"/>
      <c r="BND40" s="451"/>
      <c r="BNE40" s="450"/>
      <c r="BNF40" s="450"/>
      <c r="BNG40" s="446"/>
      <c r="BNH40" s="446"/>
      <c r="BNI40" s="446"/>
      <c r="BNJ40" s="446"/>
      <c r="BNK40" s="451"/>
      <c r="BNL40" s="451"/>
      <c r="BNM40" s="450"/>
      <c r="BNN40" s="450"/>
      <c r="BNO40" s="446"/>
      <c r="BNP40" s="446"/>
      <c r="BNQ40" s="446"/>
      <c r="BNR40" s="446"/>
      <c r="BNS40" s="451"/>
      <c r="BNT40" s="451"/>
      <c r="BNU40" s="450"/>
      <c r="BNV40" s="450"/>
      <c r="BNW40" s="446"/>
      <c r="BNX40" s="446"/>
      <c r="BNY40" s="446"/>
      <c r="BNZ40" s="446"/>
      <c r="BOA40" s="451"/>
      <c r="BOB40" s="451"/>
      <c r="BOC40" s="450"/>
      <c r="BOD40" s="450"/>
      <c r="BOE40" s="446"/>
      <c r="BOF40" s="446"/>
      <c r="BOG40" s="446"/>
      <c r="BOH40" s="446"/>
      <c r="BOI40" s="451"/>
      <c r="BOJ40" s="451"/>
      <c r="BOK40" s="450"/>
      <c r="BOL40" s="450"/>
      <c r="BOM40" s="446"/>
      <c r="BON40" s="446"/>
      <c r="BOO40" s="446"/>
      <c r="BOP40" s="446"/>
      <c r="BOQ40" s="451"/>
      <c r="BOR40" s="451"/>
      <c r="BOS40" s="450"/>
      <c r="BOT40" s="450"/>
      <c r="BOU40" s="446"/>
      <c r="BOV40" s="446"/>
      <c r="BOW40" s="446"/>
      <c r="BOX40" s="446"/>
      <c r="BOY40" s="451"/>
      <c r="BOZ40" s="451"/>
      <c r="BPA40" s="450"/>
      <c r="BPB40" s="450"/>
      <c r="BPC40" s="446"/>
      <c r="BPD40" s="446"/>
      <c r="BPE40" s="446"/>
      <c r="BPF40" s="446"/>
      <c r="BPG40" s="451"/>
      <c r="BPH40" s="451"/>
      <c r="BPI40" s="450"/>
      <c r="BPJ40" s="450"/>
      <c r="BPK40" s="446"/>
      <c r="BPL40" s="446"/>
      <c r="BPM40" s="446"/>
      <c r="BPN40" s="446"/>
      <c r="BPO40" s="451"/>
      <c r="BPP40" s="451"/>
      <c r="BPQ40" s="450"/>
      <c r="BPR40" s="450"/>
      <c r="BPS40" s="446"/>
      <c r="BPT40" s="446"/>
      <c r="BPU40" s="446"/>
      <c r="BPV40" s="446"/>
      <c r="BPW40" s="451"/>
      <c r="BPX40" s="451"/>
      <c r="BPY40" s="450"/>
      <c r="BPZ40" s="450"/>
      <c r="BQA40" s="446"/>
      <c r="BQB40" s="446"/>
      <c r="BQC40" s="446"/>
      <c r="BQD40" s="446"/>
      <c r="BQE40" s="451"/>
      <c r="BQF40" s="451"/>
      <c r="BQG40" s="450"/>
      <c r="BQH40" s="450"/>
      <c r="BQI40" s="446"/>
      <c r="BQJ40" s="446"/>
      <c r="BQK40" s="446"/>
      <c r="BQL40" s="446"/>
      <c r="BQM40" s="451"/>
      <c r="BQN40" s="451"/>
      <c r="BQO40" s="450"/>
      <c r="BQP40" s="450"/>
      <c r="BQQ40" s="446"/>
      <c r="BQR40" s="446"/>
      <c r="BQS40" s="446"/>
      <c r="BQT40" s="446"/>
      <c r="BQU40" s="451"/>
      <c r="BQV40" s="451"/>
      <c r="BQW40" s="450"/>
      <c r="BQX40" s="450"/>
      <c r="BQY40" s="446"/>
      <c r="BQZ40" s="446"/>
      <c r="BRA40" s="446"/>
      <c r="BRB40" s="446"/>
      <c r="BRC40" s="451"/>
      <c r="BRD40" s="451"/>
      <c r="BRE40" s="450"/>
      <c r="BRF40" s="450"/>
      <c r="BRG40" s="446"/>
      <c r="BRH40" s="446"/>
      <c r="BRI40" s="446"/>
      <c r="BRJ40" s="446"/>
      <c r="BRK40" s="451"/>
      <c r="BRL40" s="451"/>
      <c r="BRM40" s="450"/>
      <c r="BRN40" s="450"/>
      <c r="BRO40" s="446"/>
      <c r="BRP40" s="446"/>
      <c r="BRQ40" s="446"/>
      <c r="BRR40" s="446"/>
      <c r="BRS40" s="451"/>
      <c r="BRT40" s="451"/>
      <c r="BRU40" s="450"/>
      <c r="BRV40" s="450"/>
      <c r="BRW40" s="446"/>
      <c r="BRX40" s="446"/>
      <c r="BRY40" s="446"/>
      <c r="BRZ40" s="446"/>
      <c r="BSA40" s="451"/>
      <c r="BSB40" s="451"/>
      <c r="BSC40" s="450"/>
      <c r="BSD40" s="450"/>
      <c r="BSE40" s="446"/>
      <c r="BSF40" s="446"/>
      <c r="BSG40" s="446"/>
      <c r="BSH40" s="446"/>
      <c r="BSI40" s="451"/>
      <c r="BSJ40" s="451"/>
      <c r="BSK40" s="450"/>
      <c r="BSL40" s="450"/>
      <c r="BSM40" s="446"/>
      <c r="BSN40" s="446"/>
      <c r="BSO40" s="446"/>
      <c r="BSP40" s="446"/>
      <c r="BSQ40" s="451"/>
      <c r="BSR40" s="451"/>
      <c r="BSS40" s="450"/>
      <c r="BST40" s="450"/>
      <c r="BSU40" s="446"/>
      <c r="BSV40" s="446"/>
      <c r="BSW40" s="446"/>
      <c r="BSX40" s="446"/>
      <c r="BSY40" s="451"/>
      <c r="BSZ40" s="451"/>
      <c r="BTA40" s="450"/>
      <c r="BTB40" s="450"/>
      <c r="BTC40" s="446"/>
      <c r="BTD40" s="446"/>
      <c r="BTE40" s="446"/>
      <c r="BTF40" s="446"/>
      <c r="BTG40" s="451"/>
      <c r="BTH40" s="451"/>
      <c r="BTI40" s="450"/>
      <c r="BTJ40" s="450"/>
      <c r="BTK40" s="446"/>
      <c r="BTL40" s="446"/>
      <c r="BTM40" s="446"/>
      <c r="BTN40" s="446"/>
      <c r="BTO40" s="451"/>
      <c r="BTP40" s="451"/>
      <c r="BTQ40" s="450"/>
      <c r="BTR40" s="450"/>
      <c r="BTS40" s="446"/>
      <c r="BTT40" s="446"/>
      <c r="BTU40" s="446"/>
      <c r="BTV40" s="446"/>
      <c r="BTW40" s="451"/>
      <c r="BTX40" s="451"/>
      <c r="BTY40" s="450"/>
      <c r="BTZ40" s="450"/>
      <c r="BUA40" s="446"/>
      <c r="BUB40" s="446"/>
      <c r="BUC40" s="446"/>
      <c r="BUD40" s="446"/>
      <c r="BUE40" s="451"/>
      <c r="BUF40" s="451"/>
      <c r="BUG40" s="450"/>
      <c r="BUH40" s="450"/>
      <c r="BUI40" s="446"/>
      <c r="BUJ40" s="446"/>
      <c r="BUK40" s="446"/>
      <c r="BUL40" s="446"/>
      <c r="BUM40" s="451"/>
      <c r="BUN40" s="451"/>
      <c r="BUO40" s="450"/>
      <c r="BUP40" s="450"/>
      <c r="BUQ40" s="446"/>
      <c r="BUR40" s="446"/>
      <c r="BUS40" s="446"/>
      <c r="BUT40" s="446"/>
      <c r="BUU40" s="451"/>
      <c r="BUV40" s="451"/>
      <c r="BUW40" s="450"/>
      <c r="BUX40" s="450"/>
      <c r="BUY40" s="446"/>
      <c r="BUZ40" s="446"/>
      <c r="BVA40" s="446"/>
      <c r="BVB40" s="446"/>
      <c r="BVC40" s="451"/>
      <c r="BVD40" s="451"/>
      <c r="BVE40" s="450"/>
      <c r="BVF40" s="450"/>
      <c r="BVG40" s="446"/>
      <c r="BVH40" s="446"/>
      <c r="BVI40" s="446"/>
      <c r="BVJ40" s="446"/>
      <c r="BVK40" s="451"/>
      <c r="BVL40" s="451"/>
      <c r="BVM40" s="450"/>
      <c r="BVN40" s="450"/>
      <c r="BVO40" s="446"/>
      <c r="BVP40" s="446"/>
      <c r="BVQ40" s="446"/>
      <c r="BVR40" s="446"/>
      <c r="BVS40" s="451"/>
      <c r="BVT40" s="451"/>
      <c r="BVU40" s="450"/>
      <c r="BVV40" s="450"/>
      <c r="BVW40" s="446"/>
      <c r="BVX40" s="446"/>
      <c r="BVY40" s="446"/>
      <c r="BVZ40" s="446"/>
      <c r="BWA40" s="451"/>
      <c r="BWB40" s="451"/>
      <c r="BWC40" s="450"/>
      <c r="BWD40" s="450"/>
      <c r="BWE40" s="446"/>
      <c r="BWF40" s="446"/>
      <c r="BWG40" s="446"/>
      <c r="BWH40" s="446"/>
      <c r="BWI40" s="451"/>
      <c r="BWJ40" s="451"/>
      <c r="BWK40" s="450"/>
      <c r="BWL40" s="450"/>
      <c r="BWM40" s="446"/>
      <c r="BWN40" s="446"/>
      <c r="BWO40" s="446"/>
      <c r="BWP40" s="446"/>
      <c r="BWQ40" s="451"/>
      <c r="BWR40" s="451"/>
      <c r="BWS40" s="450"/>
      <c r="BWT40" s="450"/>
      <c r="BWU40" s="446"/>
      <c r="BWV40" s="446"/>
      <c r="BWW40" s="446"/>
      <c r="BWX40" s="446"/>
      <c r="BWY40" s="451"/>
      <c r="BWZ40" s="451"/>
      <c r="BXA40" s="450"/>
      <c r="BXB40" s="450"/>
      <c r="BXC40" s="446"/>
      <c r="BXD40" s="446"/>
      <c r="BXE40" s="446"/>
      <c r="BXF40" s="446"/>
      <c r="BXG40" s="451"/>
      <c r="BXH40" s="451"/>
      <c r="BXI40" s="450"/>
      <c r="BXJ40" s="450"/>
      <c r="BXK40" s="446"/>
      <c r="BXL40" s="446"/>
      <c r="BXM40" s="446"/>
      <c r="BXN40" s="446"/>
      <c r="BXO40" s="451"/>
      <c r="BXP40" s="451"/>
      <c r="BXQ40" s="450"/>
      <c r="BXR40" s="450"/>
      <c r="BXS40" s="446"/>
      <c r="BXT40" s="446"/>
      <c r="BXU40" s="446"/>
      <c r="BXV40" s="446"/>
      <c r="BXW40" s="451"/>
      <c r="BXX40" s="451"/>
      <c r="BXY40" s="450"/>
      <c r="BXZ40" s="450"/>
      <c r="BYA40" s="446"/>
      <c r="BYB40" s="446"/>
      <c r="BYC40" s="446"/>
      <c r="BYD40" s="446"/>
      <c r="BYE40" s="451"/>
      <c r="BYF40" s="451"/>
      <c r="BYG40" s="450"/>
      <c r="BYH40" s="450"/>
      <c r="BYI40" s="446"/>
      <c r="BYJ40" s="446"/>
      <c r="BYK40" s="446"/>
      <c r="BYL40" s="446"/>
      <c r="BYM40" s="451"/>
      <c r="BYN40" s="451"/>
      <c r="BYO40" s="450"/>
      <c r="BYP40" s="450"/>
      <c r="BYQ40" s="446"/>
      <c r="BYR40" s="446"/>
      <c r="BYS40" s="446"/>
      <c r="BYT40" s="446"/>
      <c r="BYU40" s="451"/>
      <c r="BYV40" s="451"/>
      <c r="BYW40" s="450"/>
      <c r="BYX40" s="450"/>
      <c r="BYY40" s="446"/>
      <c r="BYZ40" s="446"/>
      <c r="BZA40" s="446"/>
      <c r="BZB40" s="446"/>
      <c r="BZC40" s="451"/>
      <c r="BZD40" s="451"/>
      <c r="BZE40" s="450"/>
      <c r="BZF40" s="450"/>
      <c r="BZG40" s="446"/>
      <c r="BZH40" s="446"/>
      <c r="BZI40" s="446"/>
      <c r="BZJ40" s="446"/>
      <c r="BZK40" s="451"/>
      <c r="BZL40" s="451"/>
      <c r="BZM40" s="450"/>
      <c r="BZN40" s="450"/>
      <c r="BZO40" s="446"/>
      <c r="BZP40" s="446"/>
      <c r="BZQ40" s="446"/>
      <c r="BZR40" s="446"/>
      <c r="BZS40" s="451"/>
      <c r="BZT40" s="451"/>
      <c r="BZU40" s="450"/>
      <c r="BZV40" s="450"/>
      <c r="BZW40" s="446"/>
      <c r="BZX40" s="446"/>
      <c r="BZY40" s="446"/>
      <c r="BZZ40" s="446"/>
      <c r="CAA40" s="451"/>
      <c r="CAB40" s="451"/>
      <c r="CAC40" s="450"/>
      <c r="CAD40" s="450"/>
      <c r="CAE40" s="446"/>
      <c r="CAF40" s="446"/>
      <c r="CAG40" s="446"/>
      <c r="CAH40" s="446"/>
      <c r="CAI40" s="451"/>
      <c r="CAJ40" s="451"/>
      <c r="CAK40" s="450"/>
      <c r="CAL40" s="450"/>
      <c r="CAM40" s="446"/>
      <c r="CAN40" s="446"/>
      <c r="CAO40" s="446"/>
      <c r="CAP40" s="446"/>
      <c r="CAQ40" s="451"/>
      <c r="CAR40" s="451"/>
      <c r="CAS40" s="450"/>
      <c r="CAT40" s="450"/>
      <c r="CAU40" s="446"/>
      <c r="CAV40" s="446"/>
      <c r="CAW40" s="446"/>
      <c r="CAX40" s="446"/>
      <c r="CAY40" s="451"/>
      <c r="CAZ40" s="451"/>
      <c r="CBA40" s="450"/>
      <c r="CBB40" s="450"/>
      <c r="CBC40" s="446"/>
      <c r="CBD40" s="446"/>
      <c r="CBE40" s="446"/>
      <c r="CBF40" s="446"/>
      <c r="CBG40" s="451"/>
      <c r="CBH40" s="451"/>
      <c r="CBI40" s="450"/>
      <c r="CBJ40" s="450"/>
      <c r="CBK40" s="446"/>
      <c r="CBL40" s="446"/>
      <c r="CBM40" s="446"/>
      <c r="CBN40" s="446"/>
      <c r="CBO40" s="451"/>
      <c r="CBP40" s="451"/>
      <c r="CBQ40" s="450"/>
      <c r="CBR40" s="450"/>
      <c r="CBS40" s="446"/>
      <c r="CBT40" s="446"/>
      <c r="CBU40" s="446"/>
      <c r="CBV40" s="446"/>
      <c r="CBW40" s="451"/>
      <c r="CBX40" s="451"/>
      <c r="CBY40" s="450"/>
      <c r="CBZ40" s="450"/>
      <c r="CCA40" s="446"/>
      <c r="CCB40" s="446"/>
      <c r="CCC40" s="446"/>
      <c r="CCD40" s="446"/>
      <c r="CCE40" s="451"/>
      <c r="CCF40" s="451"/>
      <c r="CCG40" s="450"/>
      <c r="CCH40" s="450"/>
      <c r="CCI40" s="446"/>
      <c r="CCJ40" s="446"/>
      <c r="CCK40" s="446"/>
      <c r="CCL40" s="446"/>
      <c r="CCM40" s="451"/>
      <c r="CCN40" s="451"/>
      <c r="CCO40" s="450"/>
      <c r="CCP40" s="450"/>
      <c r="CCQ40" s="446"/>
      <c r="CCR40" s="446"/>
      <c r="CCS40" s="446"/>
      <c r="CCT40" s="446"/>
      <c r="CCU40" s="451"/>
      <c r="CCV40" s="451"/>
      <c r="CCW40" s="450"/>
      <c r="CCX40" s="450"/>
      <c r="CCY40" s="446"/>
      <c r="CCZ40" s="446"/>
      <c r="CDA40" s="446"/>
      <c r="CDB40" s="446"/>
      <c r="CDC40" s="451"/>
      <c r="CDD40" s="451"/>
      <c r="CDE40" s="450"/>
      <c r="CDF40" s="450"/>
      <c r="CDG40" s="446"/>
      <c r="CDH40" s="446"/>
      <c r="CDI40" s="446"/>
      <c r="CDJ40" s="446"/>
      <c r="CDK40" s="451"/>
      <c r="CDL40" s="451"/>
      <c r="CDM40" s="450"/>
      <c r="CDN40" s="450"/>
      <c r="CDO40" s="446"/>
      <c r="CDP40" s="446"/>
      <c r="CDQ40" s="446"/>
      <c r="CDR40" s="446"/>
      <c r="CDS40" s="451"/>
      <c r="CDT40" s="451"/>
      <c r="CDU40" s="450"/>
      <c r="CDV40" s="450"/>
      <c r="CDW40" s="446"/>
      <c r="CDX40" s="446"/>
      <c r="CDY40" s="446"/>
      <c r="CDZ40" s="446"/>
      <c r="CEA40" s="451"/>
      <c r="CEB40" s="451"/>
      <c r="CEC40" s="450"/>
      <c r="CED40" s="450"/>
      <c r="CEE40" s="446"/>
      <c r="CEF40" s="446"/>
      <c r="CEG40" s="446"/>
      <c r="CEH40" s="446"/>
      <c r="CEI40" s="451"/>
      <c r="CEJ40" s="451"/>
      <c r="CEK40" s="450"/>
      <c r="CEL40" s="450"/>
      <c r="CEM40" s="446"/>
      <c r="CEN40" s="446"/>
      <c r="CEO40" s="446"/>
      <c r="CEP40" s="446"/>
      <c r="CEQ40" s="451"/>
      <c r="CER40" s="451"/>
      <c r="CES40" s="450"/>
      <c r="CET40" s="450"/>
      <c r="CEU40" s="446"/>
      <c r="CEV40" s="446"/>
      <c r="CEW40" s="446"/>
      <c r="CEX40" s="446"/>
      <c r="CEY40" s="451"/>
      <c r="CEZ40" s="451"/>
      <c r="CFA40" s="450"/>
      <c r="CFB40" s="450"/>
      <c r="CFC40" s="446"/>
      <c r="CFD40" s="446"/>
      <c r="CFE40" s="446"/>
      <c r="CFF40" s="446"/>
      <c r="CFG40" s="451"/>
      <c r="CFH40" s="451"/>
      <c r="CFI40" s="450"/>
      <c r="CFJ40" s="450"/>
      <c r="CFK40" s="446"/>
      <c r="CFL40" s="446"/>
      <c r="CFM40" s="446"/>
      <c r="CFN40" s="446"/>
      <c r="CFO40" s="451"/>
      <c r="CFP40" s="451"/>
      <c r="CFQ40" s="450"/>
      <c r="CFR40" s="450"/>
      <c r="CFS40" s="446"/>
      <c r="CFT40" s="446"/>
      <c r="CFU40" s="446"/>
      <c r="CFV40" s="446"/>
      <c r="CFW40" s="451"/>
      <c r="CFX40" s="451"/>
      <c r="CFY40" s="450"/>
      <c r="CFZ40" s="450"/>
      <c r="CGA40" s="446"/>
      <c r="CGB40" s="446"/>
      <c r="CGC40" s="446"/>
      <c r="CGD40" s="446"/>
      <c r="CGE40" s="451"/>
      <c r="CGF40" s="451"/>
      <c r="CGG40" s="450"/>
      <c r="CGH40" s="450"/>
      <c r="CGI40" s="446"/>
      <c r="CGJ40" s="446"/>
      <c r="CGK40" s="446"/>
      <c r="CGL40" s="446"/>
      <c r="CGM40" s="451"/>
      <c r="CGN40" s="451"/>
      <c r="CGO40" s="450"/>
      <c r="CGP40" s="450"/>
      <c r="CGQ40" s="446"/>
      <c r="CGR40" s="446"/>
      <c r="CGS40" s="446"/>
      <c r="CGT40" s="446"/>
      <c r="CGU40" s="451"/>
      <c r="CGV40" s="451"/>
      <c r="CGW40" s="450"/>
      <c r="CGX40" s="450"/>
      <c r="CGY40" s="446"/>
      <c r="CGZ40" s="446"/>
      <c r="CHA40" s="446"/>
      <c r="CHB40" s="446"/>
      <c r="CHC40" s="451"/>
      <c r="CHD40" s="451"/>
      <c r="CHE40" s="450"/>
      <c r="CHF40" s="450"/>
      <c r="CHG40" s="446"/>
      <c r="CHH40" s="446"/>
      <c r="CHI40" s="446"/>
      <c r="CHJ40" s="446"/>
      <c r="CHK40" s="451"/>
      <c r="CHL40" s="451"/>
      <c r="CHM40" s="450"/>
      <c r="CHN40" s="450"/>
      <c r="CHO40" s="446"/>
      <c r="CHP40" s="446"/>
      <c r="CHQ40" s="446"/>
      <c r="CHR40" s="446"/>
      <c r="CHS40" s="451"/>
      <c r="CHT40" s="451"/>
      <c r="CHU40" s="450"/>
      <c r="CHV40" s="450"/>
      <c r="CHW40" s="446"/>
      <c r="CHX40" s="446"/>
      <c r="CHY40" s="446"/>
      <c r="CHZ40" s="446"/>
      <c r="CIA40" s="451"/>
      <c r="CIB40" s="451"/>
      <c r="CIC40" s="450"/>
      <c r="CID40" s="450"/>
      <c r="CIE40" s="446"/>
      <c r="CIF40" s="446"/>
      <c r="CIG40" s="446"/>
      <c r="CIH40" s="446"/>
      <c r="CII40" s="451"/>
      <c r="CIJ40" s="451"/>
      <c r="CIK40" s="450"/>
      <c r="CIL40" s="450"/>
      <c r="CIM40" s="446"/>
      <c r="CIN40" s="446"/>
      <c r="CIO40" s="446"/>
      <c r="CIP40" s="446"/>
      <c r="CIQ40" s="451"/>
      <c r="CIR40" s="451"/>
      <c r="CIS40" s="450"/>
      <c r="CIT40" s="450"/>
      <c r="CIU40" s="446"/>
      <c r="CIV40" s="446"/>
      <c r="CIW40" s="446"/>
      <c r="CIX40" s="446"/>
      <c r="CIY40" s="451"/>
      <c r="CIZ40" s="451"/>
      <c r="CJA40" s="450"/>
      <c r="CJB40" s="450"/>
      <c r="CJC40" s="446"/>
      <c r="CJD40" s="446"/>
      <c r="CJE40" s="446"/>
      <c r="CJF40" s="446"/>
      <c r="CJG40" s="451"/>
      <c r="CJH40" s="451"/>
      <c r="CJI40" s="450"/>
      <c r="CJJ40" s="450"/>
      <c r="CJK40" s="446"/>
      <c r="CJL40" s="446"/>
      <c r="CJM40" s="446"/>
      <c r="CJN40" s="446"/>
      <c r="CJO40" s="451"/>
      <c r="CJP40" s="451"/>
      <c r="CJQ40" s="450"/>
      <c r="CJR40" s="450"/>
      <c r="CJS40" s="446"/>
      <c r="CJT40" s="446"/>
      <c r="CJU40" s="446"/>
      <c r="CJV40" s="446"/>
      <c r="CJW40" s="451"/>
      <c r="CJX40" s="451"/>
      <c r="CJY40" s="450"/>
      <c r="CJZ40" s="450"/>
      <c r="CKA40" s="446"/>
      <c r="CKB40" s="446"/>
      <c r="CKC40" s="446"/>
      <c r="CKD40" s="446"/>
      <c r="CKE40" s="451"/>
      <c r="CKF40" s="451"/>
      <c r="CKG40" s="450"/>
      <c r="CKH40" s="450"/>
      <c r="CKI40" s="446"/>
      <c r="CKJ40" s="446"/>
      <c r="CKK40" s="446"/>
      <c r="CKL40" s="446"/>
      <c r="CKM40" s="451"/>
      <c r="CKN40" s="451"/>
      <c r="CKO40" s="450"/>
      <c r="CKP40" s="450"/>
      <c r="CKQ40" s="446"/>
      <c r="CKR40" s="446"/>
      <c r="CKS40" s="446"/>
      <c r="CKT40" s="446"/>
      <c r="CKU40" s="451"/>
      <c r="CKV40" s="451"/>
      <c r="CKW40" s="450"/>
      <c r="CKX40" s="450"/>
      <c r="CKY40" s="446"/>
      <c r="CKZ40" s="446"/>
      <c r="CLA40" s="446"/>
      <c r="CLB40" s="446"/>
      <c r="CLC40" s="451"/>
      <c r="CLD40" s="451"/>
      <c r="CLE40" s="450"/>
      <c r="CLF40" s="450"/>
      <c r="CLG40" s="446"/>
      <c r="CLH40" s="446"/>
      <c r="CLI40" s="446"/>
      <c r="CLJ40" s="446"/>
      <c r="CLK40" s="451"/>
      <c r="CLL40" s="451"/>
      <c r="CLM40" s="450"/>
      <c r="CLN40" s="450"/>
      <c r="CLO40" s="446"/>
      <c r="CLP40" s="446"/>
      <c r="CLQ40" s="446"/>
      <c r="CLR40" s="446"/>
      <c r="CLS40" s="451"/>
      <c r="CLT40" s="451"/>
      <c r="CLU40" s="450"/>
      <c r="CLV40" s="450"/>
      <c r="CLW40" s="446"/>
      <c r="CLX40" s="446"/>
      <c r="CLY40" s="446"/>
      <c r="CLZ40" s="446"/>
      <c r="CMA40" s="451"/>
      <c r="CMB40" s="451"/>
      <c r="CMC40" s="450"/>
      <c r="CMD40" s="450"/>
      <c r="CME40" s="446"/>
      <c r="CMF40" s="446"/>
      <c r="CMG40" s="446"/>
      <c r="CMH40" s="446"/>
      <c r="CMI40" s="451"/>
      <c r="CMJ40" s="451"/>
      <c r="CMK40" s="450"/>
      <c r="CML40" s="450"/>
      <c r="CMM40" s="446"/>
      <c r="CMN40" s="446"/>
      <c r="CMO40" s="446"/>
      <c r="CMP40" s="446"/>
      <c r="CMQ40" s="451"/>
      <c r="CMR40" s="451"/>
      <c r="CMS40" s="450"/>
      <c r="CMT40" s="450"/>
      <c r="CMU40" s="446"/>
      <c r="CMV40" s="446"/>
      <c r="CMW40" s="446"/>
      <c r="CMX40" s="446"/>
      <c r="CMY40" s="451"/>
      <c r="CMZ40" s="451"/>
      <c r="CNA40" s="450"/>
      <c r="CNB40" s="450"/>
      <c r="CNC40" s="446"/>
      <c r="CND40" s="446"/>
      <c r="CNE40" s="446"/>
      <c r="CNF40" s="446"/>
      <c r="CNG40" s="451"/>
      <c r="CNH40" s="451"/>
      <c r="CNI40" s="450"/>
      <c r="CNJ40" s="450"/>
      <c r="CNK40" s="446"/>
      <c r="CNL40" s="446"/>
      <c r="CNM40" s="446"/>
      <c r="CNN40" s="446"/>
      <c r="CNO40" s="451"/>
      <c r="CNP40" s="451"/>
      <c r="CNQ40" s="450"/>
      <c r="CNR40" s="450"/>
      <c r="CNS40" s="446"/>
      <c r="CNT40" s="446"/>
      <c r="CNU40" s="446"/>
      <c r="CNV40" s="446"/>
      <c r="CNW40" s="451"/>
      <c r="CNX40" s="451"/>
      <c r="CNY40" s="450"/>
      <c r="CNZ40" s="450"/>
      <c r="COA40" s="446"/>
      <c r="COB40" s="446"/>
      <c r="COC40" s="446"/>
      <c r="COD40" s="446"/>
      <c r="COE40" s="451"/>
      <c r="COF40" s="451"/>
      <c r="COG40" s="450"/>
      <c r="COH40" s="450"/>
      <c r="COI40" s="446"/>
      <c r="COJ40" s="446"/>
      <c r="COK40" s="446"/>
      <c r="COL40" s="446"/>
      <c r="COM40" s="451"/>
      <c r="CON40" s="451"/>
      <c r="COO40" s="450"/>
      <c r="COP40" s="450"/>
      <c r="COQ40" s="446"/>
      <c r="COR40" s="446"/>
      <c r="COS40" s="446"/>
      <c r="COT40" s="446"/>
      <c r="COU40" s="451"/>
      <c r="COV40" s="451"/>
      <c r="COW40" s="450"/>
      <c r="COX40" s="450"/>
      <c r="COY40" s="446"/>
      <c r="COZ40" s="446"/>
      <c r="CPA40" s="446"/>
      <c r="CPB40" s="446"/>
      <c r="CPC40" s="451"/>
      <c r="CPD40" s="451"/>
      <c r="CPE40" s="450"/>
      <c r="CPF40" s="450"/>
      <c r="CPG40" s="446"/>
      <c r="CPH40" s="446"/>
      <c r="CPI40" s="446"/>
      <c r="CPJ40" s="446"/>
      <c r="CPK40" s="451"/>
      <c r="CPL40" s="451"/>
      <c r="CPM40" s="450"/>
      <c r="CPN40" s="450"/>
      <c r="CPO40" s="446"/>
      <c r="CPP40" s="446"/>
      <c r="CPQ40" s="446"/>
      <c r="CPR40" s="446"/>
      <c r="CPS40" s="451"/>
      <c r="CPT40" s="451"/>
      <c r="CPU40" s="450"/>
      <c r="CPV40" s="450"/>
      <c r="CPW40" s="446"/>
      <c r="CPX40" s="446"/>
      <c r="CPY40" s="446"/>
      <c r="CPZ40" s="446"/>
      <c r="CQA40" s="451"/>
      <c r="CQB40" s="451"/>
      <c r="CQC40" s="450"/>
      <c r="CQD40" s="450"/>
      <c r="CQE40" s="446"/>
      <c r="CQF40" s="446"/>
      <c r="CQG40" s="446"/>
      <c r="CQH40" s="446"/>
      <c r="CQI40" s="451"/>
      <c r="CQJ40" s="451"/>
      <c r="CQK40" s="450"/>
      <c r="CQL40" s="450"/>
      <c r="CQM40" s="446"/>
      <c r="CQN40" s="446"/>
      <c r="CQO40" s="446"/>
      <c r="CQP40" s="446"/>
      <c r="CQQ40" s="451"/>
      <c r="CQR40" s="451"/>
      <c r="CQS40" s="450"/>
      <c r="CQT40" s="450"/>
      <c r="CQU40" s="446"/>
      <c r="CQV40" s="446"/>
      <c r="CQW40" s="446"/>
      <c r="CQX40" s="446"/>
      <c r="CQY40" s="451"/>
      <c r="CQZ40" s="451"/>
      <c r="CRA40" s="450"/>
      <c r="CRB40" s="450"/>
      <c r="CRC40" s="446"/>
      <c r="CRD40" s="446"/>
      <c r="CRE40" s="446"/>
      <c r="CRF40" s="446"/>
      <c r="CRG40" s="451"/>
      <c r="CRH40" s="451"/>
      <c r="CRI40" s="450"/>
      <c r="CRJ40" s="450"/>
      <c r="CRK40" s="446"/>
      <c r="CRL40" s="446"/>
      <c r="CRM40" s="446"/>
      <c r="CRN40" s="446"/>
      <c r="CRO40" s="451"/>
      <c r="CRP40" s="451"/>
      <c r="CRQ40" s="450"/>
      <c r="CRR40" s="450"/>
      <c r="CRS40" s="446"/>
      <c r="CRT40" s="446"/>
      <c r="CRU40" s="446"/>
      <c r="CRV40" s="446"/>
      <c r="CRW40" s="451"/>
      <c r="CRX40" s="451"/>
      <c r="CRY40" s="450"/>
      <c r="CRZ40" s="450"/>
      <c r="CSA40" s="446"/>
      <c r="CSB40" s="446"/>
      <c r="CSC40" s="446"/>
      <c r="CSD40" s="446"/>
      <c r="CSE40" s="451"/>
      <c r="CSF40" s="451"/>
      <c r="CSG40" s="450"/>
      <c r="CSH40" s="450"/>
      <c r="CSI40" s="446"/>
      <c r="CSJ40" s="446"/>
      <c r="CSK40" s="446"/>
      <c r="CSL40" s="446"/>
      <c r="CSM40" s="451"/>
      <c r="CSN40" s="451"/>
      <c r="CSO40" s="450"/>
      <c r="CSP40" s="450"/>
      <c r="CSQ40" s="446"/>
      <c r="CSR40" s="446"/>
      <c r="CSS40" s="446"/>
      <c r="CST40" s="446"/>
      <c r="CSU40" s="451"/>
      <c r="CSV40" s="451"/>
      <c r="CSW40" s="450"/>
      <c r="CSX40" s="450"/>
      <c r="CSY40" s="446"/>
      <c r="CSZ40" s="446"/>
      <c r="CTA40" s="446"/>
      <c r="CTB40" s="446"/>
      <c r="CTC40" s="451"/>
      <c r="CTD40" s="451"/>
      <c r="CTE40" s="450"/>
      <c r="CTF40" s="450"/>
      <c r="CTG40" s="446"/>
      <c r="CTH40" s="446"/>
      <c r="CTI40" s="446"/>
      <c r="CTJ40" s="446"/>
      <c r="CTK40" s="451"/>
      <c r="CTL40" s="451"/>
      <c r="CTM40" s="450"/>
      <c r="CTN40" s="450"/>
      <c r="CTO40" s="446"/>
      <c r="CTP40" s="446"/>
      <c r="CTQ40" s="446"/>
      <c r="CTR40" s="446"/>
      <c r="CTS40" s="451"/>
      <c r="CTT40" s="451"/>
      <c r="CTU40" s="450"/>
      <c r="CTV40" s="450"/>
      <c r="CTW40" s="446"/>
      <c r="CTX40" s="446"/>
      <c r="CTY40" s="446"/>
      <c r="CTZ40" s="446"/>
      <c r="CUA40" s="451"/>
      <c r="CUB40" s="451"/>
      <c r="CUC40" s="450"/>
      <c r="CUD40" s="450"/>
      <c r="CUE40" s="446"/>
      <c r="CUF40" s="446"/>
      <c r="CUG40" s="446"/>
      <c r="CUH40" s="446"/>
      <c r="CUI40" s="451"/>
      <c r="CUJ40" s="451"/>
      <c r="CUK40" s="450"/>
      <c r="CUL40" s="450"/>
      <c r="CUM40" s="446"/>
      <c r="CUN40" s="446"/>
      <c r="CUO40" s="446"/>
      <c r="CUP40" s="446"/>
      <c r="CUQ40" s="451"/>
      <c r="CUR40" s="451"/>
      <c r="CUS40" s="450"/>
      <c r="CUT40" s="450"/>
      <c r="CUU40" s="446"/>
      <c r="CUV40" s="446"/>
      <c r="CUW40" s="446"/>
      <c r="CUX40" s="446"/>
      <c r="CUY40" s="451"/>
      <c r="CUZ40" s="451"/>
      <c r="CVA40" s="450"/>
      <c r="CVB40" s="450"/>
      <c r="CVC40" s="446"/>
      <c r="CVD40" s="446"/>
      <c r="CVE40" s="446"/>
      <c r="CVF40" s="446"/>
      <c r="CVG40" s="451"/>
      <c r="CVH40" s="451"/>
      <c r="CVI40" s="450"/>
      <c r="CVJ40" s="450"/>
      <c r="CVK40" s="446"/>
      <c r="CVL40" s="446"/>
      <c r="CVM40" s="446"/>
      <c r="CVN40" s="446"/>
      <c r="CVO40" s="451"/>
      <c r="CVP40" s="451"/>
      <c r="CVQ40" s="450"/>
      <c r="CVR40" s="450"/>
      <c r="CVS40" s="446"/>
      <c r="CVT40" s="446"/>
      <c r="CVU40" s="446"/>
      <c r="CVV40" s="446"/>
      <c r="CVW40" s="451"/>
      <c r="CVX40" s="451"/>
      <c r="CVY40" s="450"/>
      <c r="CVZ40" s="450"/>
      <c r="CWA40" s="446"/>
      <c r="CWB40" s="446"/>
      <c r="CWC40" s="446"/>
      <c r="CWD40" s="446"/>
      <c r="CWE40" s="451"/>
      <c r="CWF40" s="451"/>
      <c r="CWG40" s="450"/>
      <c r="CWH40" s="450"/>
      <c r="CWI40" s="446"/>
      <c r="CWJ40" s="446"/>
      <c r="CWK40" s="446"/>
      <c r="CWL40" s="446"/>
      <c r="CWM40" s="451"/>
      <c r="CWN40" s="451"/>
      <c r="CWO40" s="450"/>
      <c r="CWP40" s="450"/>
      <c r="CWQ40" s="446"/>
      <c r="CWR40" s="446"/>
      <c r="CWS40" s="446"/>
      <c r="CWT40" s="446"/>
      <c r="CWU40" s="451"/>
      <c r="CWV40" s="451"/>
      <c r="CWW40" s="450"/>
      <c r="CWX40" s="450"/>
      <c r="CWY40" s="446"/>
      <c r="CWZ40" s="446"/>
      <c r="CXA40" s="446"/>
      <c r="CXB40" s="446"/>
      <c r="CXC40" s="451"/>
      <c r="CXD40" s="451"/>
      <c r="CXE40" s="450"/>
      <c r="CXF40" s="450"/>
      <c r="CXG40" s="446"/>
      <c r="CXH40" s="446"/>
      <c r="CXI40" s="446"/>
      <c r="CXJ40" s="446"/>
      <c r="CXK40" s="451"/>
      <c r="CXL40" s="451"/>
      <c r="CXM40" s="450"/>
      <c r="CXN40" s="450"/>
      <c r="CXO40" s="446"/>
      <c r="CXP40" s="446"/>
      <c r="CXQ40" s="446"/>
      <c r="CXR40" s="446"/>
      <c r="CXS40" s="451"/>
      <c r="CXT40" s="451"/>
      <c r="CXU40" s="450"/>
      <c r="CXV40" s="450"/>
      <c r="CXW40" s="446"/>
      <c r="CXX40" s="446"/>
      <c r="CXY40" s="446"/>
      <c r="CXZ40" s="446"/>
      <c r="CYA40" s="451"/>
      <c r="CYB40" s="451"/>
      <c r="CYC40" s="450"/>
      <c r="CYD40" s="450"/>
      <c r="CYE40" s="446"/>
      <c r="CYF40" s="446"/>
      <c r="CYG40" s="446"/>
      <c r="CYH40" s="446"/>
      <c r="CYI40" s="451"/>
      <c r="CYJ40" s="451"/>
      <c r="CYK40" s="450"/>
      <c r="CYL40" s="450"/>
      <c r="CYM40" s="446"/>
      <c r="CYN40" s="446"/>
      <c r="CYO40" s="446"/>
      <c r="CYP40" s="446"/>
      <c r="CYQ40" s="451"/>
      <c r="CYR40" s="451"/>
      <c r="CYS40" s="450"/>
      <c r="CYT40" s="450"/>
      <c r="CYU40" s="446"/>
      <c r="CYV40" s="446"/>
      <c r="CYW40" s="446"/>
      <c r="CYX40" s="446"/>
      <c r="CYY40" s="451"/>
      <c r="CYZ40" s="451"/>
      <c r="CZA40" s="450"/>
      <c r="CZB40" s="450"/>
      <c r="CZC40" s="446"/>
      <c r="CZD40" s="446"/>
      <c r="CZE40" s="446"/>
      <c r="CZF40" s="446"/>
      <c r="CZG40" s="451"/>
      <c r="CZH40" s="451"/>
      <c r="CZI40" s="450"/>
      <c r="CZJ40" s="450"/>
      <c r="CZK40" s="446"/>
      <c r="CZL40" s="446"/>
      <c r="CZM40" s="446"/>
      <c r="CZN40" s="446"/>
      <c r="CZO40" s="451"/>
      <c r="CZP40" s="451"/>
      <c r="CZQ40" s="450"/>
      <c r="CZR40" s="450"/>
      <c r="CZS40" s="446"/>
      <c r="CZT40" s="446"/>
      <c r="CZU40" s="446"/>
      <c r="CZV40" s="446"/>
      <c r="CZW40" s="451"/>
      <c r="CZX40" s="451"/>
      <c r="CZY40" s="450"/>
      <c r="CZZ40" s="450"/>
      <c r="DAA40" s="446"/>
      <c r="DAB40" s="446"/>
      <c r="DAC40" s="446"/>
      <c r="DAD40" s="446"/>
      <c r="DAE40" s="451"/>
      <c r="DAF40" s="451"/>
      <c r="DAG40" s="450"/>
      <c r="DAH40" s="450"/>
      <c r="DAI40" s="446"/>
      <c r="DAJ40" s="446"/>
      <c r="DAK40" s="446"/>
      <c r="DAL40" s="446"/>
      <c r="DAM40" s="451"/>
      <c r="DAN40" s="451"/>
      <c r="DAO40" s="450"/>
      <c r="DAP40" s="450"/>
      <c r="DAQ40" s="446"/>
      <c r="DAR40" s="446"/>
      <c r="DAS40" s="446"/>
      <c r="DAT40" s="446"/>
      <c r="DAU40" s="451"/>
      <c r="DAV40" s="451"/>
      <c r="DAW40" s="450"/>
      <c r="DAX40" s="450"/>
      <c r="DAY40" s="446"/>
      <c r="DAZ40" s="446"/>
      <c r="DBA40" s="446"/>
      <c r="DBB40" s="446"/>
      <c r="DBC40" s="451"/>
      <c r="DBD40" s="451"/>
      <c r="DBE40" s="450"/>
      <c r="DBF40" s="450"/>
      <c r="DBG40" s="446"/>
      <c r="DBH40" s="446"/>
      <c r="DBI40" s="446"/>
      <c r="DBJ40" s="446"/>
      <c r="DBK40" s="451"/>
      <c r="DBL40" s="451"/>
      <c r="DBM40" s="450"/>
      <c r="DBN40" s="450"/>
      <c r="DBO40" s="446"/>
      <c r="DBP40" s="446"/>
      <c r="DBQ40" s="446"/>
      <c r="DBR40" s="446"/>
      <c r="DBS40" s="451"/>
      <c r="DBT40" s="451"/>
      <c r="DBU40" s="450"/>
      <c r="DBV40" s="450"/>
      <c r="DBW40" s="446"/>
      <c r="DBX40" s="446"/>
      <c r="DBY40" s="446"/>
      <c r="DBZ40" s="446"/>
      <c r="DCA40" s="451"/>
      <c r="DCB40" s="451"/>
      <c r="DCC40" s="450"/>
      <c r="DCD40" s="450"/>
      <c r="DCE40" s="446"/>
      <c r="DCF40" s="446"/>
      <c r="DCG40" s="446"/>
      <c r="DCH40" s="446"/>
      <c r="DCI40" s="451"/>
      <c r="DCJ40" s="451"/>
      <c r="DCK40" s="450"/>
      <c r="DCL40" s="450"/>
      <c r="DCM40" s="446"/>
      <c r="DCN40" s="446"/>
      <c r="DCO40" s="446"/>
      <c r="DCP40" s="446"/>
      <c r="DCQ40" s="451"/>
      <c r="DCR40" s="451"/>
      <c r="DCS40" s="450"/>
      <c r="DCT40" s="450"/>
      <c r="DCU40" s="446"/>
      <c r="DCV40" s="446"/>
      <c r="DCW40" s="446"/>
      <c r="DCX40" s="446"/>
      <c r="DCY40" s="451"/>
      <c r="DCZ40" s="451"/>
      <c r="DDA40" s="450"/>
      <c r="DDB40" s="450"/>
      <c r="DDC40" s="446"/>
      <c r="DDD40" s="446"/>
      <c r="DDE40" s="446"/>
      <c r="DDF40" s="446"/>
      <c r="DDG40" s="451"/>
      <c r="DDH40" s="451"/>
      <c r="DDI40" s="450"/>
      <c r="DDJ40" s="450"/>
      <c r="DDK40" s="446"/>
      <c r="DDL40" s="446"/>
      <c r="DDM40" s="446"/>
      <c r="DDN40" s="446"/>
      <c r="DDO40" s="451"/>
      <c r="DDP40" s="451"/>
      <c r="DDQ40" s="450"/>
      <c r="DDR40" s="450"/>
      <c r="DDS40" s="446"/>
      <c r="DDT40" s="446"/>
      <c r="DDU40" s="446"/>
      <c r="DDV40" s="446"/>
      <c r="DDW40" s="451"/>
      <c r="DDX40" s="451"/>
      <c r="DDY40" s="450"/>
      <c r="DDZ40" s="450"/>
      <c r="DEA40" s="446"/>
      <c r="DEB40" s="446"/>
      <c r="DEC40" s="446"/>
      <c r="DED40" s="446"/>
      <c r="DEE40" s="451"/>
      <c r="DEF40" s="451"/>
      <c r="DEG40" s="450"/>
      <c r="DEH40" s="450"/>
      <c r="DEI40" s="446"/>
      <c r="DEJ40" s="446"/>
      <c r="DEK40" s="446"/>
      <c r="DEL40" s="446"/>
      <c r="DEM40" s="451"/>
      <c r="DEN40" s="451"/>
      <c r="DEO40" s="450"/>
      <c r="DEP40" s="450"/>
      <c r="DEQ40" s="446"/>
      <c r="DER40" s="446"/>
      <c r="DES40" s="446"/>
      <c r="DET40" s="446"/>
      <c r="DEU40" s="451"/>
      <c r="DEV40" s="451"/>
      <c r="DEW40" s="450"/>
      <c r="DEX40" s="450"/>
      <c r="DEY40" s="446"/>
      <c r="DEZ40" s="446"/>
      <c r="DFA40" s="446"/>
      <c r="DFB40" s="446"/>
      <c r="DFC40" s="451"/>
      <c r="DFD40" s="451"/>
      <c r="DFE40" s="450"/>
      <c r="DFF40" s="450"/>
      <c r="DFG40" s="446"/>
      <c r="DFH40" s="446"/>
      <c r="DFI40" s="446"/>
      <c r="DFJ40" s="446"/>
      <c r="DFK40" s="451"/>
      <c r="DFL40" s="451"/>
      <c r="DFM40" s="450"/>
      <c r="DFN40" s="450"/>
      <c r="DFO40" s="446"/>
      <c r="DFP40" s="446"/>
      <c r="DFQ40" s="446"/>
      <c r="DFR40" s="446"/>
      <c r="DFS40" s="451"/>
      <c r="DFT40" s="451"/>
      <c r="DFU40" s="450"/>
      <c r="DFV40" s="450"/>
      <c r="DFW40" s="446"/>
      <c r="DFX40" s="446"/>
      <c r="DFY40" s="446"/>
      <c r="DFZ40" s="446"/>
      <c r="DGA40" s="451"/>
      <c r="DGB40" s="451"/>
      <c r="DGC40" s="450"/>
      <c r="DGD40" s="450"/>
      <c r="DGE40" s="446"/>
      <c r="DGF40" s="446"/>
      <c r="DGG40" s="446"/>
      <c r="DGH40" s="446"/>
      <c r="DGI40" s="451"/>
      <c r="DGJ40" s="451"/>
      <c r="DGK40" s="450"/>
      <c r="DGL40" s="450"/>
      <c r="DGM40" s="446"/>
      <c r="DGN40" s="446"/>
      <c r="DGO40" s="446"/>
      <c r="DGP40" s="446"/>
      <c r="DGQ40" s="451"/>
      <c r="DGR40" s="451"/>
      <c r="DGS40" s="450"/>
      <c r="DGT40" s="450"/>
      <c r="DGU40" s="446"/>
      <c r="DGV40" s="446"/>
      <c r="DGW40" s="446"/>
      <c r="DGX40" s="446"/>
      <c r="DGY40" s="451"/>
      <c r="DGZ40" s="451"/>
      <c r="DHA40" s="450"/>
      <c r="DHB40" s="450"/>
      <c r="DHC40" s="446"/>
      <c r="DHD40" s="446"/>
      <c r="DHE40" s="446"/>
      <c r="DHF40" s="446"/>
      <c r="DHG40" s="451"/>
      <c r="DHH40" s="451"/>
      <c r="DHI40" s="450"/>
      <c r="DHJ40" s="450"/>
      <c r="DHK40" s="446"/>
      <c r="DHL40" s="446"/>
      <c r="DHM40" s="446"/>
      <c r="DHN40" s="446"/>
      <c r="DHO40" s="451"/>
      <c r="DHP40" s="451"/>
      <c r="DHQ40" s="450"/>
      <c r="DHR40" s="450"/>
      <c r="DHS40" s="446"/>
      <c r="DHT40" s="446"/>
      <c r="DHU40" s="446"/>
      <c r="DHV40" s="446"/>
      <c r="DHW40" s="451"/>
      <c r="DHX40" s="451"/>
      <c r="DHY40" s="450"/>
      <c r="DHZ40" s="450"/>
      <c r="DIA40" s="446"/>
      <c r="DIB40" s="446"/>
      <c r="DIC40" s="446"/>
      <c r="DID40" s="446"/>
      <c r="DIE40" s="451"/>
      <c r="DIF40" s="451"/>
      <c r="DIG40" s="450"/>
      <c r="DIH40" s="450"/>
      <c r="DII40" s="446"/>
      <c r="DIJ40" s="446"/>
      <c r="DIK40" s="446"/>
      <c r="DIL40" s="446"/>
      <c r="DIM40" s="451"/>
      <c r="DIN40" s="451"/>
      <c r="DIO40" s="450"/>
      <c r="DIP40" s="450"/>
      <c r="DIQ40" s="446"/>
      <c r="DIR40" s="446"/>
      <c r="DIS40" s="446"/>
      <c r="DIT40" s="446"/>
      <c r="DIU40" s="451"/>
      <c r="DIV40" s="451"/>
      <c r="DIW40" s="450"/>
      <c r="DIX40" s="450"/>
      <c r="DIY40" s="446"/>
      <c r="DIZ40" s="446"/>
      <c r="DJA40" s="446"/>
      <c r="DJB40" s="446"/>
      <c r="DJC40" s="451"/>
      <c r="DJD40" s="451"/>
      <c r="DJE40" s="450"/>
      <c r="DJF40" s="450"/>
      <c r="DJG40" s="446"/>
      <c r="DJH40" s="446"/>
      <c r="DJI40" s="446"/>
      <c r="DJJ40" s="446"/>
      <c r="DJK40" s="451"/>
      <c r="DJL40" s="451"/>
      <c r="DJM40" s="450"/>
      <c r="DJN40" s="450"/>
      <c r="DJO40" s="446"/>
      <c r="DJP40" s="446"/>
      <c r="DJQ40" s="446"/>
      <c r="DJR40" s="446"/>
      <c r="DJS40" s="451"/>
      <c r="DJT40" s="451"/>
      <c r="DJU40" s="450"/>
      <c r="DJV40" s="450"/>
      <c r="DJW40" s="446"/>
      <c r="DJX40" s="446"/>
      <c r="DJY40" s="446"/>
      <c r="DJZ40" s="446"/>
      <c r="DKA40" s="451"/>
      <c r="DKB40" s="451"/>
      <c r="DKC40" s="450"/>
      <c r="DKD40" s="450"/>
      <c r="DKE40" s="446"/>
      <c r="DKF40" s="446"/>
      <c r="DKG40" s="446"/>
      <c r="DKH40" s="446"/>
      <c r="DKI40" s="451"/>
      <c r="DKJ40" s="451"/>
      <c r="DKK40" s="450"/>
      <c r="DKL40" s="450"/>
      <c r="DKM40" s="446"/>
      <c r="DKN40" s="446"/>
      <c r="DKO40" s="446"/>
      <c r="DKP40" s="446"/>
      <c r="DKQ40" s="451"/>
      <c r="DKR40" s="451"/>
      <c r="DKS40" s="450"/>
      <c r="DKT40" s="450"/>
      <c r="DKU40" s="446"/>
      <c r="DKV40" s="446"/>
      <c r="DKW40" s="446"/>
      <c r="DKX40" s="446"/>
      <c r="DKY40" s="451"/>
      <c r="DKZ40" s="451"/>
      <c r="DLA40" s="450"/>
      <c r="DLB40" s="450"/>
      <c r="DLC40" s="446"/>
      <c r="DLD40" s="446"/>
      <c r="DLE40" s="446"/>
      <c r="DLF40" s="446"/>
      <c r="DLG40" s="451"/>
      <c r="DLH40" s="451"/>
      <c r="DLI40" s="450"/>
      <c r="DLJ40" s="450"/>
      <c r="DLK40" s="446"/>
      <c r="DLL40" s="446"/>
      <c r="DLM40" s="446"/>
      <c r="DLN40" s="446"/>
      <c r="DLO40" s="451"/>
      <c r="DLP40" s="451"/>
      <c r="DLQ40" s="450"/>
      <c r="DLR40" s="450"/>
      <c r="DLS40" s="446"/>
      <c r="DLT40" s="446"/>
      <c r="DLU40" s="446"/>
      <c r="DLV40" s="446"/>
      <c r="DLW40" s="451"/>
      <c r="DLX40" s="451"/>
      <c r="DLY40" s="450"/>
      <c r="DLZ40" s="450"/>
      <c r="DMA40" s="446"/>
      <c r="DMB40" s="446"/>
      <c r="DMC40" s="446"/>
      <c r="DMD40" s="446"/>
      <c r="DME40" s="451"/>
      <c r="DMF40" s="451"/>
      <c r="DMG40" s="450"/>
      <c r="DMH40" s="450"/>
      <c r="DMI40" s="446"/>
      <c r="DMJ40" s="446"/>
      <c r="DMK40" s="446"/>
      <c r="DML40" s="446"/>
      <c r="DMM40" s="451"/>
      <c r="DMN40" s="451"/>
      <c r="DMO40" s="450"/>
      <c r="DMP40" s="450"/>
      <c r="DMQ40" s="446"/>
      <c r="DMR40" s="446"/>
      <c r="DMS40" s="446"/>
      <c r="DMT40" s="446"/>
      <c r="DMU40" s="451"/>
      <c r="DMV40" s="451"/>
      <c r="DMW40" s="450"/>
      <c r="DMX40" s="450"/>
      <c r="DMY40" s="446"/>
      <c r="DMZ40" s="446"/>
      <c r="DNA40" s="446"/>
      <c r="DNB40" s="446"/>
      <c r="DNC40" s="451"/>
      <c r="DND40" s="451"/>
      <c r="DNE40" s="450"/>
      <c r="DNF40" s="450"/>
      <c r="DNG40" s="446"/>
      <c r="DNH40" s="446"/>
      <c r="DNI40" s="446"/>
      <c r="DNJ40" s="446"/>
      <c r="DNK40" s="451"/>
      <c r="DNL40" s="451"/>
      <c r="DNM40" s="450"/>
      <c r="DNN40" s="450"/>
      <c r="DNO40" s="446"/>
      <c r="DNP40" s="446"/>
      <c r="DNQ40" s="446"/>
      <c r="DNR40" s="446"/>
      <c r="DNS40" s="451"/>
      <c r="DNT40" s="451"/>
      <c r="DNU40" s="450"/>
      <c r="DNV40" s="450"/>
      <c r="DNW40" s="446"/>
      <c r="DNX40" s="446"/>
      <c r="DNY40" s="446"/>
      <c r="DNZ40" s="446"/>
      <c r="DOA40" s="451"/>
      <c r="DOB40" s="451"/>
      <c r="DOC40" s="450"/>
      <c r="DOD40" s="450"/>
      <c r="DOE40" s="446"/>
      <c r="DOF40" s="446"/>
      <c r="DOG40" s="446"/>
      <c r="DOH40" s="446"/>
      <c r="DOI40" s="451"/>
      <c r="DOJ40" s="451"/>
      <c r="DOK40" s="450"/>
      <c r="DOL40" s="450"/>
      <c r="DOM40" s="446"/>
      <c r="DON40" s="446"/>
      <c r="DOO40" s="446"/>
      <c r="DOP40" s="446"/>
      <c r="DOQ40" s="451"/>
      <c r="DOR40" s="451"/>
      <c r="DOS40" s="450"/>
      <c r="DOT40" s="450"/>
      <c r="DOU40" s="446"/>
      <c r="DOV40" s="446"/>
      <c r="DOW40" s="446"/>
      <c r="DOX40" s="446"/>
      <c r="DOY40" s="451"/>
      <c r="DOZ40" s="451"/>
      <c r="DPA40" s="450"/>
      <c r="DPB40" s="450"/>
      <c r="DPC40" s="446"/>
      <c r="DPD40" s="446"/>
      <c r="DPE40" s="446"/>
      <c r="DPF40" s="446"/>
      <c r="DPG40" s="451"/>
      <c r="DPH40" s="451"/>
      <c r="DPI40" s="450"/>
      <c r="DPJ40" s="450"/>
      <c r="DPK40" s="446"/>
      <c r="DPL40" s="446"/>
      <c r="DPM40" s="446"/>
      <c r="DPN40" s="446"/>
      <c r="DPO40" s="451"/>
      <c r="DPP40" s="451"/>
      <c r="DPQ40" s="450"/>
      <c r="DPR40" s="450"/>
      <c r="DPS40" s="446"/>
      <c r="DPT40" s="446"/>
      <c r="DPU40" s="446"/>
      <c r="DPV40" s="446"/>
      <c r="DPW40" s="451"/>
      <c r="DPX40" s="451"/>
      <c r="DPY40" s="450"/>
      <c r="DPZ40" s="450"/>
      <c r="DQA40" s="446"/>
      <c r="DQB40" s="446"/>
      <c r="DQC40" s="446"/>
      <c r="DQD40" s="446"/>
      <c r="DQE40" s="451"/>
      <c r="DQF40" s="451"/>
      <c r="DQG40" s="450"/>
      <c r="DQH40" s="450"/>
      <c r="DQI40" s="446"/>
      <c r="DQJ40" s="446"/>
      <c r="DQK40" s="446"/>
      <c r="DQL40" s="446"/>
      <c r="DQM40" s="451"/>
      <c r="DQN40" s="451"/>
      <c r="DQO40" s="450"/>
      <c r="DQP40" s="450"/>
      <c r="DQQ40" s="446"/>
      <c r="DQR40" s="446"/>
      <c r="DQS40" s="446"/>
      <c r="DQT40" s="446"/>
      <c r="DQU40" s="451"/>
      <c r="DQV40" s="451"/>
      <c r="DQW40" s="450"/>
      <c r="DQX40" s="450"/>
      <c r="DQY40" s="446"/>
      <c r="DQZ40" s="446"/>
      <c r="DRA40" s="446"/>
      <c r="DRB40" s="446"/>
      <c r="DRC40" s="451"/>
      <c r="DRD40" s="451"/>
      <c r="DRE40" s="450"/>
      <c r="DRF40" s="450"/>
      <c r="DRG40" s="446"/>
      <c r="DRH40" s="446"/>
      <c r="DRI40" s="446"/>
      <c r="DRJ40" s="446"/>
      <c r="DRK40" s="451"/>
      <c r="DRL40" s="451"/>
      <c r="DRM40" s="450"/>
      <c r="DRN40" s="450"/>
      <c r="DRO40" s="446"/>
      <c r="DRP40" s="446"/>
      <c r="DRQ40" s="446"/>
      <c r="DRR40" s="446"/>
      <c r="DRS40" s="451"/>
      <c r="DRT40" s="451"/>
      <c r="DRU40" s="450"/>
      <c r="DRV40" s="450"/>
      <c r="DRW40" s="446"/>
      <c r="DRX40" s="446"/>
      <c r="DRY40" s="446"/>
      <c r="DRZ40" s="446"/>
      <c r="DSA40" s="451"/>
      <c r="DSB40" s="451"/>
      <c r="DSC40" s="450"/>
      <c r="DSD40" s="450"/>
      <c r="DSE40" s="446"/>
      <c r="DSF40" s="446"/>
      <c r="DSG40" s="446"/>
      <c r="DSH40" s="446"/>
      <c r="DSI40" s="451"/>
      <c r="DSJ40" s="451"/>
      <c r="DSK40" s="450"/>
      <c r="DSL40" s="450"/>
      <c r="DSM40" s="446"/>
      <c r="DSN40" s="446"/>
      <c r="DSO40" s="446"/>
      <c r="DSP40" s="446"/>
      <c r="DSQ40" s="451"/>
      <c r="DSR40" s="451"/>
      <c r="DSS40" s="450"/>
      <c r="DST40" s="450"/>
      <c r="DSU40" s="446"/>
      <c r="DSV40" s="446"/>
      <c r="DSW40" s="446"/>
      <c r="DSX40" s="446"/>
      <c r="DSY40" s="451"/>
      <c r="DSZ40" s="451"/>
      <c r="DTA40" s="450"/>
      <c r="DTB40" s="450"/>
      <c r="DTC40" s="446"/>
      <c r="DTD40" s="446"/>
      <c r="DTE40" s="446"/>
      <c r="DTF40" s="446"/>
      <c r="DTG40" s="451"/>
      <c r="DTH40" s="451"/>
      <c r="DTI40" s="450"/>
      <c r="DTJ40" s="450"/>
      <c r="DTK40" s="446"/>
      <c r="DTL40" s="446"/>
      <c r="DTM40" s="446"/>
      <c r="DTN40" s="446"/>
      <c r="DTO40" s="451"/>
      <c r="DTP40" s="451"/>
      <c r="DTQ40" s="450"/>
      <c r="DTR40" s="450"/>
      <c r="DTS40" s="446"/>
      <c r="DTT40" s="446"/>
      <c r="DTU40" s="446"/>
      <c r="DTV40" s="446"/>
      <c r="DTW40" s="451"/>
      <c r="DTX40" s="451"/>
      <c r="DTY40" s="450"/>
      <c r="DTZ40" s="450"/>
      <c r="DUA40" s="446"/>
      <c r="DUB40" s="446"/>
      <c r="DUC40" s="446"/>
      <c r="DUD40" s="446"/>
      <c r="DUE40" s="451"/>
      <c r="DUF40" s="451"/>
      <c r="DUG40" s="450"/>
      <c r="DUH40" s="450"/>
      <c r="DUI40" s="446"/>
      <c r="DUJ40" s="446"/>
      <c r="DUK40" s="446"/>
      <c r="DUL40" s="446"/>
      <c r="DUM40" s="451"/>
      <c r="DUN40" s="451"/>
      <c r="DUO40" s="450"/>
      <c r="DUP40" s="450"/>
      <c r="DUQ40" s="446"/>
      <c r="DUR40" s="446"/>
      <c r="DUS40" s="446"/>
      <c r="DUT40" s="446"/>
      <c r="DUU40" s="451"/>
      <c r="DUV40" s="451"/>
      <c r="DUW40" s="450"/>
      <c r="DUX40" s="450"/>
      <c r="DUY40" s="446"/>
      <c r="DUZ40" s="446"/>
      <c r="DVA40" s="446"/>
      <c r="DVB40" s="446"/>
      <c r="DVC40" s="451"/>
      <c r="DVD40" s="451"/>
      <c r="DVE40" s="450"/>
      <c r="DVF40" s="450"/>
      <c r="DVG40" s="446"/>
      <c r="DVH40" s="446"/>
      <c r="DVI40" s="446"/>
      <c r="DVJ40" s="446"/>
      <c r="DVK40" s="451"/>
      <c r="DVL40" s="451"/>
      <c r="DVM40" s="450"/>
      <c r="DVN40" s="450"/>
      <c r="DVO40" s="446"/>
      <c r="DVP40" s="446"/>
      <c r="DVQ40" s="446"/>
      <c r="DVR40" s="446"/>
      <c r="DVS40" s="451"/>
      <c r="DVT40" s="451"/>
      <c r="DVU40" s="450"/>
      <c r="DVV40" s="450"/>
      <c r="DVW40" s="446"/>
      <c r="DVX40" s="446"/>
      <c r="DVY40" s="446"/>
      <c r="DVZ40" s="446"/>
      <c r="DWA40" s="451"/>
      <c r="DWB40" s="451"/>
      <c r="DWC40" s="450"/>
      <c r="DWD40" s="450"/>
      <c r="DWE40" s="446"/>
      <c r="DWF40" s="446"/>
      <c r="DWG40" s="446"/>
      <c r="DWH40" s="446"/>
      <c r="DWI40" s="451"/>
      <c r="DWJ40" s="451"/>
      <c r="DWK40" s="450"/>
      <c r="DWL40" s="450"/>
      <c r="DWM40" s="446"/>
      <c r="DWN40" s="446"/>
      <c r="DWO40" s="446"/>
      <c r="DWP40" s="446"/>
      <c r="DWQ40" s="451"/>
      <c r="DWR40" s="451"/>
      <c r="DWS40" s="450"/>
      <c r="DWT40" s="450"/>
      <c r="DWU40" s="446"/>
      <c r="DWV40" s="446"/>
      <c r="DWW40" s="446"/>
      <c r="DWX40" s="446"/>
      <c r="DWY40" s="451"/>
      <c r="DWZ40" s="451"/>
      <c r="DXA40" s="450"/>
      <c r="DXB40" s="450"/>
      <c r="DXC40" s="446"/>
      <c r="DXD40" s="446"/>
      <c r="DXE40" s="446"/>
      <c r="DXF40" s="446"/>
      <c r="DXG40" s="451"/>
      <c r="DXH40" s="451"/>
      <c r="DXI40" s="450"/>
      <c r="DXJ40" s="450"/>
      <c r="DXK40" s="446"/>
      <c r="DXL40" s="446"/>
      <c r="DXM40" s="446"/>
      <c r="DXN40" s="446"/>
      <c r="DXO40" s="451"/>
      <c r="DXP40" s="451"/>
      <c r="DXQ40" s="450"/>
      <c r="DXR40" s="450"/>
      <c r="DXS40" s="446"/>
      <c r="DXT40" s="446"/>
      <c r="DXU40" s="446"/>
      <c r="DXV40" s="446"/>
      <c r="DXW40" s="451"/>
      <c r="DXX40" s="451"/>
      <c r="DXY40" s="450"/>
      <c r="DXZ40" s="450"/>
      <c r="DYA40" s="446"/>
      <c r="DYB40" s="446"/>
      <c r="DYC40" s="446"/>
      <c r="DYD40" s="446"/>
      <c r="DYE40" s="451"/>
      <c r="DYF40" s="451"/>
      <c r="DYG40" s="450"/>
      <c r="DYH40" s="450"/>
      <c r="DYI40" s="446"/>
      <c r="DYJ40" s="446"/>
      <c r="DYK40" s="446"/>
      <c r="DYL40" s="446"/>
      <c r="DYM40" s="451"/>
      <c r="DYN40" s="451"/>
      <c r="DYO40" s="450"/>
      <c r="DYP40" s="450"/>
      <c r="DYQ40" s="446"/>
      <c r="DYR40" s="446"/>
      <c r="DYS40" s="446"/>
      <c r="DYT40" s="446"/>
      <c r="DYU40" s="451"/>
      <c r="DYV40" s="451"/>
      <c r="DYW40" s="450"/>
      <c r="DYX40" s="450"/>
      <c r="DYY40" s="446"/>
      <c r="DYZ40" s="446"/>
      <c r="DZA40" s="446"/>
      <c r="DZB40" s="446"/>
      <c r="DZC40" s="451"/>
      <c r="DZD40" s="451"/>
      <c r="DZE40" s="450"/>
      <c r="DZF40" s="450"/>
      <c r="DZG40" s="446"/>
      <c r="DZH40" s="446"/>
      <c r="DZI40" s="446"/>
      <c r="DZJ40" s="446"/>
      <c r="DZK40" s="451"/>
      <c r="DZL40" s="451"/>
      <c r="DZM40" s="450"/>
      <c r="DZN40" s="450"/>
      <c r="DZO40" s="446"/>
      <c r="DZP40" s="446"/>
      <c r="DZQ40" s="446"/>
      <c r="DZR40" s="446"/>
      <c r="DZS40" s="451"/>
      <c r="DZT40" s="451"/>
      <c r="DZU40" s="450"/>
      <c r="DZV40" s="450"/>
      <c r="DZW40" s="446"/>
      <c r="DZX40" s="446"/>
      <c r="DZY40" s="446"/>
      <c r="DZZ40" s="446"/>
      <c r="EAA40" s="451"/>
      <c r="EAB40" s="451"/>
      <c r="EAC40" s="450"/>
      <c r="EAD40" s="450"/>
      <c r="EAE40" s="446"/>
      <c r="EAF40" s="446"/>
      <c r="EAG40" s="446"/>
      <c r="EAH40" s="446"/>
      <c r="EAI40" s="451"/>
      <c r="EAJ40" s="451"/>
      <c r="EAK40" s="450"/>
      <c r="EAL40" s="450"/>
      <c r="EAM40" s="446"/>
      <c r="EAN40" s="446"/>
      <c r="EAO40" s="446"/>
      <c r="EAP40" s="446"/>
      <c r="EAQ40" s="451"/>
      <c r="EAR40" s="451"/>
      <c r="EAS40" s="450"/>
      <c r="EAT40" s="450"/>
      <c r="EAU40" s="446"/>
      <c r="EAV40" s="446"/>
      <c r="EAW40" s="446"/>
      <c r="EAX40" s="446"/>
      <c r="EAY40" s="451"/>
      <c r="EAZ40" s="451"/>
      <c r="EBA40" s="450"/>
      <c r="EBB40" s="450"/>
      <c r="EBC40" s="446"/>
      <c r="EBD40" s="446"/>
      <c r="EBE40" s="446"/>
      <c r="EBF40" s="446"/>
      <c r="EBG40" s="451"/>
      <c r="EBH40" s="451"/>
      <c r="EBI40" s="450"/>
      <c r="EBJ40" s="450"/>
      <c r="EBK40" s="446"/>
      <c r="EBL40" s="446"/>
      <c r="EBM40" s="446"/>
      <c r="EBN40" s="446"/>
      <c r="EBO40" s="451"/>
      <c r="EBP40" s="451"/>
      <c r="EBQ40" s="450"/>
      <c r="EBR40" s="450"/>
      <c r="EBS40" s="446"/>
      <c r="EBT40" s="446"/>
      <c r="EBU40" s="446"/>
      <c r="EBV40" s="446"/>
      <c r="EBW40" s="451"/>
      <c r="EBX40" s="451"/>
      <c r="EBY40" s="450"/>
      <c r="EBZ40" s="450"/>
      <c r="ECA40" s="446"/>
      <c r="ECB40" s="446"/>
      <c r="ECC40" s="446"/>
      <c r="ECD40" s="446"/>
      <c r="ECE40" s="451"/>
      <c r="ECF40" s="451"/>
      <c r="ECG40" s="450"/>
      <c r="ECH40" s="450"/>
      <c r="ECI40" s="446"/>
      <c r="ECJ40" s="446"/>
      <c r="ECK40" s="446"/>
      <c r="ECL40" s="446"/>
      <c r="ECM40" s="451"/>
      <c r="ECN40" s="451"/>
      <c r="ECO40" s="450"/>
      <c r="ECP40" s="450"/>
      <c r="ECQ40" s="446"/>
      <c r="ECR40" s="446"/>
      <c r="ECS40" s="446"/>
      <c r="ECT40" s="446"/>
      <c r="ECU40" s="451"/>
      <c r="ECV40" s="451"/>
      <c r="ECW40" s="450"/>
      <c r="ECX40" s="450"/>
      <c r="ECY40" s="446"/>
      <c r="ECZ40" s="446"/>
      <c r="EDA40" s="446"/>
      <c r="EDB40" s="446"/>
      <c r="EDC40" s="451"/>
      <c r="EDD40" s="451"/>
      <c r="EDE40" s="450"/>
      <c r="EDF40" s="450"/>
      <c r="EDG40" s="446"/>
      <c r="EDH40" s="446"/>
      <c r="EDI40" s="446"/>
      <c r="EDJ40" s="446"/>
      <c r="EDK40" s="451"/>
      <c r="EDL40" s="451"/>
      <c r="EDM40" s="450"/>
      <c r="EDN40" s="450"/>
      <c r="EDO40" s="446"/>
      <c r="EDP40" s="446"/>
      <c r="EDQ40" s="446"/>
      <c r="EDR40" s="446"/>
      <c r="EDS40" s="451"/>
      <c r="EDT40" s="451"/>
      <c r="EDU40" s="450"/>
      <c r="EDV40" s="450"/>
      <c r="EDW40" s="446"/>
      <c r="EDX40" s="446"/>
      <c r="EDY40" s="446"/>
      <c r="EDZ40" s="446"/>
      <c r="EEA40" s="451"/>
      <c r="EEB40" s="451"/>
      <c r="EEC40" s="450"/>
      <c r="EED40" s="450"/>
      <c r="EEE40" s="446"/>
      <c r="EEF40" s="446"/>
      <c r="EEG40" s="446"/>
      <c r="EEH40" s="446"/>
      <c r="EEI40" s="451"/>
      <c r="EEJ40" s="451"/>
      <c r="EEK40" s="450"/>
      <c r="EEL40" s="450"/>
      <c r="EEM40" s="446"/>
      <c r="EEN40" s="446"/>
      <c r="EEO40" s="446"/>
      <c r="EEP40" s="446"/>
      <c r="EEQ40" s="451"/>
      <c r="EER40" s="451"/>
      <c r="EES40" s="450"/>
      <c r="EET40" s="450"/>
      <c r="EEU40" s="446"/>
      <c r="EEV40" s="446"/>
      <c r="EEW40" s="446"/>
      <c r="EEX40" s="446"/>
      <c r="EEY40" s="451"/>
      <c r="EEZ40" s="451"/>
      <c r="EFA40" s="450"/>
      <c r="EFB40" s="450"/>
      <c r="EFC40" s="446"/>
      <c r="EFD40" s="446"/>
      <c r="EFE40" s="446"/>
      <c r="EFF40" s="446"/>
      <c r="EFG40" s="451"/>
      <c r="EFH40" s="451"/>
      <c r="EFI40" s="450"/>
      <c r="EFJ40" s="450"/>
      <c r="EFK40" s="446"/>
      <c r="EFL40" s="446"/>
      <c r="EFM40" s="446"/>
      <c r="EFN40" s="446"/>
      <c r="EFO40" s="451"/>
      <c r="EFP40" s="451"/>
      <c r="EFQ40" s="450"/>
      <c r="EFR40" s="450"/>
      <c r="EFS40" s="446"/>
      <c r="EFT40" s="446"/>
      <c r="EFU40" s="446"/>
      <c r="EFV40" s="446"/>
      <c r="EFW40" s="451"/>
      <c r="EFX40" s="451"/>
      <c r="EFY40" s="450"/>
      <c r="EFZ40" s="450"/>
      <c r="EGA40" s="446"/>
      <c r="EGB40" s="446"/>
      <c r="EGC40" s="446"/>
      <c r="EGD40" s="446"/>
      <c r="EGE40" s="451"/>
      <c r="EGF40" s="451"/>
      <c r="EGG40" s="450"/>
      <c r="EGH40" s="450"/>
      <c r="EGI40" s="446"/>
      <c r="EGJ40" s="446"/>
      <c r="EGK40" s="446"/>
      <c r="EGL40" s="446"/>
      <c r="EGM40" s="451"/>
      <c r="EGN40" s="451"/>
      <c r="EGO40" s="450"/>
      <c r="EGP40" s="450"/>
      <c r="EGQ40" s="446"/>
      <c r="EGR40" s="446"/>
      <c r="EGS40" s="446"/>
      <c r="EGT40" s="446"/>
      <c r="EGU40" s="451"/>
      <c r="EGV40" s="451"/>
      <c r="EGW40" s="450"/>
      <c r="EGX40" s="450"/>
      <c r="EGY40" s="446"/>
      <c r="EGZ40" s="446"/>
      <c r="EHA40" s="446"/>
      <c r="EHB40" s="446"/>
      <c r="EHC40" s="451"/>
      <c r="EHD40" s="451"/>
      <c r="EHE40" s="450"/>
      <c r="EHF40" s="450"/>
      <c r="EHG40" s="446"/>
      <c r="EHH40" s="446"/>
      <c r="EHI40" s="446"/>
      <c r="EHJ40" s="446"/>
      <c r="EHK40" s="451"/>
      <c r="EHL40" s="451"/>
      <c r="EHM40" s="450"/>
      <c r="EHN40" s="450"/>
      <c r="EHO40" s="446"/>
      <c r="EHP40" s="446"/>
      <c r="EHQ40" s="446"/>
      <c r="EHR40" s="446"/>
      <c r="EHS40" s="451"/>
      <c r="EHT40" s="451"/>
      <c r="EHU40" s="450"/>
      <c r="EHV40" s="450"/>
      <c r="EHW40" s="446"/>
      <c r="EHX40" s="446"/>
      <c r="EHY40" s="446"/>
      <c r="EHZ40" s="446"/>
      <c r="EIA40" s="451"/>
      <c r="EIB40" s="451"/>
      <c r="EIC40" s="450"/>
      <c r="EID40" s="450"/>
      <c r="EIE40" s="446"/>
      <c r="EIF40" s="446"/>
      <c r="EIG40" s="446"/>
      <c r="EIH40" s="446"/>
      <c r="EII40" s="451"/>
      <c r="EIJ40" s="451"/>
      <c r="EIK40" s="450"/>
      <c r="EIL40" s="450"/>
      <c r="EIM40" s="446"/>
      <c r="EIN40" s="446"/>
      <c r="EIO40" s="446"/>
      <c r="EIP40" s="446"/>
      <c r="EIQ40" s="451"/>
      <c r="EIR40" s="451"/>
      <c r="EIS40" s="450"/>
      <c r="EIT40" s="450"/>
      <c r="EIU40" s="446"/>
      <c r="EIV40" s="446"/>
      <c r="EIW40" s="446"/>
      <c r="EIX40" s="446"/>
      <c r="EIY40" s="451"/>
      <c r="EIZ40" s="451"/>
      <c r="EJA40" s="450"/>
      <c r="EJB40" s="450"/>
      <c r="EJC40" s="446"/>
      <c r="EJD40" s="446"/>
      <c r="EJE40" s="446"/>
      <c r="EJF40" s="446"/>
      <c r="EJG40" s="451"/>
      <c r="EJH40" s="451"/>
      <c r="EJI40" s="450"/>
      <c r="EJJ40" s="450"/>
      <c r="EJK40" s="446"/>
      <c r="EJL40" s="446"/>
      <c r="EJM40" s="446"/>
      <c r="EJN40" s="446"/>
      <c r="EJO40" s="451"/>
      <c r="EJP40" s="451"/>
      <c r="EJQ40" s="450"/>
      <c r="EJR40" s="450"/>
      <c r="EJS40" s="446"/>
      <c r="EJT40" s="446"/>
      <c r="EJU40" s="446"/>
      <c r="EJV40" s="446"/>
      <c r="EJW40" s="451"/>
      <c r="EJX40" s="451"/>
      <c r="EJY40" s="450"/>
      <c r="EJZ40" s="450"/>
      <c r="EKA40" s="446"/>
      <c r="EKB40" s="446"/>
      <c r="EKC40" s="446"/>
      <c r="EKD40" s="446"/>
      <c r="EKE40" s="451"/>
      <c r="EKF40" s="451"/>
      <c r="EKG40" s="450"/>
      <c r="EKH40" s="450"/>
      <c r="EKI40" s="446"/>
      <c r="EKJ40" s="446"/>
      <c r="EKK40" s="446"/>
      <c r="EKL40" s="446"/>
      <c r="EKM40" s="451"/>
      <c r="EKN40" s="451"/>
      <c r="EKO40" s="450"/>
      <c r="EKP40" s="450"/>
      <c r="EKQ40" s="446"/>
      <c r="EKR40" s="446"/>
      <c r="EKS40" s="446"/>
      <c r="EKT40" s="446"/>
      <c r="EKU40" s="451"/>
      <c r="EKV40" s="451"/>
      <c r="EKW40" s="450"/>
      <c r="EKX40" s="450"/>
      <c r="EKY40" s="446"/>
      <c r="EKZ40" s="446"/>
      <c r="ELA40" s="446"/>
      <c r="ELB40" s="446"/>
      <c r="ELC40" s="451"/>
      <c r="ELD40" s="451"/>
      <c r="ELE40" s="450"/>
      <c r="ELF40" s="450"/>
      <c r="ELG40" s="446"/>
      <c r="ELH40" s="446"/>
      <c r="ELI40" s="446"/>
      <c r="ELJ40" s="446"/>
      <c r="ELK40" s="451"/>
      <c r="ELL40" s="451"/>
      <c r="ELM40" s="450"/>
      <c r="ELN40" s="450"/>
      <c r="ELO40" s="446"/>
      <c r="ELP40" s="446"/>
      <c r="ELQ40" s="446"/>
      <c r="ELR40" s="446"/>
      <c r="ELS40" s="451"/>
      <c r="ELT40" s="451"/>
      <c r="ELU40" s="450"/>
      <c r="ELV40" s="450"/>
      <c r="ELW40" s="446"/>
      <c r="ELX40" s="446"/>
      <c r="ELY40" s="446"/>
      <c r="ELZ40" s="446"/>
      <c r="EMA40" s="451"/>
      <c r="EMB40" s="451"/>
      <c r="EMC40" s="450"/>
      <c r="EMD40" s="450"/>
      <c r="EME40" s="446"/>
      <c r="EMF40" s="446"/>
      <c r="EMG40" s="446"/>
      <c r="EMH40" s="446"/>
      <c r="EMI40" s="451"/>
      <c r="EMJ40" s="451"/>
      <c r="EMK40" s="450"/>
      <c r="EML40" s="450"/>
      <c r="EMM40" s="446"/>
      <c r="EMN40" s="446"/>
      <c r="EMO40" s="446"/>
      <c r="EMP40" s="446"/>
      <c r="EMQ40" s="451"/>
      <c r="EMR40" s="451"/>
      <c r="EMS40" s="450"/>
      <c r="EMT40" s="450"/>
      <c r="EMU40" s="446"/>
      <c r="EMV40" s="446"/>
      <c r="EMW40" s="446"/>
      <c r="EMX40" s="446"/>
      <c r="EMY40" s="451"/>
      <c r="EMZ40" s="451"/>
      <c r="ENA40" s="450"/>
      <c r="ENB40" s="450"/>
      <c r="ENC40" s="446"/>
      <c r="END40" s="446"/>
      <c r="ENE40" s="446"/>
      <c r="ENF40" s="446"/>
      <c r="ENG40" s="451"/>
      <c r="ENH40" s="451"/>
      <c r="ENI40" s="450"/>
      <c r="ENJ40" s="450"/>
      <c r="ENK40" s="446"/>
      <c r="ENL40" s="446"/>
      <c r="ENM40" s="446"/>
      <c r="ENN40" s="446"/>
      <c r="ENO40" s="451"/>
      <c r="ENP40" s="451"/>
      <c r="ENQ40" s="450"/>
      <c r="ENR40" s="450"/>
      <c r="ENS40" s="446"/>
      <c r="ENT40" s="446"/>
      <c r="ENU40" s="446"/>
      <c r="ENV40" s="446"/>
      <c r="ENW40" s="451"/>
      <c r="ENX40" s="451"/>
      <c r="ENY40" s="450"/>
      <c r="ENZ40" s="450"/>
      <c r="EOA40" s="446"/>
      <c r="EOB40" s="446"/>
      <c r="EOC40" s="446"/>
      <c r="EOD40" s="446"/>
      <c r="EOE40" s="451"/>
      <c r="EOF40" s="451"/>
      <c r="EOG40" s="450"/>
      <c r="EOH40" s="450"/>
      <c r="EOI40" s="446"/>
      <c r="EOJ40" s="446"/>
      <c r="EOK40" s="446"/>
      <c r="EOL40" s="446"/>
      <c r="EOM40" s="451"/>
      <c r="EON40" s="451"/>
      <c r="EOO40" s="450"/>
      <c r="EOP40" s="450"/>
      <c r="EOQ40" s="446"/>
      <c r="EOR40" s="446"/>
      <c r="EOS40" s="446"/>
      <c r="EOT40" s="446"/>
      <c r="EOU40" s="451"/>
      <c r="EOV40" s="451"/>
      <c r="EOW40" s="450"/>
      <c r="EOX40" s="450"/>
      <c r="EOY40" s="446"/>
      <c r="EOZ40" s="446"/>
      <c r="EPA40" s="446"/>
      <c r="EPB40" s="446"/>
      <c r="EPC40" s="451"/>
      <c r="EPD40" s="451"/>
      <c r="EPE40" s="450"/>
      <c r="EPF40" s="450"/>
      <c r="EPG40" s="446"/>
      <c r="EPH40" s="446"/>
      <c r="EPI40" s="446"/>
      <c r="EPJ40" s="446"/>
      <c r="EPK40" s="451"/>
      <c r="EPL40" s="451"/>
      <c r="EPM40" s="450"/>
      <c r="EPN40" s="450"/>
      <c r="EPO40" s="446"/>
      <c r="EPP40" s="446"/>
      <c r="EPQ40" s="446"/>
      <c r="EPR40" s="446"/>
      <c r="EPS40" s="451"/>
      <c r="EPT40" s="451"/>
      <c r="EPU40" s="450"/>
      <c r="EPV40" s="450"/>
      <c r="EPW40" s="446"/>
      <c r="EPX40" s="446"/>
      <c r="EPY40" s="446"/>
      <c r="EPZ40" s="446"/>
      <c r="EQA40" s="451"/>
      <c r="EQB40" s="451"/>
      <c r="EQC40" s="450"/>
      <c r="EQD40" s="450"/>
      <c r="EQE40" s="446"/>
      <c r="EQF40" s="446"/>
      <c r="EQG40" s="446"/>
      <c r="EQH40" s="446"/>
      <c r="EQI40" s="451"/>
      <c r="EQJ40" s="451"/>
      <c r="EQK40" s="450"/>
      <c r="EQL40" s="450"/>
      <c r="EQM40" s="446"/>
      <c r="EQN40" s="446"/>
      <c r="EQO40" s="446"/>
      <c r="EQP40" s="446"/>
      <c r="EQQ40" s="451"/>
      <c r="EQR40" s="451"/>
      <c r="EQS40" s="450"/>
      <c r="EQT40" s="450"/>
      <c r="EQU40" s="446"/>
      <c r="EQV40" s="446"/>
      <c r="EQW40" s="446"/>
      <c r="EQX40" s="446"/>
      <c r="EQY40" s="451"/>
      <c r="EQZ40" s="451"/>
      <c r="ERA40" s="450"/>
      <c r="ERB40" s="450"/>
      <c r="ERC40" s="446"/>
      <c r="ERD40" s="446"/>
      <c r="ERE40" s="446"/>
      <c r="ERF40" s="446"/>
      <c r="ERG40" s="451"/>
      <c r="ERH40" s="451"/>
      <c r="ERI40" s="450"/>
      <c r="ERJ40" s="450"/>
      <c r="ERK40" s="446"/>
      <c r="ERL40" s="446"/>
      <c r="ERM40" s="446"/>
      <c r="ERN40" s="446"/>
      <c r="ERO40" s="451"/>
      <c r="ERP40" s="451"/>
      <c r="ERQ40" s="450"/>
      <c r="ERR40" s="450"/>
      <c r="ERS40" s="446"/>
      <c r="ERT40" s="446"/>
      <c r="ERU40" s="446"/>
      <c r="ERV40" s="446"/>
      <c r="ERW40" s="451"/>
      <c r="ERX40" s="451"/>
      <c r="ERY40" s="450"/>
      <c r="ERZ40" s="450"/>
      <c r="ESA40" s="446"/>
      <c r="ESB40" s="446"/>
      <c r="ESC40" s="446"/>
      <c r="ESD40" s="446"/>
      <c r="ESE40" s="451"/>
      <c r="ESF40" s="451"/>
      <c r="ESG40" s="450"/>
      <c r="ESH40" s="450"/>
      <c r="ESI40" s="446"/>
      <c r="ESJ40" s="446"/>
      <c r="ESK40" s="446"/>
      <c r="ESL40" s="446"/>
      <c r="ESM40" s="451"/>
      <c r="ESN40" s="451"/>
      <c r="ESO40" s="450"/>
      <c r="ESP40" s="450"/>
      <c r="ESQ40" s="446"/>
      <c r="ESR40" s="446"/>
      <c r="ESS40" s="446"/>
      <c r="EST40" s="446"/>
      <c r="ESU40" s="451"/>
      <c r="ESV40" s="451"/>
      <c r="ESW40" s="450"/>
      <c r="ESX40" s="450"/>
      <c r="ESY40" s="446"/>
      <c r="ESZ40" s="446"/>
      <c r="ETA40" s="446"/>
      <c r="ETB40" s="446"/>
      <c r="ETC40" s="451"/>
      <c r="ETD40" s="451"/>
      <c r="ETE40" s="450"/>
      <c r="ETF40" s="450"/>
      <c r="ETG40" s="446"/>
      <c r="ETH40" s="446"/>
      <c r="ETI40" s="446"/>
      <c r="ETJ40" s="446"/>
      <c r="ETK40" s="451"/>
      <c r="ETL40" s="451"/>
      <c r="ETM40" s="450"/>
      <c r="ETN40" s="450"/>
      <c r="ETO40" s="446"/>
      <c r="ETP40" s="446"/>
      <c r="ETQ40" s="446"/>
      <c r="ETR40" s="446"/>
      <c r="ETS40" s="451"/>
      <c r="ETT40" s="451"/>
      <c r="ETU40" s="450"/>
      <c r="ETV40" s="450"/>
      <c r="ETW40" s="446"/>
      <c r="ETX40" s="446"/>
      <c r="ETY40" s="446"/>
      <c r="ETZ40" s="446"/>
      <c r="EUA40" s="451"/>
      <c r="EUB40" s="451"/>
      <c r="EUC40" s="450"/>
      <c r="EUD40" s="450"/>
      <c r="EUE40" s="446"/>
      <c r="EUF40" s="446"/>
      <c r="EUG40" s="446"/>
      <c r="EUH40" s="446"/>
      <c r="EUI40" s="451"/>
      <c r="EUJ40" s="451"/>
      <c r="EUK40" s="450"/>
      <c r="EUL40" s="450"/>
      <c r="EUM40" s="446"/>
      <c r="EUN40" s="446"/>
      <c r="EUO40" s="446"/>
      <c r="EUP40" s="446"/>
      <c r="EUQ40" s="451"/>
      <c r="EUR40" s="451"/>
      <c r="EUS40" s="450"/>
      <c r="EUT40" s="450"/>
      <c r="EUU40" s="446"/>
      <c r="EUV40" s="446"/>
      <c r="EUW40" s="446"/>
      <c r="EUX40" s="446"/>
      <c r="EUY40" s="451"/>
      <c r="EUZ40" s="451"/>
      <c r="EVA40" s="450"/>
      <c r="EVB40" s="450"/>
      <c r="EVC40" s="446"/>
      <c r="EVD40" s="446"/>
      <c r="EVE40" s="446"/>
      <c r="EVF40" s="446"/>
      <c r="EVG40" s="451"/>
      <c r="EVH40" s="451"/>
      <c r="EVI40" s="450"/>
      <c r="EVJ40" s="450"/>
      <c r="EVK40" s="446"/>
      <c r="EVL40" s="446"/>
      <c r="EVM40" s="446"/>
      <c r="EVN40" s="446"/>
      <c r="EVO40" s="451"/>
      <c r="EVP40" s="451"/>
      <c r="EVQ40" s="450"/>
      <c r="EVR40" s="450"/>
      <c r="EVS40" s="446"/>
      <c r="EVT40" s="446"/>
      <c r="EVU40" s="446"/>
      <c r="EVV40" s="446"/>
      <c r="EVW40" s="451"/>
      <c r="EVX40" s="451"/>
      <c r="EVY40" s="450"/>
      <c r="EVZ40" s="450"/>
      <c r="EWA40" s="446"/>
      <c r="EWB40" s="446"/>
      <c r="EWC40" s="446"/>
      <c r="EWD40" s="446"/>
      <c r="EWE40" s="451"/>
      <c r="EWF40" s="451"/>
      <c r="EWG40" s="450"/>
      <c r="EWH40" s="450"/>
      <c r="EWI40" s="446"/>
      <c r="EWJ40" s="446"/>
      <c r="EWK40" s="446"/>
      <c r="EWL40" s="446"/>
      <c r="EWM40" s="451"/>
      <c r="EWN40" s="451"/>
      <c r="EWO40" s="450"/>
      <c r="EWP40" s="450"/>
      <c r="EWQ40" s="446"/>
      <c r="EWR40" s="446"/>
      <c r="EWS40" s="446"/>
      <c r="EWT40" s="446"/>
      <c r="EWU40" s="451"/>
      <c r="EWV40" s="451"/>
      <c r="EWW40" s="450"/>
      <c r="EWX40" s="450"/>
      <c r="EWY40" s="446"/>
      <c r="EWZ40" s="446"/>
      <c r="EXA40" s="446"/>
      <c r="EXB40" s="446"/>
      <c r="EXC40" s="451"/>
      <c r="EXD40" s="451"/>
      <c r="EXE40" s="450"/>
      <c r="EXF40" s="450"/>
      <c r="EXG40" s="446"/>
      <c r="EXH40" s="446"/>
      <c r="EXI40" s="446"/>
      <c r="EXJ40" s="446"/>
      <c r="EXK40" s="451"/>
      <c r="EXL40" s="451"/>
      <c r="EXM40" s="450"/>
      <c r="EXN40" s="450"/>
      <c r="EXO40" s="446"/>
      <c r="EXP40" s="446"/>
      <c r="EXQ40" s="446"/>
      <c r="EXR40" s="446"/>
      <c r="EXS40" s="451"/>
      <c r="EXT40" s="451"/>
      <c r="EXU40" s="450"/>
      <c r="EXV40" s="450"/>
      <c r="EXW40" s="446"/>
      <c r="EXX40" s="446"/>
      <c r="EXY40" s="446"/>
      <c r="EXZ40" s="446"/>
      <c r="EYA40" s="451"/>
      <c r="EYB40" s="451"/>
      <c r="EYC40" s="450"/>
      <c r="EYD40" s="450"/>
      <c r="EYE40" s="446"/>
      <c r="EYF40" s="446"/>
      <c r="EYG40" s="446"/>
      <c r="EYH40" s="446"/>
      <c r="EYI40" s="451"/>
      <c r="EYJ40" s="451"/>
      <c r="EYK40" s="450"/>
      <c r="EYL40" s="450"/>
      <c r="EYM40" s="446"/>
      <c r="EYN40" s="446"/>
      <c r="EYO40" s="446"/>
      <c r="EYP40" s="446"/>
      <c r="EYQ40" s="451"/>
      <c r="EYR40" s="451"/>
      <c r="EYS40" s="450"/>
      <c r="EYT40" s="450"/>
      <c r="EYU40" s="446"/>
      <c r="EYV40" s="446"/>
      <c r="EYW40" s="446"/>
      <c r="EYX40" s="446"/>
      <c r="EYY40" s="451"/>
      <c r="EYZ40" s="451"/>
      <c r="EZA40" s="450"/>
      <c r="EZB40" s="450"/>
      <c r="EZC40" s="446"/>
      <c r="EZD40" s="446"/>
      <c r="EZE40" s="446"/>
      <c r="EZF40" s="446"/>
      <c r="EZG40" s="451"/>
      <c r="EZH40" s="451"/>
      <c r="EZI40" s="450"/>
      <c r="EZJ40" s="450"/>
      <c r="EZK40" s="446"/>
      <c r="EZL40" s="446"/>
      <c r="EZM40" s="446"/>
      <c r="EZN40" s="446"/>
      <c r="EZO40" s="451"/>
      <c r="EZP40" s="451"/>
      <c r="EZQ40" s="450"/>
      <c r="EZR40" s="450"/>
      <c r="EZS40" s="446"/>
      <c r="EZT40" s="446"/>
      <c r="EZU40" s="446"/>
      <c r="EZV40" s="446"/>
      <c r="EZW40" s="451"/>
      <c r="EZX40" s="451"/>
      <c r="EZY40" s="450"/>
      <c r="EZZ40" s="450"/>
      <c r="FAA40" s="446"/>
      <c r="FAB40" s="446"/>
      <c r="FAC40" s="446"/>
      <c r="FAD40" s="446"/>
      <c r="FAE40" s="451"/>
      <c r="FAF40" s="451"/>
      <c r="FAG40" s="450"/>
      <c r="FAH40" s="450"/>
      <c r="FAI40" s="446"/>
      <c r="FAJ40" s="446"/>
      <c r="FAK40" s="446"/>
      <c r="FAL40" s="446"/>
      <c r="FAM40" s="451"/>
      <c r="FAN40" s="451"/>
      <c r="FAO40" s="450"/>
      <c r="FAP40" s="450"/>
      <c r="FAQ40" s="446"/>
      <c r="FAR40" s="446"/>
      <c r="FAS40" s="446"/>
      <c r="FAT40" s="446"/>
      <c r="FAU40" s="451"/>
      <c r="FAV40" s="451"/>
      <c r="FAW40" s="450"/>
      <c r="FAX40" s="450"/>
      <c r="FAY40" s="446"/>
      <c r="FAZ40" s="446"/>
      <c r="FBA40" s="446"/>
      <c r="FBB40" s="446"/>
      <c r="FBC40" s="451"/>
      <c r="FBD40" s="451"/>
      <c r="FBE40" s="450"/>
      <c r="FBF40" s="450"/>
      <c r="FBG40" s="446"/>
      <c r="FBH40" s="446"/>
      <c r="FBI40" s="446"/>
      <c r="FBJ40" s="446"/>
      <c r="FBK40" s="451"/>
      <c r="FBL40" s="451"/>
      <c r="FBM40" s="450"/>
      <c r="FBN40" s="450"/>
      <c r="FBO40" s="446"/>
      <c r="FBP40" s="446"/>
      <c r="FBQ40" s="446"/>
      <c r="FBR40" s="446"/>
      <c r="FBS40" s="451"/>
      <c r="FBT40" s="451"/>
      <c r="FBU40" s="450"/>
      <c r="FBV40" s="450"/>
      <c r="FBW40" s="446"/>
      <c r="FBX40" s="446"/>
      <c r="FBY40" s="446"/>
      <c r="FBZ40" s="446"/>
      <c r="FCA40" s="451"/>
      <c r="FCB40" s="451"/>
      <c r="FCC40" s="450"/>
      <c r="FCD40" s="450"/>
      <c r="FCE40" s="446"/>
      <c r="FCF40" s="446"/>
      <c r="FCG40" s="446"/>
      <c r="FCH40" s="446"/>
      <c r="FCI40" s="451"/>
      <c r="FCJ40" s="451"/>
      <c r="FCK40" s="450"/>
      <c r="FCL40" s="450"/>
      <c r="FCM40" s="446"/>
      <c r="FCN40" s="446"/>
      <c r="FCO40" s="446"/>
      <c r="FCP40" s="446"/>
      <c r="FCQ40" s="451"/>
      <c r="FCR40" s="451"/>
      <c r="FCS40" s="450"/>
      <c r="FCT40" s="450"/>
      <c r="FCU40" s="446"/>
      <c r="FCV40" s="446"/>
      <c r="FCW40" s="446"/>
      <c r="FCX40" s="446"/>
      <c r="FCY40" s="451"/>
      <c r="FCZ40" s="451"/>
      <c r="FDA40" s="450"/>
      <c r="FDB40" s="450"/>
      <c r="FDC40" s="446"/>
      <c r="FDD40" s="446"/>
      <c r="FDE40" s="446"/>
      <c r="FDF40" s="446"/>
      <c r="FDG40" s="451"/>
      <c r="FDH40" s="451"/>
      <c r="FDI40" s="450"/>
      <c r="FDJ40" s="450"/>
      <c r="FDK40" s="446"/>
      <c r="FDL40" s="446"/>
      <c r="FDM40" s="446"/>
      <c r="FDN40" s="446"/>
      <c r="FDO40" s="451"/>
      <c r="FDP40" s="451"/>
      <c r="FDQ40" s="450"/>
      <c r="FDR40" s="450"/>
      <c r="FDS40" s="446"/>
      <c r="FDT40" s="446"/>
      <c r="FDU40" s="446"/>
      <c r="FDV40" s="446"/>
      <c r="FDW40" s="451"/>
      <c r="FDX40" s="451"/>
      <c r="FDY40" s="450"/>
      <c r="FDZ40" s="450"/>
      <c r="FEA40" s="446"/>
      <c r="FEB40" s="446"/>
      <c r="FEC40" s="446"/>
      <c r="FED40" s="446"/>
      <c r="FEE40" s="451"/>
      <c r="FEF40" s="451"/>
      <c r="FEG40" s="450"/>
      <c r="FEH40" s="450"/>
      <c r="FEI40" s="446"/>
      <c r="FEJ40" s="446"/>
      <c r="FEK40" s="446"/>
      <c r="FEL40" s="446"/>
      <c r="FEM40" s="451"/>
      <c r="FEN40" s="451"/>
      <c r="FEO40" s="450"/>
      <c r="FEP40" s="450"/>
      <c r="FEQ40" s="446"/>
      <c r="FER40" s="446"/>
      <c r="FES40" s="446"/>
      <c r="FET40" s="446"/>
      <c r="FEU40" s="451"/>
      <c r="FEV40" s="451"/>
      <c r="FEW40" s="450"/>
      <c r="FEX40" s="450"/>
      <c r="FEY40" s="446"/>
      <c r="FEZ40" s="446"/>
      <c r="FFA40" s="446"/>
      <c r="FFB40" s="446"/>
      <c r="FFC40" s="451"/>
      <c r="FFD40" s="451"/>
      <c r="FFE40" s="450"/>
      <c r="FFF40" s="450"/>
      <c r="FFG40" s="446"/>
      <c r="FFH40" s="446"/>
      <c r="FFI40" s="446"/>
      <c r="FFJ40" s="446"/>
      <c r="FFK40" s="451"/>
      <c r="FFL40" s="451"/>
      <c r="FFM40" s="450"/>
      <c r="FFN40" s="450"/>
      <c r="FFO40" s="446"/>
      <c r="FFP40" s="446"/>
      <c r="FFQ40" s="446"/>
      <c r="FFR40" s="446"/>
      <c r="FFS40" s="451"/>
      <c r="FFT40" s="451"/>
      <c r="FFU40" s="450"/>
      <c r="FFV40" s="450"/>
      <c r="FFW40" s="446"/>
      <c r="FFX40" s="446"/>
      <c r="FFY40" s="446"/>
      <c r="FFZ40" s="446"/>
      <c r="FGA40" s="451"/>
      <c r="FGB40" s="451"/>
      <c r="FGC40" s="450"/>
      <c r="FGD40" s="450"/>
      <c r="FGE40" s="446"/>
      <c r="FGF40" s="446"/>
      <c r="FGG40" s="446"/>
      <c r="FGH40" s="446"/>
      <c r="FGI40" s="451"/>
      <c r="FGJ40" s="451"/>
      <c r="FGK40" s="450"/>
      <c r="FGL40" s="450"/>
      <c r="FGM40" s="446"/>
      <c r="FGN40" s="446"/>
      <c r="FGO40" s="446"/>
      <c r="FGP40" s="446"/>
      <c r="FGQ40" s="451"/>
      <c r="FGR40" s="451"/>
      <c r="FGS40" s="450"/>
      <c r="FGT40" s="450"/>
      <c r="FGU40" s="446"/>
      <c r="FGV40" s="446"/>
      <c r="FGW40" s="446"/>
      <c r="FGX40" s="446"/>
      <c r="FGY40" s="451"/>
      <c r="FGZ40" s="451"/>
      <c r="FHA40" s="450"/>
      <c r="FHB40" s="450"/>
      <c r="FHC40" s="446"/>
      <c r="FHD40" s="446"/>
      <c r="FHE40" s="446"/>
      <c r="FHF40" s="446"/>
      <c r="FHG40" s="451"/>
      <c r="FHH40" s="451"/>
      <c r="FHI40" s="450"/>
      <c r="FHJ40" s="450"/>
      <c r="FHK40" s="446"/>
      <c r="FHL40" s="446"/>
      <c r="FHM40" s="446"/>
      <c r="FHN40" s="446"/>
      <c r="FHO40" s="451"/>
      <c r="FHP40" s="451"/>
      <c r="FHQ40" s="450"/>
      <c r="FHR40" s="450"/>
      <c r="FHS40" s="446"/>
      <c r="FHT40" s="446"/>
      <c r="FHU40" s="446"/>
      <c r="FHV40" s="446"/>
      <c r="FHW40" s="451"/>
      <c r="FHX40" s="451"/>
      <c r="FHY40" s="450"/>
      <c r="FHZ40" s="450"/>
      <c r="FIA40" s="446"/>
      <c r="FIB40" s="446"/>
      <c r="FIC40" s="446"/>
      <c r="FID40" s="446"/>
      <c r="FIE40" s="451"/>
      <c r="FIF40" s="451"/>
      <c r="FIG40" s="450"/>
      <c r="FIH40" s="450"/>
      <c r="FII40" s="446"/>
      <c r="FIJ40" s="446"/>
      <c r="FIK40" s="446"/>
      <c r="FIL40" s="446"/>
      <c r="FIM40" s="451"/>
      <c r="FIN40" s="451"/>
      <c r="FIO40" s="450"/>
      <c r="FIP40" s="450"/>
      <c r="FIQ40" s="446"/>
      <c r="FIR40" s="446"/>
      <c r="FIS40" s="446"/>
      <c r="FIT40" s="446"/>
      <c r="FIU40" s="451"/>
      <c r="FIV40" s="451"/>
      <c r="FIW40" s="450"/>
      <c r="FIX40" s="450"/>
      <c r="FIY40" s="446"/>
      <c r="FIZ40" s="446"/>
      <c r="FJA40" s="446"/>
      <c r="FJB40" s="446"/>
      <c r="FJC40" s="451"/>
      <c r="FJD40" s="451"/>
      <c r="FJE40" s="450"/>
      <c r="FJF40" s="450"/>
      <c r="FJG40" s="446"/>
      <c r="FJH40" s="446"/>
      <c r="FJI40" s="446"/>
      <c r="FJJ40" s="446"/>
      <c r="FJK40" s="451"/>
      <c r="FJL40" s="451"/>
      <c r="FJM40" s="450"/>
      <c r="FJN40" s="450"/>
      <c r="FJO40" s="446"/>
      <c r="FJP40" s="446"/>
      <c r="FJQ40" s="446"/>
      <c r="FJR40" s="446"/>
      <c r="FJS40" s="451"/>
      <c r="FJT40" s="451"/>
      <c r="FJU40" s="450"/>
      <c r="FJV40" s="450"/>
      <c r="FJW40" s="446"/>
      <c r="FJX40" s="446"/>
      <c r="FJY40" s="446"/>
      <c r="FJZ40" s="446"/>
      <c r="FKA40" s="451"/>
      <c r="FKB40" s="451"/>
      <c r="FKC40" s="450"/>
      <c r="FKD40" s="450"/>
      <c r="FKE40" s="446"/>
      <c r="FKF40" s="446"/>
      <c r="FKG40" s="446"/>
      <c r="FKH40" s="446"/>
      <c r="FKI40" s="451"/>
      <c r="FKJ40" s="451"/>
      <c r="FKK40" s="450"/>
      <c r="FKL40" s="450"/>
      <c r="FKM40" s="446"/>
      <c r="FKN40" s="446"/>
      <c r="FKO40" s="446"/>
      <c r="FKP40" s="446"/>
      <c r="FKQ40" s="451"/>
      <c r="FKR40" s="451"/>
      <c r="FKS40" s="450"/>
      <c r="FKT40" s="450"/>
      <c r="FKU40" s="446"/>
      <c r="FKV40" s="446"/>
      <c r="FKW40" s="446"/>
      <c r="FKX40" s="446"/>
      <c r="FKY40" s="451"/>
      <c r="FKZ40" s="451"/>
      <c r="FLA40" s="450"/>
      <c r="FLB40" s="450"/>
      <c r="FLC40" s="446"/>
      <c r="FLD40" s="446"/>
      <c r="FLE40" s="446"/>
      <c r="FLF40" s="446"/>
      <c r="FLG40" s="451"/>
      <c r="FLH40" s="451"/>
      <c r="FLI40" s="450"/>
      <c r="FLJ40" s="450"/>
      <c r="FLK40" s="446"/>
      <c r="FLL40" s="446"/>
      <c r="FLM40" s="446"/>
      <c r="FLN40" s="446"/>
      <c r="FLO40" s="451"/>
      <c r="FLP40" s="451"/>
      <c r="FLQ40" s="450"/>
      <c r="FLR40" s="450"/>
      <c r="FLS40" s="446"/>
      <c r="FLT40" s="446"/>
      <c r="FLU40" s="446"/>
      <c r="FLV40" s="446"/>
      <c r="FLW40" s="451"/>
      <c r="FLX40" s="451"/>
      <c r="FLY40" s="450"/>
      <c r="FLZ40" s="450"/>
      <c r="FMA40" s="446"/>
      <c r="FMB40" s="446"/>
      <c r="FMC40" s="446"/>
      <c r="FMD40" s="446"/>
      <c r="FME40" s="451"/>
      <c r="FMF40" s="451"/>
      <c r="FMG40" s="450"/>
      <c r="FMH40" s="450"/>
      <c r="FMI40" s="446"/>
      <c r="FMJ40" s="446"/>
      <c r="FMK40" s="446"/>
      <c r="FML40" s="446"/>
      <c r="FMM40" s="451"/>
      <c r="FMN40" s="451"/>
      <c r="FMO40" s="450"/>
      <c r="FMP40" s="450"/>
      <c r="FMQ40" s="446"/>
      <c r="FMR40" s="446"/>
      <c r="FMS40" s="446"/>
      <c r="FMT40" s="446"/>
      <c r="FMU40" s="451"/>
      <c r="FMV40" s="451"/>
      <c r="FMW40" s="450"/>
      <c r="FMX40" s="450"/>
      <c r="FMY40" s="446"/>
      <c r="FMZ40" s="446"/>
      <c r="FNA40" s="446"/>
      <c r="FNB40" s="446"/>
      <c r="FNC40" s="451"/>
      <c r="FND40" s="451"/>
      <c r="FNE40" s="450"/>
      <c r="FNF40" s="450"/>
      <c r="FNG40" s="446"/>
      <c r="FNH40" s="446"/>
      <c r="FNI40" s="446"/>
      <c r="FNJ40" s="446"/>
      <c r="FNK40" s="451"/>
      <c r="FNL40" s="451"/>
      <c r="FNM40" s="450"/>
      <c r="FNN40" s="450"/>
      <c r="FNO40" s="446"/>
      <c r="FNP40" s="446"/>
      <c r="FNQ40" s="446"/>
      <c r="FNR40" s="446"/>
      <c r="FNS40" s="451"/>
      <c r="FNT40" s="451"/>
      <c r="FNU40" s="450"/>
      <c r="FNV40" s="450"/>
      <c r="FNW40" s="446"/>
      <c r="FNX40" s="446"/>
      <c r="FNY40" s="446"/>
      <c r="FNZ40" s="446"/>
      <c r="FOA40" s="451"/>
      <c r="FOB40" s="451"/>
      <c r="FOC40" s="450"/>
      <c r="FOD40" s="450"/>
      <c r="FOE40" s="446"/>
      <c r="FOF40" s="446"/>
      <c r="FOG40" s="446"/>
      <c r="FOH40" s="446"/>
      <c r="FOI40" s="451"/>
      <c r="FOJ40" s="451"/>
      <c r="FOK40" s="450"/>
      <c r="FOL40" s="450"/>
      <c r="FOM40" s="446"/>
      <c r="FON40" s="446"/>
      <c r="FOO40" s="446"/>
      <c r="FOP40" s="446"/>
      <c r="FOQ40" s="451"/>
      <c r="FOR40" s="451"/>
      <c r="FOS40" s="450"/>
      <c r="FOT40" s="450"/>
      <c r="FOU40" s="446"/>
      <c r="FOV40" s="446"/>
      <c r="FOW40" s="446"/>
      <c r="FOX40" s="446"/>
      <c r="FOY40" s="451"/>
      <c r="FOZ40" s="451"/>
      <c r="FPA40" s="450"/>
      <c r="FPB40" s="450"/>
      <c r="FPC40" s="446"/>
      <c r="FPD40" s="446"/>
      <c r="FPE40" s="446"/>
      <c r="FPF40" s="446"/>
      <c r="FPG40" s="451"/>
      <c r="FPH40" s="451"/>
      <c r="FPI40" s="450"/>
      <c r="FPJ40" s="450"/>
      <c r="FPK40" s="446"/>
      <c r="FPL40" s="446"/>
      <c r="FPM40" s="446"/>
      <c r="FPN40" s="446"/>
      <c r="FPO40" s="451"/>
      <c r="FPP40" s="451"/>
      <c r="FPQ40" s="450"/>
      <c r="FPR40" s="450"/>
      <c r="FPS40" s="446"/>
      <c r="FPT40" s="446"/>
      <c r="FPU40" s="446"/>
      <c r="FPV40" s="446"/>
      <c r="FPW40" s="451"/>
      <c r="FPX40" s="451"/>
      <c r="FPY40" s="450"/>
      <c r="FPZ40" s="450"/>
      <c r="FQA40" s="446"/>
      <c r="FQB40" s="446"/>
      <c r="FQC40" s="446"/>
      <c r="FQD40" s="446"/>
      <c r="FQE40" s="451"/>
      <c r="FQF40" s="451"/>
      <c r="FQG40" s="450"/>
      <c r="FQH40" s="450"/>
      <c r="FQI40" s="446"/>
      <c r="FQJ40" s="446"/>
      <c r="FQK40" s="446"/>
      <c r="FQL40" s="446"/>
      <c r="FQM40" s="451"/>
      <c r="FQN40" s="451"/>
      <c r="FQO40" s="450"/>
      <c r="FQP40" s="450"/>
      <c r="FQQ40" s="446"/>
      <c r="FQR40" s="446"/>
      <c r="FQS40" s="446"/>
      <c r="FQT40" s="446"/>
      <c r="FQU40" s="451"/>
      <c r="FQV40" s="451"/>
      <c r="FQW40" s="450"/>
      <c r="FQX40" s="450"/>
      <c r="FQY40" s="446"/>
      <c r="FQZ40" s="446"/>
      <c r="FRA40" s="446"/>
      <c r="FRB40" s="446"/>
      <c r="FRC40" s="451"/>
      <c r="FRD40" s="451"/>
      <c r="FRE40" s="450"/>
      <c r="FRF40" s="450"/>
      <c r="FRG40" s="446"/>
      <c r="FRH40" s="446"/>
      <c r="FRI40" s="446"/>
      <c r="FRJ40" s="446"/>
      <c r="FRK40" s="451"/>
      <c r="FRL40" s="451"/>
      <c r="FRM40" s="450"/>
      <c r="FRN40" s="450"/>
      <c r="FRO40" s="446"/>
      <c r="FRP40" s="446"/>
      <c r="FRQ40" s="446"/>
      <c r="FRR40" s="446"/>
      <c r="FRS40" s="451"/>
      <c r="FRT40" s="451"/>
      <c r="FRU40" s="450"/>
      <c r="FRV40" s="450"/>
      <c r="FRW40" s="446"/>
      <c r="FRX40" s="446"/>
      <c r="FRY40" s="446"/>
      <c r="FRZ40" s="446"/>
      <c r="FSA40" s="451"/>
      <c r="FSB40" s="451"/>
      <c r="FSC40" s="450"/>
      <c r="FSD40" s="450"/>
      <c r="FSE40" s="446"/>
      <c r="FSF40" s="446"/>
      <c r="FSG40" s="446"/>
      <c r="FSH40" s="446"/>
      <c r="FSI40" s="451"/>
      <c r="FSJ40" s="451"/>
      <c r="FSK40" s="450"/>
      <c r="FSL40" s="450"/>
      <c r="FSM40" s="446"/>
      <c r="FSN40" s="446"/>
      <c r="FSO40" s="446"/>
      <c r="FSP40" s="446"/>
      <c r="FSQ40" s="451"/>
      <c r="FSR40" s="451"/>
      <c r="FSS40" s="450"/>
      <c r="FST40" s="450"/>
      <c r="FSU40" s="446"/>
      <c r="FSV40" s="446"/>
      <c r="FSW40" s="446"/>
      <c r="FSX40" s="446"/>
      <c r="FSY40" s="451"/>
      <c r="FSZ40" s="451"/>
      <c r="FTA40" s="450"/>
      <c r="FTB40" s="450"/>
      <c r="FTC40" s="446"/>
      <c r="FTD40" s="446"/>
      <c r="FTE40" s="446"/>
      <c r="FTF40" s="446"/>
      <c r="FTG40" s="451"/>
      <c r="FTH40" s="451"/>
      <c r="FTI40" s="450"/>
      <c r="FTJ40" s="450"/>
      <c r="FTK40" s="446"/>
      <c r="FTL40" s="446"/>
      <c r="FTM40" s="446"/>
      <c r="FTN40" s="446"/>
      <c r="FTO40" s="451"/>
      <c r="FTP40" s="451"/>
      <c r="FTQ40" s="450"/>
      <c r="FTR40" s="450"/>
      <c r="FTS40" s="446"/>
      <c r="FTT40" s="446"/>
      <c r="FTU40" s="446"/>
      <c r="FTV40" s="446"/>
      <c r="FTW40" s="451"/>
      <c r="FTX40" s="451"/>
      <c r="FTY40" s="450"/>
      <c r="FTZ40" s="450"/>
      <c r="FUA40" s="446"/>
      <c r="FUB40" s="446"/>
      <c r="FUC40" s="446"/>
      <c r="FUD40" s="446"/>
      <c r="FUE40" s="451"/>
      <c r="FUF40" s="451"/>
      <c r="FUG40" s="450"/>
      <c r="FUH40" s="450"/>
      <c r="FUI40" s="446"/>
      <c r="FUJ40" s="446"/>
      <c r="FUK40" s="446"/>
      <c r="FUL40" s="446"/>
      <c r="FUM40" s="451"/>
      <c r="FUN40" s="451"/>
      <c r="FUO40" s="450"/>
      <c r="FUP40" s="450"/>
      <c r="FUQ40" s="446"/>
      <c r="FUR40" s="446"/>
      <c r="FUS40" s="446"/>
      <c r="FUT40" s="446"/>
      <c r="FUU40" s="451"/>
      <c r="FUV40" s="451"/>
      <c r="FUW40" s="450"/>
      <c r="FUX40" s="450"/>
      <c r="FUY40" s="446"/>
      <c r="FUZ40" s="446"/>
      <c r="FVA40" s="446"/>
      <c r="FVB40" s="446"/>
      <c r="FVC40" s="451"/>
      <c r="FVD40" s="451"/>
      <c r="FVE40" s="450"/>
      <c r="FVF40" s="450"/>
      <c r="FVG40" s="446"/>
      <c r="FVH40" s="446"/>
      <c r="FVI40" s="446"/>
      <c r="FVJ40" s="446"/>
      <c r="FVK40" s="451"/>
      <c r="FVL40" s="451"/>
      <c r="FVM40" s="450"/>
      <c r="FVN40" s="450"/>
      <c r="FVO40" s="446"/>
      <c r="FVP40" s="446"/>
      <c r="FVQ40" s="446"/>
      <c r="FVR40" s="446"/>
      <c r="FVS40" s="451"/>
      <c r="FVT40" s="451"/>
      <c r="FVU40" s="450"/>
      <c r="FVV40" s="450"/>
      <c r="FVW40" s="446"/>
      <c r="FVX40" s="446"/>
      <c r="FVY40" s="446"/>
      <c r="FVZ40" s="446"/>
      <c r="FWA40" s="451"/>
      <c r="FWB40" s="451"/>
      <c r="FWC40" s="450"/>
      <c r="FWD40" s="450"/>
      <c r="FWE40" s="446"/>
      <c r="FWF40" s="446"/>
      <c r="FWG40" s="446"/>
      <c r="FWH40" s="446"/>
      <c r="FWI40" s="451"/>
      <c r="FWJ40" s="451"/>
      <c r="FWK40" s="450"/>
      <c r="FWL40" s="450"/>
      <c r="FWM40" s="446"/>
      <c r="FWN40" s="446"/>
      <c r="FWO40" s="446"/>
      <c r="FWP40" s="446"/>
      <c r="FWQ40" s="451"/>
      <c r="FWR40" s="451"/>
      <c r="FWS40" s="450"/>
      <c r="FWT40" s="450"/>
      <c r="FWU40" s="446"/>
      <c r="FWV40" s="446"/>
      <c r="FWW40" s="446"/>
      <c r="FWX40" s="446"/>
      <c r="FWY40" s="451"/>
      <c r="FWZ40" s="451"/>
      <c r="FXA40" s="450"/>
      <c r="FXB40" s="450"/>
      <c r="FXC40" s="446"/>
      <c r="FXD40" s="446"/>
      <c r="FXE40" s="446"/>
      <c r="FXF40" s="446"/>
      <c r="FXG40" s="451"/>
      <c r="FXH40" s="451"/>
      <c r="FXI40" s="450"/>
      <c r="FXJ40" s="450"/>
      <c r="FXK40" s="446"/>
      <c r="FXL40" s="446"/>
      <c r="FXM40" s="446"/>
      <c r="FXN40" s="446"/>
      <c r="FXO40" s="451"/>
      <c r="FXP40" s="451"/>
      <c r="FXQ40" s="450"/>
      <c r="FXR40" s="450"/>
      <c r="FXS40" s="446"/>
      <c r="FXT40" s="446"/>
      <c r="FXU40" s="446"/>
      <c r="FXV40" s="446"/>
      <c r="FXW40" s="451"/>
      <c r="FXX40" s="451"/>
      <c r="FXY40" s="450"/>
      <c r="FXZ40" s="450"/>
      <c r="FYA40" s="446"/>
      <c r="FYB40" s="446"/>
      <c r="FYC40" s="446"/>
      <c r="FYD40" s="446"/>
      <c r="FYE40" s="451"/>
      <c r="FYF40" s="451"/>
      <c r="FYG40" s="450"/>
      <c r="FYH40" s="450"/>
      <c r="FYI40" s="446"/>
      <c r="FYJ40" s="446"/>
      <c r="FYK40" s="446"/>
      <c r="FYL40" s="446"/>
      <c r="FYM40" s="451"/>
      <c r="FYN40" s="451"/>
      <c r="FYO40" s="450"/>
      <c r="FYP40" s="450"/>
      <c r="FYQ40" s="446"/>
      <c r="FYR40" s="446"/>
      <c r="FYS40" s="446"/>
      <c r="FYT40" s="446"/>
      <c r="FYU40" s="451"/>
      <c r="FYV40" s="451"/>
      <c r="FYW40" s="450"/>
      <c r="FYX40" s="450"/>
      <c r="FYY40" s="446"/>
      <c r="FYZ40" s="446"/>
      <c r="FZA40" s="446"/>
      <c r="FZB40" s="446"/>
      <c r="FZC40" s="451"/>
      <c r="FZD40" s="451"/>
      <c r="FZE40" s="450"/>
      <c r="FZF40" s="450"/>
      <c r="FZG40" s="446"/>
      <c r="FZH40" s="446"/>
      <c r="FZI40" s="446"/>
      <c r="FZJ40" s="446"/>
      <c r="FZK40" s="451"/>
      <c r="FZL40" s="451"/>
      <c r="FZM40" s="450"/>
      <c r="FZN40" s="450"/>
      <c r="FZO40" s="446"/>
      <c r="FZP40" s="446"/>
      <c r="FZQ40" s="446"/>
      <c r="FZR40" s="446"/>
      <c r="FZS40" s="451"/>
      <c r="FZT40" s="451"/>
      <c r="FZU40" s="450"/>
      <c r="FZV40" s="450"/>
      <c r="FZW40" s="446"/>
      <c r="FZX40" s="446"/>
      <c r="FZY40" s="446"/>
      <c r="FZZ40" s="446"/>
      <c r="GAA40" s="451"/>
      <c r="GAB40" s="451"/>
      <c r="GAC40" s="450"/>
      <c r="GAD40" s="450"/>
      <c r="GAE40" s="446"/>
      <c r="GAF40" s="446"/>
      <c r="GAG40" s="446"/>
      <c r="GAH40" s="446"/>
      <c r="GAI40" s="451"/>
      <c r="GAJ40" s="451"/>
      <c r="GAK40" s="450"/>
      <c r="GAL40" s="450"/>
      <c r="GAM40" s="446"/>
      <c r="GAN40" s="446"/>
      <c r="GAO40" s="446"/>
      <c r="GAP40" s="446"/>
      <c r="GAQ40" s="451"/>
      <c r="GAR40" s="451"/>
      <c r="GAS40" s="450"/>
      <c r="GAT40" s="450"/>
      <c r="GAU40" s="446"/>
      <c r="GAV40" s="446"/>
      <c r="GAW40" s="446"/>
      <c r="GAX40" s="446"/>
      <c r="GAY40" s="451"/>
      <c r="GAZ40" s="451"/>
      <c r="GBA40" s="450"/>
      <c r="GBB40" s="450"/>
      <c r="GBC40" s="446"/>
      <c r="GBD40" s="446"/>
      <c r="GBE40" s="446"/>
      <c r="GBF40" s="446"/>
      <c r="GBG40" s="451"/>
      <c r="GBH40" s="451"/>
      <c r="GBI40" s="450"/>
      <c r="GBJ40" s="450"/>
      <c r="GBK40" s="446"/>
      <c r="GBL40" s="446"/>
      <c r="GBM40" s="446"/>
      <c r="GBN40" s="446"/>
      <c r="GBO40" s="451"/>
      <c r="GBP40" s="451"/>
      <c r="GBQ40" s="450"/>
      <c r="GBR40" s="450"/>
      <c r="GBS40" s="446"/>
      <c r="GBT40" s="446"/>
      <c r="GBU40" s="446"/>
      <c r="GBV40" s="446"/>
      <c r="GBW40" s="451"/>
      <c r="GBX40" s="451"/>
      <c r="GBY40" s="450"/>
      <c r="GBZ40" s="450"/>
      <c r="GCA40" s="446"/>
      <c r="GCB40" s="446"/>
      <c r="GCC40" s="446"/>
      <c r="GCD40" s="446"/>
      <c r="GCE40" s="451"/>
      <c r="GCF40" s="451"/>
      <c r="GCG40" s="450"/>
      <c r="GCH40" s="450"/>
      <c r="GCI40" s="446"/>
      <c r="GCJ40" s="446"/>
      <c r="GCK40" s="446"/>
      <c r="GCL40" s="446"/>
      <c r="GCM40" s="451"/>
      <c r="GCN40" s="451"/>
      <c r="GCO40" s="450"/>
      <c r="GCP40" s="450"/>
      <c r="GCQ40" s="446"/>
      <c r="GCR40" s="446"/>
      <c r="GCS40" s="446"/>
      <c r="GCT40" s="446"/>
      <c r="GCU40" s="451"/>
      <c r="GCV40" s="451"/>
      <c r="GCW40" s="450"/>
      <c r="GCX40" s="450"/>
      <c r="GCY40" s="446"/>
      <c r="GCZ40" s="446"/>
      <c r="GDA40" s="446"/>
      <c r="GDB40" s="446"/>
      <c r="GDC40" s="451"/>
      <c r="GDD40" s="451"/>
      <c r="GDE40" s="450"/>
      <c r="GDF40" s="450"/>
      <c r="GDG40" s="446"/>
      <c r="GDH40" s="446"/>
      <c r="GDI40" s="446"/>
      <c r="GDJ40" s="446"/>
      <c r="GDK40" s="451"/>
      <c r="GDL40" s="451"/>
      <c r="GDM40" s="450"/>
      <c r="GDN40" s="450"/>
      <c r="GDO40" s="446"/>
      <c r="GDP40" s="446"/>
      <c r="GDQ40" s="446"/>
      <c r="GDR40" s="446"/>
      <c r="GDS40" s="451"/>
      <c r="GDT40" s="451"/>
      <c r="GDU40" s="450"/>
      <c r="GDV40" s="450"/>
      <c r="GDW40" s="446"/>
      <c r="GDX40" s="446"/>
      <c r="GDY40" s="446"/>
      <c r="GDZ40" s="446"/>
      <c r="GEA40" s="451"/>
      <c r="GEB40" s="451"/>
      <c r="GEC40" s="450"/>
      <c r="GED40" s="450"/>
      <c r="GEE40" s="446"/>
      <c r="GEF40" s="446"/>
      <c r="GEG40" s="446"/>
      <c r="GEH40" s="446"/>
      <c r="GEI40" s="451"/>
      <c r="GEJ40" s="451"/>
      <c r="GEK40" s="450"/>
      <c r="GEL40" s="450"/>
      <c r="GEM40" s="446"/>
      <c r="GEN40" s="446"/>
      <c r="GEO40" s="446"/>
      <c r="GEP40" s="446"/>
      <c r="GEQ40" s="451"/>
      <c r="GER40" s="451"/>
      <c r="GES40" s="450"/>
      <c r="GET40" s="450"/>
      <c r="GEU40" s="446"/>
      <c r="GEV40" s="446"/>
      <c r="GEW40" s="446"/>
      <c r="GEX40" s="446"/>
      <c r="GEY40" s="451"/>
      <c r="GEZ40" s="451"/>
      <c r="GFA40" s="450"/>
      <c r="GFB40" s="450"/>
      <c r="GFC40" s="446"/>
      <c r="GFD40" s="446"/>
      <c r="GFE40" s="446"/>
      <c r="GFF40" s="446"/>
      <c r="GFG40" s="451"/>
      <c r="GFH40" s="451"/>
      <c r="GFI40" s="450"/>
      <c r="GFJ40" s="450"/>
      <c r="GFK40" s="446"/>
      <c r="GFL40" s="446"/>
      <c r="GFM40" s="446"/>
      <c r="GFN40" s="446"/>
      <c r="GFO40" s="451"/>
      <c r="GFP40" s="451"/>
      <c r="GFQ40" s="450"/>
      <c r="GFR40" s="450"/>
      <c r="GFS40" s="446"/>
      <c r="GFT40" s="446"/>
      <c r="GFU40" s="446"/>
      <c r="GFV40" s="446"/>
      <c r="GFW40" s="451"/>
      <c r="GFX40" s="451"/>
      <c r="GFY40" s="450"/>
      <c r="GFZ40" s="450"/>
      <c r="GGA40" s="446"/>
      <c r="GGB40" s="446"/>
      <c r="GGC40" s="446"/>
      <c r="GGD40" s="446"/>
      <c r="GGE40" s="451"/>
      <c r="GGF40" s="451"/>
      <c r="GGG40" s="450"/>
      <c r="GGH40" s="450"/>
      <c r="GGI40" s="446"/>
      <c r="GGJ40" s="446"/>
      <c r="GGK40" s="446"/>
      <c r="GGL40" s="446"/>
      <c r="GGM40" s="451"/>
      <c r="GGN40" s="451"/>
      <c r="GGO40" s="450"/>
      <c r="GGP40" s="450"/>
      <c r="GGQ40" s="446"/>
      <c r="GGR40" s="446"/>
      <c r="GGS40" s="446"/>
      <c r="GGT40" s="446"/>
      <c r="GGU40" s="451"/>
      <c r="GGV40" s="451"/>
      <c r="GGW40" s="450"/>
      <c r="GGX40" s="450"/>
      <c r="GGY40" s="446"/>
      <c r="GGZ40" s="446"/>
      <c r="GHA40" s="446"/>
      <c r="GHB40" s="446"/>
      <c r="GHC40" s="451"/>
      <c r="GHD40" s="451"/>
      <c r="GHE40" s="450"/>
      <c r="GHF40" s="450"/>
      <c r="GHG40" s="446"/>
      <c r="GHH40" s="446"/>
      <c r="GHI40" s="446"/>
      <c r="GHJ40" s="446"/>
      <c r="GHK40" s="451"/>
      <c r="GHL40" s="451"/>
      <c r="GHM40" s="450"/>
      <c r="GHN40" s="450"/>
      <c r="GHO40" s="446"/>
      <c r="GHP40" s="446"/>
      <c r="GHQ40" s="446"/>
      <c r="GHR40" s="446"/>
      <c r="GHS40" s="451"/>
      <c r="GHT40" s="451"/>
      <c r="GHU40" s="450"/>
      <c r="GHV40" s="450"/>
      <c r="GHW40" s="446"/>
      <c r="GHX40" s="446"/>
      <c r="GHY40" s="446"/>
      <c r="GHZ40" s="446"/>
      <c r="GIA40" s="451"/>
      <c r="GIB40" s="451"/>
      <c r="GIC40" s="450"/>
      <c r="GID40" s="450"/>
      <c r="GIE40" s="446"/>
      <c r="GIF40" s="446"/>
      <c r="GIG40" s="446"/>
      <c r="GIH40" s="446"/>
      <c r="GII40" s="451"/>
      <c r="GIJ40" s="451"/>
      <c r="GIK40" s="450"/>
      <c r="GIL40" s="450"/>
      <c r="GIM40" s="446"/>
      <c r="GIN40" s="446"/>
      <c r="GIO40" s="446"/>
      <c r="GIP40" s="446"/>
      <c r="GIQ40" s="451"/>
      <c r="GIR40" s="451"/>
      <c r="GIS40" s="450"/>
      <c r="GIT40" s="450"/>
      <c r="GIU40" s="446"/>
      <c r="GIV40" s="446"/>
      <c r="GIW40" s="446"/>
      <c r="GIX40" s="446"/>
      <c r="GIY40" s="451"/>
      <c r="GIZ40" s="451"/>
      <c r="GJA40" s="450"/>
      <c r="GJB40" s="450"/>
      <c r="GJC40" s="446"/>
      <c r="GJD40" s="446"/>
      <c r="GJE40" s="446"/>
      <c r="GJF40" s="446"/>
      <c r="GJG40" s="451"/>
      <c r="GJH40" s="451"/>
      <c r="GJI40" s="450"/>
      <c r="GJJ40" s="450"/>
      <c r="GJK40" s="446"/>
      <c r="GJL40" s="446"/>
      <c r="GJM40" s="446"/>
      <c r="GJN40" s="446"/>
      <c r="GJO40" s="451"/>
      <c r="GJP40" s="451"/>
      <c r="GJQ40" s="450"/>
      <c r="GJR40" s="450"/>
      <c r="GJS40" s="446"/>
      <c r="GJT40" s="446"/>
      <c r="GJU40" s="446"/>
      <c r="GJV40" s="446"/>
      <c r="GJW40" s="451"/>
      <c r="GJX40" s="451"/>
      <c r="GJY40" s="450"/>
      <c r="GJZ40" s="450"/>
      <c r="GKA40" s="446"/>
      <c r="GKB40" s="446"/>
      <c r="GKC40" s="446"/>
      <c r="GKD40" s="446"/>
      <c r="GKE40" s="451"/>
      <c r="GKF40" s="451"/>
      <c r="GKG40" s="450"/>
      <c r="GKH40" s="450"/>
      <c r="GKI40" s="446"/>
      <c r="GKJ40" s="446"/>
      <c r="GKK40" s="446"/>
      <c r="GKL40" s="446"/>
      <c r="GKM40" s="451"/>
      <c r="GKN40" s="451"/>
      <c r="GKO40" s="450"/>
      <c r="GKP40" s="450"/>
      <c r="GKQ40" s="446"/>
      <c r="GKR40" s="446"/>
      <c r="GKS40" s="446"/>
      <c r="GKT40" s="446"/>
      <c r="GKU40" s="451"/>
      <c r="GKV40" s="451"/>
      <c r="GKW40" s="450"/>
      <c r="GKX40" s="450"/>
      <c r="GKY40" s="446"/>
      <c r="GKZ40" s="446"/>
      <c r="GLA40" s="446"/>
      <c r="GLB40" s="446"/>
      <c r="GLC40" s="451"/>
      <c r="GLD40" s="451"/>
      <c r="GLE40" s="450"/>
      <c r="GLF40" s="450"/>
      <c r="GLG40" s="446"/>
      <c r="GLH40" s="446"/>
      <c r="GLI40" s="446"/>
      <c r="GLJ40" s="446"/>
      <c r="GLK40" s="451"/>
      <c r="GLL40" s="451"/>
      <c r="GLM40" s="450"/>
      <c r="GLN40" s="450"/>
      <c r="GLO40" s="446"/>
      <c r="GLP40" s="446"/>
      <c r="GLQ40" s="446"/>
      <c r="GLR40" s="446"/>
      <c r="GLS40" s="451"/>
      <c r="GLT40" s="451"/>
      <c r="GLU40" s="450"/>
      <c r="GLV40" s="450"/>
      <c r="GLW40" s="446"/>
      <c r="GLX40" s="446"/>
      <c r="GLY40" s="446"/>
      <c r="GLZ40" s="446"/>
      <c r="GMA40" s="451"/>
      <c r="GMB40" s="451"/>
      <c r="GMC40" s="450"/>
      <c r="GMD40" s="450"/>
      <c r="GME40" s="446"/>
      <c r="GMF40" s="446"/>
      <c r="GMG40" s="446"/>
      <c r="GMH40" s="446"/>
      <c r="GMI40" s="451"/>
      <c r="GMJ40" s="451"/>
      <c r="GMK40" s="450"/>
      <c r="GML40" s="450"/>
      <c r="GMM40" s="446"/>
      <c r="GMN40" s="446"/>
      <c r="GMO40" s="446"/>
      <c r="GMP40" s="446"/>
      <c r="GMQ40" s="451"/>
      <c r="GMR40" s="451"/>
      <c r="GMS40" s="450"/>
      <c r="GMT40" s="450"/>
      <c r="GMU40" s="446"/>
      <c r="GMV40" s="446"/>
      <c r="GMW40" s="446"/>
      <c r="GMX40" s="446"/>
      <c r="GMY40" s="451"/>
      <c r="GMZ40" s="451"/>
      <c r="GNA40" s="450"/>
      <c r="GNB40" s="450"/>
      <c r="GNC40" s="446"/>
      <c r="GND40" s="446"/>
      <c r="GNE40" s="446"/>
      <c r="GNF40" s="446"/>
      <c r="GNG40" s="451"/>
      <c r="GNH40" s="451"/>
      <c r="GNI40" s="450"/>
      <c r="GNJ40" s="450"/>
      <c r="GNK40" s="446"/>
      <c r="GNL40" s="446"/>
      <c r="GNM40" s="446"/>
      <c r="GNN40" s="446"/>
      <c r="GNO40" s="451"/>
      <c r="GNP40" s="451"/>
      <c r="GNQ40" s="450"/>
      <c r="GNR40" s="450"/>
      <c r="GNS40" s="446"/>
      <c r="GNT40" s="446"/>
      <c r="GNU40" s="446"/>
      <c r="GNV40" s="446"/>
      <c r="GNW40" s="451"/>
      <c r="GNX40" s="451"/>
      <c r="GNY40" s="450"/>
      <c r="GNZ40" s="450"/>
      <c r="GOA40" s="446"/>
      <c r="GOB40" s="446"/>
      <c r="GOC40" s="446"/>
      <c r="GOD40" s="446"/>
      <c r="GOE40" s="451"/>
      <c r="GOF40" s="451"/>
      <c r="GOG40" s="450"/>
      <c r="GOH40" s="450"/>
      <c r="GOI40" s="446"/>
      <c r="GOJ40" s="446"/>
      <c r="GOK40" s="446"/>
      <c r="GOL40" s="446"/>
      <c r="GOM40" s="451"/>
      <c r="GON40" s="451"/>
      <c r="GOO40" s="450"/>
      <c r="GOP40" s="450"/>
      <c r="GOQ40" s="446"/>
      <c r="GOR40" s="446"/>
      <c r="GOS40" s="446"/>
      <c r="GOT40" s="446"/>
      <c r="GOU40" s="451"/>
      <c r="GOV40" s="451"/>
      <c r="GOW40" s="450"/>
      <c r="GOX40" s="450"/>
      <c r="GOY40" s="446"/>
      <c r="GOZ40" s="446"/>
      <c r="GPA40" s="446"/>
      <c r="GPB40" s="446"/>
      <c r="GPC40" s="451"/>
      <c r="GPD40" s="451"/>
      <c r="GPE40" s="450"/>
      <c r="GPF40" s="450"/>
      <c r="GPG40" s="446"/>
      <c r="GPH40" s="446"/>
      <c r="GPI40" s="446"/>
      <c r="GPJ40" s="446"/>
      <c r="GPK40" s="451"/>
      <c r="GPL40" s="451"/>
      <c r="GPM40" s="450"/>
      <c r="GPN40" s="450"/>
      <c r="GPO40" s="446"/>
      <c r="GPP40" s="446"/>
      <c r="GPQ40" s="446"/>
      <c r="GPR40" s="446"/>
      <c r="GPS40" s="451"/>
      <c r="GPT40" s="451"/>
      <c r="GPU40" s="450"/>
      <c r="GPV40" s="450"/>
      <c r="GPW40" s="446"/>
      <c r="GPX40" s="446"/>
      <c r="GPY40" s="446"/>
      <c r="GPZ40" s="446"/>
      <c r="GQA40" s="451"/>
      <c r="GQB40" s="451"/>
      <c r="GQC40" s="450"/>
      <c r="GQD40" s="450"/>
      <c r="GQE40" s="446"/>
      <c r="GQF40" s="446"/>
      <c r="GQG40" s="446"/>
      <c r="GQH40" s="446"/>
      <c r="GQI40" s="451"/>
      <c r="GQJ40" s="451"/>
      <c r="GQK40" s="450"/>
      <c r="GQL40" s="450"/>
      <c r="GQM40" s="446"/>
      <c r="GQN40" s="446"/>
      <c r="GQO40" s="446"/>
      <c r="GQP40" s="446"/>
      <c r="GQQ40" s="451"/>
      <c r="GQR40" s="451"/>
      <c r="GQS40" s="450"/>
      <c r="GQT40" s="450"/>
      <c r="GQU40" s="446"/>
      <c r="GQV40" s="446"/>
      <c r="GQW40" s="446"/>
      <c r="GQX40" s="446"/>
      <c r="GQY40" s="451"/>
      <c r="GQZ40" s="451"/>
      <c r="GRA40" s="450"/>
      <c r="GRB40" s="450"/>
      <c r="GRC40" s="446"/>
      <c r="GRD40" s="446"/>
      <c r="GRE40" s="446"/>
      <c r="GRF40" s="446"/>
      <c r="GRG40" s="451"/>
      <c r="GRH40" s="451"/>
      <c r="GRI40" s="450"/>
      <c r="GRJ40" s="450"/>
      <c r="GRK40" s="446"/>
      <c r="GRL40" s="446"/>
      <c r="GRM40" s="446"/>
      <c r="GRN40" s="446"/>
      <c r="GRO40" s="451"/>
      <c r="GRP40" s="451"/>
      <c r="GRQ40" s="450"/>
      <c r="GRR40" s="450"/>
      <c r="GRS40" s="446"/>
      <c r="GRT40" s="446"/>
      <c r="GRU40" s="446"/>
      <c r="GRV40" s="446"/>
      <c r="GRW40" s="451"/>
      <c r="GRX40" s="451"/>
      <c r="GRY40" s="450"/>
      <c r="GRZ40" s="450"/>
      <c r="GSA40" s="446"/>
      <c r="GSB40" s="446"/>
      <c r="GSC40" s="446"/>
      <c r="GSD40" s="446"/>
      <c r="GSE40" s="451"/>
      <c r="GSF40" s="451"/>
      <c r="GSG40" s="450"/>
      <c r="GSH40" s="450"/>
      <c r="GSI40" s="446"/>
      <c r="GSJ40" s="446"/>
      <c r="GSK40" s="446"/>
      <c r="GSL40" s="446"/>
      <c r="GSM40" s="451"/>
      <c r="GSN40" s="451"/>
      <c r="GSO40" s="450"/>
      <c r="GSP40" s="450"/>
      <c r="GSQ40" s="446"/>
      <c r="GSR40" s="446"/>
      <c r="GSS40" s="446"/>
      <c r="GST40" s="446"/>
      <c r="GSU40" s="451"/>
      <c r="GSV40" s="451"/>
      <c r="GSW40" s="450"/>
      <c r="GSX40" s="450"/>
      <c r="GSY40" s="446"/>
      <c r="GSZ40" s="446"/>
      <c r="GTA40" s="446"/>
      <c r="GTB40" s="446"/>
      <c r="GTC40" s="451"/>
      <c r="GTD40" s="451"/>
      <c r="GTE40" s="450"/>
      <c r="GTF40" s="450"/>
      <c r="GTG40" s="446"/>
      <c r="GTH40" s="446"/>
      <c r="GTI40" s="446"/>
      <c r="GTJ40" s="446"/>
      <c r="GTK40" s="451"/>
      <c r="GTL40" s="451"/>
      <c r="GTM40" s="450"/>
      <c r="GTN40" s="450"/>
      <c r="GTO40" s="446"/>
      <c r="GTP40" s="446"/>
      <c r="GTQ40" s="446"/>
      <c r="GTR40" s="446"/>
      <c r="GTS40" s="451"/>
      <c r="GTT40" s="451"/>
      <c r="GTU40" s="450"/>
      <c r="GTV40" s="450"/>
      <c r="GTW40" s="446"/>
      <c r="GTX40" s="446"/>
      <c r="GTY40" s="446"/>
      <c r="GTZ40" s="446"/>
      <c r="GUA40" s="451"/>
      <c r="GUB40" s="451"/>
      <c r="GUC40" s="450"/>
      <c r="GUD40" s="450"/>
      <c r="GUE40" s="446"/>
      <c r="GUF40" s="446"/>
      <c r="GUG40" s="446"/>
      <c r="GUH40" s="446"/>
      <c r="GUI40" s="451"/>
      <c r="GUJ40" s="451"/>
      <c r="GUK40" s="450"/>
      <c r="GUL40" s="450"/>
      <c r="GUM40" s="446"/>
      <c r="GUN40" s="446"/>
      <c r="GUO40" s="446"/>
      <c r="GUP40" s="446"/>
      <c r="GUQ40" s="451"/>
      <c r="GUR40" s="451"/>
      <c r="GUS40" s="450"/>
      <c r="GUT40" s="450"/>
      <c r="GUU40" s="446"/>
      <c r="GUV40" s="446"/>
      <c r="GUW40" s="446"/>
      <c r="GUX40" s="446"/>
      <c r="GUY40" s="451"/>
      <c r="GUZ40" s="451"/>
      <c r="GVA40" s="450"/>
      <c r="GVB40" s="450"/>
      <c r="GVC40" s="446"/>
      <c r="GVD40" s="446"/>
      <c r="GVE40" s="446"/>
      <c r="GVF40" s="446"/>
      <c r="GVG40" s="451"/>
      <c r="GVH40" s="451"/>
      <c r="GVI40" s="450"/>
      <c r="GVJ40" s="450"/>
      <c r="GVK40" s="446"/>
      <c r="GVL40" s="446"/>
      <c r="GVM40" s="446"/>
      <c r="GVN40" s="446"/>
      <c r="GVO40" s="451"/>
      <c r="GVP40" s="451"/>
      <c r="GVQ40" s="450"/>
      <c r="GVR40" s="450"/>
      <c r="GVS40" s="446"/>
      <c r="GVT40" s="446"/>
      <c r="GVU40" s="446"/>
      <c r="GVV40" s="446"/>
      <c r="GVW40" s="451"/>
      <c r="GVX40" s="451"/>
      <c r="GVY40" s="450"/>
      <c r="GVZ40" s="450"/>
      <c r="GWA40" s="446"/>
      <c r="GWB40" s="446"/>
      <c r="GWC40" s="446"/>
      <c r="GWD40" s="446"/>
      <c r="GWE40" s="451"/>
      <c r="GWF40" s="451"/>
      <c r="GWG40" s="450"/>
      <c r="GWH40" s="450"/>
      <c r="GWI40" s="446"/>
      <c r="GWJ40" s="446"/>
      <c r="GWK40" s="446"/>
      <c r="GWL40" s="446"/>
      <c r="GWM40" s="451"/>
      <c r="GWN40" s="451"/>
      <c r="GWO40" s="450"/>
      <c r="GWP40" s="450"/>
      <c r="GWQ40" s="446"/>
      <c r="GWR40" s="446"/>
      <c r="GWS40" s="446"/>
      <c r="GWT40" s="446"/>
      <c r="GWU40" s="451"/>
      <c r="GWV40" s="451"/>
      <c r="GWW40" s="450"/>
      <c r="GWX40" s="450"/>
      <c r="GWY40" s="446"/>
      <c r="GWZ40" s="446"/>
      <c r="GXA40" s="446"/>
      <c r="GXB40" s="446"/>
      <c r="GXC40" s="451"/>
      <c r="GXD40" s="451"/>
      <c r="GXE40" s="450"/>
      <c r="GXF40" s="450"/>
      <c r="GXG40" s="446"/>
      <c r="GXH40" s="446"/>
      <c r="GXI40" s="446"/>
      <c r="GXJ40" s="446"/>
      <c r="GXK40" s="451"/>
      <c r="GXL40" s="451"/>
      <c r="GXM40" s="450"/>
      <c r="GXN40" s="450"/>
      <c r="GXO40" s="446"/>
      <c r="GXP40" s="446"/>
      <c r="GXQ40" s="446"/>
      <c r="GXR40" s="446"/>
      <c r="GXS40" s="451"/>
      <c r="GXT40" s="451"/>
      <c r="GXU40" s="450"/>
      <c r="GXV40" s="450"/>
      <c r="GXW40" s="446"/>
      <c r="GXX40" s="446"/>
      <c r="GXY40" s="446"/>
      <c r="GXZ40" s="446"/>
      <c r="GYA40" s="451"/>
      <c r="GYB40" s="451"/>
      <c r="GYC40" s="450"/>
      <c r="GYD40" s="450"/>
      <c r="GYE40" s="446"/>
      <c r="GYF40" s="446"/>
      <c r="GYG40" s="446"/>
      <c r="GYH40" s="446"/>
      <c r="GYI40" s="451"/>
      <c r="GYJ40" s="451"/>
      <c r="GYK40" s="450"/>
      <c r="GYL40" s="450"/>
      <c r="GYM40" s="446"/>
      <c r="GYN40" s="446"/>
      <c r="GYO40" s="446"/>
      <c r="GYP40" s="446"/>
      <c r="GYQ40" s="451"/>
      <c r="GYR40" s="451"/>
      <c r="GYS40" s="450"/>
      <c r="GYT40" s="450"/>
      <c r="GYU40" s="446"/>
      <c r="GYV40" s="446"/>
      <c r="GYW40" s="446"/>
      <c r="GYX40" s="446"/>
      <c r="GYY40" s="451"/>
      <c r="GYZ40" s="451"/>
      <c r="GZA40" s="450"/>
      <c r="GZB40" s="450"/>
      <c r="GZC40" s="446"/>
      <c r="GZD40" s="446"/>
      <c r="GZE40" s="446"/>
      <c r="GZF40" s="446"/>
      <c r="GZG40" s="451"/>
      <c r="GZH40" s="451"/>
      <c r="GZI40" s="450"/>
      <c r="GZJ40" s="450"/>
      <c r="GZK40" s="446"/>
      <c r="GZL40" s="446"/>
      <c r="GZM40" s="446"/>
      <c r="GZN40" s="446"/>
      <c r="GZO40" s="451"/>
      <c r="GZP40" s="451"/>
      <c r="GZQ40" s="450"/>
      <c r="GZR40" s="450"/>
      <c r="GZS40" s="446"/>
      <c r="GZT40" s="446"/>
      <c r="GZU40" s="446"/>
      <c r="GZV40" s="446"/>
      <c r="GZW40" s="451"/>
      <c r="GZX40" s="451"/>
      <c r="GZY40" s="450"/>
      <c r="GZZ40" s="450"/>
      <c r="HAA40" s="446"/>
      <c r="HAB40" s="446"/>
      <c r="HAC40" s="446"/>
      <c r="HAD40" s="446"/>
      <c r="HAE40" s="451"/>
      <c r="HAF40" s="451"/>
      <c r="HAG40" s="450"/>
      <c r="HAH40" s="450"/>
      <c r="HAI40" s="446"/>
      <c r="HAJ40" s="446"/>
      <c r="HAK40" s="446"/>
      <c r="HAL40" s="446"/>
      <c r="HAM40" s="451"/>
      <c r="HAN40" s="451"/>
      <c r="HAO40" s="450"/>
      <c r="HAP40" s="450"/>
      <c r="HAQ40" s="446"/>
      <c r="HAR40" s="446"/>
      <c r="HAS40" s="446"/>
      <c r="HAT40" s="446"/>
      <c r="HAU40" s="451"/>
      <c r="HAV40" s="451"/>
      <c r="HAW40" s="450"/>
      <c r="HAX40" s="450"/>
      <c r="HAY40" s="446"/>
      <c r="HAZ40" s="446"/>
      <c r="HBA40" s="446"/>
      <c r="HBB40" s="446"/>
      <c r="HBC40" s="451"/>
      <c r="HBD40" s="451"/>
      <c r="HBE40" s="450"/>
      <c r="HBF40" s="450"/>
      <c r="HBG40" s="446"/>
      <c r="HBH40" s="446"/>
      <c r="HBI40" s="446"/>
      <c r="HBJ40" s="446"/>
      <c r="HBK40" s="451"/>
      <c r="HBL40" s="451"/>
      <c r="HBM40" s="450"/>
      <c r="HBN40" s="450"/>
      <c r="HBO40" s="446"/>
      <c r="HBP40" s="446"/>
      <c r="HBQ40" s="446"/>
      <c r="HBR40" s="446"/>
      <c r="HBS40" s="451"/>
      <c r="HBT40" s="451"/>
      <c r="HBU40" s="450"/>
      <c r="HBV40" s="450"/>
      <c r="HBW40" s="446"/>
      <c r="HBX40" s="446"/>
      <c r="HBY40" s="446"/>
      <c r="HBZ40" s="446"/>
      <c r="HCA40" s="451"/>
      <c r="HCB40" s="451"/>
      <c r="HCC40" s="450"/>
      <c r="HCD40" s="450"/>
      <c r="HCE40" s="446"/>
      <c r="HCF40" s="446"/>
      <c r="HCG40" s="446"/>
      <c r="HCH40" s="446"/>
      <c r="HCI40" s="451"/>
      <c r="HCJ40" s="451"/>
      <c r="HCK40" s="450"/>
      <c r="HCL40" s="450"/>
      <c r="HCM40" s="446"/>
      <c r="HCN40" s="446"/>
      <c r="HCO40" s="446"/>
      <c r="HCP40" s="446"/>
      <c r="HCQ40" s="451"/>
      <c r="HCR40" s="451"/>
      <c r="HCS40" s="450"/>
      <c r="HCT40" s="450"/>
      <c r="HCU40" s="446"/>
      <c r="HCV40" s="446"/>
      <c r="HCW40" s="446"/>
      <c r="HCX40" s="446"/>
      <c r="HCY40" s="451"/>
      <c r="HCZ40" s="451"/>
      <c r="HDA40" s="450"/>
      <c r="HDB40" s="450"/>
      <c r="HDC40" s="446"/>
      <c r="HDD40" s="446"/>
      <c r="HDE40" s="446"/>
      <c r="HDF40" s="446"/>
      <c r="HDG40" s="451"/>
      <c r="HDH40" s="451"/>
      <c r="HDI40" s="450"/>
      <c r="HDJ40" s="450"/>
      <c r="HDK40" s="446"/>
      <c r="HDL40" s="446"/>
      <c r="HDM40" s="446"/>
      <c r="HDN40" s="446"/>
      <c r="HDO40" s="451"/>
      <c r="HDP40" s="451"/>
      <c r="HDQ40" s="450"/>
      <c r="HDR40" s="450"/>
      <c r="HDS40" s="446"/>
      <c r="HDT40" s="446"/>
      <c r="HDU40" s="446"/>
      <c r="HDV40" s="446"/>
      <c r="HDW40" s="451"/>
      <c r="HDX40" s="451"/>
      <c r="HDY40" s="450"/>
      <c r="HDZ40" s="450"/>
      <c r="HEA40" s="446"/>
      <c r="HEB40" s="446"/>
      <c r="HEC40" s="446"/>
      <c r="HED40" s="446"/>
      <c r="HEE40" s="451"/>
      <c r="HEF40" s="451"/>
      <c r="HEG40" s="450"/>
      <c r="HEH40" s="450"/>
      <c r="HEI40" s="446"/>
      <c r="HEJ40" s="446"/>
      <c r="HEK40" s="446"/>
      <c r="HEL40" s="446"/>
      <c r="HEM40" s="451"/>
      <c r="HEN40" s="451"/>
      <c r="HEO40" s="450"/>
      <c r="HEP40" s="450"/>
      <c r="HEQ40" s="446"/>
      <c r="HER40" s="446"/>
      <c r="HES40" s="446"/>
      <c r="HET40" s="446"/>
      <c r="HEU40" s="451"/>
      <c r="HEV40" s="451"/>
      <c r="HEW40" s="450"/>
      <c r="HEX40" s="450"/>
      <c r="HEY40" s="446"/>
      <c r="HEZ40" s="446"/>
      <c r="HFA40" s="446"/>
      <c r="HFB40" s="446"/>
      <c r="HFC40" s="451"/>
      <c r="HFD40" s="451"/>
      <c r="HFE40" s="450"/>
      <c r="HFF40" s="450"/>
      <c r="HFG40" s="446"/>
      <c r="HFH40" s="446"/>
      <c r="HFI40" s="446"/>
      <c r="HFJ40" s="446"/>
      <c r="HFK40" s="451"/>
      <c r="HFL40" s="451"/>
      <c r="HFM40" s="450"/>
      <c r="HFN40" s="450"/>
      <c r="HFO40" s="446"/>
      <c r="HFP40" s="446"/>
      <c r="HFQ40" s="446"/>
      <c r="HFR40" s="446"/>
      <c r="HFS40" s="451"/>
      <c r="HFT40" s="451"/>
      <c r="HFU40" s="450"/>
      <c r="HFV40" s="450"/>
      <c r="HFW40" s="446"/>
      <c r="HFX40" s="446"/>
      <c r="HFY40" s="446"/>
      <c r="HFZ40" s="446"/>
      <c r="HGA40" s="451"/>
      <c r="HGB40" s="451"/>
      <c r="HGC40" s="450"/>
      <c r="HGD40" s="450"/>
      <c r="HGE40" s="446"/>
      <c r="HGF40" s="446"/>
      <c r="HGG40" s="446"/>
      <c r="HGH40" s="446"/>
      <c r="HGI40" s="451"/>
      <c r="HGJ40" s="451"/>
      <c r="HGK40" s="450"/>
      <c r="HGL40" s="450"/>
      <c r="HGM40" s="446"/>
      <c r="HGN40" s="446"/>
      <c r="HGO40" s="446"/>
      <c r="HGP40" s="446"/>
      <c r="HGQ40" s="451"/>
      <c r="HGR40" s="451"/>
      <c r="HGS40" s="450"/>
      <c r="HGT40" s="450"/>
      <c r="HGU40" s="446"/>
      <c r="HGV40" s="446"/>
      <c r="HGW40" s="446"/>
      <c r="HGX40" s="446"/>
      <c r="HGY40" s="451"/>
      <c r="HGZ40" s="451"/>
      <c r="HHA40" s="450"/>
      <c r="HHB40" s="450"/>
      <c r="HHC40" s="446"/>
      <c r="HHD40" s="446"/>
      <c r="HHE40" s="446"/>
      <c r="HHF40" s="446"/>
      <c r="HHG40" s="451"/>
      <c r="HHH40" s="451"/>
      <c r="HHI40" s="450"/>
      <c r="HHJ40" s="450"/>
      <c r="HHK40" s="446"/>
      <c r="HHL40" s="446"/>
      <c r="HHM40" s="446"/>
      <c r="HHN40" s="446"/>
      <c r="HHO40" s="451"/>
      <c r="HHP40" s="451"/>
      <c r="HHQ40" s="450"/>
      <c r="HHR40" s="450"/>
      <c r="HHS40" s="446"/>
      <c r="HHT40" s="446"/>
      <c r="HHU40" s="446"/>
      <c r="HHV40" s="446"/>
      <c r="HHW40" s="451"/>
      <c r="HHX40" s="451"/>
      <c r="HHY40" s="450"/>
      <c r="HHZ40" s="450"/>
      <c r="HIA40" s="446"/>
      <c r="HIB40" s="446"/>
      <c r="HIC40" s="446"/>
      <c r="HID40" s="446"/>
      <c r="HIE40" s="451"/>
      <c r="HIF40" s="451"/>
      <c r="HIG40" s="450"/>
      <c r="HIH40" s="450"/>
      <c r="HII40" s="446"/>
      <c r="HIJ40" s="446"/>
      <c r="HIK40" s="446"/>
      <c r="HIL40" s="446"/>
      <c r="HIM40" s="451"/>
      <c r="HIN40" s="451"/>
      <c r="HIO40" s="450"/>
      <c r="HIP40" s="450"/>
      <c r="HIQ40" s="446"/>
      <c r="HIR40" s="446"/>
      <c r="HIS40" s="446"/>
      <c r="HIT40" s="446"/>
      <c r="HIU40" s="451"/>
      <c r="HIV40" s="451"/>
      <c r="HIW40" s="450"/>
      <c r="HIX40" s="450"/>
      <c r="HIY40" s="446"/>
      <c r="HIZ40" s="446"/>
      <c r="HJA40" s="446"/>
      <c r="HJB40" s="446"/>
      <c r="HJC40" s="451"/>
      <c r="HJD40" s="451"/>
      <c r="HJE40" s="450"/>
      <c r="HJF40" s="450"/>
      <c r="HJG40" s="446"/>
      <c r="HJH40" s="446"/>
      <c r="HJI40" s="446"/>
      <c r="HJJ40" s="446"/>
      <c r="HJK40" s="451"/>
      <c r="HJL40" s="451"/>
      <c r="HJM40" s="450"/>
      <c r="HJN40" s="450"/>
      <c r="HJO40" s="446"/>
      <c r="HJP40" s="446"/>
      <c r="HJQ40" s="446"/>
      <c r="HJR40" s="446"/>
      <c r="HJS40" s="451"/>
      <c r="HJT40" s="451"/>
      <c r="HJU40" s="450"/>
      <c r="HJV40" s="450"/>
      <c r="HJW40" s="446"/>
      <c r="HJX40" s="446"/>
      <c r="HJY40" s="446"/>
      <c r="HJZ40" s="446"/>
      <c r="HKA40" s="451"/>
      <c r="HKB40" s="451"/>
      <c r="HKC40" s="450"/>
      <c r="HKD40" s="450"/>
      <c r="HKE40" s="446"/>
      <c r="HKF40" s="446"/>
      <c r="HKG40" s="446"/>
      <c r="HKH40" s="446"/>
      <c r="HKI40" s="451"/>
      <c r="HKJ40" s="451"/>
      <c r="HKK40" s="450"/>
      <c r="HKL40" s="450"/>
      <c r="HKM40" s="446"/>
      <c r="HKN40" s="446"/>
      <c r="HKO40" s="446"/>
      <c r="HKP40" s="446"/>
      <c r="HKQ40" s="451"/>
      <c r="HKR40" s="451"/>
      <c r="HKS40" s="450"/>
      <c r="HKT40" s="450"/>
      <c r="HKU40" s="446"/>
      <c r="HKV40" s="446"/>
      <c r="HKW40" s="446"/>
      <c r="HKX40" s="446"/>
      <c r="HKY40" s="451"/>
      <c r="HKZ40" s="451"/>
      <c r="HLA40" s="450"/>
      <c r="HLB40" s="450"/>
      <c r="HLC40" s="446"/>
      <c r="HLD40" s="446"/>
      <c r="HLE40" s="446"/>
      <c r="HLF40" s="446"/>
      <c r="HLG40" s="451"/>
      <c r="HLH40" s="451"/>
      <c r="HLI40" s="450"/>
      <c r="HLJ40" s="450"/>
      <c r="HLK40" s="446"/>
      <c r="HLL40" s="446"/>
      <c r="HLM40" s="446"/>
      <c r="HLN40" s="446"/>
      <c r="HLO40" s="451"/>
      <c r="HLP40" s="451"/>
      <c r="HLQ40" s="450"/>
      <c r="HLR40" s="450"/>
      <c r="HLS40" s="446"/>
      <c r="HLT40" s="446"/>
      <c r="HLU40" s="446"/>
      <c r="HLV40" s="446"/>
      <c r="HLW40" s="451"/>
      <c r="HLX40" s="451"/>
      <c r="HLY40" s="450"/>
      <c r="HLZ40" s="450"/>
      <c r="HMA40" s="446"/>
      <c r="HMB40" s="446"/>
      <c r="HMC40" s="446"/>
      <c r="HMD40" s="446"/>
      <c r="HME40" s="451"/>
      <c r="HMF40" s="451"/>
      <c r="HMG40" s="450"/>
      <c r="HMH40" s="450"/>
      <c r="HMI40" s="446"/>
      <c r="HMJ40" s="446"/>
      <c r="HMK40" s="446"/>
      <c r="HML40" s="446"/>
      <c r="HMM40" s="451"/>
      <c r="HMN40" s="451"/>
      <c r="HMO40" s="450"/>
      <c r="HMP40" s="450"/>
      <c r="HMQ40" s="446"/>
      <c r="HMR40" s="446"/>
      <c r="HMS40" s="446"/>
      <c r="HMT40" s="446"/>
      <c r="HMU40" s="451"/>
      <c r="HMV40" s="451"/>
      <c r="HMW40" s="450"/>
      <c r="HMX40" s="450"/>
      <c r="HMY40" s="446"/>
      <c r="HMZ40" s="446"/>
      <c r="HNA40" s="446"/>
      <c r="HNB40" s="446"/>
      <c r="HNC40" s="451"/>
      <c r="HND40" s="451"/>
      <c r="HNE40" s="450"/>
      <c r="HNF40" s="450"/>
      <c r="HNG40" s="446"/>
      <c r="HNH40" s="446"/>
      <c r="HNI40" s="446"/>
      <c r="HNJ40" s="446"/>
      <c r="HNK40" s="451"/>
      <c r="HNL40" s="451"/>
      <c r="HNM40" s="450"/>
      <c r="HNN40" s="450"/>
      <c r="HNO40" s="446"/>
      <c r="HNP40" s="446"/>
      <c r="HNQ40" s="446"/>
      <c r="HNR40" s="446"/>
      <c r="HNS40" s="451"/>
      <c r="HNT40" s="451"/>
      <c r="HNU40" s="450"/>
      <c r="HNV40" s="450"/>
      <c r="HNW40" s="446"/>
      <c r="HNX40" s="446"/>
      <c r="HNY40" s="446"/>
      <c r="HNZ40" s="446"/>
      <c r="HOA40" s="451"/>
      <c r="HOB40" s="451"/>
      <c r="HOC40" s="450"/>
      <c r="HOD40" s="450"/>
      <c r="HOE40" s="446"/>
      <c r="HOF40" s="446"/>
      <c r="HOG40" s="446"/>
      <c r="HOH40" s="446"/>
      <c r="HOI40" s="451"/>
      <c r="HOJ40" s="451"/>
      <c r="HOK40" s="450"/>
      <c r="HOL40" s="450"/>
      <c r="HOM40" s="446"/>
      <c r="HON40" s="446"/>
      <c r="HOO40" s="446"/>
      <c r="HOP40" s="446"/>
      <c r="HOQ40" s="451"/>
      <c r="HOR40" s="451"/>
      <c r="HOS40" s="450"/>
      <c r="HOT40" s="450"/>
      <c r="HOU40" s="446"/>
      <c r="HOV40" s="446"/>
      <c r="HOW40" s="446"/>
      <c r="HOX40" s="446"/>
      <c r="HOY40" s="451"/>
      <c r="HOZ40" s="451"/>
      <c r="HPA40" s="450"/>
      <c r="HPB40" s="450"/>
      <c r="HPC40" s="446"/>
      <c r="HPD40" s="446"/>
      <c r="HPE40" s="446"/>
      <c r="HPF40" s="446"/>
      <c r="HPG40" s="451"/>
      <c r="HPH40" s="451"/>
      <c r="HPI40" s="450"/>
      <c r="HPJ40" s="450"/>
      <c r="HPK40" s="446"/>
      <c r="HPL40" s="446"/>
      <c r="HPM40" s="446"/>
      <c r="HPN40" s="446"/>
      <c r="HPO40" s="451"/>
      <c r="HPP40" s="451"/>
      <c r="HPQ40" s="450"/>
      <c r="HPR40" s="450"/>
      <c r="HPS40" s="446"/>
      <c r="HPT40" s="446"/>
      <c r="HPU40" s="446"/>
      <c r="HPV40" s="446"/>
      <c r="HPW40" s="451"/>
      <c r="HPX40" s="451"/>
      <c r="HPY40" s="450"/>
      <c r="HPZ40" s="450"/>
      <c r="HQA40" s="446"/>
      <c r="HQB40" s="446"/>
      <c r="HQC40" s="446"/>
      <c r="HQD40" s="446"/>
      <c r="HQE40" s="451"/>
      <c r="HQF40" s="451"/>
      <c r="HQG40" s="450"/>
      <c r="HQH40" s="450"/>
      <c r="HQI40" s="446"/>
      <c r="HQJ40" s="446"/>
      <c r="HQK40" s="446"/>
      <c r="HQL40" s="446"/>
      <c r="HQM40" s="451"/>
      <c r="HQN40" s="451"/>
      <c r="HQO40" s="450"/>
      <c r="HQP40" s="450"/>
      <c r="HQQ40" s="446"/>
      <c r="HQR40" s="446"/>
      <c r="HQS40" s="446"/>
      <c r="HQT40" s="446"/>
      <c r="HQU40" s="451"/>
      <c r="HQV40" s="451"/>
      <c r="HQW40" s="450"/>
      <c r="HQX40" s="450"/>
      <c r="HQY40" s="446"/>
      <c r="HQZ40" s="446"/>
      <c r="HRA40" s="446"/>
      <c r="HRB40" s="446"/>
      <c r="HRC40" s="451"/>
      <c r="HRD40" s="451"/>
      <c r="HRE40" s="450"/>
      <c r="HRF40" s="450"/>
      <c r="HRG40" s="446"/>
      <c r="HRH40" s="446"/>
      <c r="HRI40" s="446"/>
      <c r="HRJ40" s="446"/>
      <c r="HRK40" s="451"/>
      <c r="HRL40" s="451"/>
      <c r="HRM40" s="450"/>
      <c r="HRN40" s="450"/>
      <c r="HRO40" s="446"/>
      <c r="HRP40" s="446"/>
      <c r="HRQ40" s="446"/>
      <c r="HRR40" s="446"/>
      <c r="HRS40" s="451"/>
      <c r="HRT40" s="451"/>
      <c r="HRU40" s="450"/>
      <c r="HRV40" s="450"/>
      <c r="HRW40" s="446"/>
      <c r="HRX40" s="446"/>
      <c r="HRY40" s="446"/>
      <c r="HRZ40" s="446"/>
      <c r="HSA40" s="451"/>
      <c r="HSB40" s="451"/>
      <c r="HSC40" s="450"/>
      <c r="HSD40" s="450"/>
      <c r="HSE40" s="446"/>
      <c r="HSF40" s="446"/>
      <c r="HSG40" s="446"/>
      <c r="HSH40" s="446"/>
      <c r="HSI40" s="451"/>
      <c r="HSJ40" s="451"/>
      <c r="HSK40" s="450"/>
      <c r="HSL40" s="450"/>
      <c r="HSM40" s="446"/>
      <c r="HSN40" s="446"/>
      <c r="HSO40" s="446"/>
      <c r="HSP40" s="446"/>
      <c r="HSQ40" s="451"/>
      <c r="HSR40" s="451"/>
      <c r="HSS40" s="450"/>
      <c r="HST40" s="450"/>
      <c r="HSU40" s="446"/>
      <c r="HSV40" s="446"/>
      <c r="HSW40" s="446"/>
      <c r="HSX40" s="446"/>
      <c r="HSY40" s="451"/>
      <c r="HSZ40" s="451"/>
      <c r="HTA40" s="450"/>
      <c r="HTB40" s="450"/>
      <c r="HTC40" s="446"/>
      <c r="HTD40" s="446"/>
      <c r="HTE40" s="446"/>
      <c r="HTF40" s="446"/>
      <c r="HTG40" s="451"/>
      <c r="HTH40" s="451"/>
      <c r="HTI40" s="450"/>
      <c r="HTJ40" s="450"/>
      <c r="HTK40" s="446"/>
      <c r="HTL40" s="446"/>
      <c r="HTM40" s="446"/>
      <c r="HTN40" s="446"/>
      <c r="HTO40" s="451"/>
      <c r="HTP40" s="451"/>
      <c r="HTQ40" s="450"/>
      <c r="HTR40" s="450"/>
      <c r="HTS40" s="446"/>
      <c r="HTT40" s="446"/>
      <c r="HTU40" s="446"/>
      <c r="HTV40" s="446"/>
      <c r="HTW40" s="451"/>
      <c r="HTX40" s="451"/>
      <c r="HTY40" s="450"/>
      <c r="HTZ40" s="450"/>
      <c r="HUA40" s="446"/>
      <c r="HUB40" s="446"/>
      <c r="HUC40" s="446"/>
      <c r="HUD40" s="446"/>
      <c r="HUE40" s="451"/>
      <c r="HUF40" s="451"/>
      <c r="HUG40" s="450"/>
      <c r="HUH40" s="450"/>
      <c r="HUI40" s="446"/>
      <c r="HUJ40" s="446"/>
      <c r="HUK40" s="446"/>
      <c r="HUL40" s="446"/>
      <c r="HUM40" s="451"/>
      <c r="HUN40" s="451"/>
      <c r="HUO40" s="450"/>
      <c r="HUP40" s="450"/>
      <c r="HUQ40" s="446"/>
      <c r="HUR40" s="446"/>
      <c r="HUS40" s="446"/>
      <c r="HUT40" s="446"/>
      <c r="HUU40" s="451"/>
      <c r="HUV40" s="451"/>
      <c r="HUW40" s="450"/>
      <c r="HUX40" s="450"/>
      <c r="HUY40" s="446"/>
      <c r="HUZ40" s="446"/>
      <c r="HVA40" s="446"/>
      <c r="HVB40" s="446"/>
      <c r="HVC40" s="451"/>
      <c r="HVD40" s="451"/>
      <c r="HVE40" s="450"/>
      <c r="HVF40" s="450"/>
      <c r="HVG40" s="446"/>
      <c r="HVH40" s="446"/>
      <c r="HVI40" s="446"/>
      <c r="HVJ40" s="446"/>
      <c r="HVK40" s="451"/>
      <c r="HVL40" s="451"/>
      <c r="HVM40" s="450"/>
      <c r="HVN40" s="450"/>
      <c r="HVO40" s="446"/>
      <c r="HVP40" s="446"/>
      <c r="HVQ40" s="446"/>
      <c r="HVR40" s="446"/>
      <c r="HVS40" s="451"/>
      <c r="HVT40" s="451"/>
      <c r="HVU40" s="450"/>
      <c r="HVV40" s="450"/>
      <c r="HVW40" s="446"/>
      <c r="HVX40" s="446"/>
      <c r="HVY40" s="446"/>
      <c r="HVZ40" s="446"/>
      <c r="HWA40" s="451"/>
      <c r="HWB40" s="451"/>
      <c r="HWC40" s="450"/>
      <c r="HWD40" s="450"/>
      <c r="HWE40" s="446"/>
      <c r="HWF40" s="446"/>
      <c r="HWG40" s="446"/>
      <c r="HWH40" s="446"/>
      <c r="HWI40" s="451"/>
      <c r="HWJ40" s="451"/>
      <c r="HWK40" s="450"/>
      <c r="HWL40" s="450"/>
      <c r="HWM40" s="446"/>
      <c r="HWN40" s="446"/>
      <c r="HWO40" s="446"/>
      <c r="HWP40" s="446"/>
      <c r="HWQ40" s="451"/>
      <c r="HWR40" s="451"/>
      <c r="HWS40" s="450"/>
      <c r="HWT40" s="450"/>
      <c r="HWU40" s="446"/>
      <c r="HWV40" s="446"/>
      <c r="HWW40" s="446"/>
      <c r="HWX40" s="446"/>
      <c r="HWY40" s="451"/>
      <c r="HWZ40" s="451"/>
      <c r="HXA40" s="450"/>
      <c r="HXB40" s="450"/>
      <c r="HXC40" s="446"/>
      <c r="HXD40" s="446"/>
      <c r="HXE40" s="446"/>
      <c r="HXF40" s="446"/>
      <c r="HXG40" s="451"/>
      <c r="HXH40" s="451"/>
      <c r="HXI40" s="450"/>
      <c r="HXJ40" s="450"/>
      <c r="HXK40" s="446"/>
      <c r="HXL40" s="446"/>
      <c r="HXM40" s="446"/>
      <c r="HXN40" s="446"/>
      <c r="HXO40" s="451"/>
      <c r="HXP40" s="451"/>
      <c r="HXQ40" s="450"/>
      <c r="HXR40" s="450"/>
      <c r="HXS40" s="446"/>
      <c r="HXT40" s="446"/>
      <c r="HXU40" s="446"/>
      <c r="HXV40" s="446"/>
      <c r="HXW40" s="451"/>
      <c r="HXX40" s="451"/>
      <c r="HXY40" s="450"/>
      <c r="HXZ40" s="450"/>
      <c r="HYA40" s="446"/>
      <c r="HYB40" s="446"/>
      <c r="HYC40" s="446"/>
      <c r="HYD40" s="446"/>
      <c r="HYE40" s="451"/>
      <c r="HYF40" s="451"/>
      <c r="HYG40" s="450"/>
      <c r="HYH40" s="450"/>
      <c r="HYI40" s="446"/>
      <c r="HYJ40" s="446"/>
      <c r="HYK40" s="446"/>
      <c r="HYL40" s="446"/>
      <c r="HYM40" s="451"/>
      <c r="HYN40" s="451"/>
      <c r="HYO40" s="450"/>
      <c r="HYP40" s="450"/>
      <c r="HYQ40" s="446"/>
      <c r="HYR40" s="446"/>
      <c r="HYS40" s="446"/>
      <c r="HYT40" s="446"/>
      <c r="HYU40" s="451"/>
      <c r="HYV40" s="451"/>
      <c r="HYW40" s="450"/>
      <c r="HYX40" s="450"/>
      <c r="HYY40" s="446"/>
      <c r="HYZ40" s="446"/>
      <c r="HZA40" s="446"/>
      <c r="HZB40" s="446"/>
      <c r="HZC40" s="451"/>
      <c r="HZD40" s="451"/>
      <c r="HZE40" s="450"/>
      <c r="HZF40" s="450"/>
      <c r="HZG40" s="446"/>
      <c r="HZH40" s="446"/>
      <c r="HZI40" s="446"/>
      <c r="HZJ40" s="446"/>
      <c r="HZK40" s="451"/>
      <c r="HZL40" s="451"/>
      <c r="HZM40" s="450"/>
      <c r="HZN40" s="450"/>
      <c r="HZO40" s="446"/>
      <c r="HZP40" s="446"/>
      <c r="HZQ40" s="446"/>
      <c r="HZR40" s="446"/>
      <c r="HZS40" s="451"/>
      <c r="HZT40" s="451"/>
      <c r="HZU40" s="450"/>
      <c r="HZV40" s="450"/>
      <c r="HZW40" s="446"/>
      <c r="HZX40" s="446"/>
      <c r="HZY40" s="446"/>
      <c r="HZZ40" s="446"/>
      <c r="IAA40" s="451"/>
      <c r="IAB40" s="451"/>
      <c r="IAC40" s="450"/>
      <c r="IAD40" s="450"/>
      <c r="IAE40" s="446"/>
      <c r="IAF40" s="446"/>
      <c r="IAG40" s="446"/>
      <c r="IAH40" s="446"/>
      <c r="IAI40" s="451"/>
      <c r="IAJ40" s="451"/>
      <c r="IAK40" s="450"/>
      <c r="IAL40" s="450"/>
      <c r="IAM40" s="446"/>
      <c r="IAN40" s="446"/>
      <c r="IAO40" s="446"/>
      <c r="IAP40" s="446"/>
      <c r="IAQ40" s="451"/>
      <c r="IAR40" s="451"/>
      <c r="IAS40" s="450"/>
      <c r="IAT40" s="450"/>
      <c r="IAU40" s="446"/>
      <c r="IAV40" s="446"/>
      <c r="IAW40" s="446"/>
      <c r="IAX40" s="446"/>
      <c r="IAY40" s="451"/>
      <c r="IAZ40" s="451"/>
      <c r="IBA40" s="450"/>
      <c r="IBB40" s="450"/>
      <c r="IBC40" s="446"/>
      <c r="IBD40" s="446"/>
      <c r="IBE40" s="446"/>
      <c r="IBF40" s="446"/>
      <c r="IBG40" s="451"/>
      <c r="IBH40" s="451"/>
      <c r="IBI40" s="450"/>
      <c r="IBJ40" s="450"/>
      <c r="IBK40" s="446"/>
      <c r="IBL40" s="446"/>
      <c r="IBM40" s="446"/>
      <c r="IBN40" s="446"/>
      <c r="IBO40" s="451"/>
      <c r="IBP40" s="451"/>
      <c r="IBQ40" s="450"/>
      <c r="IBR40" s="450"/>
      <c r="IBS40" s="446"/>
      <c r="IBT40" s="446"/>
      <c r="IBU40" s="446"/>
      <c r="IBV40" s="446"/>
      <c r="IBW40" s="451"/>
      <c r="IBX40" s="451"/>
      <c r="IBY40" s="450"/>
      <c r="IBZ40" s="450"/>
      <c r="ICA40" s="446"/>
      <c r="ICB40" s="446"/>
      <c r="ICC40" s="446"/>
      <c r="ICD40" s="446"/>
      <c r="ICE40" s="451"/>
      <c r="ICF40" s="451"/>
      <c r="ICG40" s="450"/>
      <c r="ICH40" s="450"/>
      <c r="ICI40" s="446"/>
      <c r="ICJ40" s="446"/>
      <c r="ICK40" s="446"/>
      <c r="ICL40" s="446"/>
      <c r="ICM40" s="451"/>
      <c r="ICN40" s="451"/>
      <c r="ICO40" s="450"/>
      <c r="ICP40" s="450"/>
      <c r="ICQ40" s="446"/>
      <c r="ICR40" s="446"/>
      <c r="ICS40" s="446"/>
      <c r="ICT40" s="446"/>
      <c r="ICU40" s="451"/>
      <c r="ICV40" s="451"/>
      <c r="ICW40" s="450"/>
      <c r="ICX40" s="450"/>
      <c r="ICY40" s="446"/>
      <c r="ICZ40" s="446"/>
      <c r="IDA40" s="446"/>
      <c r="IDB40" s="446"/>
      <c r="IDC40" s="451"/>
      <c r="IDD40" s="451"/>
      <c r="IDE40" s="450"/>
      <c r="IDF40" s="450"/>
      <c r="IDG40" s="446"/>
      <c r="IDH40" s="446"/>
      <c r="IDI40" s="446"/>
      <c r="IDJ40" s="446"/>
      <c r="IDK40" s="451"/>
      <c r="IDL40" s="451"/>
      <c r="IDM40" s="450"/>
      <c r="IDN40" s="450"/>
      <c r="IDO40" s="446"/>
      <c r="IDP40" s="446"/>
      <c r="IDQ40" s="446"/>
      <c r="IDR40" s="446"/>
      <c r="IDS40" s="451"/>
      <c r="IDT40" s="451"/>
      <c r="IDU40" s="450"/>
      <c r="IDV40" s="450"/>
      <c r="IDW40" s="446"/>
      <c r="IDX40" s="446"/>
      <c r="IDY40" s="446"/>
      <c r="IDZ40" s="446"/>
      <c r="IEA40" s="451"/>
      <c r="IEB40" s="451"/>
      <c r="IEC40" s="450"/>
      <c r="IED40" s="450"/>
      <c r="IEE40" s="446"/>
      <c r="IEF40" s="446"/>
      <c r="IEG40" s="446"/>
      <c r="IEH40" s="446"/>
      <c r="IEI40" s="451"/>
      <c r="IEJ40" s="451"/>
      <c r="IEK40" s="450"/>
      <c r="IEL40" s="450"/>
      <c r="IEM40" s="446"/>
      <c r="IEN40" s="446"/>
      <c r="IEO40" s="446"/>
      <c r="IEP40" s="446"/>
      <c r="IEQ40" s="451"/>
      <c r="IER40" s="451"/>
      <c r="IES40" s="450"/>
      <c r="IET40" s="450"/>
      <c r="IEU40" s="446"/>
      <c r="IEV40" s="446"/>
      <c r="IEW40" s="446"/>
      <c r="IEX40" s="446"/>
      <c r="IEY40" s="451"/>
      <c r="IEZ40" s="451"/>
      <c r="IFA40" s="450"/>
      <c r="IFB40" s="450"/>
      <c r="IFC40" s="446"/>
      <c r="IFD40" s="446"/>
      <c r="IFE40" s="446"/>
      <c r="IFF40" s="446"/>
      <c r="IFG40" s="451"/>
      <c r="IFH40" s="451"/>
      <c r="IFI40" s="450"/>
      <c r="IFJ40" s="450"/>
      <c r="IFK40" s="446"/>
      <c r="IFL40" s="446"/>
      <c r="IFM40" s="446"/>
      <c r="IFN40" s="446"/>
      <c r="IFO40" s="451"/>
      <c r="IFP40" s="451"/>
      <c r="IFQ40" s="450"/>
      <c r="IFR40" s="450"/>
      <c r="IFS40" s="446"/>
      <c r="IFT40" s="446"/>
      <c r="IFU40" s="446"/>
      <c r="IFV40" s="446"/>
      <c r="IFW40" s="451"/>
      <c r="IFX40" s="451"/>
      <c r="IFY40" s="450"/>
      <c r="IFZ40" s="450"/>
      <c r="IGA40" s="446"/>
      <c r="IGB40" s="446"/>
      <c r="IGC40" s="446"/>
      <c r="IGD40" s="446"/>
      <c r="IGE40" s="451"/>
      <c r="IGF40" s="451"/>
      <c r="IGG40" s="450"/>
      <c r="IGH40" s="450"/>
      <c r="IGI40" s="446"/>
      <c r="IGJ40" s="446"/>
      <c r="IGK40" s="446"/>
      <c r="IGL40" s="446"/>
      <c r="IGM40" s="451"/>
      <c r="IGN40" s="451"/>
      <c r="IGO40" s="450"/>
      <c r="IGP40" s="450"/>
      <c r="IGQ40" s="446"/>
      <c r="IGR40" s="446"/>
      <c r="IGS40" s="446"/>
      <c r="IGT40" s="446"/>
      <c r="IGU40" s="451"/>
      <c r="IGV40" s="451"/>
      <c r="IGW40" s="450"/>
      <c r="IGX40" s="450"/>
      <c r="IGY40" s="446"/>
      <c r="IGZ40" s="446"/>
      <c r="IHA40" s="446"/>
      <c r="IHB40" s="446"/>
      <c r="IHC40" s="451"/>
      <c r="IHD40" s="451"/>
      <c r="IHE40" s="450"/>
      <c r="IHF40" s="450"/>
      <c r="IHG40" s="446"/>
      <c r="IHH40" s="446"/>
      <c r="IHI40" s="446"/>
      <c r="IHJ40" s="446"/>
      <c r="IHK40" s="451"/>
      <c r="IHL40" s="451"/>
      <c r="IHM40" s="450"/>
      <c r="IHN40" s="450"/>
      <c r="IHO40" s="446"/>
      <c r="IHP40" s="446"/>
      <c r="IHQ40" s="446"/>
      <c r="IHR40" s="446"/>
      <c r="IHS40" s="451"/>
      <c r="IHT40" s="451"/>
      <c r="IHU40" s="450"/>
      <c r="IHV40" s="450"/>
      <c r="IHW40" s="446"/>
      <c r="IHX40" s="446"/>
      <c r="IHY40" s="446"/>
      <c r="IHZ40" s="446"/>
      <c r="IIA40" s="451"/>
      <c r="IIB40" s="451"/>
      <c r="IIC40" s="450"/>
      <c r="IID40" s="450"/>
      <c r="IIE40" s="446"/>
      <c r="IIF40" s="446"/>
      <c r="IIG40" s="446"/>
      <c r="IIH40" s="446"/>
      <c r="III40" s="451"/>
      <c r="IIJ40" s="451"/>
      <c r="IIK40" s="450"/>
      <c r="IIL40" s="450"/>
      <c r="IIM40" s="446"/>
      <c r="IIN40" s="446"/>
      <c r="IIO40" s="446"/>
      <c r="IIP40" s="446"/>
      <c r="IIQ40" s="451"/>
      <c r="IIR40" s="451"/>
      <c r="IIS40" s="450"/>
      <c r="IIT40" s="450"/>
      <c r="IIU40" s="446"/>
      <c r="IIV40" s="446"/>
      <c r="IIW40" s="446"/>
      <c r="IIX40" s="446"/>
      <c r="IIY40" s="451"/>
      <c r="IIZ40" s="451"/>
      <c r="IJA40" s="450"/>
      <c r="IJB40" s="450"/>
      <c r="IJC40" s="446"/>
      <c r="IJD40" s="446"/>
      <c r="IJE40" s="446"/>
      <c r="IJF40" s="446"/>
      <c r="IJG40" s="451"/>
      <c r="IJH40" s="451"/>
      <c r="IJI40" s="450"/>
      <c r="IJJ40" s="450"/>
      <c r="IJK40" s="446"/>
      <c r="IJL40" s="446"/>
      <c r="IJM40" s="446"/>
      <c r="IJN40" s="446"/>
      <c r="IJO40" s="451"/>
      <c r="IJP40" s="451"/>
      <c r="IJQ40" s="450"/>
      <c r="IJR40" s="450"/>
      <c r="IJS40" s="446"/>
      <c r="IJT40" s="446"/>
      <c r="IJU40" s="446"/>
      <c r="IJV40" s="446"/>
      <c r="IJW40" s="451"/>
      <c r="IJX40" s="451"/>
      <c r="IJY40" s="450"/>
      <c r="IJZ40" s="450"/>
      <c r="IKA40" s="446"/>
      <c r="IKB40" s="446"/>
      <c r="IKC40" s="446"/>
      <c r="IKD40" s="446"/>
      <c r="IKE40" s="451"/>
      <c r="IKF40" s="451"/>
      <c r="IKG40" s="450"/>
      <c r="IKH40" s="450"/>
      <c r="IKI40" s="446"/>
      <c r="IKJ40" s="446"/>
      <c r="IKK40" s="446"/>
      <c r="IKL40" s="446"/>
      <c r="IKM40" s="451"/>
      <c r="IKN40" s="451"/>
      <c r="IKO40" s="450"/>
      <c r="IKP40" s="450"/>
      <c r="IKQ40" s="446"/>
      <c r="IKR40" s="446"/>
      <c r="IKS40" s="446"/>
      <c r="IKT40" s="446"/>
      <c r="IKU40" s="451"/>
      <c r="IKV40" s="451"/>
      <c r="IKW40" s="450"/>
      <c r="IKX40" s="450"/>
      <c r="IKY40" s="446"/>
      <c r="IKZ40" s="446"/>
      <c r="ILA40" s="446"/>
      <c r="ILB40" s="446"/>
      <c r="ILC40" s="451"/>
      <c r="ILD40" s="451"/>
      <c r="ILE40" s="450"/>
      <c r="ILF40" s="450"/>
      <c r="ILG40" s="446"/>
      <c r="ILH40" s="446"/>
      <c r="ILI40" s="446"/>
      <c r="ILJ40" s="446"/>
      <c r="ILK40" s="451"/>
      <c r="ILL40" s="451"/>
      <c r="ILM40" s="450"/>
      <c r="ILN40" s="450"/>
      <c r="ILO40" s="446"/>
      <c r="ILP40" s="446"/>
      <c r="ILQ40" s="446"/>
      <c r="ILR40" s="446"/>
      <c r="ILS40" s="451"/>
      <c r="ILT40" s="451"/>
      <c r="ILU40" s="450"/>
      <c r="ILV40" s="450"/>
      <c r="ILW40" s="446"/>
      <c r="ILX40" s="446"/>
      <c r="ILY40" s="446"/>
      <c r="ILZ40" s="446"/>
      <c r="IMA40" s="451"/>
      <c r="IMB40" s="451"/>
      <c r="IMC40" s="450"/>
      <c r="IMD40" s="450"/>
      <c r="IME40" s="446"/>
      <c r="IMF40" s="446"/>
      <c r="IMG40" s="446"/>
      <c r="IMH40" s="446"/>
      <c r="IMI40" s="451"/>
      <c r="IMJ40" s="451"/>
      <c r="IMK40" s="450"/>
      <c r="IML40" s="450"/>
      <c r="IMM40" s="446"/>
      <c r="IMN40" s="446"/>
      <c r="IMO40" s="446"/>
      <c r="IMP40" s="446"/>
      <c r="IMQ40" s="451"/>
      <c r="IMR40" s="451"/>
      <c r="IMS40" s="450"/>
      <c r="IMT40" s="450"/>
      <c r="IMU40" s="446"/>
      <c r="IMV40" s="446"/>
      <c r="IMW40" s="446"/>
      <c r="IMX40" s="446"/>
      <c r="IMY40" s="451"/>
      <c r="IMZ40" s="451"/>
      <c r="INA40" s="450"/>
      <c r="INB40" s="450"/>
      <c r="INC40" s="446"/>
      <c r="IND40" s="446"/>
      <c r="INE40" s="446"/>
      <c r="INF40" s="446"/>
      <c r="ING40" s="451"/>
      <c r="INH40" s="451"/>
      <c r="INI40" s="450"/>
      <c r="INJ40" s="450"/>
      <c r="INK40" s="446"/>
      <c r="INL40" s="446"/>
      <c r="INM40" s="446"/>
      <c r="INN40" s="446"/>
      <c r="INO40" s="451"/>
      <c r="INP40" s="451"/>
      <c r="INQ40" s="450"/>
      <c r="INR40" s="450"/>
      <c r="INS40" s="446"/>
      <c r="INT40" s="446"/>
      <c r="INU40" s="446"/>
      <c r="INV40" s="446"/>
      <c r="INW40" s="451"/>
      <c r="INX40" s="451"/>
      <c r="INY40" s="450"/>
      <c r="INZ40" s="450"/>
      <c r="IOA40" s="446"/>
      <c r="IOB40" s="446"/>
      <c r="IOC40" s="446"/>
      <c r="IOD40" s="446"/>
      <c r="IOE40" s="451"/>
      <c r="IOF40" s="451"/>
      <c r="IOG40" s="450"/>
      <c r="IOH40" s="450"/>
      <c r="IOI40" s="446"/>
      <c r="IOJ40" s="446"/>
      <c r="IOK40" s="446"/>
      <c r="IOL40" s="446"/>
      <c r="IOM40" s="451"/>
      <c r="ION40" s="451"/>
      <c r="IOO40" s="450"/>
      <c r="IOP40" s="450"/>
      <c r="IOQ40" s="446"/>
      <c r="IOR40" s="446"/>
      <c r="IOS40" s="446"/>
      <c r="IOT40" s="446"/>
      <c r="IOU40" s="451"/>
      <c r="IOV40" s="451"/>
      <c r="IOW40" s="450"/>
      <c r="IOX40" s="450"/>
      <c r="IOY40" s="446"/>
      <c r="IOZ40" s="446"/>
      <c r="IPA40" s="446"/>
      <c r="IPB40" s="446"/>
      <c r="IPC40" s="451"/>
      <c r="IPD40" s="451"/>
      <c r="IPE40" s="450"/>
      <c r="IPF40" s="450"/>
      <c r="IPG40" s="446"/>
      <c r="IPH40" s="446"/>
      <c r="IPI40" s="446"/>
      <c r="IPJ40" s="446"/>
      <c r="IPK40" s="451"/>
      <c r="IPL40" s="451"/>
      <c r="IPM40" s="450"/>
      <c r="IPN40" s="450"/>
      <c r="IPO40" s="446"/>
      <c r="IPP40" s="446"/>
      <c r="IPQ40" s="446"/>
      <c r="IPR40" s="446"/>
      <c r="IPS40" s="451"/>
      <c r="IPT40" s="451"/>
      <c r="IPU40" s="450"/>
      <c r="IPV40" s="450"/>
      <c r="IPW40" s="446"/>
      <c r="IPX40" s="446"/>
      <c r="IPY40" s="446"/>
      <c r="IPZ40" s="446"/>
      <c r="IQA40" s="451"/>
      <c r="IQB40" s="451"/>
      <c r="IQC40" s="450"/>
      <c r="IQD40" s="450"/>
      <c r="IQE40" s="446"/>
      <c r="IQF40" s="446"/>
      <c r="IQG40" s="446"/>
      <c r="IQH40" s="446"/>
      <c r="IQI40" s="451"/>
      <c r="IQJ40" s="451"/>
      <c r="IQK40" s="450"/>
      <c r="IQL40" s="450"/>
      <c r="IQM40" s="446"/>
      <c r="IQN40" s="446"/>
      <c r="IQO40" s="446"/>
      <c r="IQP40" s="446"/>
      <c r="IQQ40" s="451"/>
      <c r="IQR40" s="451"/>
      <c r="IQS40" s="450"/>
      <c r="IQT40" s="450"/>
      <c r="IQU40" s="446"/>
      <c r="IQV40" s="446"/>
      <c r="IQW40" s="446"/>
      <c r="IQX40" s="446"/>
      <c r="IQY40" s="451"/>
      <c r="IQZ40" s="451"/>
      <c r="IRA40" s="450"/>
      <c r="IRB40" s="450"/>
      <c r="IRC40" s="446"/>
      <c r="IRD40" s="446"/>
      <c r="IRE40" s="446"/>
      <c r="IRF40" s="446"/>
      <c r="IRG40" s="451"/>
      <c r="IRH40" s="451"/>
      <c r="IRI40" s="450"/>
      <c r="IRJ40" s="450"/>
      <c r="IRK40" s="446"/>
      <c r="IRL40" s="446"/>
      <c r="IRM40" s="446"/>
      <c r="IRN40" s="446"/>
      <c r="IRO40" s="451"/>
      <c r="IRP40" s="451"/>
      <c r="IRQ40" s="450"/>
      <c r="IRR40" s="450"/>
      <c r="IRS40" s="446"/>
      <c r="IRT40" s="446"/>
      <c r="IRU40" s="446"/>
      <c r="IRV40" s="446"/>
      <c r="IRW40" s="451"/>
      <c r="IRX40" s="451"/>
      <c r="IRY40" s="450"/>
      <c r="IRZ40" s="450"/>
      <c r="ISA40" s="446"/>
      <c r="ISB40" s="446"/>
      <c r="ISC40" s="446"/>
      <c r="ISD40" s="446"/>
      <c r="ISE40" s="451"/>
      <c r="ISF40" s="451"/>
      <c r="ISG40" s="450"/>
      <c r="ISH40" s="450"/>
      <c r="ISI40" s="446"/>
      <c r="ISJ40" s="446"/>
      <c r="ISK40" s="446"/>
      <c r="ISL40" s="446"/>
      <c r="ISM40" s="451"/>
      <c r="ISN40" s="451"/>
      <c r="ISO40" s="450"/>
      <c r="ISP40" s="450"/>
      <c r="ISQ40" s="446"/>
      <c r="ISR40" s="446"/>
      <c r="ISS40" s="446"/>
      <c r="IST40" s="446"/>
      <c r="ISU40" s="451"/>
      <c r="ISV40" s="451"/>
      <c r="ISW40" s="450"/>
      <c r="ISX40" s="450"/>
      <c r="ISY40" s="446"/>
      <c r="ISZ40" s="446"/>
      <c r="ITA40" s="446"/>
      <c r="ITB40" s="446"/>
      <c r="ITC40" s="451"/>
      <c r="ITD40" s="451"/>
      <c r="ITE40" s="450"/>
      <c r="ITF40" s="450"/>
      <c r="ITG40" s="446"/>
      <c r="ITH40" s="446"/>
      <c r="ITI40" s="446"/>
      <c r="ITJ40" s="446"/>
      <c r="ITK40" s="451"/>
      <c r="ITL40" s="451"/>
      <c r="ITM40" s="450"/>
      <c r="ITN40" s="450"/>
      <c r="ITO40" s="446"/>
      <c r="ITP40" s="446"/>
      <c r="ITQ40" s="446"/>
      <c r="ITR40" s="446"/>
      <c r="ITS40" s="451"/>
      <c r="ITT40" s="451"/>
      <c r="ITU40" s="450"/>
      <c r="ITV40" s="450"/>
      <c r="ITW40" s="446"/>
      <c r="ITX40" s="446"/>
      <c r="ITY40" s="446"/>
      <c r="ITZ40" s="446"/>
      <c r="IUA40" s="451"/>
      <c r="IUB40" s="451"/>
      <c r="IUC40" s="450"/>
      <c r="IUD40" s="450"/>
      <c r="IUE40" s="446"/>
      <c r="IUF40" s="446"/>
      <c r="IUG40" s="446"/>
      <c r="IUH40" s="446"/>
      <c r="IUI40" s="451"/>
      <c r="IUJ40" s="451"/>
      <c r="IUK40" s="450"/>
      <c r="IUL40" s="450"/>
      <c r="IUM40" s="446"/>
      <c r="IUN40" s="446"/>
      <c r="IUO40" s="446"/>
      <c r="IUP40" s="446"/>
      <c r="IUQ40" s="451"/>
      <c r="IUR40" s="451"/>
      <c r="IUS40" s="450"/>
      <c r="IUT40" s="450"/>
      <c r="IUU40" s="446"/>
      <c r="IUV40" s="446"/>
      <c r="IUW40" s="446"/>
      <c r="IUX40" s="446"/>
      <c r="IUY40" s="451"/>
      <c r="IUZ40" s="451"/>
      <c r="IVA40" s="450"/>
      <c r="IVB40" s="450"/>
      <c r="IVC40" s="446"/>
      <c r="IVD40" s="446"/>
      <c r="IVE40" s="446"/>
      <c r="IVF40" s="446"/>
      <c r="IVG40" s="451"/>
      <c r="IVH40" s="451"/>
      <c r="IVI40" s="450"/>
      <c r="IVJ40" s="450"/>
      <c r="IVK40" s="446"/>
      <c r="IVL40" s="446"/>
      <c r="IVM40" s="446"/>
      <c r="IVN40" s="446"/>
      <c r="IVO40" s="451"/>
      <c r="IVP40" s="451"/>
      <c r="IVQ40" s="450"/>
      <c r="IVR40" s="450"/>
      <c r="IVS40" s="446"/>
      <c r="IVT40" s="446"/>
      <c r="IVU40" s="446"/>
      <c r="IVV40" s="446"/>
      <c r="IVW40" s="451"/>
      <c r="IVX40" s="451"/>
      <c r="IVY40" s="450"/>
      <c r="IVZ40" s="450"/>
      <c r="IWA40" s="446"/>
      <c r="IWB40" s="446"/>
      <c r="IWC40" s="446"/>
      <c r="IWD40" s="446"/>
      <c r="IWE40" s="451"/>
      <c r="IWF40" s="451"/>
      <c r="IWG40" s="450"/>
      <c r="IWH40" s="450"/>
      <c r="IWI40" s="446"/>
      <c r="IWJ40" s="446"/>
      <c r="IWK40" s="446"/>
      <c r="IWL40" s="446"/>
      <c r="IWM40" s="451"/>
      <c r="IWN40" s="451"/>
      <c r="IWO40" s="450"/>
      <c r="IWP40" s="450"/>
      <c r="IWQ40" s="446"/>
      <c r="IWR40" s="446"/>
      <c r="IWS40" s="446"/>
      <c r="IWT40" s="446"/>
      <c r="IWU40" s="451"/>
      <c r="IWV40" s="451"/>
      <c r="IWW40" s="450"/>
      <c r="IWX40" s="450"/>
      <c r="IWY40" s="446"/>
      <c r="IWZ40" s="446"/>
      <c r="IXA40" s="446"/>
      <c r="IXB40" s="446"/>
      <c r="IXC40" s="451"/>
      <c r="IXD40" s="451"/>
      <c r="IXE40" s="450"/>
      <c r="IXF40" s="450"/>
      <c r="IXG40" s="446"/>
      <c r="IXH40" s="446"/>
      <c r="IXI40" s="446"/>
      <c r="IXJ40" s="446"/>
      <c r="IXK40" s="451"/>
      <c r="IXL40" s="451"/>
      <c r="IXM40" s="450"/>
      <c r="IXN40" s="450"/>
      <c r="IXO40" s="446"/>
      <c r="IXP40" s="446"/>
      <c r="IXQ40" s="446"/>
      <c r="IXR40" s="446"/>
      <c r="IXS40" s="451"/>
      <c r="IXT40" s="451"/>
      <c r="IXU40" s="450"/>
      <c r="IXV40" s="450"/>
      <c r="IXW40" s="446"/>
      <c r="IXX40" s="446"/>
      <c r="IXY40" s="446"/>
      <c r="IXZ40" s="446"/>
      <c r="IYA40" s="451"/>
      <c r="IYB40" s="451"/>
      <c r="IYC40" s="450"/>
      <c r="IYD40" s="450"/>
      <c r="IYE40" s="446"/>
      <c r="IYF40" s="446"/>
      <c r="IYG40" s="446"/>
      <c r="IYH40" s="446"/>
      <c r="IYI40" s="451"/>
      <c r="IYJ40" s="451"/>
      <c r="IYK40" s="450"/>
      <c r="IYL40" s="450"/>
      <c r="IYM40" s="446"/>
      <c r="IYN40" s="446"/>
      <c r="IYO40" s="446"/>
      <c r="IYP40" s="446"/>
      <c r="IYQ40" s="451"/>
      <c r="IYR40" s="451"/>
      <c r="IYS40" s="450"/>
      <c r="IYT40" s="450"/>
      <c r="IYU40" s="446"/>
      <c r="IYV40" s="446"/>
      <c r="IYW40" s="446"/>
      <c r="IYX40" s="446"/>
      <c r="IYY40" s="451"/>
      <c r="IYZ40" s="451"/>
      <c r="IZA40" s="450"/>
      <c r="IZB40" s="450"/>
      <c r="IZC40" s="446"/>
      <c r="IZD40" s="446"/>
      <c r="IZE40" s="446"/>
      <c r="IZF40" s="446"/>
      <c r="IZG40" s="451"/>
      <c r="IZH40" s="451"/>
      <c r="IZI40" s="450"/>
      <c r="IZJ40" s="450"/>
      <c r="IZK40" s="446"/>
      <c r="IZL40" s="446"/>
      <c r="IZM40" s="446"/>
      <c r="IZN40" s="446"/>
      <c r="IZO40" s="451"/>
      <c r="IZP40" s="451"/>
      <c r="IZQ40" s="450"/>
      <c r="IZR40" s="450"/>
      <c r="IZS40" s="446"/>
      <c r="IZT40" s="446"/>
      <c r="IZU40" s="446"/>
      <c r="IZV40" s="446"/>
      <c r="IZW40" s="451"/>
      <c r="IZX40" s="451"/>
      <c r="IZY40" s="450"/>
      <c r="IZZ40" s="450"/>
      <c r="JAA40" s="446"/>
      <c r="JAB40" s="446"/>
      <c r="JAC40" s="446"/>
      <c r="JAD40" s="446"/>
      <c r="JAE40" s="451"/>
      <c r="JAF40" s="451"/>
      <c r="JAG40" s="450"/>
      <c r="JAH40" s="450"/>
      <c r="JAI40" s="446"/>
      <c r="JAJ40" s="446"/>
      <c r="JAK40" s="446"/>
      <c r="JAL40" s="446"/>
      <c r="JAM40" s="451"/>
      <c r="JAN40" s="451"/>
      <c r="JAO40" s="450"/>
      <c r="JAP40" s="450"/>
      <c r="JAQ40" s="446"/>
      <c r="JAR40" s="446"/>
      <c r="JAS40" s="446"/>
      <c r="JAT40" s="446"/>
      <c r="JAU40" s="451"/>
      <c r="JAV40" s="451"/>
      <c r="JAW40" s="450"/>
      <c r="JAX40" s="450"/>
      <c r="JAY40" s="446"/>
      <c r="JAZ40" s="446"/>
      <c r="JBA40" s="446"/>
      <c r="JBB40" s="446"/>
      <c r="JBC40" s="451"/>
      <c r="JBD40" s="451"/>
      <c r="JBE40" s="450"/>
      <c r="JBF40" s="450"/>
      <c r="JBG40" s="446"/>
      <c r="JBH40" s="446"/>
      <c r="JBI40" s="446"/>
      <c r="JBJ40" s="446"/>
      <c r="JBK40" s="451"/>
      <c r="JBL40" s="451"/>
      <c r="JBM40" s="450"/>
      <c r="JBN40" s="450"/>
      <c r="JBO40" s="446"/>
      <c r="JBP40" s="446"/>
      <c r="JBQ40" s="446"/>
      <c r="JBR40" s="446"/>
      <c r="JBS40" s="451"/>
      <c r="JBT40" s="451"/>
      <c r="JBU40" s="450"/>
      <c r="JBV40" s="450"/>
      <c r="JBW40" s="446"/>
      <c r="JBX40" s="446"/>
      <c r="JBY40" s="446"/>
      <c r="JBZ40" s="446"/>
      <c r="JCA40" s="451"/>
      <c r="JCB40" s="451"/>
      <c r="JCC40" s="450"/>
      <c r="JCD40" s="450"/>
      <c r="JCE40" s="446"/>
      <c r="JCF40" s="446"/>
      <c r="JCG40" s="446"/>
      <c r="JCH40" s="446"/>
      <c r="JCI40" s="451"/>
      <c r="JCJ40" s="451"/>
      <c r="JCK40" s="450"/>
      <c r="JCL40" s="450"/>
      <c r="JCM40" s="446"/>
      <c r="JCN40" s="446"/>
      <c r="JCO40" s="446"/>
      <c r="JCP40" s="446"/>
      <c r="JCQ40" s="451"/>
      <c r="JCR40" s="451"/>
      <c r="JCS40" s="450"/>
      <c r="JCT40" s="450"/>
      <c r="JCU40" s="446"/>
      <c r="JCV40" s="446"/>
      <c r="JCW40" s="446"/>
      <c r="JCX40" s="446"/>
      <c r="JCY40" s="451"/>
      <c r="JCZ40" s="451"/>
      <c r="JDA40" s="450"/>
      <c r="JDB40" s="450"/>
      <c r="JDC40" s="446"/>
      <c r="JDD40" s="446"/>
      <c r="JDE40" s="446"/>
      <c r="JDF40" s="446"/>
      <c r="JDG40" s="451"/>
      <c r="JDH40" s="451"/>
      <c r="JDI40" s="450"/>
      <c r="JDJ40" s="450"/>
      <c r="JDK40" s="446"/>
      <c r="JDL40" s="446"/>
      <c r="JDM40" s="446"/>
      <c r="JDN40" s="446"/>
      <c r="JDO40" s="451"/>
      <c r="JDP40" s="451"/>
      <c r="JDQ40" s="450"/>
      <c r="JDR40" s="450"/>
      <c r="JDS40" s="446"/>
      <c r="JDT40" s="446"/>
      <c r="JDU40" s="446"/>
      <c r="JDV40" s="446"/>
      <c r="JDW40" s="451"/>
      <c r="JDX40" s="451"/>
      <c r="JDY40" s="450"/>
      <c r="JDZ40" s="450"/>
      <c r="JEA40" s="446"/>
      <c r="JEB40" s="446"/>
      <c r="JEC40" s="446"/>
      <c r="JED40" s="446"/>
      <c r="JEE40" s="451"/>
      <c r="JEF40" s="451"/>
      <c r="JEG40" s="450"/>
      <c r="JEH40" s="450"/>
      <c r="JEI40" s="446"/>
      <c r="JEJ40" s="446"/>
      <c r="JEK40" s="446"/>
      <c r="JEL40" s="446"/>
      <c r="JEM40" s="451"/>
      <c r="JEN40" s="451"/>
      <c r="JEO40" s="450"/>
      <c r="JEP40" s="450"/>
      <c r="JEQ40" s="446"/>
      <c r="JER40" s="446"/>
      <c r="JES40" s="446"/>
      <c r="JET40" s="446"/>
      <c r="JEU40" s="451"/>
      <c r="JEV40" s="451"/>
      <c r="JEW40" s="450"/>
      <c r="JEX40" s="450"/>
      <c r="JEY40" s="446"/>
      <c r="JEZ40" s="446"/>
      <c r="JFA40" s="446"/>
      <c r="JFB40" s="446"/>
      <c r="JFC40" s="451"/>
      <c r="JFD40" s="451"/>
      <c r="JFE40" s="450"/>
      <c r="JFF40" s="450"/>
      <c r="JFG40" s="446"/>
      <c r="JFH40" s="446"/>
      <c r="JFI40" s="446"/>
      <c r="JFJ40" s="446"/>
      <c r="JFK40" s="451"/>
      <c r="JFL40" s="451"/>
      <c r="JFM40" s="450"/>
      <c r="JFN40" s="450"/>
      <c r="JFO40" s="446"/>
      <c r="JFP40" s="446"/>
      <c r="JFQ40" s="446"/>
      <c r="JFR40" s="446"/>
      <c r="JFS40" s="451"/>
      <c r="JFT40" s="451"/>
      <c r="JFU40" s="450"/>
      <c r="JFV40" s="450"/>
      <c r="JFW40" s="446"/>
      <c r="JFX40" s="446"/>
      <c r="JFY40" s="446"/>
      <c r="JFZ40" s="446"/>
      <c r="JGA40" s="451"/>
      <c r="JGB40" s="451"/>
      <c r="JGC40" s="450"/>
      <c r="JGD40" s="450"/>
      <c r="JGE40" s="446"/>
      <c r="JGF40" s="446"/>
      <c r="JGG40" s="446"/>
      <c r="JGH40" s="446"/>
      <c r="JGI40" s="451"/>
      <c r="JGJ40" s="451">
        <f>+ROUND(JGH40*JGI40,0)</f>
        <v>0</v>
      </c>
      <c r="JGK40" s="450" t="s">
        <v>327</v>
      </c>
      <c r="JGL40" s="450" t="s">
        <v>328</v>
      </c>
      <c r="JGM40" s="446" t="s">
        <v>329</v>
      </c>
      <c r="JGN40" s="446" t="s">
        <v>131</v>
      </c>
      <c r="JGO40" s="446" t="s">
        <v>146</v>
      </c>
      <c r="JGP40" s="446">
        <v>1.3</v>
      </c>
      <c r="JGQ40" s="451">
        <f>+VLOOKUP(JGL40,[111]Insumos!$A$2:$F$2700,5,FALSE)</f>
        <v>60333</v>
      </c>
      <c r="JGR40" s="451">
        <f>+ROUND(JGP40*JGQ40,0)</f>
        <v>78433</v>
      </c>
      <c r="JGS40" s="450" t="s">
        <v>327</v>
      </c>
      <c r="JGT40" s="450" t="s">
        <v>328</v>
      </c>
      <c r="JGU40" s="446" t="s">
        <v>329</v>
      </c>
      <c r="JGV40" s="446" t="s">
        <v>131</v>
      </c>
      <c r="JGW40" s="446" t="s">
        <v>146</v>
      </c>
      <c r="JGX40" s="446">
        <v>1.3</v>
      </c>
      <c r="JGY40" s="451">
        <f>+VLOOKUP(JGT40,[111]Insumos!$A$2:$F$2700,5,FALSE)</f>
        <v>60333</v>
      </c>
      <c r="JGZ40" s="451">
        <f>+ROUND(JGX40*JGY40,0)</f>
        <v>78433</v>
      </c>
      <c r="JHA40" s="450" t="s">
        <v>327</v>
      </c>
      <c r="JHB40" s="450" t="s">
        <v>328</v>
      </c>
      <c r="JHC40" s="446" t="s">
        <v>329</v>
      </c>
      <c r="JHD40" s="446" t="s">
        <v>131</v>
      </c>
      <c r="JHE40" s="446" t="s">
        <v>146</v>
      </c>
      <c r="JHF40" s="446">
        <v>1.3</v>
      </c>
      <c r="JHG40" s="451">
        <f>+VLOOKUP(JHB40,[111]Insumos!$A$2:$F$2700,5,FALSE)</f>
        <v>60333</v>
      </c>
      <c r="JHH40" s="451">
        <f>+ROUND(JHF40*JHG40,0)</f>
        <v>78433</v>
      </c>
      <c r="JHI40" s="450" t="s">
        <v>327</v>
      </c>
      <c r="JHJ40" s="450" t="s">
        <v>328</v>
      </c>
      <c r="JHK40" s="446" t="s">
        <v>329</v>
      </c>
      <c r="JHL40" s="446" t="s">
        <v>131</v>
      </c>
      <c r="JHM40" s="446" t="s">
        <v>146</v>
      </c>
      <c r="JHN40" s="446">
        <v>1.3</v>
      </c>
      <c r="JHO40" s="451">
        <f>+VLOOKUP(JHJ40,[111]Insumos!$A$2:$F$2700,5,FALSE)</f>
        <v>60333</v>
      </c>
      <c r="JHP40" s="451">
        <f>+ROUND(JHN40*JHO40,0)</f>
        <v>78433</v>
      </c>
      <c r="JHQ40" s="450" t="s">
        <v>327</v>
      </c>
      <c r="JHR40" s="450" t="s">
        <v>328</v>
      </c>
      <c r="JHS40" s="446" t="s">
        <v>329</v>
      </c>
      <c r="JHT40" s="446" t="s">
        <v>131</v>
      </c>
      <c r="JHU40" s="446" t="s">
        <v>146</v>
      </c>
      <c r="JHV40" s="446">
        <v>1.3</v>
      </c>
      <c r="JHW40" s="451">
        <f>+VLOOKUP(JHR40,[111]Insumos!$A$2:$F$2700,5,FALSE)</f>
        <v>60333</v>
      </c>
      <c r="JHX40" s="451">
        <f>+ROUND(JHV40*JHW40,0)</f>
        <v>78433</v>
      </c>
      <c r="JHY40" s="450" t="s">
        <v>327</v>
      </c>
      <c r="JHZ40" s="450" t="s">
        <v>328</v>
      </c>
      <c r="JIA40" s="446" t="s">
        <v>329</v>
      </c>
      <c r="JIB40" s="446" t="s">
        <v>131</v>
      </c>
      <c r="JIC40" s="446" t="s">
        <v>146</v>
      </c>
      <c r="JID40" s="446">
        <v>1.3</v>
      </c>
      <c r="JIE40" s="451">
        <f>+VLOOKUP(JHZ40,[111]Insumos!$A$2:$F$2700,5,FALSE)</f>
        <v>60333</v>
      </c>
      <c r="JIF40" s="451">
        <f>+ROUND(JID40*JIE40,0)</f>
        <v>78433</v>
      </c>
      <c r="JIG40" s="450" t="s">
        <v>327</v>
      </c>
      <c r="JIH40" s="450" t="s">
        <v>328</v>
      </c>
      <c r="JII40" s="446" t="s">
        <v>329</v>
      </c>
      <c r="JIJ40" s="446" t="s">
        <v>131</v>
      </c>
      <c r="JIK40" s="446" t="s">
        <v>146</v>
      </c>
      <c r="JIL40" s="446">
        <v>1.3</v>
      </c>
      <c r="JIM40" s="451">
        <f>+VLOOKUP(JIH40,[111]Insumos!$A$2:$F$2700,5,FALSE)</f>
        <v>60333</v>
      </c>
      <c r="JIN40" s="451">
        <f>+ROUND(JIL40*JIM40,0)</f>
        <v>78433</v>
      </c>
      <c r="JIO40" s="450" t="s">
        <v>327</v>
      </c>
      <c r="JIP40" s="450" t="s">
        <v>328</v>
      </c>
      <c r="JIQ40" s="446" t="s">
        <v>329</v>
      </c>
      <c r="JIR40" s="446" t="s">
        <v>131</v>
      </c>
      <c r="JIS40" s="446" t="s">
        <v>146</v>
      </c>
      <c r="JIT40" s="446">
        <v>1.3</v>
      </c>
      <c r="JIU40" s="451">
        <f>+VLOOKUP(JIP40,[111]Insumos!$A$2:$F$2700,5,FALSE)</f>
        <v>60333</v>
      </c>
      <c r="JIV40" s="451">
        <f>+ROUND(JIT40*JIU40,0)</f>
        <v>78433</v>
      </c>
      <c r="JIW40" s="450" t="s">
        <v>327</v>
      </c>
      <c r="JIX40" s="450" t="s">
        <v>328</v>
      </c>
      <c r="JIY40" s="446" t="s">
        <v>329</v>
      </c>
      <c r="JIZ40" s="446" t="s">
        <v>131</v>
      </c>
      <c r="JJA40" s="446" t="s">
        <v>146</v>
      </c>
      <c r="JJB40" s="446">
        <v>1.3</v>
      </c>
      <c r="JJC40" s="451">
        <f>+VLOOKUP(JIX40,[111]Insumos!$A$2:$F$2700,5,FALSE)</f>
        <v>60333</v>
      </c>
      <c r="JJD40" s="451">
        <f>+ROUND(JJB40*JJC40,0)</f>
        <v>78433</v>
      </c>
      <c r="JJE40" s="450" t="s">
        <v>327</v>
      </c>
      <c r="JJF40" s="450" t="s">
        <v>328</v>
      </c>
      <c r="JJG40" s="446" t="s">
        <v>329</v>
      </c>
      <c r="JJH40" s="446" t="s">
        <v>131</v>
      </c>
      <c r="JJI40" s="446" t="s">
        <v>146</v>
      </c>
      <c r="JJJ40" s="446">
        <v>1.3</v>
      </c>
      <c r="JJK40" s="451">
        <f>+VLOOKUP(JJF40,[111]Insumos!$A$2:$F$2700,5,FALSE)</f>
        <v>60333</v>
      </c>
      <c r="JJL40" s="451">
        <f>+ROUND(JJJ40*JJK40,0)</f>
        <v>78433</v>
      </c>
      <c r="JJM40" s="450" t="s">
        <v>327</v>
      </c>
      <c r="JJN40" s="450" t="s">
        <v>328</v>
      </c>
      <c r="JJO40" s="446" t="s">
        <v>329</v>
      </c>
      <c r="JJP40" s="446" t="s">
        <v>131</v>
      </c>
      <c r="JJQ40" s="446" t="s">
        <v>146</v>
      </c>
      <c r="JJR40" s="446">
        <v>1.3</v>
      </c>
      <c r="JJS40" s="451">
        <f>+VLOOKUP(JJN40,[111]Insumos!$A$2:$F$2700,5,FALSE)</f>
        <v>60333</v>
      </c>
      <c r="JJT40" s="451">
        <f>+ROUND(JJR40*JJS40,0)</f>
        <v>78433</v>
      </c>
      <c r="JJU40" s="450" t="s">
        <v>327</v>
      </c>
      <c r="JJV40" s="450" t="s">
        <v>328</v>
      </c>
      <c r="JJW40" s="446" t="s">
        <v>329</v>
      </c>
      <c r="JJX40" s="446" t="s">
        <v>131</v>
      </c>
      <c r="JJY40" s="446" t="s">
        <v>146</v>
      </c>
      <c r="JJZ40" s="446">
        <v>1.3</v>
      </c>
      <c r="JKA40" s="451">
        <f>+VLOOKUP(JJV40,[111]Insumos!$A$2:$F$2700,5,FALSE)</f>
        <v>60333</v>
      </c>
      <c r="JKB40" s="451">
        <f>+ROUND(JJZ40*JKA40,0)</f>
        <v>78433</v>
      </c>
      <c r="JKC40" s="450" t="s">
        <v>327</v>
      </c>
      <c r="JKD40" s="450" t="s">
        <v>328</v>
      </c>
      <c r="JKE40" s="446" t="s">
        <v>329</v>
      </c>
      <c r="JKF40" s="446" t="s">
        <v>131</v>
      </c>
      <c r="JKG40" s="446" t="s">
        <v>146</v>
      </c>
      <c r="JKH40" s="446">
        <v>1.3</v>
      </c>
      <c r="JKI40" s="451">
        <f>+VLOOKUP(JKD40,[111]Insumos!$A$2:$F$2700,5,FALSE)</f>
        <v>60333</v>
      </c>
      <c r="JKJ40" s="451">
        <f>+ROUND(JKH40*JKI40,0)</f>
        <v>78433</v>
      </c>
      <c r="JKK40" s="450" t="s">
        <v>327</v>
      </c>
      <c r="JKL40" s="450" t="s">
        <v>328</v>
      </c>
      <c r="JKM40" s="446" t="s">
        <v>329</v>
      </c>
      <c r="JKN40" s="446" t="s">
        <v>131</v>
      </c>
      <c r="JKO40" s="446" t="s">
        <v>146</v>
      </c>
      <c r="JKP40" s="446">
        <v>1.3</v>
      </c>
      <c r="JKQ40" s="451">
        <f>+VLOOKUP(JKL40,[111]Insumos!$A$2:$F$2700,5,FALSE)</f>
        <v>60333</v>
      </c>
      <c r="JKR40" s="451">
        <f>+ROUND(JKP40*JKQ40,0)</f>
        <v>78433</v>
      </c>
      <c r="JKS40" s="450" t="s">
        <v>327</v>
      </c>
      <c r="JKT40" s="450" t="s">
        <v>328</v>
      </c>
      <c r="JKU40" s="446" t="s">
        <v>329</v>
      </c>
      <c r="JKV40" s="446" t="s">
        <v>131</v>
      </c>
      <c r="JKW40" s="446" t="s">
        <v>146</v>
      </c>
      <c r="JKX40" s="446">
        <v>1.3</v>
      </c>
      <c r="JKY40" s="451">
        <f>+VLOOKUP(JKT40,[111]Insumos!$A$2:$F$2700,5,FALSE)</f>
        <v>60333</v>
      </c>
      <c r="JKZ40" s="451">
        <f>+ROUND(JKX40*JKY40,0)</f>
        <v>78433</v>
      </c>
      <c r="JLA40" s="450" t="s">
        <v>327</v>
      </c>
      <c r="JLB40" s="450" t="s">
        <v>328</v>
      </c>
      <c r="JLC40" s="446" t="s">
        <v>329</v>
      </c>
      <c r="JLD40" s="446" t="s">
        <v>131</v>
      </c>
      <c r="JLE40" s="446" t="s">
        <v>146</v>
      </c>
      <c r="JLF40" s="446">
        <v>1.3</v>
      </c>
      <c r="JLG40" s="451">
        <f>+VLOOKUP(JLB40,[111]Insumos!$A$2:$F$2700,5,FALSE)</f>
        <v>60333</v>
      </c>
      <c r="JLH40" s="451">
        <f>+ROUND(JLF40*JLG40,0)</f>
        <v>78433</v>
      </c>
      <c r="JLI40" s="450" t="s">
        <v>327</v>
      </c>
      <c r="JLJ40" s="450" t="s">
        <v>328</v>
      </c>
      <c r="JLK40" s="446" t="s">
        <v>329</v>
      </c>
      <c r="JLL40" s="446" t="s">
        <v>131</v>
      </c>
      <c r="JLM40" s="446" t="s">
        <v>146</v>
      </c>
      <c r="JLN40" s="446">
        <v>1.3</v>
      </c>
      <c r="JLO40" s="451">
        <f>+VLOOKUP(JLJ40,[111]Insumos!$A$2:$F$2700,5,FALSE)</f>
        <v>60333</v>
      </c>
      <c r="JLP40" s="451">
        <f>+ROUND(JLN40*JLO40,0)</f>
        <v>78433</v>
      </c>
      <c r="JLQ40" s="450" t="s">
        <v>327</v>
      </c>
      <c r="JLR40" s="450" t="s">
        <v>328</v>
      </c>
      <c r="JLS40" s="446" t="s">
        <v>329</v>
      </c>
      <c r="JLT40" s="446" t="s">
        <v>131</v>
      </c>
      <c r="JLU40" s="446" t="s">
        <v>146</v>
      </c>
      <c r="JLV40" s="446">
        <v>1.3</v>
      </c>
      <c r="JLW40" s="451">
        <f>+VLOOKUP(JLR40,[111]Insumos!$A$2:$F$2700,5,FALSE)</f>
        <v>60333</v>
      </c>
      <c r="JLX40" s="451">
        <f>+ROUND(JLV40*JLW40,0)</f>
        <v>78433</v>
      </c>
      <c r="JLY40" s="450" t="s">
        <v>327</v>
      </c>
      <c r="JLZ40" s="450" t="s">
        <v>328</v>
      </c>
      <c r="JMA40" s="446" t="s">
        <v>329</v>
      </c>
      <c r="JMB40" s="446" t="s">
        <v>131</v>
      </c>
      <c r="JMC40" s="446" t="s">
        <v>146</v>
      </c>
      <c r="JMD40" s="446">
        <v>1.3</v>
      </c>
      <c r="JME40" s="451">
        <f>+VLOOKUP(JLZ40,[111]Insumos!$A$2:$F$2700,5,FALSE)</f>
        <v>60333</v>
      </c>
      <c r="JMF40" s="451">
        <f>+ROUND(JMD40*JME40,0)</f>
        <v>78433</v>
      </c>
      <c r="JMG40" s="450" t="s">
        <v>327</v>
      </c>
      <c r="JMH40" s="450" t="s">
        <v>328</v>
      </c>
      <c r="JMI40" s="446" t="s">
        <v>329</v>
      </c>
      <c r="JMJ40" s="446" t="s">
        <v>131</v>
      </c>
      <c r="JMK40" s="446" t="s">
        <v>146</v>
      </c>
      <c r="JML40" s="446">
        <v>1.3</v>
      </c>
      <c r="JMM40" s="451">
        <f>+VLOOKUP(JMH40,[111]Insumos!$A$2:$F$2700,5,FALSE)</f>
        <v>60333</v>
      </c>
      <c r="JMN40" s="451">
        <f>+ROUND(JML40*JMM40,0)</f>
        <v>78433</v>
      </c>
      <c r="JMO40" s="450" t="s">
        <v>327</v>
      </c>
      <c r="JMP40" s="450" t="s">
        <v>328</v>
      </c>
      <c r="JMQ40" s="446" t="s">
        <v>329</v>
      </c>
      <c r="JMR40" s="446" t="s">
        <v>131</v>
      </c>
      <c r="JMS40" s="446" t="s">
        <v>146</v>
      </c>
      <c r="JMT40" s="446">
        <v>1.3</v>
      </c>
      <c r="JMU40" s="451">
        <f>+VLOOKUP(JMP40,[111]Insumos!$A$2:$F$2700,5,FALSE)</f>
        <v>60333</v>
      </c>
      <c r="JMV40" s="451">
        <f>+ROUND(JMT40*JMU40,0)</f>
        <v>78433</v>
      </c>
      <c r="JMW40" s="450" t="s">
        <v>327</v>
      </c>
      <c r="JMX40" s="450" t="s">
        <v>328</v>
      </c>
      <c r="JMY40" s="446" t="s">
        <v>329</v>
      </c>
      <c r="JMZ40" s="446" t="s">
        <v>131</v>
      </c>
      <c r="JNA40" s="446" t="s">
        <v>146</v>
      </c>
      <c r="JNB40" s="446">
        <v>1.3</v>
      </c>
      <c r="JNC40" s="451">
        <f>+VLOOKUP(JMX40,[111]Insumos!$A$2:$F$2700,5,FALSE)</f>
        <v>60333</v>
      </c>
      <c r="JND40" s="451">
        <f>+ROUND(JNB40*JNC40,0)</f>
        <v>78433</v>
      </c>
      <c r="JNE40" s="450" t="s">
        <v>327</v>
      </c>
      <c r="JNF40" s="450" t="s">
        <v>328</v>
      </c>
      <c r="JNG40" s="446" t="s">
        <v>329</v>
      </c>
      <c r="JNH40" s="446" t="s">
        <v>131</v>
      </c>
      <c r="JNI40" s="446" t="s">
        <v>146</v>
      </c>
      <c r="JNJ40" s="446">
        <v>1.3</v>
      </c>
      <c r="JNK40" s="451">
        <f>+VLOOKUP(JNF40,[111]Insumos!$A$2:$F$2700,5,FALSE)</f>
        <v>60333</v>
      </c>
      <c r="JNL40" s="451">
        <f>+ROUND(JNJ40*JNK40,0)</f>
        <v>78433</v>
      </c>
      <c r="JNM40" s="450" t="s">
        <v>327</v>
      </c>
      <c r="JNN40" s="450" t="s">
        <v>328</v>
      </c>
      <c r="JNO40" s="446" t="s">
        <v>329</v>
      </c>
      <c r="JNP40" s="446" t="s">
        <v>131</v>
      </c>
      <c r="JNQ40" s="446" t="s">
        <v>146</v>
      </c>
      <c r="JNR40" s="446">
        <v>1.3</v>
      </c>
      <c r="JNS40" s="451">
        <f>+VLOOKUP(JNN40,[111]Insumos!$A$2:$F$2700,5,FALSE)</f>
        <v>60333</v>
      </c>
      <c r="JNT40" s="451">
        <f>+ROUND(JNR40*JNS40,0)</f>
        <v>78433</v>
      </c>
      <c r="JNU40" s="450" t="s">
        <v>327</v>
      </c>
      <c r="JNV40" s="450" t="s">
        <v>328</v>
      </c>
      <c r="JNW40" s="446" t="s">
        <v>329</v>
      </c>
      <c r="JNX40" s="446" t="s">
        <v>131</v>
      </c>
      <c r="JNY40" s="446" t="s">
        <v>146</v>
      </c>
      <c r="JNZ40" s="446">
        <v>1.3</v>
      </c>
      <c r="JOA40" s="451">
        <f>+VLOOKUP(JNV40,[111]Insumos!$A$2:$F$2700,5,FALSE)</f>
        <v>60333</v>
      </c>
      <c r="JOB40" s="451">
        <f>+ROUND(JNZ40*JOA40,0)</f>
        <v>78433</v>
      </c>
      <c r="JOC40" s="450" t="s">
        <v>327</v>
      </c>
      <c r="JOD40" s="450" t="s">
        <v>328</v>
      </c>
      <c r="JOE40" s="446" t="s">
        <v>329</v>
      </c>
      <c r="JOF40" s="446" t="s">
        <v>131</v>
      </c>
      <c r="JOG40" s="446" t="s">
        <v>146</v>
      </c>
      <c r="JOH40" s="446">
        <v>1.3</v>
      </c>
      <c r="JOI40" s="451">
        <f>+VLOOKUP(JOD40,[111]Insumos!$A$2:$F$2700,5,FALSE)</f>
        <v>60333</v>
      </c>
      <c r="JOJ40" s="451">
        <f>+ROUND(JOH40*JOI40,0)</f>
        <v>78433</v>
      </c>
      <c r="JOK40" s="450" t="s">
        <v>327</v>
      </c>
      <c r="JOL40" s="450" t="s">
        <v>328</v>
      </c>
      <c r="JOM40" s="446" t="s">
        <v>329</v>
      </c>
      <c r="JON40" s="446" t="s">
        <v>131</v>
      </c>
      <c r="JOO40" s="446" t="s">
        <v>146</v>
      </c>
      <c r="JOP40" s="446">
        <v>1.3</v>
      </c>
      <c r="JOQ40" s="451">
        <f>+VLOOKUP(JOL40,[111]Insumos!$A$2:$F$2700,5,FALSE)</f>
        <v>60333</v>
      </c>
      <c r="JOR40" s="451">
        <f>+ROUND(JOP40*JOQ40,0)</f>
        <v>78433</v>
      </c>
      <c r="JOS40" s="450" t="s">
        <v>327</v>
      </c>
      <c r="JOT40" s="450" t="s">
        <v>328</v>
      </c>
      <c r="JOU40" s="446" t="s">
        <v>329</v>
      </c>
      <c r="JOV40" s="446" t="s">
        <v>131</v>
      </c>
      <c r="JOW40" s="446" t="s">
        <v>146</v>
      </c>
      <c r="JOX40" s="446">
        <v>1.3</v>
      </c>
      <c r="JOY40" s="451">
        <f>+VLOOKUP(JOT40,[111]Insumos!$A$2:$F$2700,5,FALSE)</f>
        <v>60333</v>
      </c>
      <c r="JOZ40" s="451">
        <f>+ROUND(JOX40*JOY40,0)</f>
        <v>78433</v>
      </c>
      <c r="JPA40" s="450" t="s">
        <v>327</v>
      </c>
      <c r="JPB40" s="450" t="s">
        <v>328</v>
      </c>
      <c r="JPC40" s="446" t="s">
        <v>329</v>
      </c>
      <c r="JPD40" s="446" t="s">
        <v>131</v>
      </c>
      <c r="JPE40" s="446" t="s">
        <v>146</v>
      </c>
      <c r="JPF40" s="446">
        <v>1.3</v>
      </c>
      <c r="JPG40" s="451">
        <f>+VLOOKUP(JPB40,[111]Insumos!$A$2:$F$2700,5,FALSE)</f>
        <v>60333</v>
      </c>
      <c r="JPH40" s="451">
        <f>+ROUND(JPF40*JPG40,0)</f>
        <v>78433</v>
      </c>
      <c r="JPI40" s="450" t="s">
        <v>327</v>
      </c>
      <c r="JPJ40" s="450" t="s">
        <v>328</v>
      </c>
      <c r="JPK40" s="446" t="s">
        <v>329</v>
      </c>
      <c r="JPL40" s="446" t="s">
        <v>131</v>
      </c>
      <c r="JPM40" s="446" t="s">
        <v>146</v>
      </c>
      <c r="JPN40" s="446">
        <v>1.3</v>
      </c>
      <c r="JPO40" s="451">
        <f>+VLOOKUP(JPJ40,[111]Insumos!$A$2:$F$2700,5,FALSE)</f>
        <v>60333</v>
      </c>
      <c r="JPP40" s="451">
        <f>+ROUND(JPN40*JPO40,0)</f>
        <v>78433</v>
      </c>
      <c r="JPQ40" s="450" t="s">
        <v>327</v>
      </c>
      <c r="JPR40" s="450" t="s">
        <v>328</v>
      </c>
      <c r="JPS40" s="446" t="s">
        <v>329</v>
      </c>
      <c r="JPT40" s="446" t="s">
        <v>131</v>
      </c>
      <c r="JPU40" s="446" t="s">
        <v>146</v>
      </c>
      <c r="JPV40" s="446">
        <v>1.3</v>
      </c>
      <c r="JPW40" s="451">
        <f>+VLOOKUP(JPR40,[111]Insumos!$A$2:$F$2700,5,FALSE)</f>
        <v>60333</v>
      </c>
      <c r="JPX40" s="451">
        <f>+ROUND(JPV40*JPW40,0)</f>
        <v>78433</v>
      </c>
      <c r="JPY40" s="450" t="s">
        <v>327</v>
      </c>
      <c r="JPZ40" s="450" t="s">
        <v>328</v>
      </c>
      <c r="JQA40" s="446" t="s">
        <v>329</v>
      </c>
      <c r="JQB40" s="446" t="s">
        <v>131</v>
      </c>
      <c r="JQC40" s="446" t="s">
        <v>146</v>
      </c>
      <c r="JQD40" s="446">
        <v>1.3</v>
      </c>
      <c r="JQE40" s="451">
        <f>+VLOOKUP(JPZ40,[111]Insumos!$A$2:$F$2700,5,FALSE)</f>
        <v>60333</v>
      </c>
      <c r="JQF40" s="451">
        <f>+ROUND(JQD40*JQE40,0)</f>
        <v>78433</v>
      </c>
      <c r="JQG40" s="450" t="s">
        <v>327</v>
      </c>
      <c r="JQH40" s="450" t="s">
        <v>328</v>
      </c>
      <c r="JQI40" s="446" t="s">
        <v>329</v>
      </c>
      <c r="JQJ40" s="446" t="s">
        <v>131</v>
      </c>
      <c r="JQK40" s="446" t="s">
        <v>146</v>
      </c>
      <c r="JQL40" s="446">
        <v>1.3</v>
      </c>
      <c r="JQM40" s="451">
        <f>+VLOOKUP(JQH40,[111]Insumos!$A$2:$F$2700,5,FALSE)</f>
        <v>60333</v>
      </c>
      <c r="JQN40" s="451">
        <f>+ROUND(JQL40*JQM40,0)</f>
        <v>78433</v>
      </c>
      <c r="JQO40" s="450" t="s">
        <v>327</v>
      </c>
      <c r="JQP40" s="450" t="s">
        <v>328</v>
      </c>
      <c r="JQQ40" s="446" t="s">
        <v>329</v>
      </c>
      <c r="JQR40" s="446" t="s">
        <v>131</v>
      </c>
      <c r="JQS40" s="446" t="s">
        <v>146</v>
      </c>
      <c r="JQT40" s="446">
        <v>1.3</v>
      </c>
      <c r="JQU40" s="451">
        <f>+VLOOKUP(JQP40,[111]Insumos!$A$2:$F$2700,5,FALSE)</f>
        <v>60333</v>
      </c>
      <c r="JQV40" s="451">
        <f>+ROUND(JQT40*JQU40,0)</f>
        <v>78433</v>
      </c>
      <c r="JQW40" s="450" t="s">
        <v>327</v>
      </c>
      <c r="JQX40" s="450" t="s">
        <v>328</v>
      </c>
      <c r="JQY40" s="446" t="s">
        <v>329</v>
      </c>
      <c r="JQZ40" s="446" t="s">
        <v>131</v>
      </c>
      <c r="JRA40" s="446" t="s">
        <v>146</v>
      </c>
      <c r="JRB40" s="446">
        <v>1.3</v>
      </c>
      <c r="JRC40" s="451">
        <f>+VLOOKUP(JQX40,[111]Insumos!$A$2:$F$2700,5,FALSE)</f>
        <v>60333</v>
      </c>
      <c r="JRD40" s="451">
        <f>+ROUND(JRB40*JRC40,0)</f>
        <v>78433</v>
      </c>
      <c r="JRE40" s="450" t="s">
        <v>327</v>
      </c>
      <c r="JRF40" s="450" t="s">
        <v>328</v>
      </c>
      <c r="JRG40" s="446" t="s">
        <v>329</v>
      </c>
      <c r="JRH40" s="446" t="s">
        <v>131</v>
      </c>
      <c r="JRI40" s="446" t="s">
        <v>146</v>
      </c>
      <c r="JRJ40" s="446">
        <v>1.3</v>
      </c>
      <c r="JRK40" s="451">
        <f>+VLOOKUP(JRF40,[111]Insumos!$A$2:$F$2700,5,FALSE)</f>
        <v>60333</v>
      </c>
      <c r="JRL40" s="451">
        <f>+ROUND(JRJ40*JRK40,0)</f>
        <v>78433</v>
      </c>
      <c r="JRM40" s="450" t="s">
        <v>327</v>
      </c>
      <c r="JRN40" s="450" t="s">
        <v>328</v>
      </c>
      <c r="JRO40" s="446" t="s">
        <v>329</v>
      </c>
      <c r="JRP40" s="446" t="s">
        <v>131</v>
      </c>
      <c r="JRQ40" s="446" t="s">
        <v>146</v>
      </c>
      <c r="JRR40" s="446">
        <v>1.3</v>
      </c>
      <c r="JRS40" s="451">
        <f>+VLOOKUP(JRN40,[111]Insumos!$A$2:$F$2700,5,FALSE)</f>
        <v>60333</v>
      </c>
      <c r="JRT40" s="451">
        <f>+ROUND(JRR40*JRS40,0)</f>
        <v>78433</v>
      </c>
      <c r="JRU40" s="450" t="s">
        <v>327</v>
      </c>
      <c r="JRV40" s="450" t="s">
        <v>328</v>
      </c>
      <c r="JRW40" s="446" t="s">
        <v>329</v>
      </c>
      <c r="JRX40" s="446" t="s">
        <v>131</v>
      </c>
      <c r="JRY40" s="446" t="s">
        <v>146</v>
      </c>
      <c r="JRZ40" s="446">
        <v>1.3</v>
      </c>
      <c r="JSA40" s="451">
        <f>+VLOOKUP(JRV40,[111]Insumos!$A$2:$F$2700,5,FALSE)</f>
        <v>60333</v>
      </c>
      <c r="JSB40" s="451">
        <f>+ROUND(JRZ40*JSA40,0)</f>
        <v>78433</v>
      </c>
      <c r="JSC40" s="450" t="s">
        <v>327</v>
      </c>
      <c r="JSD40" s="450" t="s">
        <v>328</v>
      </c>
      <c r="JSE40" s="446" t="s">
        <v>329</v>
      </c>
      <c r="JSF40" s="446" t="s">
        <v>131</v>
      </c>
      <c r="JSG40" s="446" t="s">
        <v>146</v>
      </c>
      <c r="JSH40" s="446">
        <v>1.3</v>
      </c>
      <c r="JSI40" s="451">
        <f>+VLOOKUP(JSD40,[111]Insumos!$A$2:$F$2700,5,FALSE)</f>
        <v>60333</v>
      </c>
      <c r="JSJ40" s="451">
        <f>+ROUND(JSH40*JSI40,0)</f>
        <v>78433</v>
      </c>
      <c r="JSK40" s="450" t="s">
        <v>327</v>
      </c>
      <c r="JSL40" s="450" t="s">
        <v>328</v>
      </c>
      <c r="JSM40" s="446" t="s">
        <v>329</v>
      </c>
      <c r="JSN40" s="446" t="s">
        <v>131</v>
      </c>
      <c r="JSO40" s="446" t="s">
        <v>146</v>
      </c>
      <c r="JSP40" s="446">
        <v>1.3</v>
      </c>
      <c r="JSQ40" s="451">
        <f>+VLOOKUP(JSL40,[111]Insumos!$A$2:$F$2700,5,FALSE)</f>
        <v>60333</v>
      </c>
      <c r="JSR40" s="451">
        <f>+ROUND(JSP40*JSQ40,0)</f>
        <v>78433</v>
      </c>
      <c r="JSS40" s="450" t="s">
        <v>327</v>
      </c>
      <c r="JST40" s="450" t="s">
        <v>328</v>
      </c>
      <c r="JSU40" s="446" t="s">
        <v>329</v>
      </c>
      <c r="JSV40" s="446" t="s">
        <v>131</v>
      </c>
      <c r="JSW40" s="446" t="s">
        <v>146</v>
      </c>
      <c r="JSX40" s="446">
        <v>1.3</v>
      </c>
      <c r="JSY40" s="451">
        <f>+VLOOKUP(JST40,[111]Insumos!$A$2:$F$2700,5,FALSE)</f>
        <v>60333</v>
      </c>
      <c r="JSZ40" s="451">
        <f>+ROUND(JSX40*JSY40,0)</f>
        <v>78433</v>
      </c>
      <c r="JTA40" s="450" t="s">
        <v>327</v>
      </c>
      <c r="JTB40" s="450" t="s">
        <v>328</v>
      </c>
      <c r="JTC40" s="446" t="s">
        <v>329</v>
      </c>
      <c r="JTD40" s="446" t="s">
        <v>131</v>
      </c>
      <c r="JTE40" s="446" t="s">
        <v>146</v>
      </c>
      <c r="JTF40" s="446">
        <v>1.3</v>
      </c>
      <c r="JTG40" s="451">
        <f>+VLOOKUP(JTB40,[111]Insumos!$A$2:$F$2700,5,FALSE)</f>
        <v>60333</v>
      </c>
      <c r="JTH40" s="451">
        <f>+ROUND(JTF40*JTG40,0)</f>
        <v>78433</v>
      </c>
      <c r="JTI40" s="450" t="s">
        <v>327</v>
      </c>
      <c r="JTJ40" s="450" t="s">
        <v>328</v>
      </c>
      <c r="JTK40" s="446" t="s">
        <v>329</v>
      </c>
      <c r="JTL40" s="446" t="s">
        <v>131</v>
      </c>
      <c r="JTM40" s="446" t="s">
        <v>146</v>
      </c>
      <c r="JTN40" s="446">
        <v>1.3</v>
      </c>
      <c r="JTO40" s="451">
        <f>+VLOOKUP(JTJ40,[111]Insumos!$A$2:$F$2700,5,FALSE)</f>
        <v>60333</v>
      </c>
      <c r="JTP40" s="451">
        <f>+ROUND(JTN40*JTO40,0)</f>
        <v>78433</v>
      </c>
      <c r="JTQ40" s="450" t="s">
        <v>327</v>
      </c>
      <c r="JTR40" s="450" t="s">
        <v>328</v>
      </c>
      <c r="JTS40" s="446" t="s">
        <v>329</v>
      </c>
      <c r="JTT40" s="446" t="s">
        <v>131</v>
      </c>
      <c r="JTU40" s="446" t="s">
        <v>146</v>
      </c>
      <c r="JTV40" s="446">
        <v>1.3</v>
      </c>
      <c r="JTW40" s="451">
        <f>+VLOOKUP(JTR40,[111]Insumos!$A$2:$F$2700,5,FALSE)</f>
        <v>60333</v>
      </c>
      <c r="JTX40" s="451">
        <f>+ROUND(JTV40*JTW40,0)</f>
        <v>78433</v>
      </c>
      <c r="JTY40" s="450" t="s">
        <v>327</v>
      </c>
      <c r="JTZ40" s="450" t="s">
        <v>328</v>
      </c>
      <c r="JUA40" s="446" t="s">
        <v>329</v>
      </c>
      <c r="JUB40" s="446" t="s">
        <v>131</v>
      </c>
      <c r="JUC40" s="446" t="s">
        <v>146</v>
      </c>
      <c r="JUD40" s="446">
        <v>1.3</v>
      </c>
      <c r="JUE40" s="451">
        <f>+VLOOKUP(JTZ40,[111]Insumos!$A$2:$F$2700,5,FALSE)</f>
        <v>60333</v>
      </c>
      <c r="JUF40" s="451">
        <f>+ROUND(JUD40*JUE40,0)</f>
        <v>78433</v>
      </c>
      <c r="JUG40" s="450" t="s">
        <v>327</v>
      </c>
      <c r="JUH40" s="450" t="s">
        <v>328</v>
      </c>
      <c r="JUI40" s="446" t="s">
        <v>329</v>
      </c>
      <c r="JUJ40" s="446" t="s">
        <v>131</v>
      </c>
      <c r="JUK40" s="446" t="s">
        <v>146</v>
      </c>
      <c r="JUL40" s="446">
        <v>1.3</v>
      </c>
      <c r="JUM40" s="451">
        <f>+VLOOKUP(JUH40,[111]Insumos!$A$2:$F$2700,5,FALSE)</f>
        <v>60333</v>
      </c>
      <c r="JUN40" s="451">
        <f>+ROUND(JUL40*JUM40,0)</f>
        <v>78433</v>
      </c>
      <c r="JUO40" s="450" t="s">
        <v>327</v>
      </c>
      <c r="JUP40" s="450" t="s">
        <v>328</v>
      </c>
      <c r="JUQ40" s="446" t="s">
        <v>329</v>
      </c>
      <c r="JUR40" s="446" t="s">
        <v>131</v>
      </c>
      <c r="JUS40" s="446" t="s">
        <v>146</v>
      </c>
      <c r="JUT40" s="446">
        <v>1.3</v>
      </c>
      <c r="JUU40" s="451">
        <f>+VLOOKUP(JUP40,[111]Insumos!$A$2:$F$2700,5,FALSE)</f>
        <v>60333</v>
      </c>
      <c r="JUV40" s="451">
        <f>+ROUND(JUT40*JUU40,0)</f>
        <v>78433</v>
      </c>
      <c r="JUW40" s="450" t="s">
        <v>327</v>
      </c>
      <c r="JUX40" s="450" t="s">
        <v>328</v>
      </c>
      <c r="JUY40" s="446" t="s">
        <v>329</v>
      </c>
      <c r="JUZ40" s="446" t="s">
        <v>131</v>
      </c>
      <c r="JVA40" s="446" t="s">
        <v>146</v>
      </c>
      <c r="JVB40" s="446">
        <v>1.3</v>
      </c>
      <c r="JVC40" s="451">
        <f>+VLOOKUP(JUX40,[111]Insumos!$A$2:$F$2700,5,FALSE)</f>
        <v>60333</v>
      </c>
      <c r="JVD40" s="451">
        <f>+ROUND(JVB40*JVC40,0)</f>
        <v>78433</v>
      </c>
      <c r="JVE40" s="450" t="s">
        <v>327</v>
      </c>
      <c r="JVF40" s="450" t="s">
        <v>328</v>
      </c>
      <c r="JVG40" s="446" t="s">
        <v>329</v>
      </c>
      <c r="JVH40" s="446" t="s">
        <v>131</v>
      </c>
      <c r="JVI40" s="446" t="s">
        <v>146</v>
      </c>
      <c r="JVJ40" s="446">
        <v>1.3</v>
      </c>
      <c r="JVK40" s="451">
        <f>+VLOOKUP(JVF40,[111]Insumos!$A$2:$F$2700,5,FALSE)</f>
        <v>60333</v>
      </c>
      <c r="JVL40" s="451">
        <f>+ROUND(JVJ40*JVK40,0)</f>
        <v>78433</v>
      </c>
      <c r="JVM40" s="450" t="s">
        <v>327</v>
      </c>
      <c r="JVN40" s="450" t="s">
        <v>328</v>
      </c>
      <c r="JVO40" s="446" t="s">
        <v>329</v>
      </c>
      <c r="JVP40" s="446" t="s">
        <v>131</v>
      </c>
      <c r="JVQ40" s="446" t="s">
        <v>146</v>
      </c>
      <c r="JVR40" s="446">
        <v>1.3</v>
      </c>
      <c r="JVS40" s="451">
        <f>+VLOOKUP(JVN40,[111]Insumos!$A$2:$F$2700,5,FALSE)</f>
        <v>60333</v>
      </c>
      <c r="JVT40" s="451">
        <f>+ROUND(JVR40*JVS40,0)</f>
        <v>78433</v>
      </c>
      <c r="JVU40" s="450" t="s">
        <v>327</v>
      </c>
      <c r="JVV40" s="450" t="s">
        <v>328</v>
      </c>
      <c r="JVW40" s="446" t="s">
        <v>329</v>
      </c>
      <c r="JVX40" s="446" t="s">
        <v>131</v>
      </c>
      <c r="JVY40" s="446" t="s">
        <v>146</v>
      </c>
      <c r="JVZ40" s="446">
        <v>1.3</v>
      </c>
      <c r="JWA40" s="451">
        <f>+VLOOKUP(JVV40,[111]Insumos!$A$2:$F$2700,5,FALSE)</f>
        <v>60333</v>
      </c>
      <c r="JWB40" s="451">
        <f>+ROUND(JVZ40*JWA40,0)</f>
        <v>78433</v>
      </c>
      <c r="JWC40" s="450" t="s">
        <v>327</v>
      </c>
      <c r="JWD40" s="450" t="s">
        <v>328</v>
      </c>
      <c r="JWE40" s="446" t="s">
        <v>329</v>
      </c>
      <c r="JWF40" s="446" t="s">
        <v>131</v>
      </c>
      <c r="JWG40" s="446" t="s">
        <v>146</v>
      </c>
      <c r="JWH40" s="446">
        <v>1.3</v>
      </c>
      <c r="JWI40" s="451">
        <f>+VLOOKUP(JWD40,[111]Insumos!$A$2:$F$2700,5,FALSE)</f>
        <v>60333</v>
      </c>
      <c r="JWJ40" s="451">
        <f>+ROUND(JWH40*JWI40,0)</f>
        <v>78433</v>
      </c>
      <c r="JWK40" s="450" t="s">
        <v>327</v>
      </c>
      <c r="JWL40" s="450" t="s">
        <v>328</v>
      </c>
      <c r="JWM40" s="446" t="s">
        <v>329</v>
      </c>
      <c r="JWN40" s="446" t="s">
        <v>131</v>
      </c>
      <c r="JWO40" s="446" t="s">
        <v>146</v>
      </c>
      <c r="JWP40" s="446">
        <v>1.3</v>
      </c>
      <c r="JWQ40" s="451">
        <f>+VLOOKUP(JWL40,[111]Insumos!$A$2:$F$2700,5,FALSE)</f>
        <v>60333</v>
      </c>
      <c r="JWR40" s="451">
        <f>+ROUND(JWP40*JWQ40,0)</f>
        <v>78433</v>
      </c>
      <c r="JWS40" s="450" t="s">
        <v>327</v>
      </c>
      <c r="JWT40" s="450" t="s">
        <v>328</v>
      </c>
      <c r="JWU40" s="446" t="s">
        <v>329</v>
      </c>
      <c r="JWV40" s="446" t="s">
        <v>131</v>
      </c>
      <c r="JWW40" s="446" t="s">
        <v>146</v>
      </c>
      <c r="JWX40" s="446">
        <v>1.3</v>
      </c>
      <c r="JWY40" s="451">
        <f>+VLOOKUP(JWT40,[111]Insumos!$A$2:$F$2700,5,FALSE)</f>
        <v>60333</v>
      </c>
      <c r="JWZ40" s="451">
        <f>+ROUND(JWX40*JWY40,0)</f>
        <v>78433</v>
      </c>
      <c r="JXA40" s="450" t="s">
        <v>327</v>
      </c>
      <c r="JXB40" s="450" t="s">
        <v>328</v>
      </c>
      <c r="JXC40" s="446" t="s">
        <v>329</v>
      </c>
      <c r="JXD40" s="446" t="s">
        <v>131</v>
      </c>
      <c r="JXE40" s="446" t="s">
        <v>146</v>
      </c>
      <c r="JXF40" s="446">
        <v>1.3</v>
      </c>
      <c r="JXG40" s="451">
        <f>+VLOOKUP(JXB40,[111]Insumos!$A$2:$F$2700,5,FALSE)</f>
        <v>60333</v>
      </c>
      <c r="JXH40" s="451">
        <f>+ROUND(JXF40*JXG40,0)</f>
        <v>78433</v>
      </c>
      <c r="JXI40" s="450" t="s">
        <v>327</v>
      </c>
      <c r="JXJ40" s="450" t="s">
        <v>328</v>
      </c>
      <c r="JXK40" s="446" t="s">
        <v>329</v>
      </c>
      <c r="JXL40" s="446" t="s">
        <v>131</v>
      </c>
      <c r="JXM40" s="446" t="s">
        <v>146</v>
      </c>
      <c r="JXN40" s="446">
        <v>1.3</v>
      </c>
      <c r="JXO40" s="451">
        <f>+VLOOKUP(JXJ40,[111]Insumos!$A$2:$F$2700,5,FALSE)</f>
        <v>60333</v>
      </c>
      <c r="JXP40" s="451">
        <f>+ROUND(JXN40*JXO40,0)</f>
        <v>78433</v>
      </c>
      <c r="JXQ40" s="450" t="s">
        <v>327</v>
      </c>
      <c r="JXR40" s="450" t="s">
        <v>328</v>
      </c>
      <c r="JXS40" s="446" t="s">
        <v>329</v>
      </c>
      <c r="JXT40" s="446" t="s">
        <v>131</v>
      </c>
      <c r="JXU40" s="446" t="s">
        <v>146</v>
      </c>
      <c r="JXV40" s="446">
        <v>1.3</v>
      </c>
      <c r="JXW40" s="451">
        <f>+VLOOKUP(JXR40,[111]Insumos!$A$2:$F$2700,5,FALSE)</f>
        <v>60333</v>
      </c>
      <c r="JXX40" s="451">
        <f>+ROUND(JXV40*JXW40,0)</f>
        <v>78433</v>
      </c>
      <c r="JXY40" s="450" t="s">
        <v>327</v>
      </c>
      <c r="JXZ40" s="450" t="s">
        <v>328</v>
      </c>
      <c r="JYA40" s="446" t="s">
        <v>329</v>
      </c>
      <c r="JYB40" s="446" t="s">
        <v>131</v>
      </c>
      <c r="JYC40" s="446" t="s">
        <v>146</v>
      </c>
      <c r="JYD40" s="446">
        <v>1.3</v>
      </c>
      <c r="JYE40" s="451">
        <f>+VLOOKUP(JXZ40,[111]Insumos!$A$2:$F$2700,5,FALSE)</f>
        <v>60333</v>
      </c>
      <c r="JYF40" s="451">
        <f>+ROUND(JYD40*JYE40,0)</f>
        <v>78433</v>
      </c>
      <c r="JYG40" s="450" t="s">
        <v>327</v>
      </c>
      <c r="JYH40" s="450" t="s">
        <v>328</v>
      </c>
      <c r="JYI40" s="446" t="s">
        <v>329</v>
      </c>
      <c r="JYJ40" s="446" t="s">
        <v>131</v>
      </c>
      <c r="JYK40" s="446" t="s">
        <v>146</v>
      </c>
      <c r="JYL40" s="446">
        <v>1.3</v>
      </c>
      <c r="JYM40" s="451">
        <f>+VLOOKUP(JYH40,[111]Insumos!$A$2:$F$2700,5,FALSE)</f>
        <v>60333</v>
      </c>
      <c r="JYN40" s="451">
        <f>+ROUND(JYL40*JYM40,0)</f>
        <v>78433</v>
      </c>
      <c r="JYO40" s="450" t="s">
        <v>327</v>
      </c>
      <c r="JYP40" s="450" t="s">
        <v>328</v>
      </c>
      <c r="JYQ40" s="446" t="s">
        <v>329</v>
      </c>
      <c r="JYR40" s="446" t="s">
        <v>131</v>
      </c>
      <c r="JYS40" s="446" t="s">
        <v>146</v>
      </c>
      <c r="JYT40" s="446">
        <v>1.3</v>
      </c>
      <c r="JYU40" s="451">
        <f>+VLOOKUP(JYP40,[111]Insumos!$A$2:$F$2700,5,FALSE)</f>
        <v>60333</v>
      </c>
      <c r="JYV40" s="451">
        <f>+ROUND(JYT40*JYU40,0)</f>
        <v>78433</v>
      </c>
      <c r="JYW40" s="450" t="s">
        <v>327</v>
      </c>
      <c r="JYX40" s="450" t="s">
        <v>328</v>
      </c>
      <c r="JYY40" s="446" t="s">
        <v>329</v>
      </c>
      <c r="JYZ40" s="446" t="s">
        <v>131</v>
      </c>
      <c r="JZA40" s="446" t="s">
        <v>146</v>
      </c>
      <c r="JZB40" s="446">
        <v>1.3</v>
      </c>
      <c r="JZC40" s="451">
        <f>+VLOOKUP(JYX40,[111]Insumos!$A$2:$F$2700,5,FALSE)</f>
        <v>60333</v>
      </c>
      <c r="JZD40" s="451">
        <f>+ROUND(JZB40*JZC40,0)</f>
        <v>78433</v>
      </c>
      <c r="JZE40" s="450" t="s">
        <v>327</v>
      </c>
      <c r="JZF40" s="450" t="s">
        <v>328</v>
      </c>
      <c r="JZG40" s="446" t="s">
        <v>329</v>
      </c>
      <c r="JZH40" s="446" t="s">
        <v>131</v>
      </c>
      <c r="JZI40" s="446" t="s">
        <v>146</v>
      </c>
      <c r="JZJ40" s="446">
        <v>1.3</v>
      </c>
      <c r="JZK40" s="451">
        <f>+VLOOKUP(JZF40,[111]Insumos!$A$2:$F$2700,5,FALSE)</f>
        <v>60333</v>
      </c>
      <c r="JZL40" s="451">
        <f>+ROUND(JZJ40*JZK40,0)</f>
        <v>78433</v>
      </c>
      <c r="JZM40" s="450" t="s">
        <v>327</v>
      </c>
      <c r="JZN40" s="450" t="s">
        <v>328</v>
      </c>
      <c r="JZO40" s="446" t="s">
        <v>329</v>
      </c>
      <c r="JZP40" s="446" t="s">
        <v>131</v>
      </c>
      <c r="JZQ40" s="446" t="s">
        <v>146</v>
      </c>
      <c r="JZR40" s="446">
        <v>1.3</v>
      </c>
      <c r="JZS40" s="451">
        <f>+VLOOKUP(JZN40,[111]Insumos!$A$2:$F$2700,5,FALSE)</f>
        <v>60333</v>
      </c>
      <c r="JZT40" s="451">
        <f>+ROUND(JZR40*JZS40,0)</f>
        <v>78433</v>
      </c>
      <c r="JZU40" s="450" t="s">
        <v>327</v>
      </c>
      <c r="JZV40" s="450" t="s">
        <v>328</v>
      </c>
      <c r="JZW40" s="446" t="s">
        <v>329</v>
      </c>
      <c r="JZX40" s="446" t="s">
        <v>131</v>
      </c>
      <c r="JZY40" s="446" t="s">
        <v>146</v>
      </c>
      <c r="JZZ40" s="446">
        <v>1.3</v>
      </c>
      <c r="KAA40" s="451">
        <f>+VLOOKUP(JZV40,[111]Insumos!$A$2:$F$2700,5,FALSE)</f>
        <v>60333</v>
      </c>
      <c r="KAB40" s="451">
        <f>+ROUND(JZZ40*KAA40,0)</f>
        <v>78433</v>
      </c>
      <c r="KAC40" s="450" t="s">
        <v>327</v>
      </c>
      <c r="KAD40" s="450" t="s">
        <v>328</v>
      </c>
      <c r="KAE40" s="446" t="s">
        <v>329</v>
      </c>
      <c r="KAF40" s="446" t="s">
        <v>131</v>
      </c>
      <c r="KAG40" s="446" t="s">
        <v>146</v>
      </c>
      <c r="KAH40" s="446">
        <v>1.3</v>
      </c>
      <c r="KAI40" s="451">
        <f>+VLOOKUP(KAD40,[111]Insumos!$A$2:$F$2700,5,FALSE)</f>
        <v>60333</v>
      </c>
      <c r="KAJ40" s="451">
        <f>+ROUND(KAH40*KAI40,0)</f>
        <v>78433</v>
      </c>
      <c r="KAK40" s="450" t="s">
        <v>327</v>
      </c>
      <c r="KAL40" s="450" t="s">
        <v>328</v>
      </c>
      <c r="KAM40" s="446" t="s">
        <v>329</v>
      </c>
      <c r="KAN40" s="446" t="s">
        <v>131</v>
      </c>
      <c r="KAO40" s="446" t="s">
        <v>146</v>
      </c>
      <c r="KAP40" s="446">
        <v>1.3</v>
      </c>
      <c r="KAQ40" s="451">
        <f>+VLOOKUP(KAL40,[111]Insumos!$A$2:$F$2700,5,FALSE)</f>
        <v>60333</v>
      </c>
      <c r="KAR40" s="451">
        <f>+ROUND(KAP40*KAQ40,0)</f>
        <v>78433</v>
      </c>
      <c r="KAS40" s="450" t="s">
        <v>327</v>
      </c>
      <c r="KAT40" s="450" t="s">
        <v>328</v>
      </c>
      <c r="KAU40" s="446" t="s">
        <v>329</v>
      </c>
      <c r="KAV40" s="446" t="s">
        <v>131</v>
      </c>
      <c r="KAW40" s="446" t="s">
        <v>146</v>
      </c>
      <c r="KAX40" s="446">
        <v>1.3</v>
      </c>
      <c r="KAY40" s="451">
        <f>+VLOOKUP(KAT40,[111]Insumos!$A$2:$F$2700,5,FALSE)</f>
        <v>60333</v>
      </c>
      <c r="KAZ40" s="451">
        <f>+ROUND(KAX40*KAY40,0)</f>
        <v>78433</v>
      </c>
      <c r="KBA40" s="450" t="s">
        <v>327</v>
      </c>
      <c r="KBB40" s="450" t="s">
        <v>328</v>
      </c>
      <c r="KBC40" s="446" t="s">
        <v>329</v>
      </c>
      <c r="KBD40" s="446" t="s">
        <v>131</v>
      </c>
      <c r="KBE40" s="446" t="s">
        <v>146</v>
      </c>
      <c r="KBF40" s="446">
        <v>1.3</v>
      </c>
      <c r="KBG40" s="451">
        <f>+VLOOKUP(KBB40,[111]Insumos!$A$2:$F$2700,5,FALSE)</f>
        <v>60333</v>
      </c>
      <c r="KBH40" s="451">
        <f>+ROUND(KBF40*KBG40,0)</f>
        <v>78433</v>
      </c>
      <c r="KBI40" s="450" t="s">
        <v>327</v>
      </c>
      <c r="KBJ40" s="450" t="s">
        <v>328</v>
      </c>
      <c r="KBK40" s="446" t="s">
        <v>329</v>
      </c>
      <c r="KBL40" s="446" t="s">
        <v>131</v>
      </c>
      <c r="KBM40" s="446" t="s">
        <v>146</v>
      </c>
      <c r="KBN40" s="446">
        <v>1.3</v>
      </c>
      <c r="KBO40" s="451">
        <f>+VLOOKUP(KBJ40,[111]Insumos!$A$2:$F$2700,5,FALSE)</f>
        <v>60333</v>
      </c>
      <c r="KBP40" s="451">
        <f>+ROUND(KBN40*KBO40,0)</f>
        <v>78433</v>
      </c>
      <c r="KBQ40" s="450" t="s">
        <v>327</v>
      </c>
      <c r="KBR40" s="450" t="s">
        <v>328</v>
      </c>
      <c r="KBS40" s="446" t="s">
        <v>329</v>
      </c>
      <c r="KBT40" s="446" t="s">
        <v>131</v>
      </c>
      <c r="KBU40" s="446" t="s">
        <v>146</v>
      </c>
      <c r="KBV40" s="446">
        <v>1.3</v>
      </c>
      <c r="KBW40" s="451">
        <f>+VLOOKUP(KBR40,[111]Insumos!$A$2:$F$2700,5,FALSE)</f>
        <v>60333</v>
      </c>
      <c r="KBX40" s="451">
        <f>+ROUND(KBV40*KBW40,0)</f>
        <v>78433</v>
      </c>
      <c r="KBY40" s="450" t="s">
        <v>327</v>
      </c>
      <c r="KBZ40" s="450" t="s">
        <v>328</v>
      </c>
      <c r="KCA40" s="446" t="s">
        <v>329</v>
      </c>
      <c r="KCB40" s="446" t="s">
        <v>131</v>
      </c>
      <c r="KCC40" s="446" t="s">
        <v>146</v>
      </c>
      <c r="KCD40" s="446">
        <v>1.3</v>
      </c>
      <c r="KCE40" s="451">
        <f>+VLOOKUP(KBZ40,[111]Insumos!$A$2:$F$2700,5,FALSE)</f>
        <v>60333</v>
      </c>
      <c r="KCF40" s="451">
        <f>+ROUND(KCD40*KCE40,0)</f>
        <v>78433</v>
      </c>
      <c r="KCG40" s="450" t="s">
        <v>327</v>
      </c>
      <c r="KCH40" s="450" t="s">
        <v>328</v>
      </c>
      <c r="KCI40" s="446" t="s">
        <v>329</v>
      </c>
      <c r="KCJ40" s="446" t="s">
        <v>131</v>
      </c>
      <c r="KCK40" s="446" t="s">
        <v>146</v>
      </c>
      <c r="KCL40" s="446">
        <v>1.3</v>
      </c>
      <c r="KCM40" s="451">
        <f>+VLOOKUP(KCH40,[111]Insumos!$A$2:$F$2700,5,FALSE)</f>
        <v>60333</v>
      </c>
      <c r="KCN40" s="451">
        <f>+ROUND(KCL40*KCM40,0)</f>
        <v>78433</v>
      </c>
      <c r="KCO40" s="450" t="s">
        <v>327</v>
      </c>
      <c r="KCP40" s="450" t="s">
        <v>328</v>
      </c>
      <c r="KCQ40" s="446" t="s">
        <v>329</v>
      </c>
      <c r="KCR40" s="446" t="s">
        <v>131</v>
      </c>
      <c r="KCS40" s="446" t="s">
        <v>146</v>
      </c>
      <c r="KCT40" s="446">
        <v>1.3</v>
      </c>
      <c r="KCU40" s="451">
        <f>+VLOOKUP(KCP40,[111]Insumos!$A$2:$F$2700,5,FALSE)</f>
        <v>60333</v>
      </c>
      <c r="KCV40" s="451">
        <f>+ROUND(KCT40*KCU40,0)</f>
        <v>78433</v>
      </c>
      <c r="KCW40" s="450" t="s">
        <v>327</v>
      </c>
      <c r="KCX40" s="450" t="s">
        <v>328</v>
      </c>
      <c r="KCY40" s="446" t="s">
        <v>329</v>
      </c>
      <c r="KCZ40" s="446" t="s">
        <v>131</v>
      </c>
      <c r="KDA40" s="446" t="s">
        <v>146</v>
      </c>
      <c r="KDB40" s="446">
        <v>1.3</v>
      </c>
      <c r="KDC40" s="451">
        <f>+VLOOKUP(KCX40,[111]Insumos!$A$2:$F$2700,5,FALSE)</f>
        <v>60333</v>
      </c>
      <c r="KDD40" s="451">
        <f>+ROUND(KDB40*KDC40,0)</f>
        <v>78433</v>
      </c>
      <c r="KDE40" s="450" t="s">
        <v>327</v>
      </c>
      <c r="KDF40" s="450" t="s">
        <v>328</v>
      </c>
      <c r="KDG40" s="446" t="s">
        <v>329</v>
      </c>
      <c r="KDH40" s="446" t="s">
        <v>131</v>
      </c>
      <c r="KDI40" s="446" t="s">
        <v>146</v>
      </c>
      <c r="KDJ40" s="446">
        <v>1.3</v>
      </c>
      <c r="KDK40" s="451">
        <f>+VLOOKUP(KDF40,[111]Insumos!$A$2:$F$2700,5,FALSE)</f>
        <v>60333</v>
      </c>
      <c r="KDL40" s="451">
        <f>+ROUND(KDJ40*KDK40,0)</f>
        <v>78433</v>
      </c>
      <c r="KDM40" s="450" t="s">
        <v>327</v>
      </c>
      <c r="KDN40" s="450" t="s">
        <v>328</v>
      </c>
      <c r="KDO40" s="446" t="s">
        <v>329</v>
      </c>
      <c r="KDP40" s="446" t="s">
        <v>131</v>
      </c>
      <c r="KDQ40" s="446" t="s">
        <v>146</v>
      </c>
      <c r="KDR40" s="446">
        <v>1.3</v>
      </c>
      <c r="KDS40" s="451">
        <f>+VLOOKUP(KDN40,[111]Insumos!$A$2:$F$2700,5,FALSE)</f>
        <v>60333</v>
      </c>
      <c r="KDT40" s="451">
        <f>+ROUND(KDR40*KDS40,0)</f>
        <v>78433</v>
      </c>
      <c r="KDU40" s="450" t="s">
        <v>327</v>
      </c>
      <c r="KDV40" s="450" t="s">
        <v>328</v>
      </c>
      <c r="KDW40" s="446" t="s">
        <v>329</v>
      </c>
      <c r="KDX40" s="446" t="s">
        <v>131</v>
      </c>
      <c r="KDY40" s="446" t="s">
        <v>146</v>
      </c>
      <c r="KDZ40" s="446">
        <v>1.3</v>
      </c>
      <c r="KEA40" s="451">
        <f>+VLOOKUP(KDV40,[111]Insumos!$A$2:$F$2700,5,FALSE)</f>
        <v>60333</v>
      </c>
      <c r="KEB40" s="451">
        <f>+ROUND(KDZ40*KEA40,0)</f>
        <v>78433</v>
      </c>
      <c r="KEC40" s="450" t="s">
        <v>327</v>
      </c>
      <c r="KED40" s="450" t="s">
        <v>328</v>
      </c>
      <c r="KEE40" s="446" t="s">
        <v>329</v>
      </c>
      <c r="KEF40" s="446" t="s">
        <v>131</v>
      </c>
      <c r="KEG40" s="446" t="s">
        <v>146</v>
      </c>
      <c r="KEH40" s="446">
        <v>1.3</v>
      </c>
      <c r="KEI40" s="451">
        <f>+VLOOKUP(KED40,[111]Insumos!$A$2:$F$2700,5,FALSE)</f>
        <v>60333</v>
      </c>
      <c r="KEJ40" s="451">
        <f>+ROUND(KEH40*KEI40,0)</f>
        <v>78433</v>
      </c>
      <c r="KEK40" s="450" t="s">
        <v>327</v>
      </c>
      <c r="KEL40" s="450" t="s">
        <v>328</v>
      </c>
      <c r="KEM40" s="446" t="s">
        <v>329</v>
      </c>
      <c r="KEN40" s="446" t="s">
        <v>131</v>
      </c>
      <c r="KEO40" s="446" t="s">
        <v>146</v>
      </c>
      <c r="KEP40" s="446">
        <v>1.3</v>
      </c>
      <c r="KEQ40" s="451">
        <f>+VLOOKUP(KEL40,[111]Insumos!$A$2:$F$2700,5,FALSE)</f>
        <v>60333</v>
      </c>
      <c r="KER40" s="451">
        <f>+ROUND(KEP40*KEQ40,0)</f>
        <v>78433</v>
      </c>
      <c r="KES40" s="450" t="s">
        <v>327</v>
      </c>
      <c r="KET40" s="450" t="s">
        <v>328</v>
      </c>
      <c r="KEU40" s="446" t="s">
        <v>329</v>
      </c>
      <c r="KEV40" s="446" t="s">
        <v>131</v>
      </c>
      <c r="KEW40" s="446" t="s">
        <v>146</v>
      </c>
      <c r="KEX40" s="446">
        <v>1.3</v>
      </c>
      <c r="KEY40" s="451">
        <f>+VLOOKUP(KET40,[111]Insumos!$A$2:$F$2700,5,FALSE)</f>
        <v>60333</v>
      </c>
      <c r="KEZ40" s="451">
        <f>+ROUND(KEX40*KEY40,0)</f>
        <v>78433</v>
      </c>
      <c r="KFA40" s="450" t="s">
        <v>327</v>
      </c>
      <c r="KFB40" s="450" t="s">
        <v>328</v>
      </c>
      <c r="KFC40" s="446" t="s">
        <v>329</v>
      </c>
      <c r="KFD40" s="446" t="s">
        <v>131</v>
      </c>
      <c r="KFE40" s="446" t="s">
        <v>146</v>
      </c>
      <c r="KFF40" s="446">
        <v>1.3</v>
      </c>
      <c r="KFG40" s="451">
        <f>+VLOOKUP(KFB40,[111]Insumos!$A$2:$F$2700,5,FALSE)</f>
        <v>60333</v>
      </c>
      <c r="KFH40" s="451">
        <f>+ROUND(KFF40*KFG40,0)</f>
        <v>78433</v>
      </c>
      <c r="KFI40" s="450" t="s">
        <v>327</v>
      </c>
      <c r="KFJ40" s="450" t="s">
        <v>328</v>
      </c>
      <c r="KFK40" s="446" t="s">
        <v>329</v>
      </c>
      <c r="KFL40" s="446" t="s">
        <v>131</v>
      </c>
      <c r="KFM40" s="446" t="s">
        <v>146</v>
      </c>
      <c r="KFN40" s="446">
        <v>1.3</v>
      </c>
      <c r="KFO40" s="451">
        <f>+VLOOKUP(KFJ40,[111]Insumos!$A$2:$F$2700,5,FALSE)</f>
        <v>60333</v>
      </c>
      <c r="KFP40" s="451">
        <f>+ROUND(KFN40*KFO40,0)</f>
        <v>78433</v>
      </c>
      <c r="KFQ40" s="450" t="s">
        <v>327</v>
      </c>
      <c r="KFR40" s="450" t="s">
        <v>328</v>
      </c>
      <c r="KFS40" s="446" t="s">
        <v>329</v>
      </c>
      <c r="KFT40" s="446" t="s">
        <v>131</v>
      </c>
      <c r="KFU40" s="446" t="s">
        <v>146</v>
      </c>
      <c r="KFV40" s="446">
        <v>1.3</v>
      </c>
      <c r="KFW40" s="451">
        <f>+VLOOKUP(KFR40,[111]Insumos!$A$2:$F$2700,5,FALSE)</f>
        <v>60333</v>
      </c>
      <c r="KFX40" s="451">
        <f>+ROUND(KFV40*KFW40,0)</f>
        <v>78433</v>
      </c>
      <c r="KFY40" s="450" t="s">
        <v>327</v>
      </c>
      <c r="KFZ40" s="450" t="s">
        <v>328</v>
      </c>
      <c r="KGA40" s="446" t="s">
        <v>329</v>
      </c>
      <c r="KGB40" s="446" t="s">
        <v>131</v>
      </c>
      <c r="KGC40" s="446" t="s">
        <v>146</v>
      </c>
      <c r="KGD40" s="446">
        <v>1.3</v>
      </c>
      <c r="KGE40" s="451">
        <f>+VLOOKUP(KFZ40,[111]Insumos!$A$2:$F$2700,5,FALSE)</f>
        <v>60333</v>
      </c>
      <c r="KGF40" s="451">
        <f>+ROUND(KGD40*KGE40,0)</f>
        <v>78433</v>
      </c>
      <c r="KGG40" s="450" t="s">
        <v>327</v>
      </c>
      <c r="KGH40" s="450" t="s">
        <v>328</v>
      </c>
      <c r="KGI40" s="446" t="s">
        <v>329</v>
      </c>
      <c r="KGJ40" s="446" t="s">
        <v>131</v>
      </c>
      <c r="KGK40" s="446" t="s">
        <v>146</v>
      </c>
      <c r="KGL40" s="446">
        <v>1.3</v>
      </c>
      <c r="KGM40" s="451">
        <f>+VLOOKUP(KGH40,[111]Insumos!$A$2:$F$2700,5,FALSE)</f>
        <v>60333</v>
      </c>
      <c r="KGN40" s="451">
        <f>+ROUND(KGL40*KGM40,0)</f>
        <v>78433</v>
      </c>
      <c r="KGO40" s="450" t="s">
        <v>327</v>
      </c>
      <c r="KGP40" s="450" t="s">
        <v>328</v>
      </c>
      <c r="KGQ40" s="446" t="s">
        <v>329</v>
      </c>
      <c r="KGR40" s="446" t="s">
        <v>131</v>
      </c>
      <c r="KGS40" s="446" t="s">
        <v>146</v>
      </c>
      <c r="KGT40" s="446">
        <v>1.3</v>
      </c>
      <c r="KGU40" s="451">
        <f>+VLOOKUP(KGP40,[111]Insumos!$A$2:$F$2700,5,FALSE)</f>
        <v>60333</v>
      </c>
      <c r="KGV40" s="451">
        <f>+ROUND(KGT40*KGU40,0)</f>
        <v>78433</v>
      </c>
      <c r="KGW40" s="450" t="s">
        <v>327</v>
      </c>
      <c r="KGX40" s="450" t="s">
        <v>328</v>
      </c>
      <c r="KGY40" s="446" t="s">
        <v>329</v>
      </c>
      <c r="KGZ40" s="446" t="s">
        <v>131</v>
      </c>
      <c r="KHA40" s="446" t="s">
        <v>146</v>
      </c>
      <c r="KHB40" s="446">
        <v>1.3</v>
      </c>
      <c r="KHC40" s="451">
        <f>+VLOOKUP(KGX40,[111]Insumos!$A$2:$F$2700,5,FALSE)</f>
        <v>60333</v>
      </c>
      <c r="KHD40" s="451">
        <f>+ROUND(KHB40*KHC40,0)</f>
        <v>78433</v>
      </c>
      <c r="KHE40" s="450" t="s">
        <v>327</v>
      </c>
      <c r="KHF40" s="450" t="s">
        <v>328</v>
      </c>
      <c r="KHG40" s="446" t="s">
        <v>329</v>
      </c>
      <c r="KHH40" s="446" t="s">
        <v>131</v>
      </c>
      <c r="KHI40" s="446" t="s">
        <v>146</v>
      </c>
      <c r="KHJ40" s="446">
        <v>1.3</v>
      </c>
      <c r="KHK40" s="451">
        <f>+VLOOKUP(KHF40,[111]Insumos!$A$2:$F$2700,5,FALSE)</f>
        <v>60333</v>
      </c>
      <c r="KHL40" s="451">
        <f>+ROUND(KHJ40*KHK40,0)</f>
        <v>78433</v>
      </c>
      <c r="KHM40" s="450" t="s">
        <v>327</v>
      </c>
      <c r="KHN40" s="450" t="s">
        <v>328</v>
      </c>
      <c r="KHO40" s="446" t="s">
        <v>329</v>
      </c>
      <c r="KHP40" s="446" t="s">
        <v>131</v>
      </c>
      <c r="KHQ40" s="446" t="s">
        <v>146</v>
      </c>
      <c r="KHR40" s="446">
        <v>1.3</v>
      </c>
      <c r="KHS40" s="451">
        <f>+VLOOKUP(KHN40,[111]Insumos!$A$2:$F$2700,5,FALSE)</f>
        <v>60333</v>
      </c>
      <c r="KHT40" s="451">
        <f>+ROUND(KHR40*KHS40,0)</f>
        <v>78433</v>
      </c>
      <c r="KHU40" s="450" t="s">
        <v>327</v>
      </c>
      <c r="KHV40" s="450" t="s">
        <v>328</v>
      </c>
      <c r="KHW40" s="446" t="s">
        <v>329</v>
      </c>
      <c r="KHX40" s="446" t="s">
        <v>131</v>
      </c>
      <c r="KHY40" s="446" t="s">
        <v>146</v>
      </c>
      <c r="KHZ40" s="446">
        <v>1.3</v>
      </c>
      <c r="KIA40" s="451">
        <f>+VLOOKUP(KHV40,[111]Insumos!$A$2:$F$2700,5,FALSE)</f>
        <v>60333</v>
      </c>
      <c r="KIB40" s="451">
        <f>+ROUND(KHZ40*KIA40,0)</f>
        <v>78433</v>
      </c>
      <c r="KIC40" s="450" t="s">
        <v>327</v>
      </c>
      <c r="KID40" s="450" t="s">
        <v>328</v>
      </c>
      <c r="KIE40" s="446" t="s">
        <v>329</v>
      </c>
      <c r="KIF40" s="446" t="s">
        <v>131</v>
      </c>
      <c r="KIG40" s="446" t="s">
        <v>146</v>
      </c>
      <c r="KIH40" s="446">
        <v>1.3</v>
      </c>
      <c r="KII40" s="451">
        <f>+VLOOKUP(KID40,[111]Insumos!$A$2:$F$2700,5,FALSE)</f>
        <v>60333</v>
      </c>
      <c r="KIJ40" s="451">
        <f>+ROUND(KIH40*KII40,0)</f>
        <v>78433</v>
      </c>
      <c r="KIK40" s="450" t="s">
        <v>327</v>
      </c>
      <c r="KIL40" s="450" t="s">
        <v>328</v>
      </c>
      <c r="KIM40" s="446" t="s">
        <v>329</v>
      </c>
      <c r="KIN40" s="446" t="s">
        <v>131</v>
      </c>
      <c r="KIO40" s="446" t="s">
        <v>146</v>
      </c>
      <c r="KIP40" s="446">
        <v>1.3</v>
      </c>
      <c r="KIQ40" s="451">
        <f>+VLOOKUP(KIL40,[111]Insumos!$A$2:$F$2700,5,FALSE)</f>
        <v>60333</v>
      </c>
      <c r="KIR40" s="451">
        <f>+ROUND(KIP40*KIQ40,0)</f>
        <v>78433</v>
      </c>
      <c r="KIS40" s="450" t="s">
        <v>327</v>
      </c>
      <c r="KIT40" s="450" t="s">
        <v>328</v>
      </c>
      <c r="KIU40" s="446" t="s">
        <v>329</v>
      </c>
      <c r="KIV40" s="446" t="s">
        <v>131</v>
      </c>
      <c r="KIW40" s="446" t="s">
        <v>146</v>
      </c>
      <c r="KIX40" s="446">
        <v>1.3</v>
      </c>
      <c r="KIY40" s="451">
        <f>+VLOOKUP(KIT40,[111]Insumos!$A$2:$F$2700,5,FALSE)</f>
        <v>60333</v>
      </c>
      <c r="KIZ40" s="451">
        <f>+ROUND(KIX40*KIY40,0)</f>
        <v>78433</v>
      </c>
      <c r="KJA40" s="450" t="s">
        <v>327</v>
      </c>
      <c r="KJB40" s="450" t="s">
        <v>328</v>
      </c>
      <c r="KJC40" s="446" t="s">
        <v>329</v>
      </c>
      <c r="KJD40" s="446" t="s">
        <v>131</v>
      </c>
      <c r="KJE40" s="446" t="s">
        <v>146</v>
      </c>
      <c r="KJF40" s="446">
        <v>1.3</v>
      </c>
      <c r="KJG40" s="451">
        <f>+VLOOKUP(KJB40,[111]Insumos!$A$2:$F$2700,5,FALSE)</f>
        <v>60333</v>
      </c>
      <c r="KJH40" s="451">
        <f>+ROUND(KJF40*KJG40,0)</f>
        <v>78433</v>
      </c>
      <c r="KJI40" s="450" t="s">
        <v>327</v>
      </c>
      <c r="KJJ40" s="450" t="s">
        <v>328</v>
      </c>
      <c r="KJK40" s="446" t="s">
        <v>329</v>
      </c>
      <c r="KJL40" s="446" t="s">
        <v>131</v>
      </c>
      <c r="KJM40" s="446" t="s">
        <v>146</v>
      </c>
      <c r="KJN40" s="446">
        <v>1.3</v>
      </c>
      <c r="KJO40" s="451">
        <f>+VLOOKUP(KJJ40,[111]Insumos!$A$2:$F$2700,5,FALSE)</f>
        <v>60333</v>
      </c>
      <c r="KJP40" s="451">
        <f>+ROUND(KJN40*KJO40,0)</f>
        <v>78433</v>
      </c>
      <c r="KJQ40" s="450" t="s">
        <v>327</v>
      </c>
      <c r="KJR40" s="450" t="s">
        <v>328</v>
      </c>
      <c r="KJS40" s="446" t="s">
        <v>329</v>
      </c>
      <c r="KJT40" s="446" t="s">
        <v>131</v>
      </c>
      <c r="KJU40" s="446" t="s">
        <v>146</v>
      </c>
      <c r="KJV40" s="446">
        <v>1.3</v>
      </c>
      <c r="KJW40" s="451">
        <f>+VLOOKUP(KJR40,[111]Insumos!$A$2:$F$2700,5,FALSE)</f>
        <v>60333</v>
      </c>
      <c r="KJX40" s="451">
        <f>+ROUND(KJV40*KJW40,0)</f>
        <v>78433</v>
      </c>
      <c r="KJY40" s="450" t="s">
        <v>327</v>
      </c>
      <c r="KJZ40" s="450" t="s">
        <v>328</v>
      </c>
      <c r="KKA40" s="446" t="s">
        <v>329</v>
      </c>
      <c r="KKB40" s="446" t="s">
        <v>131</v>
      </c>
      <c r="KKC40" s="446" t="s">
        <v>146</v>
      </c>
      <c r="KKD40" s="446">
        <v>1.3</v>
      </c>
      <c r="KKE40" s="451">
        <f>+VLOOKUP(KJZ40,[111]Insumos!$A$2:$F$2700,5,FALSE)</f>
        <v>60333</v>
      </c>
      <c r="KKF40" s="451">
        <f>+ROUND(KKD40*KKE40,0)</f>
        <v>78433</v>
      </c>
      <c r="KKG40" s="450" t="s">
        <v>327</v>
      </c>
      <c r="KKH40" s="450" t="s">
        <v>328</v>
      </c>
      <c r="KKI40" s="446" t="s">
        <v>329</v>
      </c>
      <c r="KKJ40" s="446" t="s">
        <v>131</v>
      </c>
      <c r="KKK40" s="446" t="s">
        <v>146</v>
      </c>
      <c r="KKL40" s="446">
        <v>1.3</v>
      </c>
      <c r="KKM40" s="451">
        <f>+VLOOKUP(KKH40,[111]Insumos!$A$2:$F$2700,5,FALSE)</f>
        <v>60333</v>
      </c>
      <c r="KKN40" s="451">
        <f>+ROUND(KKL40*KKM40,0)</f>
        <v>78433</v>
      </c>
      <c r="KKO40" s="450" t="s">
        <v>327</v>
      </c>
      <c r="KKP40" s="450" t="s">
        <v>328</v>
      </c>
      <c r="KKQ40" s="446" t="s">
        <v>329</v>
      </c>
      <c r="KKR40" s="446" t="s">
        <v>131</v>
      </c>
      <c r="KKS40" s="446" t="s">
        <v>146</v>
      </c>
      <c r="KKT40" s="446">
        <v>1.3</v>
      </c>
      <c r="KKU40" s="451">
        <f>+VLOOKUP(KKP40,[111]Insumos!$A$2:$F$2700,5,FALSE)</f>
        <v>60333</v>
      </c>
      <c r="KKV40" s="451">
        <f>+ROUND(KKT40*KKU40,0)</f>
        <v>78433</v>
      </c>
      <c r="KKW40" s="450" t="s">
        <v>327</v>
      </c>
      <c r="KKX40" s="450" t="s">
        <v>328</v>
      </c>
      <c r="KKY40" s="446" t="s">
        <v>329</v>
      </c>
      <c r="KKZ40" s="446" t="s">
        <v>131</v>
      </c>
      <c r="KLA40" s="446" t="s">
        <v>146</v>
      </c>
      <c r="KLB40" s="446">
        <v>1.3</v>
      </c>
      <c r="KLC40" s="451">
        <f>+VLOOKUP(KKX40,[111]Insumos!$A$2:$F$2700,5,FALSE)</f>
        <v>60333</v>
      </c>
      <c r="KLD40" s="451">
        <f>+ROUND(KLB40*KLC40,0)</f>
        <v>78433</v>
      </c>
      <c r="KLE40" s="450" t="s">
        <v>327</v>
      </c>
      <c r="KLF40" s="450" t="s">
        <v>328</v>
      </c>
      <c r="KLG40" s="446" t="s">
        <v>329</v>
      </c>
      <c r="KLH40" s="446" t="s">
        <v>131</v>
      </c>
      <c r="KLI40" s="446" t="s">
        <v>146</v>
      </c>
      <c r="KLJ40" s="446">
        <v>1.3</v>
      </c>
      <c r="KLK40" s="451">
        <f>+VLOOKUP(KLF40,[111]Insumos!$A$2:$F$2700,5,FALSE)</f>
        <v>60333</v>
      </c>
      <c r="KLL40" s="451">
        <f>+ROUND(KLJ40*KLK40,0)</f>
        <v>78433</v>
      </c>
      <c r="KLM40" s="450" t="s">
        <v>327</v>
      </c>
      <c r="KLN40" s="450" t="s">
        <v>328</v>
      </c>
      <c r="KLO40" s="446" t="s">
        <v>329</v>
      </c>
      <c r="KLP40" s="446" t="s">
        <v>131</v>
      </c>
      <c r="KLQ40" s="446" t="s">
        <v>146</v>
      </c>
      <c r="KLR40" s="446">
        <v>1.3</v>
      </c>
      <c r="KLS40" s="451">
        <f>+VLOOKUP(KLN40,[111]Insumos!$A$2:$F$2700,5,FALSE)</f>
        <v>60333</v>
      </c>
      <c r="KLT40" s="451">
        <f>+ROUND(KLR40*KLS40,0)</f>
        <v>78433</v>
      </c>
      <c r="KLU40" s="450" t="s">
        <v>327</v>
      </c>
      <c r="KLV40" s="450" t="s">
        <v>328</v>
      </c>
      <c r="KLW40" s="446" t="s">
        <v>329</v>
      </c>
      <c r="KLX40" s="446" t="s">
        <v>131</v>
      </c>
      <c r="KLY40" s="446" t="s">
        <v>146</v>
      </c>
      <c r="KLZ40" s="446">
        <v>1.3</v>
      </c>
      <c r="KMA40" s="451">
        <f>+VLOOKUP(KLV40,[111]Insumos!$A$2:$F$2700,5,FALSE)</f>
        <v>60333</v>
      </c>
      <c r="KMB40" s="451">
        <f>+ROUND(KLZ40*KMA40,0)</f>
        <v>78433</v>
      </c>
      <c r="KMC40" s="450" t="s">
        <v>327</v>
      </c>
      <c r="KMD40" s="450" t="s">
        <v>328</v>
      </c>
      <c r="KME40" s="446" t="s">
        <v>329</v>
      </c>
      <c r="KMF40" s="446" t="s">
        <v>131</v>
      </c>
      <c r="KMG40" s="446" t="s">
        <v>146</v>
      </c>
      <c r="KMH40" s="446">
        <v>1.3</v>
      </c>
      <c r="KMI40" s="451">
        <f>+VLOOKUP(KMD40,[111]Insumos!$A$2:$F$2700,5,FALSE)</f>
        <v>60333</v>
      </c>
      <c r="KMJ40" s="451">
        <f>+ROUND(KMH40*KMI40,0)</f>
        <v>78433</v>
      </c>
      <c r="KMK40" s="450" t="s">
        <v>327</v>
      </c>
      <c r="KML40" s="450" t="s">
        <v>328</v>
      </c>
      <c r="KMM40" s="446" t="s">
        <v>329</v>
      </c>
      <c r="KMN40" s="446" t="s">
        <v>131</v>
      </c>
      <c r="KMO40" s="446" t="s">
        <v>146</v>
      </c>
      <c r="KMP40" s="446">
        <v>1.3</v>
      </c>
      <c r="KMQ40" s="451">
        <f>+VLOOKUP(KML40,[111]Insumos!$A$2:$F$2700,5,FALSE)</f>
        <v>60333</v>
      </c>
      <c r="KMR40" s="451">
        <f>+ROUND(KMP40*KMQ40,0)</f>
        <v>78433</v>
      </c>
      <c r="KMS40" s="450" t="s">
        <v>327</v>
      </c>
      <c r="KMT40" s="450" t="s">
        <v>328</v>
      </c>
      <c r="KMU40" s="446" t="s">
        <v>329</v>
      </c>
      <c r="KMV40" s="446" t="s">
        <v>131</v>
      </c>
      <c r="KMW40" s="446" t="s">
        <v>146</v>
      </c>
      <c r="KMX40" s="446">
        <v>1.3</v>
      </c>
      <c r="KMY40" s="451">
        <f>+VLOOKUP(KMT40,[111]Insumos!$A$2:$F$2700,5,FALSE)</f>
        <v>60333</v>
      </c>
      <c r="KMZ40" s="451">
        <f>+ROUND(KMX40*KMY40,0)</f>
        <v>78433</v>
      </c>
      <c r="KNA40" s="450" t="s">
        <v>327</v>
      </c>
      <c r="KNB40" s="450" t="s">
        <v>328</v>
      </c>
      <c r="KNC40" s="446" t="s">
        <v>329</v>
      </c>
      <c r="KND40" s="446" t="s">
        <v>131</v>
      </c>
      <c r="KNE40" s="446" t="s">
        <v>146</v>
      </c>
      <c r="KNF40" s="446">
        <v>1.3</v>
      </c>
      <c r="KNG40" s="451">
        <f>+VLOOKUP(KNB40,[111]Insumos!$A$2:$F$2700,5,FALSE)</f>
        <v>60333</v>
      </c>
      <c r="KNH40" s="451">
        <f>+ROUND(KNF40*KNG40,0)</f>
        <v>78433</v>
      </c>
      <c r="KNI40" s="450" t="s">
        <v>327</v>
      </c>
      <c r="KNJ40" s="450" t="s">
        <v>328</v>
      </c>
      <c r="KNK40" s="446" t="s">
        <v>329</v>
      </c>
      <c r="KNL40" s="446" t="s">
        <v>131</v>
      </c>
      <c r="KNM40" s="446" t="s">
        <v>146</v>
      </c>
      <c r="KNN40" s="446">
        <v>1.3</v>
      </c>
      <c r="KNO40" s="451">
        <f>+VLOOKUP(KNJ40,[111]Insumos!$A$2:$F$2700,5,FALSE)</f>
        <v>60333</v>
      </c>
      <c r="KNP40" s="451">
        <f>+ROUND(KNN40*KNO40,0)</f>
        <v>78433</v>
      </c>
      <c r="KNQ40" s="450" t="s">
        <v>327</v>
      </c>
      <c r="KNR40" s="450" t="s">
        <v>328</v>
      </c>
      <c r="KNS40" s="446" t="s">
        <v>329</v>
      </c>
      <c r="KNT40" s="446" t="s">
        <v>131</v>
      </c>
      <c r="KNU40" s="446" t="s">
        <v>146</v>
      </c>
      <c r="KNV40" s="446">
        <v>1.3</v>
      </c>
      <c r="KNW40" s="451">
        <f>+VLOOKUP(KNR40,[111]Insumos!$A$2:$F$2700,5,FALSE)</f>
        <v>60333</v>
      </c>
      <c r="KNX40" s="451">
        <f>+ROUND(KNV40*KNW40,0)</f>
        <v>78433</v>
      </c>
      <c r="KNY40" s="450" t="s">
        <v>327</v>
      </c>
      <c r="KNZ40" s="450" t="s">
        <v>328</v>
      </c>
      <c r="KOA40" s="446" t="s">
        <v>329</v>
      </c>
      <c r="KOB40" s="446" t="s">
        <v>131</v>
      </c>
      <c r="KOC40" s="446" t="s">
        <v>146</v>
      </c>
      <c r="KOD40" s="446">
        <v>1.3</v>
      </c>
      <c r="KOE40" s="451">
        <f>+VLOOKUP(KNZ40,[111]Insumos!$A$2:$F$2700,5,FALSE)</f>
        <v>60333</v>
      </c>
      <c r="KOF40" s="451">
        <f>+ROUND(KOD40*KOE40,0)</f>
        <v>78433</v>
      </c>
      <c r="KOG40" s="450" t="s">
        <v>327</v>
      </c>
      <c r="KOH40" s="450" t="s">
        <v>328</v>
      </c>
      <c r="KOI40" s="446" t="s">
        <v>329</v>
      </c>
      <c r="KOJ40" s="446" t="s">
        <v>131</v>
      </c>
      <c r="KOK40" s="446" t="s">
        <v>146</v>
      </c>
      <c r="KOL40" s="446">
        <v>1.3</v>
      </c>
      <c r="KOM40" s="451">
        <f>+VLOOKUP(KOH40,[111]Insumos!$A$2:$F$2700,5,FALSE)</f>
        <v>60333</v>
      </c>
      <c r="KON40" s="451">
        <f>+ROUND(KOL40*KOM40,0)</f>
        <v>78433</v>
      </c>
      <c r="KOO40" s="450" t="s">
        <v>327</v>
      </c>
      <c r="KOP40" s="450" t="s">
        <v>328</v>
      </c>
      <c r="KOQ40" s="446" t="s">
        <v>329</v>
      </c>
      <c r="KOR40" s="446" t="s">
        <v>131</v>
      </c>
      <c r="KOS40" s="446" t="s">
        <v>146</v>
      </c>
      <c r="KOT40" s="446">
        <v>1.3</v>
      </c>
      <c r="KOU40" s="451">
        <f>+VLOOKUP(KOP40,[111]Insumos!$A$2:$F$2700,5,FALSE)</f>
        <v>60333</v>
      </c>
      <c r="KOV40" s="451">
        <f>+ROUND(KOT40*KOU40,0)</f>
        <v>78433</v>
      </c>
      <c r="KOW40" s="450" t="s">
        <v>327</v>
      </c>
      <c r="KOX40" s="450" t="s">
        <v>328</v>
      </c>
      <c r="KOY40" s="446" t="s">
        <v>329</v>
      </c>
      <c r="KOZ40" s="446" t="s">
        <v>131</v>
      </c>
      <c r="KPA40" s="446" t="s">
        <v>146</v>
      </c>
      <c r="KPB40" s="446">
        <v>1.3</v>
      </c>
      <c r="KPC40" s="451">
        <f>+VLOOKUP(KOX40,[111]Insumos!$A$2:$F$2700,5,FALSE)</f>
        <v>60333</v>
      </c>
      <c r="KPD40" s="451">
        <f>+ROUND(KPB40*KPC40,0)</f>
        <v>78433</v>
      </c>
      <c r="KPE40" s="450" t="s">
        <v>327</v>
      </c>
      <c r="KPF40" s="450" t="s">
        <v>328</v>
      </c>
      <c r="KPG40" s="446" t="s">
        <v>329</v>
      </c>
      <c r="KPH40" s="446" t="s">
        <v>131</v>
      </c>
      <c r="KPI40" s="446" t="s">
        <v>146</v>
      </c>
      <c r="KPJ40" s="446">
        <v>1.3</v>
      </c>
      <c r="KPK40" s="451">
        <f>+VLOOKUP(KPF40,[111]Insumos!$A$2:$F$2700,5,FALSE)</f>
        <v>60333</v>
      </c>
      <c r="KPL40" s="451">
        <f>+ROUND(KPJ40*KPK40,0)</f>
        <v>78433</v>
      </c>
      <c r="KPM40" s="450" t="s">
        <v>327</v>
      </c>
      <c r="KPN40" s="450" t="s">
        <v>328</v>
      </c>
      <c r="KPO40" s="446" t="s">
        <v>329</v>
      </c>
      <c r="KPP40" s="446" t="s">
        <v>131</v>
      </c>
      <c r="KPQ40" s="446" t="s">
        <v>146</v>
      </c>
      <c r="KPR40" s="446">
        <v>1.3</v>
      </c>
      <c r="KPS40" s="451">
        <f>+VLOOKUP(KPN40,[111]Insumos!$A$2:$F$2700,5,FALSE)</f>
        <v>60333</v>
      </c>
      <c r="KPT40" s="451">
        <f>+ROUND(KPR40*KPS40,0)</f>
        <v>78433</v>
      </c>
      <c r="KPU40" s="450" t="s">
        <v>327</v>
      </c>
      <c r="KPV40" s="450" t="s">
        <v>328</v>
      </c>
      <c r="KPW40" s="446" t="s">
        <v>329</v>
      </c>
      <c r="KPX40" s="446" t="s">
        <v>131</v>
      </c>
      <c r="KPY40" s="446" t="s">
        <v>146</v>
      </c>
      <c r="KPZ40" s="446">
        <v>1.3</v>
      </c>
      <c r="KQA40" s="451">
        <f>+VLOOKUP(KPV40,[111]Insumos!$A$2:$F$2700,5,FALSE)</f>
        <v>60333</v>
      </c>
      <c r="KQB40" s="451">
        <f>+ROUND(KPZ40*KQA40,0)</f>
        <v>78433</v>
      </c>
      <c r="KQC40" s="450" t="s">
        <v>327</v>
      </c>
      <c r="KQD40" s="450" t="s">
        <v>328</v>
      </c>
      <c r="KQE40" s="446" t="s">
        <v>329</v>
      </c>
      <c r="KQF40" s="446" t="s">
        <v>131</v>
      </c>
      <c r="KQG40" s="446" t="s">
        <v>146</v>
      </c>
      <c r="KQH40" s="446">
        <v>1.3</v>
      </c>
      <c r="KQI40" s="451">
        <f>+VLOOKUP(KQD40,[111]Insumos!$A$2:$F$2700,5,FALSE)</f>
        <v>60333</v>
      </c>
      <c r="KQJ40" s="451">
        <f>+ROUND(KQH40*KQI40,0)</f>
        <v>78433</v>
      </c>
      <c r="KQK40" s="450" t="s">
        <v>327</v>
      </c>
      <c r="KQL40" s="450" t="s">
        <v>328</v>
      </c>
      <c r="KQM40" s="446" t="s">
        <v>329</v>
      </c>
      <c r="KQN40" s="446" t="s">
        <v>131</v>
      </c>
      <c r="KQO40" s="446" t="s">
        <v>146</v>
      </c>
      <c r="KQP40" s="446">
        <v>1.3</v>
      </c>
      <c r="KQQ40" s="451">
        <f>+VLOOKUP(KQL40,[111]Insumos!$A$2:$F$2700,5,FALSE)</f>
        <v>60333</v>
      </c>
      <c r="KQR40" s="451">
        <f>+ROUND(KQP40*KQQ40,0)</f>
        <v>78433</v>
      </c>
      <c r="KQS40" s="450" t="s">
        <v>327</v>
      </c>
      <c r="KQT40" s="450" t="s">
        <v>328</v>
      </c>
      <c r="KQU40" s="446" t="s">
        <v>329</v>
      </c>
      <c r="KQV40" s="446" t="s">
        <v>131</v>
      </c>
      <c r="KQW40" s="446" t="s">
        <v>146</v>
      </c>
      <c r="KQX40" s="446">
        <v>1.3</v>
      </c>
      <c r="KQY40" s="451">
        <f>+VLOOKUP(KQT40,[111]Insumos!$A$2:$F$2700,5,FALSE)</f>
        <v>60333</v>
      </c>
      <c r="KQZ40" s="451">
        <f>+ROUND(KQX40*KQY40,0)</f>
        <v>78433</v>
      </c>
      <c r="KRA40" s="450" t="s">
        <v>327</v>
      </c>
      <c r="KRB40" s="450" t="s">
        <v>328</v>
      </c>
      <c r="KRC40" s="446" t="s">
        <v>329</v>
      </c>
      <c r="KRD40" s="446" t="s">
        <v>131</v>
      </c>
      <c r="KRE40" s="446" t="s">
        <v>146</v>
      </c>
      <c r="KRF40" s="446">
        <v>1.3</v>
      </c>
      <c r="KRG40" s="451">
        <f>+VLOOKUP(KRB40,[111]Insumos!$A$2:$F$2700,5,FALSE)</f>
        <v>60333</v>
      </c>
      <c r="KRH40" s="451">
        <f>+ROUND(KRF40*KRG40,0)</f>
        <v>78433</v>
      </c>
      <c r="KRI40" s="450" t="s">
        <v>327</v>
      </c>
      <c r="KRJ40" s="450" t="s">
        <v>328</v>
      </c>
      <c r="KRK40" s="446" t="s">
        <v>329</v>
      </c>
      <c r="KRL40" s="446" t="s">
        <v>131</v>
      </c>
      <c r="KRM40" s="446" t="s">
        <v>146</v>
      </c>
      <c r="KRN40" s="446">
        <v>1.3</v>
      </c>
      <c r="KRO40" s="451">
        <f>+VLOOKUP(KRJ40,[111]Insumos!$A$2:$F$2700,5,FALSE)</f>
        <v>60333</v>
      </c>
      <c r="KRP40" s="451">
        <f>+ROUND(KRN40*KRO40,0)</f>
        <v>78433</v>
      </c>
      <c r="KRQ40" s="450" t="s">
        <v>327</v>
      </c>
      <c r="KRR40" s="450" t="s">
        <v>328</v>
      </c>
      <c r="KRS40" s="446" t="s">
        <v>329</v>
      </c>
      <c r="KRT40" s="446" t="s">
        <v>131</v>
      </c>
      <c r="KRU40" s="446" t="s">
        <v>146</v>
      </c>
      <c r="KRV40" s="446">
        <v>1.3</v>
      </c>
      <c r="KRW40" s="451">
        <f>+VLOOKUP(KRR40,[111]Insumos!$A$2:$F$2700,5,FALSE)</f>
        <v>60333</v>
      </c>
      <c r="KRX40" s="451">
        <f>+ROUND(KRV40*KRW40,0)</f>
        <v>78433</v>
      </c>
      <c r="KRY40" s="450" t="s">
        <v>327</v>
      </c>
      <c r="KRZ40" s="450" t="s">
        <v>328</v>
      </c>
      <c r="KSA40" s="446" t="s">
        <v>329</v>
      </c>
      <c r="KSB40" s="446" t="s">
        <v>131</v>
      </c>
      <c r="KSC40" s="446" t="s">
        <v>146</v>
      </c>
      <c r="KSD40" s="446">
        <v>1.3</v>
      </c>
      <c r="KSE40" s="451">
        <f>+VLOOKUP(KRZ40,[111]Insumos!$A$2:$F$2700,5,FALSE)</f>
        <v>60333</v>
      </c>
      <c r="KSF40" s="451">
        <f>+ROUND(KSD40*KSE40,0)</f>
        <v>78433</v>
      </c>
      <c r="KSG40" s="450" t="s">
        <v>327</v>
      </c>
      <c r="KSH40" s="450" t="s">
        <v>328</v>
      </c>
      <c r="KSI40" s="446" t="s">
        <v>329</v>
      </c>
      <c r="KSJ40" s="446" t="s">
        <v>131</v>
      </c>
      <c r="KSK40" s="446" t="s">
        <v>146</v>
      </c>
      <c r="KSL40" s="446">
        <v>1.3</v>
      </c>
      <c r="KSM40" s="451">
        <f>+VLOOKUP(KSH40,[111]Insumos!$A$2:$F$2700,5,FALSE)</f>
        <v>60333</v>
      </c>
      <c r="KSN40" s="451">
        <f>+ROUND(KSL40*KSM40,0)</f>
        <v>78433</v>
      </c>
      <c r="KSO40" s="450" t="s">
        <v>327</v>
      </c>
      <c r="KSP40" s="450" t="s">
        <v>328</v>
      </c>
      <c r="KSQ40" s="446" t="s">
        <v>329</v>
      </c>
      <c r="KSR40" s="446" t="s">
        <v>131</v>
      </c>
      <c r="KSS40" s="446" t="s">
        <v>146</v>
      </c>
      <c r="KST40" s="446">
        <v>1.3</v>
      </c>
      <c r="KSU40" s="451">
        <f>+VLOOKUP(KSP40,[111]Insumos!$A$2:$F$2700,5,FALSE)</f>
        <v>60333</v>
      </c>
      <c r="KSV40" s="451">
        <f>+ROUND(KST40*KSU40,0)</f>
        <v>78433</v>
      </c>
      <c r="KSW40" s="450" t="s">
        <v>327</v>
      </c>
      <c r="KSX40" s="450" t="s">
        <v>328</v>
      </c>
      <c r="KSY40" s="446" t="s">
        <v>329</v>
      </c>
      <c r="KSZ40" s="446" t="s">
        <v>131</v>
      </c>
      <c r="KTA40" s="446" t="s">
        <v>146</v>
      </c>
      <c r="KTB40" s="446">
        <v>1.3</v>
      </c>
      <c r="KTC40" s="451">
        <f>+VLOOKUP(KSX40,[111]Insumos!$A$2:$F$2700,5,FALSE)</f>
        <v>60333</v>
      </c>
      <c r="KTD40" s="451">
        <f>+ROUND(KTB40*KTC40,0)</f>
        <v>78433</v>
      </c>
      <c r="KTE40" s="450" t="s">
        <v>327</v>
      </c>
      <c r="KTF40" s="450" t="s">
        <v>328</v>
      </c>
      <c r="KTG40" s="446" t="s">
        <v>329</v>
      </c>
      <c r="KTH40" s="446" t="s">
        <v>131</v>
      </c>
      <c r="KTI40" s="446" t="s">
        <v>146</v>
      </c>
      <c r="KTJ40" s="446">
        <v>1.3</v>
      </c>
      <c r="KTK40" s="451">
        <f>+VLOOKUP(KTF40,[111]Insumos!$A$2:$F$2700,5,FALSE)</f>
        <v>60333</v>
      </c>
      <c r="KTL40" s="451">
        <f>+ROUND(KTJ40*KTK40,0)</f>
        <v>78433</v>
      </c>
      <c r="KTM40" s="450" t="s">
        <v>327</v>
      </c>
      <c r="KTN40" s="450" t="s">
        <v>328</v>
      </c>
      <c r="KTO40" s="446" t="s">
        <v>329</v>
      </c>
      <c r="KTP40" s="446" t="s">
        <v>131</v>
      </c>
      <c r="KTQ40" s="446" t="s">
        <v>146</v>
      </c>
      <c r="KTR40" s="446">
        <v>1.3</v>
      </c>
      <c r="KTS40" s="451">
        <f>+VLOOKUP(KTN40,[111]Insumos!$A$2:$F$2700,5,FALSE)</f>
        <v>60333</v>
      </c>
      <c r="KTT40" s="451">
        <f>+ROUND(KTR40*KTS40,0)</f>
        <v>78433</v>
      </c>
      <c r="KTU40" s="450" t="s">
        <v>327</v>
      </c>
      <c r="KTV40" s="450" t="s">
        <v>328</v>
      </c>
      <c r="KTW40" s="446" t="s">
        <v>329</v>
      </c>
      <c r="KTX40" s="446" t="s">
        <v>131</v>
      </c>
      <c r="KTY40" s="446" t="s">
        <v>146</v>
      </c>
      <c r="KTZ40" s="446">
        <v>1.3</v>
      </c>
      <c r="KUA40" s="451">
        <f>+VLOOKUP(KTV40,[111]Insumos!$A$2:$F$2700,5,FALSE)</f>
        <v>60333</v>
      </c>
      <c r="KUB40" s="451">
        <f>+ROUND(KTZ40*KUA40,0)</f>
        <v>78433</v>
      </c>
      <c r="KUC40" s="450" t="s">
        <v>327</v>
      </c>
      <c r="KUD40" s="450" t="s">
        <v>328</v>
      </c>
      <c r="KUE40" s="446" t="s">
        <v>329</v>
      </c>
      <c r="KUF40" s="446" t="s">
        <v>131</v>
      </c>
      <c r="KUG40" s="446" t="s">
        <v>146</v>
      </c>
      <c r="KUH40" s="446">
        <v>1.3</v>
      </c>
      <c r="KUI40" s="451">
        <f>+VLOOKUP(KUD40,[111]Insumos!$A$2:$F$2700,5,FALSE)</f>
        <v>60333</v>
      </c>
      <c r="KUJ40" s="451">
        <f>+ROUND(KUH40*KUI40,0)</f>
        <v>78433</v>
      </c>
      <c r="KUK40" s="450" t="s">
        <v>327</v>
      </c>
      <c r="KUL40" s="450" t="s">
        <v>328</v>
      </c>
      <c r="KUM40" s="446" t="s">
        <v>329</v>
      </c>
      <c r="KUN40" s="446" t="s">
        <v>131</v>
      </c>
      <c r="KUO40" s="446" t="s">
        <v>146</v>
      </c>
      <c r="KUP40" s="446">
        <v>1.3</v>
      </c>
      <c r="KUQ40" s="451">
        <f>+VLOOKUP(KUL40,[111]Insumos!$A$2:$F$2700,5,FALSE)</f>
        <v>60333</v>
      </c>
      <c r="KUR40" s="451">
        <f>+ROUND(KUP40*KUQ40,0)</f>
        <v>78433</v>
      </c>
      <c r="KUS40" s="450" t="s">
        <v>327</v>
      </c>
      <c r="KUT40" s="450" t="s">
        <v>328</v>
      </c>
      <c r="KUU40" s="446" t="s">
        <v>329</v>
      </c>
      <c r="KUV40" s="446" t="s">
        <v>131</v>
      </c>
      <c r="KUW40" s="446" t="s">
        <v>146</v>
      </c>
      <c r="KUX40" s="446">
        <v>1.3</v>
      </c>
      <c r="KUY40" s="451">
        <f>+VLOOKUP(KUT40,[111]Insumos!$A$2:$F$2700,5,FALSE)</f>
        <v>60333</v>
      </c>
      <c r="KUZ40" s="451">
        <f>+ROUND(KUX40*KUY40,0)</f>
        <v>78433</v>
      </c>
      <c r="KVA40" s="450" t="s">
        <v>327</v>
      </c>
      <c r="KVB40" s="450" t="s">
        <v>328</v>
      </c>
      <c r="KVC40" s="446" t="s">
        <v>329</v>
      </c>
      <c r="KVD40" s="446" t="s">
        <v>131</v>
      </c>
      <c r="KVE40" s="446" t="s">
        <v>146</v>
      </c>
      <c r="KVF40" s="446">
        <v>1.3</v>
      </c>
      <c r="KVG40" s="451">
        <f>+VLOOKUP(KVB40,[111]Insumos!$A$2:$F$2700,5,FALSE)</f>
        <v>60333</v>
      </c>
      <c r="KVH40" s="451">
        <f>+ROUND(KVF40*KVG40,0)</f>
        <v>78433</v>
      </c>
      <c r="KVI40" s="450" t="s">
        <v>327</v>
      </c>
      <c r="KVJ40" s="450" t="s">
        <v>328</v>
      </c>
      <c r="KVK40" s="446" t="s">
        <v>329</v>
      </c>
      <c r="KVL40" s="446" t="s">
        <v>131</v>
      </c>
      <c r="KVM40" s="446" t="s">
        <v>146</v>
      </c>
      <c r="KVN40" s="446">
        <v>1.3</v>
      </c>
      <c r="KVO40" s="451">
        <f>+VLOOKUP(KVJ40,[111]Insumos!$A$2:$F$2700,5,FALSE)</f>
        <v>60333</v>
      </c>
      <c r="KVP40" s="451">
        <f>+ROUND(KVN40*KVO40,0)</f>
        <v>78433</v>
      </c>
      <c r="KVQ40" s="450" t="s">
        <v>327</v>
      </c>
      <c r="KVR40" s="450" t="s">
        <v>328</v>
      </c>
      <c r="KVS40" s="446" t="s">
        <v>329</v>
      </c>
      <c r="KVT40" s="446" t="s">
        <v>131</v>
      </c>
      <c r="KVU40" s="446" t="s">
        <v>146</v>
      </c>
      <c r="KVV40" s="446">
        <v>1.3</v>
      </c>
      <c r="KVW40" s="451">
        <f>+VLOOKUP(KVR40,[111]Insumos!$A$2:$F$2700,5,FALSE)</f>
        <v>60333</v>
      </c>
      <c r="KVX40" s="451">
        <f>+ROUND(KVV40*KVW40,0)</f>
        <v>78433</v>
      </c>
      <c r="KVY40" s="450" t="s">
        <v>327</v>
      </c>
      <c r="KVZ40" s="450" t="s">
        <v>328</v>
      </c>
      <c r="KWA40" s="446" t="s">
        <v>329</v>
      </c>
      <c r="KWB40" s="446" t="s">
        <v>131</v>
      </c>
      <c r="KWC40" s="446" t="s">
        <v>146</v>
      </c>
      <c r="KWD40" s="446">
        <v>1.3</v>
      </c>
      <c r="KWE40" s="451">
        <f>+VLOOKUP(KVZ40,[111]Insumos!$A$2:$F$2700,5,FALSE)</f>
        <v>60333</v>
      </c>
      <c r="KWF40" s="451">
        <f>+ROUND(KWD40*KWE40,0)</f>
        <v>78433</v>
      </c>
      <c r="KWG40" s="450" t="s">
        <v>327</v>
      </c>
      <c r="KWH40" s="450" t="s">
        <v>328</v>
      </c>
      <c r="KWI40" s="446" t="s">
        <v>329</v>
      </c>
      <c r="KWJ40" s="446" t="s">
        <v>131</v>
      </c>
      <c r="KWK40" s="446" t="s">
        <v>146</v>
      </c>
      <c r="KWL40" s="446">
        <v>1.3</v>
      </c>
      <c r="KWM40" s="451">
        <f>+VLOOKUP(KWH40,[111]Insumos!$A$2:$F$2700,5,FALSE)</f>
        <v>60333</v>
      </c>
      <c r="KWN40" s="451">
        <f>+ROUND(KWL40*KWM40,0)</f>
        <v>78433</v>
      </c>
      <c r="KWO40" s="450" t="s">
        <v>327</v>
      </c>
      <c r="KWP40" s="450" t="s">
        <v>328</v>
      </c>
      <c r="KWQ40" s="446" t="s">
        <v>329</v>
      </c>
      <c r="KWR40" s="446" t="s">
        <v>131</v>
      </c>
      <c r="KWS40" s="446" t="s">
        <v>146</v>
      </c>
      <c r="KWT40" s="446">
        <v>1.3</v>
      </c>
      <c r="KWU40" s="451">
        <f>+VLOOKUP(KWP40,[111]Insumos!$A$2:$F$2700,5,FALSE)</f>
        <v>60333</v>
      </c>
      <c r="KWV40" s="451">
        <f>+ROUND(KWT40*KWU40,0)</f>
        <v>78433</v>
      </c>
      <c r="KWW40" s="450" t="s">
        <v>327</v>
      </c>
      <c r="KWX40" s="450" t="s">
        <v>328</v>
      </c>
      <c r="KWY40" s="446" t="s">
        <v>329</v>
      </c>
      <c r="KWZ40" s="446" t="s">
        <v>131</v>
      </c>
      <c r="KXA40" s="446" t="s">
        <v>146</v>
      </c>
      <c r="KXB40" s="446">
        <v>1.3</v>
      </c>
      <c r="KXC40" s="451">
        <f>+VLOOKUP(KWX40,[111]Insumos!$A$2:$F$2700,5,FALSE)</f>
        <v>60333</v>
      </c>
      <c r="KXD40" s="451">
        <f>+ROUND(KXB40*KXC40,0)</f>
        <v>78433</v>
      </c>
      <c r="KXE40" s="450" t="s">
        <v>327</v>
      </c>
      <c r="KXF40" s="450" t="s">
        <v>328</v>
      </c>
      <c r="KXG40" s="446" t="s">
        <v>329</v>
      </c>
      <c r="KXH40" s="446" t="s">
        <v>131</v>
      </c>
      <c r="KXI40" s="446" t="s">
        <v>146</v>
      </c>
      <c r="KXJ40" s="446">
        <v>1.3</v>
      </c>
      <c r="KXK40" s="451">
        <f>+VLOOKUP(KXF40,[111]Insumos!$A$2:$F$2700,5,FALSE)</f>
        <v>60333</v>
      </c>
      <c r="KXL40" s="451">
        <f>+ROUND(KXJ40*KXK40,0)</f>
        <v>78433</v>
      </c>
      <c r="KXM40" s="450" t="s">
        <v>327</v>
      </c>
      <c r="KXN40" s="450" t="s">
        <v>328</v>
      </c>
      <c r="KXO40" s="446" t="s">
        <v>329</v>
      </c>
      <c r="KXP40" s="446" t="s">
        <v>131</v>
      </c>
      <c r="KXQ40" s="446" t="s">
        <v>146</v>
      </c>
      <c r="KXR40" s="446">
        <v>1.3</v>
      </c>
      <c r="KXS40" s="451">
        <f>+VLOOKUP(KXN40,[111]Insumos!$A$2:$F$2700,5,FALSE)</f>
        <v>60333</v>
      </c>
      <c r="KXT40" s="451">
        <f>+ROUND(KXR40*KXS40,0)</f>
        <v>78433</v>
      </c>
      <c r="KXU40" s="450" t="s">
        <v>327</v>
      </c>
      <c r="KXV40" s="450" t="s">
        <v>328</v>
      </c>
      <c r="KXW40" s="446" t="s">
        <v>329</v>
      </c>
      <c r="KXX40" s="446" t="s">
        <v>131</v>
      </c>
      <c r="KXY40" s="446" t="s">
        <v>146</v>
      </c>
      <c r="KXZ40" s="446">
        <v>1.3</v>
      </c>
      <c r="KYA40" s="451">
        <f>+VLOOKUP(KXV40,[111]Insumos!$A$2:$F$2700,5,FALSE)</f>
        <v>60333</v>
      </c>
      <c r="KYB40" s="451">
        <f>+ROUND(KXZ40*KYA40,0)</f>
        <v>78433</v>
      </c>
      <c r="KYC40" s="450" t="s">
        <v>327</v>
      </c>
      <c r="KYD40" s="450" t="s">
        <v>328</v>
      </c>
      <c r="KYE40" s="446" t="s">
        <v>329</v>
      </c>
      <c r="KYF40" s="446" t="s">
        <v>131</v>
      </c>
      <c r="KYG40" s="446" t="s">
        <v>146</v>
      </c>
      <c r="KYH40" s="446">
        <v>1.3</v>
      </c>
      <c r="KYI40" s="451">
        <f>+VLOOKUP(KYD40,[111]Insumos!$A$2:$F$2700,5,FALSE)</f>
        <v>60333</v>
      </c>
      <c r="KYJ40" s="451">
        <f>+ROUND(KYH40*KYI40,0)</f>
        <v>78433</v>
      </c>
      <c r="KYK40" s="450" t="s">
        <v>327</v>
      </c>
      <c r="KYL40" s="450" t="s">
        <v>328</v>
      </c>
      <c r="KYM40" s="446" t="s">
        <v>329</v>
      </c>
      <c r="KYN40" s="446" t="s">
        <v>131</v>
      </c>
      <c r="KYO40" s="446" t="s">
        <v>146</v>
      </c>
      <c r="KYP40" s="446">
        <v>1.3</v>
      </c>
      <c r="KYQ40" s="451">
        <f>+VLOOKUP(KYL40,[111]Insumos!$A$2:$F$2700,5,FALSE)</f>
        <v>60333</v>
      </c>
      <c r="KYR40" s="451">
        <f>+ROUND(KYP40*KYQ40,0)</f>
        <v>78433</v>
      </c>
      <c r="KYS40" s="450" t="s">
        <v>327</v>
      </c>
      <c r="KYT40" s="450" t="s">
        <v>328</v>
      </c>
      <c r="KYU40" s="446" t="s">
        <v>329</v>
      </c>
      <c r="KYV40" s="446" t="s">
        <v>131</v>
      </c>
      <c r="KYW40" s="446" t="s">
        <v>146</v>
      </c>
      <c r="KYX40" s="446">
        <v>1.3</v>
      </c>
      <c r="KYY40" s="451">
        <f>+VLOOKUP(KYT40,[111]Insumos!$A$2:$F$2700,5,FALSE)</f>
        <v>60333</v>
      </c>
      <c r="KYZ40" s="451">
        <f>+ROUND(KYX40*KYY40,0)</f>
        <v>78433</v>
      </c>
      <c r="KZA40" s="450" t="s">
        <v>327</v>
      </c>
      <c r="KZB40" s="450" t="s">
        <v>328</v>
      </c>
      <c r="KZC40" s="446" t="s">
        <v>329</v>
      </c>
      <c r="KZD40" s="446" t="s">
        <v>131</v>
      </c>
      <c r="KZE40" s="446" t="s">
        <v>146</v>
      </c>
      <c r="KZF40" s="446">
        <v>1.3</v>
      </c>
      <c r="KZG40" s="451">
        <f>+VLOOKUP(KZB40,[111]Insumos!$A$2:$F$2700,5,FALSE)</f>
        <v>60333</v>
      </c>
      <c r="KZH40" s="451">
        <f>+ROUND(KZF40*KZG40,0)</f>
        <v>78433</v>
      </c>
      <c r="KZI40" s="450" t="s">
        <v>327</v>
      </c>
      <c r="KZJ40" s="450" t="s">
        <v>328</v>
      </c>
      <c r="KZK40" s="446" t="s">
        <v>329</v>
      </c>
      <c r="KZL40" s="446" t="s">
        <v>131</v>
      </c>
      <c r="KZM40" s="446" t="s">
        <v>146</v>
      </c>
      <c r="KZN40" s="446">
        <v>1.3</v>
      </c>
      <c r="KZO40" s="451">
        <f>+VLOOKUP(KZJ40,[111]Insumos!$A$2:$F$2700,5,FALSE)</f>
        <v>60333</v>
      </c>
      <c r="KZP40" s="451">
        <f>+ROUND(KZN40*KZO40,0)</f>
        <v>78433</v>
      </c>
      <c r="KZQ40" s="450" t="s">
        <v>327</v>
      </c>
      <c r="KZR40" s="450" t="s">
        <v>328</v>
      </c>
      <c r="KZS40" s="446" t="s">
        <v>329</v>
      </c>
      <c r="KZT40" s="446" t="s">
        <v>131</v>
      </c>
      <c r="KZU40" s="446" t="s">
        <v>146</v>
      </c>
      <c r="KZV40" s="446">
        <v>1.3</v>
      </c>
      <c r="KZW40" s="451">
        <f>+VLOOKUP(KZR40,[111]Insumos!$A$2:$F$2700,5,FALSE)</f>
        <v>60333</v>
      </c>
      <c r="KZX40" s="451">
        <f>+ROUND(KZV40*KZW40,0)</f>
        <v>78433</v>
      </c>
      <c r="KZY40" s="450" t="s">
        <v>327</v>
      </c>
      <c r="KZZ40" s="450" t="s">
        <v>328</v>
      </c>
      <c r="LAA40" s="446" t="s">
        <v>329</v>
      </c>
      <c r="LAB40" s="446" t="s">
        <v>131</v>
      </c>
      <c r="LAC40" s="446" t="s">
        <v>146</v>
      </c>
      <c r="LAD40" s="446">
        <v>1.3</v>
      </c>
      <c r="LAE40" s="451">
        <f>+VLOOKUP(KZZ40,[111]Insumos!$A$2:$F$2700,5,FALSE)</f>
        <v>60333</v>
      </c>
      <c r="LAF40" s="451">
        <f>+ROUND(LAD40*LAE40,0)</f>
        <v>78433</v>
      </c>
      <c r="LAG40" s="450" t="s">
        <v>327</v>
      </c>
      <c r="LAH40" s="450" t="s">
        <v>328</v>
      </c>
      <c r="LAI40" s="446" t="s">
        <v>329</v>
      </c>
      <c r="LAJ40" s="446" t="s">
        <v>131</v>
      </c>
      <c r="LAK40" s="446" t="s">
        <v>146</v>
      </c>
      <c r="LAL40" s="446">
        <v>1.3</v>
      </c>
      <c r="LAM40" s="451">
        <f>+VLOOKUP(LAH40,[111]Insumos!$A$2:$F$2700,5,FALSE)</f>
        <v>60333</v>
      </c>
      <c r="LAN40" s="451">
        <f>+ROUND(LAL40*LAM40,0)</f>
        <v>78433</v>
      </c>
      <c r="LAO40" s="450" t="s">
        <v>327</v>
      </c>
      <c r="LAP40" s="450" t="s">
        <v>328</v>
      </c>
      <c r="LAQ40" s="446" t="s">
        <v>329</v>
      </c>
      <c r="LAR40" s="446" t="s">
        <v>131</v>
      </c>
      <c r="LAS40" s="446" t="s">
        <v>146</v>
      </c>
      <c r="LAT40" s="446">
        <v>1.3</v>
      </c>
      <c r="LAU40" s="451">
        <f>+VLOOKUP(LAP40,[111]Insumos!$A$2:$F$2700,5,FALSE)</f>
        <v>60333</v>
      </c>
      <c r="LAV40" s="451">
        <f>+ROUND(LAT40*LAU40,0)</f>
        <v>78433</v>
      </c>
      <c r="LAW40" s="450" t="s">
        <v>327</v>
      </c>
      <c r="LAX40" s="450" t="s">
        <v>328</v>
      </c>
      <c r="LAY40" s="446" t="s">
        <v>329</v>
      </c>
      <c r="LAZ40" s="446" t="s">
        <v>131</v>
      </c>
      <c r="LBA40" s="446" t="s">
        <v>146</v>
      </c>
      <c r="LBB40" s="446">
        <v>1.3</v>
      </c>
      <c r="LBC40" s="451">
        <f>+VLOOKUP(LAX40,[111]Insumos!$A$2:$F$2700,5,FALSE)</f>
        <v>60333</v>
      </c>
      <c r="LBD40" s="451">
        <f>+ROUND(LBB40*LBC40,0)</f>
        <v>78433</v>
      </c>
      <c r="LBE40" s="450" t="s">
        <v>327</v>
      </c>
      <c r="LBF40" s="450" t="s">
        <v>328</v>
      </c>
      <c r="LBG40" s="446" t="s">
        <v>329</v>
      </c>
      <c r="LBH40" s="446" t="s">
        <v>131</v>
      </c>
      <c r="LBI40" s="446" t="s">
        <v>146</v>
      </c>
      <c r="LBJ40" s="446">
        <v>1.3</v>
      </c>
      <c r="LBK40" s="451">
        <f>+VLOOKUP(LBF40,[111]Insumos!$A$2:$F$2700,5,FALSE)</f>
        <v>60333</v>
      </c>
      <c r="LBL40" s="451">
        <f>+ROUND(LBJ40*LBK40,0)</f>
        <v>78433</v>
      </c>
      <c r="LBM40" s="450" t="s">
        <v>327</v>
      </c>
      <c r="LBN40" s="450" t="s">
        <v>328</v>
      </c>
      <c r="LBO40" s="446" t="s">
        <v>329</v>
      </c>
      <c r="LBP40" s="446" t="s">
        <v>131</v>
      </c>
      <c r="LBQ40" s="446" t="s">
        <v>146</v>
      </c>
      <c r="LBR40" s="446">
        <v>1.3</v>
      </c>
      <c r="LBS40" s="451">
        <f>+VLOOKUP(LBN40,[111]Insumos!$A$2:$F$2700,5,FALSE)</f>
        <v>60333</v>
      </c>
      <c r="LBT40" s="451">
        <f>+ROUND(LBR40*LBS40,0)</f>
        <v>78433</v>
      </c>
      <c r="LBU40" s="450" t="s">
        <v>327</v>
      </c>
      <c r="LBV40" s="450" t="s">
        <v>328</v>
      </c>
      <c r="LBW40" s="446" t="s">
        <v>329</v>
      </c>
      <c r="LBX40" s="446" t="s">
        <v>131</v>
      </c>
      <c r="LBY40" s="446" t="s">
        <v>146</v>
      </c>
      <c r="LBZ40" s="446">
        <v>1.3</v>
      </c>
      <c r="LCA40" s="451">
        <f>+VLOOKUP(LBV40,[111]Insumos!$A$2:$F$2700,5,FALSE)</f>
        <v>60333</v>
      </c>
      <c r="LCB40" s="451">
        <f>+ROUND(LBZ40*LCA40,0)</f>
        <v>78433</v>
      </c>
      <c r="LCC40" s="450" t="s">
        <v>327</v>
      </c>
      <c r="LCD40" s="450" t="s">
        <v>328</v>
      </c>
      <c r="LCE40" s="446" t="s">
        <v>329</v>
      </c>
      <c r="LCF40" s="446" t="s">
        <v>131</v>
      </c>
      <c r="LCG40" s="446" t="s">
        <v>146</v>
      </c>
      <c r="LCH40" s="446">
        <v>1.3</v>
      </c>
      <c r="LCI40" s="451">
        <f>+VLOOKUP(LCD40,[111]Insumos!$A$2:$F$2700,5,FALSE)</f>
        <v>60333</v>
      </c>
      <c r="LCJ40" s="451">
        <f>+ROUND(LCH40*LCI40,0)</f>
        <v>78433</v>
      </c>
      <c r="LCK40" s="450" t="s">
        <v>327</v>
      </c>
      <c r="LCL40" s="450" t="s">
        <v>328</v>
      </c>
      <c r="LCM40" s="446" t="s">
        <v>329</v>
      </c>
      <c r="LCN40" s="446" t="s">
        <v>131</v>
      </c>
      <c r="LCO40" s="446" t="s">
        <v>146</v>
      </c>
      <c r="LCP40" s="446">
        <v>1.3</v>
      </c>
      <c r="LCQ40" s="451">
        <f>+VLOOKUP(LCL40,[111]Insumos!$A$2:$F$2700,5,FALSE)</f>
        <v>60333</v>
      </c>
      <c r="LCR40" s="451">
        <f>+ROUND(LCP40*LCQ40,0)</f>
        <v>78433</v>
      </c>
      <c r="LCS40" s="450" t="s">
        <v>327</v>
      </c>
      <c r="LCT40" s="450" t="s">
        <v>328</v>
      </c>
      <c r="LCU40" s="446" t="s">
        <v>329</v>
      </c>
      <c r="LCV40" s="446" t="s">
        <v>131</v>
      </c>
      <c r="LCW40" s="446" t="s">
        <v>146</v>
      </c>
      <c r="LCX40" s="446">
        <v>1.3</v>
      </c>
      <c r="LCY40" s="451">
        <f>+VLOOKUP(LCT40,[111]Insumos!$A$2:$F$2700,5,FALSE)</f>
        <v>60333</v>
      </c>
      <c r="LCZ40" s="451">
        <f>+ROUND(LCX40*LCY40,0)</f>
        <v>78433</v>
      </c>
      <c r="LDA40" s="450" t="s">
        <v>327</v>
      </c>
      <c r="LDB40" s="450" t="s">
        <v>328</v>
      </c>
      <c r="LDC40" s="446" t="s">
        <v>329</v>
      </c>
      <c r="LDD40" s="446" t="s">
        <v>131</v>
      </c>
      <c r="LDE40" s="446" t="s">
        <v>146</v>
      </c>
      <c r="LDF40" s="446">
        <v>1.3</v>
      </c>
      <c r="LDG40" s="451">
        <f>+VLOOKUP(LDB40,[111]Insumos!$A$2:$F$2700,5,FALSE)</f>
        <v>60333</v>
      </c>
      <c r="LDH40" s="451">
        <f>+ROUND(LDF40*LDG40,0)</f>
        <v>78433</v>
      </c>
      <c r="LDI40" s="450" t="s">
        <v>327</v>
      </c>
      <c r="LDJ40" s="450" t="s">
        <v>328</v>
      </c>
      <c r="LDK40" s="446" t="s">
        <v>329</v>
      </c>
      <c r="LDL40" s="446" t="s">
        <v>131</v>
      </c>
      <c r="LDM40" s="446" t="s">
        <v>146</v>
      </c>
      <c r="LDN40" s="446">
        <v>1.3</v>
      </c>
      <c r="LDO40" s="451">
        <f>+VLOOKUP(LDJ40,[111]Insumos!$A$2:$F$2700,5,FALSE)</f>
        <v>60333</v>
      </c>
      <c r="LDP40" s="451">
        <f>+ROUND(LDN40*LDO40,0)</f>
        <v>78433</v>
      </c>
      <c r="LDQ40" s="450" t="s">
        <v>327</v>
      </c>
      <c r="LDR40" s="450" t="s">
        <v>328</v>
      </c>
      <c r="LDS40" s="446" t="s">
        <v>329</v>
      </c>
      <c r="LDT40" s="446" t="s">
        <v>131</v>
      </c>
      <c r="LDU40" s="446" t="s">
        <v>146</v>
      </c>
      <c r="LDV40" s="446">
        <v>1.3</v>
      </c>
      <c r="LDW40" s="451">
        <f>+VLOOKUP(LDR40,[111]Insumos!$A$2:$F$2700,5,FALSE)</f>
        <v>60333</v>
      </c>
      <c r="LDX40" s="451">
        <f>+ROUND(LDV40*LDW40,0)</f>
        <v>78433</v>
      </c>
      <c r="LDY40" s="450" t="s">
        <v>327</v>
      </c>
      <c r="LDZ40" s="450" t="s">
        <v>328</v>
      </c>
      <c r="LEA40" s="446" t="s">
        <v>329</v>
      </c>
      <c r="LEB40" s="446" t="s">
        <v>131</v>
      </c>
      <c r="LEC40" s="446" t="s">
        <v>146</v>
      </c>
      <c r="LED40" s="446">
        <v>1.3</v>
      </c>
      <c r="LEE40" s="451">
        <f>+VLOOKUP(LDZ40,[111]Insumos!$A$2:$F$2700,5,FALSE)</f>
        <v>60333</v>
      </c>
      <c r="LEF40" s="451">
        <f>+ROUND(LED40*LEE40,0)</f>
        <v>78433</v>
      </c>
      <c r="LEG40" s="450" t="s">
        <v>327</v>
      </c>
      <c r="LEH40" s="450" t="s">
        <v>328</v>
      </c>
      <c r="LEI40" s="446" t="s">
        <v>329</v>
      </c>
      <c r="LEJ40" s="446" t="s">
        <v>131</v>
      </c>
      <c r="LEK40" s="446" t="s">
        <v>146</v>
      </c>
      <c r="LEL40" s="446">
        <v>1.3</v>
      </c>
      <c r="LEM40" s="451">
        <f>+VLOOKUP(LEH40,[111]Insumos!$A$2:$F$2700,5,FALSE)</f>
        <v>60333</v>
      </c>
      <c r="LEN40" s="451">
        <f>+ROUND(LEL40*LEM40,0)</f>
        <v>78433</v>
      </c>
      <c r="LEO40" s="450" t="s">
        <v>327</v>
      </c>
      <c r="LEP40" s="450" t="s">
        <v>328</v>
      </c>
      <c r="LEQ40" s="446" t="s">
        <v>329</v>
      </c>
      <c r="LER40" s="446" t="s">
        <v>131</v>
      </c>
      <c r="LES40" s="446" t="s">
        <v>146</v>
      </c>
      <c r="LET40" s="446">
        <v>1.3</v>
      </c>
      <c r="LEU40" s="451">
        <f>+VLOOKUP(LEP40,[111]Insumos!$A$2:$F$2700,5,FALSE)</f>
        <v>60333</v>
      </c>
      <c r="LEV40" s="451">
        <f>+ROUND(LET40*LEU40,0)</f>
        <v>78433</v>
      </c>
      <c r="LEW40" s="450" t="s">
        <v>327</v>
      </c>
      <c r="LEX40" s="450" t="s">
        <v>328</v>
      </c>
      <c r="LEY40" s="446" t="s">
        <v>329</v>
      </c>
      <c r="LEZ40" s="446" t="s">
        <v>131</v>
      </c>
      <c r="LFA40" s="446" t="s">
        <v>146</v>
      </c>
      <c r="LFB40" s="446">
        <v>1.3</v>
      </c>
      <c r="LFC40" s="451">
        <f>+VLOOKUP(LEX40,[111]Insumos!$A$2:$F$2700,5,FALSE)</f>
        <v>60333</v>
      </c>
      <c r="LFD40" s="451">
        <f>+ROUND(LFB40*LFC40,0)</f>
        <v>78433</v>
      </c>
      <c r="LFE40" s="450" t="s">
        <v>327</v>
      </c>
      <c r="LFF40" s="450" t="s">
        <v>328</v>
      </c>
      <c r="LFG40" s="446" t="s">
        <v>329</v>
      </c>
      <c r="LFH40" s="446" t="s">
        <v>131</v>
      </c>
      <c r="LFI40" s="446" t="s">
        <v>146</v>
      </c>
      <c r="LFJ40" s="446">
        <v>1.3</v>
      </c>
      <c r="LFK40" s="451">
        <f>+VLOOKUP(LFF40,[111]Insumos!$A$2:$F$2700,5,FALSE)</f>
        <v>60333</v>
      </c>
      <c r="LFL40" s="451">
        <f>+ROUND(LFJ40*LFK40,0)</f>
        <v>78433</v>
      </c>
      <c r="LFM40" s="450" t="s">
        <v>327</v>
      </c>
      <c r="LFN40" s="450" t="s">
        <v>328</v>
      </c>
      <c r="LFO40" s="446" t="s">
        <v>329</v>
      </c>
      <c r="LFP40" s="446" t="s">
        <v>131</v>
      </c>
      <c r="LFQ40" s="446" t="s">
        <v>146</v>
      </c>
      <c r="LFR40" s="446">
        <v>1.3</v>
      </c>
      <c r="LFS40" s="451">
        <f>+VLOOKUP(LFN40,[111]Insumos!$A$2:$F$2700,5,FALSE)</f>
        <v>60333</v>
      </c>
      <c r="LFT40" s="451">
        <f>+ROUND(LFR40*LFS40,0)</f>
        <v>78433</v>
      </c>
      <c r="LFU40" s="450" t="s">
        <v>327</v>
      </c>
      <c r="LFV40" s="450" t="s">
        <v>328</v>
      </c>
      <c r="LFW40" s="446" t="s">
        <v>329</v>
      </c>
      <c r="LFX40" s="446" t="s">
        <v>131</v>
      </c>
      <c r="LFY40" s="446" t="s">
        <v>146</v>
      </c>
      <c r="LFZ40" s="446">
        <v>1.3</v>
      </c>
      <c r="LGA40" s="451">
        <f>+VLOOKUP(LFV40,[111]Insumos!$A$2:$F$2700,5,FALSE)</f>
        <v>60333</v>
      </c>
      <c r="LGB40" s="451">
        <f>+ROUND(LFZ40*LGA40,0)</f>
        <v>78433</v>
      </c>
      <c r="LGC40" s="450" t="s">
        <v>327</v>
      </c>
      <c r="LGD40" s="450" t="s">
        <v>328</v>
      </c>
      <c r="LGE40" s="446" t="s">
        <v>329</v>
      </c>
      <c r="LGF40" s="446" t="s">
        <v>131</v>
      </c>
      <c r="LGG40" s="446" t="s">
        <v>146</v>
      </c>
      <c r="LGH40" s="446">
        <v>1.3</v>
      </c>
      <c r="LGI40" s="451">
        <f>+VLOOKUP(LGD40,[111]Insumos!$A$2:$F$2700,5,FALSE)</f>
        <v>60333</v>
      </c>
      <c r="LGJ40" s="451">
        <f>+ROUND(LGH40*LGI40,0)</f>
        <v>78433</v>
      </c>
      <c r="LGK40" s="450" t="s">
        <v>327</v>
      </c>
      <c r="LGL40" s="450" t="s">
        <v>328</v>
      </c>
      <c r="LGM40" s="446" t="s">
        <v>329</v>
      </c>
      <c r="LGN40" s="446" t="s">
        <v>131</v>
      </c>
      <c r="LGO40" s="446" t="s">
        <v>146</v>
      </c>
      <c r="LGP40" s="446">
        <v>1.3</v>
      </c>
      <c r="LGQ40" s="451">
        <f>+VLOOKUP(LGL40,[111]Insumos!$A$2:$F$2700,5,FALSE)</f>
        <v>60333</v>
      </c>
      <c r="LGR40" s="451">
        <f>+ROUND(LGP40*LGQ40,0)</f>
        <v>78433</v>
      </c>
      <c r="LGS40" s="450" t="s">
        <v>327</v>
      </c>
      <c r="LGT40" s="450" t="s">
        <v>328</v>
      </c>
      <c r="LGU40" s="446" t="s">
        <v>329</v>
      </c>
      <c r="LGV40" s="446" t="s">
        <v>131</v>
      </c>
      <c r="LGW40" s="446" t="s">
        <v>146</v>
      </c>
      <c r="LGX40" s="446">
        <v>1.3</v>
      </c>
      <c r="LGY40" s="451">
        <f>+VLOOKUP(LGT40,[111]Insumos!$A$2:$F$2700,5,FALSE)</f>
        <v>60333</v>
      </c>
      <c r="LGZ40" s="451">
        <f>+ROUND(LGX40*LGY40,0)</f>
        <v>78433</v>
      </c>
      <c r="LHA40" s="450" t="s">
        <v>327</v>
      </c>
      <c r="LHB40" s="450" t="s">
        <v>328</v>
      </c>
      <c r="LHC40" s="446" t="s">
        <v>329</v>
      </c>
      <c r="LHD40" s="446" t="s">
        <v>131</v>
      </c>
      <c r="LHE40" s="446" t="s">
        <v>146</v>
      </c>
      <c r="LHF40" s="446">
        <v>1.3</v>
      </c>
      <c r="LHG40" s="451">
        <f>+VLOOKUP(LHB40,[111]Insumos!$A$2:$F$2700,5,FALSE)</f>
        <v>60333</v>
      </c>
      <c r="LHH40" s="451">
        <f>+ROUND(LHF40*LHG40,0)</f>
        <v>78433</v>
      </c>
      <c r="LHI40" s="450" t="s">
        <v>327</v>
      </c>
      <c r="LHJ40" s="450" t="s">
        <v>328</v>
      </c>
      <c r="LHK40" s="446" t="s">
        <v>329</v>
      </c>
      <c r="LHL40" s="446" t="s">
        <v>131</v>
      </c>
      <c r="LHM40" s="446" t="s">
        <v>146</v>
      </c>
      <c r="LHN40" s="446">
        <v>1.3</v>
      </c>
      <c r="LHO40" s="451">
        <f>+VLOOKUP(LHJ40,[111]Insumos!$A$2:$F$2700,5,FALSE)</f>
        <v>60333</v>
      </c>
      <c r="LHP40" s="451">
        <f>+ROUND(LHN40*LHO40,0)</f>
        <v>78433</v>
      </c>
      <c r="LHQ40" s="450" t="s">
        <v>327</v>
      </c>
      <c r="LHR40" s="450" t="s">
        <v>328</v>
      </c>
      <c r="LHS40" s="446" t="s">
        <v>329</v>
      </c>
      <c r="LHT40" s="446" t="s">
        <v>131</v>
      </c>
      <c r="LHU40" s="446" t="s">
        <v>146</v>
      </c>
      <c r="LHV40" s="446">
        <v>1.3</v>
      </c>
      <c r="LHW40" s="451">
        <f>+VLOOKUP(LHR40,[111]Insumos!$A$2:$F$2700,5,FALSE)</f>
        <v>60333</v>
      </c>
      <c r="LHX40" s="451">
        <f>+ROUND(LHV40*LHW40,0)</f>
        <v>78433</v>
      </c>
      <c r="LHY40" s="450" t="s">
        <v>327</v>
      </c>
      <c r="LHZ40" s="450" t="s">
        <v>328</v>
      </c>
      <c r="LIA40" s="446" t="s">
        <v>329</v>
      </c>
      <c r="LIB40" s="446" t="s">
        <v>131</v>
      </c>
      <c r="LIC40" s="446" t="s">
        <v>146</v>
      </c>
      <c r="LID40" s="446">
        <v>1.3</v>
      </c>
      <c r="LIE40" s="451">
        <f>+VLOOKUP(LHZ40,[111]Insumos!$A$2:$F$2700,5,FALSE)</f>
        <v>60333</v>
      </c>
      <c r="LIF40" s="451">
        <f>+ROUND(LID40*LIE40,0)</f>
        <v>78433</v>
      </c>
      <c r="LIG40" s="450" t="s">
        <v>327</v>
      </c>
      <c r="LIH40" s="450" t="s">
        <v>328</v>
      </c>
      <c r="LII40" s="446" t="s">
        <v>329</v>
      </c>
      <c r="LIJ40" s="446" t="s">
        <v>131</v>
      </c>
      <c r="LIK40" s="446" t="s">
        <v>146</v>
      </c>
      <c r="LIL40" s="446">
        <v>1.3</v>
      </c>
      <c r="LIM40" s="451">
        <f>+VLOOKUP(LIH40,[111]Insumos!$A$2:$F$2700,5,FALSE)</f>
        <v>60333</v>
      </c>
      <c r="LIN40" s="451">
        <f>+ROUND(LIL40*LIM40,0)</f>
        <v>78433</v>
      </c>
      <c r="LIO40" s="450" t="s">
        <v>327</v>
      </c>
      <c r="LIP40" s="450" t="s">
        <v>328</v>
      </c>
      <c r="LIQ40" s="446" t="s">
        <v>329</v>
      </c>
      <c r="LIR40" s="446" t="s">
        <v>131</v>
      </c>
      <c r="LIS40" s="446" t="s">
        <v>146</v>
      </c>
      <c r="LIT40" s="446">
        <v>1.3</v>
      </c>
      <c r="LIU40" s="451">
        <f>+VLOOKUP(LIP40,[111]Insumos!$A$2:$F$2700,5,FALSE)</f>
        <v>60333</v>
      </c>
      <c r="LIV40" s="451">
        <f>+ROUND(LIT40*LIU40,0)</f>
        <v>78433</v>
      </c>
      <c r="LIW40" s="450" t="s">
        <v>327</v>
      </c>
      <c r="LIX40" s="450" t="s">
        <v>328</v>
      </c>
      <c r="LIY40" s="446" t="s">
        <v>329</v>
      </c>
      <c r="LIZ40" s="446" t="s">
        <v>131</v>
      </c>
      <c r="LJA40" s="446" t="s">
        <v>146</v>
      </c>
      <c r="LJB40" s="446">
        <v>1.3</v>
      </c>
      <c r="LJC40" s="451">
        <f>+VLOOKUP(LIX40,[111]Insumos!$A$2:$F$2700,5,FALSE)</f>
        <v>60333</v>
      </c>
      <c r="LJD40" s="451">
        <f>+ROUND(LJB40*LJC40,0)</f>
        <v>78433</v>
      </c>
      <c r="LJE40" s="450" t="s">
        <v>327</v>
      </c>
      <c r="LJF40" s="450" t="s">
        <v>328</v>
      </c>
      <c r="LJG40" s="446" t="s">
        <v>329</v>
      </c>
      <c r="LJH40" s="446" t="s">
        <v>131</v>
      </c>
      <c r="LJI40" s="446" t="s">
        <v>146</v>
      </c>
      <c r="LJJ40" s="446">
        <v>1.3</v>
      </c>
      <c r="LJK40" s="451">
        <f>+VLOOKUP(LJF40,[111]Insumos!$A$2:$F$2700,5,FALSE)</f>
        <v>60333</v>
      </c>
      <c r="LJL40" s="451">
        <f>+ROUND(LJJ40*LJK40,0)</f>
        <v>78433</v>
      </c>
      <c r="LJM40" s="450" t="s">
        <v>327</v>
      </c>
      <c r="LJN40" s="450" t="s">
        <v>328</v>
      </c>
      <c r="LJO40" s="446" t="s">
        <v>329</v>
      </c>
      <c r="LJP40" s="446" t="s">
        <v>131</v>
      </c>
      <c r="LJQ40" s="446" t="s">
        <v>146</v>
      </c>
      <c r="LJR40" s="446">
        <v>1.3</v>
      </c>
      <c r="LJS40" s="451">
        <f>+VLOOKUP(LJN40,[111]Insumos!$A$2:$F$2700,5,FALSE)</f>
        <v>60333</v>
      </c>
      <c r="LJT40" s="451">
        <f>+ROUND(LJR40*LJS40,0)</f>
        <v>78433</v>
      </c>
      <c r="LJU40" s="450" t="s">
        <v>327</v>
      </c>
      <c r="LJV40" s="450" t="s">
        <v>328</v>
      </c>
      <c r="LJW40" s="446" t="s">
        <v>329</v>
      </c>
      <c r="LJX40" s="446" t="s">
        <v>131</v>
      </c>
      <c r="LJY40" s="446" t="s">
        <v>146</v>
      </c>
      <c r="LJZ40" s="446">
        <v>1.3</v>
      </c>
      <c r="LKA40" s="451">
        <f>+VLOOKUP(LJV40,[111]Insumos!$A$2:$F$2700,5,FALSE)</f>
        <v>60333</v>
      </c>
      <c r="LKB40" s="451">
        <f>+ROUND(LJZ40*LKA40,0)</f>
        <v>78433</v>
      </c>
      <c r="LKC40" s="450" t="s">
        <v>327</v>
      </c>
      <c r="LKD40" s="450" t="s">
        <v>328</v>
      </c>
      <c r="LKE40" s="446" t="s">
        <v>329</v>
      </c>
      <c r="LKF40" s="446" t="s">
        <v>131</v>
      </c>
      <c r="LKG40" s="446" t="s">
        <v>146</v>
      </c>
      <c r="LKH40" s="446">
        <v>1.3</v>
      </c>
      <c r="LKI40" s="451">
        <f>+VLOOKUP(LKD40,[111]Insumos!$A$2:$F$2700,5,FALSE)</f>
        <v>60333</v>
      </c>
      <c r="LKJ40" s="451">
        <f>+ROUND(LKH40*LKI40,0)</f>
        <v>78433</v>
      </c>
      <c r="LKK40" s="450" t="s">
        <v>327</v>
      </c>
      <c r="LKL40" s="450" t="s">
        <v>328</v>
      </c>
      <c r="LKM40" s="446" t="s">
        <v>329</v>
      </c>
      <c r="LKN40" s="446" t="s">
        <v>131</v>
      </c>
      <c r="LKO40" s="446" t="s">
        <v>146</v>
      </c>
      <c r="LKP40" s="446">
        <v>1.3</v>
      </c>
      <c r="LKQ40" s="451">
        <f>+VLOOKUP(LKL40,[111]Insumos!$A$2:$F$2700,5,FALSE)</f>
        <v>60333</v>
      </c>
      <c r="LKR40" s="451">
        <f>+ROUND(LKP40*LKQ40,0)</f>
        <v>78433</v>
      </c>
      <c r="LKS40" s="450" t="s">
        <v>327</v>
      </c>
      <c r="LKT40" s="450" t="s">
        <v>328</v>
      </c>
      <c r="LKU40" s="446" t="s">
        <v>329</v>
      </c>
      <c r="LKV40" s="446" t="s">
        <v>131</v>
      </c>
      <c r="LKW40" s="446" t="s">
        <v>146</v>
      </c>
      <c r="LKX40" s="446">
        <v>1.3</v>
      </c>
      <c r="LKY40" s="451">
        <f>+VLOOKUP(LKT40,[111]Insumos!$A$2:$F$2700,5,FALSE)</f>
        <v>60333</v>
      </c>
      <c r="LKZ40" s="451">
        <f>+ROUND(LKX40*LKY40,0)</f>
        <v>78433</v>
      </c>
      <c r="LLA40" s="450" t="s">
        <v>327</v>
      </c>
      <c r="LLB40" s="450" t="s">
        <v>328</v>
      </c>
      <c r="LLC40" s="446" t="s">
        <v>329</v>
      </c>
      <c r="LLD40" s="446" t="s">
        <v>131</v>
      </c>
      <c r="LLE40" s="446" t="s">
        <v>146</v>
      </c>
      <c r="LLF40" s="446">
        <v>1.3</v>
      </c>
      <c r="LLG40" s="451">
        <f>+VLOOKUP(LLB40,[111]Insumos!$A$2:$F$2700,5,FALSE)</f>
        <v>60333</v>
      </c>
      <c r="LLH40" s="451">
        <f>+ROUND(LLF40*LLG40,0)</f>
        <v>78433</v>
      </c>
      <c r="LLI40" s="450" t="s">
        <v>327</v>
      </c>
      <c r="LLJ40" s="450" t="s">
        <v>328</v>
      </c>
      <c r="LLK40" s="446" t="s">
        <v>329</v>
      </c>
      <c r="LLL40" s="446" t="s">
        <v>131</v>
      </c>
      <c r="LLM40" s="446" t="s">
        <v>146</v>
      </c>
      <c r="LLN40" s="446">
        <v>1.3</v>
      </c>
      <c r="LLO40" s="451">
        <f>+VLOOKUP(LLJ40,[111]Insumos!$A$2:$F$2700,5,FALSE)</f>
        <v>60333</v>
      </c>
      <c r="LLP40" s="451">
        <f>+ROUND(LLN40*LLO40,0)</f>
        <v>78433</v>
      </c>
      <c r="LLQ40" s="450" t="s">
        <v>327</v>
      </c>
      <c r="LLR40" s="450" t="s">
        <v>328</v>
      </c>
      <c r="LLS40" s="446" t="s">
        <v>329</v>
      </c>
      <c r="LLT40" s="446" t="s">
        <v>131</v>
      </c>
      <c r="LLU40" s="446" t="s">
        <v>146</v>
      </c>
      <c r="LLV40" s="446">
        <v>1.3</v>
      </c>
      <c r="LLW40" s="451">
        <f>+VLOOKUP(LLR40,[111]Insumos!$A$2:$F$2700,5,FALSE)</f>
        <v>60333</v>
      </c>
      <c r="LLX40" s="451">
        <f>+ROUND(LLV40*LLW40,0)</f>
        <v>78433</v>
      </c>
      <c r="LLY40" s="450" t="s">
        <v>327</v>
      </c>
      <c r="LLZ40" s="450" t="s">
        <v>328</v>
      </c>
      <c r="LMA40" s="446" t="s">
        <v>329</v>
      </c>
      <c r="LMB40" s="446" t="s">
        <v>131</v>
      </c>
      <c r="LMC40" s="446" t="s">
        <v>146</v>
      </c>
      <c r="LMD40" s="446">
        <v>1.3</v>
      </c>
      <c r="LME40" s="451">
        <f>+VLOOKUP(LLZ40,[111]Insumos!$A$2:$F$2700,5,FALSE)</f>
        <v>60333</v>
      </c>
      <c r="LMF40" s="451">
        <f>+ROUND(LMD40*LME40,0)</f>
        <v>78433</v>
      </c>
      <c r="LMG40" s="450" t="s">
        <v>327</v>
      </c>
      <c r="LMH40" s="450" t="s">
        <v>328</v>
      </c>
      <c r="LMI40" s="446" t="s">
        <v>329</v>
      </c>
      <c r="LMJ40" s="446" t="s">
        <v>131</v>
      </c>
      <c r="LMK40" s="446" t="s">
        <v>146</v>
      </c>
      <c r="LML40" s="446">
        <v>1.3</v>
      </c>
      <c r="LMM40" s="451">
        <f>+VLOOKUP(LMH40,[111]Insumos!$A$2:$F$2700,5,FALSE)</f>
        <v>60333</v>
      </c>
      <c r="LMN40" s="451">
        <f>+ROUND(LML40*LMM40,0)</f>
        <v>78433</v>
      </c>
      <c r="LMO40" s="450" t="s">
        <v>327</v>
      </c>
      <c r="LMP40" s="450" t="s">
        <v>328</v>
      </c>
      <c r="LMQ40" s="446" t="s">
        <v>329</v>
      </c>
      <c r="LMR40" s="446" t="s">
        <v>131</v>
      </c>
      <c r="LMS40" s="446" t="s">
        <v>146</v>
      </c>
      <c r="LMT40" s="446">
        <v>1.3</v>
      </c>
      <c r="LMU40" s="451">
        <f>+VLOOKUP(LMP40,[111]Insumos!$A$2:$F$2700,5,FALSE)</f>
        <v>60333</v>
      </c>
      <c r="LMV40" s="451">
        <f>+ROUND(LMT40*LMU40,0)</f>
        <v>78433</v>
      </c>
      <c r="LMW40" s="450" t="s">
        <v>327</v>
      </c>
      <c r="LMX40" s="450" t="s">
        <v>328</v>
      </c>
      <c r="LMY40" s="446" t="s">
        <v>329</v>
      </c>
      <c r="LMZ40" s="446" t="s">
        <v>131</v>
      </c>
      <c r="LNA40" s="446" t="s">
        <v>146</v>
      </c>
      <c r="LNB40" s="446">
        <v>1.3</v>
      </c>
      <c r="LNC40" s="451">
        <f>+VLOOKUP(LMX40,[111]Insumos!$A$2:$F$2700,5,FALSE)</f>
        <v>60333</v>
      </c>
      <c r="LND40" s="451">
        <f>+ROUND(LNB40*LNC40,0)</f>
        <v>78433</v>
      </c>
      <c r="LNE40" s="450" t="s">
        <v>327</v>
      </c>
      <c r="LNF40" s="450" t="s">
        <v>328</v>
      </c>
      <c r="LNG40" s="446" t="s">
        <v>329</v>
      </c>
      <c r="LNH40" s="446" t="s">
        <v>131</v>
      </c>
      <c r="LNI40" s="446" t="s">
        <v>146</v>
      </c>
      <c r="LNJ40" s="446">
        <v>1.3</v>
      </c>
      <c r="LNK40" s="451">
        <f>+VLOOKUP(LNF40,[111]Insumos!$A$2:$F$2700,5,FALSE)</f>
        <v>60333</v>
      </c>
      <c r="LNL40" s="451">
        <f>+ROUND(LNJ40*LNK40,0)</f>
        <v>78433</v>
      </c>
      <c r="LNM40" s="450" t="s">
        <v>327</v>
      </c>
      <c r="LNN40" s="450" t="s">
        <v>328</v>
      </c>
      <c r="LNO40" s="446" t="s">
        <v>329</v>
      </c>
      <c r="LNP40" s="446" t="s">
        <v>131</v>
      </c>
      <c r="LNQ40" s="446" t="s">
        <v>146</v>
      </c>
      <c r="LNR40" s="446">
        <v>1.3</v>
      </c>
      <c r="LNS40" s="451">
        <f>+VLOOKUP(LNN40,[111]Insumos!$A$2:$F$2700,5,FALSE)</f>
        <v>60333</v>
      </c>
      <c r="LNT40" s="451">
        <f>+ROUND(LNR40*LNS40,0)</f>
        <v>78433</v>
      </c>
      <c r="LNU40" s="450" t="s">
        <v>327</v>
      </c>
      <c r="LNV40" s="450" t="s">
        <v>328</v>
      </c>
      <c r="LNW40" s="446" t="s">
        <v>329</v>
      </c>
      <c r="LNX40" s="446" t="s">
        <v>131</v>
      </c>
      <c r="LNY40" s="446" t="s">
        <v>146</v>
      </c>
      <c r="LNZ40" s="446">
        <v>1.3</v>
      </c>
      <c r="LOA40" s="451">
        <f>+VLOOKUP(LNV40,[111]Insumos!$A$2:$F$2700,5,FALSE)</f>
        <v>60333</v>
      </c>
      <c r="LOB40" s="451">
        <f>+ROUND(LNZ40*LOA40,0)</f>
        <v>78433</v>
      </c>
      <c r="LOC40" s="450" t="s">
        <v>327</v>
      </c>
      <c r="LOD40" s="450" t="s">
        <v>328</v>
      </c>
      <c r="LOE40" s="446" t="s">
        <v>329</v>
      </c>
      <c r="LOF40" s="446" t="s">
        <v>131</v>
      </c>
      <c r="LOG40" s="446" t="s">
        <v>146</v>
      </c>
      <c r="LOH40" s="446">
        <v>1.3</v>
      </c>
      <c r="LOI40" s="451">
        <f>+VLOOKUP(LOD40,[111]Insumos!$A$2:$F$2700,5,FALSE)</f>
        <v>60333</v>
      </c>
      <c r="LOJ40" s="451">
        <f>+ROUND(LOH40*LOI40,0)</f>
        <v>78433</v>
      </c>
      <c r="LOK40" s="450" t="s">
        <v>327</v>
      </c>
      <c r="LOL40" s="450" t="s">
        <v>328</v>
      </c>
      <c r="LOM40" s="446" t="s">
        <v>329</v>
      </c>
      <c r="LON40" s="446" t="s">
        <v>131</v>
      </c>
      <c r="LOO40" s="446" t="s">
        <v>146</v>
      </c>
      <c r="LOP40" s="446">
        <v>1.3</v>
      </c>
      <c r="LOQ40" s="451">
        <f>+VLOOKUP(LOL40,[111]Insumos!$A$2:$F$2700,5,FALSE)</f>
        <v>60333</v>
      </c>
      <c r="LOR40" s="451">
        <f>+ROUND(LOP40*LOQ40,0)</f>
        <v>78433</v>
      </c>
      <c r="LOS40" s="450" t="s">
        <v>327</v>
      </c>
      <c r="LOT40" s="450" t="s">
        <v>328</v>
      </c>
      <c r="LOU40" s="446" t="s">
        <v>329</v>
      </c>
      <c r="LOV40" s="446" t="s">
        <v>131</v>
      </c>
      <c r="LOW40" s="446" t="s">
        <v>146</v>
      </c>
      <c r="LOX40" s="446">
        <v>1.3</v>
      </c>
      <c r="LOY40" s="451">
        <f>+VLOOKUP(LOT40,[111]Insumos!$A$2:$F$2700,5,FALSE)</f>
        <v>60333</v>
      </c>
      <c r="LOZ40" s="451">
        <f>+ROUND(LOX40*LOY40,0)</f>
        <v>78433</v>
      </c>
      <c r="LPA40" s="450" t="s">
        <v>327</v>
      </c>
      <c r="LPB40" s="450" t="s">
        <v>328</v>
      </c>
      <c r="LPC40" s="446" t="s">
        <v>329</v>
      </c>
      <c r="LPD40" s="446" t="s">
        <v>131</v>
      </c>
      <c r="LPE40" s="446" t="s">
        <v>146</v>
      </c>
      <c r="LPF40" s="446">
        <v>1.3</v>
      </c>
      <c r="LPG40" s="451">
        <f>+VLOOKUP(LPB40,[111]Insumos!$A$2:$F$2700,5,FALSE)</f>
        <v>60333</v>
      </c>
      <c r="LPH40" s="451">
        <f>+ROUND(LPF40*LPG40,0)</f>
        <v>78433</v>
      </c>
      <c r="LPI40" s="450" t="s">
        <v>327</v>
      </c>
      <c r="LPJ40" s="450" t="s">
        <v>328</v>
      </c>
      <c r="LPK40" s="446" t="s">
        <v>329</v>
      </c>
      <c r="LPL40" s="446" t="s">
        <v>131</v>
      </c>
      <c r="LPM40" s="446" t="s">
        <v>146</v>
      </c>
      <c r="LPN40" s="446">
        <v>1.3</v>
      </c>
      <c r="LPO40" s="451">
        <f>+VLOOKUP(LPJ40,[111]Insumos!$A$2:$F$2700,5,FALSE)</f>
        <v>60333</v>
      </c>
      <c r="LPP40" s="451">
        <f>+ROUND(LPN40*LPO40,0)</f>
        <v>78433</v>
      </c>
      <c r="LPQ40" s="450" t="s">
        <v>327</v>
      </c>
      <c r="LPR40" s="450" t="s">
        <v>328</v>
      </c>
      <c r="LPS40" s="446" t="s">
        <v>329</v>
      </c>
      <c r="LPT40" s="446" t="s">
        <v>131</v>
      </c>
      <c r="LPU40" s="446" t="s">
        <v>146</v>
      </c>
      <c r="LPV40" s="446">
        <v>1.3</v>
      </c>
      <c r="LPW40" s="451">
        <f>+VLOOKUP(LPR40,[111]Insumos!$A$2:$F$2700,5,FALSE)</f>
        <v>60333</v>
      </c>
      <c r="LPX40" s="451">
        <f>+ROUND(LPV40*LPW40,0)</f>
        <v>78433</v>
      </c>
      <c r="LPY40" s="450" t="s">
        <v>327</v>
      </c>
      <c r="LPZ40" s="450" t="s">
        <v>328</v>
      </c>
      <c r="LQA40" s="446" t="s">
        <v>329</v>
      </c>
      <c r="LQB40" s="446" t="s">
        <v>131</v>
      </c>
      <c r="LQC40" s="446" t="s">
        <v>146</v>
      </c>
      <c r="LQD40" s="446">
        <v>1.3</v>
      </c>
      <c r="LQE40" s="451">
        <f>+VLOOKUP(LPZ40,[111]Insumos!$A$2:$F$2700,5,FALSE)</f>
        <v>60333</v>
      </c>
      <c r="LQF40" s="451">
        <f>+ROUND(LQD40*LQE40,0)</f>
        <v>78433</v>
      </c>
      <c r="LQG40" s="450" t="s">
        <v>327</v>
      </c>
      <c r="LQH40" s="450" t="s">
        <v>328</v>
      </c>
      <c r="LQI40" s="446" t="s">
        <v>329</v>
      </c>
      <c r="LQJ40" s="446" t="s">
        <v>131</v>
      </c>
      <c r="LQK40" s="446" t="s">
        <v>146</v>
      </c>
      <c r="LQL40" s="446">
        <v>1.3</v>
      </c>
      <c r="LQM40" s="451">
        <f>+VLOOKUP(LQH40,[111]Insumos!$A$2:$F$2700,5,FALSE)</f>
        <v>60333</v>
      </c>
      <c r="LQN40" s="451">
        <f>+ROUND(LQL40*LQM40,0)</f>
        <v>78433</v>
      </c>
      <c r="LQO40" s="450" t="s">
        <v>327</v>
      </c>
      <c r="LQP40" s="450" t="s">
        <v>328</v>
      </c>
      <c r="LQQ40" s="446" t="s">
        <v>329</v>
      </c>
      <c r="LQR40" s="446" t="s">
        <v>131</v>
      </c>
      <c r="LQS40" s="446" t="s">
        <v>146</v>
      </c>
      <c r="LQT40" s="446">
        <v>1.3</v>
      </c>
      <c r="LQU40" s="451">
        <f>+VLOOKUP(LQP40,[111]Insumos!$A$2:$F$2700,5,FALSE)</f>
        <v>60333</v>
      </c>
      <c r="LQV40" s="451">
        <f>+ROUND(LQT40*LQU40,0)</f>
        <v>78433</v>
      </c>
      <c r="LQW40" s="450" t="s">
        <v>327</v>
      </c>
      <c r="LQX40" s="450" t="s">
        <v>328</v>
      </c>
      <c r="LQY40" s="446" t="s">
        <v>329</v>
      </c>
      <c r="LQZ40" s="446" t="s">
        <v>131</v>
      </c>
      <c r="LRA40" s="446" t="s">
        <v>146</v>
      </c>
      <c r="LRB40" s="446">
        <v>1.3</v>
      </c>
      <c r="LRC40" s="451">
        <f>+VLOOKUP(LQX40,[111]Insumos!$A$2:$F$2700,5,FALSE)</f>
        <v>60333</v>
      </c>
      <c r="LRD40" s="451">
        <f>+ROUND(LRB40*LRC40,0)</f>
        <v>78433</v>
      </c>
      <c r="LRE40" s="450" t="s">
        <v>327</v>
      </c>
      <c r="LRF40" s="450" t="s">
        <v>328</v>
      </c>
      <c r="LRG40" s="446" t="s">
        <v>329</v>
      </c>
      <c r="LRH40" s="446" t="s">
        <v>131</v>
      </c>
      <c r="LRI40" s="446" t="s">
        <v>146</v>
      </c>
      <c r="LRJ40" s="446">
        <v>1.3</v>
      </c>
      <c r="LRK40" s="451">
        <f>+VLOOKUP(LRF40,[111]Insumos!$A$2:$F$2700,5,FALSE)</f>
        <v>60333</v>
      </c>
      <c r="LRL40" s="451">
        <f>+ROUND(LRJ40*LRK40,0)</f>
        <v>78433</v>
      </c>
      <c r="LRM40" s="450" t="s">
        <v>327</v>
      </c>
      <c r="LRN40" s="450" t="s">
        <v>328</v>
      </c>
      <c r="LRO40" s="446" t="s">
        <v>329</v>
      </c>
      <c r="LRP40" s="446" t="s">
        <v>131</v>
      </c>
      <c r="LRQ40" s="446" t="s">
        <v>146</v>
      </c>
      <c r="LRR40" s="446">
        <v>1.3</v>
      </c>
      <c r="LRS40" s="451">
        <f>+VLOOKUP(LRN40,[111]Insumos!$A$2:$F$2700,5,FALSE)</f>
        <v>60333</v>
      </c>
      <c r="LRT40" s="451">
        <f>+ROUND(LRR40*LRS40,0)</f>
        <v>78433</v>
      </c>
      <c r="LRU40" s="450" t="s">
        <v>327</v>
      </c>
      <c r="LRV40" s="450" t="s">
        <v>328</v>
      </c>
      <c r="LRW40" s="446" t="s">
        <v>329</v>
      </c>
      <c r="LRX40" s="446" t="s">
        <v>131</v>
      </c>
      <c r="LRY40" s="446" t="s">
        <v>146</v>
      </c>
      <c r="LRZ40" s="446">
        <v>1.3</v>
      </c>
      <c r="LSA40" s="451">
        <f>+VLOOKUP(LRV40,[111]Insumos!$A$2:$F$2700,5,FALSE)</f>
        <v>60333</v>
      </c>
      <c r="LSB40" s="451">
        <f>+ROUND(LRZ40*LSA40,0)</f>
        <v>78433</v>
      </c>
      <c r="LSC40" s="450" t="s">
        <v>327</v>
      </c>
      <c r="LSD40" s="450" t="s">
        <v>328</v>
      </c>
      <c r="LSE40" s="446" t="s">
        <v>329</v>
      </c>
      <c r="LSF40" s="446" t="s">
        <v>131</v>
      </c>
      <c r="LSG40" s="446" t="s">
        <v>146</v>
      </c>
      <c r="LSH40" s="446">
        <v>1.3</v>
      </c>
      <c r="LSI40" s="451">
        <f>+VLOOKUP(LSD40,[111]Insumos!$A$2:$F$2700,5,FALSE)</f>
        <v>60333</v>
      </c>
      <c r="LSJ40" s="451">
        <f>+ROUND(LSH40*LSI40,0)</f>
        <v>78433</v>
      </c>
      <c r="LSK40" s="450" t="s">
        <v>327</v>
      </c>
      <c r="LSL40" s="450" t="s">
        <v>328</v>
      </c>
      <c r="LSM40" s="446" t="s">
        <v>329</v>
      </c>
      <c r="LSN40" s="446" t="s">
        <v>131</v>
      </c>
      <c r="LSO40" s="446" t="s">
        <v>146</v>
      </c>
      <c r="LSP40" s="446">
        <v>1.3</v>
      </c>
      <c r="LSQ40" s="451">
        <f>+VLOOKUP(LSL40,[111]Insumos!$A$2:$F$2700,5,FALSE)</f>
        <v>60333</v>
      </c>
      <c r="LSR40" s="451">
        <f>+ROUND(LSP40*LSQ40,0)</f>
        <v>78433</v>
      </c>
      <c r="LSS40" s="450" t="s">
        <v>327</v>
      </c>
      <c r="LST40" s="450" t="s">
        <v>328</v>
      </c>
      <c r="LSU40" s="446" t="s">
        <v>329</v>
      </c>
      <c r="LSV40" s="446" t="s">
        <v>131</v>
      </c>
      <c r="LSW40" s="446" t="s">
        <v>146</v>
      </c>
      <c r="LSX40" s="446">
        <v>1.3</v>
      </c>
      <c r="LSY40" s="451">
        <f>+VLOOKUP(LST40,[111]Insumos!$A$2:$F$2700,5,FALSE)</f>
        <v>60333</v>
      </c>
      <c r="LSZ40" s="451">
        <f>+ROUND(LSX40*LSY40,0)</f>
        <v>78433</v>
      </c>
      <c r="LTA40" s="450" t="s">
        <v>327</v>
      </c>
      <c r="LTB40" s="450" t="s">
        <v>328</v>
      </c>
      <c r="LTC40" s="446" t="s">
        <v>329</v>
      </c>
      <c r="LTD40" s="446" t="s">
        <v>131</v>
      </c>
      <c r="LTE40" s="446" t="s">
        <v>146</v>
      </c>
      <c r="LTF40" s="446">
        <v>1.3</v>
      </c>
      <c r="LTG40" s="451">
        <f>+VLOOKUP(LTB40,[111]Insumos!$A$2:$F$2700,5,FALSE)</f>
        <v>60333</v>
      </c>
      <c r="LTH40" s="451">
        <f>+ROUND(LTF40*LTG40,0)</f>
        <v>78433</v>
      </c>
      <c r="LTI40" s="450" t="s">
        <v>327</v>
      </c>
      <c r="LTJ40" s="450" t="s">
        <v>328</v>
      </c>
      <c r="LTK40" s="446" t="s">
        <v>329</v>
      </c>
      <c r="LTL40" s="446" t="s">
        <v>131</v>
      </c>
      <c r="LTM40" s="446" t="s">
        <v>146</v>
      </c>
      <c r="LTN40" s="446">
        <v>1.3</v>
      </c>
      <c r="LTO40" s="451">
        <f>+VLOOKUP(LTJ40,[111]Insumos!$A$2:$F$2700,5,FALSE)</f>
        <v>60333</v>
      </c>
      <c r="LTP40" s="451">
        <f>+ROUND(LTN40*LTO40,0)</f>
        <v>78433</v>
      </c>
      <c r="LTQ40" s="450" t="s">
        <v>327</v>
      </c>
      <c r="LTR40" s="450" t="s">
        <v>328</v>
      </c>
      <c r="LTS40" s="446" t="s">
        <v>329</v>
      </c>
      <c r="LTT40" s="446" t="s">
        <v>131</v>
      </c>
      <c r="LTU40" s="446" t="s">
        <v>146</v>
      </c>
      <c r="LTV40" s="446">
        <v>1.3</v>
      </c>
      <c r="LTW40" s="451">
        <f>+VLOOKUP(LTR40,[111]Insumos!$A$2:$F$2700,5,FALSE)</f>
        <v>60333</v>
      </c>
      <c r="LTX40" s="451">
        <f>+ROUND(LTV40*LTW40,0)</f>
        <v>78433</v>
      </c>
      <c r="LTY40" s="450" t="s">
        <v>327</v>
      </c>
      <c r="LTZ40" s="450" t="s">
        <v>328</v>
      </c>
      <c r="LUA40" s="446" t="s">
        <v>329</v>
      </c>
      <c r="LUB40" s="446" t="s">
        <v>131</v>
      </c>
      <c r="LUC40" s="446" t="s">
        <v>146</v>
      </c>
      <c r="LUD40" s="446">
        <v>1.3</v>
      </c>
      <c r="LUE40" s="451">
        <f>+VLOOKUP(LTZ40,[111]Insumos!$A$2:$F$2700,5,FALSE)</f>
        <v>60333</v>
      </c>
      <c r="LUF40" s="451">
        <f>+ROUND(LUD40*LUE40,0)</f>
        <v>78433</v>
      </c>
      <c r="LUG40" s="450" t="s">
        <v>327</v>
      </c>
      <c r="LUH40" s="450" t="s">
        <v>328</v>
      </c>
      <c r="LUI40" s="446" t="s">
        <v>329</v>
      </c>
      <c r="LUJ40" s="446" t="s">
        <v>131</v>
      </c>
      <c r="LUK40" s="446" t="s">
        <v>146</v>
      </c>
      <c r="LUL40" s="446">
        <v>1.3</v>
      </c>
      <c r="LUM40" s="451">
        <f>+VLOOKUP(LUH40,[111]Insumos!$A$2:$F$2700,5,FALSE)</f>
        <v>60333</v>
      </c>
      <c r="LUN40" s="451">
        <f>+ROUND(LUL40*LUM40,0)</f>
        <v>78433</v>
      </c>
      <c r="LUO40" s="450" t="s">
        <v>327</v>
      </c>
      <c r="LUP40" s="450" t="s">
        <v>328</v>
      </c>
      <c r="LUQ40" s="446" t="s">
        <v>329</v>
      </c>
      <c r="LUR40" s="446" t="s">
        <v>131</v>
      </c>
      <c r="LUS40" s="446" t="s">
        <v>146</v>
      </c>
      <c r="LUT40" s="446">
        <v>1.3</v>
      </c>
      <c r="LUU40" s="451">
        <f>+VLOOKUP(LUP40,[111]Insumos!$A$2:$F$2700,5,FALSE)</f>
        <v>60333</v>
      </c>
      <c r="LUV40" s="451">
        <f>+ROUND(LUT40*LUU40,0)</f>
        <v>78433</v>
      </c>
      <c r="LUW40" s="450" t="s">
        <v>327</v>
      </c>
      <c r="LUX40" s="450" t="s">
        <v>328</v>
      </c>
      <c r="LUY40" s="446" t="s">
        <v>329</v>
      </c>
      <c r="LUZ40" s="446" t="s">
        <v>131</v>
      </c>
      <c r="LVA40" s="446" t="s">
        <v>146</v>
      </c>
      <c r="LVB40" s="446">
        <v>1.3</v>
      </c>
      <c r="LVC40" s="451">
        <f>+VLOOKUP(LUX40,[111]Insumos!$A$2:$F$2700,5,FALSE)</f>
        <v>60333</v>
      </c>
      <c r="LVD40" s="451">
        <f>+ROUND(LVB40*LVC40,0)</f>
        <v>78433</v>
      </c>
      <c r="LVE40" s="450" t="s">
        <v>327</v>
      </c>
      <c r="LVF40" s="450" t="s">
        <v>328</v>
      </c>
      <c r="LVG40" s="446" t="s">
        <v>329</v>
      </c>
      <c r="LVH40" s="446" t="s">
        <v>131</v>
      </c>
      <c r="LVI40" s="446" t="s">
        <v>146</v>
      </c>
      <c r="LVJ40" s="446">
        <v>1.3</v>
      </c>
      <c r="LVK40" s="451">
        <f>+VLOOKUP(LVF40,[111]Insumos!$A$2:$F$2700,5,FALSE)</f>
        <v>60333</v>
      </c>
      <c r="LVL40" s="451">
        <f>+ROUND(LVJ40*LVK40,0)</f>
        <v>78433</v>
      </c>
      <c r="LVM40" s="450" t="s">
        <v>327</v>
      </c>
      <c r="LVN40" s="450" t="s">
        <v>328</v>
      </c>
      <c r="LVO40" s="446" t="s">
        <v>329</v>
      </c>
      <c r="LVP40" s="446" t="s">
        <v>131</v>
      </c>
      <c r="LVQ40" s="446" t="s">
        <v>146</v>
      </c>
      <c r="LVR40" s="446">
        <v>1.3</v>
      </c>
      <c r="LVS40" s="451">
        <f>+VLOOKUP(LVN40,[111]Insumos!$A$2:$F$2700,5,FALSE)</f>
        <v>60333</v>
      </c>
      <c r="LVT40" s="451">
        <f>+ROUND(LVR40*LVS40,0)</f>
        <v>78433</v>
      </c>
      <c r="LVU40" s="450" t="s">
        <v>327</v>
      </c>
      <c r="LVV40" s="450" t="s">
        <v>328</v>
      </c>
      <c r="LVW40" s="446" t="s">
        <v>329</v>
      </c>
      <c r="LVX40" s="446" t="s">
        <v>131</v>
      </c>
      <c r="LVY40" s="446" t="s">
        <v>146</v>
      </c>
      <c r="LVZ40" s="446">
        <v>1.3</v>
      </c>
      <c r="LWA40" s="451">
        <f>+VLOOKUP(LVV40,[111]Insumos!$A$2:$F$2700,5,FALSE)</f>
        <v>60333</v>
      </c>
      <c r="LWB40" s="451">
        <f>+ROUND(LVZ40*LWA40,0)</f>
        <v>78433</v>
      </c>
      <c r="LWC40" s="450" t="s">
        <v>327</v>
      </c>
      <c r="LWD40" s="450" t="s">
        <v>328</v>
      </c>
      <c r="LWE40" s="446" t="s">
        <v>329</v>
      </c>
      <c r="LWF40" s="446" t="s">
        <v>131</v>
      </c>
      <c r="LWG40" s="446" t="s">
        <v>146</v>
      </c>
      <c r="LWH40" s="446">
        <v>1.3</v>
      </c>
      <c r="LWI40" s="451">
        <f>+VLOOKUP(LWD40,[111]Insumos!$A$2:$F$2700,5,FALSE)</f>
        <v>60333</v>
      </c>
      <c r="LWJ40" s="451">
        <f>+ROUND(LWH40*LWI40,0)</f>
        <v>78433</v>
      </c>
      <c r="LWK40" s="450" t="s">
        <v>327</v>
      </c>
      <c r="LWL40" s="450" t="s">
        <v>328</v>
      </c>
      <c r="LWM40" s="446" t="s">
        <v>329</v>
      </c>
      <c r="LWN40" s="446" t="s">
        <v>131</v>
      </c>
      <c r="LWO40" s="446" t="s">
        <v>146</v>
      </c>
      <c r="LWP40" s="446">
        <v>1.3</v>
      </c>
      <c r="LWQ40" s="451">
        <f>+VLOOKUP(LWL40,[111]Insumos!$A$2:$F$2700,5,FALSE)</f>
        <v>60333</v>
      </c>
      <c r="LWR40" s="451">
        <f>+ROUND(LWP40*LWQ40,0)</f>
        <v>78433</v>
      </c>
      <c r="LWS40" s="450" t="s">
        <v>327</v>
      </c>
      <c r="LWT40" s="450" t="s">
        <v>328</v>
      </c>
      <c r="LWU40" s="446" t="s">
        <v>329</v>
      </c>
      <c r="LWV40" s="446" t="s">
        <v>131</v>
      </c>
      <c r="LWW40" s="446" t="s">
        <v>146</v>
      </c>
      <c r="LWX40" s="446">
        <v>1.3</v>
      </c>
      <c r="LWY40" s="451">
        <f>+VLOOKUP(LWT40,[111]Insumos!$A$2:$F$2700,5,FALSE)</f>
        <v>60333</v>
      </c>
      <c r="LWZ40" s="451">
        <f>+ROUND(LWX40*LWY40,0)</f>
        <v>78433</v>
      </c>
      <c r="LXA40" s="450" t="s">
        <v>327</v>
      </c>
      <c r="LXB40" s="450" t="s">
        <v>328</v>
      </c>
      <c r="LXC40" s="446" t="s">
        <v>329</v>
      </c>
      <c r="LXD40" s="446" t="s">
        <v>131</v>
      </c>
      <c r="LXE40" s="446" t="s">
        <v>146</v>
      </c>
      <c r="LXF40" s="446">
        <v>1.3</v>
      </c>
      <c r="LXG40" s="451">
        <f>+VLOOKUP(LXB40,[111]Insumos!$A$2:$F$2700,5,FALSE)</f>
        <v>60333</v>
      </c>
      <c r="LXH40" s="451">
        <f>+ROUND(LXF40*LXG40,0)</f>
        <v>78433</v>
      </c>
      <c r="LXI40" s="450" t="s">
        <v>327</v>
      </c>
      <c r="LXJ40" s="450" t="s">
        <v>328</v>
      </c>
      <c r="LXK40" s="446" t="s">
        <v>329</v>
      </c>
      <c r="LXL40" s="446" t="s">
        <v>131</v>
      </c>
      <c r="LXM40" s="446" t="s">
        <v>146</v>
      </c>
      <c r="LXN40" s="446">
        <v>1.3</v>
      </c>
      <c r="LXO40" s="451">
        <f>+VLOOKUP(LXJ40,[111]Insumos!$A$2:$F$2700,5,FALSE)</f>
        <v>60333</v>
      </c>
      <c r="LXP40" s="451">
        <f>+ROUND(LXN40*LXO40,0)</f>
        <v>78433</v>
      </c>
      <c r="LXQ40" s="450" t="s">
        <v>327</v>
      </c>
      <c r="LXR40" s="450" t="s">
        <v>328</v>
      </c>
      <c r="LXS40" s="446" t="s">
        <v>329</v>
      </c>
      <c r="LXT40" s="446" t="s">
        <v>131</v>
      </c>
      <c r="LXU40" s="446" t="s">
        <v>146</v>
      </c>
      <c r="LXV40" s="446">
        <v>1.3</v>
      </c>
      <c r="LXW40" s="451">
        <f>+VLOOKUP(LXR40,[111]Insumos!$A$2:$F$2700,5,FALSE)</f>
        <v>60333</v>
      </c>
      <c r="LXX40" s="451">
        <f>+ROUND(LXV40*LXW40,0)</f>
        <v>78433</v>
      </c>
      <c r="LXY40" s="450" t="s">
        <v>327</v>
      </c>
      <c r="LXZ40" s="450" t="s">
        <v>328</v>
      </c>
      <c r="LYA40" s="446" t="s">
        <v>329</v>
      </c>
      <c r="LYB40" s="446" t="s">
        <v>131</v>
      </c>
      <c r="LYC40" s="446" t="s">
        <v>146</v>
      </c>
      <c r="LYD40" s="446">
        <v>1.3</v>
      </c>
      <c r="LYE40" s="451">
        <f>+VLOOKUP(LXZ40,[111]Insumos!$A$2:$F$2700,5,FALSE)</f>
        <v>60333</v>
      </c>
      <c r="LYF40" s="451">
        <f>+ROUND(LYD40*LYE40,0)</f>
        <v>78433</v>
      </c>
      <c r="LYG40" s="450" t="s">
        <v>327</v>
      </c>
      <c r="LYH40" s="450" t="s">
        <v>328</v>
      </c>
      <c r="LYI40" s="446" t="s">
        <v>329</v>
      </c>
      <c r="LYJ40" s="446" t="s">
        <v>131</v>
      </c>
      <c r="LYK40" s="446" t="s">
        <v>146</v>
      </c>
      <c r="LYL40" s="446">
        <v>1.3</v>
      </c>
      <c r="LYM40" s="451">
        <f>+VLOOKUP(LYH40,[111]Insumos!$A$2:$F$2700,5,FALSE)</f>
        <v>60333</v>
      </c>
      <c r="LYN40" s="451">
        <f>+ROUND(LYL40*LYM40,0)</f>
        <v>78433</v>
      </c>
      <c r="LYO40" s="450" t="s">
        <v>327</v>
      </c>
      <c r="LYP40" s="450" t="s">
        <v>328</v>
      </c>
      <c r="LYQ40" s="446" t="s">
        <v>329</v>
      </c>
      <c r="LYR40" s="446" t="s">
        <v>131</v>
      </c>
      <c r="LYS40" s="446" t="s">
        <v>146</v>
      </c>
      <c r="LYT40" s="446">
        <v>1.3</v>
      </c>
      <c r="LYU40" s="451">
        <f>+VLOOKUP(LYP40,[111]Insumos!$A$2:$F$2700,5,FALSE)</f>
        <v>60333</v>
      </c>
      <c r="LYV40" s="451">
        <f>+ROUND(LYT40*LYU40,0)</f>
        <v>78433</v>
      </c>
      <c r="LYW40" s="450" t="s">
        <v>327</v>
      </c>
      <c r="LYX40" s="450" t="s">
        <v>328</v>
      </c>
      <c r="LYY40" s="446" t="s">
        <v>329</v>
      </c>
      <c r="LYZ40" s="446" t="s">
        <v>131</v>
      </c>
      <c r="LZA40" s="446" t="s">
        <v>146</v>
      </c>
      <c r="LZB40" s="446">
        <v>1.3</v>
      </c>
      <c r="LZC40" s="451">
        <f>+VLOOKUP(LYX40,[111]Insumos!$A$2:$F$2700,5,FALSE)</f>
        <v>60333</v>
      </c>
      <c r="LZD40" s="451">
        <f>+ROUND(LZB40*LZC40,0)</f>
        <v>78433</v>
      </c>
      <c r="LZE40" s="450" t="s">
        <v>327</v>
      </c>
      <c r="LZF40" s="450" t="s">
        <v>328</v>
      </c>
      <c r="LZG40" s="446" t="s">
        <v>329</v>
      </c>
      <c r="LZH40" s="446" t="s">
        <v>131</v>
      </c>
      <c r="LZI40" s="446" t="s">
        <v>146</v>
      </c>
      <c r="LZJ40" s="446">
        <v>1.3</v>
      </c>
      <c r="LZK40" s="451">
        <f>+VLOOKUP(LZF40,[111]Insumos!$A$2:$F$2700,5,FALSE)</f>
        <v>60333</v>
      </c>
      <c r="LZL40" s="451">
        <f>+ROUND(LZJ40*LZK40,0)</f>
        <v>78433</v>
      </c>
      <c r="LZM40" s="450" t="s">
        <v>327</v>
      </c>
      <c r="LZN40" s="450" t="s">
        <v>328</v>
      </c>
      <c r="LZO40" s="446" t="s">
        <v>329</v>
      </c>
      <c r="LZP40" s="446" t="s">
        <v>131</v>
      </c>
      <c r="LZQ40" s="446" t="s">
        <v>146</v>
      </c>
      <c r="LZR40" s="446">
        <v>1.3</v>
      </c>
      <c r="LZS40" s="451">
        <f>+VLOOKUP(LZN40,[111]Insumos!$A$2:$F$2700,5,FALSE)</f>
        <v>60333</v>
      </c>
      <c r="LZT40" s="451">
        <f>+ROUND(LZR40*LZS40,0)</f>
        <v>78433</v>
      </c>
      <c r="LZU40" s="450" t="s">
        <v>327</v>
      </c>
      <c r="LZV40" s="450" t="s">
        <v>328</v>
      </c>
      <c r="LZW40" s="446" t="s">
        <v>329</v>
      </c>
      <c r="LZX40" s="446" t="s">
        <v>131</v>
      </c>
      <c r="LZY40" s="446" t="s">
        <v>146</v>
      </c>
      <c r="LZZ40" s="446">
        <v>1.3</v>
      </c>
      <c r="MAA40" s="451">
        <f>+VLOOKUP(LZV40,[111]Insumos!$A$2:$F$2700,5,FALSE)</f>
        <v>60333</v>
      </c>
      <c r="MAB40" s="451">
        <f>+ROUND(LZZ40*MAA40,0)</f>
        <v>78433</v>
      </c>
      <c r="MAC40" s="450" t="s">
        <v>327</v>
      </c>
      <c r="MAD40" s="450" t="s">
        <v>328</v>
      </c>
      <c r="MAE40" s="446" t="s">
        <v>329</v>
      </c>
      <c r="MAF40" s="446" t="s">
        <v>131</v>
      </c>
      <c r="MAG40" s="446" t="s">
        <v>146</v>
      </c>
      <c r="MAH40" s="446">
        <v>1.3</v>
      </c>
      <c r="MAI40" s="451">
        <f>+VLOOKUP(MAD40,[111]Insumos!$A$2:$F$2700,5,FALSE)</f>
        <v>60333</v>
      </c>
      <c r="MAJ40" s="451">
        <f>+ROUND(MAH40*MAI40,0)</f>
        <v>78433</v>
      </c>
      <c r="MAK40" s="450" t="s">
        <v>327</v>
      </c>
      <c r="MAL40" s="450" t="s">
        <v>328</v>
      </c>
      <c r="MAM40" s="446" t="s">
        <v>329</v>
      </c>
      <c r="MAN40" s="446" t="s">
        <v>131</v>
      </c>
      <c r="MAO40" s="446" t="s">
        <v>146</v>
      </c>
      <c r="MAP40" s="446">
        <v>1.3</v>
      </c>
      <c r="MAQ40" s="451">
        <f>+VLOOKUP(MAL40,[111]Insumos!$A$2:$F$2700,5,FALSE)</f>
        <v>60333</v>
      </c>
      <c r="MAR40" s="451">
        <f>+ROUND(MAP40*MAQ40,0)</f>
        <v>78433</v>
      </c>
      <c r="MAS40" s="450" t="s">
        <v>327</v>
      </c>
      <c r="MAT40" s="450" t="s">
        <v>328</v>
      </c>
      <c r="MAU40" s="446" t="s">
        <v>329</v>
      </c>
      <c r="MAV40" s="446" t="s">
        <v>131</v>
      </c>
      <c r="MAW40" s="446" t="s">
        <v>146</v>
      </c>
      <c r="MAX40" s="446">
        <v>1.3</v>
      </c>
      <c r="MAY40" s="451">
        <f>+VLOOKUP(MAT40,[111]Insumos!$A$2:$F$2700,5,FALSE)</f>
        <v>60333</v>
      </c>
      <c r="MAZ40" s="451">
        <f>+ROUND(MAX40*MAY40,0)</f>
        <v>78433</v>
      </c>
      <c r="MBA40" s="450" t="s">
        <v>327</v>
      </c>
      <c r="MBB40" s="450" t="s">
        <v>328</v>
      </c>
      <c r="MBC40" s="446" t="s">
        <v>329</v>
      </c>
      <c r="MBD40" s="446" t="s">
        <v>131</v>
      </c>
      <c r="MBE40" s="446" t="s">
        <v>146</v>
      </c>
      <c r="MBF40" s="446">
        <v>1.3</v>
      </c>
      <c r="MBG40" s="451">
        <f>+VLOOKUP(MBB40,[111]Insumos!$A$2:$F$2700,5,FALSE)</f>
        <v>60333</v>
      </c>
      <c r="MBH40" s="451">
        <f>+ROUND(MBF40*MBG40,0)</f>
        <v>78433</v>
      </c>
      <c r="MBI40" s="450" t="s">
        <v>327</v>
      </c>
      <c r="MBJ40" s="450" t="s">
        <v>328</v>
      </c>
      <c r="MBK40" s="446" t="s">
        <v>329</v>
      </c>
      <c r="MBL40" s="446" t="s">
        <v>131</v>
      </c>
      <c r="MBM40" s="446" t="s">
        <v>146</v>
      </c>
      <c r="MBN40" s="446">
        <v>1.3</v>
      </c>
      <c r="MBO40" s="451">
        <f>+VLOOKUP(MBJ40,[111]Insumos!$A$2:$F$2700,5,FALSE)</f>
        <v>60333</v>
      </c>
      <c r="MBP40" s="451">
        <f>+ROUND(MBN40*MBO40,0)</f>
        <v>78433</v>
      </c>
      <c r="MBQ40" s="450" t="s">
        <v>327</v>
      </c>
      <c r="MBR40" s="450" t="s">
        <v>328</v>
      </c>
      <c r="MBS40" s="446" t="s">
        <v>329</v>
      </c>
      <c r="MBT40" s="446" t="s">
        <v>131</v>
      </c>
      <c r="MBU40" s="446" t="s">
        <v>146</v>
      </c>
      <c r="MBV40" s="446">
        <v>1.3</v>
      </c>
      <c r="MBW40" s="451">
        <f>+VLOOKUP(MBR40,[111]Insumos!$A$2:$F$2700,5,FALSE)</f>
        <v>60333</v>
      </c>
      <c r="MBX40" s="451">
        <f>+ROUND(MBV40*MBW40,0)</f>
        <v>78433</v>
      </c>
      <c r="MBY40" s="450" t="s">
        <v>327</v>
      </c>
      <c r="MBZ40" s="450" t="s">
        <v>328</v>
      </c>
      <c r="MCA40" s="446" t="s">
        <v>329</v>
      </c>
      <c r="MCB40" s="446" t="s">
        <v>131</v>
      </c>
      <c r="MCC40" s="446" t="s">
        <v>146</v>
      </c>
      <c r="MCD40" s="446">
        <v>1.3</v>
      </c>
      <c r="MCE40" s="451">
        <f>+VLOOKUP(MBZ40,[111]Insumos!$A$2:$F$2700,5,FALSE)</f>
        <v>60333</v>
      </c>
      <c r="MCF40" s="451">
        <f>+ROUND(MCD40*MCE40,0)</f>
        <v>78433</v>
      </c>
      <c r="MCG40" s="450" t="s">
        <v>327</v>
      </c>
      <c r="MCH40" s="450" t="s">
        <v>328</v>
      </c>
      <c r="MCI40" s="446" t="s">
        <v>329</v>
      </c>
      <c r="MCJ40" s="446" t="s">
        <v>131</v>
      </c>
      <c r="MCK40" s="446" t="s">
        <v>146</v>
      </c>
      <c r="MCL40" s="446">
        <v>1.3</v>
      </c>
      <c r="MCM40" s="451">
        <f>+VLOOKUP(MCH40,[111]Insumos!$A$2:$F$2700,5,FALSE)</f>
        <v>60333</v>
      </c>
      <c r="MCN40" s="451">
        <f>+ROUND(MCL40*MCM40,0)</f>
        <v>78433</v>
      </c>
      <c r="MCO40" s="450" t="s">
        <v>327</v>
      </c>
      <c r="MCP40" s="450" t="s">
        <v>328</v>
      </c>
      <c r="MCQ40" s="446" t="s">
        <v>329</v>
      </c>
      <c r="MCR40" s="446" t="s">
        <v>131</v>
      </c>
      <c r="MCS40" s="446" t="s">
        <v>146</v>
      </c>
      <c r="MCT40" s="446">
        <v>1.3</v>
      </c>
      <c r="MCU40" s="451">
        <f>+VLOOKUP(MCP40,[111]Insumos!$A$2:$F$2700,5,FALSE)</f>
        <v>60333</v>
      </c>
      <c r="MCV40" s="451">
        <f>+ROUND(MCT40*MCU40,0)</f>
        <v>78433</v>
      </c>
      <c r="MCW40" s="450" t="s">
        <v>327</v>
      </c>
      <c r="MCX40" s="450" t="s">
        <v>328</v>
      </c>
      <c r="MCY40" s="446" t="s">
        <v>329</v>
      </c>
      <c r="MCZ40" s="446" t="s">
        <v>131</v>
      </c>
      <c r="MDA40" s="446" t="s">
        <v>146</v>
      </c>
      <c r="MDB40" s="446">
        <v>1.3</v>
      </c>
      <c r="MDC40" s="451">
        <f>+VLOOKUP(MCX40,[111]Insumos!$A$2:$F$2700,5,FALSE)</f>
        <v>60333</v>
      </c>
      <c r="MDD40" s="451">
        <f>+ROUND(MDB40*MDC40,0)</f>
        <v>78433</v>
      </c>
      <c r="MDE40" s="450" t="s">
        <v>327</v>
      </c>
      <c r="MDF40" s="450" t="s">
        <v>328</v>
      </c>
      <c r="MDG40" s="446" t="s">
        <v>329</v>
      </c>
      <c r="MDH40" s="446" t="s">
        <v>131</v>
      </c>
      <c r="MDI40" s="446" t="s">
        <v>146</v>
      </c>
      <c r="MDJ40" s="446">
        <v>1.3</v>
      </c>
      <c r="MDK40" s="451">
        <f>+VLOOKUP(MDF40,[111]Insumos!$A$2:$F$2700,5,FALSE)</f>
        <v>60333</v>
      </c>
      <c r="MDL40" s="451">
        <f>+ROUND(MDJ40*MDK40,0)</f>
        <v>78433</v>
      </c>
      <c r="MDM40" s="450" t="s">
        <v>327</v>
      </c>
      <c r="MDN40" s="450" t="s">
        <v>328</v>
      </c>
      <c r="MDO40" s="446" t="s">
        <v>329</v>
      </c>
      <c r="MDP40" s="446" t="s">
        <v>131</v>
      </c>
      <c r="MDQ40" s="446" t="s">
        <v>146</v>
      </c>
      <c r="MDR40" s="446">
        <v>1.3</v>
      </c>
      <c r="MDS40" s="451">
        <f>+VLOOKUP(MDN40,[111]Insumos!$A$2:$F$2700,5,FALSE)</f>
        <v>60333</v>
      </c>
      <c r="MDT40" s="451">
        <f>+ROUND(MDR40*MDS40,0)</f>
        <v>78433</v>
      </c>
      <c r="MDU40" s="450" t="s">
        <v>327</v>
      </c>
      <c r="MDV40" s="450" t="s">
        <v>328</v>
      </c>
      <c r="MDW40" s="446" t="s">
        <v>329</v>
      </c>
      <c r="MDX40" s="446" t="s">
        <v>131</v>
      </c>
      <c r="MDY40" s="446" t="s">
        <v>146</v>
      </c>
      <c r="MDZ40" s="446">
        <v>1.3</v>
      </c>
      <c r="MEA40" s="451">
        <f>+VLOOKUP(MDV40,[111]Insumos!$A$2:$F$2700,5,FALSE)</f>
        <v>60333</v>
      </c>
      <c r="MEB40" s="451">
        <f>+ROUND(MDZ40*MEA40,0)</f>
        <v>78433</v>
      </c>
      <c r="MEC40" s="450" t="s">
        <v>327</v>
      </c>
      <c r="MED40" s="450" t="s">
        <v>328</v>
      </c>
      <c r="MEE40" s="446" t="s">
        <v>329</v>
      </c>
      <c r="MEF40" s="446" t="s">
        <v>131</v>
      </c>
      <c r="MEG40" s="446" t="s">
        <v>146</v>
      </c>
      <c r="MEH40" s="446">
        <v>1.3</v>
      </c>
      <c r="MEI40" s="451">
        <f>+VLOOKUP(MED40,[111]Insumos!$A$2:$F$2700,5,FALSE)</f>
        <v>60333</v>
      </c>
      <c r="MEJ40" s="451">
        <f>+ROUND(MEH40*MEI40,0)</f>
        <v>78433</v>
      </c>
      <c r="MEK40" s="450" t="s">
        <v>327</v>
      </c>
      <c r="MEL40" s="450" t="s">
        <v>328</v>
      </c>
      <c r="MEM40" s="446" t="s">
        <v>329</v>
      </c>
      <c r="MEN40" s="446" t="s">
        <v>131</v>
      </c>
      <c r="MEO40" s="446" t="s">
        <v>146</v>
      </c>
      <c r="MEP40" s="446">
        <v>1.3</v>
      </c>
      <c r="MEQ40" s="451">
        <f>+VLOOKUP(MEL40,[111]Insumos!$A$2:$F$2700,5,FALSE)</f>
        <v>60333</v>
      </c>
      <c r="MER40" s="451">
        <f>+ROUND(MEP40*MEQ40,0)</f>
        <v>78433</v>
      </c>
      <c r="MES40" s="450" t="s">
        <v>327</v>
      </c>
      <c r="MET40" s="450" t="s">
        <v>328</v>
      </c>
      <c r="MEU40" s="446" t="s">
        <v>329</v>
      </c>
      <c r="MEV40" s="446" t="s">
        <v>131</v>
      </c>
      <c r="MEW40" s="446" t="s">
        <v>146</v>
      </c>
      <c r="MEX40" s="446">
        <v>1.3</v>
      </c>
      <c r="MEY40" s="451">
        <f>+VLOOKUP(MET40,[111]Insumos!$A$2:$F$2700,5,FALSE)</f>
        <v>60333</v>
      </c>
      <c r="MEZ40" s="451">
        <f>+ROUND(MEX40*MEY40,0)</f>
        <v>78433</v>
      </c>
      <c r="MFA40" s="450" t="s">
        <v>327</v>
      </c>
      <c r="MFB40" s="450" t="s">
        <v>328</v>
      </c>
      <c r="MFC40" s="446" t="s">
        <v>329</v>
      </c>
      <c r="MFD40" s="446" t="s">
        <v>131</v>
      </c>
      <c r="MFE40" s="446" t="s">
        <v>146</v>
      </c>
      <c r="MFF40" s="446">
        <v>1.3</v>
      </c>
      <c r="MFG40" s="451">
        <f>+VLOOKUP(MFB40,[111]Insumos!$A$2:$F$2700,5,FALSE)</f>
        <v>60333</v>
      </c>
      <c r="MFH40" s="451">
        <f>+ROUND(MFF40*MFG40,0)</f>
        <v>78433</v>
      </c>
      <c r="MFI40" s="450" t="s">
        <v>327</v>
      </c>
      <c r="MFJ40" s="450" t="s">
        <v>328</v>
      </c>
      <c r="MFK40" s="446" t="s">
        <v>329</v>
      </c>
      <c r="MFL40" s="446" t="s">
        <v>131</v>
      </c>
      <c r="MFM40" s="446" t="s">
        <v>146</v>
      </c>
      <c r="MFN40" s="446">
        <v>1.3</v>
      </c>
      <c r="MFO40" s="451">
        <f>+VLOOKUP(MFJ40,[111]Insumos!$A$2:$F$2700,5,FALSE)</f>
        <v>60333</v>
      </c>
      <c r="MFP40" s="451">
        <f>+ROUND(MFN40*MFO40,0)</f>
        <v>78433</v>
      </c>
      <c r="MFQ40" s="450" t="s">
        <v>327</v>
      </c>
      <c r="MFR40" s="450" t="s">
        <v>328</v>
      </c>
      <c r="MFS40" s="446" t="s">
        <v>329</v>
      </c>
      <c r="MFT40" s="446" t="s">
        <v>131</v>
      </c>
      <c r="MFU40" s="446" t="s">
        <v>146</v>
      </c>
      <c r="MFV40" s="446">
        <v>1.3</v>
      </c>
      <c r="MFW40" s="451">
        <f>+VLOOKUP(MFR40,[111]Insumos!$A$2:$F$2700,5,FALSE)</f>
        <v>60333</v>
      </c>
      <c r="MFX40" s="451">
        <f>+ROUND(MFV40*MFW40,0)</f>
        <v>78433</v>
      </c>
      <c r="MFY40" s="450" t="s">
        <v>327</v>
      </c>
      <c r="MFZ40" s="450" t="s">
        <v>328</v>
      </c>
      <c r="MGA40" s="446" t="s">
        <v>329</v>
      </c>
      <c r="MGB40" s="446" t="s">
        <v>131</v>
      </c>
      <c r="MGC40" s="446" t="s">
        <v>146</v>
      </c>
      <c r="MGD40" s="446">
        <v>1.3</v>
      </c>
      <c r="MGE40" s="451">
        <f>+VLOOKUP(MFZ40,[111]Insumos!$A$2:$F$2700,5,FALSE)</f>
        <v>60333</v>
      </c>
      <c r="MGF40" s="451">
        <f>+ROUND(MGD40*MGE40,0)</f>
        <v>78433</v>
      </c>
      <c r="MGG40" s="450" t="s">
        <v>327</v>
      </c>
      <c r="MGH40" s="450" t="s">
        <v>328</v>
      </c>
      <c r="MGI40" s="446" t="s">
        <v>329</v>
      </c>
      <c r="MGJ40" s="446" t="s">
        <v>131</v>
      </c>
      <c r="MGK40" s="446" t="s">
        <v>146</v>
      </c>
      <c r="MGL40" s="446">
        <v>1.3</v>
      </c>
      <c r="MGM40" s="451">
        <f>+VLOOKUP(MGH40,[111]Insumos!$A$2:$F$2700,5,FALSE)</f>
        <v>60333</v>
      </c>
      <c r="MGN40" s="451">
        <f>+ROUND(MGL40*MGM40,0)</f>
        <v>78433</v>
      </c>
      <c r="MGO40" s="450" t="s">
        <v>327</v>
      </c>
      <c r="MGP40" s="450" t="s">
        <v>328</v>
      </c>
      <c r="MGQ40" s="446" t="s">
        <v>329</v>
      </c>
      <c r="MGR40" s="446" t="s">
        <v>131</v>
      </c>
      <c r="MGS40" s="446" t="s">
        <v>146</v>
      </c>
      <c r="MGT40" s="446">
        <v>1.3</v>
      </c>
      <c r="MGU40" s="451">
        <f>+VLOOKUP(MGP40,[111]Insumos!$A$2:$F$2700,5,FALSE)</f>
        <v>60333</v>
      </c>
      <c r="MGV40" s="451">
        <f>+ROUND(MGT40*MGU40,0)</f>
        <v>78433</v>
      </c>
      <c r="MGW40" s="450" t="s">
        <v>327</v>
      </c>
      <c r="MGX40" s="450" t="s">
        <v>328</v>
      </c>
      <c r="MGY40" s="446" t="s">
        <v>329</v>
      </c>
      <c r="MGZ40" s="446" t="s">
        <v>131</v>
      </c>
      <c r="MHA40" s="446" t="s">
        <v>146</v>
      </c>
      <c r="MHB40" s="446">
        <v>1.3</v>
      </c>
      <c r="MHC40" s="451">
        <f>+VLOOKUP(MGX40,[111]Insumos!$A$2:$F$2700,5,FALSE)</f>
        <v>60333</v>
      </c>
      <c r="MHD40" s="451">
        <f>+ROUND(MHB40*MHC40,0)</f>
        <v>78433</v>
      </c>
      <c r="MHE40" s="450" t="s">
        <v>327</v>
      </c>
      <c r="MHF40" s="450" t="s">
        <v>328</v>
      </c>
      <c r="MHG40" s="446" t="s">
        <v>329</v>
      </c>
      <c r="MHH40" s="446" t="s">
        <v>131</v>
      </c>
      <c r="MHI40" s="446" t="s">
        <v>146</v>
      </c>
      <c r="MHJ40" s="446">
        <v>1.3</v>
      </c>
      <c r="MHK40" s="451">
        <f>+VLOOKUP(MHF40,[111]Insumos!$A$2:$F$2700,5,FALSE)</f>
        <v>60333</v>
      </c>
      <c r="MHL40" s="451">
        <f>+ROUND(MHJ40*MHK40,0)</f>
        <v>78433</v>
      </c>
      <c r="MHM40" s="450" t="s">
        <v>327</v>
      </c>
      <c r="MHN40" s="450" t="s">
        <v>328</v>
      </c>
      <c r="MHO40" s="446" t="s">
        <v>329</v>
      </c>
      <c r="MHP40" s="446" t="s">
        <v>131</v>
      </c>
      <c r="MHQ40" s="446" t="s">
        <v>146</v>
      </c>
      <c r="MHR40" s="446">
        <v>1.3</v>
      </c>
      <c r="MHS40" s="451">
        <f>+VLOOKUP(MHN40,[111]Insumos!$A$2:$F$2700,5,FALSE)</f>
        <v>60333</v>
      </c>
      <c r="MHT40" s="451">
        <f>+ROUND(MHR40*MHS40,0)</f>
        <v>78433</v>
      </c>
      <c r="MHU40" s="450" t="s">
        <v>327</v>
      </c>
      <c r="MHV40" s="450" t="s">
        <v>328</v>
      </c>
      <c r="MHW40" s="446" t="s">
        <v>329</v>
      </c>
      <c r="MHX40" s="446" t="s">
        <v>131</v>
      </c>
      <c r="MHY40" s="446" t="s">
        <v>146</v>
      </c>
      <c r="MHZ40" s="446">
        <v>1.3</v>
      </c>
      <c r="MIA40" s="451">
        <f>+VLOOKUP(MHV40,[111]Insumos!$A$2:$F$2700,5,FALSE)</f>
        <v>60333</v>
      </c>
      <c r="MIB40" s="451">
        <f>+ROUND(MHZ40*MIA40,0)</f>
        <v>78433</v>
      </c>
      <c r="MIC40" s="450" t="s">
        <v>327</v>
      </c>
      <c r="MID40" s="450" t="s">
        <v>328</v>
      </c>
      <c r="MIE40" s="446" t="s">
        <v>329</v>
      </c>
      <c r="MIF40" s="446" t="s">
        <v>131</v>
      </c>
      <c r="MIG40" s="446" t="s">
        <v>146</v>
      </c>
      <c r="MIH40" s="446">
        <v>1.3</v>
      </c>
      <c r="MII40" s="451">
        <f>+VLOOKUP(MID40,[111]Insumos!$A$2:$F$2700,5,FALSE)</f>
        <v>60333</v>
      </c>
      <c r="MIJ40" s="451">
        <f>+ROUND(MIH40*MII40,0)</f>
        <v>78433</v>
      </c>
      <c r="MIK40" s="450" t="s">
        <v>327</v>
      </c>
      <c r="MIL40" s="450" t="s">
        <v>328</v>
      </c>
      <c r="MIM40" s="446" t="s">
        <v>329</v>
      </c>
      <c r="MIN40" s="446" t="s">
        <v>131</v>
      </c>
      <c r="MIO40" s="446" t="s">
        <v>146</v>
      </c>
      <c r="MIP40" s="446">
        <v>1.3</v>
      </c>
      <c r="MIQ40" s="451">
        <f>+VLOOKUP(MIL40,[111]Insumos!$A$2:$F$2700,5,FALSE)</f>
        <v>60333</v>
      </c>
      <c r="MIR40" s="451">
        <f>+ROUND(MIP40*MIQ40,0)</f>
        <v>78433</v>
      </c>
      <c r="MIS40" s="450" t="s">
        <v>327</v>
      </c>
      <c r="MIT40" s="450" t="s">
        <v>328</v>
      </c>
      <c r="MIU40" s="446" t="s">
        <v>329</v>
      </c>
      <c r="MIV40" s="446" t="s">
        <v>131</v>
      </c>
      <c r="MIW40" s="446" t="s">
        <v>146</v>
      </c>
      <c r="MIX40" s="446">
        <v>1.3</v>
      </c>
      <c r="MIY40" s="451">
        <f>+VLOOKUP(MIT40,[111]Insumos!$A$2:$F$2700,5,FALSE)</f>
        <v>60333</v>
      </c>
      <c r="MIZ40" s="451">
        <f>+ROUND(MIX40*MIY40,0)</f>
        <v>78433</v>
      </c>
      <c r="MJA40" s="450" t="s">
        <v>327</v>
      </c>
      <c r="MJB40" s="450" t="s">
        <v>328</v>
      </c>
      <c r="MJC40" s="446" t="s">
        <v>329</v>
      </c>
      <c r="MJD40" s="446" t="s">
        <v>131</v>
      </c>
      <c r="MJE40" s="446" t="s">
        <v>146</v>
      </c>
      <c r="MJF40" s="446">
        <v>1.3</v>
      </c>
      <c r="MJG40" s="451">
        <f>+VLOOKUP(MJB40,[111]Insumos!$A$2:$F$2700,5,FALSE)</f>
        <v>60333</v>
      </c>
      <c r="MJH40" s="451">
        <f>+ROUND(MJF40*MJG40,0)</f>
        <v>78433</v>
      </c>
      <c r="MJI40" s="450" t="s">
        <v>327</v>
      </c>
      <c r="MJJ40" s="450" t="s">
        <v>328</v>
      </c>
      <c r="MJK40" s="446" t="s">
        <v>329</v>
      </c>
      <c r="MJL40" s="446" t="s">
        <v>131</v>
      </c>
      <c r="MJM40" s="446" t="s">
        <v>146</v>
      </c>
      <c r="MJN40" s="446">
        <v>1.3</v>
      </c>
      <c r="MJO40" s="451">
        <f>+VLOOKUP(MJJ40,[111]Insumos!$A$2:$F$2700,5,FALSE)</f>
        <v>60333</v>
      </c>
      <c r="MJP40" s="451">
        <f>+ROUND(MJN40*MJO40,0)</f>
        <v>78433</v>
      </c>
      <c r="MJQ40" s="450" t="s">
        <v>327</v>
      </c>
      <c r="MJR40" s="450" t="s">
        <v>328</v>
      </c>
      <c r="MJS40" s="446" t="s">
        <v>329</v>
      </c>
      <c r="MJT40" s="446" t="s">
        <v>131</v>
      </c>
      <c r="MJU40" s="446" t="s">
        <v>146</v>
      </c>
      <c r="MJV40" s="446">
        <v>1.3</v>
      </c>
      <c r="MJW40" s="451">
        <f>+VLOOKUP(MJR40,[111]Insumos!$A$2:$F$2700,5,FALSE)</f>
        <v>60333</v>
      </c>
      <c r="MJX40" s="451">
        <f>+ROUND(MJV40*MJW40,0)</f>
        <v>78433</v>
      </c>
      <c r="MJY40" s="450" t="s">
        <v>327</v>
      </c>
      <c r="MJZ40" s="450" t="s">
        <v>328</v>
      </c>
      <c r="MKA40" s="446" t="s">
        <v>329</v>
      </c>
      <c r="MKB40" s="446" t="s">
        <v>131</v>
      </c>
      <c r="MKC40" s="446" t="s">
        <v>146</v>
      </c>
      <c r="MKD40" s="446">
        <v>1.3</v>
      </c>
      <c r="MKE40" s="451">
        <f>+VLOOKUP(MJZ40,[111]Insumos!$A$2:$F$2700,5,FALSE)</f>
        <v>60333</v>
      </c>
      <c r="MKF40" s="451">
        <f>+ROUND(MKD40*MKE40,0)</f>
        <v>78433</v>
      </c>
      <c r="MKG40" s="450" t="s">
        <v>327</v>
      </c>
      <c r="MKH40" s="450" t="s">
        <v>328</v>
      </c>
      <c r="MKI40" s="446" t="s">
        <v>329</v>
      </c>
      <c r="MKJ40" s="446" t="s">
        <v>131</v>
      </c>
      <c r="MKK40" s="446" t="s">
        <v>146</v>
      </c>
      <c r="MKL40" s="446">
        <v>1.3</v>
      </c>
      <c r="MKM40" s="451">
        <f>+VLOOKUP(MKH40,[111]Insumos!$A$2:$F$2700,5,FALSE)</f>
        <v>60333</v>
      </c>
      <c r="MKN40" s="451">
        <f>+ROUND(MKL40*MKM40,0)</f>
        <v>78433</v>
      </c>
      <c r="MKO40" s="450" t="s">
        <v>327</v>
      </c>
      <c r="MKP40" s="450" t="s">
        <v>328</v>
      </c>
      <c r="MKQ40" s="446" t="s">
        <v>329</v>
      </c>
      <c r="MKR40" s="446" t="s">
        <v>131</v>
      </c>
      <c r="MKS40" s="446" t="s">
        <v>146</v>
      </c>
      <c r="MKT40" s="446">
        <v>1.3</v>
      </c>
      <c r="MKU40" s="451">
        <f>+VLOOKUP(MKP40,[111]Insumos!$A$2:$F$2700,5,FALSE)</f>
        <v>60333</v>
      </c>
      <c r="MKV40" s="451">
        <f>+ROUND(MKT40*MKU40,0)</f>
        <v>78433</v>
      </c>
      <c r="MKW40" s="450" t="s">
        <v>327</v>
      </c>
      <c r="MKX40" s="450" t="s">
        <v>328</v>
      </c>
      <c r="MKY40" s="446" t="s">
        <v>329</v>
      </c>
      <c r="MKZ40" s="446" t="s">
        <v>131</v>
      </c>
      <c r="MLA40" s="446" t="s">
        <v>146</v>
      </c>
      <c r="MLB40" s="446">
        <v>1.3</v>
      </c>
      <c r="MLC40" s="451">
        <f>+VLOOKUP(MKX40,[111]Insumos!$A$2:$F$2700,5,FALSE)</f>
        <v>60333</v>
      </c>
      <c r="MLD40" s="451">
        <f>+ROUND(MLB40*MLC40,0)</f>
        <v>78433</v>
      </c>
      <c r="MLE40" s="450" t="s">
        <v>327</v>
      </c>
      <c r="MLF40" s="450" t="s">
        <v>328</v>
      </c>
      <c r="MLG40" s="446" t="s">
        <v>329</v>
      </c>
      <c r="MLH40" s="446" t="s">
        <v>131</v>
      </c>
      <c r="MLI40" s="446" t="s">
        <v>146</v>
      </c>
      <c r="MLJ40" s="446">
        <v>1.3</v>
      </c>
      <c r="MLK40" s="451">
        <f>+VLOOKUP(MLF40,[111]Insumos!$A$2:$F$2700,5,FALSE)</f>
        <v>60333</v>
      </c>
      <c r="MLL40" s="451">
        <f>+ROUND(MLJ40*MLK40,0)</f>
        <v>78433</v>
      </c>
      <c r="MLM40" s="450" t="s">
        <v>327</v>
      </c>
      <c r="MLN40" s="450" t="s">
        <v>328</v>
      </c>
      <c r="MLO40" s="446" t="s">
        <v>329</v>
      </c>
      <c r="MLP40" s="446" t="s">
        <v>131</v>
      </c>
      <c r="MLQ40" s="446" t="s">
        <v>146</v>
      </c>
      <c r="MLR40" s="446">
        <v>1.3</v>
      </c>
      <c r="MLS40" s="451">
        <f>+VLOOKUP(MLN40,[111]Insumos!$A$2:$F$2700,5,FALSE)</f>
        <v>60333</v>
      </c>
      <c r="MLT40" s="451">
        <f>+ROUND(MLR40*MLS40,0)</f>
        <v>78433</v>
      </c>
      <c r="MLU40" s="450" t="s">
        <v>327</v>
      </c>
      <c r="MLV40" s="450" t="s">
        <v>328</v>
      </c>
      <c r="MLW40" s="446" t="s">
        <v>329</v>
      </c>
      <c r="MLX40" s="446" t="s">
        <v>131</v>
      </c>
      <c r="MLY40" s="446" t="s">
        <v>146</v>
      </c>
      <c r="MLZ40" s="446">
        <v>1.3</v>
      </c>
      <c r="MMA40" s="451">
        <f>+VLOOKUP(MLV40,[111]Insumos!$A$2:$F$2700,5,FALSE)</f>
        <v>60333</v>
      </c>
      <c r="MMB40" s="451">
        <f>+ROUND(MLZ40*MMA40,0)</f>
        <v>78433</v>
      </c>
      <c r="MMC40" s="450" t="s">
        <v>327</v>
      </c>
      <c r="MMD40" s="450" t="s">
        <v>328</v>
      </c>
      <c r="MME40" s="446" t="s">
        <v>329</v>
      </c>
      <c r="MMF40" s="446" t="s">
        <v>131</v>
      </c>
      <c r="MMG40" s="446" t="s">
        <v>146</v>
      </c>
      <c r="MMH40" s="446">
        <v>1.3</v>
      </c>
      <c r="MMI40" s="451">
        <f>+VLOOKUP(MMD40,[111]Insumos!$A$2:$F$2700,5,FALSE)</f>
        <v>60333</v>
      </c>
      <c r="MMJ40" s="451">
        <f>+ROUND(MMH40*MMI40,0)</f>
        <v>78433</v>
      </c>
      <c r="MMK40" s="450" t="s">
        <v>327</v>
      </c>
      <c r="MML40" s="450" t="s">
        <v>328</v>
      </c>
      <c r="MMM40" s="446" t="s">
        <v>329</v>
      </c>
      <c r="MMN40" s="446" t="s">
        <v>131</v>
      </c>
      <c r="MMO40" s="446" t="s">
        <v>146</v>
      </c>
      <c r="MMP40" s="446">
        <v>1.3</v>
      </c>
      <c r="MMQ40" s="451">
        <f>+VLOOKUP(MML40,[111]Insumos!$A$2:$F$2700,5,FALSE)</f>
        <v>60333</v>
      </c>
      <c r="MMR40" s="451">
        <f>+ROUND(MMP40*MMQ40,0)</f>
        <v>78433</v>
      </c>
      <c r="MMS40" s="450" t="s">
        <v>327</v>
      </c>
      <c r="MMT40" s="450" t="s">
        <v>328</v>
      </c>
      <c r="MMU40" s="446" t="s">
        <v>329</v>
      </c>
      <c r="MMV40" s="446" t="s">
        <v>131</v>
      </c>
      <c r="MMW40" s="446" t="s">
        <v>146</v>
      </c>
      <c r="MMX40" s="446">
        <v>1.3</v>
      </c>
      <c r="MMY40" s="451">
        <f>+VLOOKUP(MMT40,[111]Insumos!$A$2:$F$2700,5,FALSE)</f>
        <v>60333</v>
      </c>
      <c r="MMZ40" s="451">
        <f>+ROUND(MMX40*MMY40,0)</f>
        <v>78433</v>
      </c>
      <c r="MNA40" s="450" t="s">
        <v>327</v>
      </c>
      <c r="MNB40" s="450" t="s">
        <v>328</v>
      </c>
      <c r="MNC40" s="446" t="s">
        <v>329</v>
      </c>
      <c r="MND40" s="446" t="s">
        <v>131</v>
      </c>
      <c r="MNE40" s="446" t="s">
        <v>146</v>
      </c>
      <c r="MNF40" s="446">
        <v>1.3</v>
      </c>
      <c r="MNG40" s="451">
        <f>+VLOOKUP(MNB40,[111]Insumos!$A$2:$F$2700,5,FALSE)</f>
        <v>60333</v>
      </c>
      <c r="MNH40" s="451">
        <f>+ROUND(MNF40*MNG40,0)</f>
        <v>78433</v>
      </c>
      <c r="MNI40" s="450" t="s">
        <v>327</v>
      </c>
      <c r="MNJ40" s="450" t="s">
        <v>328</v>
      </c>
      <c r="MNK40" s="446" t="s">
        <v>329</v>
      </c>
      <c r="MNL40" s="446" t="s">
        <v>131</v>
      </c>
      <c r="MNM40" s="446" t="s">
        <v>146</v>
      </c>
      <c r="MNN40" s="446">
        <v>1.3</v>
      </c>
      <c r="MNO40" s="451">
        <f>+VLOOKUP(MNJ40,[111]Insumos!$A$2:$F$2700,5,FALSE)</f>
        <v>60333</v>
      </c>
      <c r="MNP40" s="451">
        <f>+ROUND(MNN40*MNO40,0)</f>
        <v>78433</v>
      </c>
      <c r="MNQ40" s="450" t="s">
        <v>327</v>
      </c>
      <c r="MNR40" s="450" t="s">
        <v>328</v>
      </c>
      <c r="MNS40" s="446" t="s">
        <v>329</v>
      </c>
      <c r="MNT40" s="446" t="s">
        <v>131</v>
      </c>
      <c r="MNU40" s="446" t="s">
        <v>146</v>
      </c>
      <c r="MNV40" s="446">
        <v>1.3</v>
      </c>
      <c r="MNW40" s="451">
        <f>+VLOOKUP(MNR40,[111]Insumos!$A$2:$F$2700,5,FALSE)</f>
        <v>60333</v>
      </c>
      <c r="MNX40" s="451">
        <f>+ROUND(MNV40*MNW40,0)</f>
        <v>78433</v>
      </c>
      <c r="MNY40" s="450" t="s">
        <v>327</v>
      </c>
      <c r="MNZ40" s="450" t="s">
        <v>328</v>
      </c>
      <c r="MOA40" s="446" t="s">
        <v>329</v>
      </c>
      <c r="MOB40" s="446" t="s">
        <v>131</v>
      </c>
      <c r="MOC40" s="446" t="s">
        <v>146</v>
      </c>
      <c r="MOD40" s="446">
        <v>1.3</v>
      </c>
      <c r="MOE40" s="451">
        <f>+VLOOKUP(MNZ40,[111]Insumos!$A$2:$F$2700,5,FALSE)</f>
        <v>60333</v>
      </c>
      <c r="MOF40" s="451">
        <f>+ROUND(MOD40*MOE40,0)</f>
        <v>78433</v>
      </c>
      <c r="MOG40" s="450" t="s">
        <v>327</v>
      </c>
      <c r="MOH40" s="450" t="s">
        <v>328</v>
      </c>
      <c r="MOI40" s="446" t="s">
        <v>329</v>
      </c>
      <c r="MOJ40" s="446" t="s">
        <v>131</v>
      </c>
      <c r="MOK40" s="446" t="s">
        <v>146</v>
      </c>
      <c r="MOL40" s="446">
        <v>1.3</v>
      </c>
      <c r="MOM40" s="451">
        <f>+VLOOKUP(MOH40,[111]Insumos!$A$2:$F$2700,5,FALSE)</f>
        <v>60333</v>
      </c>
      <c r="MON40" s="451">
        <f>+ROUND(MOL40*MOM40,0)</f>
        <v>78433</v>
      </c>
      <c r="MOO40" s="450" t="s">
        <v>327</v>
      </c>
      <c r="MOP40" s="450" t="s">
        <v>328</v>
      </c>
      <c r="MOQ40" s="446" t="s">
        <v>329</v>
      </c>
      <c r="MOR40" s="446" t="s">
        <v>131</v>
      </c>
      <c r="MOS40" s="446" t="s">
        <v>146</v>
      </c>
      <c r="MOT40" s="446">
        <v>1.3</v>
      </c>
      <c r="MOU40" s="451">
        <f>+VLOOKUP(MOP40,[111]Insumos!$A$2:$F$2700,5,FALSE)</f>
        <v>60333</v>
      </c>
      <c r="MOV40" s="451">
        <f>+ROUND(MOT40*MOU40,0)</f>
        <v>78433</v>
      </c>
      <c r="MOW40" s="450" t="s">
        <v>327</v>
      </c>
      <c r="MOX40" s="450" t="s">
        <v>328</v>
      </c>
      <c r="MOY40" s="446" t="s">
        <v>329</v>
      </c>
      <c r="MOZ40" s="446" t="s">
        <v>131</v>
      </c>
      <c r="MPA40" s="446" t="s">
        <v>146</v>
      </c>
      <c r="MPB40" s="446">
        <v>1.3</v>
      </c>
      <c r="MPC40" s="451">
        <f>+VLOOKUP(MOX40,[111]Insumos!$A$2:$F$2700,5,FALSE)</f>
        <v>60333</v>
      </c>
      <c r="MPD40" s="451">
        <f>+ROUND(MPB40*MPC40,0)</f>
        <v>78433</v>
      </c>
      <c r="MPE40" s="450" t="s">
        <v>327</v>
      </c>
      <c r="MPF40" s="450" t="s">
        <v>328</v>
      </c>
      <c r="MPG40" s="446" t="s">
        <v>329</v>
      </c>
      <c r="MPH40" s="446" t="s">
        <v>131</v>
      </c>
      <c r="MPI40" s="446" t="s">
        <v>146</v>
      </c>
      <c r="MPJ40" s="446">
        <v>1.3</v>
      </c>
      <c r="MPK40" s="451">
        <f>+VLOOKUP(MPF40,[111]Insumos!$A$2:$F$2700,5,FALSE)</f>
        <v>60333</v>
      </c>
      <c r="MPL40" s="451">
        <f>+ROUND(MPJ40*MPK40,0)</f>
        <v>78433</v>
      </c>
      <c r="MPM40" s="450" t="s">
        <v>327</v>
      </c>
      <c r="MPN40" s="450" t="s">
        <v>328</v>
      </c>
      <c r="MPO40" s="446" t="s">
        <v>329</v>
      </c>
      <c r="MPP40" s="446" t="s">
        <v>131</v>
      </c>
      <c r="MPQ40" s="446" t="s">
        <v>146</v>
      </c>
      <c r="MPR40" s="446">
        <v>1.3</v>
      </c>
      <c r="MPS40" s="451">
        <f>+VLOOKUP(MPN40,[111]Insumos!$A$2:$F$2700,5,FALSE)</f>
        <v>60333</v>
      </c>
      <c r="MPT40" s="451">
        <f>+ROUND(MPR40*MPS40,0)</f>
        <v>78433</v>
      </c>
      <c r="MPU40" s="450" t="s">
        <v>327</v>
      </c>
      <c r="MPV40" s="450" t="s">
        <v>328</v>
      </c>
      <c r="MPW40" s="446" t="s">
        <v>329</v>
      </c>
      <c r="MPX40" s="446" t="s">
        <v>131</v>
      </c>
      <c r="MPY40" s="446" t="s">
        <v>146</v>
      </c>
      <c r="MPZ40" s="446">
        <v>1.3</v>
      </c>
      <c r="MQA40" s="451">
        <f>+VLOOKUP(MPV40,[111]Insumos!$A$2:$F$2700,5,FALSE)</f>
        <v>60333</v>
      </c>
      <c r="MQB40" s="451">
        <f>+ROUND(MPZ40*MQA40,0)</f>
        <v>78433</v>
      </c>
      <c r="MQC40" s="450" t="s">
        <v>327</v>
      </c>
      <c r="MQD40" s="450" t="s">
        <v>328</v>
      </c>
      <c r="MQE40" s="446" t="s">
        <v>329</v>
      </c>
      <c r="MQF40" s="446" t="s">
        <v>131</v>
      </c>
      <c r="MQG40" s="446" t="s">
        <v>146</v>
      </c>
      <c r="MQH40" s="446">
        <v>1.3</v>
      </c>
      <c r="MQI40" s="451">
        <f>+VLOOKUP(MQD40,[111]Insumos!$A$2:$F$2700,5,FALSE)</f>
        <v>60333</v>
      </c>
      <c r="MQJ40" s="451">
        <f>+ROUND(MQH40*MQI40,0)</f>
        <v>78433</v>
      </c>
      <c r="MQK40" s="450" t="s">
        <v>327</v>
      </c>
      <c r="MQL40" s="450" t="s">
        <v>328</v>
      </c>
      <c r="MQM40" s="446" t="s">
        <v>329</v>
      </c>
      <c r="MQN40" s="446" t="s">
        <v>131</v>
      </c>
      <c r="MQO40" s="446" t="s">
        <v>146</v>
      </c>
      <c r="MQP40" s="446">
        <v>1.3</v>
      </c>
      <c r="MQQ40" s="451">
        <f>+VLOOKUP(MQL40,[111]Insumos!$A$2:$F$2700,5,FALSE)</f>
        <v>60333</v>
      </c>
      <c r="MQR40" s="451">
        <f>+ROUND(MQP40*MQQ40,0)</f>
        <v>78433</v>
      </c>
      <c r="MQS40" s="450" t="s">
        <v>327</v>
      </c>
      <c r="MQT40" s="450" t="s">
        <v>328</v>
      </c>
      <c r="MQU40" s="446" t="s">
        <v>329</v>
      </c>
      <c r="MQV40" s="446" t="s">
        <v>131</v>
      </c>
      <c r="MQW40" s="446" t="s">
        <v>146</v>
      </c>
      <c r="MQX40" s="446">
        <v>1.3</v>
      </c>
      <c r="MQY40" s="451">
        <f>+VLOOKUP(MQT40,[111]Insumos!$A$2:$F$2700,5,FALSE)</f>
        <v>60333</v>
      </c>
      <c r="MQZ40" s="451">
        <f>+ROUND(MQX40*MQY40,0)</f>
        <v>78433</v>
      </c>
      <c r="MRA40" s="450" t="s">
        <v>327</v>
      </c>
      <c r="MRB40" s="450" t="s">
        <v>328</v>
      </c>
      <c r="MRC40" s="446" t="s">
        <v>329</v>
      </c>
      <c r="MRD40" s="446" t="s">
        <v>131</v>
      </c>
      <c r="MRE40" s="446" t="s">
        <v>146</v>
      </c>
      <c r="MRF40" s="446">
        <v>1.3</v>
      </c>
      <c r="MRG40" s="451">
        <f>+VLOOKUP(MRB40,[111]Insumos!$A$2:$F$2700,5,FALSE)</f>
        <v>60333</v>
      </c>
      <c r="MRH40" s="451">
        <f>+ROUND(MRF40*MRG40,0)</f>
        <v>78433</v>
      </c>
      <c r="MRI40" s="450" t="s">
        <v>327</v>
      </c>
      <c r="MRJ40" s="450" t="s">
        <v>328</v>
      </c>
      <c r="MRK40" s="446" t="s">
        <v>329</v>
      </c>
      <c r="MRL40" s="446" t="s">
        <v>131</v>
      </c>
      <c r="MRM40" s="446" t="s">
        <v>146</v>
      </c>
      <c r="MRN40" s="446">
        <v>1.3</v>
      </c>
      <c r="MRO40" s="451">
        <f>+VLOOKUP(MRJ40,[111]Insumos!$A$2:$F$2700,5,FALSE)</f>
        <v>60333</v>
      </c>
      <c r="MRP40" s="451">
        <f>+ROUND(MRN40*MRO40,0)</f>
        <v>78433</v>
      </c>
      <c r="MRQ40" s="450" t="s">
        <v>327</v>
      </c>
      <c r="MRR40" s="450" t="s">
        <v>328</v>
      </c>
      <c r="MRS40" s="446" t="s">
        <v>329</v>
      </c>
      <c r="MRT40" s="446" t="s">
        <v>131</v>
      </c>
      <c r="MRU40" s="446" t="s">
        <v>146</v>
      </c>
      <c r="MRV40" s="446">
        <v>1.3</v>
      </c>
      <c r="MRW40" s="451">
        <f>+VLOOKUP(MRR40,[111]Insumos!$A$2:$F$2700,5,FALSE)</f>
        <v>60333</v>
      </c>
      <c r="MRX40" s="451">
        <f>+ROUND(MRV40*MRW40,0)</f>
        <v>78433</v>
      </c>
      <c r="MRY40" s="450" t="s">
        <v>327</v>
      </c>
      <c r="MRZ40" s="450" t="s">
        <v>328</v>
      </c>
      <c r="MSA40" s="446" t="s">
        <v>329</v>
      </c>
      <c r="MSB40" s="446" t="s">
        <v>131</v>
      </c>
      <c r="MSC40" s="446" t="s">
        <v>146</v>
      </c>
      <c r="MSD40" s="446">
        <v>1.3</v>
      </c>
      <c r="MSE40" s="451">
        <f>+VLOOKUP(MRZ40,[111]Insumos!$A$2:$F$2700,5,FALSE)</f>
        <v>60333</v>
      </c>
      <c r="MSF40" s="451">
        <f>+ROUND(MSD40*MSE40,0)</f>
        <v>78433</v>
      </c>
      <c r="MSG40" s="450" t="s">
        <v>327</v>
      </c>
      <c r="MSH40" s="450" t="s">
        <v>328</v>
      </c>
      <c r="MSI40" s="446" t="s">
        <v>329</v>
      </c>
      <c r="MSJ40" s="446" t="s">
        <v>131</v>
      </c>
      <c r="MSK40" s="446" t="s">
        <v>146</v>
      </c>
      <c r="MSL40" s="446">
        <v>1.3</v>
      </c>
      <c r="MSM40" s="451">
        <f>+VLOOKUP(MSH40,[111]Insumos!$A$2:$F$2700,5,FALSE)</f>
        <v>60333</v>
      </c>
      <c r="MSN40" s="451">
        <f>+ROUND(MSL40*MSM40,0)</f>
        <v>78433</v>
      </c>
      <c r="MSO40" s="450" t="s">
        <v>327</v>
      </c>
      <c r="MSP40" s="450" t="s">
        <v>328</v>
      </c>
      <c r="MSQ40" s="446" t="s">
        <v>329</v>
      </c>
      <c r="MSR40" s="446" t="s">
        <v>131</v>
      </c>
      <c r="MSS40" s="446" t="s">
        <v>146</v>
      </c>
      <c r="MST40" s="446">
        <v>1.3</v>
      </c>
      <c r="MSU40" s="451">
        <f>+VLOOKUP(MSP40,[111]Insumos!$A$2:$F$2700,5,FALSE)</f>
        <v>60333</v>
      </c>
      <c r="MSV40" s="451">
        <f>+ROUND(MST40*MSU40,0)</f>
        <v>78433</v>
      </c>
      <c r="MSW40" s="450" t="s">
        <v>327</v>
      </c>
      <c r="MSX40" s="450" t="s">
        <v>328</v>
      </c>
      <c r="MSY40" s="446" t="s">
        <v>329</v>
      </c>
      <c r="MSZ40" s="446" t="s">
        <v>131</v>
      </c>
      <c r="MTA40" s="446" t="s">
        <v>146</v>
      </c>
      <c r="MTB40" s="446">
        <v>1.3</v>
      </c>
      <c r="MTC40" s="451">
        <f>+VLOOKUP(MSX40,[111]Insumos!$A$2:$F$2700,5,FALSE)</f>
        <v>60333</v>
      </c>
      <c r="MTD40" s="451">
        <f>+ROUND(MTB40*MTC40,0)</f>
        <v>78433</v>
      </c>
      <c r="MTE40" s="450" t="s">
        <v>327</v>
      </c>
      <c r="MTF40" s="450" t="s">
        <v>328</v>
      </c>
      <c r="MTG40" s="446" t="s">
        <v>329</v>
      </c>
      <c r="MTH40" s="446" t="s">
        <v>131</v>
      </c>
      <c r="MTI40" s="446" t="s">
        <v>146</v>
      </c>
      <c r="MTJ40" s="446">
        <v>1.3</v>
      </c>
      <c r="MTK40" s="451">
        <f>+VLOOKUP(MTF40,[111]Insumos!$A$2:$F$2700,5,FALSE)</f>
        <v>60333</v>
      </c>
      <c r="MTL40" s="451">
        <f>+ROUND(MTJ40*MTK40,0)</f>
        <v>78433</v>
      </c>
      <c r="MTM40" s="450" t="s">
        <v>327</v>
      </c>
      <c r="MTN40" s="450" t="s">
        <v>328</v>
      </c>
      <c r="MTO40" s="446" t="s">
        <v>329</v>
      </c>
      <c r="MTP40" s="446" t="s">
        <v>131</v>
      </c>
      <c r="MTQ40" s="446" t="s">
        <v>146</v>
      </c>
      <c r="MTR40" s="446">
        <v>1.3</v>
      </c>
      <c r="MTS40" s="451">
        <f>+VLOOKUP(MTN40,[111]Insumos!$A$2:$F$2700,5,FALSE)</f>
        <v>60333</v>
      </c>
      <c r="MTT40" s="451">
        <f>+ROUND(MTR40*MTS40,0)</f>
        <v>78433</v>
      </c>
      <c r="MTU40" s="450" t="s">
        <v>327</v>
      </c>
      <c r="MTV40" s="450" t="s">
        <v>328</v>
      </c>
      <c r="MTW40" s="446" t="s">
        <v>329</v>
      </c>
      <c r="MTX40" s="446" t="s">
        <v>131</v>
      </c>
      <c r="MTY40" s="446" t="s">
        <v>146</v>
      </c>
      <c r="MTZ40" s="446">
        <v>1.3</v>
      </c>
      <c r="MUA40" s="451">
        <f>+VLOOKUP(MTV40,[111]Insumos!$A$2:$F$2700,5,FALSE)</f>
        <v>60333</v>
      </c>
      <c r="MUB40" s="451">
        <f>+ROUND(MTZ40*MUA40,0)</f>
        <v>78433</v>
      </c>
      <c r="MUC40" s="450" t="s">
        <v>327</v>
      </c>
      <c r="MUD40" s="450" t="s">
        <v>328</v>
      </c>
      <c r="MUE40" s="446" t="s">
        <v>329</v>
      </c>
      <c r="MUF40" s="446" t="s">
        <v>131</v>
      </c>
      <c r="MUG40" s="446" t="s">
        <v>146</v>
      </c>
      <c r="MUH40" s="446">
        <v>1.3</v>
      </c>
      <c r="MUI40" s="451">
        <f>+VLOOKUP(MUD40,[111]Insumos!$A$2:$F$2700,5,FALSE)</f>
        <v>60333</v>
      </c>
      <c r="MUJ40" s="451">
        <f>+ROUND(MUH40*MUI40,0)</f>
        <v>78433</v>
      </c>
      <c r="MUK40" s="450" t="s">
        <v>327</v>
      </c>
      <c r="MUL40" s="450" t="s">
        <v>328</v>
      </c>
      <c r="MUM40" s="446" t="s">
        <v>329</v>
      </c>
      <c r="MUN40" s="446" t="s">
        <v>131</v>
      </c>
      <c r="MUO40" s="446" t="s">
        <v>146</v>
      </c>
      <c r="MUP40" s="446">
        <v>1.3</v>
      </c>
      <c r="MUQ40" s="451">
        <f>+VLOOKUP(MUL40,[111]Insumos!$A$2:$F$2700,5,FALSE)</f>
        <v>60333</v>
      </c>
      <c r="MUR40" s="451">
        <f>+ROUND(MUP40*MUQ40,0)</f>
        <v>78433</v>
      </c>
      <c r="MUS40" s="450" t="s">
        <v>327</v>
      </c>
      <c r="MUT40" s="450" t="s">
        <v>328</v>
      </c>
      <c r="MUU40" s="446" t="s">
        <v>329</v>
      </c>
      <c r="MUV40" s="446" t="s">
        <v>131</v>
      </c>
      <c r="MUW40" s="446" t="s">
        <v>146</v>
      </c>
      <c r="MUX40" s="446">
        <v>1.3</v>
      </c>
      <c r="MUY40" s="451">
        <f>+VLOOKUP(MUT40,[111]Insumos!$A$2:$F$2700,5,FALSE)</f>
        <v>60333</v>
      </c>
      <c r="MUZ40" s="451">
        <f>+ROUND(MUX40*MUY40,0)</f>
        <v>78433</v>
      </c>
      <c r="MVA40" s="450" t="s">
        <v>327</v>
      </c>
      <c r="MVB40" s="450" t="s">
        <v>328</v>
      </c>
      <c r="MVC40" s="446" t="s">
        <v>329</v>
      </c>
      <c r="MVD40" s="446" t="s">
        <v>131</v>
      </c>
      <c r="MVE40" s="446" t="s">
        <v>146</v>
      </c>
      <c r="MVF40" s="446">
        <v>1.3</v>
      </c>
      <c r="MVG40" s="451">
        <f>+VLOOKUP(MVB40,[111]Insumos!$A$2:$F$2700,5,FALSE)</f>
        <v>60333</v>
      </c>
      <c r="MVH40" s="451">
        <f>+ROUND(MVF40*MVG40,0)</f>
        <v>78433</v>
      </c>
      <c r="MVI40" s="450" t="s">
        <v>327</v>
      </c>
      <c r="MVJ40" s="450" t="s">
        <v>328</v>
      </c>
      <c r="MVK40" s="446" t="s">
        <v>329</v>
      </c>
      <c r="MVL40" s="446" t="s">
        <v>131</v>
      </c>
      <c r="MVM40" s="446" t="s">
        <v>146</v>
      </c>
      <c r="MVN40" s="446">
        <v>1.3</v>
      </c>
      <c r="MVO40" s="451">
        <f>+VLOOKUP(MVJ40,[111]Insumos!$A$2:$F$2700,5,FALSE)</f>
        <v>60333</v>
      </c>
      <c r="MVP40" s="451">
        <f>+ROUND(MVN40*MVO40,0)</f>
        <v>78433</v>
      </c>
      <c r="MVQ40" s="450" t="s">
        <v>327</v>
      </c>
      <c r="MVR40" s="450" t="s">
        <v>328</v>
      </c>
      <c r="MVS40" s="446" t="s">
        <v>329</v>
      </c>
      <c r="MVT40" s="446" t="s">
        <v>131</v>
      </c>
      <c r="MVU40" s="446" t="s">
        <v>146</v>
      </c>
      <c r="MVV40" s="446">
        <v>1.3</v>
      </c>
      <c r="MVW40" s="451">
        <f>+VLOOKUP(MVR40,[111]Insumos!$A$2:$F$2700,5,FALSE)</f>
        <v>60333</v>
      </c>
      <c r="MVX40" s="451">
        <f>+ROUND(MVV40*MVW40,0)</f>
        <v>78433</v>
      </c>
      <c r="MVY40" s="450" t="s">
        <v>327</v>
      </c>
      <c r="MVZ40" s="450" t="s">
        <v>328</v>
      </c>
      <c r="MWA40" s="446" t="s">
        <v>329</v>
      </c>
      <c r="MWB40" s="446" t="s">
        <v>131</v>
      </c>
      <c r="MWC40" s="446" t="s">
        <v>146</v>
      </c>
      <c r="MWD40" s="446">
        <v>1.3</v>
      </c>
      <c r="MWE40" s="451">
        <f>+VLOOKUP(MVZ40,[111]Insumos!$A$2:$F$2700,5,FALSE)</f>
        <v>60333</v>
      </c>
      <c r="MWF40" s="451">
        <f>+ROUND(MWD40*MWE40,0)</f>
        <v>78433</v>
      </c>
      <c r="MWG40" s="450" t="s">
        <v>327</v>
      </c>
      <c r="MWH40" s="450" t="s">
        <v>328</v>
      </c>
      <c r="MWI40" s="446" t="s">
        <v>329</v>
      </c>
      <c r="MWJ40" s="446" t="s">
        <v>131</v>
      </c>
      <c r="MWK40" s="446" t="s">
        <v>146</v>
      </c>
      <c r="MWL40" s="446">
        <v>1.3</v>
      </c>
      <c r="MWM40" s="451">
        <f>+VLOOKUP(MWH40,[111]Insumos!$A$2:$F$2700,5,FALSE)</f>
        <v>60333</v>
      </c>
      <c r="MWN40" s="451">
        <f>+ROUND(MWL40*MWM40,0)</f>
        <v>78433</v>
      </c>
      <c r="MWO40" s="450" t="s">
        <v>327</v>
      </c>
      <c r="MWP40" s="450" t="s">
        <v>328</v>
      </c>
      <c r="MWQ40" s="446" t="s">
        <v>329</v>
      </c>
      <c r="MWR40" s="446" t="s">
        <v>131</v>
      </c>
      <c r="MWS40" s="446" t="s">
        <v>146</v>
      </c>
      <c r="MWT40" s="446">
        <v>1.3</v>
      </c>
      <c r="MWU40" s="451">
        <f>+VLOOKUP(MWP40,[111]Insumos!$A$2:$F$2700,5,FALSE)</f>
        <v>60333</v>
      </c>
      <c r="MWV40" s="451">
        <f>+ROUND(MWT40*MWU40,0)</f>
        <v>78433</v>
      </c>
      <c r="MWW40" s="450" t="s">
        <v>327</v>
      </c>
      <c r="MWX40" s="450" t="s">
        <v>328</v>
      </c>
      <c r="MWY40" s="446" t="s">
        <v>329</v>
      </c>
      <c r="MWZ40" s="446" t="s">
        <v>131</v>
      </c>
      <c r="MXA40" s="446" t="s">
        <v>146</v>
      </c>
      <c r="MXB40" s="446">
        <v>1.3</v>
      </c>
      <c r="MXC40" s="451">
        <f>+VLOOKUP(MWX40,[111]Insumos!$A$2:$F$2700,5,FALSE)</f>
        <v>60333</v>
      </c>
      <c r="MXD40" s="451">
        <f>+ROUND(MXB40*MXC40,0)</f>
        <v>78433</v>
      </c>
      <c r="MXE40" s="450" t="s">
        <v>327</v>
      </c>
      <c r="MXF40" s="450" t="s">
        <v>328</v>
      </c>
      <c r="MXG40" s="446" t="s">
        <v>329</v>
      </c>
      <c r="MXH40" s="446" t="s">
        <v>131</v>
      </c>
      <c r="MXI40" s="446" t="s">
        <v>146</v>
      </c>
      <c r="MXJ40" s="446">
        <v>1.3</v>
      </c>
      <c r="MXK40" s="451">
        <f>+VLOOKUP(MXF40,[111]Insumos!$A$2:$F$2700,5,FALSE)</f>
        <v>60333</v>
      </c>
      <c r="MXL40" s="451">
        <f>+ROUND(MXJ40*MXK40,0)</f>
        <v>78433</v>
      </c>
      <c r="MXM40" s="450" t="s">
        <v>327</v>
      </c>
      <c r="MXN40" s="450" t="s">
        <v>328</v>
      </c>
      <c r="MXO40" s="446" t="s">
        <v>329</v>
      </c>
      <c r="MXP40" s="446" t="s">
        <v>131</v>
      </c>
      <c r="MXQ40" s="446" t="s">
        <v>146</v>
      </c>
      <c r="MXR40" s="446">
        <v>1.3</v>
      </c>
      <c r="MXS40" s="451">
        <f>+VLOOKUP(MXN40,[111]Insumos!$A$2:$F$2700,5,FALSE)</f>
        <v>60333</v>
      </c>
      <c r="MXT40" s="451">
        <f>+ROUND(MXR40*MXS40,0)</f>
        <v>78433</v>
      </c>
      <c r="MXU40" s="450" t="s">
        <v>327</v>
      </c>
      <c r="MXV40" s="450" t="s">
        <v>328</v>
      </c>
      <c r="MXW40" s="446" t="s">
        <v>329</v>
      </c>
      <c r="MXX40" s="446" t="s">
        <v>131</v>
      </c>
      <c r="MXY40" s="446" t="s">
        <v>146</v>
      </c>
      <c r="MXZ40" s="446">
        <v>1.3</v>
      </c>
      <c r="MYA40" s="451">
        <f>+VLOOKUP(MXV40,[111]Insumos!$A$2:$F$2700,5,FALSE)</f>
        <v>60333</v>
      </c>
      <c r="MYB40" s="451">
        <f>+ROUND(MXZ40*MYA40,0)</f>
        <v>78433</v>
      </c>
      <c r="MYC40" s="450" t="s">
        <v>327</v>
      </c>
      <c r="MYD40" s="450" t="s">
        <v>328</v>
      </c>
      <c r="MYE40" s="446" t="s">
        <v>329</v>
      </c>
      <c r="MYF40" s="446" t="s">
        <v>131</v>
      </c>
      <c r="MYG40" s="446" t="s">
        <v>146</v>
      </c>
      <c r="MYH40" s="446">
        <v>1.3</v>
      </c>
      <c r="MYI40" s="451">
        <f>+VLOOKUP(MYD40,[111]Insumos!$A$2:$F$2700,5,FALSE)</f>
        <v>60333</v>
      </c>
      <c r="MYJ40" s="451">
        <f>+ROUND(MYH40*MYI40,0)</f>
        <v>78433</v>
      </c>
      <c r="MYK40" s="450" t="s">
        <v>327</v>
      </c>
      <c r="MYL40" s="450" t="s">
        <v>328</v>
      </c>
      <c r="MYM40" s="446" t="s">
        <v>329</v>
      </c>
      <c r="MYN40" s="446" t="s">
        <v>131</v>
      </c>
      <c r="MYO40" s="446" t="s">
        <v>146</v>
      </c>
      <c r="MYP40" s="446">
        <v>1.3</v>
      </c>
      <c r="MYQ40" s="451">
        <f>+VLOOKUP(MYL40,[111]Insumos!$A$2:$F$2700,5,FALSE)</f>
        <v>60333</v>
      </c>
      <c r="MYR40" s="451">
        <f>+ROUND(MYP40*MYQ40,0)</f>
        <v>78433</v>
      </c>
      <c r="MYS40" s="450" t="s">
        <v>327</v>
      </c>
      <c r="MYT40" s="450" t="s">
        <v>328</v>
      </c>
      <c r="MYU40" s="446" t="s">
        <v>329</v>
      </c>
      <c r="MYV40" s="446" t="s">
        <v>131</v>
      </c>
      <c r="MYW40" s="446" t="s">
        <v>146</v>
      </c>
      <c r="MYX40" s="446">
        <v>1.3</v>
      </c>
      <c r="MYY40" s="451">
        <f>+VLOOKUP(MYT40,[111]Insumos!$A$2:$F$2700,5,FALSE)</f>
        <v>60333</v>
      </c>
      <c r="MYZ40" s="451">
        <f>+ROUND(MYX40*MYY40,0)</f>
        <v>78433</v>
      </c>
      <c r="MZA40" s="450" t="s">
        <v>327</v>
      </c>
      <c r="MZB40" s="450" t="s">
        <v>328</v>
      </c>
      <c r="MZC40" s="446" t="s">
        <v>329</v>
      </c>
      <c r="MZD40" s="446" t="s">
        <v>131</v>
      </c>
      <c r="MZE40" s="446" t="s">
        <v>146</v>
      </c>
      <c r="MZF40" s="446">
        <v>1.3</v>
      </c>
      <c r="MZG40" s="451">
        <f>+VLOOKUP(MZB40,[111]Insumos!$A$2:$F$2700,5,FALSE)</f>
        <v>60333</v>
      </c>
      <c r="MZH40" s="451">
        <f>+ROUND(MZF40*MZG40,0)</f>
        <v>78433</v>
      </c>
      <c r="MZI40" s="450" t="s">
        <v>327</v>
      </c>
      <c r="MZJ40" s="450" t="s">
        <v>328</v>
      </c>
      <c r="MZK40" s="446" t="s">
        <v>329</v>
      </c>
      <c r="MZL40" s="446" t="s">
        <v>131</v>
      </c>
      <c r="MZM40" s="446" t="s">
        <v>146</v>
      </c>
      <c r="MZN40" s="446">
        <v>1.3</v>
      </c>
      <c r="MZO40" s="451">
        <f>+VLOOKUP(MZJ40,[111]Insumos!$A$2:$F$2700,5,FALSE)</f>
        <v>60333</v>
      </c>
      <c r="MZP40" s="451">
        <f>+ROUND(MZN40*MZO40,0)</f>
        <v>78433</v>
      </c>
      <c r="MZQ40" s="450" t="s">
        <v>327</v>
      </c>
      <c r="MZR40" s="450" t="s">
        <v>328</v>
      </c>
      <c r="MZS40" s="446" t="s">
        <v>329</v>
      </c>
      <c r="MZT40" s="446" t="s">
        <v>131</v>
      </c>
      <c r="MZU40" s="446" t="s">
        <v>146</v>
      </c>
      <c r="MZV40" s="446">
        <v>1.3</v>
      </c>
      <c r="MZW40" s="451">
        <f>+VLOOKUP(MZR40,[111]Insumos!$A$2:$F$2700,5,FALSE)</f>
        <v>60333</v>
      </c>
      <c r="MZX40" s="451">
        <f>+ROUND(MZV40*MZW40,0)</f>
        <v>78433</v>
      </c>
      <c r="MZY40" s="450" t="s">
        <v>327</v>
      </c>
      <c r="MZZ40" s="450" t="s">
        <v>328</v>
      </c>
      <c r="NAA40" s="446" t="s">
        <v>329</v>
      </c>
      <c r="NAB40" s="446" t="s">
        <v>131</v>
      </c>
      <c r="NAC40" s="446" t="s">
        <v>146</v>
      </c>
      <c r="NAD40" s="446">
        <v>1.3</v>
      </c>
      <c r="NAE40" s="451">
        <f>+VLOOKUP(MZZ40,[111]Insumos!$A$2:$F$2700,5,FALSE)</f>
        <v>60333</v>
      </c>
      <c r="NAF40" s="451">
        <f>+ROUND(NAD40*NAE40,0)</f>
        <v>78433</v>
      </c>
      <c r="NAG40" s="450" t="s">
        <v>327</v>
      </c>
      <c r="NAH40" s="450" t="s">
        <v>328</v>
      </c>
      <c r="NAI40" s="446" t="s">
        <v>329</v>
      </c>
      <c r="NAJ40" s="446" t="s">
        <v>131</v>
      </c>
      <c r="NAK40" s="446" t="s">
        <v>146</v>
      </c>
      <c r="NAL40" s="446">
        <v>1.3</v>
      </c>
      <c r="NAM40" s="451">
        <f>+VLOOKUP(NAH40,[111]Insumos!$A$2:$F$2700,5,FALSE)</f>
        <v>60333</v>
      </c>
      <c r="NAN40" s="451">
        <f>+ROUND(NAL40*NAM40,0)</f>
        <v>78433</v>
      </c>
      <c r="NAO40" s="450" t="s">
        <v>327</v>
      </c>
      <c r="NAP40" s="450" t="s">
        <v>328</v>
      </c>
      <c r="NAQ40" s="446" t="s">
        <v>329</v>
      </c>
      <c r="NAR40" s="446" t="s">
        <v>131</v>
      </c>
      <c r="NAS40" s="446" t="s">
        <v>146</v>
      </c>
      <c r="NAT40" s="446">
        <v>1.3</v>
      </c>
      <c r="NAU40" s="451">
        <f>+VLOOKUP(NAP40,[111]Insumos!$A$2:$F$2700,5,FALSE)</f>
        <v>60333</v>
      </c>
      <c r="NAV40" s="451">
        <f>+ROUND(NAT40*NAU40,0)</f>
        <v>78433</v>
      </c>
      <c r="NAW40" s="450" t="s">
        <v>327</v>
      </c>
      <c r="NAX40" s="450" t="s">
        <v>328</v>
      </c>
      <c r="NAY40" s="446" t="s">
        <v>329</v>
      </c>
      <c r="NAZ40" s="446" t="s">
        <v>131</v>
      </c>
      <c r="NBA40" s="446" t="s">
        <v>146</v>
      </c>
      <c r="NBB40" s="446">
        <v>1.3</v>
      </c>
      <c r="NBC40" s="451">
        <f>+VLOOKUP(NAX40,[111]Insumos!$A$2:$F$2700,5,FALSE)</f>
        <v>60333</v>
      </c>
      <c r="NBD40" s="451">
        <f>+ROUND(NBB40*NBC40,0)</f>
        <v>78433</v>
      </c>
      <c r="NBE40" s="450" t="s">
        <v>327</v>
      </c>
      <c r="NBF40" s="450" t="s">
        <v>328</v>
      </c>
      <c r="NBG40" s="446" t="s">
        <v>329</v>
      </c>
      <c r="NBH40" s="446" t="s">
        <v>131</v>
      </c>
      <c r="NBI40" s="446" t="s">
        <v>146</v>
      </c>
      <c r="NBJ40" s="446">
        <v>1.3</v>
      </c>
      <c r="NBK40" s="451">
        <f>+VLOOKUP(NBF40,[111]Insumos!$A$2:$F$2700,5,FALSE)</f>
        <v>60333</v>
      </c>
      <c r="NBL40" s="451">
        <f>+ROUND(NBJ40*NBK40,0)</f>
        <v>78433</v>
      </c>
      <c r="NBM40" s="450" t="s">
        <v>327</v>
      </c>
      <c r="NBN40" s="450" t="s">
        <v>328</v>
      </c>
      <c r="NBO40" s="446" t="s">
        <v>329</v>
      </c>
      <c r="NBP40" s="446" t="s">
        <v>131</v>
      </c>
      <c r="NBQ40" s="446" t="s">
        <v>146</v>
      </c>
      <c r="NBR40" s="446">
        <v>1.3</v>
      </c>
      <c r="NBS40" s="451">
        <f>+VLOOKUP(NBN40,[111]Insumos!$A$2:$F$2700,5,FALSE)</f>
        <v>60333</v>
      </c>
      <c r="NBT40" s="451">
        <f>+ROUND(NBR40*NBS40,0)</f>
        <v>78433</v>
      </c>
      <c r="NBU40" s="450" t="s">
        <v>327</v>
      </c>
      <c r="NBV40" s="450" t="s">
        <v>328</v>
      </c>
      <c r="NBW40" s="446" t="s">
        <v>329</v>
      </c>
      <c r="NBX40" s="446" t="s">
        <v>131</v>
      </c>
      <c r="NBY40" s="446" t="s">
        <v>146</v>
      </c>
      <c r="NBZ40" s="446">
        <v>1.3</v>
      </c>
      <c r="NCA40" s="451">
        <f>+VLOOKUP(NBV40,[111]Insumos!$A$2:$F$2700,5,FALSE)</f>
        <v>60333</v>
      </c>
      <c r="NCB40" s="451">
        <f>+ROUND(NBZ40*NCA40,0)</f>
        <v>78433</v>
      </c>
      <c r="NCC40" s="450" t="s">
        <v>327</v>
      </c>
      <c r="NCD40" s="450" t="s">
        <v>328</v>
      </c>
      <c r="NCE40" s="446" t="s">
        <v>329</v>
      </c>
      <c r="NCF40" s="446" t="s">
        <v>131</v>
      </c>
      <c r="NCG40" s="446" t="s">
        <v>146</v>
      </c>
      <c r="NCH40" s="446">
        <v>1.3</v>
      </c>
      <c r="NCI40" s="451">
        <f>+VLOOKUP(NCD40,[111]Insumos!$A$2:$F$2700,5,FALSE)</f>
        <v>60333</v>
      </c>
      <c r="NCJ40" s="451">
        <f>+ROUND(NCH40*NCI40,0)</f>
        <v>78433</v>
      </c>
      <c r="NCK40" s="450" t="s">
        <v>327</v>
      </c>
      <c r="NCL40" s="450" t="s">
        <v>328</v>
      </c>
      <c r="NCM40" s="446" t="s">
        <v>329</v>
      </c>
      <c r="NCN40" s="446" t="s">
        <v>131</v>
      </c>
      <c r="NCO40" s="446" t="s">
        <v>146</v>
      </c>
      <c r="NCP40" s="446">
        <v>1.3</v>
      </c>
      <c r="NCQ40" s="451">
        <f>+VLOOKUP(NCL40,[111]Insumos!$A$2:$F$2700,5,FALSE)</f>
        <v>60333</v>
      </c>
      <c r="NCR40" s="451">
        <f>+ROUND(NCP40*NCQ40,0)</f>
        <v>78433</v>
      </c>
      <c r="NCS40" s="450" t="s">
        <v>327</v>
      </c>
      <c r="NCT40" s="450" t="s">
        <v>328</v>
      </c>
      <c r="NCU40" s="446" t="s">
        <v>329</v>
      </c>
      <c r="NCV40" s="446" t="s">
        <v>131</v>
      </c>
      <c r="NCW40" s="446" t="s">
        <v>146</v>
      </c>
      <c r="NCX40" s="446">
        <v>1.3</v>
      </c>
      <c r="NCY40" s="451">
        <f>+VLOOKUP(NCT40,[111]Insumos!$A$2:$F$2700,5,FALSE)</f>
        <v>60333</v>
      </c>
      <c r="NCZ40" s="451">
        <f>+ROUND(NCX40*NCY40,0)</f>
        <v>78433</v>
      </c>
      <c r="NDA40" s="450" t="s">
        <v>327</v>
      </c>
      <c r="NDB40" s="450" t="s">
        <v>328</v>
      </c>
      <c r="NDC40" s="446" t="s">
        <v>329</v>
      </c>
      <c r="NDD40" s="446" t="s">
        <v>131</v>
      </c>
      <c r="NDE40" s="446" t="s">
        <v>146</v>
      </c>
      <c r="NDF40" s="446">
        <v>1.3</v>
      </c>
      <c r="NDG40" s="451">
        <f>+VLOOKUP(NDB40,[111]Insumos!$A$2:$F$2700,5,FALSE)</f>
        <v>60333</v>
      </c>
      <c r="NDH40" s="451">
        <f>+ROUND(NDF40*NDG40,0)</f>
        <v>78433</v>
      </c>
      <c r="NDI40" s="450" t="s">
        <v>327</v>
      </c>
      <c r="NDJ40" s="450" t="s">
        <v>328</v>
      </c>
      <c r="NDK40" s="446" t="s">
        <v>329</v>
      </c>
      <c r="NDL40" s="446" t="s">
        <v>131</v>
      </c>
      <c r="NDM40" s="446" t="s">
        <v>146</v>
      </c>
      <c r="NDN40" s="446">
        <v>1.3</v>
      </c>
      <c r="NDO40" s="451">
        <f>+VLOOKUP(NDJ40,[111]Insumos!$A$2:$F$2700,5,FALSE)</f>
        <v>60333</v>
      </c>
      <c r="NDP40" s="451">
        <f>+ROUND(NDN40*NDO40,0)</f>
        <v>78433</v>
      </c>
      <c r="NDQ40" s="450" t="s">
        <v>327</v>
      </c>
      <c r="NDR40" s="450" t="s">
        <v>328</v>
      </c>
      <c r="NDS40" s="446" t="s">
        <v>329</v>
      </c>
      <c r="NDT40" s="446" t="s">
        <v>131</v>
      </c>
      <c r="NDU40" s="446" t="s">
        <v>146</v>
      </c>
      <c r="NDV40" s="446">
        <v>1.3</v>
      </c>
      <c r="NDW40" s="451">
        <f>+VLOOKUP(NDR40,[111]Insumos!$A$2:$F$2700,5,FALSE)</f>
        <v>60333</v>
      </c>
      <c r="NDX40" s="451">
        <f>+ROUND(NDV40*NDW40,0)</f>
        <v>78433</v>
      </c>
      <c r="NDY40" s="450" t="s">
        <v>327</v>
      </c>
      <c r="NDZ40" s="450" t="s">
        <v>328</v>
      </c>
      <c r="NEA40" s="446" t="s">
        <v>329</v>
      </c>
      <c r="NEB40" s="446" t="s">
        <v>131</v>
      </c>
      <c r="NEC40" s="446" t="s">
        <v>146</v>
      </c>
      <c r="NED40" s="446">
        <v>1.3</v>
      </c>
      <c r="NEE40" s="451">
        <f>+VLOOKUP(NDZ40,[111]Insumos!$A$2:$F$2700,5,FALSE)</f>
        <v>60333</v>
      </c>
      <c r="NEF40" s="451">
        <f>+ROUND(NED40*NEE40,0)</f>
        <v>78433</v>
      </c>
      <c r="NEG40" s="450" t="s">
        <v>327</v>
      </c>
      <c r="NEH40" s="450" t="s">
        <v>328</v>
      </c>
      <c r="NEI40" s="446" t="s">
        <v>329</v>
      </c>
      <c r="NEJ40" s="446" t="s">
        <v>131</v>
      </c>
      <c r="NEK40" s="446" t="s">
        <v>146</v>
      </c>
      <c r="NEL40" s="446">
        <v>1.3</v>
      </c>
      <c r="NEM40" s="451">
        <f>+VLOOKUP(NEH40,[111]Insumos!$A$2:$F$2700,5,FALSE)</f>
        <v>60333</v>
      </c>
      <c r="NEN40" s="451">
        <f>+ROUND(NEL40*NEM40,0)</f>
        <v>78433</v>
      </c>
      <c r="NEO40" s="450" t="s">
        <v>327</v>
      </c>
      <c r="NEP40" s="450" t="s">
        <v>328</v>
      </c>
      <c r="NEQ40" s="446" t="s">
        <v>329</v>
      </c>
      <c r="NER40" s="446" t="s">
        <v>131</v>
      </c>
      <c r="NES40" s="446" t="s">
        <v>146</v>
      </c>
      <c r="NET40" s="446">
        <v>1.3</v>
      </c>
      <c r="NEU40" s="451">
        <f>+VLOOKUP(NEP40,[111]Insumos!$A$2:$F$2700,5,FALSE)</f>
        <v>60333</v>
      </c>
      <c r="NEV40" s="451">
        <f>+ROUND(NET40*NEU40,0)</f>
        <v>78433</v>
      </c>
      <c r="NEW40" s="450" t="s">
        <v>327</v>
      </c>
      <c r="NEX40" s="450" t="s">
        <v>328</v>
      </c>
      <c r="NEY40" s="446" t="s">
        <v>329</v>
      </c>
      <c r="NEZ40" s="446" t="s">
        <v>131</v>
      </c>
      <c r="NFA40" s="446" t="s">
        <v>146</v>
      </c>
      <c r="NFB40" s="446">
        <v>1.3</v>
      </c>
      <c r="NFC40" s="451">
        <f>+VLOOKUP(NEX40,[111]Insumos!$A$2:$F$2700,5,FALSE)</f>
        <v>60333</v>
      </c>
      <c r="NFD40" s="451">
        <f>+ROUND(NFB40*NFC40,0)</f>
        <v>78433</v>
      </c>
      <c r="NFE40" s="450" t="s">
        <v>327</v>
      </c>
      <c r="NFF40" s="450" t="s">
        <v>328</v>
      </c>
      <c r="NFG40" s="446" t="s">
        <v>329</v>
      </c>
      <c r="NFH40" s="446" t="s">
        <v>131</v>
      </c>
      <c r="NFI40" s="446" t="s">
        <v>146</v>
      </c>
      <c r="NFJ40" s="446">
        <v>1.3</v>
      </c>
      <c r="NFK40" s="451">
        <f>+VLOOKUP(NFF40,[111]Insumos!$A$2:$F$2700,5,FALSE)</f>
        <v>60333</v>
      </c>
      <c r="NFL40" s="451">
        <f>+ROUND(NFJ40*NFK40,0)</f>
        <v>78433</v>
      </c>
      <c r="NFM40" s="450" t="s">
        <v>327</v>
      </c>
      <c r="NFN40" s="450" t="s">
        <v>328</v>
      </c>
      <c r="NFO40" s="446" t="s">
        <v>329</v>
      </c>
      <c r="NFP40" s="446" t="s">
        <v>131</v>
      </c>
      <c r="NFQ40" s="446" t="s">
        <v>146</v>
      </c>
      <c r="NFR40" s="446">
        <v>1.3</v>
      </c>
      <c r="NFS40" s="451">
        <f>+VLOOKUP(NFN40,[111]Insumos!$A$2:$F$2700,5,FALSE)</f>
        <v>60333</v>
      </c>
      <c r="NFT40" s="451">
        <f>+ROUND(NFR40*NFS40,0)</f>
        <v>78433</v>
      </c>
      <c r="NFU40" s="450" t="s">
        <v>327</v>
      </c>
      <c r="NFV40" s="450" t="s">
        <v>328</v>
      </c>
      <c r="NFW40" s="446" t="s">
        <v>329</v>
      </c>
      <c r="NFX40" s="446" t="s">
        <v>131</v>
      </c>
      <c r="NFY40" s="446" t="s">
        <v>146</v>
      </c>
      <c r="NFZ40" s="446">
        <v>1.3</v>
      </c>
      <c r="NGA40" s="451">
        <f>+VLOOKUP(NFV40,[111]Insumos!$A$2:$F$2700,5,FALSE)</f>
        <v>60333</v>
      </c>
      <c r="NGB40" s="451">
        <f>+ROUND(NFZ40*NGA40,0)</f>
        <v>78433</v>
      </c>
      <c r="NGC40" s="450" t="s">
        <v>327</v>
      </c>
      <c r="NGD40" s="450" t="s">
        <v>328</v>
      </c>
      <c r="NGE40" s="446" t="s">
        <v>329</v>
      </c>
      <c r="NGF40" s="446" t="s">
        <v>131</v>
      </c>
      <c r="NGG40" s="446" t="s">
        <v>146</v>
      </c>
      <c r="NGH40" s="446">
        <v>1.3</v>
      </c>
      <c r="NGI40" s="451">
        <f>+VLOOKUP(NGD40,[111]Insumos!$A$2:$F$2700,5,FALSE)</f>
        <v>60333</v>
      </c>
      <c r="NGJ40" s="451">
        <f>+ROUND(NGH40*NGI40,0)</f>
        <v>78433</v>
      </c>
      <c r="NGK40" s="450" t="s">
        <v>327</v>
      </c>
      <c r="NGL40" s="450" t="s">
        <v>328</v>
      </c>
      <c r="NGM40" s="446" t="s">
        <v>329</v>
      </c>
      <c r="NGN40" s="446" t="s">
        <v>131</v>
      </c>
      <c r="NGO40" s="446" t="s">
        <v>146</v>
      </c>
      <c r="NGP40" s="446">
        <v>1.3</v>
      </c>
      <c r="NGQ40" s="451">
        <f>+VLOOKUP(NGL40,[111]Insumos!$A$2:$F$2700,5,FALSE)</f>
        <v>60333</v>
      </c>
      <c r="NGR40" s="451">
        <f>+ROUND(NGP40*NGQ40,0)</f>
        <v>78433</v>
      </c>
      <c r="NGS40" s="450" t="s">
        <v>327</v>
      </c>
      <c r="NGT40" s="450" t="s">
        <v>328</v>
      </c>
      <c r="NGU40" s="446" t="s">
        <v>329</v>
      </c>
      <c r="NGV40" s="446" t="s">
        <v>131</v>
      </c>
      <c r="NGW40" s="446" t="s">
        <v>146</v>
      </c>
      <c r="NGX40" s="446">
        <v>1.3</v>
      </c>
      <c r="NGY40" s="451">
        <f>+VLOOKUP(NGT40,[111]Insumos!$A$2:$F$2700,5,FALSE)</f>
        <v>60333</v>
      </c>
      <c r="NGZ40" s="451">
        <f>+ROUND(NGX40*NGY40,0)</f>
        <v>78433</v>
      </c>
      <c r="NHA40" s="450" t="s">
        <v>327</v>
      </c>
      <c r="NHB40" s="450" t="s">
        <v>328</v>
      </c>
      <c r="NHC40" s="446" t="s">
        <v>329</v>
      </c>
      <c r="NHD40" s="446" t="s">
        <v>131</v>
      </c>
      <c r="NHE40" s="446" t="s">
        <v>146</v>
      </c>
      <c r="NHF40" s="446">
        <v>1.3</v>
      </c>
      <c r="NHG40" s="451">
        <f>+VLOOKUP(NHB40,[111]Insumos!$A$2:$F$2700,5,FALSE)</f>
        <v>60333</v>
      </c>
      <c r="NHH40" s="451">
        <f>+ROUND(NHF40*NHG40,0)</f>
        <v>78433</v>
      </c>
      <c r="NHI40" s="450" t="s">
        <v>327</v>
      </c>
      <c r="NHJ40" s="450" t="s">
        <v>328</v>
      </c>
      <c r="NHK40" s="446" t="s">
        <v>329</v>
      </c>
      <c r="NHL40" s="446" t="s">
        <v>131</v>
      </c>
      <c r="NHM40" s="446" t="s">
        <v>146</v>
      </c>
      <c r="NHN40" s="446">
        <v>1.3</v>
      </c>
      <c r="NHO40" s="451">
        <f>+VLOOKUP(NHJ40,[111]Insumos!$A$2:$F$2700,5,FALSE)</f>
        <v>60333</v>
      </c>
      <c r="NHP40" s="451">
        <f>+ROUND(NHN40*NHO40,0)</f>
        <v>78433</v>
      </c>
      <c r="NHQ40" s="450" t="s">
        <v>327</v>
      </c>
      <c r="NHR40" s="450" t="s">
        <v>328</v>
      </c>
      <c r="NHS40" s="446" t="s">
        <v>329</v>
      </c>
      <c r="NHT40" s="446" t="s">
        <v>131</v>
      </c>
      <c r="NHU40" s="446" t="s">
        <v>146</v>
      </c>
      <c r="NHV40" s="446">
        <v>1.3</v>
      </c>
      <c r="NHW40" s="451">
        <f>+VLOOKUP(NHR40,[111]Insumos!$A$2:$F$2700,5,FALSE)</f>
        <v>60333</v>
      </c>
      <c r="NHX40" s="451">
        <f>+ROUND(NHV40*NHW40,0)</f>
        <v>78433</v>
      </c>
      <c r="NHY40" s="450" t="s">
        <v>327</v>
      </c>
      <c r="NHZ40" s="450" t="s">
        <v>328</v>
      </c>
      <c r="NIA40" s="446" t="s">
        <v>329</v>
      </c>
      <c r="NIB40" s="446" t="s">
        <v>131</v>
      </c>
      <c r="NIC40" s="446" t="s">
        <v>146</v>
      </c>
      <c r="NID40" s="446">
        <v>1.3</v>
      </c>
      <c r="NIE40" s="451">
        <f>+VLOOKUP(NHZ40,[111]Insumos!$A$2:$F$2700,5,FALSE)</f>
        <v>60333</v>
      </c>
      <c r="NIF40" s="451">
        <f>+ROUND(NID40*NIE40,0)</f>
        <v>78433</v>
      </c>
      <c r="NIG40" s="450" t="s">
        <v>327</v>
      </c>
      <c r="NIH40" s="450" t="s">
        <v>328</v>
      </c>
      <c r="NII40" s="446" t="s">
        <v>329</v>
      </c>
      <c r="NIJ40" s="446" t="s">
        <v>131</v>
      </c>
      <c r="NIK40" s="446" t="s">
        <v>146</v>
      </c>
      <c r="NIL40" s="446">
        <v>1.3</v>
      </c>
      <c r="NIM40" s="451">
        <f>+VLOOKUP(NIH40,[111]Insumos!$A$2:$F$2700,5,FALSE)</f>
        <v>60333</v>
      </c>
      <c r="NIN40" s="451">
        <f>+ROUND(NIL40*NIM40,0)</f>
        <v>78433</v>
      </c>
      <c r="NIO40" s="450" t="s">
        <v>327</v>
      </c>
      <c r="NIP40" s="450" t="s">
        <v>328</v>
      </c>
      <c r="NIQ40" s="446" t="s">
        <v>329</v>
      </c>
      <c r="NIR40" s="446" t="s">
        <v>131</v>
      </c>
      <c r="NIS40" s="446" t="s">
        <v>146</v>
      </c>
      <c r="NIT40" s="446">
        <v>1.3</v>
      </c>
      <c r="NIU40" s="451">
        <f>+VLOOKUP(NIP40,[111]Insumos!$A$2:$F$2700,5,FALSE)</f>
        <v>60333</v>
      </c>
      <c r="NIV40" s="451">
        <f>+ROUND(NIT40*NIU40,0)</f>
        <v>78433</v>
      </c>
      <c r="NIW40" s="450" t="s">
        <v>327</v>
      </c>
      <c r="NIX40" s="450" t="s">
        <v>328</v>
      </c>
      <c r="NIY40" s="446" t="s">
        <v>329</v>
      </c>
      <c r="NIZ40" s="446" t="s">
        <v>131</v>
      </c>
      <c r="NJA40" s="446" t="s">
        <v>146</v>
      </c>
      <c r="NJB40" s="446">
        <v>1.3</v>
      </c>
      <c r="NJC40" s="451">
        <f>+VLOOKUP(NIX40,[111]Insumos!$A$2:$F$2700,5,FALSE)</f>
        <v>60333</v>
      </c>
      <c r="NJD40" s="451">
        <f>+ROUND(NJB40*NJC40,0)</f>
        <v>78433</v>
      </c>
      <c r="NJE40" s="450" t="s">
        <v>327</v>
      </c>
      <c r="NJF40" s="450" t="s">
        <v>328</v>
      </c>
      <c r="NJG40" s="446" t="s">
        <v>329</v>
      </c>
      <c r="NJH40" s="446" t="s">
        <v>131</v>
      </c>
      <c r="NJI40" s="446" t="s">
        <v>146</v>
      </c>
      <c r="NJJ40" s="446">
        <v>1.3</v>
      </c>
      <c r="NJK40" s="451">
        <f>+VLOOKUP(NJF40,[111]Insumos!$A$2:$F$2700,5,FALSE)</f>
        <v>60333</v>
      </c>
      <c r="NJL40" s="451">
        <f>+ROUND(NJJ40*NJK40,0)</f>
        <v>78433</v>
      </c>
      <c r="NJM40" s="450" t="s">
        <v>327</v>
      </c>
      <c r="NJN40" s="450" t="s">
        <v>328</v>
      </c>
      <c r="NJO40" s="446" t="s">
        <v>329</v>
      </c>
      <c r="NJP40" s="446" t="s">
        <v>131</v>
      </c>
      <c r="NJQ40" s="446" t="s">
        <v>146</v>
      </c>
      <c r="NJR40" s="446">
        <v>1.3</v>
      </c>
      <c r="NJS40" s="451">
        <f>+VLOOKUP(NJN40,[111]Insumos!$A$2:$F$2700,5,FALSE)</f>
        <v>60333</v>
      </c>
      <c r="NJT40" s="451">
        <f>+ROUND(NJR40*NJS40,0)</f>
        <v>78433</v>
      </c>
      <c r="NJU40" s="450" t="s">
        <v>327</v>
      </c>
      <c r="NJV40" s="450" t="s">
        <v>328</v>
      </c>
      <c r="NJW40" s="446" t="s">
        <v>329</v>
      </c>
      <c r="NJX40" s="446" t="s">
        <v>131</v>
      </c>
      <c r="NJY40" s="446" t="s">
        <v>146</v>
      </c>
      <c r="NJZ40" s="446">
        <v>1.3</v>
      </c>
      <c r="NKA40" s="451">
        <f>+VLOOKUP(NJV40,[111]Insumos!$A$2:$F$2700,5,FALSE)</f>
        <v>60333</v>
      </c>
      <c r="NKB40" s="451">
        <f>+ROUND(NJZ40*NKA40,0)</f>
        <v>78433</v>
      </c>
      <c r="NKC40" s="450" t="s">
        <v>327</v>
      </c>
      <c r="NKD40" s="450" t="s">
        <v>328</v>
      </c>
      <c r="NKE40" s="446" t="s">
        <v>329</v>
      </c>
      <c r="NKF40" s="446" t="s">
        <v>131</v>
      </c>
      <c r="NKG40" s="446" t="s">
        <v>146</v>
      </c>
      <c r="NKH40" s="446">
        <v>1.3</v>
      </c>
      <c r="NKI40" s="451">
        <f>+VLOOKUP(NKD40,[111]Insumos!$A$2:$F$2700,5,FALSE)</f>
        <v>60333</v>
      </c>
      <c r="NKJ40" s="451">
        <f>+ROUND(NKH40*NKI40,0)</f>
        <v>78433</v>
      </c>
      <c r="NKK40" s="450" t="s">
        <v>327</v>
      </c>
      <c r="NKL40" s="450" t="s">
        <v>328</v>
      </c>
      <c r="NKM40" s="446" t="s">
        <v>329</v>
      </c>
      <c r="NKN40" s="446" t="s">
        <v>131</v>
      </c>
      <c r="NKO40" s="446" t="s">
        <v>146</v>
      </c>
      <c r="NKP40" s="446">
        <v>1.3</v>
      </c>
      <c r="NKQ40" s="451">
        <f>+VLOOKUP(NKL40,[111]Insumos!$A$2:$F$2700,5,FALSE)</f>
        <v>60333</v>
      </c>
      <c r="NKR40" s="451">
        <f>+ROUND(NKP40*NKQ40,0)</f>
        <v>78433</v>
      </c>
      <c r="NKS40" s="450" t="s">
        <v>327</v>
      </c>
      <c r="NKT40" s="450" t="s">
        <v>328</v>
      </c>
      <c r="NKU40" s="446" t="s">
        <v>329</v>
      </c>
      <c r="NKV40" s="446" t="s">
        <v>131</v>
      </c>
      <c r="NKW40" s="446" t="s">
        <v>146</v>
      </c>
      <c r="NKX40" s="446">
        <v>1.3</v>
      </c>
      <c r="NKY40" s="451">
        <f>+VLOOKUP(NKT40,[111]Insumos!$A$2:$F$2700,5,FALSE)</f>
        <v>60333</v>
      </c>
      <c r="NKZ40" s="451">
        <f>+ROUND(NKX40*NKY40,0)</f>
        <v>78433</v>
      </c>
      <c r="NLA40" s="450" t="s">
        <v>327</v>
      </c>
      <c r="NLB40" s="450" t="s">
        <v>328</v>
      </c>
      <c r="NLC40" s="446" t="s">
        <v>329</v>
      </c>
      <c r="NLD40" s="446" t="s">
        <v>131</v>
      </c>
      <c r="NLE40" s="446" t="s">
        <v>146</v>
      </c>
      <c r="NLF40" s="446">
        <v>1.3</v>
      </c>
      <c r="NLG40" s="451">
        <f>+VLOOKUP(NLB40,[111]Insumos!$A$2:$F$2700,5,FALSE)</f>
        <v>60333</v>
      </c>
      <c r="NLH40" s="451">
        <f>+ROUND(NLF40*NLG40,0)</f>
        <v>78433</v>
      </c>
      <c r="NLI40" s="450" t="s">
        <v>327</v>
      </c>
      <c r="NLJ40" s="450" t="s">
        <v>328</v>
      </c>
      <c r="NLK40" s="446" t="s">
        <v>329</v>
      </c>
      <c r="NLL40" s="446" t="s">
        <v>131</v>
      </c>
      <c r="NLM40" s="446" t="s">
        <v>146</v>
      </c>
      <c r="NLN40" s="446">
        <v>1.3</v>
      </c>
      <c r="NLO40" s="451">
        <f>+VLOOKUP(NLJ40,[111]Insumos!$A$2:$F$2700,5,FALSE)</f>
        <v>60333</v>
      </c>
      <c r="NLP40" s="451">
        <f>+ROUND(NLN40*NLO40,0)</f>
        <v>78433</v>
      </c>
      <c r="NLQ40" s="450" t="s">
        <v>327</v>
      </c>
      <c r="NLR40" s="450" t="s">
        <v>328</v>
      </c>
      <c r="NLS40" s="446" t="s">
        <v>329</v>
      </c>
      <c r="NLT40" s="446" t="s">
        <v>131</v>
      </c>
      <c r="NLU40" s="446" t="s">
        <v>146</v>
      </c>
      <c r="NLV40" s="446">
        <v>1.3</v>
      </c>
      <c r="NLW40" s="451">
        <f>+VLOOKUP(NLR40,[111]Insumos!$A$2:$F$2700,5,FALSE)</f>
        <v>60333</v>
      </c>
      <c r="NLX40" s="451">
        <f>+ROUND(NLV40*NLW40,0)</f>
        <v>78433</v>
      </c>
      <c r="NLY40" s="450" t="s">
        <v>327</v>
      </c>
      <c r="NLZ40" s="450" t="s">
        <v>328</v>
      </c>
      <c r="NMA40" s="446" t="s">
        <v>329</v>
      </c>
      <c r="NMB40" s="446" t="s">
        <v>131</v>
      </c>
      <c r="NMC40" s="446" t="s">
        <v>146</v>
      </c>
      <c r="NMD40" s="446">
        <v>1.3</v>
      </c>
      <c r="NME40" s="451">
        <f>+VLOOKUP(NLZ40,[111]Insumos!$A$2:$F$2700,5,FALSE)</f>
        <v>60333</v>
      </c>
      <c r="NMF40" s="451">
        <f>+ROUND(NMD40*NME40,0)</f>
        <v>78433</v>
      </c>
      <c r="NMG40" s="450" t="s">
        <v>327</v>
      </c>
      <c r="NMH40" s="450" t="s">
        <v>328</v>
      </c>
      <c r="NMI40" s="446" t="s">
        <v>329</v>
      </c>
      <c r="NMJ40" s="446" t="s">
        <v>131</v>
      </c>
      <c r="NMK40" s="446" t="s">
        <v>146</v>
      </c>
      <c r="NML40" s="446">
        <v>1.3</v>
      </c>
      <c r="NMM40" s="451">
        <f>+VLOOKUP(NMH40,[111]Insumos!$A$2:$F$2700,5,FALSE)</f>
        <v>60333</v>
      </c>
      <c r="NMN40" s="451">
        <f>+ROUND(NML40*NMM40,0)</f>
        <v>78433</v>
      </c>
      <c r="NMO40" s="450" t="s">
        <v>327</v>
      </c>
      <c r="NMP40" s="450" t="s">
        <v>328</v>
      </c>
      <c r="NMQ40" s="446" t="s">
        <v>329</v>
      </c>
      <c r="NMR40" s="446" t="s">
        <v>131</v>
      </c>
      <c r="NMS40" s="446" t="s">
        <v>146</v>
      </c>
      <c r="NMT40" s="446">
        <v>1.3</v>
      </c>
      <c r="NMU40" s="451">
        <f>+VLOOKUP(NMP40,[111]Insumos!$A$2:$F$2700,5,FALSE)</f>
        <v>60333</v>
      </c>
      <c r="NMV40" s="451">
        <f>+ROUND(NMT40*NMU40,0)</f>
        <v>78433</v>
      </c>
      <c r="NMW40" s="450" t="s">
        <v>327</v>
      </c>
      <c r="NMX40" s="450" t="s">
        <v>328</v>
      </c>
      <c r="NMY40" s="446" t="s">
        <v>329</v>
      </c>
      <c r="NMZ40" s="446" t="s">
        <v>131</v>
      </c>
      <c r="NNA40" s="446" t="s">
        <v>146</v>
      </c>
      <c r="NNB40" s="446">
        <v>1.3</v>
      </c>
      <c r="NNC40" s="451">
        <f>+VLOOKUP(NMX40,[111]Insumos!$A$2:$F$2700,5,FALSE)</f>
        <v>60333</v>
      </c>
      <c r="NND40" s="451">
        <f>+ROUND(NNB40*NNC40,0)</f>
        <v>78433</v>
      </c>
      <c r="NNE40" s="450" t="s">
        <v>327</v>
      </c>
      <c r="NNF40" s="450" t="s">
        <v>328</v>
      </c>
      <c r="NNG40" s="446" t="s">
        <v>329</v>
      </c>
      <c r="NNH40" s="446" t="s">
        <v>131</v>
      </c>
      <c r="NNI40" s="446" t="s">
        <v>146</v>
      </c>
      <c r="NNJ40" s="446">
        <v>1.3</v>
      </c>
      <c r="NNK40" s="451">
        <f>+VLOOKUP(NNF40,[111]Insumos!$A$2:$F$2700,5,FALSE)</f>
        <v>60333</v>
      </c>
      <c r="NNL40" s="451">
        <f>+ROUND(NNJ40*NNK40,0)</f>
        <v>78433</v>
      </c>
      <c r="NNM40" s="450" t="s">
        <v>327</v>
      </c>
      <c r="NNN40" s="450" t="s">
        <v>328</v>
      </c>
      <c r="NNO40" s="446" t="s">
        <v>329</v>
      </c>
      <c r="NNP40" s="446" t="s">
        <v>131</v>
      </c>
      <c r="NNQ40" s="446" t="s">
        <v>146</v>
      </c>
      <c r="NNR40" s="446">
        <v>1.3</v>
      </c>
      <c r="NNS40" s="451">
        <f>+VLOOKUP(NNN40,[111]Insumos!$A$2:$F$2700,5,FALSE)</f>
        <v>60333</v>
      </c>
      <c r="NNT40" s="451">
        <f>+ROUND(NNR40*NNS40,0)</f>
        <v>78433</v>
      </c>
      <c r="NNU40" s="450" t="s">
        <v>327</v>
      </c>
      <c r="NNV40" s="450" t="s">
        <v>328</v>
      </c>
      <c r="NNW40" s="446" t="s">
        <v>329</v>
      </c>
      <c r="NNX40" s="446" t="s">
        <v>131</v>
      </c>
      <c r="NNY40" s="446" t="s">
        <v>146</v>
      </c>
      <c r="NNZ40" s="446">
        <v>1.3</v>
      </c>
      <c r="NOA40" s="451">
        <f>+VLOOKUP(NNV40,[111]Insumos!$A$2:$F$2700,5,FALSE)</f>
        <v>60333</v>
      </c>
      <c r="NOB40" s="451">
        <f>+ROUND(NNZ40*NOA40,0)</f>
        <v>78433</v>
      </c>
      <c r="NOC40" s="450" t="s">
        <v>327</v>
      </c>
      <c r="NOD40" s="450" t="s">
        <v>328</v>
      </c>
      <c r="NOE40" s="446" t="s">
        <v>329</v>
      </c>
      <c r="NOF40" s="446" t="s">
        <v>131</v>
      </c>
      <c r="NOG40" s="446" t="s">
        <v>146</v>
      </c>
      <c r="NOH40" s="446">
        <v>1.3</v>
      </c>
      <c r="NOI40" s="451">
        <f>+VLOOKUP(NOD40,[111]Insumos!$A$2:$F$2700,5,FALSE)</f>
        <v>60333</v>
      </c>
      <c r="NOJ40" s="451">
        <f>+ROUND(NOH40*NOI40,0)</f>
        <v>78433</v>
      </c>
      <c r="NOK40" s="450" t="s">
        <v>327</v>
      </c>
      <c r="NOL40" s="450" t="s">
        <v>328</v>
      </c>
      <c r="NOM40" s="446" t="s">
        <v>329</v>
      </c>
      <c r="NON40" s="446" t="s">
        <v>131</v>
      </c>
      <c r="NOO40" s="446" t="s">
        <v>146</v>
      </c>
      <c r="NOP40" s="446">
        <v>1.3</v>
      </c>
      <c r="NOQ40" s="451">
        <f>+VLOOKUP(NOL40,[111]Insumos!$A$2:$F$2700,5,FALSE)</f>
        <v>60333</v>
      </c>
      <c r="NOR40" s="451">
        <f>+ROUND(NOP40*NOQ40,0)</f>
        <v>78433</v>
      </c>
      <c r="NOS40" s="450" t="s">
        <v>327</v>
      </c>
      <c r="NOT40" s="450" t="s">
        <v>328</v>
      </c>
      <c r="NOU40" s="446" t="s">
        <v>329</v>
      </c>
      <c r="NOV40" s="446" t="s">
        <v>131</v>
      </c>
      <c r="NOW40" s="446" t="s">
        <v>146</v>
      </c>
      <c r="NOX40" s="446">
        <v>1.3</v>
      </c>
      <c r="NOY40" s="451">
        <f>+VLOOKUP(NOT40,[111]Insumos!$A$2:$F$2700,5,FALSE)</f>
        <v>60333</v>
      </c>
      <c r="NOZ40" s="451">
        <f>+ROUND(NOX40*NOY40,0)</f>
        <v>78433</v>
      </c>
      <c r="NPA40" s="450" t="s">
        <v>327</v>
      </c>
      <c r="NPB40" s="450" t="s">
        <v>328</v>
      </c>
      <c r="NPC40" s="446" t="s">
        <v>329</v>
      </c>
      <c r="NPD40" s="446" t="s">
        <v>131</v>
      </c>
      <c r="NPE40" s="446" t="s">
        <v>146</v>
      </c>
      <c r="NPF40" s="446">
        <v>1.3</v>
      </c>
      <c r="NPG40" s="451">
        <f>+VLOOKUP(NPB40,[111]Insumos!$A$2:$F$2700,5,FALSE)</f>
        <v>60333</v>
      </c>
      <c r="NPH40" s="451">
        <f>+ROUND(NPF40*NPG40,0)</f>
        <v>78433</v>
      </c>
      <c r="NPI40" s="450" t="s">
        <v>327</v>
      </c>
      <c r="NPJ40" s="450" t="s">
        <v>328</v>
      </c>
      <c r="NPK40" s="446" t="s">
        <v>329</v>
      </c>
      <c r="NPL40" s="446" t="s">
        <v>131</v>
      </c>
      <c r="NPM40" s="446" t="s">
        <v>146</v>
      </c>
      <c r="NPN40" s="446">
        <v>1.3</v>
      </c>
      <c r="NPO40" s="451">
        <f>+VLOOKUP(NPJ40,[111]Insumos!$A$2:$F$2700,5,FALSE)</f>
        <v>60333</v>
      </c>
      <c r="NPP40" s="451">
        <f>+ROUND(NPN40*NPO40,0)</f>
        <v>78433</v>
      </c>
      <c r="NPQ40" s="450" t="s">
        <v>327</v>
      </c>
      <c r="NPR40" s="450" t="s">
        <v>328</v>
      </c>
      <c r="NPS40" s="446" t="s">
        <v>329</v>
      </c>
      <c r="NPT40" s="446" t="s">
        <v>131</v>
      </c>
      <c r="NPU40" s="446" t="s">
        <v>146</v>
      </c>
      <c r="NPV40" s="446">
        <v>1.3</v>
      </c>
      <c r="NPW40" s="451">
        <f>+VLOOKUP(NPR40,[111]Insumos!$A$2:$F$2700,5,FALSE)</f>
        <v>60333</v>
      </c>
      <c r="NPX40" s="451">
        <f>+ROUND(NPV40*NPW40,0)</f>
        <v>78433</v>
      </c>
      <c r="NPY40" s="450" t="s">
        <v>327</v>
      </c>
      <c r="NPZ40" s="450" t="s">
        <v>328</v>
      </c>
      <c r="NQA40" s="446" t="s">
        <v>329</v>
      </c>
      <c r="NQB40" s="446" t="s">
        <v>131</v>
      </c>
      <c r="NQC40" s="446" t="s">
        <v>146</v>
      </c>
      <c r="NQD40" s="446">
        <v>1.3</v>
      </c>
      <c r="NQE40" s="451">
        <f>+VLOOKUP(NPZ40,[111]Insumos!$A$2:$F$2700,5,FALSE)</f>
        <v>60333</v>
      </c>
      <c r="NQF40" s="451">
        <f>+ROUND(NQD40*NQE40,0)</f>
        <v>78433</v>
      </c>
      <c r="NQG40" s="450" t="s">
        <v>327</v>
      </c>
      <c r="NQH40" s="450" t="s">
        <v>328</v>
      </c>
      <c r="NQI40" s="446" t="s">
        <v>329</v>
      </c>
      <c r="NQJ40" s="446" t="s">
        <v>131</v>
      </c>
      <c r="NQK40" s="446" t="s">
        <v>146</v>
      </c>
      <c r="NQL40" s="446">
        <v>1.3</v>
      </c>
      <c r="NQM40" s="451">
        <f>+VLOOKUP(NQH40,[111]Insumos!$A$2:$F$2700,5,FALSE)</f>
        <v>60333</v>
      </c>
      <c r="NQN40" s="451">
        <f>+ROUND(NQL40*NQM40,0)</f>
        <v>78433</v>
      </c>
      <c r="NQO40" s="450" t="s">
        <v>327</v>
      </c>
      <c r="NQP40" s="450" t="s">
        <v>328</v>
      </c>
      <c r="NQQ40" s="446" t="s">
        <v>329</v>
      </c>
      <c r="NQR40" s="446" t="s">
        <v>131</v>
      </c>
      <c r="NQS40" s="446" t="s">
        <v>146</v>
      </c>
      <c r="NQT40" s="446">
        <v>1.3</v>
      </c>
      <c r="NQU40" s="451">
        <f>+VLOOKUP(NQP40,[111]Insumos!$A$2:$F$2700,5,FALSE)</f>
        <v>60333</v>
      </c>
      <c r="NQV40" s="451">
        <f>+ROUND(NQT40*NQU40,0)</f>
        <v>78433</v>
      </c>
      <c r="NQW40" s="450" t="s">
        <v>327</v>
      </c>
      <c r="NQX40" s="450" t="s">
        <v>328</v>
      </c>
      <c r="NQY40" s="446" t="s">
        <v>329</v>
      </c>
      <c r="NQZ40" s="446" t="s">
        <v>131</v>
      </c>
      <c r="NRA40" s="446" t="s">
        <v>146</v>
      </c>
      <c r="NRB40" s="446">
        <v>1.3</v>
      </c>
      <c r="NRC40" s="451">
        <f>+VLOOKUP(NQX40,[111]Insumos!$A$2:$F$2700,5,FALSE)</f>
        <v>60333</v>
      </c>
      <c r="NRD40" s="451">
        <f>+ROUND(NRB40*NRC40,0)</f>
        <v>78433</v>
      </c>
      <c r="NRE40" s="450" t="s">
        <v>327</v>
      </c>
      <c r="NRF40" s="450" t="s">
        <v>328</v>
      </c>
      <c r="NRG40" s="446" t="s">
        <v>329</v>
      </c>
      <c r="NRH40" s="446" t="s">
        <v>131</v>
      </c>
      <c r="NRI40" s="446" t="s">
        <v>146</v>
      </c>
      <c r="NRJ40" s="446">
        <v>1.3</v>
      </c>
      <c r="NRK40" s="451">
        <f>+VLOOKUP(NRF40,[111]Insumos!$A$2:$F$2700,5,FALSE)</f>
        <v>60333</v>
      </c>
      <c r="NRL40" s="451">
        <f>+ROUND(NRJ40*NRK40,0)</f>
        <v>78433</v>
      </c>
      <c r="NRM40" s="450" t="s">
        <v>327</v>
      </c>
      <c r="NRN40" s="450" t="s">
        <v>328</v>
      </c>
      <c r="NRO40" s="446" t="s">
        <v>329</v>
      </c>
      <c r="NRP40" s="446" t="s">
        <v>131</v>
      </c>
      <c r="NRQ40" s="446" t="s">
        <v>146</v>
      </c>
      <c r="NRR40" s="446">
        <v>1.3</v>
      </c>
      <c r="NRS40" s="451">
        <f>+VLOOKUP(NRN40,[111]Insumos!$A$2:$F$2700,5,FALSE)</f>
        <v>60333</v>
      </c>
      <c r="NRT40" s="451">
        <f>+ROUND(NRR40*NRS40,0)</f>
        <v>78433</v>
      </c>
      <c r="NRU40" s="450" t="s">
        <v>327</v>
      </c>
      <c r="NRV40" s="450" t="s">
        <v>328</v>
      </c>
      <c r="NRW40" s="446" t="s">
        <v>329</v>
      </c>
      <c r="NRX40" s="446" t="s">
        <v>131</v>
      </c>
      <c r="NRY40" s="446" t="s">
        <v>146</v>
      </c>
      <c r="NRZ40" s="446">
        <v>1.3</v>
      </c>
      <c r="NSA40" s="451">
        <f>+VLOOKUP(NRV40,[111]Insumos!$A$2:$F$2700,5,FALSE)</f>
        <v>60333</v>
      </c>
      <c r="NSB40" s="451">
        <f>+ROUND(NRZ40*NSA40,0)</f>
        <v>78433</v>
      </c>
      <c r="NSC40" s="450" t="s">
        <v>327</v>
      </c>
      <c r="NSD40" s="450" t="s">
        <v>328</v>
      </c>
      <c r="NSE40" s="446" t="s">
        <v>329</v>
      </c>
      <c r="NSF40" s="446" t="s">
        <v>131</v>
      </c>
      <c r="NSG40" s="446" t="s">
        <v>146</v>
      </c>
      <c r="NSH40" s="446">
        <v>1.3</v>
      </c>
      <c r="NSI40" s="451">
        <f>+VLOOKUP(NSD40,[111]Insumos!$A$2:$F$2700,5,FALSE)</f>
        <v>60333</v>
      </c>
      <c r="NSJ40" s="451">
        <f>+ROUND(NSH40*NSI40,0)</f>
        <v>78433</v>
      </c>
      <c r="NSK40" s="450" t="s">
        <v>327</v>
      </c>
      <c r="NSL40" s="450" t="s">
        <v>328</v>
      </c>
      <c r="NSM40" s="446" t="s">
        <v>329</v>
      </c>
      <c r="NSN40" s="446" t="s">
        <v>131</v>
      </c>
      <c r="NSO40" s="446" t="s">
        <v>146</v>
      </c>
      <c r="NSP40" s="446">
        <v>1.3</v>
      </c>
      <c r="NSQ40" s="451">
        <f>+VLOOKUP(NSL40,[111]Insumos!$A$2:$F$2700,5,FALSE)</f>
        <v>60333</v>
      </c>
      <c r="NSR40" s="451">
        <f>+ROUND(NSP40*NSQ40,0)</f>
        <v>78433</v>
      </c>
      <c r="NSS40" s="450" t="s">
        <v>327</v>
      </c>
      <c r="NST40" s="450" t="s">
        <v>328</v>
      </c>
      <c r="NSU40" s="446" t="s">
        <v>329</v>
      </c>
      <c r="NSV40" s="446" t="s">
        <v>131</v>
      </c>
      <c r="NSW40" s="446" t="s">
        <v>146</v>
      </c>
      <c r="NSX40" s="446">
        <v>1.3</v>
      </c>
      <c r="NSY40" s="451">
        <f>+VLOOKUP(NST40,[111]Insumos!$A$2:$F$2700,5,FALSE)</f>
        <v>60333</v>
      </c>
      <c r="NSZ40" s="451">
        <f>+ROUND(NSX40*NSY40,0)</f>
        <v>78433</v>
      </c>
      <c r="NTA40" s="450" t="s">
        <v>327</v>
      </c>
      <c r="NTB40" s="450" t="s">
        <v>328</v>
      </c>
      <c r="NTC40" s="446" t="s">
        <v>329</v>
      </c>
      <c r="NTD40" s="446" t="s">
        <v>131</v>
      </c>
      <c r="NTE40" s="446" t="s">
        <v>146</v>
      </c>
      <c r="NTF40" s="446">
        <v>1.3</v>
      </c>
      <c r="NTG40" s="451">
        <f>+VLOOKUP(NTB40,[111]Insumos!$A$2:$F$2700,5,FALSE)</f>
        <v>60333</v>
      </c>
      <c r="NTH40" s="451">
        <f>+ROUND(NTF40*NTG40,0)</f>
        <v>78433</v>
      </c>
      <c r="NTI40" s="450" t="s">
        <v>327</v>
      </c>
      <c r="NTJ40" s="450" t="s">
        <v>328</v>
      </c>
      <c r="NTK40" s="446" t="s">
        <v>329</v>
      </c>
      <c r="NTL40" s="446" t="s">
        <v>131</v>
      </c>
      <c r="NTM40" s="446" t="s">
        <v>146</v>
      </c>
      <c r="NTN40" s="446">
        <v>1.3</v>
      </c>
      <c r="NTO40" s="451">
        <f>+VLOOKUP(NTJ40,[111]Insumos!$A$2:$F$2700,5,FALSE)</f>
        <v>60333</v>
      </c>
      <c r="NTP40" s="451">
        <f>+ROUND(NTN40*NTO40,0)</f>
        <v>78433</v>
      </c>
      <c r="NTQ40" s="450" t="s">
        <v>327</v>
      </c>
      <c r="NTR40" s="450" t="s">
        <v>328</v>
      </c>
      <c r="NTS40" s="446" t="s">
        <v>329</v>
      </c>
      <c r="NTT40" s="446" t="s">
        <v>131</v>
      </c>
      <c r="NTU40" s="446" t="s">
        <v>146</v>
      </c>
      <c r="NTV40" s="446">
        <v>1.3</v>
      </c>
      <c r="NTW40" s="451">
        <f>+VLOOKUP(NTR40,[111]Insumos!$A$2:$F$2700,5,FALSE)</f>
        <v>60333</v>
      </c>
      <c r="NTX40" s="451">
        <f>+ROUND(NTV40*NTW40,0)</f>
        <v>78433</v>
      </c>
      <c r="NTY40" s="450" t="s">
        <v>327</v>
      </c>
      <c r="NTZ40" s="450" t="s">
        <v>328</v>
      </c>
      <c r="NUA40" s="446" t="s">
        <v>329</v>
      </c>
      <c r="NUB40" s="446" t="s">
        <v>131</v>
      </c>
      <c r="NUC40" s="446" t="s">
        <v>146</v>
      </c>
      <c r="NUD40" s="446">
        <v>1.3</v>
      </c>
      <c r="NUE40" s="451">
        <f>+VLOOKUP(NTZ40,[111]Insumos!$A$2:$F$2700,5,FALSE)</f>
        <v>60333</v>
      </c>
      <c r="NUF40" s="451">
        <f>+ROUND(NUD40*NUE40,0)</f>
        <v>78433</v>
      </c>
      <c r="NUG40" s="450" t="s">
        <v>327</v>
      </c>
      <c r="NUH40" s="450" t="s">
        <v>328</v>
      </c>
      <c r="NUI40" s="446" t="s">
        <v>329</v>
      </c>
      <c r="NUJ40" s="446" t="s">
        <v>131</v>
      </c>
      <c r="NUK40" s="446" t="s">
        <v>146</v>
      </c>
      <c r="NUL40" s="446">
        <v>1.3</v>
      </c>
      <c r="NUM40" s="451">
        <f>+VLOOKUP(NUH40,[111]Insumos!$A$2:$F$2700,5,FALSE)</f>
        <v>60333</v>
      </c>
      <c r="NUN40" s="451">
        <f>+ROUND(NUL40*NUM40,0)</f>
        <v>78433</v>
      </c>
      <c r="NUO40" s="450" t="s">
        <v>327</v>
      </c>
      <c r="NUP40" s="450" t="s">
        <v>328</v>
      </c>
      <c r="NUQ40" s="446" t="s">
        <v>329</v>
      </c>
      <c r="NUR40" s="446" t="s">
        <v>131</v>
      </c>
      <c r="NUS40" s="446" t="s">
        <v>146</v>
      </c>
      <c r="NUT40" s="446">
        <v>1.3</v>
      </c>
      <c r="NUU40" s="451">
        <f>+VLOOKUP(NUP40,[111]Insumos!$A$2:$F$2700,5,FALSE)</f>
        <v>60333</v>
      </c>
      <c r="NUV40" s="451">
        <f>+ROUND(NUT40*NUU40,0)</f>
        <v>78433</v>
      </c>
      <c r="NUW40" s="450" t="s">
        <v>327</v>
      </c>
      <c r="NUX40" s="450" t="s">
        <v>328</v>
      </c>
      <c r="NUY40" s="446" t="s">
        <v>329</v>
      </c>
      <c r="NUZ40" s="446" t="s">
        <v>131</v>
      </c>
      <c r="NVA40" s="446" t="s">
        <v>146</v>
      </c>
      <c r="NVB40" s="446">
        <v>1.3</v>
      </c>
      <c r="NVC40" s="451">
        <f>+VLOOKUP(NUX40,[111]Insumos!$A$2:$F$2700,5,FALSE)</f>
        <v>60333</v>
      </c>
      <c r="NVD40" s="451">
        <f>+ROUND(NVB40*NVC40,0)</f>
        <v>78433</v>
      </c>
      <c r="NVE40" s="450" t="s">
        <v>327</v>
      </c>
      <c r="NVF40" s="450" t="s">
        <v>328</v>
      </c>
      <c r="NVG40" s="446" t="s">
        <v>329</v>
      </c>
      <c r="NVH40" s="446" t="s">
        <v>131</v>
      </c>
      <c r="NVI40" s="446" t="s">
        <v>146</v>
      </c>
      <c r="NVJ40" s="446">
        <v>1.3</v>
      </c>
      <c r="NVK40" s="451">
        <f>+VLOOKUP(NVF40,[111]Insumos!$A$2:$F$2700,5,FALSE)</f>
        <v>60333</v>
      </c>
      <c r="NVL40" s="451">
        <f>+ROUND(NVJ40*NVK40,0)</f>
        <v>78433</v>
      </c>
      <c r="NVM40" s="450" t="s">
        <v>327</v>
      </c>
      <c r="NVN40" s="450" t="s">
        <v>328</v>
      </c>
      <c r="NVO40" s="446" t="s">
        <v>329</v>
      </c>
      <c r="NVP40" s="446" t="s">
        <v>131</v>
      </c>
      <c r="NVQ40" s="446" t="s">
        <v>146</v>
      </c>
      <c r="NVR40" s="446">
        <v>1.3</v>
      </c>
      <c r="NVS40" s="451">
        <f>+VLOOKUP(NVN40,[111]Insumos!$A$2:$F$2700,5,FALSE)</f>
        <v>60333</v>
      </c>
      <c r="NVT40" s="451">
        <f>+ROUND(NVR40*NVS40,0)</f>
        <v>78433</v>
      </c>
      <c r="NVU40" s="450" t="s">
        <v>327</v>
      </c>
      <c r="NVV40" s="450" t="s">
        <v>328</v>
      </c>
      <c r="NVW40" s="446" t="s">
        <v>329</v>
      </c>
      <c r="NVX40" s="446" t="s">
        <v>131</v>
      </c>
      <c r="NVY40" s="446" t="s">
        <v>146</v>
      </c>
      <c r="NVZ40" s="446">
        <v>1.3</v>
      </c>
      <c r="NWA40" s="451">
        <f>+VLOOKUP(NVV40,[111]Insumos!$A$2:$F$2700,5,FALSE)</f>
        <v>60333</v>
      </c>
      <c r="NWB40" s="451">
        <f>+ROUND(NVZ40*NWA40,0)</f>
        <v>78433</v>
      </c>
      <c r="NWC40" s="450" t="s">
        <v>327</v>
      </c>
      <c r="NWD40" s="450" t="s">
        <v>328</v>
      </c>
      <c r="NWE40" s="446" t="s">
        <v>329</v>
      </c>
      <c r="NWF40" s="446" t="s">
        <v>131</v>
      </c>
      <c r="NWG40" s="446" t="s">
        <v>146</v>
      </c>
      <c r="NWH40" s="446">
        <v>1.3</v>
      </c>
      <c r="NWI40" s="451">
        <f>+VLOOKUP(NWD40,[111]Insumos!$A$2:$F$2700,5,FALSE)</f>
        <v>60333</v>
      </c>
      <c r="NWJ40" s="451">
        <f>+ROUND(NWH40*NWI40,0)</f>
        <v>78433</v>
      </c>
      <c r="NWK40" s="450" t="s">
        <v>327</v>
      </c>
      <c r="NWL40" s="450" t="s">
        <v>328</v>
      </c>
      <c r="NWM40" s="446" t="s">
        <v>329</v>
      </c>
      <c r="NWN40" s="446" t="s">
        <v>131</v>
      </c>
      <c r="NWO40" s="446" t="s">
        <v>146</v>
      </c>
      <c r="NWP40" s="446">
        <v>1.3</v>
      </c>
      <c r="NWQ40" s="451">
        <f>+VLOOKUP(NWL40,[111]Insumos!$A$2:$F$2700,5,FALSE)</f>
        <v>60333</v>
      </c>
      <c r="NWR40" s="451">
        <f>+ROUND(NWP40*NWQ40,0)</f>
        <v>78433</v>
      </c>
      <c r="NWS40" s="450" t="s">
        <v>327</v>
      </c>
      <c r="NWT40" s="450" t="s">
        <v>328</v>
      </c>
      <c r="NWU40" s="446" t="s">
        <v>329</v>
      </c>
      <c r="NWV40" s="446" t="s">
        <v>131</v>
      </c>
      <c r="NWW40" s="446" t="s">
        <v>146</v>
      </c>
      <c r="NWX40" s="446">
        <v>1.3</v>
      </c>
      <c r="NWY40" s="451">
        <f>+VLOOKUP(NWT40,[111]Insumos!$A$2:$F$2700,5,FALSE)</f>
        <v>60333</v>
      </c>
      <c r="NWZ40" s="451">
        <f>+ROUND(NWX40*NWY40,0)</f>
        <v>78433</v>
      </c>
      <c r="NXA40" s="450" t="s">
        <v>327</v>
      </c>
      <c r="NXB40" s="450" t="s">
        <v>328</v>
      </c>
      <c r="NXC40" s="446" t="s">
        <v>329</v>
      </c>
      <c r="NXD40" s="446" t="s">
        <v>131</v>
      </c>
      <c r="NXE40" s="446" t="s">
        <v>146</v>
      </c>
      <c r="NXF40" s="446">
        <v>1.3</v>
      </c>
      <c r="NXG40" s="451">
        <f>+VLOOKUP(NXB40,[111]Insumos!$A$2:$F$2700,5,FALSE)</f>
        <v>60333</v>
      </c>
      <c r="NXH40" s="451">
        <f>+ROUND(NXF40*NXG40,0)</f>
        <v>78433</v>
      </c>
      <c r="NXI40" s="450" t="s">
        <v>327</v>
      </c>
      <c r="NXJ40" s="450" t="s">
        <v>328</v>
      </c>
      <c r="NXK40" s="446" t="s">
        <v>329</v>
      </c>
      <c r="NXL40" s="446" t="s">
        <v>131</v>
      </c>
      <c r="NXM40" s="446" t="s">
        <v>146</v>
      </c>
      <c r="NXN40" s="446">
        <v>1.3</v>
      </c>
      <c r="NXO40" s="451">
        <f>+VLOOKUP(NXJ40,[111]Insumos!$A$2:$F$2700,5,FALSE)</f>
        <v>60333</v>
      </c>
      <c r="NXP40" s="451">
        <f>+ROUND(NXN40*NXO40,0)</f>
        <v>78433</v>
      </c>
      <c r="NXQ40" s="450" t="s">
        <v>327</v>
      </c>
      <c r="NXR40" s="450" t="s">
        <v>328</v>
      </c>
      <c r="NXS40" s="446" t="s">
        <v>329</v>
      </c>
      <c r="NXT40" s="446" t="s">
        <v>131</v>
      </c>
      <c r="NXU40" s="446" t="s">
        <v>146</v>
      </c>
      <c r="NXV40" s="446">
        <v>1.3</v>
      </c>
      <c r="NXW40" s="451">
        <f>+VLOOKUP(NXR40,[111]Insumos!$A$2:$F$2700,5,FALSE)</f>
        <v>60333</v>
      </c>
      <c r="NXX40" s="451">
        <f>+ROUND(NXV40*NXW40,0)</f>
        <v>78433</v>
      </c>
      <c r="NXY40" s="450" t="s">
        <v>327</v>
      </c>
      <c r="NXZ40" s="450" t="s">
        <v>328</v>
      </c>
      <c r="NYA40" s="446" t="s">
        <v>329</v>
      </c>
      <c r="NYB40" s="446" t="s">
        <v>131</v>
      </c>
      <c r="NYC40" s="446" t="s">
        <v>146</v>
      </c>
      <c r="NYD40" s="446">
        <v>1.3</v>
      </c>
      <c r="NYE40" s="451">
        <f>+VLOOKUP(NXZ40,[111]Insumos!$A$2:$F$2700,5,FALSE)</f>
        <v>60333</v>
      </c>
      <c r="NYF40" s="451">
        <f>+ROUND(NYD40*NYE40,0)</f>
        <v>78433</v>
      </c>
      <c r="NYG40" s="450" t="s">
        <v>327</v>
      </c>
      <c r="NYH40" s="450" t="s">
        <v>328</v>
      </c>
      <c r="NYI40" s="446" t="s">
        <v>329</v>
      </c>
      <c r="NYJ40" s="446" t="s">
        <v>131</v>
      </c>
      <c r="NYK40" s="446" t="s">
        <v>146</v>
      </c>
      <c r="NYL40" s="446">
        <v>1.3</v>
      </c>
      <c r="NYM40" s="451">
        <f>+VLOOKUP(NYH40,[111]Insumos!$A$2:$F$2700,5,FALSE)</f>
        <v>60333</v>
      </c>
      <c r="NYN40" s="451">
        <f>+ROUND(NYL40*NYM40,0)</f>
        <v>78433</v>
      </c>
      <c r="NYO40" s="450" t="s">
        <v>327</v>
      </c>
      <c r="NYP40" s="450" t="s">
        <v>328</v>
      </c>
      <c r="NYQ40" s="446" t="s">
        <v>329</v>
      </c>
      <c r="NYR40" s="446" t="s">
        <v>131</v>
      </c>
      <c r="NYS40" s="446" t="s">
        <v>146</v>
      </c>
      <c r="NYT40" s="446">
        <v>1.3</v>
      </c>
      <c r="NYU40" s="451">
        <f>+VLOOKUP(NYP40,[111]Insumos!$A$2:$F$2700,5,FALSE)</f>
        <v>60333</v>
      </c>
      <c r="NYV40" s="451">
        <f>+ROUND(NYT40*NYU40,0)</f>
        <v>78433</v>
      </c>
      <c r="NYW40" s="450" t="s">
        <v>327</v>
      </c>
      <c r="NYX40" s="450" t="s">
        <v>328</v>
      </c>
      <c r="NYY40" s="446" t="s">
        <v>329</v>
      </c>
      <c r="NYZ40" s="446" t="s">
        <v>131</v>
      </c>
      <c r="NZA40" s="446" t="s">
        <v>146</v>
      </c>
      <c r="NZB40" s="446">
        <v>1.3</v>
      </c>
      <c r="NZC40" s="451">
        <f>+VLOOKUP(NYX40,[111]Insumos!$A$2:$F$2700,5,FALSE)</f>
        <v>60333</v>
      </c>
      <c r="NZD40" s="451">
        <f>+ROUND(NZB40*NZC40,0)</f>
        <v>78433</v>
      </c>
      <c r="NZE40" s="450" t="s">
        <v>327</v>
      </c>
      <c r="NZF40" s="450" t="s">
        <v>328</v>
      </c>
      <c r="NZG40" s="446" t="s">
        <v>329</v>
      </c>
      <c r="NZH40" s="446" t="s">
        <v>131</v>
      </c>
      <c r="NZI40" s="446" t="s">
        <v>146</v>
      </c>
      <c r="NZJ40" s="446">
        <v>1.3</v>
      </c>
      <c r="NZK40" s="451">
        <f>+VLOOKUP(NZF40,[111]Insumos!$A$2:$F$2700,5,FALSE)</f>
        <v>60333</v>
      </c>
      <c r="NZL40" s="451">
        <f>+ROUND(NZJ40*NZK40,0)</f>
        <v>78433</v>
      </c>
      <c r="NZM40" s="450" t="s">
        <v>327</v>
      </c>
      <c r="NZN40" s="450" t="s">
        <v>328</v>
      </c>
      <c r="NZO40" s="446" t="s">
        <v>329</v>
      </c>
      <c r="NZP40" s="446" t="s">
        <v>131</v>
      </c>
      <c r="NZQ40" s="446" t="s">
        <v>146</v>
      </c>
      <c r="NZR40" s="446">
        <v>1.3</v>
      </c>
      <c r="NZS40" s="451">
        <f>+VLOOKUP(NZN40,[111]Insumos!$A$2:$F$2700,5,FALSE)</f>
        <v>60333</v>
      </c>
      <c r="NZT40" s="451">
        <f>+ROUND(NZR40*NZS40,0)</f>
        <v>78433</v>
      </c>
      <c r="NZU40" s="450" t="s">
        <v>327</v>
      </c>
      <c r="NZV40" s="450" t="s">
        <v>328</v>
      </c>
      <c r="NZW40" s="446" t="s">
        <v>329</v>
      </c>
      <c r="NZX40" s="446" t="s">
        <v>131</v>
      </c>
      <c r="NZY40" s="446" t="s">
        <v>146</v>
      </c>
      <c r="NZZ40" s="446">
        <v>1.3</v>
      </c>
      <c r="OAA40" s="451">
        <f>+VLOOKUP(NZV40,[111]Insumos!$A$2:$F$2700,5,FALSE)</f>
        <v>60333</v>
      </c>
      <c r="OAB40" s="451">
        <f>+ROUND(NZZ40*OAA40,0)</f>
        <v>78433</v>
      </c>
      <c r="OAC40" s="450" t="s">
        <v>327</v>
      </c>
      <c r="OAD40" s="450" t="s">
        <v>328</v>
      </c>
      <c r="OAE40" s="446" t="s">
        <v>329</v>
      </c>
      <c r="OAF40" s="446" t="s">
        <v>131</v>
      </c>
      <c r="OAG40" s="446" t="s">
        <v>146</v>
      </c>
      <c r="OAH40" s="446">
        <v>1.3</v>
      </c>
      <c r="OAI40" s="451">
        <f>+VLOOKUP(OAD40,[111]Insumos!$A$2:$F$2700,5,FALSE)</f>
        <v>60333</v>
      </c>
      <c r="OAJ40" s="451">
        <f>+ROUND(OAH40*OAI40,0)</f>
        <v>78433</v>
      </c>
      <c r="OAK40" s="450" t="s">
        <v>327</v>
      </c>
      <c r="OAL40" s="450" t="s">
        <v>328</v>
      </c>
      <c r="OAM40" s="446" t="s">
        <v>329</v>
      </c>
      <c r="OAN40" s="446" t="s">
        <v>131</v>
      </c>
      <c r="OAO40" s="446" t="s">
        <v>146</v>
      </c>
      <c r="OAP40" s="446">
        <v>1.3</v>
      </c>
      <c r="OAQ40" s="451">
        <f>+VLOOKUP(OAL40,[111]Insumos!$A$2:$F$2700,5,FALSE)</f>
        <v>60333</v>
      </c>
      <c r="OAR40" s="451">
        <f>+ROUND(OAP40*OAQ40,0)</f>
        <v>78433</v>
      </c>
      <c r="OAS40" s="450" t="s">
        <v>327</v>
      </c>
      <c r="OAT40" s="450" t="s">
        <v>328</v>
      </c>
      <c r="OAU40" s="446" t="s">
        <v>329</v>
      </c>
      <c r="OAV40" s="446" t="s">
        <v>131</v>
      </c>
      <c r="OAW40" s="446" t="s">
        <v>146</v>
      </c>
      <c r="OAX40" s="446">
        <v>1.3</v>
      </c>
      <c r="OAY40" s="451">
        <f>+VLOOKUP(OAT40,[111]Insumos!$A$2:$F$2700,5,FALSE)</f>
        <v>60333</v>
      </c>
      <c r="OAZ40" s="451">
        <f>+ROUND(OAX40*OAY40,0)</f>
        <v>78433</v>
      </c>
      <c r="OBA40" s="450" t="s">
        <v>327</v>
      </c>
      <c r="OBB40" s="450" t="s">
        <v>328</v>
      </c>
      <c r="OBC40" s="446" t="s">
        <v>329</v>
      </c>
      <c r="OBD40" s="446" t="s">
        <v>131</v>
      </c>
      <c r="OBE40" s="446" t="s">
        <v>146</v>
      </c>
      <c r="OBF40" s="446">
        <v>1.3</v>
      </c>
      <c r="OBG40" s="451">
        <f>+VLOOKUP(OBB40,[111]Insumos!$A$2:$F$2700,5,FALSE)</f>
        <v>60333</v>
      </c>
      <c r="OBH40" s="451">
        <f>+ROUND(OBF40*OBG40,0)</f>
        <v>78433</v>
      </c>
      <c r="OBI40" s="450" t="s">
        <v>327</v>
      </c>
      <c r="OBJ40" s="450" t="s">
        <v>328</v>
      </c>
      <c r="OBK40" s="446" t="s">
        <v>329</v>
      </c>
      <c r="OBL40" s="446" t="s">
        <v>131</v>
      </c>
      <c r="OBM40" s="446" t="s">
        <v>146</v>
      </c>
      <c r="OBN40" s="446">
        <v>1.3</v>
      </c>
      <c r="OBO40" s="451">
        <f>+VLOOKUP(OBJ40,[111]Insumos!$A$2:$F$2700,5,FALSE)</f>
        <v>60333</v>
      </c>
      <c r="OBP40" s="451">
        <f>+ROUND(OBN40*OBO40,0)</f>
        <v>78433</v>
      </c>
      <c r="OBQ40" s="450" t="s">
        <v>327</v>
      </c>
      <c r="OBR40" s="450" t="s">
        <v>328</v>
      </c>
      <c r="OBS40" s="446" t="s">
        <v>329</v>
      </c>
      <c r="OBT40" s="446" t="s">
        <v>131</v>
      </c>
      <c r="OBU40" s="446" t="s">
        <v>146</v>
      </c>
      <c r="OBV40" s="446">
        <v>1.3</v>
      </c>
      <c r="OBW40" s="451">
        <f>+VLOOKUP(OBR40,[111]Insumos!$A$2:$F$2700,5,FALSE)</f>
        <v>60333</v>
      </c>
      <c r="OBX40" s="451">
        <f>+ROUND(OBV40*OBW40,0)</f>
        <v>78433</v>
      </c>
      <c r="OBY40" s="450" t="s">
        <v>327</v>
      </c>
      <c r="OBZ40" s="450" t="s">
        <v>328</v>
      </c>
      <c r="OCA40" s="446" t="s">
        <v>329</v>
      </c>
      <c r="OCB40" s="446" t="s">
        <v>131</v>
      </c>
      <c r="OCC40" s="446" t="s">
        <v>146</v>
      </c>
      <c r="OCD40" s="446">
        <v>1.3</v>
      </c>
      <c r="OCE40" s="451">
        <f>+VLOOKUP(OBZ40,[111]Insumos!$A$2:$F$2700,5,FALSE)</f>
        <v>60333</v>
      </c>
      <c r="OCF40" s="451">
        <f>+ROUND(OCD40*OCE40,0)</f>
        <v>78433</v>
      </c>
      <c r="OCG40" s="450" t="s">
        <v>327</v>
      </c>
      <c r="OCH40" s="450" t="s">
        <v>328</v>
      </c>
      <c r="OCI40" s="446" t="s">
        <v>329</v>
      </c>
      <c r="OCJ40" s="446" t="s">
        <v>131</v>
      </c>
      <c r="OCK40" s="446" t="s">
        <v>146</v>
      </c>
      <c r="OCL40" s="446">
        <v>1.3</v>
      </c>
      <c r="OCM40" s="451">
        <f>+VLOOKUP(OCH40,[111]Insumos!$A$2:$F$2700,5,FALSE)</f>
        <v>60333</v>
      </c>
      <c r="OCN40" s="451">
        <f>+ROUND(OCL40*OCM40,0)</f>
        <v>78433</v>
      </c>
      <c r="OCO40" s="450" t="s">
        <v>327</v>
      </c>
      <c r="OCP40" s="450" t="s">
        <v>328</v>
      </c>
      <c r="OCQ40" s="446" t="s">
        <v>329</v>
      </c>
      <c r="OCR40" s="446" t="s">
        <v>131</v>
      </c>
      <c r="OCS40" s="446" t="s">
        <v>146</v>
      </c>
      <c r="OCT40" s="446">
        <v>1.3</v>
      </c>
      <c r="OCU40" s="451">
        <f>+VLOOKUP(OCP40,[111]Insumos!$A$2:$F$2700,5,FALSE)</f>
        <v>60333</v>
      </c>
      <c r="OCV40" s="451">
        <f>+ROUND(OCT40*OCU40,0)</f>
        <v>78433</v>
      </c>
      <c r="OCW40" s="450" t="s">
        <v>327</v>
      </c>
      <c r="OCX40" s="450" t="s">
        <v>328</v>
      </c>
      <c r="OCY40" s="446" t="s">
        <v>329</v>
      </c>
      <c r="OCZ40" s="446" t="s">
        <v>131</v>
      </c>
      <c r="ODA40" s="446" t="s">
        <v>146</v>
      </c>
      <c r="ODB40" s="446">
        <v>1.3</v>
      </c>
      <c r="ODC40" s="451">
        <f>+VLOOKUP(OCX40,[111]Insumos!$A$2:$F$2700,5,FALSE)</f>
        <v>60333</v>
      </c>
      <c r="ODD40" s="451">
        <f>+ROUND(ODB40*ODC40,0)</f>
        <v>78433</v>
      </c>
      <c r="ODE40" s="450" t="s">
        <v>327</v>
      </c>
      <c r="ODF40" s="450" t="s">
        <v>328</v>
      </c>
      <c r="ODG40" s="446" t="s">
        <v>329</v>
      </c>
      <c r="ODH40" s="446" t="s">
        <v>131</v>
      </c>
      <c r="ODI40" s="446" t="s">
        <v>146</v>
      </c>
      <c r="ODJ40" s="446">
        <v>1.3</v>
      </c>
      <c r="ODK40" s="451">
        <f>+VLOOKUP(ODF40,[111]Insumos!$A$2:$F$2700,5,FALSE)</f>
        <v>60333</v>
      </c>
      <c r="ODL40" s="451">
        <f>+ROUND(ODJ40*ODK40,0)</f>
        <v>78433</v>
      </c>
      <c r="ODM40" s="450" t="s">
        <v>327</v>
      </c>
      <c r="ODN40" s="450" t="s">
        <v>328</v>
      </c>
      <c r="ODO40" s="446" t="s">
        <v>329</v>
      </c>
      <c r="ODP40" s="446" t="s">
        <v>131</v>
      </c>
      <c r="ODQ40" s="446" t="s">
        <v>146</v>
      </c>
      <c r="ODR40" s="446">
        <v>1.3</v>
      </c>
      <c r="ODS40" s="451">
        <f>+VLOOKUP(ODN40,[111]Insumos!$A$2:$F$2700,5,FALSE)</f>
        <v>60333</v>
      </c>
      <c r="ODT40" s="451">
        <f>+ROUND(ODR40*ODS40,0)</f>
        <v>78433</v>
      </c>
      <c r="ODU40" s="450" t="s">
        <v>327</v>
      </c>
      <c r="ODV40" s="450" t="s">
        <v>328</v>
      </c>
      <c r="ODW40" s="446" t="s">
        <v>329</v>
      </c>
      <c r="ODX40" s="446" t="s">
        <v>131</v>
      </c>
      <c r="ODY40" s="446" t="s">
        <v>146</v>
      </c>
      <c r="ODZ40" s="446">
        <v>1.3</v>
      </c>
      <c r="OEA40" s="451">
        <f>+VLOOKUP(ODV40,[111]Insumos!$A$2:$F$2700,5,FALSE)</f>
        <v>60333</v>
      </c>
      <c r="OEB40" s="451">
        <f>+ROUND(ODZ40*OEA40,0)</f>
        <v>78433</v>
      </c>
      <c r="OEC40" s="450" t="s">
        <v>327</v>
      </c>
      <c r="OED40" s="450" t="s">
        <v>328</v>
      </c>
      <c r="OEE40" s="446" t="s">
        <v>329</v>
      </c>
      <c r="OEF40" s="446" t="s">
        <v>131</v>
      </c>
      <c r="OEG40" s="446" t="s">
        <v>146</v>
      </c>
      <c r="OEH40" s="446">
        <v>1.3</v>
      </c>
      <c r="OEI40" s="451">
        <f>+VLOOKUP(OED40,[111]Insumos!$A$2:$F$2700,5,FALSE)</f>
        <v>60333</v>
      </c>
      <c r="OEJ40" s="451">
        <f>+ROUND(OEH40*OEI40,0)</f>
        <v>78433</v>
      </c>
      <c r="OEK40" s="450" t="s">
        <v>327</v>
      </c>
      <c r="OEL40" s="450" t="s">
        <v>328</v>
      </c>
      <c r="OEM40" s="446" t="s">
        <v>329</v>
      </c>
      <c r="OEN40" s="446" t="s">
        <v>131</v>
      </c>
      <c r="OEO40" s="446" t="s">
        <v>146</v>
      </c>
      <c r="OEP40" s="446">
        <v>1.3</v>
      </c>
      <c r="OEQ40" s="451">
        <f>+VLOOKUP(OEL40,[111]Insumos!$A$2:$F$2700,5,FALSE)</f>
        <v>60333</v>
      </c>
      <c r="OER40" s="451">
        <f>+ROUND(OEP40*OEQ40,0)</f>
        <v>78433</v>
      </c>
      <c r="OES40" s="450" t="s">
        <v>327</v>
      </c>
      <c r="OET40" s="450" t="s">
        <v>328</v>
      </c>
      <c r="OEU40" s="446" t="s">
        <v>329</v>
      </c>
      <c r="OEV40" s="446" t="s">
        <v>131</v>
      </c>
      <c r="OEW40" s="446" t="s">
        <v>146</v>
      </c>
      <c r="OEX40" s="446">
        <v>1.3</v>
      </c>
      <c r="OEY40" s="451">
        <f>+VLOOKUP(OET40,[111]Insumos!$A$2:$F$2700,5,FALSE)</f>
        <v>60333</v>
      </c>
      <c r="OEZ40" s="451">
        <f>+ROUND(OEX40*OEY40,0)</f>
        <v>78433</v>
      </c>
      <c r="OFA40" s="450" t="s">
        <v>327</v>
      </c>
      <c r="OFB40" s="450" t="s">
        <v>328</v>
      </c>
      <c r="OFC40" s="446" t="s">
        <v>329</v>
      </c>
      <c r="OFD40" s="446" t="s">
        <v>131</v>
      </c>
      <c r="OFE40" s="446" t="s">
        <v>146</v>
      </c>
      <c r="OFF40" s="446">
        <v>1.3</v>
      </c>
      <c r="OFG40" s="451">
        <f>+VLOOKUP(OFB40,[111]Insumos!$A$2:$F$2700,5,FALSE)</f>
        <v>60333</v>
      </c>
      <c r="OFH40" s="451">
        <f>+ROUND(OFF40*OFG40,0)</f>
        <v>78433</v>
      </c>
      <c r="OFI40" s="450" t="s">
        <v>327</v>
      </c>
      <c r="OFJ40" s="450" t="s">
        <v>328</v>
      </c>
      <c r="OFK40" s="446" t="s">
        <v>329</v>
      </c>
      <c r="OFL40" s="446" t="s">
        <v>131</v>
      </c>
      <c r="OFM40" s="446" t="s">
        <v>146</v>
      </c>
      <c r="OFN40" s="446">
        <v>1.3</v>
      </c>
      <c r="OFO40" s="451">
        <f>+VLOOKUP(OFJ40,[111]Insumos!$A$2:$F$2700,5,FALSE)</f>
        <v>60333</v>
      </c>
      <c r="OFP40" s="451">
        <f>+ROUND(OFN40*OFO40,0)</f>
        <v>78433</v>
      </c>
      <c r="OFQ40" s="450" t="s">
        <v>327</v>
      </c>
      <c r="OFR40" s="450" t="s">
        <v>328</v>
      </c>
      <c r="OFS40" s="446" t="s">
        <v>329</v>
      </c>
      <c r="OFT40" s="446" t="s">
        <v>131</v>
      </c>
      <c r="OFU40" s="446" t="s">
        <v>146</v>
      </c>
      <c r="OFV40" s="446">
        <v>1.3</v>
      </c>
      <c r="OFW40" s="451">
        <f>+VLOOKUP(OFR40,[111]Insumos!$A$2:$F$2700,5,FALSE)</f>
        <v>60333</v>
      </c>
      <c r="OFX40" s="451">
        <f>+ROUND(OFV40*OFW40,0)</f>
        <v>78433</v>
      </c>
      <c r="OFY40" s="450" t="s">
        <v>327</v>
      </c>
      <c r="OFZ40" s="450" t="s">
        <v>328</v>
      </c>
      <c r="OGA40" s="446" t="s">
        <v>329</v>
      </c>
      <c r="OGB40" s="446" t="s">
        <v>131</v>
      </c>
      <c r="OGC40" s="446" t="s">
        <v>146</v>
      </c>
      <c r="OGD40" s="446">
        <v>1.3</v>
      </c>
      <c r="OGE40" s="451">
        <f>+VLOOKUP(OFZ40,[111]Insumos!$A$2:$F$2700,5,FALSE)</f>
        <v>60333</v>
      </c>
      <c r="OGF40" s="451">
        <f>+ROUND(OGD40*OGE40,0)</f>
        <v>78433</v>
      </c>
      <c r="OGG40" s="450" t="s">
        <v>327</v>
      </c>
      <c r="OGH40" s="450" t="s">
        <v>328</v>
      </c>
      <c r="OGI40" s="446" t="s">
        <v>329</v>
      </c>
      <c r="OGJ40" s="446" t="s">
        <v>131</v>
      </c>
      <c r="OGK40" s="446" t="s">
        <v>146</v>
      </c>
      <c r="OGL40" s="446">
        <v>1.3</v>
      </c>
      <c r="OGM40" s="451">
        <f>+VLOOKUP(OGH40,[111]Insumos!$A$2:$F$2700,5,FALSE)</f>
        <v>60333</v>
      </c>
      <c r="OGN40" s="451">
        <f>+ROUND(OGL40*OGM40,0)</f>
        <v>78433</v>
      </c>
      <c r="OGO40" s="450" t="s">
        <v>327</v>
      </c>
      <c r="OGP40" s="450" t="s">
        <v>328</v>
      </c>
      <c r="OGQ40" s="446" t="s">
        <v>329</v>
      </c>
      <c r="OGR40" s="446" t="s">
        <v>131</v>
      </c>
      <c r="OGS40" s="446" t="s">
        <v>146</v>
      </c>
      <c r="OGT40" s="446">
        <v>1.3</v>
      </c>
      <c r="OGU40" s="451">
        <f>+VLOOKUP(OGP40,[111]Insumos!$A$2:$F$2700,5,FALSE)</f>
        <v>60333</v>
      </c>
      <c r="OGV40" s="451">
        <f>+ROUND(OGT40*OGU40,0)</f>
        <v>78433</v>
      </c>
      <c r="OGW40" s="450" t="s">
        <v>327</v>
      </c>
      <c r="OGX40" s="450" t="s">
        <v>328</v>
      </c>
      <c r="OGY40" s="446" t="s">
        <v>329</v>
      </c>
      <c r="OGZ40" s="446" t="s">
        <v>131</v>
      </c>
      <c r="OHA40" s="446" t="s">
        <v>146</v>
      </c>
      <c r="OHB40" s="446">
        <v>1.3</v>
      </c>
      <c r="OHC40" s="451">
        <f>+VLOOKUP(OGX40,[111]Insumos!$A$2:$F$2700,5,FALSE)</f>
        <v>60333</v>
      </c>
      <c r="OHD40" s="451">
        <f>+ROUND(OHB40*OHC40,0)</f>
        <v>78433</v>
      </c>
      <c r="OHE40" s="450" t="s">
        <v>327</v>
      </c>
      <c r="OHF40" s="450" t="s">
        <v>328</v>
      </c>
      <c r="OHG40" s="446" t="s">
        <v>329</v>
      </c>
      <c r="OHH40" s="446" t="s">
        <v>131</v>
      </c>
      <c r="OHI40" s="446" t="s">
        <v>146</v>
      </c>
      <c r="OHJ40" s="446">
        <v>1.3</v>
      </c>
      <c r="OHK40" s="451">
        <f>+VLOOKUP(OHF40,[111]Insumos!$A$2:$F$2700,5,FALSE)</f>
        <v>60333</v>
      </c>
      <c r="OHL40" s="451">
        <f>+ROUND(OHJ40*OHK40,0)</f>
        <v>78433</v>
      </c>
      <c r="OHM40" s="450" t="s">
        <v>327</v>
      </c>
      <c r="OHN40" s="450" t="s">
        <v>328</v>
      </c>
      <c r="OHO40" s="446" t="s">
        <v>329</v>
      </c>
      <c r="OHP40" s="446" t="s">
        <v>131</v>
      </c>
      <c r="OHQ40" s="446" t="s">
        <v>146</v>
      </c>
      <c r="OHR40" s="446">
        <v>1.3</v>
      </c>
      <c r="OHS40" s="451">
        <f>+VLOOKUP(OHN40,[111]Insumos!$A$2:$F$2700,5,FALSE)</f>
        <v>60333</v>
      </c>
      <c r="OHT40" s="451">
        <f>+ROUND(OHR40*OHS40,0)</f>
        <v>78433</v>
      </c>
      <c r="OHU40" s="450" t="s">
        <v>327</v>
      </c>
      <c r="OHV40" s="450" t="s">
        <v>328</v>
      </c>
      <c r="OHW40" s="446" t="s">
        <v>329</v>
      </c>
      <c r="OHX40" s="446" t="s">
        <v>131</v>
      </c>
      <c r="OHY40" s="446" t="s">
        <v>146</v>
      </c>
      <c r="OHZ40" s="446">
        <v>1.3</v>
      </c>
      <c r="OIA40" s="451">
        <f>+VLOOKUP(OHV40,[111]Insumos!$A$2:$F$2700,5,FALSE)</f>
        <v>60333</v>
      </c>
      <c r="OIB40" s="451">
        <f>+ROUND(OHZ40*OIA40,0)</f>
        <v>78433</v>
      </c>
      <c r="OIC40" s="450" t="s">
        <v>327</v>
      </c>
      <c r="OID40" s="450" t="s">
        <v>328</v>
      </c>
      <c r="OIE40" s="446" t="s">
        <v>329</v>
      </c>
      <c r="OIF40" s="446" t="s">
        <v>131</v>
      </c>
      <c r="OIG40" s="446" t="s">
        <v>146</v>
      </c>
      <c r="OIH40" s="446">
        <v>1.3</v>
      </c>
      <c r="OII40" s="451">
        <f>+VLOOKUP(OID40,[111]Insumos!$A$2:$F$2700,5,FALSE)</f>
        <v>60333</v>
      </c>
      <c r="OIJ40" s="451">
        <f>+ROUND(OIH40*OII40,0)</f>
        <v>78433</v>
      </c>
      <c r="OIK40" s="450" t="s">
        <v>327</v>
      </c>
      <c r="OIL40" s="450" t="s">
        <v>328</v>
      </c>
      <c r="OIM40" s="446" t="s">
        <v>329</v>
      </c>
      <c r="OIN40" s="446" t="s">
        <v>131</v>
      </c>
      <c r="OIO40" s="446" t="s">
        <v>146</v>
      </c>
      <c r="OIP40" s="446">
        <v>1.3</v>
      </c>
      <c r="OIQ40" s="451">
        <f>+VLOOKUP(OIL40,[111]Insumos!$A$2:$F$2700,5,FALSE)</f>
        <v>60333</v>
      </c>
      <c r="OIR40" s="451">
        <f>+ROUND(OIP40*OIQ40,0)</f>
        <v>78433</v>
      </c>
      <c r="OIS40" s="450" t="s">
        <v>327</v>
      </c>
      <c r="OIT40" s="450" t="s">
        <v>328</v>
      </c>
      <c r="OIU40" s="446" t="s">
        <v>329</v>
      </c>
      <c r="OIV40" s="446" t="s">
        <v>131</v>
      </c>
      <c r="OIW40" s="446" t="s">
        <v>146</v>
      </c>
      <c r="OIX40" s="446">
        <v>1.3</v>
      </c>
      <c r="OIY40" s="451">
        <f>+VLOOKUP(OIT40,[111]Insumos!$A$2:$F$2700,5,FALSE)</f>
        <v>60333</v>
      </c>
      <c r="OIZ40" s="451">
        <f>+ROUND(OIX40*OIY40,0)</f>
        <v>78433</v>
      </c>
      <c r="OJA40" s="450" t="s">
        <v>327</v>
      </c>
      <c r="OJB40" s="450" t="s">
        <v>328</v>
      </c>
      <c r="OJC40" s="446" t="s">
        <v>329</v>
      </c>
      <c r="OJD40" s="446" t="s">
        <v>131</v>
      </c>
      <c r="OJE40" s="446" t="s">
        <v>146</v>
      </c>
      <c r="OJF40" s="446">
        <v>1.3</v>
      </c>
      <c r="OJG40" s="451">
        <f>+VLOOKUP(OJB40,[111]Insumos!$A$2:$F$2700,5,FALSE)</f>
        <v>60333</v>
      </c>
      <c r="OJH40" s="451">
        <f>+ROUND(OJF40*OJG40,0)</f>
        <v>78433</v>
      </c>
      <c r="OJI40" s="450" t="s">
        <v>327</v>
      </c>
      <c r="OJJ40" s="450" t="s">
        <v>328</v>
      </c>
      <c r="OJK40" s="446" t="s">
        <v>329</v>
      </c>
      <c r="OJL40" s="446" t="s">
        <v>131</v>
      </c>
      <c r="OJM40" s="446" t="s">
        <v>146</v>
      </c>
      <c r="OJN40" s="446">
        <v>1.3</v>
      </c>
      <c r="OJO40" s="451">
        <f>+VLOOKUP(OJJ40,[111]Insumos!$A$2:$F$2700,5,FALSE)</f>
        <v>60333</v>
      </c>
      <c r="OJP40" s="451">
        <f>+ROUND(OJN40*OJO40,0)</f>
        <v>78433</v>
      </c>
      <c r="OJQ40" s="450" t="s">
        <v>327</v>
      </c>
      <c r="OJR40" s="450" t="s">
        <v>328</v>
      </c>
      <c r="OJS40" s="446" t="s">
        <v>329</v>
      </c>
      <c r="OJT40" s="446" t="s">
        <v>131</v>
      </c>
      <c r="OJU40" s="446" t="s">
        <v>146</v>
      </c>
      <c r="OJV40" s="446">
        <v>1.3</v>
      </c>
      <c r="OJW40" s="451">
        <f>+VLOOKUP(OJR40,[111]Insumos!$A$2:$F$2700,5,FALSE)</f>
        <v>60333</v>
      </c>
      <c r="OJX40" s="451">
        <f>+ROUND(OJV40*OJW40,0)</f>
        <v>78433</v>
      </c>
      <c r="OJY40" s="450" t="s">
        <v>327</v>
      </c>
      <c r="OJZ40" s="450" t="s">
        <v>328</v>
      </c>
      <c r="OKA40" s="446" t="s">
        <v>329</v>
      </c>
      <c r="OKB40" s="446" t="s">
        <v>131</v>
      </c>
      <c r="OKC40" s="446" t="s">
        <v>146</v>
      </c>
      <c r="OKD40" s="446">
        <v>1.3</v>
      </c>
      <c r="OKE40" s="451">
        <f>+VLOOKUP(OJZ40,[111]Insumos!$A$2:$F$2700,5,FALSE)</f>
        <v>60333</v>
      </c>
      <c r="OKF40" s="451">
        <f>+ROUND(OKD40*OKE40,0)</f>
        <v>78433</v>
      </c>
      <c r="OKG40" s="450" t="s">
        <v>327</v>
      </c>
      <c r="OKH40" s="450" t="s">
        <v>328</v>
      </c>
      <c r="OKI40" s="446" t="s">
        <v>329</v>
      </c>
      <c r="OKJ40" s="446" t="s">
        <v>131</v>
      </c>
      <c r="OKK40" s="446" t="s">
        <v>146</v>
      </c>
      <c r="OKL40" s="446">
        <v>1.3</v>
      </c>
      <c r="OKM40" s="451">
        <f>+VLOOKUP(OKH40,[111]Insumos!$A$2:$F$2700,5,FALSE)</f>
        <v>60333</v>
      </c>
      <c r="OKN40" s="451">
        <f>+ROUND(OKL40*OKM40,0)</f>
        <v>78433</v>
      </c>
      <c r="OKO40" s="450" t="s">
        <v>327</v>
      </c>
      <c r="OKP40" s="450" t="s">
        <v>328</v>
      </c>
      <c r="OKQ40" s="446" t="s">
        <v>329</v>
      </c>
      <c r="OKR40" s="446" t="s">
        <v>131</v>
      </c>
      <c r="OKS40" s="446" t="s">
        <v>146</v>
      </c>
      <c r="OKT40" s="446">
        <v>1.3</v>
      </c>
      <c r="OKU40" s="451">
        <f>+VLOOKUP(OKP40,[111]Insumos!$A$2:$F$2700,5,FALSE)</f>
        <v>60333</v>
      </c>
      <c r="OKV40" s="451">
        <f>+ROUND(OKT40*OKU40,0)</f>
        <v>78433</v>
      </c>
      <c r="OKW40" s="450" t="s">
        <v>327</v>
      </c>
      <c r="OKX40" s="450" t="s">
        <v>328</v>
      </c>
      <c r="OKY40" s="446" t="s">
        <v>329</v>
      </c>
      <c r="OKZ40" s="446" t="s">
        <v>131</v>
      </c>
      <c r="OLA40" s="446" t="s">
        <v>146</v>
      </c>
      <c r="OLB40" s="446">
        <v>1.3</v>
      </c>
      <c r="OLC40" s="451">
        <f>+VLOOKUP(OKX40,[111]Insumos!$A$2:$F$2700,5,FALSE)</f>
        <v>60333</v>
      </c>
      <c r="OLD40" s="451">
        <f>+ROUND(OLB40*OLC40,0)</f>
        <v>78433</v>
      </c>
      <c r="OLE40" s="450" t="s">
        <v>327</v>
      </c>
      <c r="OLF40" s="450" t="s">
        <v>328</v>
      </c>
      <c r="OLG40" s="446" t="s">
        <v>329</v>
      </c>
      <c r="OLH40" s="446" t="s">
        <v>131</v>
      </c>
      <c r="OLI40" s="446" t="s">
        <v>146</v>
      </c>
      <c r="OLJ40" s="446">
        <v>1.3</v>
      </c>
      <c r="OLK40" s="451">
        <f>+VLOOKUP(OLF40,[111]Insumos!$A$2:$F$2700,5,FALSE)</f>
        <v>60333</v>
      </c>
      <c r="OLL40" s="451">
        <f>+ROUND(OLJ40*OLK40,0)</f>
        <v>78433</v>
      </c>
      <c r="OLM40" s="450" t="s">
        <v>327</v>
      </c>
      <c r="OLN40" s="450" t="s">
        <v>328</v>
      </c>
      <c r="OLO40" s="446" t="s">
        <v>329</v>
      </c>
      <c r="OLP40" s="446" t="s">
        <v>131</v>
      </c>
      <c r="OLQ40" s="446" t="s">
        <v>146</v>
      </c>
      <c r="OLR40" s="446">
        <v>1.3</v>
      </c>
      <c r="OLS40" s="451">
        <f>+VLOOKUP(OLN40,[111]Insumos!$A$2:$F$2700,5,FALSE)</f>
        <v>60333</v>
      </c>
      <c r="OLT40" s="451">
        <f>+ROUND(OLR40*OLS40,0)</f>
        <v>78433</v>
      </c>
      <c r="OLU40" s="450" t="s">
        <v>327</v>
      </c>
      <c r="OLV40" s="450" t="s">
        <v>328</v>
      </c>
      <c r="OLW40" s="446" t="s">
        <v>329</v>
      </c>
      <c r="OLX40" s="446" t="s">
        <v>131</v>
      </c>
      <c r="OLY40" s="446" t="s">
        <v>146</v>
      </c>
      <c r="OLZ40" s="446">
        <v>1.3</v>
      </c>
      <c r="OMA40" s="451">
        <f>+VLOOKUP(OLV40,[111]Insumos!$A$2:$F$2700,5,FALSE)</f>
        <v>60333</v>
      </c>
      <c r="OMB40" s="451">
        <f>+ROUND(OLZ40*OMA40,0)</f>
        <v>78433</v>
      </c>
      <c r="OMC40" s="450" t="s">
        <v>327</v>
      </c>
      <c r="OMD40" s="450" t="s">
        <v>328</v>
      </c>
      <c r="OME40" s="446" t="s">
        <v>329</v>
      </c>
      <c r="OMF40" s="446" t="s">
        <v>131</v>
      </c>
      <c r="OMG40" s="446" t="s">
        <v>146</v>
      </c>
      <c r="OMH40" s="446">
        <v>1.3</v>
      </c>
      <c r="OMI40" s="451">
        <f>+VLOOKUP(OMD40,[111]Insumos!$A$2:$F$2700,5,FALSE)</f>
        <v>60333</v>
      </c>
      <c r="OMJ40" s="451">
        <f>+ROUND(OMH40*OMI40,0)</f>
        <v>78433</v>
      </c>
      <c r="OMK40" s="450" t="s">
        <v>327</v>
      </c>
      <c r="OML40" s="450" t="s">
        <v>328</v>
      </c>
      <c r="OMM40" s="446" t="s">
        <v>329</v>
      </c>
      <c r="OMN40" s="446" t="s">
        <v>131</v>
      </c>
      <c r="OMO40" s="446" t="s">
        <v>146</v>
      </c>
      <c r="OMP40" s="446">
        <v>1.3</v>
      </c>
      <c r="OMQ40" s="451">
        <f>+VLOOKUP(OML40,[111]Insumos!$A$2:$F$2700,5,FALSE)</f>
        <v>60333</v>
      </c>
      <c r="OMR40" s="451">
        <f>+ROUND(OMP40*OMQ40,0)</f>
        <v>78433</v>
      </c>
      <c r="OMS40" s="450" t="s">
        <v>327</v>
      </c>
      <c r="OMT40" s="450" t="s">
        <v>328</v>
      </c>
      <c r="OMU40" s="446" t="s">
        <v>329</v>
      </c>
      <c r="OMV40" s="446" t="s">
        <v>131</v>
      </c>
      <c r="OMW40" s="446" t="s">
        <v>146</v>
      </c>
      <c r="OMX40" s="446">
        <v>1.3</v>
      </c>
      <c r="OMY40" s="451">
        <f>+VLOOKUP(OMT40,[111]Insumos!$A$2:$F$2700,5,FALSE)</f>
        <v>60333</v>
      </c>
      <c r="OMZ40" s="451">
        <f>+ROUND(OMX40*OMY40,0)</f>
        <v>78433</v>
      </c>
      <c r="ONA40" s="450" t="s">
        <v>327</v>
      </c>
      <c r="ONB40" s="450" t="s">
        <v>328</v>
      </c>
      <c r="ONC40" s="446" t="s">
        <v>329</v>
      </c>
      <c r="OND40" s="446" t="s">
        <v>131</v>
      </c>
      <c r="ONE40" s="446" t="s">
        <v>146</v>
      </c>
      <c r="ONF40" s="446">
        <v>1.3</v>
      </c>
      <c r="ONG40" s="451">
        <f>+VLOOKUP(ONB40,[111]Insumos!$A$2:$F$2700,5,FALSE)</f>
        <v>60333</v>
      </c>
      <c r="ONH40" s="451">
        <f>+ROUND(ONF40*ONG40,0)</f>
        <v>78433</v>
      </c>
      <c r="ONI40" s="450" t="s">
        <v>327</v>
      </c>
      <c r="ONJ40" s="450" t="s">
        <v>328</v>
      </c>
      <c r="ONK40" s="446" t="s">
        <v>329</v>
      </c>
      <c r="ONL40" s="446" t="s">
        <v>131</v>
      </c>
      <c r="ONM40" s="446" t="s">
        <v>146</v>
      </c>
      <c r="ONN40" s="446">
        <v>1.3</v>
      </c>
      <c r="ONO40" s="451">
        <f>+VLOOKUP(ONJ40,[111]Insumos!$A$2:$F$2700,5,FALSE)</f>
        <v>60333</v>
      </c>
      <c r="ONP40" s="451">
        <f>+ROUND(ONN40*ONO40,0)</f>
        <v>78433</v>
      </c>
      <c r="ONQ40" s="450" t="s">
        <v>327</v>
      </c>
      <c r="ONR40" s="450" t="s">
        <v>328</v>
      </c>
      <c r="ONS40" s="446" t="s">
        <v>329</v>
      </c>
      <c r="ONT40" s="446" t="s">
        <v>131</v>
      </c>
      <c r="ONU40" s="446" t="s">
        <v>146</v>
      </c>
      <c r="ONV40" s="446">
        <v>1.3</v>
      </c>
      <c r="ONW40" s="451">
        <f>+VLOOKUP(ONR40,[111]Insumos!$A$2:$F$2700,5,FALSE)</f>
        <v>60333</v>
      </c>
      <c r="ONX40" s="451">
        <f>+ROUND(ONV40*ONW40,0)</f>
        <v>78433</v>
      </c>
      <c r="ONY40" s="450" t="s">
        <v>327</v>
      </c>
      <c r="ONZ40" s="450" t="s">
        <v>328</v>
      </c>
      <c r="OOA40" s="446" t="s">
        <v>329</v>
      </c>
      <c r="OOB40" s="446" t="s">
        <v>131</v>
      </c>
      <c r="OOC40" s="446" t="s">
        <v>146</v>
      </c>
      <c r="OOD40" s="446">
        <v>1.3</v>
      </c>
      <c r="OOE40" s="451">
        <f>+VLOOKUP(ONZ40,[111]Insumos!$A$2:$F$2700,5,FALSE)</f>
        <v>60333</v>
      </c>
      <c r="OOF40" s="451">
        <f>+ROUND(OOD40*OOE40,0)</f>
        <v>78433</v>
      </c>
      <c r="OOG40" s="450" t="s">
        <v>327</v>
      </c>
      <c r="OOH40" s="450" t="s">
        <v>328</v>
      </c>
      <c r="OOI40" s="446" t="s">
        <v>329</v>
      </c>
      <c r="OOJ40" s="446" t="s">
        <v>131</v>
      </c>
      <c r="OOK40" s="446" t="s">
        <v>146</v>
      </c>
      <c r="OOL40" s="446">
        <v>1.3</v>
      </c>
      <c r="OOM40" s="451">
        <f>+VLOOKUP(OOH40,[111]Insumos!$A$2:$F$2700,5,FALSE)</f>
        <v>60333</v>
      </c>
      <c r="OON40" s="451">
        <f>+ROUND(OOL40*OOM40,0)</f>
        <v>78433</v>
      </c>
      <c r="OOO40" s="450" t="s">
        <v>327</v>
      </c>
      <c r="OOP40" s="450" t="s">
        <v>328</v>
      </c>
      <c r="OOQ40" s="446" t="s">
        <v>329</v>
      </c>
      <c r="OOR40" s="446" t="s">
        <v>131</v>
      </c>
      <c r="OOS40" s="446" t="s">
        <v>146</v>
      </c>
      <c r="OOT40" s="446">
        <v>1.3</v>
      </c>
      <c r="OOU40" s="451">
        <f>+VLOOKUP(OOP40,[111]Insumos!$A$2:$F$2700,5,FALSE)</f>
        <v>60333</v>
      </c>
      <c r="OOV40" s="451">
        <f>+ROUND(OOT40*OOU40,0)</f>
        <v>78433</v>
      </c>
      <c r="OOW40" s="450" t="s">
        <v>327</v>
      </c>
      <c r="OOX40" s="450" t="s">
        <v>328</v>
      </c>
      <c r="OOY40" s="446" t="s">
        <v>329</v>
      </c>
      <c r="OOZ40" s="446" t="s">
        <v>131</v>
      </c>
      <c r="OPA40" s="446" t="s">
        <v>146</v>
      </c>
      <c r="OPB40" s="446">
        <v>1.3</v>
      </c>
      <c r="OPC40" s="451">
        <f>+VLOOKUP(OOX40,[111]Insumos!$A$2:$F$2700,5,FALSE)</f>
        <v>60333</v>
      </c>
      <c r="OPD40" s="451">
        <f>+ROUND(OPB40*OPC40,0)</f>
        <v>78433</v>
      </c>
      <c r="OPE40" s="450" t="s">
        <v>327</v>
      </c>
      <c r="OPF40" s="450" t="s">
        <v>328</v>
      </c>
      <c r="OPG40" s="446" t="s">
        <v>329</v>
      </c>
      <c r="OPH40" s="446" t="s">
        <v>131</v>
      </c>
      <c r="OPI40" s="446" t="s">
        <v>146</v>
      </c>
      <c r="OPJ40" s="446">
        <v>1.3</v>
      </c>
      <c r="OPK40" s="451">
        <f>+VLOOKUP(OPF40,[111]Insumos!$A$2:$F$2700,5,FALSE)</f>
        <v>60333</v>
      </c>
      <c r="OPL40" s="451">
        <f>+ROUND(OPJ40*OPK40,0)</f>
        <v>78433</v>
      </c>
      <c r="OPM40" s="450" t="s">
        <v>327</v>
      </c>
      <c r="OPN40" s="450" t="s">
        <v>328</v>
      </c>
      <c r="OPO40" s="446" t="s">
        <v>329</v>
      </c>
      <c r="OPP40" s="446" t="s">
        <v>131</v>
      </c>
      <c r="OPQ40" s="446" t="s">
        <v>146</v>
      </c>
      <c r="OPR40" s="446">
        <v>1.3</v>
      </c>
      <c r="OPS40" s="451">
        <f>+VLOOKUP(OPN40,[111]Insumos!$A$2:$F$2700,5,FALSE)</f>
        <v>60333</v>
      </c>
      <c r="OPT40" s="451">
        <f>+ROUND(OPR40*OPS40,0)</f>
        <v>78433</v>
      </c>
      <c r="OPU40" s="450" t="s">
        <v>327</v>
      </c>
      <c r="OPV40" s="450" t="s">
        <v>328</v>
      </c>
      <c r="OPW40" s="446" t="s">
        <v>329</v>
      </c>
      <c r="OPX40" s="446" t="s">
        <v>131</v>
      </c>
      <c r="OPY40" s="446" t="s">
        <v>146</v>
      </c>
      <c r="OPZ40" s="446">
        <v>1.3</v>
      </c>
      <c r="OQA40" s="451">
        <f>+VLOOKUP(OPV40,[111]Insumos!$A$2:$F$2700,5,FALSE)</f>
        <v>60333</v>
      </c>
      <c r="OQB40" s="451">
        <f>+ROUND(OPZ40*OQA40,0)</f>
        <v>78433</v>
      </c>
      <c r="OQC40" s="450" t="s">
        <v>327</v>
      </c>
      <c r="OQD40" s="450" t="s">
        <v>328</v>
      </c>
      <c r="OQE40" s="446" t="s">
        <v>329</v>
      </c>
      <c r="OQF40" s="446" t="s">
        <v>131</v>
      </c>
      <c r="OQG40" s="446" t="s">
        <v>146</v>
      </c>
      <c r="OQH40" s="446">
        <v>1.3</v>
      </c>
      <c r="OQI40" s="451">
        <f>+VLOOKUP(OQD40,[111]Insumos!$A$2:$F$2700,5,FALSE)</f>
        <v>60333</v>
      </c>
      <c r="OQJ40" s="451">
        <f>+ROUND(OQH40*OQI40,0)</f>
        <v>78433</v>
      </c>
      <c r="OQK40" s="450" t="s">
        <v>327</v>
      </c>
      <c r="OQL40" s="450" t="s">
        <v>328</v>
      </c>
      <c r="OQM40" s="446" t="s">
        <v>329</v>
      </c>
      <c r="OQN40" s="446" t="s">
        <v>131</v>
      </c>
      <c r="OQO40" s="446" t="s">
        <v>146</v>
      </c>
      <c r="OQP40" s="446">
        <v>1.3</v>
      </c>
      <c r="OQQ40" s="451">
        <f>+VLOOKUP(OQL40,[111]Insumos!$A$2:$F$2700,5,FALSE)</f>
        <v>60333</v>
      </c>
      <c r="OQR40" s="451">
        <f>+ROUND(OQP40*OQQ40,0)</f>
        <v>78433</v>
      </c>
      <c r="OQS40" s="450" t="s">
        <v>327</v>
      </c>
      <c r="OQT40" s="450" t="s">
        <v>328</v>
      </c>
      <c r="OQU40" s="446" t="s">
        <v>329</v>
      </c>
      <c r="OQV40" s="446" t="s">
        <v>131</v>
      </c>
      <c r="OQW40" s="446" t="s">
        <v>146</v>
      </c>
      <c r="OQX40" s="446">
        <v>1.3</v>
      </c>
      <c r="OQY40" s="451">
        <f>+VLOOKUP(OQT40,[111]Insumos!$A$2:$F$2700,5,FALSE)</f>
        <v>60333</v>
      </c>
      <c r="OQZ40" s="451">
        <f>+ROUND(OQX40*OQY40,0)</f>
        <v>78433</v>
      </c>
      <c r="ORA40" s="450" t="s">
        <v>327</v>
      </c>
      <c r="ORB40" s="450" t="s">
        <v>328</v>
      </c>
      <c r="ORC40" s="446" t="s">
        <v>329</v>
      </c>
      <c r="ORD40" s="446" t="s">
        <v>131</v>
      </c>
      <c r="ORE40" s="446" t="s">
        <v>146</v>
      </c>
      <c r="ORF40" s="446">
        <v>1.3</v>
      </c>
      <c r="ORG40" s="451">
        <f>+VLOOKUP(ORB40,[111]Insumos!$A$2:$F$2700,5,FALSE)</f>
        <v>60333</v>
      </c>
      <c r="ORH40" s="451">
        <f>+ROUND(ORF40*ORG40,0)</f>
        <v>78433</v>
      </c>
      <c r="ORI40" s="450" t="s">
        <v>327</v>
      </c>
      <c r="ORJ40" s="450" t="s">
        <v>328</v>
      </c>
      <c r="ORK40" s="446" t="s">
        <v>329</v>
      </c>
      <c r="ORL40" s="446" t="s">
        <v>131</v>
      </c>
      <c r="ORM40" s="446" t="s">
        <v>146</v>
      </c>
      <c r="ORN40" s="446">
        <v>1.3</v>
      </c>
      <c r="ORO40" s="451">
        <f>+VLOOKUP(ORJ40,[111]Insumos!$A$2:$F$2700,5,FALSE)</f>
        <v>60333</v>
      </c>
      <c r="ORP40" s="451">
        <f>+ROUND(ORN40*ORO40,0)</f>
        <v>78433</v>
      </c>
      <c r="ORQ40" s="450" t="s">
        <v>327</v>
      </c>
      <c r="ORR40" s="450" t="s">
        <v>328</v>
      </c>
      <c r="ORS40" s="446" t="s">
        <v>329</v>
      </c>
      <c r="ORT40" s="446" t="s">
        <v>131</v>
      </c>
      <c r="ORU40" s="446" t="s">
        <v>146</v>
      </c>
      <c r="ORV40" s="446">
        <v>1.3</v>
      </c>
      <c r="ORW40" s="451">
        <f>+VLOOKUP(ORR40,[111]Insumos!$A$2:$F$2700,5,FALSE)</f>
        <v>60333</v>
      </c>
      <c r="ORX40" s="451">
        <f>+ROUND(ORV40*ORW40,0)</f>
        <v>78433</v>
      </c>
      <c r="ORY40" s="450" t="s">
        <v>327</v>
      </c>
      <c r="ORZ40" s="450" t="s">
        <v>328</v>
      </c>
      <c r="OSA40" s="446" t="s">
        <v>329</v>
      </c>
      <c r="OSB40" s="446" t="s">
        <v>131</v>
      </c>
      <c r="OSC40" s="446" t="s">
        <v>146</v>
      </c>
      <c r="OSD40" s="446">
        <v>1.3</v>
      </c>
      <c r="OSE40" s="451">
        <f>+VLOOKUP(ORZ40,[111]Insumos!$A$2:$F$2700,5,FALSE)</f>
        <v>60333</v>
      </c>
      <c r="OSF40" s="451">
        <f>+ROUND(OSD40*OSE40,0)</f>
        <v>78433</v>
      </c>
      <c r="OSG40" s="450" t="s">
        <v>327</v>
      </c>
      <c r="OSH40" s="450" t="s">
        <v>328</v>
      </c>
      <c r="OSI40" s="446" t="s">
        <v>329</v>
      </c>
      <c r="OSJ40" s="446" t="s">
        <v>131</v>
      </c>
      <c r="OSK40" s="446" t="s">
        <v>146</v>
      </c>
      <c r="OSL40" s="446">
        <v>1.3</v>
      </c>
      <c r="OSM40" s="451">
        <f>+VLOOKUP(OSH40,[111]Insumos!$A$2:$F$2700,5,FALSE)</f>
        <v>60333</v>
      </c>
      <c r="OSN40" s="451">
        <f>+ROUND(OSL40*OSM40,0)</f>
        <v>78433</v>
      </c>
      <c r="OSO40" s="450" t="s">
        <v>327</v>
      </c>
      <c r="OSP40" s="450" t="s">
        <v>328</v>
      </c>
      <c r="OSQ40" s="446" t="s">
        <v>329</v>
      </c>
      <c r="OSR40" s="446" t="s">
        <v>131</v>
      </c>
      <c r="OSS40" s="446" t="s">
        <v>146</v>
      </c>
      <c r="OST40" s="446">
        <v>1.3</v>
      </c>
      <c r="OSU40" s="451">
        <f>+VLOOKUP(OSP40,[111]Insumos!$A$2:$F$2700,5,FALSE)</f>
        <v>60333</v>
      </c>
      <c r="OSV40" s="451">
        <f>+ROUND(OST40*OSU40,0)</f>
        <v>78433</v>
      </c>
      <c r="OSW40" s="450" t="s">
        <v>327</v>
      </c>
      <c r="OSX40" s="450" t="s">
        <v>328</v>
      </c>
      <c r="OSY40" s="446" t="s">
        <v>329</v>
      </c>
      <c r="OSZ40" s="446" t="s">
        <v>131</v>
      </c>
      <c r="OTA40" s="446" t="s">
        <v>146</v>
      </c>
      <c r="OTB40" s="446">
        <v>1.3</v>
      </c>
      <c r="OTC40" s="451">
        <f>+VLOOKUP(OSX40,[111]Insumos!$A$2:$F$2700,5,FALSE)</f>
        <v>60333</v>
      </c>
      <c r="OTD40" s="451">
        <f>+ROUND(OTB40*OTC40,0)</f>
        <v>78433</v>
      </c>
      <c r="OTE40" s="450" t="s">
        <v>327</v>
      </c>
      <c r="OTF40" s="450" t="s">
        <v>328</v>
      </c>
      <c r="OTG40" s="446" t="s">
        <v>329</v>
      </c>
      <c r="OTH40" s="446" t="s">
        <v>131</v>
      </c>
      <c r="OTI40" s="446" t="s">
        <v>146</v>
      </c>
      <c r="OTJ40" s="446">
        <v>1.3</v>
      </c>
      <c r="OTK40" s="451">
        <f>+VLOOKUP(OTF40,[111]Insumos!$A$2:$F$2700,5,FALSE)</f>
        <v>60333</v>
      </c>
      <c r="OTL40" s="451">
        <f>+ROUND(OTJ40*OTK40,0)</f>
        <v>78433</v>
      </c>
      <c r="OTM40" s="450" t="s">
        <v>327</v>
      </c>
      <c r="OTN40" s="450" t="s">
        <v>328</v>
      </c>
      <c r="OTO40" s="446" t="s">
        <v>329</v>
      </c>
      <c r="OTP40" s="446" t="s">
        <v>131</v>
      </c>
      <c r="OTQ40" s="446" t="s">
        <v>146</v>
      </c>
      <c r="OTR40" s="446">
        <v>1.3</v>
      </c>
      <c r="OTS40" s="451">
        <f>+VLOOKUP(OTN40,[111]Insumos!$A$2:$F$2700,5,FALSE)</f>
        <v>60333</v>
      </c>
      <c r="OTT40" s="451">
        <f>+ROUND(OTR40*OTS40,0)</f>
        <v>78433</v>
      </c>
      <c r="OTU40" s="450" t="s">
        <v>327</v>
      </c>
      <c r="OTV40" s="450" t="s">
        <v>328</v>
      </c>
      <c r="OTW40" s="446" t="s">
        <v>329</v>
      </c>
      <c r="OTX40" s="446" t="s">
        <v>131</v>
      </c>
      <c r="OTY40" s="446" t="s">
        <v>146</v>
      </c>
      <c r="OTZ40" s="446">
        <v>1.3</v>
      </c>
      <c r="OUA40" s="451">
        <f>+VLOOKUP(OTV40,[111]Insumos!$A$2:$F$2700,5,FALSE)</f>
        <v>60333</v>
      </c>
      <c r="OUB40" s="451">
        <f>+ROUND(OTZ40*OUA40,0)</f>
        <v>78433</v>
      </c>
      <c r="OUC40" s="450" t="s">
        <v>327</v>
      </c>
      <c r="OUD40" s="450" t="s">
        <v>328</v>
      </c>
      <c r="OUE40" s="446" t="s">
        <v>329</v>
      </c>
      <c r="OUF40" s="446" t="s">
        <v>131</v>
      </c>
      <c r="OUG40" s="446" t="s">
        <v>146</v>
      </c>
      <c r="OUH40" s="446">
        <v>1.3</v>
      </c>
      <c r="OUI40" s="451">
        <f>+VLOOKUP(OUD40,[111]Insumos!$A$2:$F$2700,5,FALSE)</f>
        <v>60333</v>
      </c>
      <c r="OUJ40" s="451">
        <f>+ROUND(OUH40*OUI40,0)</f>
        <v>78433</v>
      </c>
      <c r="OUK40" s="450" t="s">
        <v>327</v>
      </c>
      <c r="OUL40" s="450" t="s">
        <v>328</v>
      </c>
      <c r="OUM40" s="446" t="s">
        <v>329</v>
      </c>
      <c r="OUN40" s="446" t="s">
        <v>131</v>
      </c>
      <c r="OUO40" s="446" t="s">
        <v>146</v>
      </c>
      <c r="OUP40" s="446">
        <v>1.3</v>
      </c>
      <c r="OUQ40" s="451">
        <f>+VLOOKUP(OUL40,[111]Insumos!$A$2:$F$2700,5,FALSE)</f>
        <v>60333</v>
      </c>
      <c r="OUR40" s="451">
        <f>+ROUND(OUP40*OUQ40,0)</f>
        <v>78433</v>
      </c>
      <c r="OUS40" s="450" t="s">
        <v>327</v>
      </c>
      <c r="OUT40" s="450" t="s">
        <v>328</v>
      </c>
      <c r="OUU40" s="446" t="s">
        <v>329</v>
      </c>
      <c r="OUV40" s="446" t="s">
        <v>131</v>
      </c>
      <c r="OUW40" s="446" t="s">
        <v>146</v>
      </c>
      <c r="OUX40" s="446">
        <v>1.3</v>
      </c>
      <c r="OUY40" s="451">
        <f>+VLOOKUP(OUT40,[111]Insumos!$A$2:$F$2700,5,FALSE)</f>
        <v>60333</v>
      </c>
      <c r="OUZ40" s="451">
        <f>+ROUND(OUX40*OUY40,0)</f>
        <v>78433</v>
      </c>
      <c r="OVA40" s="450" t="s">
        <v>327</v>
      </c>
      <c r="OVB40" s="450" t="s">
        <v>328</v>
      </c>
      <c r="OVC40" s="446" t="s">
        <v>329</v>
      </c>
      <c r="OVD40" s="446" t="s">
        <v>131</v>
      </c>
      <c r="OVE40" s="446" t="s">
        <v>146</v>
      </c>
      <c r="OVF40" s="446">
        <v>1.3</v>
      </c>
      <c r="OVG40" s="451">
        <f>+VLOOKUP(OVB40,[111]Insumos!$A$2:$F$2700,5,FALSE)</f>
        <v>60333</v>
      </c>
      <c r="OVH40" s="451">
        <f>+ROUND(OVF40*OVG40,0)</f>
        <v>78433</v>
      </c>
      <c r="OVI40" s="450" t="s">
        <v>327</v>
      </c>
      <c r="OVJ40" s="450" t="s">
        <v>328</v>
      </c>
      <c r="OVK40" s="446" t="s">
        <v>329</v>
      </c>
      <c r="OVL40" s="446" t="s">
        <v>131</v>
      </c>
      <c r="OVM40" s="446" t="s">
        <v>146</v>
      </c>
      <c r="OVN40" s="446">
        <v>1.3</v>
      </c>
      <c r="OVO40" s="451">
        <f>+VLOOKUP(OVJ40,[111]Insumos!$A$2:$F$2700,5,FALSE)</f>
        <v>60333</v>
      </c>
      <c r="OVP40" s="451">
        <f>+ROUND(OVN40*OVO40,0)</f>
        <v>78433</v>
      </c>
      <c r="OVQ40" s="450" t="s">
        <v>327</v>
      </c>
      <c r="OVR40" s="450" t="s">
        <v>328</v>
      </c>
      <c r="OVS40" s="446" t="s">
        <v>329</v>
      </c>
      <c r="OVT40" s="446" t="s">
        <v>131</v>
      </c>
      <c r="OVU40" s="446" t="s">
        <v>146</v>
      </c>
      <c r="OVV40" s="446">
        <v>1.3</v>
      </c>
      <c r="OVW40" s="451">
        <f>+VLOOKUP(OVR40,[111]Insumos!$A$2:$F$2700,5,FALSE)</f>
        <v>60333</v>
      </c>
      <c r="OVX40" s="451">
        <f>+ROUND(OVV40*OVW40,0)</f>
        <v>78433</v>
      </c>
      <c r="OVY40" s="450" t="s">
        <v>327</v>
      </c>
      <c r="OVZ40" s="450" t="s">
        <v>328</v>
      </c>
      <c r="OWA40" s="446" t="s">
        <v>329</v>
      </c>
      <c r="OWB40" s="446" t="s">
        <v>131</v>
      </c>
      <c r="OWC40" s="446" t="s">
        <v>146</v>
      </c>
      <c r="OWD40" s="446">
        <v>1.3</v>
      </c>
      <c r="OWE40" s="451">
        <f>+VLOOKUP(OVZ40,[111]Insumos!$A$2:$F$2700,5,FALSE)</f>
        <v>60333</v>
      </c>
      <c r="OWF40" s="451">
        <f>+ROUND(OWD40*OWE40,0)</f>
        <v>78433</v>
      </c>
      <c r="OWG40" s="450" t="s">
        <v>327</v>
      </c>
      <c r="OWH40" s="450" t="s">
        <v>328</v>
      </c>
      <c r="OWI40" s="446" t="s">
        <v>329</v>
      </c>
      <c r="OWJ40" s="446" t="s">
        <v>131</v>
      </c>
      <c r="OWK40" s="446" t="s">
        <v>146</v>
      </c>
      <c r="OWL40" s="446">
        <v>1.3</v>
      </c>
      <c r="OWM40" s="451">
        <f>+VLOOKUP(OWH40,[111]Insumos!$A$2:$F$2700,5,FALSE)</f>
        <v>60333</v>
      </c>
      <c r="OWN40" s="451">
        <f>+ROUND(OWL40*OWM40,0)</f>
        <v>78433</v>
      </c>
      <c r="OWO40" s="450" t="s">
        <v>327</v>
      </c>
      <c r="OWP40" s="450" t="s">
        <v>328</v>
      </c>
      <c r="OWQ40" s="446" t="s">
        <v>329</v>
      </c>
      <c r="OWR40" s="446" t="s">
        <v>131</v>
      </c>
      <c r="OWS40" s="446" t="s">
        <v>146</v>
      </c>
      <c r="OWT40" s="446">
        <v>1.3</v>
      </c>
      <c r="OWU40" s="451">
        <f>+VLOOKUP(OWP40,[111]Insumos!$A$2:$F$2700,5,FALSE)</f>
        <v>60333</v>
      </c>
      <c r="OWV40" s="451">
        <f>+ROUND(OWT40*OWU40,0)</f>
        <v>78433</v>
      </c>
      <c r="OWW40" s="450" t="s">
        <v>327</v>
      </c>
      <c r="OWX40" s="450" t="s">
        <v>328</v>
      </c>
      <c r="OWY40" s="446" t="s">
        <v>329</v>
      </c>
      <c r="OWZ40" s="446" t="s">
        <v>131</v>
      </c>
      <c r="OXA40" s="446" t="s">
        <v>146</v>
      </c>
      <c r="OXB40" s="446">
        <v>1.3</v>
      </c>
      <c r="OXC40" s="451">
        <f>+VLOOKUP(OWX40,[111]Insumos!$A$2:$F$2700,5,FALSE)</f>
        <v>60333</v>
      </c>
      <c r="OXD40" s="451">
        <f>+ROUND(OXB40*OXC40,0)</f>
        <v>78433</v>
      </c>
      <c r="OXE40" s="450" t="s">
        <v>327</v>
      </c>
      <c r="OXF40" s="450" t="s">
        <v>328</v>
      </c>
      <c r="OXG40" s="446" t="s">
        <v>329</v>
      </c>
      <c r="OXH40" s="446" t="s">
        <v>131</v>
      </c>
      <c r="OXI40" s="446" t="s">
        <v>146</v>
      </c>
      <c r="OXJ40" s="446">
        <v>1.3</v>
      </c>
      <c r="OXK40" s="451">
        <f>+VLOOKUP(OXF40,[111]Insumos!$A$2:$F$2700,5,FALSE)</f>
        <v>60333</v>
      </c>
      <c r="OXL40" s="451">
        <f>+ROUND(OXJ40*OXK40,0)</f>
        <v>78433</v>
      </c>
      <c r="OXM40" s="450" t="s">
        <v>327</v>
      </c>
      <c r="OXN40" s="450" t="s">
        <v>328</v>
      </c>
      <c r="OXO40" s="446" t="s">
        <v>329</v>
      </c>
      <c r="OXP40" s="446" t="s">
        <v>131</v>
      </c>
      <c r="OXQ40" s="446" t="s">
        <v>146</v>
      </c>
      <c r="OXR40" s="446">
        <v>1.3</v>
      </c>
      <c r="OXS40" s="451">
        <f>+VLOOKUP(OXN40,[111]Insumos!$A$2:$F$2700,5,FALSE)</f>
        <v>60333</v>
      </c>
      <c r="OXT40" s="451">
        <f>+ROUND(OXR40*OXS40,0)</f>
        <v>78433</v>
      </c>
      <c r="OXU40" s="450" t="s">
        <v>327</v>
      </c>
      <c r="OXV40" s="450" t="s">
        <v>328</v>
      </c>
      <c r="OXW40" s="446" t="s">
        <v>329</v>
      </c>
      <c r="OXX40" s="446" t="s">
        <v>131</v>
      </c>
      <c r="OXY40" s="446" t="s">
        <v>146</v>
      </c>
      <c r="OXZ40" s="446">
        <v>1.3</v>
      </c>
      <c r="OYA40" s="451">
        <f>+VLOOKUP(OXV40,[111]Insumos!$A$2:$F$2700,5,FALSE)</f>
        <v>60333</v>
      </c>
      <c r="OYB40" s="451">
        <f>+ROUND(OXZ40*OYA40,0)</f>
        <v>78433</v>
      </c>
      <c r="OYC40" s="450" t="s">
        <v>327</v>
      </c>
      <c r="OYD40" s="450" t="s">
        <v>328</v>
      </c>
      <c r="OYE40" s="446" t="s">
        <v>329</v>
      </c>
      <c r="OYF40" s="446" t="s">
        <v>131</v>
      </c>
      <c r="OYG40" s="446" t="s">
        <v>146</v>
      </c>
      <c r="OYH40" s="446">
        <v>1.3</v>
      </c>
      <c r="OYI40" s="451">
        <f>+VLOOKUP(OYD40,[111]Insumos!$A$2:$F$2700,5,FALSE)</f>
        <v>60333</v>
      </c>
      <c r="OYJ40" s="451">
        <f>+ROUND(OYH40*OYI40,0)</f>
        <v>78433</v>
      </c>
      <c r="OYK40" s="450" t="s">
        <v>327</v>
      </c>
      <c r="OYL40" s="450" t="s">
        <v>328</v>
      </c>
      <c r="OYM40" s="446" t="s">
        <v>329</v>
      </c>
      <c r="OYN40" s="446" t="s">
        <v>131</v>
      </c>
      <c r="OYO40" s="446" t="s">
        <v>146</v>
      </c>
      <c r="OYP40" s="446">
        <v>1.3</v>
      </c>
      <c r="OYQ40" s="451">
        <f>+VLOOKUP(OYL40,[111]Insumos!$A$2:$F$2700,5,FALSE)</f>
        <v>60333</v>
      </c>
      <c r="OYR40" s="451">
        <f>+ROUND(OYP40*OYQ40,0)</f>
        <v>78433</v>
      </c>
      <c r="OYS40" s="450" t="s">
        <v>327</v>
      </c>
      <c r="OYT40" s="450" t="s">
        <v>328</v>
      </c>
      <c r="OYU40" s="446" t="s">
        <v>329</v>
      </c>
      <c r="OYV40" s="446" t="s">
        <v>131</v>
      </c>
      <c r="OYW40" s="446" t="s">
        <v>146</v>
      </c>
      <c r="OYX40" s="446">
        <v>1.3</v>
      </c>
      <c r="OYY40" s="451">
        <f>+VLOOKUP(OYT40,[111]Insumos!$A$2:$F$2700,5,FALSE)</f>
        <v>60333</v>
      </c>
      <c r="OYZ40" s="451">
        <f>+ROUND(OYX40*OYY40,0)</f>
        <v>78433</v>
      </c>
      <c r="OZA40" s="450" t="s">
        <v>327</v>
      </c>
      <c r="OZB40" s="450" t="s">
        <v>328</v>
      </c>
      <c r="OZC40" s="446" t="s">
        <v>329</v>
      </c>
      <c r="OZD40" s="446" t="s">
        <v>131</v>
      </c>
      <c r="OZE40" s="446" t="s">
        <v>146</v>
      </c>
      <c r="OZF40" s="446">
        <v>1.3</v>
      </c>
      <c r="OZG40" s="451">
        <f>+VLOOKUP(OZB40,[111]Insumos!$A$2:$F$2700,5,FALSE)</f>
        <v>60333</v>
      </c>
      <c r="OZH40" s="451">
        <f>+ROUND(OZF40*OZG40,0)</f>
        <v>78433</v>
      </c>
      <c r="OZI40" s="450" t="s">
        <v>327</v>
      </c>
      <c r="OZJ40" s="450" t="s">
        <v>328</v>
      </c>
      <c r="OZK40" s="446" t="s">
        <v>329</v>
      </c>
      <c r="OZL40" s="446" t="s">
        <v>131</v>
      </c>
      <c r="OZM40" s="446" t="s">
        <v>146</v>
      </c>
      <c r="OZN40" s="446">
        <v>1.3</v>
      </c>
      <c r="OZO40" s="451">
        <f>+VLOOKUP(OZJ40,[111]Insumos!$A$2:$F$2700,5,FALSE)</f>
        <v>60333</v>
      </c>
      <c r="OZP40" s="451">
        <f>+ROUND(OZN40*OZO40,0)</f>
        <v>78433</v>
      </c>
      <c r="OZQ40" s="450" t="s">
        <v>327</v>
      </c>
      <c r="OZR40" s="450" t="s">
        <v>328</v>
      </c>
      <c r="OZS40" s="446" t="s">
        <v>329</v>
      </c>
      <c r="OZT40" s="446" t="s">
        <v>131</v>
      </c>
      <c r="OZU40" s="446" t="s">
        <v>146</v>
      </c>
      <c r="OZV40" s="446">
        <v>1.3</v>
      </c>
      <c r="OZW40" s="451">
        <f>+VLOOKUP(OZR40,[111]Insumos!$A$2:$F$2700,5,FALSE)</f>
        <v>60333</v>
      </c>
      <c r="OZX40" s="451">
        <f>+ROUND(OZV40*OZW40,0)</f>
        <v>78433</v>
      </c>
      <c r="OZY40" s="450" t="s">
        <v>327</v>
      </c>
      <c r="OZZ40" s="450" t="s">
        <v>328</v>
      </c>
      <c r="PAA40" s="446" t="s">
        <v>329</v>
      </c>
      <c r="PAB40" s="446" t="s">
        <v>131</v>
      </c>
      <c r="PAC40" s="446" t="s">
        <v>146</v>
      </c>
      <c r="PAD40" s="446">
        <v>1.3</v>
      </c>
      <c r="PAE40" s="451">
        <f>+VLOOKUP(OZZ40,[111]Insumos!$A$2:$F$2700,5,FALSE)</f>
        <v>60333</v>
      </c>
      <c r="PAF40" s="451">
        <f>+ROUND(PAD40*PAE40,0)</f>
        <v>78433</v>
      </c>
      <c r="PAG40" s="450" t="s">
        <v>327</v>
      </c>
      <c r="PAH40" s="450" t="s">
        <v>328</v>
      </c>
      <c r="PAI40" s="446" t="s">
        <v>329</v>
      </c>
      <c r="PAJ40" s="446" t="s">
        <v>131</v>
      </c>
      <c r="PAK40" s="446" t="s">
        <v>146</v>
      </c>
      <c r="PAL40" s="446">
        <v>1.3</v>
      </c>
      <c r="PAM40" s="451">
        <f>+VLOOKUP(PAH40,[111]Insumos!$A$2:$F$2700,5,FALSE)</f>
        <v>60333</v>
      </c>
      <c r="PAN40" s="451">
        <f>+ROUND(PAL40*PAM40,0)</f>
        <v>78433</v>
      </c>
      <c r="PAO40" s="450" t="s">
        <v>327</v>
      </c>
      <c r="PAP40" s="450" t="s">
        <v>328</v>
      </c>
      <c r="PAQ40" s="446" t="s">
        <v>329</v>
      </c>
      <c r="PAR40" s="446" t="s">
        <v>131</v>
      </c>
      <c r="PAS40" s="446" t="s">
        <v>146</v>
      </c>
      <c r="PAT40" s="446">
        <v>1.3</v>
      </c>
      <c r="PAU40" s="451">
        <f>+VLOOKUP(PAP40,[111]Insumos!$A$2:$F$2700,5,FALSE)</f>
        <v>60333</v>
      </c>
      <c r="PAV40" s="451">
        <f>+ROUND(PAT40*PAU40,0)</f>
        <v>78433</v>
      </c>
      <c r="PAW40" s="450" t="s">
        <v>327</v>
      </c>
      <c r="PAX40" s="450" t="s">
        <v>328</v>
      </c>
      <c r="PAY40" s="446" t="s">
        <v>329</v>
      </c>
      <c r="PAZ40" s="446" t="s">
        <v>131</v>
      </c>
      <c r="PBA40" s="446" t="s">
        <v>146</v>
      </c>
      <c r="PBB40" s="446">
        <v>1.3</v>
      </c>
      <c r="PBC40" s="451">
        <f>+VLOOKUP(PAX40,[111]Insumos!$A$2:$F$2700,5,FALSE)</f>
        <v>60333</v>
      </c>
      <c r="PBD40" s="451">
        <f>+ROUND(PBB40*PBC40,0)</f>
        <v>78433</v>
      </c>
      <c r="PBE40" s="450" t="s">
        <v>327</v>
      </c>
      <c r="PBF40" s="450" t="s">
        <v>328</v>
      </c>
      <c r="PBG40" s="446" t="s">
        <v>329</v>
      </c>
      <c r="PBH40" s="446" t="s">
        <v>131</v>
      </c>
      <c r="PBI40" s="446" t="s">
        <v>146</v>
      </c>
      <c r="PBJ40" s="446">
        <v>1.3</v>
      </c>
      <c r="PBK40" s="451">
        <f>+VLOOKUP(PBF40,[111]Insumos!$A$2:$F$2700,5,FALSE)</f>
        <v>60333</v>
      </c>
      <c r="PBL40" s="451">
        <f>+ROUND(PBJ40*PBK40,0)</f>
        <v>78433</v>
      </c>
      <c r="PBM40" s="450" t="s">
        <v>327</v>
      </c>
      <c r="PBN40" s="450" t="s">
        <v>328</v>
      </c>
      <c r="PBO40" s="446" t="s">
        <v>329</v>
      </c>
      <c r="PBP40" s="446" t="s">
        <v>131</v>
      </c>
      <c r="PBQ40" s="446" t="s">
        <v>146</v>
      </c>
      <c r="PBR40" s="446">
        <v>1.3</v>
      </c>
      <c r="PBS40" s="451">
        <f>+VLOOKUP(PBN40,[111]Insumos!$A$2:$F$2700,5,FALSE)</f>
        <v>60333</v>
      </c>
      <c r="PBT40" s="451">
        <f>+ROUND(PBR40*PBS40,0)</f>
        <v>78433</v>
      </c>
      <c r="PBU40" s="450" t="s">
        <v>327</v>
      </c>
      <c r="PBV40" s="450" t="s">
        <v>328</v>
      </c>
      <c r="PBW40" s="446" t="s">
        <v>329</v>
      </c>
      <c r="PBX40" s="446" t="s">
        <v>131</v>
      </c>
      <c r="PBY40" s="446" t="s">
        <v>146</v>
      </c>
      <c r="PBZ40" s="446">
        <v>1.3</v>
      </c>
      <c r="PCA40" s="451">
        <f>+VLOOKUP(PBV40,[111]Insumos!$A$2:$F$2700,5,FALSE)</f>
        <v>60333</v>
      </c>
      <c r="PCB40" s="451">
        <f>+ROUND(PBZ40*PCA40,0)</f>
        <v>78433</v>
      </c>
      <c r="PCC40" s="450" t="s">
        <v>327</v>
      </c>
      <c r="PCD40" s="450" t="s">
        <v>328</v>
      </c>
      <c r="PCE40" s="446" t="s">
        <v>329</v>
      </c>
      <c r="PCF40" s="446" t="s">
        <v>131</v>
      </c>
      <c r="PCG40" s="446" t="s">
        <v>146</v>
      </c>
      <c r="PCH40" s="446">
        <v>1.3</v>
      </c>
      <c r="PCI40" s="451">
        <f>+VLOOKUP(PCD40,[111]Insumos!$A$2:$F$2700,5,FALSE)</f>
        <v>60333</v>
      </c>
      <c r="PCJ40" s="451">
        <f>+ROUND(PCH40*PCI40,0)</f>
        <v>78433</v>
      </c>
      <c r="PCK40" s="450" t="s">
        <v>327</v>
      </c>
      <c r="PCL40" s="450" t="s">
        <v>328</v>
      </c>
      <c r="PCM40" s="446" t="s">
        <v>329</v>
      </c>
      <c r="PCN40" s="446" t="s">
        <v>131</v>
      </c>
      <c r="PCO40" s="446" t="s">
        <v>146</v>
      </c>
      <c r="PCP40" s="446">
        <v>1.3</v>
      </c>
      <c r="PCQ40" s="451">
        <f>+VLOOKUP(PCL40,[111]Insumos!$A$2:$F$2700,5,FALSE)</f>
        <v>60333</v>
      </c>
      <c r="PCR40" s="451">
        <f>+ROUND(PCP40*PCQ40,0)</f>
        <v>78433</v>
      </c>
      <c r="PCS40" s="450" t="s">
        <v>327</v>
      </c>
      <c r="PCT40" s="450" t="s">
        <v>328</v>
      </c>
      <c r="PCU40" s="446" t="s">
        <v>329</v>
      </c>
      <c r="PCV40" s="446" t="s">
        <v>131</v>
      </c>
      <c r="PCW40" s="446" t="s">
        <v>146</v>
      </c>
      <c r="PCX40" s="446">
        <v>1.3</v>
      </c>
      <c r="PCY40" s="451">
        <f>+VLOOKUP(PCT40,[111]Insumos!$A$2:$F$2700,5,FALSE)</f>
        <v>60333</v>
      </c>
      <c r="PCZ40" s="451">
        <f>+ROUND(PCX40*PCY40,0)</f>
        <v>78433</v>
      </c>
      <c r="PDA40" s="450" t="s">
        <v>327</v>
      </c>
      <c r="PDB40" s="450" t="s">
        <v>328</v>
      </c>
      <c r="PDC40" s="446" t="s">
        <v>329</v>
      </c>
      <c r="PDD40" s="446" t="s">
        <v>131</v>
      </c>
      <c r="PDE40" s="446" t="s">
        <v>146</v>
      </c>
      <c r="PDF40" s="446">
        <v>1.3</v>
      </c>
      <c r="PDG40" s="451">
        <f>+VLOOKUP(PDB40,[111]Insumos!$A$2:$F$2700,5,FALSE)</f>
        <v>60333</v>
      </c>
      <c r="PDH40" s="451">
        <f>+ROUND(PDF40*PDG40,0)</f>
        <v>78433</v>
      </c>
      <c r="PDI40" s="450" t="s">
        <v>327</v>
      </c>
      <c r="PDJ40" s="450" t="s">
        <v>328</v>
      </c>
      <c r="PDK40" s="446" t="s">
        <v>329</v>
      </c>
      <c r="PDL40" s="446" t="s">
        <v>131</v>
      </c>
      <c r="PDM40" s="446" t="s">
        <v>146</v>
      </c>
      <c r="PDN40" s="446">
        <v>1.3</v>
      </c>
      <c r="PDO40" s="451">
        <f>+VLOOKUP(PDJ40,[111]Insumos!$A$2:$F$2700,5,FALSE)</f>
        <v>60333</v>
      </c>
      <c r="PDP40" s="451">
        <f>+ROUND(PDN40*PDO40,0)</f>
        <v>78433</v>
      </c>
      <c r="PDQ40" s="450" t="s">
        <v>327</v>
      </c>
      <c r="PDR40" s="450" t="s">
        <v>328</v>
      </c>
      <c r="PDS40" s="446" t="s">
        <v>329</v>
      </c>
      <c r="PDT40" s="446" t="s">
        <v>131</v>
      </c>
      <c r="PDU40" s="446" t="s">
        <v>146</v>
      </c>
      <c r="PDV40" s="446">
        <v>1.3</v>
      </c>
      <c r="PDW40" s="451">
        <f>+VLOOKUP(PDR40,[111]Insumos!$A$2:$F$2700,5,FALSE)</f>
        <v>60333</v>
      </c>
      <c r="PDX40" s="451">
        <f>+ROUND(PDV40*PDW40,0)</f>
        <v>78433</v>
      </c>
      <c r="PDY40" s="450" t="s">
        <v>327</v>
      </c>
      <c r="PDZ40" s="450" t="s">
        <v>328</v>
      </c>
      <c r="PEA40" s="446" t="s">
        <v>329</v>
      </c>
      <c r="PEB40" s="446" t="s">
        <v>131</v>
      </c>
      <c r="PEC40" s="446" t="s">
        <v>146</v>
      </c>
      <c r="PED40" s="446">
        <v>1.3</v>
      </c>
      <c r="PEE40" s="451">
        <f>+VLOOKUP(PDZ40,[111]Insumos!$A$2:$F$2700,5,FALSE)</f>
        <v>60333</v>
      </c>
      <c r="PEF40" s="451">
        <f>+ROUND(PED40*PEE40,0)</f>
        <v>78433</v>
      </c>
      <c r="PEG40" s="450" t="s">
        <v>327</v>
      </c>
      <c r="PEH40" s="450" t="s">
        <v>328</v>
      </c>
      <c r="PEI40" s="446" t="s">
        <v>329</v>
      </c>
      <c r="PEJ40" s="446" t="s">
        <v>131</v>
      </c>
      <c r="PEK40" s="446" t="s">
        <v>146</v>
      </c>
      <c r="PEL40" s="446">
        <v>1.3</v>
      </c>
      <c r="PEM40" s="451">
        <f>+VLOOKUP(PEH40,[111]Insumos!$A$2:$F$2700,5,FALSE)</f>
        <v>60333</v>
      </c>
      <c r="PEN40" s="451">
        <f>+ROUND(PEL40*PEM40,0)</f>
        <v>78433</v>
      </c>
      <c r="PEO40" s="450" t="s">
        <v>327</v>
      </c>
      <c r="PEP40" s="450" t="s">
        <v>328</v>
      </c>
      <c r="PEQ40" s="446" t="s">
        <v>329</v>
      </c>
      <c r="PER40" s="446" t="s">
        <v>131</v>
      </c>
      <c r="PES40" s="446" t="s">
        <v>146</v>
      </c>
      <c r="PET40" s="446">
        <v>1.3</v>
      </c>
      <c r="PEU40" s="451">
        <f>+VLOOKUP(PEP40,[111]Insumos!$A$2:$F$2700,5,FALSE)</f>
        <v>60333</v>
      </c>
      <c r="PEV40" s="451">
        <f>+ROUND(PET40*PEU40,0)</f>
        <v>78433</v>
      </c>
      <c r="PEW40" s="450" t="s">
        <v>327</v>
      </c>
      <c r="PEX40" s="450" t="s">
        <v>328</v>
      </c>
      <c r="PEY40" s="446" t="s">
        <v>329</v>
      </c>
      <c r="PEZ40" s="446" t="s">
        <v>131</v>
      </c>
      <c r="PFA40" s="446" t="s">
        <v>146</v>
      </c>
      <c r="PFB40" s="446">
        <v>1.3</v>
      </c>
      <c r="PFC40" s="451">
        <f>+VLOOKUP(PEX40,[111]Insumos!$A$2:$F$2700,5,FALSE)</f>
        <v>60333</v>
      </c>
      <c r="PFD40" s="451">
        <f>+ROUND(PFB40*PFC40,0)</f>
        <v>78433</v>
      </c>
      <c r="PFE40" s="450" t="s">
        <v>327</v>
      </c>
      <c r="PFF40" s="450" t="s">
        <v>328</v>
      </c>
      <c r="PFG40" s="446" t="s">
        <v>329</v>
      </c>
      <c r="PFH40" s="446" t="s">
        <v>131</v>
      </c>
      <c r="PFI40" s="446" t="s">
        <v>146</v>
      </c>
      <c r="PFJ40" s="446">
        <v>1.3</v>
      </c>
      <c r="PFK40" s="451">
        <f>+VLOOKUP(PFF40,[111]Insumos!$A$2:$F$2700,5,FALSE)</f>
        <v>60333</v>
      </c>
      <c r="PFL40" s="451">
        <f>+ROUND(PFJ40*PFK40,0)</f>
        <v>78433</v>
      </c>
      <c r="PFM40" s="450" t="s">
        <v>327</v>
      </c>
      <c r="PFN40" s="450" t="s">
        <v>328</v>
      </c>
      <c r="PFO40" s="446" t="s">
        <v>329</v>
      </c>
      <c r="PFP40" s="446" t="s">
        <v>131</v>
      </c>
      <c r="PFQ40" s="446" t="s">
        <v>146</v>
      </c>
      <c r="PFR40" s="446">
        <v>1.3</v>
      </c>
      <c r="PFS40" s="451">
        <f>+VLOOKUP(PFN40,[111]Insumos!$A$2:$F$2700,5,FALSE)</f>
        <v>60333</v>
      </c>
      <c r="PFT40" s="451">
        <f>+ROUND(PFR40*PFS40,0)</f>
        <v>78433</v>
      </c>
      <c r="PFU40" s="450" t="s">
        <v>327</v>
      </c>
      <c r="PFV40" s="450" t="s">
        <v>328</v>
      </c>
      <c r="PFW40" s="446" t="s">
        <v>329</v>
      </c>
      <c r="PFX40" s="446" t="s">
        <v>131</v>
      </c>
      <c r="PFY40" s="446" t="s">
        <v>146</v>
      </c>
      <c r="PFZ40" s="446">
        <v>1.3</v>
      </c>
      <c r="PGA40" s="451">
        <f>+VLOOKUP(PFV40,[111]Insumos!$A$2:$F$2700,5,FALSE)</f>
        <v>60333</v>
      </c>
      <c r="PGB40" s="451">
        <f>+ROUND(PFZ40*PGA40,0)</f>
        <v>78433</v>
      </c>
      <c r="PGC40" s="450" t="s">
        <v>327</v>
      </c>
      <c r="PGD40" s="450" t="s">
        <v>328</v>
      </c>
      <c r="PGE40" s="446" t="s">
        <v>329</v>
      </c>
      <c r="PGF40" s="446" t="s">
        <v>131</v>
      </c>
      <c r="PGG40" s="446" t="s">
        <v>146</v>
      </c>
      <c r="PGH40" s="446">
        <v>1.3</v>
      </c>
      <c r="PGI40" s="451">
        <f>+VLOOKUP(PGD40,[111]Insumos!$A$2:$F$2700,5,FALSE)</f>
        <v>60333</v>
      </c>
      <c r="PGJ40" s="451">
        <f>+ROUND(PGH40*PGI40,0)</f>
        <v>78433</v>
      </c>
      <c r="PGK40" s="450" t="s">
        <v>327</v>
      </c>
      <c r="PGL40" s="450" t="s">
        <v>328</v>
      </c>
      <c r="PGM40" s="446" t="s">
        <v>329</v>
      </c>
      <c r="PGN40" s="446" t="s">
        <v>131</v>
      </c>
      <c r="PGO40" s="446" t="s">
        <v>146</v>
      </c>
      <c r="PGP40" s="446">
        <v>1.3</v>
      </c>
      <c r="PGQ40" s="451">
        <f>+VLOOKUP(PGL40,[111]Insumos!$A$2:$F$2700,5,FALSE)</f>
        <v>60333</v>
      </c>
      <c r="PGR40" s="451">
        <f>+ROUND(PGP40*PGQ40,0)</f>
        <v>78433</v>
      </c>
      <c r="PGS40" s="450" t="s">
        <v>327</v>
      </c>
      <c r="PGT40" s="450" t="s">
        <v>328</v>
      </c>
      <c r="PGU40" s="446" t="s">
        <v>329</v>
      </c>
      <c r="PGV40" s="446" t="s">
        <v>131</v>
      </c>
      <c r="PGW40" s="446" t="s">
        <v>146</v>
      </c>
      <c r="PGX40" s="446">
        <v>1.3</v>
      </c>
      <c r="PGY40" s="451">
        <f>+VLOOKUP(PGT40,[111]Insumos!$A$2:$F$2700,5,FALSE)</f>
        <v>60333</v>
      </c>
      <c r="PGZ40" s="451">
        <f>+ROUND(PGX40*PGY40,0)</f>
        <v>78433</v>
      </c>
      <c r="PHA40" s="450" t="s">
        <v>327</v>
      </c>
      <c r="PHB40" s="450" t="s">
        <v>328</v>
      </c>
      <c r="PHC40" s="446" t="s">
        <v>329</v>
      </c>
      <c r="PHD40" s="446" t="s">
        <v>131</v>
      </c>
      <c r="PHE40" s="446" t="s">
        <v>146</v>
      </c>
      <c r="PHF40" s="446">
        <v>1.3</v>
      </c>
      <c r="PHG40" s="451">
        <f>+VLOOKUP(PHB40,[111]Insumos!$A$2:$F$2700,5,FALSE)</f>
        <v>60333</v>
      </c>
      <c r="PHH40" s="451">
        <f>+ROUND(PHF40*PHG40,0)</f>
        <v>78433</v>
      </c>
      <c r="PHI40" s="450" t="s">
        <v>327</v>
      </c>
      <c r="PHJ40" s="450" t="s">
        <v>328</v>
      </c>
      <c r="PHK40" s="446" t="s">
        <v>329</v>
      </c>
      <c r="PHL40" s="446" t="s">
        <v>131</v>
      </c>
      <c r="PHM40" s="446" t="s">
        <v>146</v>
      </c>
      <c r="PHN40" s="446">
        <v>1.3</v>
      </c>
      <c r="PHO40" s="451">
        <f>+VLOOKUP(PHJ40,[111]Insumos!$A$2:$F$2700,5,FALSE)</f>
        <v>60333</v>
      </c>
      <c r="PHP40" s="451">
        <f>+ROUND(PHN40*PHO40,0)</f>
        <v>78433</v>
      </c>
      <c r="PHQ40" s="450" t="s">
        <v>327</v>
      </c>
      <c r="PHR40" s="450" t="s">
        <v>328</v>
      </c>
      <c r="PHS40" s="446" t="s">
        <v>329</v>
      </c>
      <c r="PHT40" s="446" t="s">
        <v>131</v>
      </c>
      <c r="PHU40" s="446" t="s">
        <v>146</v>
      </c>
      <c r="PHV40" s="446">
        <v>1.3</v>
      </c>
      <c r="PHW40" s="451">
        <f>+VLOOKUP(PHR40,[111]Insumos!$A$2:$F$2700,5,FALSE)</f>
        <v>60333</v>
      </c>
      <c r="PHX40" s="451">
        <f>+ROUND(PHV40*PHW40,0)</f>
        <v>78433</v>
      </c>
      <c r="PHY40" s="450" t="s">
        <v>327</v>
      </c>
      <c r="PHZ40" s="450" t="s">
        <v>328</v>
      </c>
      <c r="PIA40" s="446" t="s">
        <v>329</v>
      </c>
      <c r="PIB40" s="446" t="s">
        <v>131</v>
      </c>
      <c r="PIC40" s="446" t="s">
        <v>146</v>
      </c>
      <c r="PID40" s="446">
        <v>1.3</v>
      </c>
      <c r="PIE40" s="451">
        <f>+VLOOKUP(PHZ40,[111]Insumos!$A$2:$F$2700,5,FALSE)</f>
        <v>60333</v>
      </c>
      <c r="PIF40" s="451">
        <f>+ROUND(PID40*PIE40,0)</f>
        <v>78433</v>
      </c>
      <c r="PIG40" s="450" t="s">
        <v>327</v>
      </c>
      <c r="PIH40" s="450" t="s">
        <v>328</v>
      </c>
      <c r="PII40" s="446" t="s">
        <v>329</v>
      </c>
      <c r="PIJ40" s="446" t="s">
        <v>131</v>
      </c>
      <c r="PIK40" s="446" t="s">
        <v>146</v>
      </c>
      <c r="PIL40" s="446">
        <v>1.3</v>
      </c>
      <c r="PIM40" s="451">
        <f>+VLOOKUP(PIH40,[111]Insumos!$A$2:$F$2700,5,FALSE)</f>
        <v>60333</v>
      </c>
      <c r="PIN40" s="451">
        <f>+ROUND(PIL40*PIM40,0)</f>
        <v>78433</v>
      </c>
      <c r="PIO40" s="450" t="s">
        <v>327</v>
      </c>
      <c r="PIP40" s="450" t="s">
        <v>328</v>
      </c>
      <c r="PIQ40" s="446" t="s">
        <v>329</v>
      </c>
      <c r="PIR40" s="446" t="s">
        <v>131</v>
      </c>
      <c r="PIS40" s="446" t="s">
        <v>146</v>
      </c>
      <c r="PIT40" s="446">
        <v>1.3</v>
      </c>
      <c r="PIU40" s="451">
        <f>+VLOOKUP(PIP40,[111]Insumos!$A$2:$F$2700,5,FALSE)</f>
        <v>60333</v>
      </c>
      <c r="PIV40" s="451">
        <f>+ROUND(PIT40*PIU40,0)</f>
        <v>78433</v>
      </c>
      <c r="PIW40" s="450" t="s">
        <v>327</v>
      </c>
      <c r="PIX40" s="450" t="s">
        <v>328</v>
      </c>
      <c r="PIY40" s="446" t="s">
        <v>329</v>
      </c>
      <c r="PIZ40" s="446" t="s">
        <v>131</v>
      </c>
      <c r="PJA40" s="446" t="s">
        <v>146</v>
      </c>
      <c r="PJB40" s="446">
        <v>1.3</v>
      </c>
      <c r="PJC40" s="451">
        <f>+VLOOKUP(PIX40,[111]Insumos!$A$2:$F$2700,5,FALSE)</f>
        <v>60333</v>
      </c>
      <c r="PJD40" s="451">
        <f>+ROUND(PJB40*PJC40,0)</f>
        <v>78433</v>
      </c>
      <c r="PJE40" s="450" t="s">
        <v>327</v>
      </c>
      <c r="PJF40" s="450" t="s">
        <v>328</v>
      </c>
      <c r="PJG40" s="446" t="s">
        <v>329</v>
      </c>
      <c r="PJH40" s="446" t="s">
        <v>131</v>
      </c>
      <c r="PJI40" s="446" t="s">
        <v>146</v>
      </c>
      <c r="PJJ40" s="446">
        <v>1.3</v>
      </c>
      <c r="PJK40" s="451">
        <f>+VLOOKUP(PJF40,[111]Insumos!$A$2:$F$2700,5,FALSE)</f>
        <v>60333</v>
      </c>
      <c r="PJL40" s="451">
        <f>+ROUND(PJJ40*PJK40,0)</f>
        <v>78433</v>
      </c>
      <c r="PJM40" s="450" t="s">
        <v>327</v>
      </c>
      <c r="PJN40" s="450" t="s">
        <v>328</v>
      </c>
      <c r="PJO40" s="446" t="s">
        <v>329</v>
      </c>
      <c r="PJP40" s="446" t="s">
        <v>131</v>
      </c>
      <c r="PJQ40" s="446" t="s">
        <v>146</v>
      </c>
      <c r="PJR40" s="446">
        <v>1.3</v>
      </c>
      <c r="PJS40" s="451">
        <f>+VLOOKUP(PJN40,[111]Insumos!$A$2:$F$2700,5,FALSE)</f>
        <v>60333</v>
      </c>
      <c r="PJT40" s="451">
        <f>+ROUND(PJR40*PJS40,0)</f>
        <v>78433</v>
      </c>
      <c r="PJU40" s="450" t="s">
        <v>327</v>
      </c>
      <c r="PJV40" s="450" t="s">
        <v>328</v>
      </c>
      <c r="PJW40" s="446" t="s">
        <v>329</v>
      </c>
      <c r="PJX40" s="446" t="s">
        <v>131</v>
      </c>
      <c r="PJY40" s="446" t="s">
        <v>146</v>
      </c>
      <c r="PJZ40" s="446">
        <v>1.3</v>
      </c>
      <c r="PKA40" s="451">
        <f>+VLOOKUP(PJV40,[111]Insumos!$A$2:$F$2700,5,FALSE)</f>
        <v>60333</v>
      </c>
      <c r="PKB40" s="451">
        <f>+ROUND(PJZ40*PKA40,0)</f>
        <v>78433</v>
      </c>
      <c r="PKC40" s="450" t="s">
        <v>327</v>
      </c>
      <c r="PKD40" s="450" t="s">
        <v>328</v>
      </c>
      <c r="PKE40" s="446" t="s">
        <v>329</v>
      </c>
      <c r="PKF40" s="446" t="s">
        <v>131</v>
      </c>
      <c r="PKG40" s="446" t="s">
        <v>146</v>
      </c>
      <c r="PKH40" s="446">
        <v>1.3</v>
      </c>
      <c r="PKI40" s="451">
        <f>+VLOOKUP(PKD40,[111]Insumos!$A$2:$F$2700,5,FALSE)</f>
        <v>60333</v>
      </c>
      <c r="PKJ40" s="451">
        <f>+ROUND(PKH40*PKI40,0)</f>
        <v>78433</v>
      </c>
      <c r="PKK40" s="450" t="s">
        <v>327</v>
      </c>
      <c r="PKL40" s="450" t="s">
        <v>328</v>
      </c>
      <c r="PKM40" s="446" t="s">
        <v>329</v>
      </c>
      <c r="PKN40" s="446" t="s">
        <v>131</v>
      </c>
      <c r="PKO40" s="446" t="s">
        <v>146</v>
      </c>
      <c r="PKP40" s="446">
        <v>1.3</v>
      </c>
      <c r="PKQ40" s="451">
        <f>+VLOOKUP(PKL40,[111]Insumos!$A$2:$F$2700,5,FALSE)</f>
        <v>60333</v>
      </c>
      <c r="PKR40" s="451">
        <f>+ROUND(PKP40*PKQ40,0)</f>
        <v>78433</v>
      </c>
      <c r="PKS40" s="450" t="s">
        <v>327</v>
      </c>
      <c r="PKT40" s="450" t="s">
        <v>328</v>
      </c>
      <c r="PKU40" s="446" t="s">
        <v>329</v>
      </c>
      <c r="PKV40" s="446" t="s">
        <v>131</v>
      </c>
      <c r="PKW40" s="446" t="s">
        <v>146</v>
      </c>
      <c r="PKX40" s="446">
        <v>1.3</v>
      </c>
      <c r="PKY40" s="451">
        <f>+VLOOKUP(PKT40,[111]Insumos!$A$2:$F$2700,5,FALSE)</f>
        <v>60333</v>
      </c>
      <c r="PKZ40" s="451">
        <f>+ROUND(PKX40*PKY40,0)</f>
        <v>78433</v>
      </c>
      <c r="PLA40" s="450" t="s">
        <v>327</v>
      </c>
      <c r="PLB40" s="450" t="s">
        <v>328</v>
      </c>
      <c r="PLC40" s="446" t="s">
        <v>329</v>
      </c>
      <c r="PLD40" s="446" t="s">
        <v>131</v>
      </c>
      <c r="PLE40" s="446" t="s">
        <v>146</v>
      </c>
      <c r="PLF40" s="446">
        <v>1.3</v>
      </c>
      <c r="PLG40" s="451">
        <f>+VLOOKUP(PLB40,[111]Insumos!$A$2:$F$2700,5,FALSE)</f>
        <v>60333</v>
      </c>
      <c r="PLH40" s="451">
        <f>+ROUND(PLF40*PLG40,0)</f>
        <v>78433</v>
      </c>
      <c r="PLI40" s="450" t="s">
        <v>327</v>
      </c>
      <c r="PLJ40" s="450" t="s">
        <v>328</v>
      </c>
      <c r="PLK40" s="446" t="s">
        <v>329</v>
      </c>
      <c r="PLL40" s="446" t="s">
        <v>131</v>
      </c>
      <c r="PLM40" s="446" t="s">
        <v>146</v>
      </c>
      <c r="PLN40" s="446">
        <v>1.3</v>
      </c>
      <c r="PLO40" s="451">
        <f>+VLOOKUP(PLJ40,[111]Insumos!$A$2:$F$2700,5,FALSE)</f>
        <v>60333</v>
      </c>
      <c r="PLP40" s="451">
        <f>+ROUND(PLN40*PLO40,0)</f>
        <v>78433</v>
      </c>
      <c r="PLQ40" s="450" t="s">
        <v>327</v>
      </c>
      <c r="PLR40" s="450" t="s">
        <v>328</v>
      </c>
      <c r="PLS40" s="446" t="s">
        <v>329</v>
      </c>
      <c r="PLT40" s="446" t="s">
        <v>131</v>
      </c>
      <c r="PLU40" s="446" t="s">
        <v>146</v>
      </c>
      <c r="PLV40" s="446">
        <v>1.3</v>
      </c>
      <c r="PLW40" s="451">
        <f>+VLOOKUP(PLR40,[111]Insumos!$A$2:$F$2700,5,FALSE)</f>
        <v>60333</v>
      </c>
      <c r="PLX40" s="451">
        <f>+ROUND(PLV40*PLW40,0)</f>
        <v>78433</v>
      </c>
      <c r="PLY40" s="450" t="s">
        <v>327</v>
      </c>
      <c r="PLZ40" s="450" t="s">
        <v>328</v>
      </c>
      <c r="PMA40" s="446" t="s">
        <v>329</v>
      </c>
      <c r="PMB40" s="446" t="s">
        <v>131</v>
      </c>
      <c r="PMC40" s="446" t="s">
        <v>146</v>
      </c>
      <c r="PMD40" s="446">
        <v>1.3</v>
      </c>
      <c r="PME40" s="451">
        <f>+VLOOKUP(PLZ40,[111]Insumos!$A$2:$F$2700,5,FALSE)</f>
        <v>60333</v>
      </c>
      <c r="PMF40" s="451">
        <f>+ROUND(PMD40*PME40,0)</f>
        <v>78433</v>
      </c>
      <c r="PMG40" s="450" t="s">
        <v>327</v>
      </c>
      <c r="PMH40" s="450" t="s">
        <v>328</v>
      </c>
      <c r="PMI40" s="446" t="s">
        <v>329</v>
      </c>
      <c r="PMJ40" s="446" t="s">
        <v>131</v>
      </c>
      <c r="PMK40" s="446" t="s">
        <v>146</v>
      </c>
      <c r="PML40" s="446">
        <v>1.3</v>
      </c>
      <c r="PMM40" s="451">
        <f>+VLOOKUP(PMH40,[111]Insumos!$A$2:$F$2700,5,FALSE)</f>
        <v>60333</v>
      </c>
      <c r="PMN40" s="451">
        <f>+ROUND(PML40*PMM40,0)</f>
        <v>78433</v>
      </c>
      <c r="PMO40" s="450" t="s">
        <v>327</v>
      </c>
      <c r="PMP40" s="450" t="s">
        <v>328</v>
      </c>
      <c r="PMQ40" s="446" t="s">
        <v>329</v>
      </c>
      <c r="PMR40" s="446" t="s">
        <v>131</v>
      </c>
      <c r="PMS40" s="446" t="s">
        <v>146</v>
      </c>
      <c r="PMT40" s="446">
        <v>1.3</v>
      </c>
      <c r="PMU40" s="451">
        <f>+VLOOKUP(PMP40,[111]Insumos!$A$2:$F$2700,5,FALSE)</f>
        <v>60333</v>
      </c>
      <c r="PMV40" s="451">
        <f>+ROUND(PMT40*PMU40,0)</f>
        <v>78433</v>
      </c>
      <c r="PMW40" s="450" t="s">
        <v>327</v>
      </c>
      <c r="PMX40" s="450" t="s">
        <v>328</v>
      </c>
      <c r="PMY40" s="446" t="s">
        <v>329</v>
      </c>
      <c r="PMZ40" s="446" t="s">
        <v>131</v>
      </c>
      <c r="PNA40" s="446" t="s">
        <v>146</v>
      </c>
      <c r="PNB40" s="446">
        <v>1.3</v>
      </c>
      <c r="PNC40" s="451">
        <f>+VLOOKUP(PMX40,[111]Insumos!$A$2:$F$2700,5,FALSE)</f>
        <v>60333</v>
      </c>
      <c r="PND40" s="451">
        <f>+ROUND(PNB40*PNC40,0)</f>
        <v>78433</v>
      </c>
      <c r="PNE40" s="450" t="s">
        <v>327</v>
      </c>
      <c r="PNF40" s="450" t="s">
        <v>328</v>
      </c>
      <c r="PNG40" s="446" t="s">
        <v>329</v>
      </c>
      <c r="PNH40" s="446" t="s">
        <v>131</v>
      </c>
      <c r="PNI40" s="446" t="s">
        <v>146</v>
      </c>
      <c r="PNJ40" s="446">
        <v>1.3</v>
      </c>
      <c r="PNK40" s="451">
        <f>+VLOOKUP(PNF40,[111]Insumos!$A$2:$F$2700,5,FALSE)</f>
        <v>60333</v>
      </c>
      <c r="PNL40" s="451">
        <f>+ROUND(PNJ40*PNK40,0)</f>
        <v>78433</v>
      </c>
      <c r="PNM40" s="450" t="s">
        <v>327</v>
      </c>
      <c r="PNN40" s="450" t="s">
        <v>328</v>
      </c>
      <c r="PNO40" s="446" t="s">
        <v>329</v>
      </c>
      <c r="PNP40" s="446" t="s">
        <v>131</v>
      </c>
      <c r="PNQ40" s="446" t="s">
        <v>146</v>
      </c>
      <c r="PNR40" s="446">
        <v>1.3</v>
      </c>
      <c r="PNS40" s="451">
        <f>+VLOOKUP(PNN40,[111]Insumos!$A$2:$F$2700,5,FALSE)</f>
        <v>60333</v>
      </c>
      <c r="PNT40" s="451">
        <f>+ROUND(PNR40*PNS40,0)</f>
        <v>78433</v>
      </c>
      <c r="PNU40" s="450" t="s">
        <v>327</v>
      </c>
      <c r="PNV40" s="450" t="s">
        <v>328</v>
      </c>
      <c r="PNW40" s="446" t="s">
        <v>329</v>
      </c>
      <c r="PNX40" s="446" t="s">
        <v>131</v>
      </c>
      <c r="PNY40" s="446" t="s">
        <v>146</v>
      </c>
      <c r="PNZ40" s="446">
        <v>1.3</v>
      </c>
      <c r="POA40" s="451">
        <f>+VLOOKUP(PNV40,[111]Insumos!$A$2:$F$2700,5,FALSE)</f>
        <v>60333</v>
      </c>
      <c r="POB40" s="451">
        <f>+ROUND(PNZ40*POA40,0)</f>
        <v>78433</v>
      </c>
      <c r="POC40" s="450" t="s">
        <v>327</v>
      </c>
      <c r="POD40" s="450" t="s">
        <v>328</v>
      </c>
      <c r="POE40" s="446" t="s">
        <v>329</v>
      </c>
      <c r="POF40" s="446" t="s">
        <v>131</v>
      </c>
      <c r="POG40" s="446" t="s">
        <v>146</v>
      </c>
      <c r="POH40" s="446">
        <v>1.3</v>
      </c>
      <c r="POI40" s="451">
        <f>+VLOOKUP(POD40,[111]Insumos!$A$2:$F$2700,5,FALSE)</f>
        <v>60333</v>
      </c>
      <c r="POJ40" s="451">
        <f>+ROUND(POH40*POI40,0)</f>
        <v>78433</v>
      </c>
      <c r="POK40" s="450" t="s">
        <v>327</v>
      </c>
      <c r="POL40" s="450" t="s">
        <v>328</v>
      </c>
      <c r="POM40" s="446" t="s">
        <v>329</v>
      </c>
      <c r="PON40" s="446" t="s">
        <v>131</v>
      </c>
      <c r="POO40" s="446" t="s">
        <v>146</v>
      </c>
      <c r="POP40" s="446">
        <v>1.3</v>
      </c>
      <c r="POQ40" s="451">
        <f>+VLOOKUP(POL40,[111]Insumos!$A$2:$F$2700,5,FALSE)</f>
        <v>60333</v>
      </c>
      <c r="POR40" s="451">
        <f>+ROUND(POP40*POQ40,0)</f>
        <v>78433</v>
      </c>
      <c r="POS40" s="450" t="s">
        <v>327</v>
      </c>
      <c r="POT40" s="450" t="s">
        <v>328</v>
      </c>
      <c r="POU40" s="446" t="s">
        <v>329</v>
      </c>
      <c r="POV40" s="446" t="s">
        <v>131</v>
      </c>
      <c r="POW40" s="446" t="s">
        <v>146</v>
      </c>
      <c r="POX40" s="446">
        <v>1.3</v>
      </c>
      <c r="POY40" s="451">
        <f>+VLOOKUP(POT40,[111]Insumos!$A$2:$F$2700,5,FALSE)</f>
        <v>60333</v>
      </c>
      <c r="POZ40" s="451">
        <f>+ROUND(POX40*POY40,0)</f>
        <v>78433</v>
      </c>
      <c r="PPA40" s="450" t="s">
        <v>327</v>
      </c>
      <c r="PPB40" s="450" t="s">
        <v>328</v>
      </c>
      <c r="PPC40" s="446" t="s">
        <v>329</v>
      </c>
      <c r="PPD40" s="446" t="s">
        <v>131</v>
      </c>
      <c r="PPE40" s="446" t="s">
        <v>146</v>
      </c>
      <c r="PPF40" s="446">
        <v>1.3</v>
      </c>
      <c r="PPG40" s="451">
        <f>+VLOOKUP(PPB40,[111]Insumos!$A$2:$F$2700,5,FALSE)</f>
        <v>60333</v>
      </c>
      <c r="PPH40" s="451">
        <f>+ROUND(PPF40*PPG40,0)</f>
        <v>78433</v>
      </c>
      <c r="PPI40" s="450" t="s">
        <v>327</v>
      </c>
      <c r="PPJ40" s="450" t="s">
        <v>328</v>
      </c>
      <c r="PPK40" s="446" t="s">
        <v>329</v>
      </c>
      <c r="PPL40" s="446" t="s">
        <v>131</v>
      </c>
      <c r="PPM40" s="446" t="s">
        <v>146</v>
      </c>
      <c r="PPN40" s="446">
        <v>1.3</v>
      </c>
      <c r="PPO40" s="451">
        <f>+VLOOKUP(PPJ40,[111]Insumos!$A$2:$F$2700,5,FALSE)</f>
        <v>60333</v>
      </c>
      <c r="PPP40" s="451">
        <f>+ROUND(PPN40*PPO40,0)</f>
        <v>78433</v>
      </c>
      <c r="PPQ40" s="450" t="s">
        <v>327</v>
      </c>
      <c r="PPR40" s="450" t="s">
        <v>328</v>
      </c>
      <c r="PPS40" s="446" t="s">
        <v>329</v>
      </c>
      <c r="PPT40" s="446" t="s">
        <v>131</v>
      </c>
      <c r="PPU40" s="446" t="s">
        <v>146</v>
      </c>
      <c r="PPV40" s="446">
        <v>1.3</v>
      </c>
      <c r="PPW40" s="451">
        <f>+VLOOKUP(PPR40,[111]Insumos!$A$2:$F$2700,5,FALSE)</f>
        <v>60333</v>
      </c>
      <c r="PPX40" s="451">
        <f>+ROUND(PPV40*PPW40,0)</f>
        <v>78433</v>
      </c>
      <c r="PPY40" s="450" t="s">
        <v>327</v>
      </c>
      <c r="PPZ40" s="450" t="s">
        <v>328</v>
      </c>
      <c r="PQA40" s="446" t="s">
        <v>329</v>
      </c>
      <c r="PQB40" s="446" t="s">
        <v>131</v>
      </c>
      <c r="PQC40" s="446" t="s">
        <v>146</v>
      </c>
      <c r="PQD40" s="446">
        <v>1.3</v>
      </c>
      <c r="PQE40" s="451">
        <f>+VLOOKUP(PPZ40,[111]Insumos!$A$2:$F$2700,5,FALSE)</f>
        <v>60333</v>
      </c>
      <c r="PQF40" s="451">
        <f>+ROUND(PQD40*PQE40,0)</f>
        <v>78433</v>
      </c>
      <c r="PQG40" s="450" t="s">
        <v>327</v>
      </c>
      <c r="PQH40" s="450" t="s">
        <v>328</v>
      </c>
      <c r="PQI40" s="446" t="s">
        <v>329</v>
      </c>
      <c r="PQJ40" s="446" t="s">
        <v>131</v>
      </c>
      <c r="PQK40" s="446" t="s">
        <v>146</v>
      </c>
      <c r="PQL40" s="446">
        <v>1.3</v>
      </c>
      <c r="PQM40" s="451">
        <f>+VLOOKUP(PQH40,[111]Insumos!$A$2:$F$2700,5,FALSE)</f>
        <v>60333</v>
      </c>
      <c r="PQN40" s="451">
        <f>+ROUND(PQL40*PQM40,0)</f>
        <v>78433</v>
      </c>
      <c r="PQO40" s="450" t="s">
        <v>327</v>
      </c>
      <c r="PQP40" s="450" t="s">
        <v>328</v>
      </c>
      <c r="PQQ40" s="446" t="s">
        <v>329</v>
      </c>
      <c r="PQR40" s="446" t="s">
        <v>131</v>
      </c>
      <c r="PQS40" s="446" t="s">
        <v>146</v>
      </c>
      <c r="PQT40" s="446">
        <v>1.3</v>
      </c>
      <c r="PQU40" s="451">
        <f>+VLOOKUP(PQP40,[111]Insumos!$A$2:$F$2700,5,FALSE)</f>
        <v>60333</v>
      </c>
      <c r="PQV40" s="451">
        <f>+ROUND(PQT40*PQU40,0)</f>
        <v>78433</v>
      </c>
      <c r="PQW40" s="450" t="s">
        <v>327</v>
      </c>
      <c r="PQX40" s="450" t="s">
        <v>328</v>
      </c>
      <c r="PQY40" s="446" t="s">
        <v>329</v>
      </c>
      <c r="PQZ40" s="446" t="s">
        <v>131</v>
      </c>
      <c r="PRA40" s="446" t="s">
        <v>146</v>
      </c>
      <c r="PRB40" s="446">
        <v>1.3</v>
      </c>
      <c r="PRC40" s="451">
        <f>+VLOOKUP(PQX40,[111]Insumos!$A$2:$F$2700,5,FALSE)</f>
        <v>60333</v>
      </c>
      <c r="PRD40" s="451">
        <f>+ROUND(PRB40*PRC40,0)</f>
        <v>78433</v>
      </c>
      <c r="PRE40" s="450" t="s">
        <v>327</v>
      </c>
      <c r="PRF40" s="450" t="s">
        <v>328</v>
      </c>
      <c r="PRG40" s="446" t="s">
        <v>329</v>
      </c>
      <c r="PRH40" s="446" t="s">
        <v>131</v>
      </c>
      <c r="PRI40" s="446" t="s">
        <v>146</v>
      </c>
      <c r="PRJ40" s="446">
        <v>1.3</v>
      </c>
      <c r="PRK40" s="451">
        <f>+VLOOKUP(PRF40,[111]Insumos!$A$2:$F$2700,5,FALSE)</f>
        <v>60333</v>
      </c>
      <c r="PRL40" s="451">
        <f>+ROUND(PRJ40*PRK40,0)</f>
        <v>78433</v>
      </c>
      <c r="PRM40" s="450" t="s">
        <v>327</v>
      </c>
      <c r="PRN40" s="450" t="s">
        <v>328</v>
      </c>
      <c r="PRO40" s="446" t="s">
        <v>329</v>
      </c>
      <c r="PRP40" s="446" t="s">
        <v>131</v>
      </c>
      <c r="PRQ40" s="446" t="s">
        <v>146</v>
      </c>
      <c r="PRR40" s="446">
        <v>1.3</v>
      </c>
      <c r="PRS40" s="451">
        <f>+VLOOKUP(PRN40,[111]Insumos!$A$2:$F$2700,5,FALSE)</f>
        <v>60333</v>
      </c>
      <c r="PRT40" s="451">
        <f>+ROUND(PRR40*PRS40,0)</f>
        <v>78433</v>
      </c>
      <c r="PRU40" s="450" t="s">
        <v>327</v>
      </c>
      <c r="PRV40" s="450" t="s">
        <v>328</v>
      </c>
      <c r="PRW40" s="446" t="s">
        <v>329</v>
      </c>
      <c r="PRX40" s="446" t="s">
        <v>131</v>
      </c>
      <c r="PRY40" s="446" t="s">
        <v>146</v>
      </c>
      <c r="PRZ40" s="446">
        <v>1.3</v>
      </c>
      <c r="PSA40" s="451">
        <f>+VLOOKUP(PRV40,[111]Insumos!$A$2:$F$2700,5,FALSE)</f>
        <v>60333</v>
      </c>
      <c r="PSB40" s="451">
        <f>+ROUND(PRZ40*PSA40,0)</f>
        <v>78433</v>
      </c>
      <c r="PSC40" s="450" t="s">
        <v>327</v>
      </c>
      <c r="PSD40" s="450" t="s">
        <v>328</v>
      </c>
      <c r="PSE40" s="446" t="s">
        <v>329</v>
      </c>
      <c r="PSF40" s="446" t="s">
        <v>131</v>
      </c>
      <c r="PSG40" s="446" t="s">
        <v>146</v>
      </c>
      <c r="PSH40" s="446">
        <v>1.3</v>
      </c>
      <c r="PSI40" s="451">
        <f>+VLOOKUP(PSD40,[111]Insumos!$A$2:$F$2700,5,FALSE)</f>
        <v>60333</v>
      </c>
      <c r="PSJ40" s="451">
        <f>+ROUND(PSH40*PSI40,0)</f>
        <v>78433</v>
      </c>
      <c r="PSK40" s="450" t="s">
        <v>327</v>
      </c>
      <c r="PSL40" s="450" t="s">
        <v>328</v>
      </c>
      <c r="PSM40" s="446" t="s">
        <v>329</v>
      </c>
      <c r="PSN40" s="446" t="s">
        <v>131</v>
      </c>
      <c r="PSO40" s="446" t="s">
        <v>146</v>
      </c>
      <c r="PSP40" s="446">
        <v>1.3</v>
      </c>
      <c r="PSQ40" s="451">
        <f>+VLOOKUP(PSL40,[111]Insumos!$A$2:$F$2700,5,FALSE)</f>
        <v>60333</v>
      </c>
      <c r="PSR40" s="451">
        <f>+ROUND(PSP40*PSQ40,0)</f>
        <v>78433</v>
      </c>
      <c r="PSS40" s="450" t="s">
        <v>327</v>
      </c>
      <c r="PST40" s="450" t="s">
        <v>328</v>
      </c>
      <c r="PSU40" s="446" t="s">
        <v>329</v>
      </c>
      <c r="PSV40" s="446" t="s">
        <v>131</v>
      </c>
      <c r="PSW40" s="446" t="s">
        <v>146</v>
      </c>
      <c r="PSX40" s="446">
        <v>1.3</v>
      </c>
      <c r="PSY40" s="451">
        <f>+VLOOKUP(PST40,[111]Insumos!$A$2:$F$2700,5,FALSE)</f>
        <v>60333</v>
      </c>
      <c r="PSZ40" s="451">
        <f>+ROUND(PSX40*PSY40,0)</f>
        <v>78433</v>
      </c>
      <c r="PTA40" s="450" t="s">
        <v>327</v>
      </c>
      <c r="PTB40" s="450" t="s">
        <v>328</v>
      </c>
      <c r="PTC40" s="446" t="s">
        <v>329</v>
      </c>
      <c r="PTD40" s="446" t="s">
        <v>131</v>
      </c>
      <c r="PTE40" s="446" t="s">
        <v>146</v>
      </c>
      <c r="PTF40" s="446">
        <v>1.3</v>
      </c>
      <c r="PTG40" s="451">
        <f>+VLOOKUP(PTB40,[111]Insumos!$A$2:$F$2700,5,FALSE)</f>
        <v>60333</v>
      </c>
      <c r="PTH40" s="451">
        <f>+ROUND(PTF40*PTG40,0)</f>
        <v>78433</v>
      </c>
      <c r="PTI40" s="450" t="s">
        <v>327</v>
      </c>
      <c r="PTJ40" s="450" t="s">
        <v>328</v>
      </c>
      <c r="PTK40" s="446" t="s">
        <v>329</v>
      </c>
      <c r="PTL40" s="446" t="s">
        <v>131</v>
      </c>
      <c r="PTM40" s="446" t="s">
        <v>146</v>
      </c>
      <c r="PTN40" s="446">
        <v>1.3</v>
      </c>
      <c r="PTO40" s="451">
        <f>+VLOOKUP(PTJ40,[111]Insumos!$A$2:$F$2700,5,FALSE)</f>
        <v>60333</v>
      </c>
      <c r="PTP40" s="451">
        <f>+ROUND(PTN40*PTO40,0)</f>
        <v>78433</v>
      </c>
      <c r="PTQ40" s="450" t="s">
        <v>327</v>
      </c>
      <c r="PTR40" s="450" t="s">
        <v>328</v>
      </c>
      <c r="PTS40" s="446" t="s">
        <v>329</v>
      </c>
      <c r="PTT40" s="446" t="s">
        <v>131</v>
      </c>
      <c r="PTU40" s="446" t="s">
        <v>146</v>
      </c>
      <c r="PTV40" s="446">
        <v>1.3</v>
      </c>
      <c r="PTW40" s="451">
        <f>+VLOOKUP(PTR40,[111]Insumos!$A$2:$F$2700,5,FALSE)</f>
        <v>60333</v>
      </c>
      <c r="PTX40" s="451">
        <f>+ROUND(PTV40*PTW40,0)</f>
        <v>78433</v>
      </c>
      <c r="PTY40" s="450" t="s">
        <v>327</v>
      </c>
      <c r="PTZ40" s="450" t="s">
        <v>328</v>
      </c>
      <c r="PUA40" s="446" t="s">
        <v>329</v>
      </c>
      <c r="PUB40" s="446" t="s">
        <v>131</v>
      </c>
      <c r="PUC40" s="446" t="s">
        <v>146</v>
      </c>
      <c r="PUD40" s="446">
        <v>1.3</v>
      </c>
      <c r="PUE40" s="451">
        <f>+VLOOKUP(PTZ40,[111]Insumos!$A$2:$F$2700,5,FALSE)</f>
        <v>60333</v>
      </c>
      <c r="PUF40" s="451">
        <f>+ROUND(PUD40*PUE40,0)</f>
        <v>78433</v>
      </c>
      <c r="PUG40" s="450" t="s">
        <v>327</v>
      </c>
      <c r="PUH40" s="450" t="s">
        <v>328</v>
      </c>
      <c r="PUI40" s="446" t="s">
        <v>329</v>
      </c>
      <c r="PUJ40" s="446" t="s">
        <v>131</v>
      </c>
      <c r="PUK40" s="446" t="s">
        <v>146</v>
      </c>
      <c r="PUL40" s="446">
        <v>1.3</v>
      </c>
      <c r="PUM40" s="451">
        <f>+VLOOKUP(PUH40,[111]Insumos!$A$2:$F$2700,5,FALSE)</f>
        <v>60333</v>
      </c>
      <c r="PUN40" s="451">
        <f>+ROUND(PUL40*PUM40,0)</f>
        <v>78433</v>
      </c>
      <c r="PUO40" s="450" t="s">
        <v>327</v>
      </c>
      <c r="PUP40" s="450" t="s">
        <v>328</v>
      </c>
      <c r="PUQ40" s="446" t="s">
        <v>329</v>
      </c>
      <c r="PUR40" s="446" t="s">
        <v>131</v>
      </c>
      <c r="PUS40" s="446" t="s">
        <v>146</v>
      </c>
      <c r="PUT40" s="446">
        <v>1.3</v>
      </c>
      <c r="PUU40" s="451">
        <f>+VLOOKUP(PUP40,[111]Insumos!$A$2:$F$2700,5,FALSE)</f>
        <v>60333</v>
      </c>
      <c r="PUV40" s="451">
        <f>+ROUND(PUT40*PUU40,0)</f>
        <v>78433</v>
      </c>
      <c r="PUW40" s="450" t="s">
        <v>327</v>
      </c>
      <c r="PUX40" s="450" t="s">
        <v>328</v>
      </c>
      <c r="PUY40" s="446" t="s">
        <v>329</v>
      </c>
      <c r="PUZ40" s="446" t="s">
        <v>131</v>
      </c>
      <c r="PVA40" s="446" t="s">
        <v>146</v>
      </c>
      <c r="PVB40" s="446">
        <v>1.3</v>
      </c>
      <c r="PVC40" s="451">
        <f>+VLOOKUP(PUX40,[111]Insumos!$A$2:$F$2700,5,FALSE)</f>
        <v>60333</v>
      </c>
      <c r="PVD40" s="451">
        <f>+ROUND(PVB40*PVC40,0)</f>
        <v>78433</v>
      </c>
      <c r="PVE40" s="450" t="s">
        <v>327</v>
      </c>
      <c r="PVF40" s="450" t="s">
        <v>328</v>
      </c>
      <c r="PVG40" s="446" t="s">
        <v>329</v>
      </c>
      <c r="PVH40" s="446" t="s">
        <v>131</v>
      </c>
      <c r="PVI40" s="446" t="s">
        <v>146</v>
      </c>
      <c r="PVJ40" s="446">
        <v>1.3</v>
      </c>
      <c r="PVK40" s="451">
        <f>+VLOOKUP(PVF40,[111]Insumos!$A$2:$F$2700,5,FALSE)</f>
        <v>60333</v>
      </c>
      <c r="PVL40" s="451">
        <f>+ROUND(PVJ40*PVK40,0)</f>
        <v>78433</v>
      </c>
      <c r="PVM40" s="450" t="s">
        <v>327</v>
      </c>
      <c r="PVN40" s="450" t="s">
        <v>328</v>
      </c>
      <c r="PVO40" s="446" t="s">
        <v>329</v>
      </c>
      <c r="PVP40" s="446" t="s">
        <v>131</v>
      </c>
      <c r="PVQ40" s="446" t="s">
        <v>146</v>
      </c>
      <c r="PVR40" s="446">
        <v>1.3</v>
      </c>
      <c r="PVS40" s="451">
        <f>+VLOOKUP(PVN40,[111]Insumos!$A$2:$F$2700,5,FALSE)</f>
        <v>60333</v>
      </c>
      <c r="PVT40" s="451">
        <f>+ROUND(PVR40*PVS40,0)</f>
        <v>78433</v>
      </c>
      <c r="PVU40" s="450" t="s">
        <v>327</v>
      </c>
      <c r="PVV40" s="450" t="s">
        <v>328</v>
      </c>
      <c r="PVW40" s="446" t="s">
        <v>329</v>
      </c>
      <c r="PVX40" s="446" t="s">
        <v>131</v>
      </c>
      <c r="PVY40" s="446" t="s">
        <v>146</v>
      </c>
      <c r="PVZ40" s="446">
        <v>1.3</v>
      </c>
      <c r="PWA40" s="451">
        <f>+VLOOKUP(PVV40,[111]Insumos!$A$2:$F$2700,5,FALSE)</f>
        <v>60333</v>
      </c>
      <c r="PWB40" s="451">
        <f>+ROUND(PVZ40*PWA40,0)</f>
        <v>78433</v>
      </c>
      <c r="PWC40" s="450" t="s">
        <v>327</v>
      </c>
      <c r="PWD40" s="450" t="s">
        <v>328</v>
      </c>
      <c r="PWE40" s="446" t="s">
        <v>329</v>
      </c>
      <c r="PWF40" s="446" t="s">
        <v>131</v>
      </c>
      <c r="PWG40" s="446" t="s">
        <v>146</v>
      </c>
      <c r="PWH40" s="446">
        <v>1.3</v>
      </c>
      <c r="PWI40" s="451">
        <f>+VLOOKUP(PWD40,[111]Insumos!$A$2:$F$2700,5,FALSE)</f>
        <v>60333</v>
      </c>
      <c r="PWJ40" s="451">
        <f>+ROUND(PWH40*PWI40,0)</f>
        <v>78433</v>
      </c>
      <c r="PWK40" s="450" t="s">
        <v>327</v>
      </c>
      <c r="PWL40" s="450" t="s">
        <v>328</v>
      </c>
      <c r="PWM40" s="446" t="s">
        <v>329</v>
      </c>
      <c r="PWN40" s="446" t="s">
        <v>131</v>
      </c>
      <c r="PWO40" s="446" t="s">
        <v>146</v>
      </c>
      <c r="PWP40" s="446">
        <v>1.3</v>
      </c>
      <c r="PWQ40" s="451">
        <f>+VLOOKUP(PWL40,[111]Insumos!$A$2:$F$2700,5,FALSE)</f>
        <v>60333</v>
      </c>
      <c r="PWR40" s="451">
        <f>+ROUND(PWP40*PWQ40,0)</f>
        <v>78433</v>
      </c>
      <c r="PWS40" s="450" t="s">
        <v>327</v>
      </c>
      <c r="PWT40" s="450" t="s">
        <v>328</v>
      </c>
      <c r="PWU40" s="446" t="s">
        <v>329</v>
      </c>
      <c r="PWV40" s="446" t="s">
        <v>131</v>
      </c>
      <c r="PWW40" s="446" t="s">
        <v>146</v>
      </c>
      <c r="PWX40" s="446">
        <v>1.3</v>
      </c>
      <c r="PWY40" s="451">
        <f>+VLOOKUP(PWT40,[111]Insumos!$A$2:$F$2700,5,FALSE)</f>
        <v>60333</v>
      </c>
      <c r="PWZ40" s="451">
        <f>+ROUND(PWX40*PWY40,0)</f>
        <v>78433</v>
      </c>
      <c r="PXA40" s="450" t="s">
        <v>327</v>
      </c>
      <c r="PXB40" s="450" t="s">
        <v>328</v>
      </c>
      <c r="PXC40" s="446" t="s">
        <v>329</v>
      </c>
      <c r="PXD40" s="446" t="s">
        <v>131</v>
      </c>
      <c r="PXE40" s="446" t="s">
        <v>146</v>
      </c>
      <c r="PXF40" s="446">
        <v>1.3</v>
      </c>
      <c r="PXG40" s="451">
        <f>+VLOOKUP(PXB40,[111]Insumos!$A$2:$F$2700,5,FALSE)</f>
        <v>60333</v>
      </c>
      <c r="PXH40" s="451">
        <f>+ROUND(PXF40*PXG40,0)</f>
        <v>78433</v>
      </c>
      <c r="PXI40" s="450" t="s">
        <v>327</v>
      </c>
      <c r="PXJ40" s="450" t="s">
        <v>328</v>
      </c>
      <c r="PXK40" s="446" t="s">
        <v>329</v>
      </c>
      <c r="PXL40" s="446" t="s">
        <v>131</v>
      </c>
      <c r="PXM40" s="446" t="s">
        <v>146</v>
      </c>
      <c r="PXN40" s="446">
        <v>1.3</v>
      </c>
      <c r="PXO40" s="451">
        <f>+VLOOKUP(PXJ40,[111]Insumos!$A$2:$F$2700,5,FALSE)</f>
        <v>60333</v>
      </c>
      <c r="PXP40" s="451">
        <f>+ROUND(PXN40*PXO40,0)</f>
        <v>78433</v>
      </c>
      <c r="PXQ40" s="450" t="s">
        <v>327</v>
      </c>
      <c r="PXR40" s="450" t="s">
        <v>328</v>
      </c>
      <c r="PXS40" s="446" t="s">
        <v>329</v>
      </c>
      <c r="PXT40" s="446" t="s">
        <v>131</v>
      </c>
      <c r="PXU40" s="446" t="s">
        <v>146</v>
      </c>
      <c r="PXV40" s="446">
        <v>1.3</v>
      </c>
      <c r="PXW40" s="451">
        <f>+VLOOKUP(PXR40,[111]Insumos!$A$2:$F$2700,5,FALSE)</f>
        <v>60333</v>
      </c>
      <c r="PXX40" s="451">
        <f>+ROUND(PXV40*PXW40,0)</f>
        <v>78433</v>
      </c>
      <c r="PXY40" s="450" t="s">
        <v>327</v>
      </c>
      <c r="PXZ40" s="450" t="s">
        <v>328</v>
      </c>
      <c r="PYA40" s="446" t="s">
        <v>329</v>
      </c>
      <c r="PYB40" s="446" t="s">
        <v>131</v>
      </c>
      <c r="PYC40" s="446" t="s">
        <v>146</v>
      </c>
      <c r="PYD40" s="446">
        <v>1.3</v>
      </c>
      <c r="PYE40" s="451">
        <f>+VLOOKUP(PXZ40,[111]Insumos!$A$2:$F$2700,5,FALSE)</f>
        <v>60333</v>
      </c>
      <c r="PYF40" s="451">
        <f>+ROUND(PYD40*PYE40,0)</f>
        <v>78433</v>
      </c>
      <c r="PYG40" s="450" t="s">
        <v>327</v>
      </c>
      <c r="PYH40" s="450" t="s">
        <v>328</v>
      </c>
      <c r="PYI40" s="446" t="s">
        <v>329</v>
      </c>
      <c r="PYJ40" s="446" t="s">
        <v>131</v>
      </c>
      <c r="PYK40" s="446" t="s">
        <v>146</v>
      </c>
      <c r="PYL40" s="446">
        <v>1.3</v>
      </c>
      <c r="PYM40" s="451">
        <f>+VLOOKUP(PYH40,[111]Insumos!$A$2:$F$2700,5,FALSE)</f>
        <v>60333</v>
      </c>
      <c r="PYN40" s="451">
        <f>+ROUND(PYL40*PYM40,0)</f>
        <v>78433</v>
      </c>
      <c r="PYO40" s="450" t="s">
        <v>327</v>
      </c>
      <c r="PYP40" s="450" t="s">
        <v>328</v>
      </c>
      <c r="PYQ40" s="446" t="s">
        <v>329</v>
      </c>
      <c r="PYR40" s="446" t="s">
        <v>131</v>
      </c>
      <c r="PYS40" s="446" t="s">
        <v>146</v>
      </c>
      <c r="PYT40" s="446">
        <v>1.3</v>
      </c>
      <c r="PYU40" s="451">
        <f>+VLOOKUP(PYP40,[111]Insumos!$A$2:$F$2700,5,FALSE)</f>
        <v>60333</v>
      </c>
      <c r="PYV40" s="451">
        <f>+ROUND(PYT40*PYU40,0)</f>
        <v>78433</v>
      </c>
      <c r="PYW40" s="450" t="s">
        <v>327</v>
      </c>
      <c r="PYX40" s="450" t="s">
        <v>328</v>
      </c>
      <c r="PYY40" s="446" t="s">
        <v>329</v>
      </c>
      <c r="PYZ40" s="446" t="s">
        <v>131</v>
      </c>
      <c r="PZA40" s="446" t="s">
        <v>146</v>
      </c>
      <c r="PZB40" s="446">
        <v>1.3</v>
      </c>
      <c r="PZC40" s="451">
        <f>+VLOOKUP(PYX40,[111]Insumos!$A$2:$F$2700,5,FALSE)</f>
        <v>60333</v>
      </c>
      <c r="PZD40" s="451">
        <f>+ROUND(PZB40*PZC40,0)</f>
        <v>78433</v>
      </c>
      <c r="PZE40" s="450" t="s">
        <v>327</v>
      </c>
      <c r="PZF40" s="450" t="s">
        <v>328</v>
      </c>
      <c r="PZG40" s="446" t="s">
        <v>329</v>
      </c>
      <c r="PZH40" s="446" t="s">
        <v>131</v>
      </c>
      <c r="PZI40" s="446" t="s">
        <v>146</v>
      </c>
      <c r="PZJ40" s="446">
        <v>1.3</v>
      </c>
      <c r="PZK40" s="451">
        <f>+VLOOKUP(PZF40,[111]Insumos!$A$2:$F$2700,5,FALSE)</f>
        <v>60333</v>
      </c>
      <c r="PZL40" s="451">
        <f>+ROUND(PZJ40*PZK40,0)</f>
        <v>78433</v>
      </c>
      <c r="PZM40" s="450" t="s">
        <v>327</v>
      </c>
      <c r="PZN40" s="450" t="s">
        <v>328</v>
      </c>
      <c r="PZO40" s="446" t="s">
        <v>329</v>
      </c>
      <c r="PZP40" s="446" t="s">
        <v>131</v>
      </c>
      <c r="PZQ40" s="446" t="s">
        <v>146</v>
      </c>
      <c r="PZR40" s="446">
        <v>1.3</v>
      </c>
      <c r="PZS40" s="451">
        <f>+VLOOKUP(PZN40,[111]Insumos!$A$2:$F$2700,5,FALSE)</f>
        <v>60333</v>
      </c>
      <c r="PZT40" s="451">
        <f>+ROUND(PZR40*PZS40,0)</f>
        <v>78433</v>
      </c>
      <c r="PZU40" s="450" t="s">
        <v>327</v>
      </c>
      <c r="PZV40" s="450" t="s">
        <v>328</v>
      </c>
      <c r="PZW40" s="446" t="s">
        <v>329</v>
      </c>
      <c r="PZX40" s="446" t="s">
        <v>131</v>
      </c>
      <c r="PZY40" s="446" t="s">
        <v>146</v>
      </c>
      <c r="PZZ40" s="446">
        <v>1.3</v>
      </c>
      <c r="QAA40" s="451">
        <f>+VLOOKUP(PZV40,[111]Insumos!$A$2:$F$2700,5,FALSE)</f>
        <v>60333</v>
      </c>
      <c r="QAB40" s="451">
        <f>+ROUND(PZZ40*QAA40,0)</f>
        <v>78433</v>
      </c>
      <c r="QAC40" s="450" t="s">
        <v>327</v>
      </c>
      <c r="QAD40" s="450" t="s">
        <v>328</v>
      </c>
      <c r="QAE40" s="446" t="s">
        <v>329</v>
      </c>
      <c r="QAF40" s="446" t="s">
        <v>131</v>
      </c>
      <c r="QAG40" s="446" t="s">
        <v>146</v>
      </c>
      <c r="QAH40" s="446">
        <v>1.3</v>
      </c>
      <c r="QAI40" s="451">
        <f>+VLOOKUP(QAD40,[111]Insumos!$A$2:$F$2700,5,FALSE)</f>
        <v>60333</v>
      </c>
      <c r="QAJ40" s="451">
        <f>+ROUND(QAH40*QAI40,0)</f>
        <v>78433</v>
      </c>
      <c r="QAK40" s="450" t="s">
        <v>327</v>
      </c>
      <c r="QAL40" s="450" t="s">
        <v>328</v>
      </c>
      <c r="QAM40" s="446" t="s">
        <v>329</v>
      </c>
      <c r="QAN40" s="446" t="s">
        <v>131</v>
      </c>
      <c r="QAO40" s="446" t="s">
        <v>146</v>
      </c>
      <c r="QAP40" s="446">
        <v>1.3</v>
      </c>
      <c r="QAQ40" s="451">
        <f>+VLOOKUP(QAL40,[111]Insumos!$A$2:$F$2700,5,FALSE)</f>
        <v>60333</v>
      </c>
      <c r="QAR40" s="451">
        <f>+ROUND(QAP40*QAQ40,0)</f>
        <v>78433</v>
      </c>
      <c r="QAS40" s="450" t="s">
        <v>327</v>
      </c>
      <c r="QAT40" s="450" t="s">
        <v>328</v>
      </c>
      <c r="QAU40" s="446" t="s">
        <v>329</v>
      </c>
      <c r="QAV40" s="446" t="s">
        <v>131</v>
      </c>
      <c r="QAW40" s="446" t="s">
        <v>146</v>
      </c>
      <c r="QAX40" s="446">
        <v>1.3</v>
      </c>
      <c r="QAY40" s="451">
        <f>+VLOOKUP(QAT40,[111]Insumos!$A$2:$F$2700,5,FALSE)</f>
        <v>60333</v>
      </c>
      <c r="QAZ40" s="451">
        <f>+ROUND(QAX40*QAY40,0)</f>
        <v>78433</v>
      </c>
      <c r="QBA40" s="450" t="s">
        <v>327</v>
      </c>
      <c r="QBB40" s="450" t="s">
        <v>328</v>
      </c>
      <c r="QBC40" s="446" t="s">
        <v>329</v>
      </c>
      <c r="QBD40" s="446" t="s">
        <v>131</v>
      </c>
      <c r="QBE40" s="446" t="s">
        <v>146</v>
      </c>
      <c r="QBF40" s="446">
        <v>1.3</v>
      </c>
      <c r="QBG40" s="451">
        <f>+VLOOKUP(QBB40,[111]Insumos!$A$2:$F$2700,5,FALSE)</f>
        <v>60333</v>
      </c>
      <c r="QBH40" s="451">
        <f>+ROUND(QBF40*QBG40,0)</f>
        <v>78433</v>
      </c>
      <c r="QBI40" s="450" t="s">
        <v>327</v>
      </c>
      <c r="QBJ40" s="450" t="s">
        <v>328</v>
      </c>
      <c r="QBK40" s="446" t="s">
        <v>329</v>
      </c>
      <c r="QBL40" s="446" t="s">
        <v>131</v>
      </c>
      <c r="QBM40" s="446" t="s">
        <v>146</v>
      </c>
      <c r="QBN40" s="446">
        <v>1.3</v>
      </c>
      <c r="QBO40" s="451">
        <f>+VLOOKUP(QBJ40,[111]Insumos!$A$2:$F$2700,5,FALSE)</f>
        <v>60333</v>
      </c>
      <c r="QBP40" s="451">
        <f>+ROUND(QBN40*QBO40,0)</f>
        <v>78433</v>
      </c>
      <c r="QBQ40" s="450" t="s">
        <v>327</v>
      </c>
      <c r="QBR40" s="450" t="s">
        <v>328</v>
      </c>
      <c r="QBS40" s="446" t="s">
        <v>329</v>
      </c>
      <c r="QBT40" s="446" t="s">
        <v>131</v>
      </c>
      <c r="QBU40" s="446" t="s">
        <v>146</v>
      </c>
      <c r="QBV40" s="446">
        <v>1.3</v>
      </c>
      <c r="QBW40" s="451">
        <f>+VLOOKUP(QBR40,[111]Insumos!$A$2:$F$2700,5,FALSE)</f>
        <v>60333</v>
      </c>
      <c r="QBX40" s="451">
        <f>+ROUND(QBV40*QBW40,0)</f>
        <v>78433</v>
      </c>
      <c r="QBY40" s="450" t="s">
        <v>327</v>
      </c>
      <c r="QBZ40" s="450" t="s">
        <v>328</v>
      </c>
      <c r="QCA40" s="446" t="s">
        <v>329</v>
      </c>
      <c r="QCB40" s="446" t="s">
        <v>131</v>
      </c>
      <c r="QCC40" s="446" t="s">
        <v>146</v>
      </c>
      <c r="QCD40" s="446">
        <v>1.3</v>
      </c>
      <c r="QCE40" s="451">
        <f>+VLOOKUP(QBZ40,[111]Insumos!$A$2:$F$2700,5,FALSE)</f>
        <v>60333</v>
      </c>
      <c r="QCF40" s="451">
        <f>+ROUND(QCD40*QCE40,0)</f>
        <v>78433</v>
      </c>
      <c r="QCG40" s="450" t="s">
        <v>327</v>
      </c>
      <c r="QCH40" s="450" t="s">
        <v>328</v>
      </c>
      <c r="QCI40" s="446" t="s">
        <v>329</v>
      </c>
      <c r="QCJ40" s="446" t="s">
        <v>131</v>
      </c>
      <c r="QCK40" s="446" t="s">
        <v>146</v>
      </c>
      <c r="QCL40" s="446">
        <v>1.3</v>
      </c>
      <c r="QCM40" s="451">
        <f>+VLOOKUP(QCH40,[111]Insumos!$A$2:$F$2700,5,FALSE)</f>
        <v>60333</v>
      </c>
      <c r="QCN40" s="451">
        <f>+ROUND(QCL40*QCM40,0)</f>
        <v>78433</v>
      </c>
      <c r="QCO40" s="450" t="s">
        <v>327</v>
      </c>
      <c r="QCP40" s="450" t="s">
        <v>328</v>
      </c>
      <c r="QCQ40" s="446" t="s">
        <v>329</v>
      </c>
      <c r="QCR40" s="446" t="s">
        <v>131</v>
      </c>
      <c r="QCS40" s="446" t="s">
        <v>146</v>
      </c>
      <c r="QCT40" s="446">
        <v>1.3</v>
      </c>
      <c r="QCU40" s="451">
        <f>+VLOOKUP(QCP40,[111]Insumos!$A$2:$F$2700,5,FALSE)</f>
        <v>60333</v>
      </c>
      <c r="QCV40" s="451">
        <f>+ROUND(QCT40*QCU40,0)</f>
        <v>78433</v>
      </c>
      <c r="QCW40" s="450" t="s">
        <v>327</v>
      </c>
      <c r="QCX40" s="450" t="s">
        <v>328</v>
      </c>
      <c r="QCY40" s="446" t="s">
        <v>329</v>
      </c>
      <c r="QCZ40" s="446" t="s">
        <v>131</v>
      </c>
      <c r="QDA40" s="446" t="s">
        <v>146</v>
      </c>
      <c r="QDB40" s="446">
        <v>1.3</v>
      </c>
      <c r="QDC40" s="451">
        <f>+VLOOKUP(QCX40,[111]Insumos!$A$2:$F$2700,5,FALSE)</f>
        <v>60333</v>
      </c>
      <c r="QDD40" s="451">
        <f>+ROUND(QDB40*QDC40,0)</f>
        <v>78433</v>
      </c>
      <c r="QDE40" s="450" t="s">
        <v>327</v>
      </c>
      <c r="QDF40" s="450" t="s">
        <v>328</v>
      </c>
      <c r="QDG40" s="446" t="s">
        <v>329</v>
      </c>
      <c r="QDH40" s="446" t="s">
        <v>131</v>
      </c>
      <c r="QDI40" s="446" t="s">
        <v>146</v>
      </c>
      <c r="QDJ40" s="446">
        <v>1.3</v>
      </c>
      <c r="QDK40" s="451">
        <f>+VLOOKUP(QDF40,[111]Insumos!$A$2:$F$2700,5,FALSE)</f>
        <v>60333</v>
      </c>
      <c r="QDL40" s="451">
        <f>+ROUND(QDJ40*QDK40,0)</f>
        <v>78433</v>
      </c>
      <c r="QDM40" s="450" t="s">
        <v>327</v>
      </c>
      <c r="QDN40" s="450" t="s">
        <v>328</v>
      </c>
      <c r="QDO40" s="446" t="s">
        <v>329</v>
      </c>
      <c r="QDP40" s="446" t="s">
        <v>131</v>
      </c>
      <c r="QDQ40" s="446" t="s">
        <v>146</v>
      </c>
      <c r="QDR40" s="446">
        <v>1.3</v>
      </c>
      <c r="QDS40" s="451">
        <f>+VLOOKUP(QDN40,[111]Insumos!$A$2:$F$2700,5,FALSE)</f>
        <v>60333</v>
      </c>
      <c r="QDT40" s="451">
        <f>+ROUND(QDR40*QDS40,0)</f>
        <v>78433</v>
      </c>
      <c r="QDU40" s="450" t="s">
        <v>327</v>
      </c>
      <c r="QDV40" s="450" t="s">
        <v>328</v>
      </c>
      <c r="QDW40" s="446" t="s">
        <v>329</v>
      </c>
      <c r="QDX40" s="446" t="s">
        <v>131</v>
      </c>
      <c r="QDY40" s="446" t="s">
        <v>146</v>
      </c>
      <c r="QDZ40" s="446">
        <v>1.3</v>
      </c>
      <c r="QEA40" s="451">
        <f>+VLOOKUP(QDV40,[111]Insumos!$A$2:$F$2700,5,FALSE)</f>
        <v>60333</v>
      </c>
      <c r="QEB40" s="451">
        <f>+ROUND(QDZ40*QEA40,0)</f>
        <v>78433</v>
      </c>
      <c r="QEC40" s="450" t="s">
        <v>327</v>
      </c>
      <c r="QED40" s="450" t="s">
        <v>328</v>
      </c>
      <c r="QEE40" s="446" t="s">
        <v>329</v>
      </c>
      <c r="QEF40" s="446" t="s">
        <v>131</v>
      </c>
      <c r="QEG40" s="446" t="s">
        <v>146</v>
      </c>
      <c r="QEH40" s="446">
        <v>1.3</v>
      </c>
      <c r="QEI40" s="451">
        <f>+VLOOKUP(QED40,[111]Insumos!$A$2:$F$2700,5,FALSE)</f>
        <v>60333</v>
      </c>
      <c r="QEJ40" s="451">
        <f>+ROUND(QEH40*QEI40,0)</f>
        <v>78433</v>
      </c>
      <c r="QEK40" s="450" t="s">
        <v>327</v>
      </c>
      <c r="QEL40" s="450" t="s">
        <v>328</v>
      </c>
      <c r="QEM40" s="446" t="s">
        <v>329</v>
      </c>
      <c r="QEN40" s="446" t="s">
        <v>131</v>
      </c>
      <c r="QEO40" s="446" t="s">
        <v>146</v>
      </c>
      <c r="QEP40" s="446">
        <v>1.3</v>
      </c>
      <c r="QEQ40" s="451">
        <f>+VLOOKUP(QEL40,[111]Insumos!$A$2:$F$2700,5,FALSE)</f>
        <v>60333</v>
      </c>
      <c r="QER40" s="451">
        <f>+ROUND(QEP40*QEQ40,0)</f>
        <v>78433</v>
      </c>
      <c r="QES40" s="450" t="s">
        <v>327</v>
      </c>
      <c r="QET40" s="450" t="s">
        <v>328</v>
      </c>
      <c r="QEU40" s="446" t="s">
        <v>329</v>
      </c>
      <c r="QEV40" s="446" t="s">
        <v>131</v>
      </c>
      <c r="QEW40" s="446" t="s">
        <v>146</v>
      </c>
      <c r="QEX40" s="446">
        <v>1.3</v>
      </c>
      <c r="QEY40" s="451">
        <f>+VLOOKUP(QET40,[111]Insumos!$A$2:$F$2700,5,FALSE)</f>
        <v>60333</v>
      </c>
      <c r="QEZ40" s="451">
        <f>+ROUND(QEX40*QEY40,0)</f>
        <v>78433</v>
      </c>
      <c r="QFA40" s="450" t="s">
        <v>327</v>
      </c>
      <c r="QFB40" s="450" t="s">
        <v>328</v>
      </c>
      <c r="QFC40" s="446" t="s">
        <v>329</v>
      </c>
      <c r="QFD40" s="446" t="s">
        <v>131</v>
      </c>
      <c r="QFE40" s="446" t="s">
        <v>146</v>
      </c>
      <c r="QFF40" s="446">
        <v>1.3</v>
      </c>
      <c r="QFG40" s="451">
        <f>+VLOOKUP(QFB40,[111]Insumos!$A$2:$F$2700,5,FALSE)</f>
        <v>60333</v>
      </c>
      <c r="QFH40" s="451">
        <f>+ROUND(QFF40*QFG40,0)</f>
        <v>78433</v>
      </c>
      <c r="QFI40" s="450" t="s">
        <v>327</v>
      </c>
      <c r="QFJ40" s="450" t="s">
        <v>328</v>
      </c>
      <c r="QFK40" s="446" t="s">
        <v>329</v>
      </c>
      <c r="QFL40" s="446" t="s">
        <v>131</v>
      </c>
      <c r="QFM40" s="446" t="s">
        <v>146</v>
      </c>
      <c r="QFN40" s="446">
        <v>1.3</v>
      </c>
      <c r="QFO40" s="451">
        <f>+VLOOKUP(QFJ40,[111]Insumos!$A$2:$F$2700,5,FALSE)</f>
        <v>60333</v>
      </c>
      <c r="QFP40" s="451">
        <f>+ROUND(QFN40*QFO40,0)</f>
        <v>78433</v>
      </c>
      <c r="QFQ40" s="450" t="s">
        <v>327</v>
      </c>
      <c r="QFR40" s="450" t="s">
        <v>328</v>
      </c>
      <c r="QFS40" s="446" t="s">
        <v>329</v>
      </c>
      <c r="QFT40" s="446" t="s">
        <v>131</v>
      </c>
      <c r="QFU40" s="446" t="s">
        <v>146</v>
      </c>
      <c r="QFV40" s="446">
        <v>1.3</v>
      </c>
      <c r="QFW40" s="451">
        <f>+VLOOKUP(QFR40,[111]Insumos!$A$2:$F$2700,5,FALSE)</f>
        <v>60333</v>
      </c>
      <c r="QFX40" s="451">
        <f>+ROUND(QFV40*QFW40,0)</f>
        <v>78433</v>
      </c>
      <c r="QFY40" s="450" t="s">
        <v>327</v>
      </c>
      <c r="QFZ40" s="450" t="s">
        <v>328</v>
      </c>
      <c r="QGA40" s="446" t="s">
        <v>329</v>
      </c>
      <c r="QGB40" s="446" t="s">
        <v>131</v>
      </c>
      <c r="QGC40" s="446" t="s">
        <v>146</v>
      </c>
      <c r="QGD40" s="446">
        <v>1.3</v>
      </c>
      <c r="QGE40" s="451">
        <f>+VLOOKUP(QFZ40,[111]Insumos!$A$2:$F$2700,5,FALSE)</f>
        <v>60333</v>
      </c>
      <c r="QGF40" s="451">
        <f>+ROUND(QGD40*QGE40,0)</f>
        <v>78433</v>
      </c>
      <c r="QGG40" s="450" t="s">
        <v>327</v>
      </c>
      <c r="QGH40" s="450" t="s">
        <v>328</v>
      </c>
      <c r="QGI40" s="446" t="s">
        <v>329</v>
      </c>
      <c r="QGJ40" s="446" t="s">
        <v>131</v>
      </c>
      <c r="QGK40" s="446" t="s">
        <v>146</v>
      </c>
      <c r="QGL40" s="446">
        <v>1.3</v>
      </c>
      <c r="QGM40" s="451">
        <f>+VLOOKUP(QGH40,[111]Insumos!$A$2:$F$2700,5,FALSE)</f>
        <v>60333</v>
      </c>
      <c r="QGN40" s="451">
        <f>+ROUND(QGL40*QGM40,0)</f>
        <v>78433</v>
      </c>
      <c r="QGO40" s="450" t="s">
        <v>327</v>
      </c>
      <c r="QGP40" s="450" t="s">
        <v>328</v>
      </c>
      <c r="QGQ40" s="446" t="s">
        <v>329</v>
      </c>
      <c r="QGR40" s="446" t="s">
        <v>131</v>
      </c>
      <c r="QGS40" s="446" t="s">
        <v>146</v>
      </c>
      <c r="QGT40" s="446">
        <v>1.3</v>
      </c>
      <c r="QGU40" s="451">
        <f>+VLOOKUP(QGP40,[111]Insumos!$A$2:$F$2700,5,FALSE)</f>
        <v>60333</v>
      </c>
      <c r="QGV40" s="451">
        <f>+ROUND(QGT40*QGU40,0)</f>
        <v>78433</v>
      </c>
      <c r="QGW40" s="450" t="s">
        <v>327</v>
      </c>
      <c r="QGX40" s="450" t="s">
        <v>328</v>
      </c>
      <c r="QGY40" s="446" t="s">
        <v>329</v>
      </c>
      <c r="QGZ40" s="446" t="s">
        <v>131</v>
      </c>
      <c r="QHA40" s="446" t="s">
        <v>146</v>
      </c>
      <c r="QHB40" s="446">
        <v>1.3</v>
      </c>
      <c r="QHC40" s="451">
        <f>+VLOOKUP(QGX40,[111]Insumos!$A$2:$F$2700,5,FALSE)</f>
        <v>60333</v>
      </c>
      <c r="QHD40" s="451">
        <f>+ROUND(QHB40*QHC40,0)</f>
        <v>78433</v>
      </c>
      <c r="QHE40" s="450" t="s">
        <v>327</v>
      </c>
      <c r="QHF40" s="450" t="s">
        <v>328</v>
      </c>
      <c r="QHG40" s="446" t="s">
        <v>329</v>
      </c>
      <c r="QHH40" s="446" t="s">
        <v>131</v>
      </c>
      <c r="QHI40" s="446" t="s">
        <v>146</v>
      </c>
      <c r="QHJ40" s="446">
        <v>1.3</v>
      </c>
      <c r="QHK40" s="451">
        <f>+VLOOKUP(QHF40,[111]Insumos!$A$2:$F$2700,5,FALSE)</f>
        <v>60333</v>
      </c>
      <c r="QHL40" s="451">
        <f>+ROUND(QHJ40*QHK40,0)</f>
        <v>78433</v>
      </c>
      <c r="QHM40" s="450" t="s">
        <v>327</v>
      </c>
      <c r="QHN40" s="450" t="s">
        <v>328</v>
      </c>
      <c r="QHO40" s="446" t="s">
        <v>329</v>
      </c>
      <c r="QHP40" s="446" t="s">
        <v>131</v>
      </c>
      <c r="QHQ40" s="446" t="s">
        <v>146</v>
      </c>
      <c r="QHR40" s="446">
        <v>1.3</v>
      </c>
      <c r="QHS40" s="451">
        <f>+VLOOKUP(QHN40,[111]Insumos!$A$2:$F$2700,5,FALSE)</f>
        <v>60333</v>
      </c>
      <c r="QHT40" s="451">
        <f>+ROUND(QHR40*QHS40,0)</f>
        <v>78433</v>
      </c>
      <c r="QHU40" s="450" t="s">
        <v>327</v>
      </c>
      <c r="QHV40" s="450" t="s">
        <v>328</v>
      </c>
      <c r="QHW40" s="446" t="s">
        <v>329</v>
      </c>
      <c r="QHX40" s="446" t="s">
        <v>131</v>
      </c>
      <c r="QHY40" s="446" t="s">
        <v>146</v>
      </c>
      <c r="QHZ40" s="446">
        <v>1.3</v>
      </c>
      <c r="QIA40" s="451">
        <f>+VLOOKUP(QHV40,[111]Insumos!$A$2:$F$2700,5,FALSE)</f>
        <v>60333</v>
      </c>
      <c r="QIB40" s="451">
        <f>+ROUND(QHZ40*QIA40,0)</f>
        <v>78433</v>
      </c>
      <c r="QIC40" s="450" t="s">
        <v>327</v>
      </c>
      <c r="QID40" s="450" t="s">
        <v>328</v>
      </c>
      <c r="QIE40" s="446" t="s">
        <v>329</v>
      </c>
      <c r="QIF40" s="446" t="s">
        <v>131</v>
      </c>
      <c r="QIG40" s="446" t="s">
        <v>146</v>
      </c>
      <c r="QIH40" s="446">
        <v>1.3</v>
      </c>
      <c r="QII40" s="451">
        <f>+VLOOKUP(QID40,[111]Insumos!$A$2:$F$2700,5,FALSE)</f>
        <v>60333</v>
      </c>
      <c r="QIJ40" s="451">
        <f>+ROUND(QIH40*QII40,0)</f>
        <v>78433</v>
      </c>
      <c r="QIK40" s="450" t="s">
        <v>327</v>
      </c>
      <c r="QIL40" s="450" t="s">
        <v>328</v>
      </c>
      <c r="QIM40" s="446" t="s">
        <v>329</v>
      </c>
      <c r="QIN40" s="446" t="s">
        <v>131</v>
      </c>
      <c r="QIO40" s="446" t="s">
        <v>146</v>
      </c>
      <c r="QIP40" s="446">
        <v>1.3</v>
      </c>
      <c r="QIQ40" s="451">
        <f>+VLOOKUP(QIL40,[111]Insumos!$A$2:$F$2700,5,FALSE)</f>
        <v>60333</v>
      </c>
      <c r="QIR40" s="451">
        <f>+ROUND(QIP40*QIQ40,0)</f>
        <v>78433</v>
      </c>
      <c r="QIS40" s="450" t="s">
        <v>327</v>
      </c>
      <c r="QIT40" s="450" t="s">
        <v>328</v>
      </c>
      <c r="QIU40" s="446" t="s">
        <v>329</v>
      </c>
      <c r="QIV40" s="446" t="s">
        <v>131</v>
      </c>
      <c r="QIW40" s="446" t="s">
        <v>146</v>
      </c>
      <c r="QIX40" s="446">
        <v>1.3</v>
      </c>
      <c r="QIY40" s="451">
        <f>+VLOOKUP(QIT40,[111]Insumos!$A$2:$F$2700,5,FALSE)</f>
        <v>60333</v>
      </c>
      <c r="QIZ40" s="451">
        <f>+ROUND(QIX40*QIY40,0)</f>
        <v>78433</v>
      </c>
      <c r="QJA40" s="450" t="s">
        <v>327</v>
      </c>
      <c r="QJB40" s="450" t="s">
        <v>328</v>
      </c>
      <c r="QJC40" s="446" t="s">
        <v>329</v>
      </c>
      <c r="QJD40" s="446" t="s">
        <v>131</v>
      </c>
      <c r="QJE40" s="446" t="s">
        <v>146</v>
      </c>
      <c r="QJF40" s="446">
        <v>1.3</v>
      </c>
      <c r="QJG40" s="451">
        <f>+VLOOKUP(QJB40,[111]Insumos!$A$2:$F$2700,5,FALSE)</f>
        <v>60333</v>
      </c>
      <c r="QJH40" s="451">
        <f>+ROUND(QJF40*QJG40,0)</f>
        <v>78433</v>
      </c>
      <c r="QJI40" s="450" t="s">
        <v>327</v>
      </c>
      <c r="QJJ40" s="450" t="s">
        <v>328</v>
      </c>
      <c r="QJK40" s="446" t="s">
        <v>329</v>
      </c>
      <c r="QJL40" s="446" t="s">
        <v>131</v>
      </c>
      <c r="QJM40" s="446" t="s">
        <v>146</v>
      </c>
      <c r="QJN40" s="446">
        <v>1.3</v>
      </c>
      <c r="QJO40" s="451">
        <f>+VLOOKUP(QJJ40,[111]Insumos!$A$2:$F$2700,5,FALSE)</f>
        <v>60333</v>
      </c>
      <c r="QJP40" s="451">
        <f>+ROUND(QJN40*QJO40,0)</f>
        <v>78433</v>
      </c>
      <c r="QJQ40" s="450" t="s">
        <v>327</v>
      </c>
      <c r="QJR40" s="450" t="s">
        <v>328</v>
      </c>
      <c r="QJS40" s="446" t="s">
        <v>329</v>
      </c>
      <c r="QJT40" s="446" t="s">
        <v>131</v>
      </c>
      <c r="QJU40" s="446" t="s">
        <v>146</v>
      </c>
      <c r="QJV40" s="446">
        <v>1.3</v>
      </c>
      <c r="QJW40" s="451">
        <f>+VLOOKUP(QJR40,[111]Insumos!$A$2:$F$2700,5,FALSE)</f>
        <v>60333</v>
      </c>
      <c r="QJX40" s="451">
        <f>+ROUND(QJV40*QJW40,0)</f>
        <v>78433</v>
      </c>
      <c r="QJY40" s="450" t="s">
        <v>327</v>
      </c>
      <c r="QJZ40" s="450" t="s">
        <v>328</v>
      </c>
      <c r="QKA40" s="446" t="s">
        <v>329</v>
      </c>
      <c r="QKB40" s="446" t="s">
        <v>131</v>
      </c>
      <c r="QKC40" s="446" t="s">
        <v>146</v>
      </c>
      <c r="QKD40" s="446">
        <v>1.3</v>
      </c>
      <c r="QKE40" s="451">
        <f>+VLOOKUP(QJZ40,[111]Insumos!$A$2:$F$2700,5,FALSE)</f>
        <v>60333</v>
      </c>
      <c r="QKF40" s="451">
        <f>+ROUND(QKD40*QKE40,0)</f>
        <v>78433</v>
      </c>
      <c r="QKG40" s="450" t="s">
        <v>327</v>
      </c>
      <c r="QKH40" s="450" t="s">
        <v>328</v>
      </c>
      <c r="QKI40" s="446" t="s">
        <v>329</v>
      </c>
      <c r="QKJ40" s="446" t="s">
        <v>131</v>
      </c>
      <c r="QKK40" s="446" t="s">
        <v>146</v>
      </c>
      <c r="QKL40" s="446">
        <v>1.3</v>
      </c>
      <c r="QKM40" s="451">
        <f>+VLOOKUP(QKH40,[111]Insumos!$A$2:$F$2700,5,FALSE)</f>
        <v>60333</v>
      </c>
      <c r="QKN40" s="451">
        <f>+ROUND(QKL40*QKM40,0)</f>
        <v>78433</v>
      </c>
      <c r="QKO40" s="450" t="s">
        <v>327</v>
      </c>
      <c r="QKP40" s="450" t="s">
        <v>328</v>
      </c>
      <c r="QKQ40" s="446" t="s">
        <v>329</v>
      </c>
      <c r="QKR40" s="446" t="s">
        <v>131</v>
      </c>
      <c r="QKS40" s="446" t="s">
        <v>146</v>
      </c>
      <c r="QKT40" s="446">
        <v>1.3</v>
      </c>
      <c r="QKU40" s="451">
        <f>+VLOOKUP(QKP40,[111]Insumos!$A$2:$F$2700,5,FALSE)</f>
        <v>60333</v>
      </c>
      <c r="QKV40" s="451">
        <f>+ROUND(QKT40*QKU40,0)</f>
        <v>78433</v>
      </c>
      <c r="QKW40" s="450" t="s">
        <v>327</v>
      </c>
      <c r="QKX40" s="450" t="s">
        <v>328</v>
      </c>
      <c r="QKY40" s="446" t="s">
        <v>329</v>
      </c>
      <c r="QKZ40" s="446" t="s">
        <v>131</v>
      </c>
      <c r="QLA40" s="446" t="s">
        <v>146</v>
      </c>
      <c r="QLB40" s="446">
        <v>1.3</v>
      </c>
      <c r="QLC40" s="451">
        <f>+VLOOKUP(QKX40,[111]Insumos!$A$2:$F$2700,5,FALSE)</f>
        <v>60333</v>
      </c>
      <c r="QLD40" s="451">
        <f>+ROUND(QLB40*QLC40,0)</f>
        <v>78433</v>
      </c>
      <c r="QLE40" s="450" t="s">
        <v>327</v>
      </c>
      <c r="QLF40" s="450" t="s">
        <v>328</v>
      </c>
      <c r="QLG40" s="446" t="s">
        <v>329</v>
      </c>
      <c r="QLH40" s="446" t="s">
        <v>131</v>
      </c>
      <c r="QLI40" s="446" t="s">
        <v>146</v>
      </c>
      <c r="QLJ40" s="446">
        <v>1.3</v>
      </c>
      <c r="QLK40" s="451">
        <f>+VLOOKUP(QLF40,[111]Insumos!$A$2:$F$2700,5,FALSE)</f>
        <v>60333</v>
      </c>
      <c r="QLL40" s="451">
        <f>+ROUND(QLJ40*QLK40,0)</f>
        <v>78433</v>
      </c>
      <c r="QLM40" s="450" t="s">
        <v>327</v>
      </c>
      <c r="QLN40" s="450" t="s">
        <v>328</v>
      </c>
      <c r="QLO40" s="446" t="s">
        <v>329</v>
      </c>
      <c r="QLP40" s="446" t="s">
        <v>131</v>
      </c>
      <c r="QLQ40" s="446" t="s">
        <v>146</v>
      </c>
      <c r="QLR40" s="446">
        <v>1.3</v>
      </c>
      <c r="QLS40" s="451">
        <f>+VLOOKUP(QLN40,[111]Insumos!$A$2:$F$2700,5,FALSE)</f>
        <v>60333</v>
      </c>
      <c r="QLT40" s="451">
        <f>+ROUND(QLR40*QLS40,0)</f>
        <v>78433</v>
      </c>
      <c r="QLU40" s="450" t="s">
        <v>327</v>
      </c>
      <c r="QLV40" s="450" t="s">
        <v>328</v>
      </c>
      <c r="QLW40" s="446" t="s">
        <v>329</v>
      </c>
      <c r="QLX40" s="446" t="s">
        <v>131</v>
      </c>
      <c r="QLY40" s="446" t="s">
        <v>146</v>
      </c>
      <c r="QLZ40" s="446">
        <v>1.3</v>
      </c>
      <c r="QMA40" s="451">
        <f>+VLOOKUP(QLV40,[111]Insumos!$A$2:$F$2700,5,FALSE)</f>
        <v>60333</v>
      </c>
      <c r="QMB40" s="451">
        <f>+ROUND(QLZ40*QMA40,0)</f>
        <v>78433</v>
      </c>
      <c r="QMC40" s="450" t="s">
        <v>327</v>
      </c>
      <c r="QMD40" s="450" t="s">
        <v>328</v>
      </c>
      <c r="QME40" s="446" t="s">
        <v>329</v>
      </c>
      <c r="QMF40" s="446" t="s">
        <v>131</v>
      </c>
      <c r="QMG40" s="446" t="s">
        <v>146</v>
      </c>
      <c r="QMH40" s="446">
        <v>1.3</v>
      </c>
      <c r="QMI40" s="451">
        <f>+VLOOKUP(QMD40,[111]Insumos!$A$2:$F$2700,5,FALSE)</f>
        <v>60333</v>
      </c>
      <c r="QMJ40" s="451">
        <f>+ROUND(QMH40*QMI40,0)</f>
        <v>78433</v>
      </c>
      <c r="QMK40" s="450" t="s">
        <v>327</v>
      </c>
      <c r="QML40" s="450" t="s">
        <v>328</v>
      </c>
      <c r="QMM40" s="446" t="s">
        <v>329</v>
      </c>
      <c r="QMN40" s="446" t="s">
        <v>131</v>
      </c>
      <c r="QMO40" s="446" t="s">
        <v>146</v>
      </c>
      <c r="QMP40" s="446">
        <v>1.3</v>
      </c>
      <c r="QMQ40" s="451">
        <f>+VLOOKUP(QML40,[111]Insumos!$A$2:$F$2700,5,FALSE)</f>
        <v>60333</v>
      </c>
      <c r="QMR40" s="451">
        <f>+ROUND(QMP40*QMQ40,0)</f>
        <v>78433</v>
      </c>
      <c r="QMS40" s="450" t="s">
        <v>327</v>
      </c>
      <c r="QMT40" s="450" t="s">
        <v>328</v>
      </c>
      <c r="QMU40" s="446" t="s">
        <v>329</v>
      </c>
      <c r="QMV40" s="446" t="s">
        <v>131</v>
      </c>
      <c r="QMW40" s="446" t="s">
        <v>146</v>
      </c>
      <c r="QMX40" s="446">
        <v>1.3</v>
      </c>
      <c r="QMY40" s="451">
        <f>+VLOOKUP(QMT40,[111]Insumos!$A$2:$F$2700,5,FALSE)</f>
        <v>60333</v>
      </c>
      <c r="QMZ40" s="451">
        <f>+ROUND(QMX40*QMY40,0)</f>
        <v>78433</v>
      </c>
      <c r="QNA40" s="450" t="s">
        <v>327</v>
      </c>
      <c r="QNB40" s="450" t="s">
        <v>328</v>
      </c>
      <c r="QNC40" s="446" t="s">
        <v>329</v>
      </c>
      <c r="QND40" s="446" t="s">
        <v>131</v>
      </c>
      <c r="QNE40" s="446" t="s">
        <v>146</v>
      </c>
      <c r="QNF40" s="446">
        <v>1.3</v>
      </c>
      <c r="QNG40" s="451">
        <f>+VLOOKUP(QNB40,[111]Insumos!$A$2:$F$2700,5,FALSE)</f>
        <v>60333</v>
      </c>
      <c r="QNH40" s="451">
        <f>+ROUND(QNF40*QNG40,0)</f>
        <v>78433</v>
      </c>
      <c r="QNI40" s="450" t="s">
        <v>327</v>
      </c>
      <c r="QNJ40" s="450" t="s">
        <v>328</v>
      </c>
      <c r="QNK40" s="446" t="s">
        <v>329</v>
      </c>
      <c r="QNL40" s="446" t="s">
        <v>131</v>
      </c>
      <c r="QNM40" s="446" t="s">
        <v>146</v>
      </c>
      <c r="QNN40" s="446">
        <v>1.3</v>
      </c>
      <c r="QNO40" s="451">
        <f>+VLOOKUP(QNJ40,[111]Insumos!$A$2:$F$2700,5,FALSE)</f>
        <v>60333</v>
      </c>
      <c r="QNP40" s="451">
        <f>+ROUND(QNN40*QNO40,0)</f>
        <v>78433</v>
      </c>
      <c r="QNQ40" s="450" t="s">
        <v>327</v>
      </c>
      <c r="QNR40" s="450" t="s">
        <v>328</v>
      </c>
      <c r="QNS40" s="446" t="s">
        <v>329</v>
      </c>
      <c r="QNT40" s="446" t="s">
        <v>131</v>
      </c>
      <c r="QNU40" s="446" t="s">
        <v>146</v>
      </c>
      <c r="QNV40" s="446">
        <v>1.3</v>
      </c>
      <c r="QNW40" s="451">
        <f>+VLOOKUP(QNR40,[111]Insumos!$A$2:$F$2700,5,FALSE)</f>
        <v>60333</v>
      </c>
      <c r="QNX40" s="451">
        <f>+ROUND(QNV40*QNW40,0)</f>
        <v>78433</v>
      </c>
      <c r="QNY40" s="450" t="s">
        <v>327</v>
      </c>
      <c r="QNZ40" s="450" t="s">
        <v>328</v>
      </c>
      <c r="QOA40" s="446" t="s">
        <v>329</v>
      </c>
      <c r="QOB40" s="446" t="s">
        <v>131</v>
      </c>
      <c r="QOC40" s="446" t="s">
        <v>146</v>
      </c>
      <c r="QOD40" s="446">
        <v>1.3</v>
      </c>
      <c r="QOE40" s="451">
        <f>+VLOOKUP(QNZ40,[111]Insumos!$A$2:$F$2700,5,FALSE)</f>
        <v>60333</v>
      </c>
      <c r="QOF40" s="451">
        <f>+ROUND(QOD40*QOE40,0)</f>
        <v>78433</v>
      </c>
      <c r="QOG40" s="450" t="s">
        <v>327</v>
      </c>
      <c r="QOH40" s="450" t="s">
        <v>328</v>
      </c>
      <c r="QOI40" s="446" t="s">
        <v>329</v>
      </c>
      <c r="QOJ40" s="446" t="s">
        <v>131</v>
      </c>
      <c r="QOK40" s="446" t="s">
        <v>146</v>
      </c>
      <c r="QOL40" s="446">
        <v>1.3</v>
      </c>
      <c r="QOM40" s="451">
        <f>+VLOOKUP(QOH40,[111]Insumos!$A$2:$F$2700,5,FALSE)</f>
        <v>60333</v>
      </c>
      <c r="QON40" s="451">
        <f>+ROUND(QOL40*QOM40,0)</f>
        <v>78433</v>
      </c>
      <c r="QOO40" s="450" t="s">
        <v>327</v>
      </c>
      <c r="QOP40" s="450" t="s">
        <v>328</v>
      </c>
      <c r="QOQ40" s="446" t="s">
        <v>329</v>
      </c>
      <c r="QOR40" s="446" t="s">
        <v>131</v>
      </c>
      <c r="QOS40" s="446" t="s">
        <v>146</v>
      </c>
      <c r="QOT40" s="446">
        <v>1.3</v>
      </c>
      <c r="QOU40" s="451">
        <f>+VLOOKUP(QOP40,[111]Insumos!$A$2:$F$2700,5,FALSE)</f>
        <v>60333</v>
      </c>
      <c r="QOV40" s="451">
        <f>+ROUND(QOT40*QOU40,0)</f>
        <v>78433</v>
      </c>
      <c r="QOW40" s="450" t="s">
        <v>327</v>
      </c>
      <c r="QOX40" s="450" t="s">
        <v>328</v>
      </c>
      <c r="QOY40" s="446" t="s">
        <v>329</v>
      </c>
      <c r="QOZ40" s="446" t="s">
        <v>131</v>
      </c>
      <c r="QPA40" s="446" t="s">
        <v>146</v>
      </c>
      <c r="QPB40" s="446">
        <v>1.3</v>
      </c>
      <c r="QPC40" s="451">
        <f>+VLOOKUP(QOX40,[111]Insumos!$A$2:$F$2700,5,FALSE)</f>
        <v>60333</v>
      </c>
      <c r="QPD40" s="451">
        <f>+ROUND(QPB40*QPC40,0)</f>
        <v>78433</v>
      </c>
      <c r="QPE40" s="450" t="s">
        <v>327</v>
      </c>
      <c r="QPF40" s="450" t="s">
        <v>328</v>
      </c>
      <c r="QPG40" s="446" t="s">
        <v>329</v>
      </c>
      <c r="QPH40" s="446" t="s">
        <v>131</v>
      </c>
      <c r="QPI40" s="446" t="s">
        <v>146</v>
      </c>
      <c r="QPJ40" s="446">
        <v>1.3</v>
      </c>
      <c r="QPK40" s="451">
        <f>+VLOOKUP(QPF40,[111]Insumos!$A$2:$F$2700,5,FALSE)</f>
        <v>60333</v>
      </c>
      <c r="QPL40" s="451">
        <f>+ROUND(QPJ40*QPK40,0)</f>
        <v>78433</v>
      </c>
      <c r="QPM40" s="450" t="s">
        <v>327</v>
      </c>
      <c r="QPN40" s="450" t="s">
        <v>328</v>
      </c>
      <c r="QPO40" s="446" t="s">
        <v>329</v>
      </c>
      <c r="QPP40" s="446" t="s">
        <v>131</v>
      </c>
      <c r="QPQ40" s="446" t="s">
        <v>146</v>
      </c>
      <c r="QPR40" s="446">
        <v>1.3</v>
      </c>
      <c r="QPS40" s="451">
        <f>+VLOOKUP(QPN40,[111]Insumos!$A$2:$F$2700,5,FALSE)</f>
        <v>60333</v>
      </c>
      <c r="QPT40" s="451">
        <f>+ROUND(QPR40*QPS40,0)</f>
        <v>78433</v>
      </c>
      <c r="QPU40" s="450" t="s">
        <v>327</v>
      </c>
      <c r="QPV40" s="450" t="s">
        <v>328</v>
      </c>
      <c r="QPW40" s="446" t="s">
        <v>329</v>
      </c>
      <c r="QPX40" s="446" t="s">
        <v>131</v>
      </c>
      <c r="QPY40" s="446" t="s">
        <v>146</v>
      </c>
      <c r="QPZ40" s="446">
        <v>1.3</v>
      </c>
      <c r="QQA40" s="451">
        <f>+VLOOKUP(QPV40,[111]Insumos!$A$2:$F$2700,5,FALSE)</f>
        <v>60333</v>
      </c>
      <c r="QQB40" s="451">
        <f>+ROUND(QPZ40*QQA40,0)</f>
        <v>78433</v>
      </c>
      <c r="QQC40" s="450" t="s">
        <v>327</v>
      </c>
      <c r="QQD40" s="450" t="s">
        <v>328</v>
      </c>
      <c r="QQE40" s="446" t="s">
        <v>329</v>
      </c>
      <c r="QQF40" s="446" t="s">
        <v>131</v>
      </c>
      <c r="QQG40" s="446" t="s">
        <v>146</v>
      </c>
      <c r="QQH40" s="446">
        <v>1.3</v>
      </c>
      <c r="QQI40" s="451">
        <f>+VLOOKUP(QQD40,[111]Insumos!$A$2:$F$2700,5,FALSE)</f>
        <v>60333</v>
      </c>
      <c r="QQJ40" s="451">
        <f>+ROUND(QQH40*QQI40,0)</f>
        <v>78433</v>
      </c>
      <c r="QQK40" s="450" t="s">
        <v>327</v>
      </c>
      <c r="QQL40" s="450" t="s">
        <v>328</v>
      </c>
      <c r="QQM40" s="446" t="s">
        <v>329</v>
      </c>
      <c r="QQN40" s="446" t="s">
        <v>131</v>
      </c>
      <c r="QQO40" s="446" t="s">
        <v>146</v>
      </c>
      <c r="QQP40" s="446">
        <v>1.3</v>
      </c>
      <c r="QQQ40" s="451">
        <f>+VLOOKUP(QQL40,[111]Insumos!$A$2:$F$2700,5,FALSE)</f>
        <v>60333</v>
      </c>
      <c r="QQR40" s="451">
        <f>+ROUND(QQP40*QQQ40,0)</f>
        <v>78433</v>
      </c>
      <c r="QQS40" s="450" t="s">
        <v>327</v>
      </c>
      <c r="QQT40" s="450" t="s">
        <v>328</v>
      </c>
      <c r="QQU40" s="446" t="s">
        <v>329</v>
      </c>
      <c r="QQV40" s="446" t="s">
        <v>131</v>
      </c>
      <c r="QQW40" s="446" t="s">
        <v>146</v>
      </c>
      <c r="QQX40" s="446">
        <v>1.3</v>
      </c>
      <c r="QQY40" s="451">
        <f>+VLOOKUP(QQT40,[111]Insumos!$A$2:$F$2700,5,FALSE)</f>
        <v>60333</v>
      </c>
      <c r="QQZ40" s="451">
        <f>+ROUND(QQX40*QQY40,0)</f>
        <v>78433</v>
      </c>
      <c r="QRA40" s="450" t="s">
        <v>327</v>
      </c>
      <c r="QRB40" s="450" t="s">
        <v>328</v>
      </c>
      <c r="QRC40" s="446" t="s">
        <v>329</v>
      </c>
      <c r="QRD40" s="446" t="s">
        <v>131</v>
      </c>
      <c r="QRE40" s="446" t="s">
        <v>146</v>
      </c>
      <c r="QRF40" s="446">
        <v>1.3</v>
      </c>
      <c r="QRG40" s="451">
        <f>+VLOOKUP(QRB40,[111]Insumos!$A$2:$F$2700,5,FALSE)</f>
        <v>60333</v>
      </c>
      <c r="QRH40" s="451">
        <f>+ROUND(QRF40*QRG40,0)</f>
        <v>78433</v>
      </c>
      <c r="QRI40" s="450" t="s">
        <v>327</v>
      </c>
      <c r="QRJ40" s="450" t="s">
        <v>328</v>
      </c>
      <c r="QRK40" s="446" t="s">
        <v>329</v>
      </c>
      <c r="QRL40" s="446" t="s">
        <v>131</v>
      </c>
      <c r="QRM40" s="446" t="s">
        <v>146</v>
      </c>
      <c r="QRN40" s="446">
        <v>1.3</v>
      </c>
      <c r="QRO40" s="451">
        <f>+VLOOKUP(QRJ40,[111]Insumos!$A$2:$F$2700,5,FALSE)</f>
        <v>60333</v>
      </c>
      <c r="QRP40" s="451">
        <f>+ROUND(QRN40*QRO40,0)</f>
        <v>78433</v>
      </c>
      <c r="QRQ40" s="450" t="s">
        <v>327</v>
      </c>
      <c r="QRR40" s="450" t="s">
        <v>328</v>
      </c>
      <c r="QRS40" s="446" t="s">
        <v>329</v>
      </c>
      <c r="QRT40" s="446" t="s">
        <v>131</v>
      </c>
      <c r="QRU40" s="446" t="s">
        <v>146</v>
      </c>
      <c r="QRV40" s="446">
        <v>1.3</v>
      </c>
      <c r="QRW40" s="451">
        <f>+VLOOKUP(QRR40,[111]Insumos!$A$2:$F$2700,5,FALSE)</f>
        <v>60333</v>
      </c>
      <c r="QRX40" s="451">
        <f>+ROUND(QRV40*QRW40,0)</f>
        <v>78433</v>
      </c>
      <c r="QRY40" s="450" t="s">
        <v>327</v>
      </c>
      <c r="QRZ40" s="450" t="s">
        <v>328</v>
      </c>
      <c r="QSA40" s="446" t="s">
        <v>329</v>
      </c>
      <c r="QSB40" s="446" t="s">
        <v>131</v>
      </c>
      <c r="QSC40" s="446" t="s">
        <v>146</v>
      </c>
      <c r="QSD40" s="446">
        <v>1.3</v>
      </c>
      <c r="QSE40" s="451">
        <f>+VLOOKUP(QRZ40,[111]Insumos!$A$2:$F$2700,5,FALSE)</f>
        <v>60333</v>
      </c>
      <c r="QSF40" s="451">
        <f>+ROUND(QSD40*QSE40,0)</f>
        <v>78433</v>
      </c>
      <c r="QSG40" s="450" t="s">
        <v>327</v>
      </c>
      <c r="QSH40" s="450" t="s">
        <v>328</v>
      </c>
      <c r="QSI40" s="446" t="s">
        <v>329</v>
      </c>
      <c r="QSJ40" s="446" t="s">
        <v>131</v>
      </c>
      <c r="QSK40" s="446" t="s">
        <v>146</v>
      </c>
      <c r="QSL40" s="446">
        <v>1.3</v>
      </c>
      <c r="QSM40" s="451">
        <f>+VLOOKUP(QSH40,[111]Insumos!$A$2:$F$2700,5,FALSE)</f>
        <v>60333</v>
      </c>
      <c r="QSN40" s="451">
        <f>+ROUND(QSL40*QSM40,0)</f>
        <v>78433</v>
      </c>
      <c r="QSO40" s="450" t="s">
        <v>327</v>
      </c>
      <c r="QSP40" s="450" t="s">
        <v>328</v>
      </c>
      <c r="QSQ40" s="446" t="s">
        <v>329</v>
      </c>
      <c r="QSR40" s="446" t="s">
        <v>131</v>
      </c>
      <c r="QSS40" s="446" t="s">
        <v>146</v>
      </c>
      <c r="QST40" s="446">
        <v>1.3</v>
      </c>
      <c r="QSU40" s="451">
        <f>+VLOOKUP(QSP40,[111]Insumos!$A$2:$F$2700,5,FALSE)</f>
        <v>60333</v>
      </c>
      <c r="QSV40" s="451">
        <f>+ROUND(QST40*QSU40,0)</f>
        <v>78433</v>
      </c>
      <c r="QSW40" s="450" t="s">
        <v>327</v>
      </c>
      <c r="QSX40" s="450" t="s">
        <v>328</v>
      </c>
      <c r="QSY40" s="446" t="s">
        <v>329</v>
      </c>
      <c r="QSZ40" s="446" t="s">
        <v>131</v>
      </c>
      <c r="QTA40" s="446" t="s">
        <v>146</v>
      </c>
      <c r="QTB40" s="446">
        <v>1.3</v>
      </c>
      <c r="QTC40" s="451">
        <f>+VLOOKUP(QSX40,[111]Insumos!$A$2:$F$2700,5,FALSE)</f>
        <v>60333</v>
      </c>
      <c r="QTD40" s="451">
        <f>+ROUND(QTB40*QTC40,0)</f>
        <v>78433</v>
      </c>
      <c r="QTE40" s="450" t="s">
        <v>327</v>
      </c>
      <c r="QTF40" s="450" t="s">
        <v>328</v>
      </c>
      <c r="QTG40" s="446" t="s">
        <v>329</v>
      </c>
      <c r="QTH40" s="446" t="s">
        <v>131</v>
      </c>
      <c r="QTI40" s="446" t="s">
        <v>146</v>
      </c>
      <c r="QTJ40" s="446">
        <v>1.3</v>
      </c>
      <c r="QTK40" s="451">
        <f>+VLOOKUP(QTF40,[111]Insumos!$A$2:$F$2700,5,FALSE)</f>
        <v>60333</v>
      </c>
      <c r="QTL40" s="451">
        <f>+ROUND(QTJ40*QTK40,0)</f>
        <v>78433</v>
      </c>
      <c r="QTM40" s="450" t="s">
        <v>327</v>
      </c>
      <c r="QTN40" s="450" t="s">
        <v>328</v>
      </c>
      <c r="QTO40" s="446" t="s">
        <v>329</v>
      </c>
      <c r="QTP40" s="446" t="s">
        <v>131</v>
      </c>
      <c r="QTQ40" s="446" t="s">
        <v>146</v>
      </c>
      <c r="QTR40" s="446">
        <v>1.3</v>
      </c>
      <c r="QTS40" s="451">
        <f>+VLOOKUP(QTN40,[111]Insumos!$A$2:$F$2700,5,FALSE)</f>
        <v>60333</v>
      </c>
      <c r="QTT40" s="451">
        <f>+ROUND(QTR40*QTS40,0)</f>
        <v>78433</v>
      </c>
      <c r="QTU40" s="450" t="s">
        <v>327</v>
      </c>
      <c r="QTV40" s="450" t="s">
        <v>328</v>
      </c>
      <c r="QTW40" s="446" t="s">
        <v>329</v>
      </c>
      <c r="QTX40" s="446" t="s">
        <v>131</v>
      </c>
      <c r="QTY40" s="446" t="s">
        <v>146</v>
      </c>
      <c r="QTZ40" s="446">
        <v>1.3</v>
      </c>
      <c r="QUA40" s="451">
        <f>+VLOOKUP(QTV40,[111]Insumos!$A$2:$F$2700,5,FALSE)</f>
        <v>60333</v>
      </c>
      <c r="QUB40" s="451">
        <f>+ROUND(QTZ40*QUA40,0)</f>
        <v>78433</v>
      </c>
      <c r="QUC40" s="450" t="s">
        <v>327</v>
      </c>
      <c r="QUD40" s="450" t="s">
        <v>328</v>
      </c>
      <c r="QUE40" s="446" t="s">
        <v>329</v>
      </c>
      <c r="QUF40" s="446" t="s">
        <v>131</v>
      </c>
      <c r="QUG40" s="446" t="s">
        <v>146</v>
      </c>
      <c r="QUH40" s="446">
        <v>1.3</v>
      </c>
      <c r="QUI40" s="451">
        <f>+VLOOKUP(QUD40,[111]Insumos!$A$2:$F$2700,5,FALSE)</f>
        <v>60333</v>
      </c>
      <c r="QUJ40" s="451">
        <f>+ROUND(QUH40*QUI40,0)</f>
        <v>78433</v>
      </c>
      <c r="QUK40" s="450" t="s">
        <v>327</v>
      </c>
      <c r="QUL40" s="450" t="s">
        <v>328</v>
      </c>
      <c r="QUM40" s="446" t="s">
        <v>329</v>
      </c>
      <c r="QUN40" s="446" t="s">
        <v>131</v>
      </c>
      <c r="QUO40" s="446" t="s">
        <v>146</v>
      </c>
      <c r="QUP40" s="446">
        <v>1.3</v>
      </c>
      <c r="QUQ40" s="451">
        <f>+VLOOKUP(QUL40,[111]Insumos!$A$2:$F$2700,5,FALSE)</f>
        <v>60333</v>
      </c>
      <c r="QUR40" s="451">
        <f>+ROUND(QUP40*QUQ40,0)</f>
        <v>78433</v>
      </c>
      <c r="QUS40" s="450" t="s">
        <v>327</v>
      </c>
      <c r="QUT40" s="450" t="s">
        <v>328</v>
      </c>
      <c r="QUU40" s="446" t="s">
        <v>329</v>
      </c>
      <c r="QUV40" s="446" t="s">
        <v>131</v>
      </c>
      <c r="QUW40" s="446" t="s">
        <v>146</v>
      </c>
      <c r="QUX40" s="446">
        <v>1.3</v>
      </c>
      <c r="QUY40" s="451">
        <f>+VLOOKUP(QUT40,[111]Insumos!$A$2:$F$2700,5,FALSE)</f>
        <v>60333</v>
      </c>
      <c r="QUZ40" s="451">
        <f>+ROUND(QUX40*QUY40,0)</f>
        <v>78433</v>
      </c>
      <c r="QVA40" s="450" t="s">
        <v>327</v>
      </c>
      <c r="QVB40" s="450" t="s">
        <v>328</v>
      </c>
      <c r="QVC40" s="446" t="s">
        <v>329</v>
      </c>
      <c r="QVD40" s="446" t="s">
        <v>131</v>
      </c>
      <c r="QVE40" s="446" t="s">
        <v>146</v>
      </c>
      <c r="QVF40" s="446">
        <v>1.3</v>
      </c>
      <c r="QVG40" s="451">
        <f>+VLOOKUP(QVB40,[111]Insumos!$A$2:$F$2700,5,FALSE)</f>
        <v>60333</v>
      </c>
      <c r="QVH40" s="451">
        <f>+ROUND(QVF40*QVG40,0)</f>
        <v>78433</v>
      </c>
      <c r="QVI40" s="450" t="s">
        <v>327</v>
      </c>
      <c r="QVJ40" s="450" t="s">
        <v>328</v>
      </c>
      <c r="QVK40" s="446" t="s">
        <v>329</v>
      </c>
      <c r="QVL40" s="446" t="s">
        <v>131</v>
      </c>
      <c r="QVM40" s="446" t="s">
        <v>146</v>
      </c>
      <c r="QVN40" s="446">
        <v>1.3</v>
      </c>
      <c r="QVO40" s="451">
        <f>+VLOOKUP(QVJ40,[111]Insumos!$A$2:$F$2700,5,FALSE)</f>
        <v>60333</v>
      </c>
      <c r="QVP40" s="451">
        <f>+ROUND(QVN40*QVO40,0)</f>
        <v>78433</v>
      </c>
      <c r="QVQ40" s="450" t="s">
        <v>327</v>
      </c>
      <c r="QVR40" s="450" t="s">
        <v>328</v>
      </c>
      <c r="QVS40" s="446" t="s">
        <v>329</v>
      </c>
      <c r="QVT40" s="446" t="s">
        <v>131</v>
      </c>
      <c r="QVU40" s="446" t="s">
        <v>146</v>
      </c>
      <c r="QVV40" s="446">
        <v>1.3</v>
      </c>
      <c r="QVW40" s="451">
        <f>+VLOOKUP(QVR40,[111]Insumos!$A$2:$F$2700,5,FALSE)</f>
        <v>60333</v>
      </c>
      <c r="QVX40" s="451">
        <f>+ROUND(QVV40*QVW40,0)</f>
        <v>78433</v>
      </c>
      <c r="QVY40" s="450" t="s">
        <v>327</v>
      </c>
      <c r="QVZ40" s="450" t="s">
        <v>328</v>
      </c>
      <c r="QWA40" s="446" t="s">
        <v>329</v>
      </c>
      <c r="QWB40" s="446" t="s">
        <v>131</v>
      </c>
      <c r="QWC40" s="446" t="s">
        <v>146</v>
      </c>
      <c r="QWD40" s="446">
        <v>1.3</v>
      </c>
      <c r="QWE40" s="451">
        <f>+VLOOKUP(QVZ40,[111]Insumos!$A$2:$F$2700,5,FALSE)</f>
        <v>60333</v>
      </c>
      <c r="QWF40" s="451">
        <f>+ROUND(QWD40*QWE40,0)</f>
        <v>78433</v>
      </c>
      <c r="QWG40" s="450" t="s">
        <v>327</v>
      </c>
      <c r="QWH40" s="450" t="s">
        <v>328</v>
      </c>
      <c r="QWI40" s="446" t="s">
        <v>329</v>
      </c>
      <c r="QWJ40" s="446" t="s">
        <v>131</v>
      </c>
      <c r="QWK40" s="446" t="s">
        <v>146</v>
      </c>
      <c r="QWL40" s="446">
        <v>1.3</v>
      </c>
      <c r="QWM40" s="451">
        <f>+VLOOKUP(QWH40,[111]Insumos!$A$2:$F$2700,5,FALSE)</f>
        <v>60333</v>
      </c>
      <c r="QWN40" s="451">
        <f>+ROUND(QWL40*QWM40,0)</f>
        <v>78433</v>
      </c>
      <c r="QWO40" s="450" t="s">
        <v>327</v>
      </c>
      <c r="QWP40" s="450" t="s">
        <v>328</v>
      </c>
      <c r="QWQ40" s="446" t="s">
        <v>329</v>
      </c>
      <c r="QWR40" s="446" t="s">
        <v>131</v>
      </c>
      <c r="QWS40" s="446" t="s">
        <v>146</v>
      </c>
      <c r="QWT40" s="446">
        <v>1.3</v>
      </c>
      <c r="QWU40" s="451">
        <f>+VLOOKUP(QWP40,[111]Insumos!$A$2:$F$2700,5,FALSE)</f>
        <v>60333</v>
      </c>
      <c r="QWV40" s="451">
        <f>+ROUND(QWT40*QWU40,0)</f>
        <v>78433</v>
      </c>
      <c r="QWW40" s="450" t="s">
        <v>327</v>
      </c>
      <c r="QWX40" s="450" t="s">
        <v>328</v>
      </c>
      <c r="QWY40" s="446" t="s">
        <v>329</v>
      </c>
      <c r="QWZ40" s="446" t="s">
        <v>131</v>
      </c>
      <c r="QXA40" s="446" t="s">
        <v>146</v>
      </c>
      <c r="QXB40" s="446">
        <v>1.3</v>
      </c>
      <c r="QXC40" s="451">
        <f>+VLOOKUP(QWX40,[111]Insumos!$A$2:$F$2700,5,FALSE)</f>
        <v>60333</v>
      </c>
      <c r="QXD40" s="451">
        <f>+ROUND(QXB40*QXC40,0)</f>
        <v>78433</v>
      </c>
      <c r="QXE40" s="450" t="s">
        <v>327</v>
      </c>
      <c r="QXF40" s="450" t="s">
        <v>328</v>
      </c>
      <c r="QXG40" s="446" t="s">
        <v>329</v>
      </c>
      <c r="QXH40" s="446" t="s">
        <v>131</v>
      </c>
      <c r="QXI40" s="446" t="s">
        <v>146</v>
      </c>
      <c r="QXJ40" s="446">
        <v>1.3</v>
      </c>
      <c r="QXK40" s="451">
        <f>+VLOOKUP(QXF40,[111]Insumos!$A$2:$F$2700,5,FALSE)</f>
        <v>60333</v>
      </c>
      <c r="QXL40" s="451">
        <f>+ROUND(QXJ40*QXK40,0)</f>
        <v>78433</v>
      </c>
      <c r="QXM40" s="450" t="s">
        <v>327</v>
      </c>
      <c r="QXN40" s="450" t="s">
        <v>328</v>
      </c>
      <c r="QXO40" s="446" t="s">
        <v>329</v>
      </c>
      <c r="QXP40" s="446" t="s">
        <v>131</v>
      </c>
      <c r="QXQ40" s="446" t="s">
        <v>146</v>
      </c>
      <c r="QXR40" s="446">
        <v>1.3</v>
      </c>
      <c r="QXS40" s="451">
        <f>+VLOOKUP(QXN40,[111]Insumos!$A$2:$F$2700,5,FALSE)</f>
        <v>60333</v>
      </c>
      <c r="QXT40" s="451">
        <f>+ROUND(QXR40*QXS40,0)</f>
        <v>78433</v>
      </c>
      <c r="QXU40" s="450" t="s">
        <v>327</v>
      </c>
      <c r="QXV40" s="450" t="s">
        <v>328</v>
      </c>
      <c r="QXW40" s="446" t="s">
        <v>329</v>
      </c>
      <c r="QXX40" s="446" t="s">
        <v>131</v>
      </c>
      <c r="QXY40" s="446" t="s">
        <v>146</v>
      </c>
      <c r="QXZ40" s="446">
        <v>1.3</v>
      </c>
      <c r="QYA40" s="451">
        <f>+VLOOKUP(QXV40,[111]Insumos!$A$2:$F$2700,5,FALSE)</f>
        <v>60333</v>
      </c>
      <c r="QYB40" s="451">
        <f>+ROUND(QXZ40*QYA40,0)</f>
        <v>78433</v>
      </c>
      <c r="QYC40" s="450" t="s">
        <v>327</v>
      </c>
      <c r="QYD40" s="450" t="s">
        <v>328</v>
      </c>
      <c r="QYE40" s="446" t="s">
        <v>329</v>
      </c>
      <c r="QYF40" s="446" t="s">
        <v>131</v>
      </c>
      <c r="QYG40" s="446" t="s">
        <v>146</v>
      </c>
      <c r="QYH40" s="446">
        <v>1.3</v>
      </c>
      <c r="QYI40" s="451">
        <f>+VLOOKUP(QYD40,[111]Insumos!$A$2:$F$2700,5,FALSE)</f>
        <v>60333</v>
      </c>
      <c r="QYJ40" s="451">
        <f>+ROUND(QYH40*QYI40,0)</f>
        <v>78433</v>
      </c>
      <c r="QYK40" s="450" t="s">
        <v>327</v>
      </c>
      <c r="QYL40" s="450" t="s">
        <v>328</v>
      </c>
      <c r="QYM40" s="446" t="s">
        <v>329</v>
      </c>
      <c r="QYN40" s="446" t="s">
        <v>131</v>
      </c>
      <c r="QYO40" s="446" t="s">
        <v>146</v>
      </c>
      <c r="QYP40" s="446">
        <v>1.3</v>
      </c>
      <c r="QYQ40" s="451">
        <f>+VLOOKUP(QYL40,[111]Insumos!$A$2:$F$2700,5,FALSE)</f>
        <v>60333</v>
      </c>
      <c r="QYR40" s="451">
        <f>+ROUND(QYP40*QYQ40,0)</f>
        <v>78433</v>
      </c>
      <c r="QYS40" s="450" t="s">
        <v>327</v>
      </c>
      <c r="QYT40" s="450" t="s">
        <v>328</v>
      </c>
      <c r="QYU40" s="446" t="s">
        <v>329</v>
      </c>
      <c r="QYV40" s="446" t="s">
        <v>131</v>
      </c>
      <c r="QYW40" s="446" t="s">
        <v>146</v>
      </c>
      <c r="QYX40" s="446">
        <v>1.3</v>
      </c>
      <c r="QYY40" s="451">
        <f>+VLOOKUP(QYT40,[111]Insumos!$A$2:$F$2700,5,FALSE)</f>
        <v>60333</v>
      </c>
      <c r="QYZ40" s="451">
        <f>+ROUND(QYX40*QYY40,0)</f>
        <v>78433</v>
      </c>
      <c r="QZA40" s="450" t="s">
        <v>327</v>
      </c>
      <c r="QZB40" s="450" t="s">
        <v>328</v>
      </c>
      <c r="QZC40" s="446" t="s">
        <v>329</v>
      </c>
      <c r="QZD40" s="446" t="s">
        <v>131</v>
      </c>
      <c r="QZE40" s="446" t="s">
        <v>146</v>
      </c>
      <c r="QZF40" s="446">
        <v>1.3</v>
      </c>
      <c r="QZG40" s="451">
        <f>+VLOOKUP(QZB40,[111]Insumos!$A$2:$F$2700,5,FALSE)</f>
        <v>60333</v>
      </c>
      <c r="QZH40" s="451">
        <f>+ROUND(QZF40*QZG40,0)</f>
        <v>78433</v>
      </c>
      <c r="QZI40" s="450" t="s">
        <v>327</v>
      </c>
      <c r="QZJ40" s="450" t="s">
        <v>328</v>
      </c>
      <c r="QZK40" s="446" t="s">
        <v>329</v>
      </c>
      <c r="QZL40" s="446" t="s">
        <v>131</v>
      </c>
      <c r="QZM40" s="446" t="s">
        <v>146</v>
      </c>
      <c r="QZN40" s="446">
        <v>1.3</v>
      </c>
      <c r="QZO40" s="451">
        <f>+VLOOKUP(QZJ40,[111]Insumos!$A$2:$F$2700,5,FALSE)</f>
        <v>60333</v>
      </c>
      <c r="QZP40" s="451">
        <f>+ROUND(QZN40*QZO40,0)</f>
        <v>78433</v>
      </c>
      <c r="QZQ40" s="450" t="s">
        <v>327</v>
      </c>
      <c r="QZR40" s="450" t="s">
        <v>328</v>
      </c>
      <c r="QZS40" s="446" t="s">
        <v>329</v>
      </c>
      <c r="QZT40" s="446" t="s">
        <v>131</v>
      </c>
      <c r="QZU40" s="446" t="s">
        <v>146</v>
      </c>
      <c r="QZV40" s="446">
        <v>1.3</v>
      </c>
      <c r="QZW40" s="451">
        <f>+VLOOKUP(QZR40,[111]Insumos!$A$2:$F$2700,5,FALSE)</f>
        <v>60333</v>
      </c>
      <c r="QZX40" s="451">
        <f>+ROUND(QZV40*QZW40,0)</f>
        <v>78433</v>
      </c>
      <c r="QZY40" s="450" t="s">
        <v>327</v>
      </c>
      <c r="QZZ40" s="450" t="s">
        <v>328</v>
      </c>
      <c r="RAA40" s="446" t="s">
        <v>329</v>
      </c>
      <c r="RAB40" s="446" t="s">
        <v>131</v>
      </c>
      <c r="RAC40" s="446" t="s">
        <v>146</v>
      </c>
      <c r="RAD40" s="446">
        <v>1.3</v>
      </c>
      <c r="RAE40" s="451">
        <f>+VLOOKUP(QZZ40,[111]Insumos!$A$2:$F$2700,5,FALSE)</f>
        <v>60333</v>
      </c>
      <c r="RAF40" s="451">
        <f>+ROUND(RAD40*RAE40,0)</f>
        <v>78433</v>
      </c>
      <c r="RAG40" s="450" t="s">
        <v>327</v>
      </c>
      <c r="RAH40" s="450" t="s">
        <v>328</v>
      </c>
      <c r="RAI40" s="446" t="s">
        <v>329</v>
      </c>
      <c r="RAJ40" s="446" t="s">
        <v>131</v>
      </c>
      <c r="RAK40" s="446" t="s">
        <v>146</v>
      </c>
      <c r="RAL40" s="446">
        <v>1.3</v>
      </c>
      <c r="RAM40" s="451">
        <f>+VLOOKUP(RAH40,[111]Insumos!$A$2:$F$2700,5,FALSE)</f>
        <v>60333</v>
      </c>
      <c r="RAN40" s="451">
        <f>+ROUND(RAL40*RAM40,0)</f>
        <v>78433</v>
      </c>
      <c r="RAO40" s="450" t="s">
        <v>327</v>
      </c>
      <c r="RAP40" s="450" t="s">
        <v>328</v>
      </c>
      <c r="RAQ40" s="446" t="s">
        <v>329</v>
      </c>
      <c r="RAR40" s="446" t="s">
        <v>131</v>
      </c>
      <c r="RAS40" s="446" t="s">
        <v>146</v>
      </c>
      <c r="RAT40" s="446">
        <v>1.3</v>
      </c>
      <c r="RAU40" s="451">
        <f>+VLOOKUP(RAP40,[111]Insumos!$A$2:$F$2700,5,FALSE)</f>
        <v>60333</v>
      </c>
      <c r="RAV40" s="451">
        <f>+ROUND(RAT40*RAU40,0)</f>
        <v>78433</v>
      </c>
      <c r="RAW40" s="450" t="s">
        <v>327</v>
      </c>
      <c r="RAX40" s="450" t="s">
        <v>328</v>
      </c>
      <c r="RAY40" s="446" t="s">
        <v>329</v>
      </c>
      <c r="RAZ40" s="446" t="s">
        <v>131</v>
      </c>
      <c r="RBA40" s="446" t="s">
        <v>146</v>
      </c>
      <c r="RBB40" s="446">
        <v>1.3</v>
      </c>
      <c r="RBC40" s="451">
        <f>+VLOOKUP(RAX40,[111]Insumos!$A$2:$F$2700,5,FALSE)</f>
        <v>60333</v>
      </c>
      <c r="RBD40" s="451">
        <f>+ROUND(RBB40*RBC40,0)</f>
        <v>78433</v>
      </c>
      <c r="RBE40" s="450" t="s">
        <v>327</v>
      </c>
      <c r="RBF40" s="450" t="s">
        <v>328</v>
      </c>
      <c r="RBG40" s="446" t="s">
        <v>329</v>
      </c>
      <c r="RBH40" s="446" t="s">
        <v>131</v>
      </c>
      <c r="RBI40" s="446" t="s">
        <v>146</v>
      </c>
      <c r="RBJ40" s="446">
        <v>1.3</v>
      </c>
      <c r="RBK40" s="451">
        <f>+VLOOKUP(RBF40,[111]Insumos!$A$2:$F$2700,5,FALSE)</f>
        <v>60333</v>
      </c>
      <c r="RBL40" s="451">
        <f>+ROUND(RBJ40*RBK40,0)</f>
        <v>78433</v>
      </c>
      <c r="RBM40" s="450" t="s">
        <v>327</v>
      </c>
      <c r="RBN40" s="450" t="s">
        <v>328</v>
      </c>
      <c r="RBO40" s="446" t="s">
        <v>329</v>
      </c>
      <c r="RBP40" s="446" t="s">
        <v>131</v>
      </c>
      <c r="RBQ40" s="446" t="s">
        <v>146</v>
      </c>
      <c r="RBR40" s="446">
        <v>1.3</v>
      </c>
      <c r="RBS40" s="451">
        <f>+VLOOKUP(RBN40,[111]Insumos!$A$2:$F$2700,5,FALSE)</f>
        <v>60333</v>
      </c>
      <c r="RBT40" s="451">
        <f>+ROUND(RBR40*RBS40,0)</f>
        <v>78433</v>
      </c>
      <c r="RBU40" s="450" t="s">
        <v>327</v>
      </c>
      <c r="RBV40" s="450" t="s">
        <v>328</v>
      </c>
      <c r="RBW40" s="446" t="s">
        <v>329</v>
      </c>
      <c r="RBX40" s="446" t="s">
        <v>131</v>
      </c>
      <c r="RBY40" s="446" t="s">
        <v>146</v>
      </c>
      <c r="RBZ40" s="446">
        <v>1.3</v>
      </c>
      <c r="RCA40" s="451">
        <f>+VLOOKUP(RBV40,[111]Insumos!$A$2:$F$2700,5,FALSE)</f>
        <v>60333</v>
      </c>
      <c r="RCB40" s="451">
        <f>+ROUND(RBZ40*RCA40,0)</f>
        <v>78433</v>
      </c>
      <c r="RCC40" s="450" t="s">
        <v>327</v>
      </c>
      <c r="RCD40" s="450" t="s">
        <v>328</v>
      </c>
      <c r="RCE40" s="446" t="s">
        <v>329</v>
      </c>
      <c r="RCF40" s="446" t="s">
        <v>131</v>
      </c>
      <c r="RCG40" s="446" t="s">
        <v>146</v>
      </c>
      <c r="RCH40" s="446">
        <v>1.3</v>
      </c>
      <c r="RCI40" s="451">
        <f>+VLOOKUP(RCD40,[111]Insumos!$A$2:$F$2700,5,FALSE)</f>
        <v>60333</v>
      </c>
      <c r="RCJ40" s="451">
        <f>+ROUND(RCH40*RCI40,0)</f>
        <v>78433</v>
      </c>
      <c r="RCK40" s="450" t="s">
        <v>327</v>
      </c>
      <c r="RCL40" s="450" t="s">
        <v>328</v>
      </c>
      <c r="RCM40" s="446" t="s">
        <v>329</v>
      </c>
      <c r="RCN40" s="446" t="s">
        <v>131</v>
      </c>
      <c r="RCO40" s="446" t="s">
        <v>146</v>
      </c>
      <c r="RCP40" s="446">
        <v>1.3</v>
      </c>
      <c r="RCQ40" s="451">
        <f>+VLOOKUP(RCL40,[111]Insumos!$A$2:$F$2700,5,FALSE)</f>
        <v>60333</v>
      </c>
      <c r="RCR40" s="451">
        <f>+ROUND(RCP40*RCQ40,0)</f>
        <v>78433</v>
      </c>
      <c r="RCS40" s="450" t="s">
        <v>327</v>
      </c>
      <c r="RCT40" s="450" t="s">
        <v>328</v>
      </c>
      <c r="RCU40" s="446" t="s">
        <v>329</v>
      </c>
      <c r="RCV40" s="446" t="s">
        <v>131</v>
      </c>
      <c r="RCW40" s="446" t="s">
        <v>146</v>
      </c>
      <c r="RCX40" s="446">
        <v>1.3</v>
      </c>
      <c r="RCY40" s="451">
        <f>+VLOOKUP(RCT40,[111]Insumos!$A$2:$F$2700,5,FALSE)</f>
        <v>60333</v>
      </c>
      <c r="RCZ40" s="451">
        <f>+ROUND(RCX40*RCY40,0)</f>
        <v>78433</v>
      </c>
      <c r="RDA40" s="450" t="s">
        <v>327</v>
      </c>
      <c r="RDB40" s="450" t="s">
        <v>328</v>
      </c>
      <c r="RDC40" s="446" t="s">
        <v>329</v>
      </c>
      <c r="RDD40" s="446" t="s">
        <v>131</v>
      </c>
      <c r="RDE40" s="446" t="s">
        <v>146</v>
      </c>
      <c r="RDF40" s="446">
        <v>1.3</v>
      </c>
      <c r="RDG40" s="451">
        <f>+VLOOKUP(RDB40,[111]Insumos!$A$2:$F$2700,5,FALSE)</f>
        <v>60333</v>
      </c>
      <c r="RDH40" s="451">
        <f>+ROUND(RDF40*RDG40,0)</f>
        <v>78433</v>
      </c>
      <c r="RDI40" s="450" t="s">
        <v>327</v>
      </c>
      <c r="RDJ40" s="450" t="s">
        <v>328</v>
      </c>
      <c r="RDK40" s="446" t="s">
        <v>329</v>
      </c>
      <c r="RDL40" s="446" t="s">
        <v>131</v>
      </c>
      <c r="RDM40" s="446" t="s">
        <v>146</v>
      </c>
      <c r="RDN40" s="446">
        <v>1.3</v>
      </c>
      <c r="RDO40" s="451">
        <f>+VLOOKUP(RDJ40,[111]Insumos!$A$2:$F$2700,5,FALSE)</f>
        <v>60333</v>
      </c>
      <c r="RDP40" s="451">
        <f>+ROUND(RDN40*RDO40,0)</f>
        <v>78433</v>
      </c>
      <c r="RDQ40" s="450" t="s">
        <v>327</v>
      </c>
      <c r="RDR40" s="450" t="s">
        <v>328</v>
      </c>
      <c r="RDS40" s="446" t="s">
        <v>329</v>
      </c>
      <c r="RDT40" s="446" t="s">
        <v>131</v>
      </c>
      <c r="RDU40" s="446" t="s">
        <v>146</v>
      </c>
      <c r="RDV40" s="446">
        <v>1.3</v>
      </c>
      <c r="RDW40" s="451">
        <f>+VLOOKUP(RDR40,[111]Insumos!$A$2:$F$2700,5,FALSE)</f>
        <v>60333</v>
      </c>
      <c r="RDX40" s="451">
        <f>+ROUND(RDV40*RDW40,0)</f>
        <v>78433</v>
      </c>
      <c r="RDY40" s="450" t="s">
        <v>327</v>
      </c>
      <c r="RDZ40" s="450" t="s">
        <v>328</v>
      </c>
      <c r="REA40" s="446" t="s">
        <v>329</v>
      </c>
      <c r="REB40" s="446" t="s">
        <v>131</v>
      </c>
      <c r="REC40" s="446" t="s">
        <v>146</v>
      </c>
      <c r="RED40" s="446">
        <v>1.3</v>
      </c>
      <c r="REE40" s="451">
        <f>+VLOOKUP(RDZ40,[111]Insumos!$A$2:$F$2700,5,FALSE)</f>
        <v>60333</v>
      </c>
      <c r="REF40" s="451">
        <f>+ROUND(RED40*REE40,0)</f>
        <v>78433</v>
      </c>
      <c r="REG40" s="450" t="s">
        <v>327</v>
      </c>
      <c r="REH40" s="450" t="s">
        <v>328</v>
      </c>
      <c r="REI40" s="446" t="s">
        <v>329</v>
      </c>
      <c r="REJ40" s="446" t="s">
        <v>131</v>
      </c>
      <c r="REK40" s="446" t="s">
        <v>146</v>
      </c>
      <c r="REL40" s="446">
        <v>1.3</v>
      </c>
      <c r="REM40" s="451">
        <f>+VLOOKUP(REH40,[111]Insumos!$A$2:$F$2700,5,FALSE)</f>
        <v>60333</v>
      </c>
      <c r="REN40" s="451">
        <f>+ROUND(REL40*REM40,0)</f>
        <v>78433</v>
      </c>
      <c r="REO40" s="450" t="s">
        <v>327</v>
      </c>
      <c r="REP40" s="450" t="s">
        <v>328</v>
      </c>
      <c r="REQ40" s="446" t="s">
        <v>329</v>
      </c>
      <c r="RER40" s="446" t="s">
        <v>131</v>
      </c>
      <c r="RES40" s="446" t="s">
        <v>146</v>
      </c>
      <c r="RET40" s="446">
        <v>1.3</v>
      </c>
      <c r="REU40" s="451">
        <f>+VLOOKUP(REP40,[111]Insumos!$A$2:$F$2700,5,FALSE)</f>
        <v>60333</v>
      </c>
      <c r="REV40" s="451">
        <f>+ROUND(RET40*REU40,0)</f>
        <v>78433</v>
      </c>
      <c r="REW40" s="450" t="s">
        <v>327</v>
      </c>
      <c r="REX40" s="450" t="s">
        <v>328</v>
      </c>
      <c r="REY40" s="446" t="s">
        <v>329</v>
      </c>
      <c r="REZ40" s="446" t="s">
        <v>131</v>
      </c>
      <c r="RFA40" s="446" t="s">
        <v>146</v>
      </c>
      <c r="RFB40" s="446">
        <v>1.3</v>
      </c>
      <c r="RFC40" s="451">
        <f>+VLOOKUP(REX40,[111]Insumos!$A$2:$F$2700,5,FALSE)</f>
        <v>60333</v>
      </c>
      <c r="RFD40" s="451">
        <f>+ROUND(RFB40*RFC40,0)</f>
        <v>78433</v>
      </c>
      <c r="RFE40" s="450" t="s">
        <v>327</v>
      </c>
      <c r="RFF40" s="450" t="s">
        <v>328</v>
      </c>
      <c r="RFG40" s="446" t="s">
        <v>329</v>
      </c>
      <c r="RFH40" s="446" t="s">
        <v>131</v>
      </c>
      <c r="RFI40" s="446" t="s">
        <v>146</v>
      </c>
      <c r="RFJ40" s="446">
        <v>1.3</v>
      </c>
      <c r="RFK40" s="451">
        <f>+VLOOKUP(RFF40,[111]Insumos!$A$2:$F$2700,5,FALSE)</f>
        <v>60333</v>
      </c>
      <c r="RFL40" s="451">
        <f>+ROUND(RFJ40*RFK40,0)</f>
        <v>78433</v>
      </c>
      <c r="RFM40" s="450" t="s">
        <v>327</v>
      </c>
      <c r="RFN40" s="450" t="s">
        <v>328</v>
      </c>
      <c r="RFO40" s="446" t="s">
        <v>329</v>
      </c>
      <c r="RFP40" s="446" t="s">
        <v>131</v>
      </c>
      <c r="RFQ40" s="446" t="s">
        <v>146</v>
      </c>
      <c r="RFR40" s="446">
        <v>1.3</v>
      </c>
      <c r="RFS40" s="451">
        <f>+VLOOKUP(RFN40,[111]Insumos!$A$2:$F$2700,5,FALSE)</f>
        <v>60333</v>
      </c>
      <c r="RFT40" s="451">
        <f>+ROUND(RFR40*RFS40,0)</f>
        <v>78433</v>
      </c>
      <c r="RFU40" s="450" t="s">
        <v>327</v>
      </c>
      <c r="RFV40" s="450" t="s">
        <v>328</v>
      </c>
      <c r="RFW40" s="446" t="s">
        <v>329</v>
      </c>
      <c r="RFX40" s="446" t="s">
        <v>131</v>
      </c>
      <c r="RFY40" s="446" t="s">
        <v>146</v>
      </c>
      <c r="RFZ40" s="446">
        <v>1.3</v>
      </c>
      <c r="RGA40" s="451">
        <f>+VLOOKUP(RFV40,[111]Insumos!$A$2:$F$2700,5,FALSE)</f>
        <v>60333</v>
      </c>
      <c r="RGB40" s="451">
        <f>+ROUND(RFZ40*RGA40,0)</f>
        <v>78433</v>
      </c>
      <c r="RGC40" s="450" t="s">
        <v>327</v>
      </c>
      <c r="RGD40" s="450" t="s">
        <v>328</v>
      </c>
      <c r="RGE40" s="446" t="s">
        <v>329</v>
      </c>
      <c r="RGF40" s="446" t="s">
        <v>131</v>
      </c>
      <c r="RGG40" s="446" t="s">
        <v>146</v>
      </c>
      <c r="RGH40" s="446">
        <v>1.3</v>
      </c>
      <c r="RGI40" s="451">
        <f>+VLOOKUP(RGD40,[111]Insumos!$A$2:$F$2700,5,FALSE)</f>
        <v>60333</v>
      </c>
      <c r="RGJ40" s="451">
        <f>+ROUND(RGH40*RGI40,0)</f>
        <v>78433</v>
      </c>
      <c r="RGK40" s="450" t="s">
        <v>327</v>
      </c>
      <c r="RGL40" s="450" t="s">
        <v>328</v>
      </c>
      <c r="RGM40" s="446" t="s">
        <v>329</v>
      </c>
      <c r="RGN40" s="446" t="s">
        <v>131</v>
      </c>
      <c r="RGO40" s="446" t="s">
        <v>146</v>
      </c>
      <c r="RGP40" s="446">
        <v>1.3</v>
      </c>
      <c r="RGQ40" s="451">
        <f>+VLOOKUP(RGL40,[111]Insumos!$A$2:$F$2700,5,FALSE)</f>
        <v>60333</v>
      </c>
      <c r="RGR40" s="451">
        <f>+ROUND(RGP40*RGQ40,0)</f>
        <v>78433</v>
      </c>
      <c r="RGS40" s="450" t="s">
        <v>327</v>
      </c>
      <c r="RGT40" s="450" t="s">
        <v>328</v>
      </c>
      <c r="RGU40" s="446" t="s">
        <v>329</v>
      </c>
      <c r="RGV40" s="446" t="s">
        <v>131</v>
      </c>
      <c r="RGW40" s="446" t="s">
        <v>146</v>
      </c>
      <c r="RGX40" s="446">
        <v>1.3</v>
      </c>
      <c r="RGY40" s="451">
        <f>+VLOOKUP(RGT40,[111]Insumos!$A$2:$F$2700,5,FALSE)</f>
        <v>60333</v>
      </c>
      <c r="RGZ40" s="451">
        <f>+ROUND(RGX40*RGY40,0)</f>
        <v>78433</v>
      </c>
      <c r="RHA40" s="450" t="s">
        <v>327</v>
      </c>
      <c r="RHB40" s="450" t="s">
        <v>328</v>
      </c>
      <c r="RHC40" s="446" t="s">
        <v>329</v>
      </c>
      <c r="RHD40" s="446" t="s">
        <v>131</v>
      </c>
      <c r="RHE40" s="446" t="s">
        <v>146</v>
      </c>
      <c r="RHF40" s="446">
        <v>1.3</v>
      </c>
      <c r="RHG40" s="451">
        <f>+VLOOKUP(RHB40,[111]Insumos!$A$2:$F$2700,5,FALSE)</f>
        <v>60333</v>
      </c>
      <c r="RHH40" s="451">
        <f>+ROUND(RHF40*RHG40,0)</f>
        <v>78433</v>
      </c>
      <c r="RHI40" s="450" t="s">
        <v>327</v>
      </c>
      <c r="RHJ40" s="450" t="s">
        <v>328</v>
      </c>
      <c r="RHK40" s="446" t="s">
        <v>329</v>
      </c>
      <c r="RHL40" s="446" t="s">
        <v>131</v>
      </c>
      <c r="RHM40" s="446" t="s">
        <v>146</v>
      </c>
      <c r="RHN40" s="446">
        <v>1.3</v>
      </c>
      <c r="RHO40" s="451">
        <f>+VLOOKUP(RHJ40,[111]Insumos!$A$2:$F$2700,5,FALSE)</f>
        <v>60333</v>
      </c>
      <c r="RHP40" s="451">
        <f>+ROUND(RHN40*RHO40,0)</f>
        <v>78433</v>
      </c>
      <c r="RHQ40" s="450" t="s">
        <v>327</v>
      </c>
      <c r="RHR40" s="450" t="s">
        <v>328</v>
      </c>
      <c r="RHS40" s="446" t="s">
        <v>329</v>
      </c>
      <c r="RHT40" s="446" t="s">
        <v>131</v>
      </c>
      <c r="RHU40" s="446" t="s">
        <v>146</v>
      </c>
      <c r="RHV40" s="446">
        <v>1.3</v>
      </c>
      <c r="RHW40" s="451">
        <f>+VLOOKUP(RHR40,[111]Insumos!$A$2:$F$2700,5,FALSE)</f>
        <v>60333</v>
      </c>
      <c r="RHX40" s="451">
        <f>+ROUND(RHV40*RHW40,0)</f>
        <v>78433</v>
      </c>
      <c r="RHY40" s="450" t="s">
        <v>327</v>
      </c>
      <c r="RHZ40" s="450" t="s">
        <v>328</v>
      </c>
      <c r="RIA40" s="446" t="s">
        <v>329</v>
      </c>
      <c r="RIB40" s="446" t="s">
        <v>131</v>
      </c>
      <c r="RIC40" s="446" t="s">
        <v>146</v>
      </c>
      <c r="RID40" s="446">
        <v>1.3</v>
      </c>
      <c r="RIE40" s="451">
        <f>+VLOOKUP(RHZ40,[111]Insumos!$A$2:$F$2700,5,FALSE)</f>
        <v>60333</v>
      </c>
      <c r="RIF40" s="451">
        <f>+ROUND(RID40*RIE40,0)</f>
        <v>78433</v>
      </c>
      <c r="RIG40" s="450" t="s">
        <v>327</v>
      </c>
      <c r="RIH40" s="450" t="s">
        <v>328</v>
      </c>
      <c r="RII40" s="446" t="s">
        <v>329</v>
      </c>
      <c r="RIJ40" s="446" t="s">
        <v>131</v>
      </c>
      <c r="RIK40" s="446" t="s">
        <v>146</v>
      </c>
      <c r="RIL40" s="446">
        <v>1.3</v>
      </c>
      <c r="RIM40" s="451">
        <f>+VLOOKUP(RIH40,[111]Insumos!$A$2:$F$2700,5,FALSE)</f>
        <v>60333</v>
      </c>
      <c r="RIN40" s="451">
        <f>+ROUND(RIL40*RIM40,0)</f>
        <v>78433</v>
      </c>
      <c r="RIO40" s="450" t="s">
        <v>327</v>
      </c>
      <c r="RIP40" s="450" t="s">
        <v>328</v>
      </c>
      <c r="RIQ40" s="446" t="s">
        <v>329</v>
      </c>
      <c r="RIR40" s="446" t="s">
        <v>131</v>
      </c>
      <c r="RIS40" s="446" t="s">
        <v>146</v>
      </c>
      <c r="RIT40" s="446">
        <v>1.3</v>
      </c>
      <c r="RIU40" s="451">
        <f>+VLOOKUP(RIP40,[111]Insumos!$A$2:$F$2700,5,FALSE)</f>
        <v>60333</v>
      </c>
      <c r="RIV40" s="451">
        <f>+ROUND(RIT40*RIU40,0)</f>
        <v>78433</v>
      </c>
      <c r="RIW40" s="450" t="s">
        <v>327</v>
      </c>
      <c r="RIX40" s="450" t="s">
        <v>328</v>
      </c>
      <c r="RIY40" s="446" t="s">
        <v>329</v>
      </c>
      <c r="RIZ40" s="446" t="s">
        <v>131</v>
      </c>
      <c r="RJA40" s="446" t="s">
        <v>146</v>
      </c>
      <c r="RJB40" s="446">
        <v>1.3</v>
      </c>
      <c r="RJC40" s="451">
        <f>+VLOOKUP(RIX40,[111]Insumos!$A$2:$F$2700,5,FALSE)</f>
        <v>60333</v>
      </c>
      <c r="RJD40" s="451">
        <f>+ROUND(RJB40*RJC40,0)</f>
        <v>78433</v>
      </c>
      <c r="RJE40" s="450" t="s">
        <v>327</v>
      </c>
      <c r="RJF40" s="450" t="s">
        <v>328</v>
      </c>
      <c r="RJG40" s="446" t="s">
        <v>329</v>
      </c>
      <c r="RJH40" s="446" t="s">
        <v>131</v>
      </c>
      <c r="RJI40" s="446" t="s">
        <v>146</v>
      </c>
      <c r="RJJ40" s="446">
        <v>1.3</v>
      </c>
      <c r="RJK40" s="451">
        <f>+VLOOKUP(RJF40,[111]Insumos!$A$2:$F$2700,5,FALSE)</f>
        <v>60333</v>
      </c>
      <c r="RJL40" s="451">
        <f>+ROUND(RJJ40*RJK40,0)</f>
        <v>78433</v>
      </c>
      <c r="RJM40" s="450" t="s">
        <v>327</v>
      </c>
      <c r="RJN40" s="450" t="s">
        <v>328</v>
      </c>
      <c r="RJO40" s="446" t="s">
        <v>329</v>
      </c>
      <c r="RJP40" s="446" t="s">
        <v>131</v>
      </c>
      <c r="RJQ40" s="446" t="s">
        <v>146</v>
      </c>
      <c r="RJR40" s="446">
        <v>1.3</v>
      </c>
      <c r="RJS40" s="451">
        <f>+VLOOKUP(RJN40,[111]Insumos!$A$2:$F$2700,5,FALSE)</f>
        <v>60333</v>
      </c>
      <c r="RJT40" s="451">
        <f>+ROUND(RJR40*RJS40,0)</f>
        <v>78433</v>
      </c>
      <c r="RJU40" s="450" t="s">
        <v>327</v>
      </c>
      <c r="RJV40" s="450" t="s">
        <v>328</v>
      </c>
      <c r="RJW40" s="446" t="s">
        <v>329</v>
      </c>
      <c r="RJX40" s="446" t="s">
        <v>131</v>
      </c>
      <c r="RJY40" s="446" t="s">
        <v>146</v>
      </c>
      <c r="RJZ40" s="446">
        <v>1.3</v>
      </c>
      <c r="RKA40" s="451">
        <f>+VLOOKUP(RJV40,[111]Insumos!$A$2:$F$2700,5,FALSE)</f>
        <v>60333</v>
      </c>
      <c r="RKB40" s="451">
        <f>+ROUND(RJZ40*RKA40,0)</f>
        <v>78433</v>
      </c>
      <c r="RKC40" s="450" t="s">
        <v>327</v>
      </c>
      <c r="RKD40" s="450" t="s">
        <v>328</v>
      </c>
      <c r="RKE40" s="446" t="s">
        <v>329</v>
      </c>
      <c r="RKF40" s="446" t="s">
        <v>131</v>
      </c>
      <c r="RKG40" s="446" t="s">
        <v>146</v>
      </c>
      <c r="RKH40" s="446">
        <v>1.3</v>
      </c>
      <c r="RKI40" s="451">
        <f>+VLOOKUP(RKD40,[111]Insumos!$A$2:$F$2700,5,FALSE)</f>
        <v>60333</v>
      </c>
      <c r="RKJ40" s="451">
        <f>+ROUND(RKH40*RKI40,0)</f>
        <v>78433</v>
      </c>
      <c r="RKK40" s="450" t="s">
        <v>327</v>
      </c>
      <c r="RKL40" s="450" t="s">
        <v>328</v>
      </c>
      <c r="RKM40" s="446" t="s">
        <v>329</v>
      </c>
      <c r="RKN40" s="446" t="s">
        <v>131</v>
      </c>
      <c r="RKO40" s="446" t="s">
        <v>146</v>
      </c>
      <c r="RKP40" s="446">
        <v>1.3</v>
      </c>
      <c r="RKQ40" s="451">
        <f>+VLOOKUP(RKL40,[111]Insumos!$A$2:$F$2700,5,FALSE)</f>
        <v>60333</v>
      </c>
      <c r="RKR40" s="451">
        <f>+ROUND(RKP40*RKQ40,0)</f>
        <v>78433</v>
      </c>
      <c r="RKS40" s="450" t="s">
        <v>327</v>
      </c>
      <c r="RKT40" s="450" t="s">
        <v>328</v>
      </c>
      <c r="RKU40" s="446" t="s">
        <v>329</v>
      </c>
      <c r="RKV40" s="446" t="s">
        <v>131</v>
      </c>
      <c r="RKW40" s="446" t="s">
        <v>146</v>
      </c>
      <c r="RKX40" s="446">
        <v>1.3</v>
      </c>
      <c r="RKY40" s="451">
        <f>+VLOOKUP(RKT40,[111]Insumos!$A$2:$F$2700,5,FALSE)</f>
        <v>60333</v>
      </c>
      <c r="RKZ40" s="451">
        <f>+ROUND(RKX40*RKY40,0)</f>
        <v>78433</v>
      </c>
      <c r="RLA40" s="450" t="s">
        <v>327</v>
      </c>
      <c r="RLB40" s="450" t="s">
        <v>328</v>
      </c>
      <c r="RLC40" s="446" t="s">
        <v>329</v>
      </c>
      <c r="RLD40" s="446" t="s">
        <v>131</v>
      </c>
      <c r="RLE40" s="446" t="s">
        <v>146</v>
      </c>
      <c r="RLF40" s="446">
        <v>1.3</v>
      </c>
      <c r="RLG40" s="451">
        <f>+VLOOKUP(RLB40,[111]Insumos!$A$2:$F$2700,5,FALSE)</f>
        <v>60333</v>
      </c>
      <c r="RLH40" s="451">
        <f>+ROUND(RLF40*RLG40,0)</f>
        <v>78433</v>
      </c>
      <c r="RLI40" s="450" t="s">
        <v>327</v>
      </c>
      <c r="RLJ40" s="450" t="s">
        <v>328</v>
      </c>
      <c r="RLK40" s="446" t="s">
        <v>329</v>
      </c>
      <c r="RLL40" s="446" t="s">
        <v>131</v>
      </c>
      <c r="RLM40" s="446" t="s">
        <v>146</v>
      </c>
      <c r="RLN40" s="446">
        <v>1.3</v>
      </c>
      <c r="RLO40" s="451">
        <f>+VLOOKUP(RLJ40,[111]Insumos!$A$2:$F$2700,5,FALSE)</f>
        <v>60333</v>
      </c>
      <c r="RLP40" s="451">
        <f>+ROUND(RLN40*RLO40,0)</f>
        <v>78433</v>
      </c>
      <c r="RLQ40" s="450" t="s">
        <v>327</v>
      </c>
      <c r="RLR40" s="450" t="s">
        <v>328</v>
      </c>
      <c r="RLS40" s="446" t="s">
        <v>329</v>
      </c>
      <c r="RLT40" s="446" t="s">
        <v>131</v>
      </c>
      <c r="RLU40" s="446" t="s">
        <v>146</v>
      </c>
      <c r="RLV40" s="446">
        <v>1.3</v>
      </c>
      <c r="RLW40" s="451">
        <f>+VLOOKUP(RLR40,[111]Insumos!$A$2:$F$2700,5,FALSE)</f>
        <v>60333</v>
      </c>
      <c r="RLX40" s="451">
        <f>+ROUND(RLV40*RLW40,0)</f>
        <v>78433</v>
      </c>
      <c r="RLY40" s="450" t="s">
        <v>327</v>
      </c>
      <c r="RLZ40" s="450" t="s">
        <v>328</v>
      </c>
      <c r="RMA40" s="446" t="s">
        <v>329</v>
      </c>
      <c r="RMB40" s="446" t="s">
        <v>131</v>
      </c>
      <c r="RMC40" s="446" t="s">
        <v>146</v>
      </c>
      <c r="RMD40" s="446">
        <v>1.3</v>
      </c>
      <c r="RME40" s="451">
        <f>+VLOOKUP(RLZ40,[111]Insumos!$A$2:$F$2700,5,FALSE)</f>
        <v>60333</v>
      </c>
      <c r="RMF40" s="451">
        <f>+ROUND(RMD40*RME40,0)</f>
        <v>78433</v>
      </c>
      <c r="RMG40" s="450" t="s">
        <v>327</v>
      </c>
      <c r="RMH40" s="450" t="s">
        <v>328</v>
      </c>
      <c r="RMI40" s="446" t="s">
        <v>329</v>
      </c>
      <c r="RMJ40" s="446" t="s">
        <v>131</v>
      </c>
      <c r="RMK40" s="446" t="s">
        <v>146</v>
      </c>
      <c r="RML40" s="446">
        <v>1.3</v>
      </c>
      <c r="RMM40" s="451">
        <f>+VLOOKUP(RMH40,[111]Insumos!$A$2:$F$2700,5,FALSE)</f>
        <v>60333</v>
      </c>
      <c r="RMN40" s="451">
        <f>+ROUND(RML40*RMM40,0)</f>
        <v>78433</v>
      </c>
      <c r="RMO40" s="450" t="s">
        <v>327</v>
      </c>
      <c r="RMP40" s="450" t="s">
        <v>328</v>
      </c>
      <c r="RMQ40" s="446" t="s">
        <v>329</v>
      </c>
      <c r="RMR40" s="446" t="s">
        <v>131</v>
      </c>
      <c r="RMS40" s="446" t="s">
        <v>146</v>
      </c>
      <c r="RMT40" s="446">
        <v>1.3</v>
      </c>
      <c r="RMU40" s="451">
        <f>+VLOOKUP(RMP40,[111]Insumos!$A$2:$F$2700,5,FALSE)</f>
        <v>60333</v>
      </c>
      <c r="RMV40" s="451">
        <f>+ROUND(RMT40*RMU40,0)</f>
        <v>78433</v>
      </c>
      <c r="RMW40" s="450" t="s">
        <v>327</v>
      </c>
      <c r="RMX40" s="450" t="s">
        <v>328</v>
      </c>
      <c r="RMY40" s="446" t="s">
        <v>329</v>
      </c>
      <c r="RMZ40" s="446" t="s">
        <v>131</v>
      </c>
      <c r="RNA40" s="446" t="s">
        <v>146</v>
      </c>
      <c r="RNB40" s="446">
        <v>1.3</v>
      </c>
      <c r="RNC40" s="451">
        <f>+VLOOKUP(RMX40,[111]Insumos!$A$2:$F$2700,5,FALSE)</f>
        <v>60333</v>
      </c>
      <c r="RND40" s="451">
        <f>+ROUND(RNB40*RNC40,0)</f>
        <v>78433</v>
      </c>
      <c r="RNE40" s="450" t="s">
        <v>327</v>
      </c>
      <c r="RNF40" s="450" t="s">
        <v>328</v>
      </c>
      <c r="RNG40" s="446" t="s">
        <v>329</v>
      </c>
      <c r="RNH40" s="446" t="s">
        <v>131</v>
      </c>
      <c r="RNI40" s="446" t="s">
        <v>146</v>
      </c>
      <c r="RNJ40" s="446">
        <v>1.3</v>
      </c>
      <c r="RNK40" s="451">
        <f>+VLOOKUP(RNF40,[111]Insumos!$A$2:$F$2700,5,FALSE)</f>
        <v>60333</v>
      </c>
      <c r="RNL40" s="451">
        <f>+ROUND(RNJ40*RNK40,0)</f>
        <v>78433</v>
      </c>
      <c r="RNM40" s="450" t="s">
        <v>327</v>
      </c>
      <c r="RNN40" s="450" t="s">
        <v>328</v>
      </c>
      <c r="RNO40" s="446" t="s">
        <v>329</v>
      </c>
      <c r="RNP40" s="446" t="s">
        <v>131</v>
      </c>
      <c r="RNQ40" s="446" t="s">
        <v>146</v>
      </c>
      <c r="RNR40" s="446">
        <v>1.3</v>
      </c>
      <c r="RNS40" s="451">
        <f>+VLOOKUP(RNN40,[111]Insumos!$A$2:$F$2700,5,FALSE)</f>
        <v>60333</v>
      </c>
      <c r="RNT40" s="451">
        <f>+ROUND(RNR40*RNS40,0)</f>
        <v>78433</v>
      </c>
      <c r="RNU40" s="450" t="s">
        <v>327</v>
      </c>
      <c r="RNV40" s="450" t="s">
        <v>328</v>
      </c>
      <c r="RNW40" s="446" t="s">
        <v>329</v>
      </c>
      <c r="RNX40" s="446" t="s">
        <v>131</v>
      </c>
      <c r="RNY40" s="446" t="s">
        <v>146</v>
      </c>
      <c r="RNZ40" s="446">
        <v>1.3</v>
      </c>
      <c r="ROA40" s="451">
        <f>+VLOOKUP(RNV40,[111]Insumos!$A$2:$F$2700,5,FALSE)</f>
        <v>60333</v>
      </c>
      <c r="ROB40" s="451">
        <f>+ROUND(RNZ40*ROA40,0)</f>
        <v>78433</v>
      </c>
      <c r="ROC40" s="450" t="s">
        <v>327</v>
      </c>
      <c r="ROD40" s="450" t="s">
        <v>328</v>
      </c>
      <c r="ROE40" s="446" t="s">
        <v>329</v>
      </c>
      <c r="ROF40" s="446" t="s">
        <v>131</v>
      </c>
      <c r="ROG40" s="446" t="s">
        <v>146</v>
      </c>
      <c r="ROH40" s="446">
        <v>1.3</v>
      </c>
      <c r="ROI40" s="451">
        <f>+VLOOKUP(ROD40,[111]Insumos!$A$2:$F$2700,5,FALSE)</f>
        <v>60333</v>
      </c>
      <c r="ROJ40" s="451">
        <f>+ROUND(ROH40*ROI40,0)</f>
        <v>78433</v>
      </c>
      <c r="ROK40" s="450" t="s">
        <v>327</v>
      </c>
      <c r="ROL40" s="450" t="s">
        <v>328</v>
      </c>
      <c r="ROM40" s="446" t="s">
        <v>329</v>
      </c>
      <c r="RON40" s="446" t="s">
        <v>131</v>
      </c>
      <c r="ROO40" s="446" t="s">
        <v>146</v>
      </c>
      <c r="ROP40" s="446">
        <v>1.3</v>
      </c>
      <c r="ROQ40" s="451">
        <f>+VLOOKUP(ROL40,[111]Insumos!$A$2:$F$2700,5,FALSE)</f>
        <v>60333</v>
      </c>
      <c r="ROR40" s="451">
        <f>+ROUND(ROP40*ROQ40,0)</f>
        <v>78433</v>
      </c>
      <c r="ROS40" s="450" t="s">
        <v>327</v>
      </c>
      <c r="ROT40" s="450" t="s">
        <v>328</v>
      </c>
      <c r="ROU40" s="446" t="s">
        <v>329</v>
      </c>
      <c r="ROV40" s="446" t="s">
        <v>131</v>
      </c>
      <c r="ROW40" s="446" t="s">
        <v>146</v>
      </c>
      <c r="ROX40" s="446">
        <v>1.3</v>
      </c>
      <c r="ROY40" s="451">
        <f>+VLOOKUP(ROT40,[111]Insumos!$A$2:$F$2700,5,FALSE)</f>
        <v>60333</v>
      </c>
      <c r="ROZ40" s="451">
        <f>+ROUND(ROX40*ROY40,0)</f>
        <v>78433</v>
      </c>
      <c r="RPA40" s="450" t="s">
        <v>327</v>
      </c>
      <c r="RPB40" s="450" t="s">
        <v>328</v>
      </c>
      <c r="RPC40" s="446" t="s">
        <v>329</v>
      </c>
      <c r="RPD40" s="446" t="s">
        <v>131</v>
      </c>
      <c r="RPE40" s="446" t="s">
        <v>146</v>
      </c>
      <c r="RPF40" s="446">
        <v>1.3</v>
      </c>
      <c r="RPG40" s="451">
        <f>+VLOOKUP(RPB40,[111]Insumos!$A$2:$F$2700,5,FALSE)</f>
        <v>60333</v>
      </c>
      <c r="RPH40" s="451">
        <f>+ROUND(RPF40*RPG40,0)</f>
        <v>78433</v>
      </c>
      <c r="RPI40" s="450" t="s">
        <v>327</v>
      </c>
      <c r="RPJ40" s="450" t="s">
        <v>328</v>
      </c>
      <c r="RPK40" s="446" t="s">
        <v>329</v>
      </c>
      <c r="RPL40" s="446" t="s">
        <v>131</v>
      </c>
      <c r="RPM40" s="446" t="s">
        <v>146</v>
      </c>
      <c r="RPN40" s="446">
        <v>1.3</v>
      </c>
      <c r="RPO40" s="451">
        <f>+VLOOKUP(RPJ40,[111]Insumos!$A$2:$F$2700,5,FALSE)</f>
        <v>60333</v>
      </c>
      <c r="RPP40" s="451">
        <f>+ROUND(RPN40*RPO40,0)</f>
        <v>78433</v>
      </c>
      <c r="RPQ40" s="450" t="s">
        <v>327</v>
      </c>
      <c r="RPR40" s="450" t="s">
        <v>328</v>
      </c>
      <c r="RPS40" s="446" t="s">
        <v>329</v>
      </c>
      <c r="RPT40" s="446" t="s">
        <v>131</v>
      </c>
      <c r="RPU40" s="446" t="s">
        <v>146</v>
      </c>
      <c r="RPV40" s="446">
        <v>1.3</v>
      </c>
      <c r="RPW40" s="451">
        <f>+VLOOKUP(RPR40,[111]Insumos!$A$2:$F$2700,5,FALSE)</f>
        <v>60333</v>
      </c>
      <c r="RPX40" s="451">
        <f>+ROUND(RPV40*RPW40,0)</f>
        <v>78433</v>
      </c>
      <c r="RPY40" s="450" t="s">
        <v>327</v>
      </c>
      <c r="RPZ40" s="450" t="s">
        <v>328</v>
      </c>
      <c r="RQA40" s="446" t="s">
        <v>329</v>
      </c>
      <c r="RQB40" s="446" t="s">
        <v>131</v>
      </c>
      <c r="RQC40" s="446" t="s">
        <v>146</v>
      </c>
      <c r="RQD40" s="446">
        <v>1.3</v>
      </c>
      <c r="RQE40" s="451">
        <f>+VLOOKUP(RPZ40,[111]Insumos!$A$2:$F$2700,5,FALSE)</f>
        <v>60333</v>
      </c>
      <c r="RQF40" s="451">
        <f>+ROUND(RQD40*RQE40,0)</f>
        <v>78433</v>
      </c>
      <c r="RQG40" s="450" t="s">
        <v>327</v>
      </c>
      <c r="RQH40" s="450" t="s">
        <v>328</v>
      </c>
      <c r="RQI40" s="446" t="s">
        <v>329</v>
      </c>
      <c r="RQJ40" s="446" t="s">
        <v>131</v>
      </c>
      <c r="RQK40" s="446" t="s">
        <v>146</v>
      </c>
      <c r="RQL40" s="446">
        <v>1.3</v>
      </c>
      <c r="RQM40" s="451">
        <f>+VLOOKUP(RQH40,[111]Insumos!$A$2:$F$2700,5,FALSE)</f>
        <v>60333</v>
      </c>
      <c r="RQN40" s="451">
        <f>+ROUND(RQL40*RQM40,0)</f>
        <v>78433</v>
      </c>
      <c r="RQO40" s="450" t="s">
        <v>327</v>
      </c>
      <c r="RQP40" s="450" t="s">
        <v>328</v>
      </c>
      <c r="RQQ40" s="446" t="s">
        <v>329</v>
      </c>
      <c r="RQR40" s="446" t="s">
        <v>131</v>
      </c>
      <c r="RQS40" s="446" t="s">
        <v>146</v>
      </c>
      <c r="RQT40" s="446">
        <v>1.3</v>
      </c>
      <c r="RQU40" s="451">
        <f>+VLOOKUP(RQP40,[111]Insumos!$A$2:$F$2700,5,FALSE)</f>
        <v>60333</v>
      </c>
      <c r="RQV40" s="451">
        <f>+ROUND(RQT40*RQU40,0)</f>
        <v>78433</v>
      </c>
      <c r="RQW40" s="450" t="s">
        <v>327</v>
      </c>
      <c r="RQX40" s="450" t="s">
        <v>328</v>
      </c>
      <c r="RQY40" s="446" t="s">
        <v>329</v>
      </c>
      <c r="RQZ40" s="446" t="s">
        <v>131</v>
      </c>
      <c r="RRA40" s="446" t="s">
        <v>146</v>
      </c>
      <c r="RRB40" s="446">
        <v>1.3</v>
      </c>
      <c r="RRC40" s="451">
        <f>+VLOOKUP(RQX40,[111]Insumos!$A$2:$F$2700,5,FALSE)</f>
        <v>60333</v>
      </c>
      <c r="RRD40" s="451">
        <f>+ROUND(RRB40*RRC40,0)</f>
        <v>78433</v>
      </c>
      <c r="RRE40" s="450" t="s">
        <v>327</v>
      </c>
      <c r="RRF40" s="450" t="s">
        <v>328</v>
      </c>
      <c r="RRG40" s="446" t="s">
        <v>329</v>
      </c>
      <c r="RRH40" s="446" t="s">
        <v>131</v>
      </c>
      <c r="RRI40" s="446" t="s">
        <v>146</v>
      </c>
      <c r="RRJ40" s="446">
        <v>1.3</v>
      </c>
      <c r="RRK40" s="451">
        <f>+VLOOKUP(RRF40,[111]Insumos!$A$2:$F$2700,5,FALSE)</f>
        <v>60333</v>
      </c>
      <c r="RRL40" s="451">
        <f>+ROUND(RRJ40*RRK40,0)</f>
        <v>78433</v>
      </c>
      <c r="RRM40" s="450" t="s">
        <v>327</v>
      </c>
      <c r="RRN40" s="450" t="s">
        <v>328</v>
      </c>
      <c r="RRO40" s="446" t="s">
        <v>329</v>
      </c>
      <c r="RRP40" s="446" t="s">
        <v>131</v>
      </c>
      <c r="RRQ40" s="446" t="s">
        <v>146</v>
      </c>
      <c r="RRR40" s="446">
        <v>1.3</v>
      </c>
      <c r="RRS40" s="451">
        <f>+VLOOKUP(RRN40,[111]Insumos!$A$2:$F$2700,5,FALSE)</f>
        <v>60333</v>
      </c>
      <c r="RRT40" s="451">
        <f>+ROUND(RRR40*RRS40,0)</f>
        <v>78433</v>
      </c>
      <c r="RRU40" s="450" t="s">
        <v>327</v>
      </c>
      <c r="RRV40" s="450" t="s">
        <v>328</v>
      </c>
      <c r="RRW40" s="446" t="s">
        <v>329</v>
      </c>
      <c r="RRX40" s="446" t="s">
        <v>131</v>
      </c>
      <c r="RRY40" s="446" t="s">
        <v>146</v>
      </c>
      <c r="RRZ40" s="446">
        <v>1.3</v>
      </c>
      <c r="RSA40" s="451">
        <f>+VLOOKUP(RRV40,[111]Insumos!$A$2:$F$2700,5,FALSE)</f>
        <v>60333</v>
      </c>
      <c r="RSB40" s="451">
        <f>+ROUND(RRZ40*RSA40,0)</f>
        <v>78433</v>
      </c>
      <c r="RSC40" s="450" t="s">
        <v>327</v>
      </c>
      <c r="RSD40" s="450" t="s">
        <v>328</v>
      </c>
      <c r="RSE40" s="446" t="s">
        <v>329</v>
      </c>
      <c r="RSF40" s="446" t="s">
        <v>131</v>
      </c>
      <c r="RSG40" s="446" t="s">
        <v>146</v>
      </c>
      <c r="RSH40" s="446">
        <v>1.3</v>
      </c>
      <c r="RSI40" s="451">
        <f>+VLOOKUP(RSD40,[111]Insumos!$A$2:$F$2700,5,FALSE)</f>
        <v>60333</v>
      </c>
      <c r="RSJ40" s="451">
        <f>+ROUND(RSH40*RSI40,0)</f>
        <v>78433</v>
      </c>
      <c r="RSK40" s="450" t="s">
        <v>327</v>
      </c>
      <c r="RSL40" s="450" t="s">
        <v>328</v>
      </c>
      <c r="RSM40" s="446" t="s">
        <v>329</v>
      </c>
      <c r="RSN40" s="446" t="s">
        <v>131</v>
      </c>
      <c r="RSO40" s="446" t="s">
        <v>146</v>
      </c>
      <c r="RSP40" s="446">
        <v>1.3</v>
      </c>
      <c r="RSQ40" s="451">
        <f>+VLOOKUP(RSL40,[111]Insumos!$A$2:$F$2700,5,FALSE)</f>
        <v>60333</v>
      </c>
      <c r="RSR40" s="451">
        <f>+ROUND(RSP40*RSQ40,0)</f>
        <v>78433</v>
      </c>
      <c r="RSS40" s="450" t="s">
        <v>327</v>
      </c>
      <c r="RST40" s="450" t="s">
        <v>328</v>
      </c>
      <c r="RSU40" s="446" t="s">
        <v>329</v>
      </c>
      <c r="RSV40" s="446" t="s">
        <v>131</v>
      </c>
      <c r="RSW40" s="446" t="s">
        <v>146</v>
      </c>
      <c r="RSX40" s="446">
        <v>1.3</v>
      </c>
      <c r="RSY40" s="451">
        <f>+VLOOKUP(RST40,[111]Insumos!$A$2:$F$2700,5,FALSE)</f>
        <v>60333</v>
      </c>
      <c r="RSZ40" s="451">
        <f>+ROUND(RSX40*RSY40,0)</f>
        <v>78433</v>
      </c>
      <c r="RTA40" s="450" t="s">
        <v>327</v>
      </c>
      <c r="RTB40" s="450" t="s">
        <v>328</v>
      </c>
      <c r="RTC40" s="446" t="s">
        <v>329</v>
      </c>
      <c r="RTD40" s="446" t="s">
        <v>131</v>
      </c>
      <c r="RTE40" s="446" t="s">
        <v>146</v>
      </c>
      <c r="RTF40" s="446">
        <v>1.3</v>
      </c>
      <c r="RTG40" s="451">
        <f>+VLOOKUP(RTB40,[111]Insumos!$A$2:$F$2700,5,FALSE)</f>
        <v>60333</v>
      </c>
      <c r="RTH40" s="451">
        <f>+ROUND(RTF40*RTG40,0)</f>
        <v>78433</v>
      </c>
      <c r="RTI40" s="450" t="s">
        <v>327</v>
      </c>
      <c r="RTJ40" s="450" t="s">
        <v>328</v>
      </c>
      <c r="RTK40" s="446" t="s">
        <v>329</v>
      </c>
      <c r="RTL40" s="446" t="s">
        <v>131</v>
      </c>
      <c r="RTM40" s="446" t="s">
        <v>146</v>
      </c>
      <c r="RTN40" s="446">
        <v>1.3</v>
      </c>
      <c r="RTO40" s="451">
        <f>+VLOOKUP(RTJ40,[111]Insumos!$A$2:$F$2700,5,FALSE)</f>
        <v>60333</v>
      </c>
      <c r="RTP40" s="451">
        <f>+ROUND(RTN40*RTO40,0)</f>
        <v>78433</v>
      </c>
      <c r="RTQ40" s="450" t="s">
        <v>327</v>
      </c>
      <c r="RTR40" s="450" t="s">
        <v>328</v>
      </c>
      <c r="RTS40" s="446" t="s">
        <v>329</v>
      </c>
      <c r="RTT40" s="446" t="s">
        <v>131</v>
      </c>
      <c r="RTU40" s="446" t="s">
        <v>146</v>
      </c>
      <c r="RTV40" s="446">
        <v>1.3</v>
      </c>
      <c r="RTW40" s="451">
        <f>+VLOOKUP(RTR40,[111]Insumos!$A$2:$F$2700,5,FALSE)</f>
        <v>60333</v>
      </c>
      <c r="RTX40" s="451">
        <f>+ROUND(RTV40*RTW40,0)</f>
        <v>78433</v>
      </c>
      <c r="RTY40" s="450" t="s">
        <v>327</v>
      </c>
      <c r="RTZ40" s="450" t="s">
        <v>328</v>
      </c>
      <c r="RUA40" s="446" t="s">
        <v>329</v>
      </c>
      <c r="RUB40" s="446" t="s">
        <v>131</v>
      </c>
      <c r="RUC40" s="446" t="s">
        <v>146</v>
      </c>
      <c r="RUD40" s="446">
        <v>1.3</v>
      </c>
      <c r="RUE40" s="451">
        <f>+VLOOKUP(RTZ40,[111]Insumos!$A$2:$F$2700,5,FALSE)</f>
        <v>60333</v>
      </c>
      <c r="RUF40" s="451">
        <f>+ROUND(RUD40*RUE40,0)</f>
        <v>78433</v>
      </c>
      <c r="RUG40" s="450" t="s">
        <v>327</v>
      </c>
      <c r="RUH40" s="450" t="s">
        <v>328</v>
      </c>
      <c r="RUI40" s="446" t="s">
        <v>329</v>
      </c>
      <c r="RUJ40" s="446" t="s">
        <v>131</v>
      </c>
      <c r="RUK40" s="446" t="s">
        <v>146</v>
      </c>
      <c r="RUL40" s="446">
        <v>1.3</v>
      </c>
      <c r="RUM40" s="451">
        <f>+VLOOKUP(RUH40,[111]Insumos!$A$2:$F$2700,5,FALSE)</f>
        <v>60333</v>
      </c>
      <c r="RUN40" s="451">
        <f>+ROUND(RUL40*RUM40,0)</f>
        <v>78433</v>
      </c>
      <c r="RUO40" s="450" t="s">
        <v>327</v>
      </c>
      <c r="RUP40" s="450" t="s">
        <v>328</v>
      </c>
      <c r="RUQ40" s="446" t="s">
        <v>329</v>
      </c>
      <c r="RUR40" s="446" t="s">
        <v>131</v>
      </c>
      <c r="RUS40" s="446" t="s">
        <v>146</v>
      </c>
      <c r="RUT40" s="446">
        <v>1.3</v>
      </c>
      <c r="RUU40" s="451">
        <f>+VLOOKUP(RUP40,[111]Insumos!$A$2:$F$2700,5,FALSE)</f>
        <v>60333</v>
      </c>
      <c r="RUV40" s="451">
        <f>+ROUND(RUT40*RUU40,0)</f>
        <v>78433</v>
      </c>
      <c r="RUW40" s="450" t="s">
        <v>327</v>
      </c>
      <c r="RUX40" s="450" t="s">
        <v>328</v>
      </c>
      <c r="RUY40" s="446" t="s">
        <v>329</v>
      </c>
      <c r="RUZ40" s="446" t="s">
        <v>131</v>
      </c>
      <c r="RVA40" s="446" t="s">
        <v>146</v>
      </c>
      <c r="RVB40" s="446">
        <v>1.3</v>
      </c>
      <c r="RVC40" s="451">
        <f>+VLOOKUP(RUX40,[111]Insumos!$A$2:$F$2700,5,FALSE)</f>
        <v>60333</v>
      </c>
      <c r="RVD40" s="451">
        <f>+ROUND(RVB40*RVC40,0)</f>
        <v>78433</v>
      </c>
      <c r="RVE40" s="450" t="s">
        <v>327</v>
      </c>
      <c r="RVF40" s="450" t="s">
        <v>328</v>
      </c>
      <c r="RVG40" s="446" t="s">
        <v>329</v>
      </c>
      <c r="RVH40" s="446" t="s">
        <v>131</v>
      </c>
      <c r="RVI40" s="446" t="s">
        <v>146</v>
      </c>
      <c r="RVJ40" s="446">
        <v>1.3</v>
      </c>
      <c r="RVK40" s="451">
        <f>+VLOOKUP(RVF40,[111]Insumos!$A$2:$F$2700,5,FALSE)</f>
        <v>60333</v>
      </c>
      <c r="RVL40" s="451">
        <f>+ROUND(RVJ40*RVK40,0)</f>
        <v>78433</v>
      </c>
      <c r="RVM40" s="450" t="s">
        <v>327</v>
      </c>
      <c r="RVN40" s="450" t="s">
        <v>328</v>
      </c>
      <c r="RVO40" s="446" t="s">
        <v>329</v>
      </c>
      <c r="RVP40" s="446" t="s">
        <v>131</v>
      </c>
      <c r="RVQ40" s="446" t="s">
        <v>146</v>
      </c>
      <c r="RVR40" s="446">
        <v>1.3</v>
      </c>
      <c r="RVS40" s="451">
        <f>+VLOOKUP(RVN40,[111]Insumos!$A$2:$F$2700,5,FALSE)</f>
        <v>60333</v>
      </c>
      <c r="RVT40" s="451">
        <f>+ROUND(RVR40*RVS40,0)</f>
        <v>78433</v>
      </c>
      <c r="RVU40" s="450" t="s">
        <v>327</v>
      </c>
      <c r="RVV40" s="450" t="s">
        <v>328</v>
      </c>
      <c r="RVW40" s="446" t="s">
        <v>329</v>
      </c>
      <c r="RVX40" s="446" t="s">
        <v>131</v>
      </c>
      <c r="RVY40" s="446" t="s">
        <v>146</v>
      </c>
      <c r="RVZ40" s="446">
        <v>1.3</v>
      </c>
      <c r="RWA40" s="451">
        <f>+VLOOKUP(RVV40,[111]Insumos!$A$2:$F$2700,5,FALSE)</f>
        <v>60333</v>
      </c>
      <c r="RWB40" s="451">
        <f>+ROUND(RVZ40*RWA40,0)</f>
        <v>78433</v>
      </c>
      <c r="RWC40" s="450" t="s">
        <v>327</v>
      </c>
      <c r="RWD40" s="450" t="s">
        <v>328</v>
      </c>
      <c r="RWE40" s="446" t="s">
        <v>329</v>
      </c>
      <c r="RWF40" s="446" t="s">
        <v>131</v>
      </c>
      <c r="RWG40" s="446" t="s">
        <v>146</v>
      </c>
      <c r="RWH40" s="446">
        <v>1.3</v>
      </c>
      <c r="RWI40" s="451">
        <f>+VLOOKUP(RWD40,[111]Insumos!$A$2:$F$2700,5,FALSE)</f>
        <v>60333</v>
      </c>
      <c r="RWJ40" s="451">
        <f>+ROUND(RWH40*RWI40,0)</f>
        <v>78433</v>
      </c>
      <c r="RWK40" s="450" t="s">
        <v>327</v>
      </c>
      <c r="RWL40" s="450" t="s">
        <v>328</v>
      </c>
      <c r="RWM40" s="446" t="s">
        <v>329</v>
      </c>
      <c r="RWN40" s="446" t="s">
        <v>131</v>
      </c>
      <c r="RWO40" s="446" t="s">
        <v>146</v>
      </c>
      <c r="RWP40" s="446">
        <v>1.3</v>
      </c>
      <c r="RWQ40" s="451">
        <f>+VLOOKUP(RWL40,[111]Insumos!$A$2:$F$2700,5,FALSE)</f>
        <v>60333</v>
      </c>
      <c r="RWR40" s="451">
        <f>+ROUND(RWP40*RWQ40,0)</f>
        <v>78433</v>
      </c>
      <c r="RWS40" s="450" t="s">
        <v>327</v>
      </c>
      <c r="RWT40" s="450" t="s">
        <v>328</v>
      </c>
      <c r="RWU40" s="446" t="s">
        <v>329</v>
      </c>
      <c r="RWV40" s="446" t="s">
        <v>131</v>
      </c>
      <c r="RWW40" s="446" t="s">
        <v>146</v>
      </c>
      <c r="RWX40" s="446">
        <v>1.3</v>
      </c>
      <c r="RWY40" s="451">
        <f>+VLOOKUP(RWT40,[111]Insumos!$A$2:$F$2700,5,FALSE)</f>
        <v>60333</v>
      </c>
      <c r="RWZ40" s="451">
        <f>+ROUND(RWX40*RWY40,0)</f>
        <v>78433</v>
      </c>
      <c r="RXA40" s="450" t="s">
        <v>327</v>
      </c>
      <c r="RXB40" s="450" t="s">
        <v>328</v>
      </c>
      <c r="RXC40" s="446" t="s">
        <v>329</v>
      </c>
      <c r="RXD40" s="446" t="s">
        <v>131</v>
      </c>
      <c r="RXE40" s="446" t="s">
        <v>146</v>
      </c>
      <c r="RXF40" s="446">
        <v>1.3</v>
      </c>
      <c r="RXG40" s="451">
        <f>+VLOOKUP(RXB40,[111]Insumos!$A$2:$F$2700,5,FALSE)</f>
        <v>60333</v>
      </c>
      <c r="RXH40" s="451">
        <f>+ROUND(RXF40*RXG40,0)</f>
        <v>78433</v>
      </c>
      <c r="RXI40" s="450" t="s">
        <v>327</v>
      </c>
      <c r="RXJ40" s="450" t="s">
        <v>328</v>
      </c>
      <c r="RXK40" s="446" t="s">
        <v>329</v>
      </c>
      <c r="RXL40" s="446" t="s">
        <v>131</v>
      </c>
      <c r="RXM40" s="446" t="s">
        <v>146</v>
      </c>
      <c r="RXN40" s="446">
        <v>1.3</v>
      </c>
      <c r="RXO40" s="451">
        <f>+VLOOKUP(RXJ40,[111]Insumos!$A$2:$F$2700,5,FALSE)</f>
        <v>60333</v>
      </c>
      <c r="RXP40" s="451">
        <f>+ROUND(RXN40*RXO40,0)</f>
        <v>78433</v>
      </c>
      <c r="RXQ40" s="450" t="s">
        <v>327</v>
      </c>
      <c r="RXR40" s="450" t="s">
        <v>328</v>
      </c>
      <c r="RXS40" s="446" t="s">
        <v>329</v>
      </c>
      <c r="RXT40" s="446" t="s">
        <v>131</v>
      </c>
      <c r="RXU40" s="446" t="s">
        <v>146</v>
      </c>
      <c r="RXV40" s="446">
        <v>1.3</v>
      </c>
      <c r="RXW40" s="451">
        <f>+VLOOKUP(RXR40,[111]Insumos!$A$2:$F$2700,5,FALSE)</f>
        <v>60333</v>
      </c>
      <c r="RXX40" s="451">
        <f>+ROUND(RXV40*RXW40,0)</f>
        <v>78433</v>
      </c>
      <c r="RXY40" s="450" t="s">
        <v>327</v>
      </c>
      <c r="RXZ40" s="450" t="s">
        <v>328</v>
      </c>
      <c r="RYA40" s="446" t="s">
        <v>329</v>
      </c>
      <c r="RYB40" s="446" t="s">
        <v>131</v>
      </c>
      <c r="RYC40" s="446" t="s">
        <v>146</v>
      </c>
      <c r="RYD40" s="446">
        <v>1.3</v>
      </c>
      <c r="RYE40" s="451">
        <f>+VLOOKUP(RXZ40,[111]Insumos!$A$2:$F$2700,5,FALSE)</f>
        <v>60333</v>
      </c>
      <c r="RYF40" s="451">
        <f>+ROUND(RYD40*RYE40,0)</f>
        <v>78433</v>
      </c>
      <c r="RYG40" s="450" t="s">
        <v>327</v>
      </c>
      <c r="RYH40" s="450" t="s">
        <v>328</v>
      </c>
      <c r="RYI40" s="446" t="s">
        <v>329</v>
      </c>
      <c r="RYJ40" s="446" t="s">
        <v>131</v>
      </c>
      <c r="RYK40" s="446" t="s">
        <v>146</v>
      </c>
      <c r="RYL40" s="446">
        <v>1.3</v>
      </c>
      <c r="RYM40" s="451">
        <f>+VLOOKUP(RYH40,[111]Insumos!$A$2:$F$2700,5,FALSE)</f>
        <v>60333</v>
      </c>
      <c r="RYN40" s="451">
        <f>+ROUND(RYL40*RYM40,0)</f>
        <v>78433</v>
      </c>
      <c r="RYO40" s="450" t="s">
        <v>327</v>
      </c>
      <c r="RYP40" s="450" t="s">
        <v>328</v>
      </c>
      <c r="RYQ40" s="446" t="s">
        <v>329</v>
      </c>
      <c r="RYR40" s="446" t="s">
        <v>131</v>
      </c>
      <c r="RYS40" s="446" t="s">
        <v>146</v>
      </c>
      <c r="RYT40" s="446">
        <v>1.3</v>
      </c>
      <c r="RYU40" s="451">
        <f>+VLOOKUP(RYP40,[111]Insumos!$A$2:$F$2700,5,FALSE)</f>
        <v>60333</v>
      </c>
      <c r="RYV40" s="451">
        <f>+ROUND(RYT40*RYU40,0)</f>
        <v>78433</v>
      </c>
      <c r="RYW40" s="450" t="s">
        <v>327</v>
      </c>
      <c r="RYX40" s="450" t="s">
        <v>328</v>
      </c>
      <c r="RYY40" s="446" t="s">
        <v>329</v>
      </c>
      <c r="RYZ40" s="446" t="s">
        <v>131</v>
      </c>
      <c r="RZA40" s="446" t="s">
        <v>146</v>
      </c>
      <c r="RZB40" s="446">
        <v>1.3</v>
      </c>
      <c r="RZC40" s="451">
        <f>+VLOOKUP(RYX40,[111]Insumos!$A$2:$F$2700,5,FALSE)</f>
        <v>60333</v>
      </c>
      <c r="RZD40" s="451">
        <f>+ROUND(RZB40*RZC40,0)</f>
        <v>78433</v>
      </c>
      <c r="RZE40" s="450" t="s">
        <v>327</v>
      </c>
      <c r="RZF40" s="450" t="s">
        <v>328</v>
      </c>
      <c r="RZG40" s="446" t="s">
        <v>329</v>
      </c>
      <c r="RZH40" s="446" t="s">
        <v>131</v>
      </c>
      <c r="RZI40" s="446" t="s">
        <v>146</v>
      </c>
      <c r="RZJ40" s="446">
        <v>1.3</v>
      </c>
      <c r="RZK40" s="451">
        <f>+VLOOKUP(RZF40,[111]Insumos!$A$2:$F$2700,5,FALSE)</f>
        <v>60333</v>
      </c>
      <c r="RZL40" s="451">
        <f>+ROUND(RZJ40*RZK40,0)</f>
        <v>78433</v>
      </c>
      <c r="RZM40" s="450" t="s">
        <v>327</v>
      </c>
      <c r="RZN40" s="450" t="s">
        <v>328</v>
      </c>
      <c r="RZO40" s="446" t="s">
        <v>329</v>
      </c>
      <c r="RZP40" s="446" t="s">
        <v>131</v>
      </c>
      <c r="RZQ40" s="446" t="s">
        <v>146</v>
      </c>
      <c r="RZR40" s="446">
        <v>1.3</v>
      </c>
      <c r="RZS40" s="451">
        <f>+VLOOKUP(RZN40,[111]Insumos!$A$2:$F$2700,5,FALSE)</f>
        <v>60333</v>
      </c>
      <c r="RZT40" s="451">
        <f>+ROUND(RZR40*RZS40,0)</f>
        <v>78433</v>
      </c>
      <c r="RZU40" s="450" t="s">
        <v>327</v>
      </c>
      <c r="RZV40" s="450" t="s">
        <v>328</v>
      </c>
      <c r="RZW40" s="446" t="s">
        <v>329</v>
      </c>
      <c r="RZX40" s="446" t="s">
        <v>131</v>
      </c>
      <c r="RZY40" s="446" t="s">
        <v>146</v>
      </c>
      <c r="RZZ40" s="446">
        <v>1.3</v>
      </c>
      <c r="SAA40" s="451">
        <f>+VLOOKUP(RZV40,[111]Insumos!$A$2:$F$2700,5,FALSE)</f>
        <v>60333</v>
      </c>
      <c r="SAB40" s="451">
        <f>+ROUND(RZZ40*SAA40,0)</f>
        <v>78433</v>
      </c>
      <c r="SAC40" s="450" t="s">
        <v>327</v>
      </c>
      <c r="SAD40" s="450" t="s">
        <v>328</v>
      </c>
      <c r="SAE40" s="446" t="s">
        <v>329</v>
      </c>
      <c r="SAF40" s="446" t="s">
        <v>131</v>
      </c>
      <c r="SAG40" s="446" t="s">
        <v>146</v>
      </c>
      <c r="SAH40" s="446">
        <v>1.3</v>
      </c>
      <c r="SAI40" s="451">
        <f>+VLOOKUP(SAD40,[111]Insumos!$A$2:$F$2700,5,FALSE)</f>
        <v>60333</v>
      </c>
      <c r="SAJ40" s="451">
        <f>+ROUND(SAH40*SAI40,0)</f>
        <v>78433</v>
      </c>
      <c r="SAK40" s="450" t="s">
        <v>327</v>
      </c>
      <c r="SAL40" s="450" t="s">
        <v>328</v>
      </c>
      <c r="SAM40" s="446" t="s">
        <v>329</v>
      </c>
      <c r="SAN40" s="446" t="s">
        <v>131</v>
      </c>
      <c r="SAO40" s="446" t="s">
        <v>146</v>
      </c>
      <c r="SAP40" s="446">
        <v>1.3</v>
      </c>
      <c r="SAQ40" s="451">
        <f>+VLOOKUP(SAL40,[111]Insumos!$A$2:$F$2700,5,FALSE)</f>
        <v>60333</v>
      </c>
      <c r="SAR40" s="451">
        <f>+ROUND(SAP40*SAQ40,0)</f>
        <v>78433</v>
      </c>
      <c r="SAS40" s="450" t="s">
        <v>327</v>
      </c>
      <c r="SAT40" s="450" t="s">
        <v>328</v>
      </c>
      <c r="SAU40" s="446" t="s">
        <v>329</v>
      </c>
      <c r="SAV40" s="446" t="s">
        <v>131</v>
      </c>
      <c r="SAW40" s="446" t="s">
        <v>146</v>
      </c>
      <c r="SAX40" s="446">
        <v>1.3</v>
      </c>
      <c r="SAY40" s="451">
        <f>+VLOOKUP(SAT40,[111]Insumos!$A$2:$F$2700,5,FALSE)</f>
        <v>60333</v>
      </c>
      <c r="SAZ40" s="451">
        <f>+ROUND(SAX40*SAY40,0)</f>
        <v>78433</v>
      </c>
      <c r="SBA40" s="450" t="s">
        <v>327</v>
      </c>
      <c r="SBB40" s="450" t="s">
        <v>328</v>
      </c>
      <c r="SBC40" s="446" t="s">
        <v>329</v>
      </c>
      <c r="SBD40" s="446" t="s">
        <v>131</v>
      </c>
      <c r="SBE40" s="446" t="s">
        <v>146</v>
      </c>
      <c r="SBF40" s="446">
        <v>1.3</v>
      </c>
      <c r="SBG40" s="451">
        <f>+VLOOKUP(SBB40,[111]Insumos!$A$2:$F$2700,5,FALSE)</f>
        <v>60333</v>
      </c>
      <c r="SBH40" s="451">
        <f>+ROUND(SBF40*SBG40,0)</f>
        <v>78433</v>
      </c>
      <c r="SBI40" s="450" t="s">
        <v>327</v>
      </c>
      <c r="SBJ40" s="450" t="s">
        <v>328</v>
      </c>
      <c r="SBK40" s="446" t="s">
        <v>329</v>
      </c>
      <c r="SBL40" s="446" t="s">
        <v>131</v>
      </c>
      <c r="SBM40" s="446" t="s">
        <v>146</v>
      </c>
      <c r="SBN40" s="446">
        <v>1.3</v>
      </c>
      <c r="SBO40" s="451">
        <f>+VLOOKUP(SBJ40,[111]Insumos!$A$2:$F$2700,5,FALSE)</f>
        <v>60333</v>
      </c>
      <c r="SBP40" s="451">
        <f>+ROUND(SBN40*SBO40,0)</f>
        <v>78433</v>
      </c>
      <c r="SBQ40" s="450" t="s">
        <v>327</v>
      </c>
      <c r="SBR40" s="450" t="s">
        <v>328</v>
      </c>
      <c r="SBS40" s="446" t="s">
        <v>329</v>
      </c>
      <c r="SBT40" s="446" t="s">
        <v>131</v>
      </c>
      <c r="SBU40" s="446" t="s">
        <v>146</v>
      </c>
      <c r="SBV40" s="446">
        <v>1.3</v>
      </c>
      <c r="SBW40" s="451">
        <f>+VLOOKUP(SBR40,[111]Insumos!$A$2:$F$2700,5,FALSE)</f>
        <v>60333</v>
      </c>
      <c r="SBX40" s="451">
        <f>+ROUND(SBV40*SBW40,0)</f>
        <v>78433</v>
      </c>
      <c r="SBY40" s="450" t="s">
        <v>327</v>
      </c>
      <c r="SBZ40" s="450" t="s">
        <v>328</v>
      </c>
      <c r="SCA40" s="446" t="s">
        <v>329</v>
      </c>
      <c r="SCB40" s="446" t="s">
        <v>131</v>
      </c>
      <c r="SCC40" s="446" t="s">
        <v>146</v>
      </c>
      <c r="SCD40" s="446">
        <v>1.3</v>
      </c>
      <c r="SCE40" s="451">
        <f>+VLOOKUP(SBZ40,[111]Insumos!$A$2:$F$2700,5,FALSE)</f>
        <v>60333</v>
      </c>
      <c r="SCF40" s="451">
        <f>+ROUND(SCD40*SCE40,0)</f>
        <v>78433</v>
      </c>
      <c r="SCG40" s="450" t="s">
        <v>327</v>
      </c>
      <c r="SCH40" s="450" t="s">
        <v>328</v>
      </c>
      <c r="SCI40" s="446" t="s">
        <v>329</v>
      </c>
      <c r="SCJ40" s="446" t="s">
        <v>131</v>
      </c>
      <c r="SCK40" s="446" t="s">
        <v>146</v>
      </c>
      <c r="SCL40" s="446">
        <v>1.3</v>
      </c>
      <c r="SCM40" s="451">
        <f>+VLOOKUP(SCH40,[111]Insumos!$A$2:$F$2700,5,FALSE)</f>
        <v>60333</v>
      </c>
      <c r="SCN40" s="451">
        <f>+ROUND(SCL40*SCM40,0)</f>
        <v>78433</v>
      </c>
      <c r="SCO40" s="450" t="s">
        <v>327</v>
      </c>
      <c r="SCP40" s="450" t="s">
        <v>328</v>
      </c>
      <c r="SCQ40" s="446" t="s">
        <v>329</v>
      </c>
      <c r="SCR40" s="446" t="s">
        <v>131</v>
      </c>
      <c r="SCS40" s="446" t="s">
        <v>146</v>
      </c>
      <c r="SCT40" s="446">
        <v>1.3</v>
      </c>
      <c r="SCU40" s="451">
        <f>+VLOOKUP(SCP40,[111]Insumos!$A$2:$F$2700,5,FALSE)</f>
        <v>60333</v>
      </c>
      <c r="SCV40" s="451">
        <f>+ROUND(SCT40*SCU40,0)</f>
        <v>78433</v>
      </c>
      <c r="SCW40" s="450" t="s">
        <v>327</v>
      </c>
      <c r="SCX40" s="450" t="s">
        <v>328</v>
      </c>
      <c r="SCY40" s="446" t="s">
        <v>329</v>
      </c>
      <c r="SCZ40" s="446" t="s">
        <v>131</v>
      </c>
      <c r="SDA40" s="446" t="s">
        <v>146</v>
      </c>
      <c r="SDB40" s="446">
        <v>1.3</v>
      </c>
      <c r="SDC40" s="451">
        <f>+VLOOKUP(SCX40,[111]Insumos!$A$2:$F$2700,5,FALSE)</f>
        <v>60333</v>
      </c>
      <c r="SDD40" s="451">
        <f>+ROUND(SDB40*SDC40,0)</f>
        <v>78433</v>
      </c>
      <c r="SDE40" s="450" t="s">
        <v>327</v>
      </c>
      <c r="SDF40" s="450" t="s">
        <v>328</v>
      </c>
      <c r="SDG40" s="446" t="s">
        <v>329</v>
      </c>
      <c r="SDH40" s="446" t="s">
        <v>131</v>
      </c>
      <c r="SDI40" s="446" t="s">
        <v>146</v>
      </c>
      <c r="SDJ40" s="446">
        <v>1.3</v>
      </c>
      <c r="SDK40" s="451">
        <f>+VLOOKUP(SDF40,[111]Insumos!$A$2:$F$2700,5,FALSE)</f>
        <v>60333</v>
      </c>
      <c r="SDL40" s="451">
        <f>+ROUND(SDJ40*SDK40,0)</f>
        <v>78433</v>
      </c>
      <c r="SDM40" s="450" t="s">
        <v>327</v>
      </c>
      <c r="SDN40" s="450" t="s">
        <v>328</v>
      </c>
      <c r="SDO40" s="446" t="s">
        <v>329</v>
      </c>
      <c r="SDP40" s="446" t="s">
        <v>131</v>
      </c>
      <c r="SDQ40" s="446" t="s">
        <v>146</v>
      </c>
      <c r="SDR40" s="446">
        <v>1.3</v>
      </c>
      <c r="SDS40" s="451">
        <f>+VLOOKUP(SDN40,[111]Insumos!$A$2:$F$2700,5,FALSE)</f>
        <v>60333</v>
      </c>
      <c r="SDT40" s="451">
        <f>+ROUND(SDR40*SDS40,0)</f>
        <v>78433</v>
      </c>
      <c r="SDU40" s="450" t="s">
        <v>327</v>
      </c>
      <c r="SDV40" s="450" t="s">
        <v>328</v>
      </c>
      <c r="SDW40" s="446" t="s">
        <v>329</v>
      </c>
      <c r="SDX40" s="446" t="s">
        <v>131</v>
      </c>
      <c r="SDY40" s="446" t="s">
        <v>146</v>
      </c>
      <c r="SDZ40" s="446">
        <v>1.3</v>
      </c>
      <c r="SEA40" s="451">
        <f>+VLOOKUP(SDV40,[111]Insumos!$A$2:$F$2700,5,FALSE)</f>
        <v>60333</v>
      </c>
      <c r="SEB40" s="451">
        <f>+ROUND(SDZ40*SEA40,0)</f>
        <v>78433</v>
      </c>
      <c r="SEC40" s="450" t="s">
        <v>327</v>
      </c>
      <c r="SED40" s="450" t="s">
        <v>328</v>
      </c>
      <c r="SEE40" s="446" t="s">
        <v>329</v>
      </c>
      <c r="SEF40" s="446" t="s">
        <v>131</v>
      </c>
      <c r="SEG40" s="446" t="s">
        <v>146</v>
      </c>
      <c r="SEH40" s="446">
        <v>1.3</v>
      </c>
      <c r="SEI40" s="451">
        <f>+VLOOKUP(SED40,[111]Insumos!$A$2:$F$2700,5,FALSE)</f>
        <v>60333</v>
      </c>
      <c r="SEJ40" s="451">
        <f>+ROUND(SEH40*SEI40,0)</f>
        <v>78433</v>
      </c>
      <c r="SEK40" s="450" t="s">
        <v>327</v>
      </c>
      <c r="SEL40" s="450" t="s">
        <v>328</v>
      </c>
      <c r="SEM40" s="446" t="s">
        <v>329</v>
      </c>
      <c r="SEN40" s="446" t="s">
        <v>131</v>
      </c>
      <c r="SEO40" s="446" t="s">
        <v>146</v>
      </c>
      <c r="SEP40" s="446">
        <v>1.3</v>
      </c>
      <c r="SEQ40" s="451">
        <f>+VLOOKUP(SEL40,[111]Insumos!$A$2:$F$2700,5,FALSE)</f>
        <v>60333</v>
      </c>
      <c r="SER40" s="451">
        <f>+ROUND(SEP40*SEQ40,0)</f>
        <v>78433</v>
      </c>
      <c r="SES40" s="450" t="s">
        <v>327</v>
      </c>
      <c r="SET40" s="450" t="s">
        <v>328</v>
      </c>
      <c r="SEU40" s="446" t="s">
        <v>329</v>
      </c>
      <c r="SEV40" s="446" t="s">
        <v>131</v>
      </c>
      <c r="SEW40" s="446" t="s">
        <v>146</v>
      </c>
      <c r="SEX40" s="446">
        <v>1.3</v>
      </c>
      <c r="SEY40" s="451">
        <f>+VLOOKUP(SET40,[111]Insumos!$A$2:$F$2700,5,FALSE)</f>
        <v>60333</v>
      </c>
      <c r="SEZ40" s="451">
        <f>+ROUND(SEX40*SEY40,0)</f>
        <v>78433</v>
      </c>
      <c r="SFA40" s="450" t="s">
        <v>327</v>
      </c>
      <c r="SFB40" s="450" t="s">
        <v>328</v>
      </c>
      <c r="SFC40" s="446" t="s">
        <v>329</v>
      </c>
      <c r="SFD40" s="446" t="s">
        <v>131</v>
      </c>
      <c r="SFE40" s="446" t="s">
        <v>146</v>
      </c>
      <c r="SFF40" s="446">
        <v>1.3</v>
      </c>
      <c r="SFG40" s="451">
        <f>+VLOOKUP(SFB40,[111]Insumos!$A$2:$F$2700,5,FALSE)</f>
        <v>60333</v>
      </c>
      <c r="SFH40" s="451">
        <f>+ROUND(SFF40*SFG40,0)</f>
        <v>78433</v>
      </c>
      <c r="SFI40" s="450" t="s">
        <v>327</v>
      </c>
      <c r="SFJ40" s="450" t="s">
        <v>328</v>
      </c>
      <c r="SFK40" s="446" t="s">
        <v>329</v>
      </c>
      <c r="SFL40" s="446" t="s">
        <v>131</v>
      </c>
      <c r="SFM40" s="446" t="s">
        <v>146</v>
      </c>
      <c r="SFN40" s="446">
        <v>1.3</v>
      </c>
      <c r="SFO40" s="451">
        <f>+VLOOKUP(SFJ40,[111]Insumos!$A$2:$F$2700,5,FALSE)</f>
        <v>60333</v>
      </c>
      <c r="SFP40" s="451">
        <f>+ROUND(SFN40*SFO40,0)</f>
        <v>78433</v>
      </c>
      <c r="SFQ40" s="450" t="s">
        <v>327</v>
      </c>
      <c r="SFR40" s="450" t="s">
        <v>328</v>
      </c>
      <c r="SFS40" s="446" t="s">
        <v>329</v>
      </c>
      <c r="SFT40" s="446" t="s">
        <v>131</v>
      </c>
      <c r="SFU40" s="446" t="s">
        <v>146</v>
      </c>
      <c r="SFV40" s="446">
        <v>1.3</v>
      </c>
      <c r="SFW40" s="451">
        <f>+VLOOKUP(SFR40,[111]Insumos!$A$2:$F$2700,5,FALSE)</f>
        <v>60333</v>
      </c>
      <c r="SFX40" s="451">
        <f>+ROUND(SFV40*SFW40,0)</f>
        <v>78433</v>
      </c>
      <c r="SFY40" s="450" t="s">
        <v>327</v>
      </c>
      <c r="SFZ40" s="450" t="s">
        <v>328</v>
      </c>
      <c r="SGA40" s="446" t="s">
        <v>329</v>
      </c>
      <c r="SGB40" s="446" t="s">
        <v>131</v>
      </c>
      <c r="SGC40" s="446" t="s">
        <v>146</v>
      </c>
      <c r="SGD40" s="446">
        <v>1.3</v>
      </c>
      <c r="SGE40" s="451">
        <f>+VLOOKUP(SFZ40,[111]Insumos!$A$2:$F$2700,5,FALSE)</f>
        <v>60333</v>
      </c>
      <c r="SGF40" s="451">
        <f>+ROUND(SGD40*SGE40,0)</f>
        <v>78433</v>
      </c>
      <c r="SGG40" s="450" t="s">
        <v>327</v>
      </c>
      <c r="SGH40" s="450" t="s">
        <v>328</v>
      </c>
      <c r="SGI40" s="446" t="s">
        <v>329</v>
      </c>
      <c r="SGJ40" s="446" t="s">
        <v>131</v>
      </c>
      <c r="SGK40" s="446" t="s">
        <v>146</v>
      </c>
      <c r="SGL40" s="446">
        <v>1.3</v>
      </c>
      <c r="SGM40" s="451">
        <f>+VLOOKUP(SGH40,[111]Insumos!$A$2:$F$2700,5,FALSE)</f>
        <v>60333</v>
      </c>
      <c r="SGN40" s="451">
        <f>+ROUND(SGL40*SGM40,0)</f>
        <v>78433</v>
      </c>
      <c r="SGO40" s="450" t="s">
        <v>327</v>
      </c>
      <c r="SGP40" s="450" t="s">
        <v>328</v>
      </c>
      <c r="SGQ40" s="446" t="s">
        <v>329</v>
      </c>
      <c r="SGR40" s="446" t="s">
        <v>131</v>
      </c>
      <c r="SGS40" s="446" t="s">
        <v>146</v>
      </c>
      <c r="SGT40" s="446">
        <v>1.3</v>
      </c>
      <c r="SGU40" s="451">
        <f>+VLOOKUP(SGP40,[111]Insumos!$A$2:$F$2700,5,FALSE)</f>
        <v>60333</v>
      </c>
      <c r="SGV40" s="451">
        <f>+ROUND(SGT40*SGU40,0)</f>
        <v>78433</v>
      </c>
      <c r="SGW40" s="450" t="s">
        <v>327</v>
      </c>
      <c r="SGX40" s="450" t="s">
        <v>328</v>
      </c>
      <c r="SGY40" s="446" t="s">
        <v>329</v>
      </c>
      <c r="SGZ40" s="446" t="s">
        <v>131</v>
      </c>
      <c r="SHA40" s="446" t="s">
        <v>146</v>
      </c>
      <c r="SHB40" s="446">
        <v>1.3</v>
      </c>
      <c r="SHC40" s="451">
        <f>+VLOOKUP(SGX40,[111]Insumos!$A$2:$F$2700,5,FALSE)</f>
        <v>60333</v>
      </c>
      <c r="SHD40" s="451">
        <f>+ROUND(SHB40*SHC40,0)</f>
        <v>78433</v>
      </c>
      <c r="SHE40" s="450" t="s">
        <v>327</v>
      </c>
      <c r="SHF40" s="450" t="s">
        <v>328</v>
      </c>
      <c r="SHG40" s="446" t="s">
        <v>329</v>
      </c>
      <c r="SHH40" s="446" t="s">
        <v>131</v>
      </c>
      <c r="SHI40" s="446" t="s">
        <v>146</v>
      </c>
      <c r="SHJ40" s="446">
        <v>1.3</v>
      </c>
      <c r="SHK40" s="451">
        <f>+VLOOKUP(SHF40,[111]Insumos!$A$2:$F$2700,5,FALSE)</f>
        <v>60333</v>
      </c>
      <c r="SHL40" s="451">
        <f>+ROUND(SHJ40*SHK40,0)</f>
        <v>78433</v>
      </c>
      <c r="SHM40" s="450" t="s">
        <v>327</v>
      </c>
      <c r="SHN40" s="450" t="s">
        <v>328</v>
      </c>
      <c r="SHO40" s="446" t="s">
        <v>329</v>
      </c>
      <c r="SHP40" s="446" t="s">
        <v>131</v>
      </c>
      <c r="SHQ40" s="446" t="s">
        <v>146</v>
      </c>
      <c r="SHR40" s="446">
        <v>1.3</v>
      </c>
      <c r="SHS40" s="451">
        <f>+VLOOKUP(SHN40,[111]Insumos!$A$2:$F$2700,5,FALSE)</f>
        <v>60333</v>
      </c>
      <c r="SHT40" s="451">
        <f>+ROUND(SHR40*SHS40,0)</f>
        <v>78433</v>
      </c>
      <c r="SHU40" s="450" t="s">
        <v>327</v>
      </c>
      <c r="SHV40" s="450" t="s">
        <v>328</v>
      </c>
      <c r="SHW40" s="446" t="s">
        <v>329</v>
      </c>
      <c r="SHX40" s="446" t="s">
        <v>131</v>
      </c>
      <c r="SHY40" s="446" t="s">
        <v>146</v>
      </c>
      <c r="SHZ40" s="446">
        <v>1.3</v>
      </c>
      <c r="SIA40" s="451">
        <f>+VLOOKUP(SHV40,[111]Insumos!$A$2:$F$2700,5,FALSE)</f>
        <v>60333</v>
      </c>
      <c r="SIB40" s="451">
        <f>+ROUND(SHZ40*SIA40,0)</f>
        <v>78433</v>
      </c>
      <c r="SIC40" s="450" t="s">
        <v>327</v>
      </c>
      <c r="SID40" s="450" t="s">
        <v>328</v>
      </c>
      <c r="SIE40" s="446" t="s">
        <v>329</v>
      </c>
      <c r="SIF40" s="446" t="s">
        <v>131</v>
      </c>
      <c r="SIG40" s="446" t="s">
        <v>146</v>
      </c>
      <c r="SIH40" s="446">
        <v>1.3</v>
      </c>
      <c r="SII40" s="451">
        <f>+VLOOKUP(SID40,[111]Insumos!$A$2:$F$2700,5,FALSE)</f>
        <v>60333</v>
      </c>
      <c r="SIJ40" s="451">
        <f>+ROUND(SIH40*SII40,0)</f>
        <v>78433</v>
      </c>
      <c r="SIK40" s="450" t="s">
        <v>327</v>
      </c>
      <c r="SIL40" s="450" t="s">
        <v>328</v>
      </c>
      <c r="SIM40" s="446" t="s">
        <v>329</v>
      </c>
      <c r="SIN40" s="446" t="s">
        <v>131</v>
      </c>
      <c r="SIO40" s="446" t="s">
        <v>146</v>
      </c>
      <c r="SIP40" s="446">
        <v>1.3</v>
      </c>
      <c r="SIQ40" s="451">
        <f>+VLOOKUP(SIL40,[111]Insumos!$A$2:$F$2700,5,FALSE)</f>
        <v>60333</v>
      </c>
      <c r="SIR40" s="451">
        <f>+ROUND(SIP40*SIQ40,0)</f>
        <v>78433</v>
      </c>
      <c r="SIS40" s="450" t="s">
        <v>327</v>
      </c>
      <c r="SIT40" s="450" t="s">
        <v>328</v>
      </c>
      <c r="SIU40" s="446" t="s">
        <v>329</v>
      </c>
      <c r="SIV40" s="446" t="s">
        <v>131</v>
      </c>
      <c r="SIW40" s="446" t="s">
        <v>146</v>
      </c>
      <c r="SIX40" s="446">
        <v>1.3</v>
      </c>
      <c r="SIY40" s="451">
        <f>+VLOOKUP(SIT40,[111]Insumos!$A$2:$F$2700,5,FALSE)</f>
        <v>60333</v>
      </c>
      <c r="SIZ40" s="451">
        <f>+ROUND(SIX40*SIY40,0)</f>
        <v>78433</v>
      </c>
      <c r="SJA40" s="450" t="s">
        <v>327</v>
      </c>
      <c r="SJB40" s="450" t="s">
        <v>328</v>
      </c>
      <c r="SJC40" s="446" t="s">
        <v>329</v>
      </c>
      <c r="SJD40" s="446" t="s">
        <v>131</v>
      </c>
      <c r="SJE40" s="446" t="s">
        <v>146</v>
      </c>
      <c r="SJF40" s="446">
        <v>1.3</v>
      </c>
      <c r="SJG40" s="451">
        <f>+VLOOKUP(SJB40,[111]Insumos!$A$2:$F$2700,5,FALSE)</f>
        <v>60333</v>
      </c>
      <c r="SJH40" s="451">
        <f>+ROUND(SJF40*SJG40,0)</f>
        <v>78433</v>
      </c>
      <c r="SJI40" s="450" t="s">
        <v>327</v>
      </c>
      <c r="SJJ40" s="450" t="s">
        <v>328</v>
      </c>
      <c r="SJK40" s="446" t="s">
        <v>329</v>
      </c>
      <c r="SJL40" s="446" t="s">
        <v>131</v>
      </c>
      <c r="SJM40" s="446" t="s">
        <v>146</v>
      </c>
      <c r="SJN40" s="446">
        <v>1.3</v>
      </c>
      <c r="SJO40" s="451">
        <f>+VLOOKUP(SJJ40,[111]Insumos!$A$2:$F$2700,5,FALSE)</f>
        <v>60333</v>
      </c>
      <c r="SJP40" s="451">
        <f>+ROUND(SJN40*SJO40,0)</f>
        <v>78433</v>
      </c>
      <c r="SJQ40" s="450" t="s">
        <v>327</v>
      </c>
      <c r="SJR40" s="450" t="s">
        <v>328</v>
      </c>
      <c r="SJS40" s="446" t="s">
        <v>329</v>
      </c>
      <c r="SJT40" s="446" t="s">
        <v>131</v>
      </c>
      <c r="SJU40" s="446" t="s">
        <v>146</v>
      </c>
      <c r="SJV40" s="446">
        <v>1.3</v>
      </c>
      <c r="SJW40" s="451">
        <f>+VLOOKUP(SJR40,[111]Insumos!$A$2:$F$2700,5,FALSE)</f>
        <v>60333</v>
      </c>
      <c r="SJX40" s="451">
        <f>+ROUND(SJV40*SJW40,0)</f>
        <v>78433</v>
      </c>
      <c r="SJY40" s="450" t="s">
        <v>327</v>
      </c>
      <c r="SJZ40" s="450" t="s">
        <v>328</v>
      </c>
      <c r="SKA40" s="446" t="s">
        <v>329</v>
      </c>
      <c r="SKB40" s="446" t="s">
        <v>131</v>
      </c>
      <c r="SKC40" s="446" t="s">
        <v>146</v>
      </c>
      <c r="SKD40" s="446">
        <v>1.3</v>
      </c>
      <c r="SKE40" s="451">
        <f>+VLOOKUP(SJZ40,[111]Insumos!$A$2:$F$2700,5,FALSE)</f>
        <v>60333</v>
      </c>
      <c r="SKF40" s="451">
        <f>+ROUND(SKD40*SKE40,0)</f>
        <v>78433</v>
      </c>
      <c r="SKG40" s="450" t="s">
        <v>327</v>
      </c>
      <c r="SKH40" s="450" t="s">
        <v>328</v>
      </c>
      <c r="SKI40" s="446" t="s">
        <v>329</v>
      </c>
      <c r="SKJ40" s="446" t="s">
        <v>131</v>
      </c>
      <c r="SKK40" s="446" t="s">
        <v>146</v>
      </c>
      <c r="SKL40" s="446">
        <v>1.3</v>
      </c>
      <c r="SKM40" s="451">
        <f>+VLOOKUP(SKH40,[111]Insumos!$A$2:$F$2700,5,FALSE)</f>
        <v>60333</v>
      </c>
      <c r="SKN40" s="451">
        <f>+ROUND(SKL40*SKM40,0)</f>
        <v>78433</v>
      </c>
      <c r="SKO40" s="450" t="s">
        <v>327</v>
      </c>
      <c r="SKP40" s="450" t="s">
        <v>328</v>
      </c>
      <c r="SKQ40" s="446" t="s">
        <v>329</v>
      </c>
      <c r="SKR40" s="446" t="s">
        <v>131</v>
      </c>
      <c r="SKS40" s="446" t="s">
        <v>146</v>
      </c>
      <c r="SKT40" s="446">
        <v>1.3</v>
      </c>
      <c r="SKU40" s="451">
        <f>+VLOOKUP(SKP40,[111]Insumos!$A$2:$F$2700,5,FALSE)</f>
        <v>60333</v>
      </c>
      <c r="SKV40" s="451">
        <f>+ROUND(SKT40*SKU40,0)</f>
        <v>78433</v>
      </c>
      <c r="SKW40" s="450" t="s">
        <v>327</v>
      </c>
      <c r="SKX40" s="450" t="s">
        <v>328</v>
      </c>
      <c r="SKY40" s="446" t="s">
        <v>329</v>
      </c>
      <c r="SKZ40" s="446" t="s">
        <v>131</v>
      </c>
      <c r="SLA40" s="446" t="s">
        <v>146</v>
      </c>
      <c r="SLB40" s="446">
        <v>1.3</v>
      </c>
      <c r="SLC40" s="451">
        <f>+VLOOKUP(SKX40,[111]Insumos!$A$2:$F$2700,5,FALSE)</f>
        <v>60333</v>
      </c>
      <c r="SLD40" s="451">
        <f>+ROUND(SLB40*SLC40,0)</f>
        <v>78433</v>
      </c>
      <c r="SLE40" s="450" t="s">
        <v>327</v>
      </c>
      <c r="SLF40" s="450" t="s">
        <v>328</v>
      </c>
      <c r="SLG40" s="446" t="s">
        <v>329</v>
      </c>
      <c r="SLH40" s="446" t="s">
        <v>131</v>
      </c>
      <c r="SLI40" s="446" t="s">
        <v>146</v>
      </c>
      <c r="SLJ40" s="446">
        <v>1.3</v>
      </c>
      <c r="SLK40" s="451">
        <f>+VLOOKUP(SLF40,[111]Insumos!$A$2:$F$2700,5,FALSE)</f>
        <v>60333</v>
      </c>
      <c r="SLL40" s="451">
        <f>+ROUND(SLJ40*SLK40,0)</f>
        <v>78433</v>
      </c>
      <c r="SLM40" s="450" t="s">
        <v>327</v>
      </c>
      <c r="SLN40" s="450" t="s">
        <v>328</v>
      </c>
      <c r="SLO40" s="446" t="s">
        <v>329</v>
      </c>
      <c r="SLP40" s="446" t="s">
        <v>131</v>
      </c>
      <c r="SLQ40" s="446" t="s">
        <v>146</v>
      </c>
      <c r="SLR40" s="446">
        <v>1.3</v>
      </c>
      <c r="SLS40" s="451">
        <f>+VLOOKUP(SLN40,[111]Insumos!$A$2:$F$2700,5,FALSE)</f>
        <v>60333</v>
      </c>
      <c r="SLT40" s="451">
        <f>+ROUND(SLR40*SLS40,0)</f>
        <v>78433</v>
      </c>
      <c r="SLU40" s="450" t="s">
        <v>327</v>
      </c>
      <c r="SLV40" s="450" t="s">
        <v>328</v>
      </c>
      <c r="SLW40" s="446" t="s">
        <v>329</v>
      </c>
      <c r="SLX40" s="446" t="s">
        <v>131</v>
      </c>
      <c r="SLY40" s="446" t="s">
        <v>146</v>
      </c>
      <c r="SLZ40" s="446">
        <v>1.3</v>
      </c>
      <c r="SMA40" s="451">
        <f>+VLOOKUP(SLV40,[111]Insumos!$A$2:$F$2700,5,FALSE)</f>
        <v>60333</v>
      </c>
      <c r="SMB40" s="451">
        <f>+ROUND(SLZ40*SMA40,0)</f>
        <v>78433</v>
      </c>
      <c r="SMC40" s="450" t="s">
        <v>327</v>
      </c>
      <c r="SMD40" s="450" t="s">
        <v>328</v>
      </c>
      <c r="SME40" s="446" t="s">
        <v>329</v>
      </c>
      <c r="SMF40" s="446" t="s">
        <v>131</v>
      </c>
      <c r="SMG40" s="446" t="s">
        <v>146</v>
      </c>
      <c r="SMH40" s="446">
        <v>1.3</v>
      </c>
      <c r="SMI40" s="451">
        <f>+VLOOKUP(SMD40,[111]Insumos!$A$2:$F$2700,5,FALSE)</f>
        <v>60333</v>
      </c>
      <c r="SMJ40" s="451">
        <f>+ROUND(SMH40*SMI40,0)</f>
        <v>78433</v>
      </c>
      <c r="SMK40" s="450" t="s">
        <v>327</v>
      </c>
      <c r="SML40" s="450" t="s">
        <v>328</v>
      </c>
      <c r="SMM40" s="446" t="s">
        <v>329</v>
      </c>
      <c r="SMN40" s="446" t="s">
        <v>131</v>
      </c>
      <c r="SMO40" s="446" t="s">
        <v>146</v>
      </c>
      <c r="SMP40" s="446">
        <v>1.3</v>
      </c>
      <c r="SMQ40" s="451">
        <f>+VLOOKUP(SML40,[111]Insumos!$A$2:$F$2700,5,FALSE)</f>
        <v>60333</v>
      </c>
      <c r="SMR40" s="451">
        <f>+ROUND(SMP40*SMQ40,0)</f>
        <v>78433</v>
      </c>
      <c r="SMS40" s="450" t="s">
        <v>327</v>
      </c>
      <c r="SMT40" s="450" t="s">
        <v>328</v>
      </c>
      <c r="SMU40" s="446" t="s">
        <v>329</v>
      </c>
      <c r="SMV40" s="446" t="s">
        <v>131</v>
      </c>
      <c r="SMW40" s="446" t="s">
        <v>146</v>
      </c>
      <c r="SMX40" s="446">
        <v>1.3</v>
      </c>
      <c r="SMY40" s="451">
        <f>+VLOOKUP(SMT40,[111]Insumos!$A$2:$F$2700,5,FALSE)</f>
        <v>60333</v>
      </c>
      <c r="SMZ40" s="451">
        <f>+ROUND(SMX40*SMY40,0)</f>
        <v>78433</v>
      </c>
      <c r="SNA40" s="450" t="s">
        <v>327</v>
      </c>
      <c r="SNB40" s="450" t="s">
        <v>328</v>
      </c>
      <c r="SNC40" s="446" t="s">
        <v>329</v>
      </c>
      <c r="SND40" s="446" t="s">
        <v>131</v>
      </c>
      <c r="SNE40" s="446" t="s">
        <v>146</v>
      </c>
      <c r="SNF40" s="446">
        <v>1.3</v>
      </c>
      <c r="SNG40" s="451">
        <f>+VLOOKUP(SNB40,[111]Insumos!$A$2:$F$2700,5,FALSE)</f>
        <v>60333</v>
      </c>
      <c r="SNH40" s="451">
        <f>+ROUND(SNF40*SNG40,0)</f>
        <v>78433</v>
      </c>
      <c r="SNI40" s="450" t="s">
        <v>327</v>
      </c>
      <c r="SNJ40" s="450" t="s">
        <v>328</v>
      </c>
      <c r="SNK40" s="446" t="s">
        <v>329</v>
      </c>
      <c r="SNL40" s="446" t="s">
        <v>131</v>
      </c>
      <c r="SNM40" s="446" t="s">
        <v>146</v>
      </c>
      <c r="SNN40" s="446">
        <v>1.3</v>
      </c>
      <c r="SNO40" s="451">
        <f>+VLOOKUP(SNJ40,[111]Insumos!$A$2:$F$2700,5,FALSE)</f>
        <v>60333</v>
      </c>
      <c r="SNP40" s="451">
        <f>+ROUND(SNN40*SNO40,0)</f>
        <v>78433</v>
      </c>
      <c r="SNQ40" s="450" t="s">
        <v>327</v>
      </c>
      <c r="SNR40" s="450" t="s">
        <v>328</v>
      </c>
      <c r="SNS40" s="446" t="s">
        <v>329</v>
      </c>
      <c r="SNT40" s="446" t="s">
        <v>131</v>
      </c>
      <c r="SNU40" s="446" t="s">
        <v>146</v>
      </c>
      <c r="SNV40" s="446">
        <v>1.3</v>
      </c>
      <c r="SNW40" s="451">
        <f>+VLOOKUP(SNR40,[111]Insumos!$A$2:$F$2700,5,FALSE)</f>
        <v>60333</v>
      </c>
      <c r="SNX40" s="451">
        <f>+ROUND(SNV40*SNW40,0)</f>
        <v>78433</v>
      </c>
      <c r="SNY40" s="450" t="s">
        <v>327</v>
      </c>
      <c r="SNZ40" s="450" t="s">
        <v>328</v>
      </c>
      <c r="SOA40" s="446" t="s">
        <v>329</v>
      </c>
      <c r="SOB40" s="446" t="s">
        <v>131</v>
      </c>
      <c r="SOC40" s="446" t="s">
        <v>146</v>
      </c>
      <c r="SOD40" s="446">
        <v>1.3</v>
      </c>
      <c r="SOE40" s="451">
        <f>+VLOOKUP(SNZ40,[111]Insumos!$A$2:$F$2700,5,FALSE)</f>
        <v>60333</v>
      </c>
      <c r="SOF40" s="451">
        <f>+ROUND(SOD40*SOE40,0)</f>
        <v>78433</v>
      </c>
      <c r="SOG40" s="450" t="s">
        <v>327</v>
      </c>
      <c r="SOH40" s="450" t="s">
        <v>328</v>
      </c>
      <c r="SOI40" s="446" t="s">
        <v>329</v>
      </c>
      <c r="SOJ40" s="446" t="s">
        <v>131</v>
      </c>
      <c r="SOK40" s="446" t="s">
        <v>146</v>
      </c>
      <c r="SOL40" s="446">
        <v>1.3</v>
      </c>
      <c r="SOM40" s="451">
        <f>+VLOOKUP(SOH40,[111]Insumos!$A$2:$F$2700,5,FALSE)</f>
        <v>60333</v>
      </c>
      <c r="SON40" s="451">
        <f>+ROUND(SOL40*SOM40,0)</f>
        <v>78433</v>
      </c>
      <c r="SOO40" s="450" t="s">
        <v>327</v>
      </c>
      <c r="SOP40" s="450" t="s">
        <v>328</v>
      </c>
      <c r="SOQ40" s="446" t="s">
        <v>329</v>
      </c>
      <c r="SOR40" s="446" t="s">
        <v>131</v>
      </c>
      <c r="SOS40" s="446" t="s">
        <v>146</v>
      </c>
      <c r="SOT40" s="446">
        <v>1.3</v>
      </c>
      <c r="SOU40" s="451">
        <f>+VLOOKUP(SOP40,[111]Insumos!$A$2:$F$2700,5,FALSE)</f>
        <v>60333</v>
      </c>
      <c r="SOV40" s="451">
        <f>+ROUND(SOT40*SOU40,0)</f>
        <v>78433</v>
      </c>
      <c r="SOW40" s="450" t="s">
        <v>327</v>
      </c>
      <c r="SOX40" s="450" t="s">
        <v>328</v>
      </c>
      <c r="SOY40" s="446" t="s">
        <v>329</v>
      </c>
      <c r="SOZ40" s="446" t="s">
        <v>131</v>
      </c>
      <c r="SPA40" s="446" t="s">
        <v>146</v>
      </c>
      <c r="SPB40" s="446">
        <v>1.3</v>
      </c>
      <c r="SPC40" s="451">
        <f>+VLOOKUP(SOX40,[111]Insumos!$A$2:$F$2700,5,FALSE)</f>
        <v>60333</v>
      </c>
      <c r="SPD40" s="451">
        <f>+ROUND(SPB40*SPC40,0)</f>
        <v>78433</v>
      </c>
      <c r="SPE40" s="450" t="s">
        <v>327</v>
      </c>
      <c r="SPF40" s="450" t="s">
        <v>328</v>
      </c>
      <c r="SPG40" s="446" t="s">
        <v>329</v>
      </c>
      <c r="SPH40" s="446" t="s">
        <v>131</v>
      </c>
      <c r="SPI40" s="446" t="s">
        <v>146</v>
      </c>
      <c r="SPJ40" s="446">
        <v>1.3</v>
      </c>
      <c r="SPK40" s="451">
        <f>+VLOOKUP(SPF40,[111]Insumos!$A$2:$F$2700,5,FALSE)</f>
        <v>60333</v>
      </c>
      <c r="SPL40" s="451">
        <f>+ROUND(SPJ40*SPK40,0)</f>
        <v>78433</v>
      </c>
      <c r="SPM40" s="450" t="s">
        <v>327</v>
      </c>
      <c r="SPN40" s="450" t="s">
        <v>328</v>
      </c>
      <c r="SPO40" s="446" t="s">
        <v>329</v>
      </c>
      <c r="SPP40" s="446" t="s">
        <v>131</v>
      </c>
      <c r="SPQ40" s="446" t="s">
        <v>146</v>
      </c>
      <c r="SPR40" s="446">
        <v>1.3</v>
      </c>
      <c r="SPS40" s="451">
        <f>+VLOOKUP(SPN40,[111]Insumos!$A$2:$F$2700,5,FALSE)</f>
        <v>60333</v>
      </c>
      <c r="SPT40" s="451">
        <f>+ROUND(SPR40*SPS40,0)</f>
        <v>78433</v>
      </c>
      <c r="SPU40" s="450" t="s">
        <v>327</v>
      </c>
      <c r="SPV40" s="450" t="s">
        <v>328</v>
      </c>
      <c r="SPW40" s="446" t="s">
        <v>329</v>
      </c>
      <c r="SPX40" s="446" t="s">
        <v>131</v>
      </c>
      <c r="SPY40" s="446" t="s">
        <v>146</v>
      </c>
      <c r="SPZ40" s="446">
        <v>1.3</v>
      </c>
      <c r="SQA40" s="451">
        <f>+VLOOKUP(SPV40,[111]Insumos!$A$2:$F$2700,5,FALSE)</f>
        <v>60333</v>
      </c>
      <c r="SQB40" s="451">
        <f>+ROUND(SPZ40*SQA40,0)</f>
        <v>78433</v>
      </c>
      <c r="SQC40" s="450" t="s">
        <v>327</v>
      </c>
      <c r="SQD40" s="450" t="s">
        <v>328</v>
      </c>
      <c r="SQE40" s="446" t="s">
        <v>329</v>
      </c>
      <c r="SQF40" s="446" t="s">
        <v>131</v>
      </c>
      <c r="SQG40" s="446" t="s">
        <v>146</v>
      </c>
      <c r="SQH40" s="446">
        <v>1.3</v>
      </c>
      <c r="SQI40" s="451">
        <f>+VLOOKUP(SQD40,[111]Insumos!$A$2:$F$2700,5,FALSE)</f>
        <v>60333</v>
      </c>
      <c r="SQJ40" s="451">
        <f>+ROUND(SQH40*SQI40,0)</f>
        <v>78433</v>
      </c>
      <c r="SQK40" s="450" t="s">
        <v>327</v>
      </c>
      <c r="SQL40" s="450" t="s">
        <v>328</v>
      </c>
      <c r="SQM40" s="446" t="s">
        <v>329</v>
      </c>
      <c r="SQN40" s="446" t="s">
        <v>131</v>
      </c>
      <c r="SQO40" s="446" t="s">
        <v>146</v>
      </c>
      <c r="SQP40" s="446">
        <v>1.3</v>
      </c>
      <c r="SQQ40" s="451">
        <f>+VLOOKUP(SQL40,[111]Insumos!$A$2:$F$2700,5,FALSE)</f>
        <v>60333</v>
      </c>
      <c r="SQR40" s="451">
        <f>+ROUND(SQP40*SQQ40,0)</f>
        <v>78433</v>
      </c>
      <c r="SQS40" s="450" t="s">
        <v>327</v>
      </c>
      <c r="SQT40" s="450" t="s">
        <v>328</v>
      </c>
      <c r="SQU40" s="446" t="s">
        <v>329</v>
      </c>
      <c r="SQV40" s="446" t="s">
        <v>131</v>
      </c>
      <c r="SQW40" s="446" t="s">
        <v>146</v>
      </c>
      <c r="SQX40" s="446">
        <v>1.3</v>
      </c>
      <c r="SQY40" s="451">
        <f>+VLOOKUP(SQT40,[111]Insumos!$A$2:$F$2700,5,FALSE)</f>
        <v>60333</v>
      </c>
      <c r="SQZ40" s="451">
        <f>+ROUND(SQX40*SQY40,0)</f>
        <v>78433</v>
      </c>
      <c r="SRA40" s="450" t="s">
        <v>327</v>
      </c>
      <c r="SRB40" s="450" t="s">
        <v>328</v>
      </c>
      <c r="SRC40" s="446" t="s">
        <v>329</v>
      </c>
      <c r="SRD40" s="446" t="s">
        <v>131</v>
      </c>
      <c r="SRE40" s="446" t="s">
        <v>146</v>
      </c>
      <c r="SRF40" s="446">
        <v>1.3</v>
      </c>
      <c r="SRG40" s="451">
        <f>+VLOOKUP(SRB40,[111]Insumos!$A$2:$F$2700,5,FALSE)</f>
        <v>60333</v>
      </c>
      <c r="SRH40" s="451">
        <f>+ROUND(SRF40*SRG40,0)</f>
        <v>78433</v>
      </c>
      <c r="SRI40" s="450" t="s">
        <v>327</v>
      </c>
      <c r="SRJ40" s="450" t="s">
        <v>328</v>
      </c>
      <c r="SRK40" s="446" t="s">
        <v>329</v>
      </c>
      <c r="SRL40" s="446" t="s">
        <v>131</v>
      </c>
      <c r="SRM40" s="446" t="s">
        <v>146</v>
      </c>
      <c r="SRN40" s="446">
        <v>1.3</v>
      </c>
      <c r="SRO40" s="451">
        <f>+VLOOKUP(SRJ40,[111]Insumos!$A$2:$F$2700,5,FALSE)</f>
        <v>60333</v>
      </c>
      <c r="SRP40" s="451">
        <f>+ROUND(SRN40*SRO40,0)</f>
        <v>78433</v>
      </c>
      <c r="SRQ40" s="450" t="s">
        <v>327</v>
      </c>
      <c r="SRR40" s="450" t="s">
        <v>328</v>
      </c>
      <c r="SRS40" s="446" t="s">
        <v>329</v>
      </c>
      <c r="SRT40" s="446" t="s">
        <v>131</v>
      </c>
      <c r="SRU40" s="446" t="s">
        <v>146</v>
      </c>
      <c r="SRV40" s="446">
        <v>1.3</v>
      </c>
      <c r="SRW40" s="451">
        <f>+VLOOKUP(SRR40,[111]Insumos!$A$2:$F$2700,5,FALSE)</f>
        <v>60333</v>
      </c>
      <c r="SRX40" s="451">
        <f>+ROUND(SRV40*SRW40,0)</f>
        <v>78433</v>
      </c>
      <c r="SRY40" s="450" t="s">
        <v>327</v>
      </c>
      <c r="SRZ40" s="450" t="s">
        <v>328</v>
      </c>
      <c r="SSA40" s="446" t="s">
        <v>329</v>
      </c>
      <c r="SSB40" s="446" t="s">
        <v>131</v>
      </c>
      <c r="SSC40" s="446" t="s">
        <v>146</v>
      </c>
      <c r="SSD40" s="446">
        <v>1.3</v>
      </c>
      <c r="SSE40" s="451">
        <f>+VLOOKUP(SRZ40,[111]Insumos!$A$2:$F$2700,5,FALSE)</f>
        <v>60333</v>
      </c>
      <c r="SSF40" s="451">
        <f>+ROUND(SSD40*SSE40,0)</f>
        <v>78433</v>
      </c>
      <c r="SSG40" s="450" t="s">
        <v>327</v>
      </c>
      <c r="SSH40" s="450" t="s">
        <v>328</v>
      </c>
      <c r="SSI40" s="446" t="s">
        <v>329</v>
      </c>
      <c r="SSJ40" s="446" t="s">
        <v>131</v>
      </c>
      <c r="SSK40" s="446" t="s">
        <v>146</v>
      </c>
      <c r="SSL40" s="446">
        <v>1.3</v>
      </c>
      <c r="SSM40" s="451">
        <f>+VLOOKUP(SSH40,[111]Insumos!$A$2:$F$2700,5,FALSE)</f>
        <v>60333</v>
      </c>
      <c r="SSN40" s="451">
        <f>+ROUND(SSL40*SSM40,0)</f>
        <v>78433</v>
      </c>
      <c r="SSO40" s="450" t="s">
        <v>327</v>
      </c>
      <c r="SSP40" s="450" t="s">
        <v>328</v>
      </c>
      <c r="SSQ40" s="446" t="s">
        <v>329</v>
      </c>
      <c r="SSR40" s="446" t="s">
        <v>131</v>
      </c>
      <c r="SSS40" s="446" t="s">
        <v>146</v>
      </c>
      <c r="SST40" s="446">
        <v>1.3</v>
      </c>
      <c r="SSU40" s="451">
        <f>+VLOOKUP(SSP40,[111]Insumos!$A$2:$F$2700,5,FALSE)</f>
        <v>60333</v>
      </c>
      <c r="SSV40" s="451">
        <f>+ROUND(SST40*SSU40,0)</f>
        <v>78433</v>
      </c>
      <c r="SSW40" s="450" t="s">
        <v>327</v>
      </c>
      <c r="SSX40" s="450" t="s">
        <v>328</v>
      </c>
      <c r="SSY40" s="446" t="s">
        <v>329</v>
      </c>
      <c r="SSZ40" s="446" t="s">
        <v>131</v>
      </c>
      <c r="STA40" s="446" t="s">
        <v>146</v>
      </c>
      <c r="STB40" s="446">
        <v>1.3</v>
      </c>
      <c r="STC40" s="451">
        <f>+VLOOKUP(SSX40,[111]Insumos!$A$2:$F$2700,5,FALSE)</f>
        <v>60333</v>
      </c>
      <c r="STD40" s="451">
        <f>+ROUND(STB40*STC40,0)</f>
        <v>78433</v>
      </c>
      <c r="STE40" s="450" t="s">
        <v>327</v>
      </c>
      <c r="STF40" s="450" t="s">
        <v>328</v>
      </c>
      <c r="STG40" s="446" t="s">
        <v>329</v>
      </c>
      <c r="STH40" s="446" t="s">
        <v>131</v>
      </c>
      <c r="STI40" s="446" t="s">
        <v>146</v>
      </c>
      <c r="STJ40" s="446">
        <v>1.3</v>
      </c>
      <c r="STK40" s="451">
        <f>+VLOOKUP(STF40,[111]Insumos!$A$2:$F$2700,5,FALSE)</f>
        <v>60333</v>
      </c>
      <c r="STL40" s="451">
        <f>+ROUND(STJ40*STK40,0)</f>
        <v>78433</v>
      </c>
      <c r="STM40" s="450" t="s">
        <v>327</v>
      </c>
      <c r="STN40" s="450" t="s">
        <v>328</v>
      </c>
      <c r="STO40" s="446" t="s">
        <v>329</v>
      </c>
      <c r="STP40" s="446" t="s">
        <v>131</v>
      </c>
      <c r="STQ40" s="446" t="s">
        <v>146</v>
      </c>
      <c r="STR40" s="446">
        <v>1.3</v>
      </c>
      <c r="STS40" s="451">
        <f>+VLOOKUP(STN40,[111]Insumos!$A$2:$F$2700,5,FALSE)</f>
        <v>60333</v>
      </c>
      <c r="STT40" s="451">
        <f>+ROUND(STR40*STS40,0)</f>
        <v>78433</v>
      </c>
      <c r="STU40" s="450" t="s">
        <v>327</v>
      </c>
      <c r="STV40" s="450" t="s">
        <v>328</v>
      </c>
      <c r="STW40" s="446" t="s">
        <v>329</v>
      </c>
      <c r="STX40" s="446" t="s">
        <v>131</v>
      </c>
      <c r="STY40" s="446" t="s">
        <v>146</v>
      </c>
      <c r="STZ40" s="446">
        <v>1.3</v>
      </c>
      <c r="SUA40" s="451">
        <f>+VLOOKUP(STV40,[111]Insumos!$A$2:$F$2700,5,FALSE)</f>
        <v>60333</v>
      </c>
      <c r="SUB40" s="451">
        <f>+ROUND(STZ40*SUA40,0)</f>
        <v>78433</v>
      </c>
      <c r="SUC40" s="450" t="s">
        <v>327</v>
      </c>
      <c r="SUD40" s="450" t="s">
        <v>328</v>
      </c>
      <c r="SUE40" s="446" t="s">
        <v>329</v>
      </c>
      <c r="SUF40" s="446" t="s">
        <v>131</v>
      </c>
      <c r="SUG40" s="446" t="s">
        <v>146</v>
      </c>
      <c r="SUH40" s="446">
        <v>1.3</v>
      </c>
      <c r="SUI40" s="451">
        <f>+VLOOKUP(SUD40,[111]Insumos!$A$2:$F$2700,5,FALSE)</f>
        <v>60333</v>
      </c>
      <c r="SUJ40" s="451">
        <f>+ROUND(SUH40*SUI40,0)</f>
        <v>78433</v>
      </c>
      <c r="SUK40" s="450" t="s">
        <v>327</v>
      </c>
      <c r="SUL40" s="450" t="s">
        <v>328</v>
      </c>
      <c r="SUM40" s="446" t="s">
        <v>329</v>
      </c>
      <c r="SUN40" s="446" t="s">
        <v>131</v>
      </c>
      <c r="SUO40" s="446" t="s">
        <v>146</v>
      </c>
      <c r="SUP40" s="446">
        <v>1.3</v>
      </c>
      <c r="SUQ40" s="451">
        <f>+VLOOKUP(SUL40,[111]Insumos!$A$2:$F$2700,5,FALSE)</f>
        <v>60333</v>
      </c>
      <c r="SUR40" s="451">
        <f>+ROUND(SUP40*SUQ40,0)</f>
        <v>78433</v>
      </c>
      <c r="SUS40" s="450" t="s">
        <v>327</v>
      </c>
      <c r="SUT40" s="450" t="s">
        <v>328</v>
      </c>
      <c r="SUU40" s="446" t="s">
        <v>329</v>
      </c>
      <c r="SUV40" s="446" t="s">
        <v>131</v>
      </c>
      <c r="SUW40" s="446" t="s">
        <v>146</v>
      </c>
      <c r="SUX40" s="446">
        <v>1.3</v>
      </c>
      <c r="SUY40" s="451">
        <f>+VLOOKUP(SUT40,[111]Insumos!$A$2:$F$2700,5,FALSE)</f>
        <v>60333</v>
      </c>
      <c r="SUZ40" s="451">
        <f>+ROUND(SUX40*SUY40,0)</f>
        <v>78433</v>
      </c>
      <c r="SVA40" s="450" t="s">
        <v>327</v>
      </c>
      <c r="SVB40" s="450" t="s">
        <v>328</v>
      </c>
      <c r="SVC40" s="446" t="s">
        <v>329</v>
      </c>
      <c r="SVD40" s="446" t="s">
        <v>131</v>
      </c>
      <c r="SVE40" s="446" t="s">
        <v>146</v>
      </c>
      <c r="SVF40" s="446">
        <v>1.3</v>
      </c>
      <c r="SVG40" s="451">
        <f>+VLOOKUP(SVB40,[111]Insumos!$A$2:$F$2700,5,FALSE)</f>
        <v>60333</v>
      </c>
      <c r="SVH40" s="451">
        <f>+ROUND(SVF40*SVG40,0)</f>
        <v>78433</v>
      </c>
      <c r="SVI40" s="450" t="s">
        <v>327</v>
      </c>
      <c r="SVJ40" s="450" t="s">
        <v>328</v>
      </c>
      <c r="SVK40" s="446" t="s">
        <v>329</v>
      </c>
      <c r="SVL40" s="446" t="s">
        <v>131</v>
      </c>
      <c r="SVM40" s="446" t="s">
        <v>146</v>
      </c>
      <c r="SVN40" s="446">
        <v>1.3</v>
      </c>
      <c r="SVO40" s="451">
        <f>+VLOOKUP(SVJ40,[111]Insumos!$A$2:$F$2700,5,FALSE)</f>
        <v>60333</v>
      </c>
      <c r="SVP40" s="451">
        <f>+ROUND(SVN40*SVO40,0)</f>
        <v>78433</v>
      </c>
      <c r="SVQ40" s="450" t="s">
        <v>327</v>
      </c>
      <c r="SVR40" s="450" t="s">
        <v>328</v>
      </c>
      <c r="SVS40" s="446" t="s">
        <v>329</v>
      </c>
      <c r="SVT40" s="446" t="s">
        <v>131</v>
      </c>
      <c r="SVU40" s="446" t="s">
        <v>146</v>
      </c>
      <c r="SVV40" s="446">
        <v>1.3</v>
      </c>
      <c r="SVW40" s="451">
        <f>+VLOOKUP(SVR40,[111]Insumos!$A$2:$F$2700,5,FALSE)</f>
        <v>60333</v>
      </c>
      <c r="SVX40" s="451">
        <f>+ROUND(SVV40*SVW40,0)</f>
        <v>78433</v>
      </c>
      <c r="SVY40" s="450" t="s">
        <v>327</v>
      </c>
      <c r="SVZ40" s="450" t="s">
        <v>328</v>
      </c>
      <c r="SWA40" s="446" t="s">
        <v>329</v>
      </c>
      <c r="SWB40" s="446" t="s">
        <v>131</v>
      </c>
      <c r="SWC40" s="446" t="s">
        <v>146</v>
      </c>
      <c r="SWD40" s="446">
        <v>1.3</v>
      </c>
      <c r="SWE40" s="451">
        <f>+VLOOKUP(SVZ40,[111]Insumos!$A$2:$F$2700,5,FALSE)</f>
        <v>60333</v>
      </c>
      <c r="SWF40" s="451">
        <f>+ROUND(SWD40*SWE40,0)</f>
        <v>78433</v>
      </c>
      <c r="SWG40" s="450" t="s">
        <v>327</v>
      </c>
      <c r="SWH40" s="450" t="s">
        <v>328</v>
      </c>
      <c r="SWI40" s="446" t="s">
        <v>329</v>
      </c>
      <c r="SWJ40" s="446" t="s">
        <v>131</v>
      </c>
      <c r="SWK40" s="446" t="s">
        <v>146</v>
      </c>
      <c r="SWL40" s="446">
        <v>1.3</v>
      </c>
      <c r="SWM40" s="451">
        <f>+VLOOKUP(SWH40,[111]Insumos!$A$2:$F$2700,5,FALSE)</f>
        <v>60333</v>
      </c>
      <c r="SWN40" s="451">
        <f>+ROUND(SWL40*SWM40,0)</f>
        <v>78433</v>
      </c>
      <c r="SWO40" s="450" t="s">
        <v>327</v>
      </c>
      <c r="SWP40" s="450" t="s">
        <v>328</v>
      </c>
      <c r="SWQ40" s="446" t="s">
        <v>329</v>
      </c>
      <c r="SWR40" s="446" t="s">
        <v>131</v>
      </c>
      <c r="SWS40" s="446" t="s">
        <v>146</v>
      </c>
      <c r="SWT40" s="446">
        <v>1.3</v>
      </c>
      <c r="SWU40" s="451">
        <f>+VLOOKUP(SWP40,[111]Insumos!$A$2:$F$2700,5,FALSE)</f>
        <v>60333</v>
      </c>
      <c r="SWV40" s="451">
        <f>+ROUND(SWT40*SWU40,0)</f>
        <v>78433</v>
      </c>
      <c r="SWW40" s="450" t="s">
        <v>327</v>
      </c>
      <c r="SWX40" s="450" t="s">
        <v>328</v>
      </c>
      <c r="SWY40" s="446" t="s">
        <v>329</v>
      </c>
      <c r="SWZ40" s="446" t="s">
        <v>131</v>
      </c>
      <c r="SXA40" s="446" t="s">
        <v>146</v>
      </c>
      <c r="SXB40" s="446">
        <v>1.3</v>
      </c>
      <c r="SXC40" s="451">
        <f>+VLOOKUP(SWX40,[111]Insumos!$A$2:$F$2700,5,FALSE)</f>
        <v>60333</v>
      </c>
      <c r="SXD40" s="451">
        <f>+ROUND(SXB40*SXC40,0)</f>
        <v>78433</v>
      </c>
      <c r="SXE40" s="450" t="s">
        <v>327</v>
      </c>
      <c r="SXF40" s="450" t="s">
        <v>328</v>
      </c>
      <c r="SXG40" s="446" t="s">
        <v>329</v>
      </c>
      <c r="SXH40" s="446" t="s">
        <v>131</v>
      </c>
      <c r="SXI40" s="446" t="s">
        <v>146</v>
      </c>
      <c r="SXJ40" s="446">
        <v>1.3</v>
      </c>
      <c r="SXK40" s="451">
        <f>+VLOOKUP(SXF40,[111]Insumos!$A$2:$F$2700,5,FALSE)</f>
        <v>60333</v>
      </c>
      <c r="SXL40" s="451">
        <f>+ROUND(SXJ40*SXK40,0)</f>
        <v>78433</v>
      </c>
      <c r="SXM40" s="450" t="s">
        <v>327</v>
      </c>
      <c r="SXN40" s="450" t="s">
        <v>328</v>
      </c>
      <c r="SXO40" s="446" t="s">
        <v>329</v>
      </c>
      <c r="SXP40" s="446" t="s">
        <v>131</v>
      </c>
      <c r="SXQ40" s="446" t="s">
        <v>146</v>
      </c>
      <c r="SXR40" s="446">
        <v>1.3</v>
      </c>
      <c r="SXS40" s="451">
        <f>+VLOOKUP(SXN40,[111]Insumos!$A$2:$F$2700,5,FALSE)</f>
        <v>60333</v>
      </c>
      <c r="SXT40" s="451">
        <f>+ROUND(SXR40*SXS40,0)</f>
        <v>78433</v>
      </c>
      <c r="SXU40" s="450" t="s">
        <v>327</v>
      </c>
      <c r="SXV40" s="450" t="s">
        <v>328</v>
      </c>
      <c r="SXW40" s="446" t="s">
        <v>329</v>
      </c>
      <c r="SXX40" s="446" t="s">
        <v>131</v>
      </c>
      <c r="SXY40" s="446" t="s">
        <v>146</v>
      </c>
      <c r="SXZ40" s="446">
        <v>1.3</v>
      </c>
      <c r="SYA40" s="451">
        <f>+VLOOKUP(SXV40,[111]Insumos!$A$2:$F$2700,5,FALSE)</f>
        <v>60333</v>
      </c>
      <c r="SYB40" s="451">
        <f>+ROUND(SXZ40*SYA40,0)</f>
        <v>78433</v>
      </c>
      <c r="SYC40" s="450" t="s">
        <v>327</v>
      </c>
      <c r="SYD40" s="450" t="s">
        <v>328</v>
      </c>
      <c r="SYE40" s="446" t="s">
        <v>329</v>
      </c>
      <c r="SYF40" s="446" t="s">
        <v>131</v>
      </c>
      <c r="SYG40" s="446" t="s">
        <v>146</v>
      </c>
      <c r="SYH40" s="446">
        <v>1.3</v>
      </c>
      <c r="SYI40" s="451">
        <f>+VLOOKUP(SYD40,[111]Insumos!$A$2:$F$2700,5,FALSE)</f>
        <v>60333</v>
      </c>
      <c r="SYJ40" s="451">
        <f>+ROUND(SYH40*SYI40,0)</f>
        <v>78433</v>
      </c>
      <c r="SYK40" s="450" t="s">
        <v>327</v>
      </c>
      <c r="SYL40" s="450" t="s">
        <v>328</v>
      </c>
      <c r="SYM40" s="446" t="s">
        <v>329</v>
      </c>
      <c r="SYN40" s="446" t="s">
        <v>131</v>
      </c>
      <c r="SYO40" s="446" t="s">
        <v>146</v>
      </c>
      <c r="SYP40" s="446">
        <v>1.3</v>
      </c>
      <c r="SYQ40" s="451">
        <f>+VLOOKUP(SYL40,[111]Insumos!$A$2:$F$2700,5,FALSE)</f>
        <v>60333</v>
      </c>
      <c r="SYR40" s="451">
        <f>+ROUND(SYP40*SYQ40,0)</f>
        <v>78433</v>
      </c>
      <c r="SYS40" s="450" t="s">
        <v>327</v>
      </c>
      <c r="SYT40" s="450" t="s">
        <v>328</v>
      </c>
      <c r="SYU40" s="446" t="s">
        <v>329</v>
      </c>
      <c r="SYV40" s="446" t="s">
        <v>131</v>
      </c>
      <c r="SYW40" s="446" t="s">
        <v>146</v>
      </c>
      <c r="SYX40" s="446">
        <v>1.3</v>
      </c>
      <c r="SYY40" s="451">
        <f>+VLOOKUP(SYT40,[111]Insumos!$A$2:$F$2700,5,FALSE)</f>
        <v>60333</v>
      </c>
      <c r="SYZ40" s="451">
        <f>+ROUND(SYX40*SYY40,0)</f>
        <v>78433</v>
      </c>
      <c r="SZA40" s="450" t="s">
        <v>327</v>
      </c>
      <c r="SZB40" s="450" t="s">
        <v>328</v>
      </c>
      <c r="SZC40" s="446" t="s">
        <v>329</v>
      </c>
      <c r="SZD40" s="446" t="s">
        <v>131</v>
      </c>
      <c r="SZE40" s="446" t="s">
        <v>146</v>
      </c>
      <c r="SZF40" s="446">
        <v>1.3</v>
      </c>
      <c r="SZG40" s="451">
        <f>+VLOOKUP(SZB40,[111]Insumos!$A$2:$F$2700,5,FALSE)</f>
        <v>60333</v>
      </c>
      <c r="SZH40" s="451">
        <f>+ROUND(SZF40*SZG40,0)</f>
        <v>78433</v>
      </c>
      <c r="SZI40" s="450" t="s">
        <v>327</v>
      </c>
      <c r="SZJ40" s="450" t="s">
        <v>328</v>
      </c>
      <c r="SZK40" s="446" t="s">
        <v>329</v>
      </c>
      <c r="SZL40" s="446" t="s">
        <v>131</v>
      </c>
      <c r="SZM40" s="446" t="s">
        <v>146</v>
      </c>
      <c r="SZN40" s="446">
        <v>1.3</v>
      </c>
      <c r="SZO40" s="451">
        <f>+VLOOKUP(SZJ40,[111]Insumos!$A$2:$F$2700,5,FALSE)</f>
        <v>60333</v>
      </c>
      <c r="SZP40" s="451">
        <f>+ROUND(SZN40*SZO40,0)</f>
        <v>78433</v>
      </c>
      <c r="SZQ40" s="450" t="s">
        <v>327</v>
      </c>
      <c r="SZR40" s="450" t="s">
        <v>328</v>
      </c>
      <c r="SZS40" s="446" t="s">
        <v>329</v>
      </c>
      <c r="SZT40" s="446" t="s">
        <v>131</v>
      </c>
      <c r="SZU40" s="446" t="s">
        <v>146</v>
      </c>
      <c r="SZV40" s="446">
        <v>1.3</v>
      </c>
      <c r="SZW40" s="451">
        <f>+VLOOKUP(SZR40,[111]Insumos!$A$2:$F$2700,5,FALSE)</f>
        <v>60333</v>
      </c>
      <c r="SZX40" s="451">
        <f>+ROUND(SZV40*SZW40,0)</f>
        <v>78433</v>
      </c>
      <c r="SZY40" s="450" t="s">
        <v>327</v>
      </c>
      <c r="SZZ40" s="450" t="s">
        <v>328</v>
      </c>
      <c r="TAA40" s="446" t="s">
        <v>329</v>
      </c>
      <c r="TAB40" s="446" t="s">
        <v>131</v>
      </c>
      <c r="TAC40" s="446" t="s">
        <v>146</v>
      </c>
      <c r="TAD40" s="446">
        <v>1.3</v>
      </c>
      <c r="TAE40" s="451">
        <f>+VLOOKUP(SZZ40,[111]Insumos!$A$2:$F$2700,5,FALSE)</f>
        <v>60333</v>
      </c>
      <c r="TAF40" s="451">
        <f>+ROUND(TAD40*TAE40,0)</f>
        <v>78433</v>
      </c>
      <c r="TAG40" s="450" t="s">
        <v>327</v>
      </c>
      <c r="TAH40" s="450" t="s">
        <v>328</v>
      </c>
      <c r="TAI40" s="446" t="s">
        <v>329</v>
      </c>
      <c r="TAJ40" s="446" t="s">
        <v>131</v>
      </c>
      <c r="TAK40" s="446" t="s">
        <v>146</v>
      </c>
      <c r="TAL40" s="446">
        <v>1.3</v>
      </c>
      <c r="TAM40" s="451">
        <f>+VLOOKUP(TAH40,[111]Insumos!$A$2:$F$2700,5,FALSE)</f>
        <v>60333</v>
      </c>
      <c r="TAN40" s="451">
        <f>+ROUND(TAL40*TAM40,0)</f>
        <v>78433</v>
      </c>
      <c r="TAO40" s="450" t="s">
        <v>327</v>
      </c>
      <c r="TAP40" s="450" t="s">
        <v>328</v>
      </c>
      <c r="TAQ40" s="446" t="s">
        <v>329</v>
      </c>
      <c r="TAR40" s="446" t="s">
        <v>131</v>
      </c>
      <c r="TAS40" s="446" t="s">
        <v>146</v>
      </c>
      <c r="TAT40" s="446">
        <v>1.3</v>
      </c>
      <c r="TAU40" s="451">
        <f>+VLOOKUP(TAP40,[111]Insumos!$A$2:$F$2700,5,FALSE)</f>
        <v>60333</v>
      </c>
      <c r="TAV40" s="451">
        <f>+ROUND(TAT40*TAU40,0)</f>
        <v>78433</v>
      </c>
      <c r="TAW40" s="450" t="s">
        <v>327</v>
      </c>
      <c r="TAX40" s="450" t="s">
        <v>328</v>
      </c>
      <c r="TAY40" s="446" t="s">
        <v>329</v>
      </c>
      <c r="TAZ40" s="446" t="s">
        <v>131</v>
      </c>
      <c r="TBA40" s="446" t="s">
        <v>146</v>
      </c>
      <c r="TBB40" s="446">
        <v>1.3</v>
      </c>
      <c r="TBC40" s="451">
        <f>+VLOOKUP(TAX40,[111]Insumos!$A$2:$F$2700,5,FALSE)</f>
        <v>60333</v>
      </c>
      <c r="TBD40" s="451">
        <f>+ROUND(TBB40*TBC40,0)</f>
        <v>78433</v>
      </c>
      <c r="TBE40" s="450" t="s">
        <v>327</v>
      </c>
      <c r="TBF40" s="450" t="s">
        <v>328</v>
      </c>
      <c r="TBG40" s="446" t="s">
        <v>329</v>
      </c>
      <c r="TBH40" s="446" t="s">
        <v>131</v>
      </c>
      <c r="TBI40" s="446" t="s">
        <v>146</v>
      </c>
      <c r="TBJ40" s="446">
        <v>1.3</v>
      </c>
      <c r="TBK40" s="451">
        <f>+VLOOKUP(TBF40,[111]Insumos!$A$2:$F$2700,5,FALSE)</f>
        <v>60333</v>
      </c>
      <c r="TBL40" s="451">
        <f>+ROUND(TBJ40*TBK40,0)</f>
        <v>78433</v>
      </c>
      <c r="TBM40" s="450" t="s">
        <v>327</v>
      </c>
      <c r="TBN40" s="450" t="s">
        <v>328</v>
      </c>
      <c r="TBO40" s="446" t="s">
        <v>329</v>
      </c>
      <c r="TBP40" s="446" t="s">
        <v>131</v>
      </c>
      <c r="TBQ40" s="446" t="s">
        <v>146</v>
      </c>
      <c r="TBR40" s="446">
        <v>1.3</v>
      </c>
      <c r="TBS40" s="451">
        <f>+VLOOKUP(TBN40,[111]Insumos!$A$2:$F$2700,5,FALSE)</f>
        <v>60333</v>
      </c>
      <c r="TBT40" s="451">
        <f>+ROUND(TBR40*TBS40,0)</f>
        <v>78433</v>
      </c>
      <c r="TBU40" s="450" t="s">
        <v>327</v>
      </c>
      <c r="TBV40" s="450" t="s">
        <v>328</v>
      </c>
      <c r="TBW40" s="446" t="s">
        <v>329</v>
      </c>
      <c r="TBX40" s="446" t="s">
        <v>131</v>
      </c>
      <c r="TBY40" s="446" t="s">
        <v>146</v>
      </c>
      <c r="TBZ40" s="446">
        <v>1.3</v>
      </c>
      <c r="TCA40" s="451">
        <f>+VLOOKUP(TBV40,[111]Insumos!$A$2:$F$2700,5,FALSE)</f>
        <v>60333</v>
      </c>
      <c r="TCB40" s="451">
        <f>+ROUND(TBZ40*TCA40,0)</f>
        <v>78433</v>
      </c>
      <c r="TCC40" s="450" t="s">
        <v>327</v>
      </c>
      <c r="TCD40" s="450" t="s">
        <v>328</v>
      </c>
      <c r="TCE40" s="446" t="s">
        <v>329</v>
      </c>
      <c r="TCF40" s="446" t="s">
        <v>131</v>
      </c>
      <c r="TCG40" s="446" t="s">
        <v>146</v>
      </c>
      <c r="TCH40" s="446">
        <v>1.3</v>
      </c>
      <c r="TCI40" s="451">
        <f>+VLOOKUP(TCD40,[111]Insumos!$A$2:$F$2700,5,FALSE)</f>
        <v>60333</v>
      </c>
      <c r="TCJ40" s="451">
        <f>+ROUND(TCH40*TCI40,0)</f>
        <v>78433</v>
      </c>
      <c r="TCK40" s="450" t="s">
        <v>327</v>
      </c>
      <c r="TCL40" s="450" t="s">
        <v>328</v>
      </c>
      <c r="TCM40" s="446" t="s">
        <v>329</v>
      </c>
      <c r="TCN40" s="446" t="s">
        <v>131</v>
      </c>
      <c r="TCO40" s="446" t="s">
        <v>146</v>
      </c>
      <c r="TCP40" s="446">
        <v>1.3</v>
      </c>
      <c r="TCQ40" s="451">
        <f>+VLOOKUP(TCL40,[111]Insumos!$A$2:$F$2700,5,FALSE)</f>
        <v>60333</v>
      </c>
      <c r="TCR40" s="451">
        <f>+ROUND(TCP40*TCQ40,0)</f>
        <v>78433</v>
      </c>
      <c r="TCS40" s="450" t="s">
        <v>327</v>
      </c>
      <c r="TCT40" s="450" t="s">
        <v>328</v>
      </c>
      <c r="TCU40" s="446" t="s">
        <v>329</v>
      </c>
      <c r="TCV40" s="446" t="s">
        <v>131</v>
      </c>
      <c r="TCW40" s="446" t="s">
        <v>146</v>
      </c>
      <c r="TCX40" s="446">
        <v>1.3</v>
      </c>
      <c r="TCY40" s="451">
        <f>+VLOOKUP(TCT40,[111]Insumos!$A$2:$F$2700,5,FALSE)</f>
        <v>60333</v>
      </c>
      <c r="TCZ40" s="451">
        <f>+ROUND(TCX40*TCY40,0)</f>
        <v>78433</v>
      </c>
      <c r="TDA40" s="450" t="s">
        <v>327</v>
      </c>
      <c r="TDB40" s="450" t="s">
        <v>328</v>
      </c>
      <c r="TDC40" s="446" t="s">
        <v>329</v>
      </c>
      <c r="TDD40" s="446" t="s">
        <v>131</v>
      </c>
      <c r="TDE40" s="446" t="s">
        <v>146</v>
      </c>
      <c r="TDF40" s="446">
        <v>1.3</v>
      </c>
      <c r="TDG40" s="451">
        <f>+VLOOKUP(TDB40,[111]Insumos!$A$2:$F$2700,5,FALSE)</f>
        <v>60333</v>
      </c>
      <c r="TDH40" s="451">
        <f>+ROUND(TDF40*TDG40,0)</f>
        <v>78433</v>
      </c>
      <c r="TDI40" s="450" t="s">
        <v>327</v>
      </c>
      <c r="TDJ40" s="450" t="s">
        <v>328</v>
      </c>
      <c r="TDK40" s="446" t="s">
        <v>329</v>
      </c>
      <c r="TDL40" s="446" t="s">
        <v>131</v>
      </c>
      <c r="TDM40" s="446" t="s">
        <v>146</v>
      </c>
      <c r="TDN40" s="446">
        <v>1.3</v>
      </c>
      <c r="TDO40" s="451">
        <f>+VLOOKUP(TDJ40,[111]Insumos!$A$2:$F$2700,5,FALSE)</f>
        <v>60333</v>
      </c>
      <c r="TDP40" s="451">
        <f>+ROUND(TDN40*TDO40,0)</f>
        <v>78433</v>
      </c>
      <c r="TDQ40" s="450" t="s">
        <v>327</v>
      </c>
      <c r="TDR40" s="450" t="s">
        <v>328</v>
      </c>
      <c r="TDS40" s="446" t="s">
        <v>329</v>
      </c>
      <c r="TDT40" s="446" t="s">
        <v>131</v>
      </c>
      <c r="TDU40" s="446" t="s">
        <v>146</v>
      </c>
      <c r="TDV40" s="446">
        <v>1.3</v>
      </c>
      <c r="TDW40" s="451">
        <f>+VLOOKUP(TDR40,[111]Insumos!$A$2:$F$2700,5,FALSE)</f>
        <v>60333</v>
      </c>
      <c r="TDX40" s="451">
        <f>+ROUND(TDV40*TDW40,0)</f>
        <v>78433</v>
      </c>
      <c r="TDY40" s="450" t="s">
        <v>327</v>
      </c>
      <c r="TDZ40" s="450" t="s">
        <v>328</v>
      </c>
      <c r="TEA40" s="446" t="s">
        <v>329</v>
      </c>
      <c r="TEB40" s="446" t="s">
        <v>131</v>
      </c>
      <c r="TEC40" s="446" t="s">
        <v>146</v>
      </c>
      <c r="TED40" s="446">
        <v>1.3</v>
      </c>
      <c r="TEE40" s="451">
        <f>+VLOOKUP(TDZ40,[111]Insumos!$A$2:$F$2700,5,FALSE)</f>
        <v>60333</v>
      </c>
      <c r="TEF40" s="451">
        <f>+ROUND(TED40*TEE40,0)</f>
        <v>78433</v>
      </c>
      <c r="TEG40" s="450" t="s">
        <v>327</v>
      </c>
      <c r="TEH40" s="450" t="s">
        <v>328</v>
      </c>
      <c r="TEI40" s="446" t="s">
        <v>329</v>
      </c>
      <c r="TEJ40" s="446" t="s">
        <v>131</v>
      </c>
      <c r="TEK40" s="446" t="s">
        <v>146</v>
      </c>
      <c r="TEL40" s="446">
        <v>1.3</v>
      </c>
      <c r="TEM40" s="451">
        <f>+VLOOKUP(TEH40,[111]Insumos!$A$2:$F$2700,5,FALSE)</f>
        <v>60333</v>
      </c>
      <c r="TEN40" s="451">
        <f>+ROUND(TEL40*TEM40,0)</f>
        <v>78433</v>
      </c>
      <c r="TEO40" s="450" t="s">
        <v>327</v>
      </c>
      <c r="TEP40" s="450" t="s">
        <v>328</v>
      </c>
      <c r="TEQ40" s="446" t="s">
        <v>329</v>
      </c>
      <c r="TER40" s="446" t="s">
        <v>131</v>
      </c>
      <c r="TES40" s="446" t="s">
        <v>146</v>
      </c>
      <c r="TET40" s="446">
        <v>1.3</v>
      </c>
      <c r="TEU40" s="451">
        <f>+VLOOKUP(TEP40,[111]Insumos!$A$2:$F$2700,5,FALSE)</f>
        <v>60333</v>
      </c>
      <c r="TEV40" s="451">
        <f>+ROUND(TET40*TEU40,0)</f>
        <v>78433</v>
      </c>
      <c r="TEW40" s="450" t="s">
        <v>327</v>
      </c>
      <c r="TEX40" s="450" t="s">
        <v>328</v>
      </c>
      <c r="TEY40" s="446" t="s">
        <v>329</v>
      </c>
      <c r="TEZ40" s="446" t="s">
        <v>131</v>
      </c>
      <c r="TFA40" s="446" t="s">
        <v>146</v>
      </c>
      <c r="TFB40" s="446">
        <v>1.3</v>
      </c>
      <c r="TFC40" s="451">
        <f>+VLOOKUP(TEX40,[111]Insumos!$A$2:$F$2700,5,FALSE)</f>
        <v>60333</v>
      </c>
      <c r="TFD40" s="451">
        <f>+ROUND(TFB40*TFC40,0)</f>
        <v>78433</v>
      </c>
      <c r="TFE40" s="450" t="s">
        <v>327</v>
      </c>
      <c r="TFF40" s="450" t="s">
        <v>328</v>
      </c>
      <c r="TFG40" s="446" t="s">
        <v>329</v>
      </c>
      <c r="TFH40" s="446" t="s">
        <v>131</v>
      </c>
      <c r="TFI40" s="446" t="s">
        <v>146</v>
      </c>
      <c r="TFJ40" s="446">
        <v>1.3</v>
      </c>
      <c r="TFK40" s="451">
        <f>+VLOOKUP(TFF40,[111]Insumos!$A$2:$F$2700,5,FALSE)</f>
        <v>60333</v>
      </c>
      <c r="TFL40" s="451">
        <f>+ROUND(TFJ40*TFK40,0)</f>
        <v>78433</v>
      </c>
      <c r="TFM40" s="450" t="s">
        <v>327</v>
      </c>
      <c r="TFN40" s="450" t="s">
        <v>328</v>
      </c>
      <c r="TFO40" s="446" t="s">
        <v>329</v>
      </c>
      <c r="TFP40" s="446" t="s">
        <v>131</v>
      </c>
      <c r="TFQ40" s="446" t="s">
        <v>146</v>
      </c>
      <c r="TFR40" s="446">
        <v>1.3</v>
      </c>
      <c r="TFS40" s="451">
        <f>+VLOOKUP(TFN40,[111]Insumos!$A$2:$F$2700,5,FALSE)</f>
        <v>60333</v>
      </c>
      <c r="TFT40" s="451">
        <f>+ROUND(TFR40*TFS40,0)</f>
        <v>78433</v>
      </c>
      <c r="TFU40" s="450" t="s">
        <v>327</v>
      </c>
      <c r="TFV40" s="450" t="s">
        <v>328</v>
      </c>
      <c r="TFW40" s="446" t="s">
        <v>329</v>
      </c>
      <c r="TFX40" s="446" t="s">
        <v>131</v>
      </c>
      <c r="TFY40" s="446" t="s">
        <v>146</v>
      </c>
      <c r="TFZ40" s="446">
        <v>1.3</v>
      </c>
      <c r="TGA40" s="451">
        <f>+VLOOKUP(TFV40,[111]Insumos!$A$2:$F$2700,5,FALSE)</f>
        <v>60333</v>
      </c>
      <c r="TGB40" s="451">
        <f>+ROUND(TFZ40*TGA40,0)</f>
        <v>78433</v>
      </c>
      <c r="TGC40" s="450" t="s">
        <v>327</v>
      </c>
      <c r="TGD40" s="450" t="s">
        <v>328</v>
      </c>
      <c r="TGE40" s="446" t="s">
        <v>329</v>
      </c>
      <c r="TGF40" s="446" t="s">
        <v>131</v>
      </c>
      <c r="TGG40" s="446" t="s">
        <v>146</v>
      </c>
      <c r="TGH40" s="446">
        <v>1.3</v>
      </c>
      <c r="TGI40" s="451">
        <f>+VLOOKUP(TGD40,[111]Insumos!$A$2:$F$2700,5,FALSE)</f>
        <v>60333</v>
      </c>
      <c r="TGJ40" s="451">
        <f>+ROUND(TGH40*TGI40,0)</f>
        <v>78433</v>
      </c>
      <c r="TGK40" s="450" t="s">
        <v>327</v>
      </c>
      <c r="TGL40" s="450" t="s">
        <v>328</v>
      </c>
      <c r="TGM40" s="446" t="s">
        <v>329</v>
      </c>
      <c r="TGN40" s="446" t="s">
        <v>131</v>
      </c>
      <c r="TGO40" s="446" t="s">
        <v>146</v>
      </c>
      <c r="TGP40" s="446">
        <v>1.3</v>
      </c>
      <c r="TGQ40" s="451">
        <f>+VLOOKUP(TGL40,[111]Insumos!$A$2:$F$2700,5,FALSE)</f>
        <v>60333</v>
      </c>
      <c r="TGR40" s="451">
        <f>+ROUND(TGP40*TGQ40,0)</f>
        <v>78433</v>
      </c>
      <c r="TGS40" s="450" t="s">
        <v>327</v>
      </c>
      <c r="TGT40" s="450" t="s">
        <v>328</v>
      </c>
      <c r="TGU40" s="446" t="s">
        <v>329</v>
      </c>
      <c r="TGV40" s="446" t="s">
        <v>131</v>
      </c>
      <c r="TGW40" s="446" t="s">
        <v>146</v>
      </c>
      <c r="TGX40" s="446">
        <v>1.3</v>
      </c>
      <c r="TGY40" s="451">
        <f>+VLOOKUP(TGT40,[111]Insumos!$A$2:$F$2700,5,FALSE)</f>
        <v>60333</v>
      </c>
      <c r="TGZ40" s="451">
        <f>+ROUND(TGX40*TGY40,0)</f>
        <v>78433</v>
      </c>
      <c r="THA40" s="450" t="s">
        <v>327</v>
      </c>
      <c r="THB40" s="450" t="s">
        <v>328</v>
      </c>
      <c r="THC40" s="446" t="s">
        <v>329</v>
      </c>
      <c r="THD40" s="446" t="s">
        <v>131</v>
      </c>
      <c r="THE40" s="446" t="s">
        <v>146</v>
      </c>
      <c r="THF40" s="446">
        <v>1.3</v>
      </c>
      <c r="THG40" s="451">
        <f>+VLOOKUP(THB40,[111]Insumos!$A$2:$F$2700,5,FALSE)</f>
        <v>60333</v>
      </c>
      <c r="THH40" s="451">
        <f>+ROUND(THF40*THG40,0)</f>
        <v>78433</v>
      </c>
      <c r="THI40" s="450" t="s">
        <v>327</v>
      </c>
      <c r="THJ40" s="450" t="s">
        <v>328</v>
      </c>
      <c r="THK40" s="446" t="s">
        <v>329</v>
      </c>
      <c r="THL40" s="446" t="s">
        <v>131</v>
      </c>
      <c r="THM40" s="446" t="s">
        <v>146</v>
      </c>
      <c r="THN40" s="446">
        <v>1.3</v>
      </c>
      <c r="THO40" s="451">
        <f>+VLOOKUP(THJ40,[111]Insumos!$A$2:$F$2700,5,FALSE)</f>
        <v>60333</v>
      </c>
      <c r="THP40" s="451">
        <f>+ROUND(THN40*THO40,0)</f>
        <v>78433</v>
      </c>
      <c r="THQ40" s="450" t="s">
        <v>327</v>
      </c>
      <c r="THR40" s="450" t="s">
        <v>328</v>
      </c>
      <c r="THS40" s="446" t="s">
        <v>329</v>
      </c>
      <c r="THT40" s="446" t="s">
        <v>131</v>
      </c>
      <c r="THU40" s="446" t="s">
        <v>146</v>
      </c>
      <c r="THV40" s="446">
        <v>1.3</v>
      </c>
      <c r="THW40" s="451">
        <f>+VLOOKUP(THR40,[111]Insumos!$A$2:$F$2700,5,FALSE)</f>
        <v>60333</v>
      </c>
      <c r="THX40" s="451">
        <f>+ROUND(THV40*THW40,0)</f>
        <v>78433</v>
      </c>
      <c r="THY40" s="450" t="s">
        <v>327</v>
      </c>
      <c r="THZ40" s="450" t="s">
        <v>328</v>
      </c>
      <c r="TIA40" s="446" t="s">
        <v>329</v>
      </c>
      <c r="TIB40" s="446" t="s">
        <v>131</v>
      </c>
      <c r="TIC40" s="446" t="s">
        <v>146</v>
      </c>
      <c r="TID40" s="446">
        <v>1.3</v>
      </c>
      <c r="TIE40" s="451">
        <f>+VLOOKUP(THZ40,[111]Insumos!$A$2:$F$2700,5,FALSE)</f>
        <v>60333</v>
      </c>
      <c r="TIF40" s="451">
        <f>+ROUND(TID40*TIE40,0)</f>
        <v>78433</v>
      </c>
      <c r="TIG40" s="450" t="s">
        <v>327</v>
      </c>
      <c r="TIH40" s="450" t="s">
        <v>328</v>
      </c>
      <c r="TII40" s="446" t="s">
        <v>329</v>
      </c>
      <c r="TIJ40" s="446" t="s">
        <v>131</v>
      </c>
      <c r="TIK40" s="446" t="s">
        <v>146</v>
      </c>
      <c r="TIL40" s="446">
        <v>1.3</v>
      </c>
      <c r="TIM40" s="451">
        <f>+VLOOKUP(TIH40,[111]Insumos!$A$2:$F$2700,5,FALSE)</f>
        <v>60333</v>
      </c>
      <c r="TIN40" s="451">
        <f>+ROUND(TIL40*TIM40,0)</f>
        <v>78433</v>
      </c>
      <c r="TIO40" s="450" t="s">
        <v>327</v>
      </c>
      <c r="TIP40" s="450" t="s">
        <v>328</v>
      </c>
      <c r="TIQ40" s="446" t="s">
        <v>329</v>
      </c>
      <c r="TIR40" s="446" t="s">
        <v>131</v>
      </c>
      <c r="TIS40" s="446" t="s">
        <v>146</v>
      </c>
      <c r="TIT40" s="446">
        <v>1.3</v>
      </c>
      <c r="TIU40" s="451">
        <f>+VLOOKUP(TIP40,[111]Insumos!$A$2:$F$2700,5,FALSE)</f>
        <v>60333</v>
      </c>
      <c r="TIV40" s="451">
        <f>+ROUND(TIT40*TIU40,0)</f>
        <v>78433</v>
      </c>
      <c r="TIW40" s="450" t="s">
        <v>327</v>
      </c>
      <c r="TIX40" s="450" t="s">
        <v>328</v>
      </c>
      <c r="TIY40" s="446" t="s">
        <v>329</v>
      </c>
      <c r="TIZ40" s="446" t="s">
        <v>131</v>
      </c>
      <c r="TJA40" s="446" t="s">
        <v>146</v>
      </c>
      <c r="TJB40" s="446">
        <v>1.3</v>
      </c>
      <c r="TJC40" s="451">
        <f>+VLOOKUP(TIX40,[111]Insumos!$A$2:$F$2700,5,FALSE)</f>
        <v>60333</v>
      </c>
      <c r="TJD40" s="451">
        <f>+ROUND(TJB40*TJC40,0)</f>
        <v>78433</v>
      </c>
      <c r="TJE40" s="450" t="s">
        <v>327</v>
      </c>
      <c r="TJF40" s="450" t="s">
        <v>328</v>
      </c>
      <c r="TJG40" s="446" t="s">
        <v>329</v>
      </c>
      <c r="TJH40" s="446" t="s">
        <v>131</v>
      </c>
      <c r="TJI40" s="446" t="s">
        <v>146</v>
      </c>
      <c r="TJJ40" s="446">
        <v>1.3</v>
      </c>
      <c r="TJK40" s="451">
        <f>+VLOOKUP(TJF40,[111]Insumos!$A$2:$F$2700,5,FALSE)</f>
        <v>60333</v>
      </c>
      <c r="TJL40" s="451">
        <f>+ROUND(TJJ40*TJK40,0)</f>
        <v>78433</v>
      </c>
      <c r="TJM40" s="450" t="s">
        <v>327</v>
      </c>
      <c r="TJN40" s="450" t="s">
        <v>328</v>
      </c>
      <c r="TJO40" s="446" t="s">
        <v>329</v>
      </c>
      <c r="TJP40" s="446" t="s">
        <v>131</v>
      </c>
      <c r="TJQ40" s="446" t="s">
        <v>146</v>
      </c>
      <c r="TJR40" s="446">
        <v>1.3</v>
      </c>
      <c r="TJS40" s="451">
        <f>+VLOOKUP(TJN40,[111]Insumos!$A$2:$F$2700,5,FALSE)</f>
        <v>60333</v>
      </c>
      <c r="TJT40" s="451">
        <f>+ROUND(TJR40*TJS40,0)</f>
        <v>78433</v>
      </c>
      <c r="TJU40" s="450" t="s">
        <v>327</v>
      </c>
      <c r="TJV40" s="450" t="s">
        <v>328</v>
      </c>
      <c r="TJW40" s="446" t="s">
        <v>329</v>
      </c>
      <c r="TJX40" s="446" t="s">
        <v>131</v>
      </c>
      <c r="TJY40" s="446" t="s">
        <v>146</v>
      </c>
      <c r="TJZ40" s="446">
        <v>1.3</v>
      </c>
      <c r="TKA40" s="451">
        <f>+VLOOKUP(TJV40,[111]Insumos!$A$2:$F$2700,5,FALSE)</f>
        <v>60333</v>
      </c>
      <c r="TKB40" s="451">
        <f>+ROUND(TJZ40*TKA40,0)</f>
        <v>78433</v>
      </c>
      <c r="TKC40" s="450" t="s">
        <v>327</v>
      </c>
      <c r="TKD40" s="450" t="s">
        <v>328</v>
      </c>
      <c r="TKE40" s="446" t="s">
        <v>329</v>
      </c>
      <c r="TKF40" s="446" t="s">
        <v>131</v>
      </c>
      <c r="TKG40" s="446" t="s">
        <v>146</v>
      </c>
      <c r="TKH40" s="446">
        <v>1.3</v>
      </c>
      <c r="TKI40" s="451">
        <f>+VLOOKUP(TKD40,[111]Insumos!$A$2:$F$2700,5,FALSE)</f>
        <v>60333</v>
      </c>
      <c r="TKJ40" s="451">
        <f>+ROUND(TKH40*TKI40,0)</f>
        <v>78433</v>
      </c>
      <c r="TKK40" s="450" t="s">
        <v>327</v>
      </c>
      <c r="TKL40" s="450" t="s">
        <v>328</v>
      </c>
      <c r="TKM40" s="446" t="s">
        <v>329</v>
      </c>
      <c r="TKN40" s="446" t="s">
        <v>131</v>
      </c>
      <c r="TKO40" s="446" t="s">
        <v>146</v>
      </c>
      <c r="TKP40" s="446">
        <v>1.3</v>
      </c>
      <c r="TKQ40" s="451">
        <f>+VLOOKUP(TKL40,[111]Insumos!$A$2:$F$2700,5,FALSE)</f>
        <v>60333</v>
      </c>
      <c r="TKR40" s="451">
        <f>+ROUND(TKP40*TKQ40,0)</f>
        <v>78433</v>
      </c>
      <c r="TKS40" s="450" t="s">
        <v>327</v>
      </c>
      <c r="TKT40" s="450" t="s">
        <v>328</v>
      </c>
      <c r="TKU40" s="446" t="s">
        <v>329</v>
      </c>
      <c r="TKV40" s="446" t="s">
        <v>131</v>
      </c>
      <c r="TKW40" s="446" t="s">
        <v>146</v>
      </c>
      <c r="TKX40" s="446">
        <v>1.3</v>
      </c>
      <c r="TKY40" s="451">
        <f>+VLOOKUP(TKT40,[111]Insumos!$A$2:$F$2700,5,FALSE)</f>
        <v>60333</v>
      </c>
      <c r="TKZ40" s="451">
        <f>+ROUND(TKX40*TKY40,0)</f>
        <v>78433</v>
      </c>
      <c r="TLA40" s="450" t="s">
        <v>327</v>
      </c>
      <c r="TLB40" s="450" t="s">
        <v>328</v>
      </c>
      <c r="TLC40" s="446" t="s">
        <v>329</v>
      </c>
      <c r="TLD40" s="446" t="s">
        <v>131</v>
      </c>
      <c r="TLE40" s="446" t="s">
        <v>146</v>
      </c>
      <c r="TLF40" s="446">
        <v>1.3</v>
      </c>
      <c r="TLG40" s="451">
        <f>+VLOOKUP(TLB40,[111]Insumos!$A$2:$F$2700,5,FALSE)</f>
        <v>60333</v>
      </c>
      <c r="TLH40" s="451">
        <f>+ROUND(TLF40*TLG40,0)</f>
        <v>78433</v>
      </c>
      <c r="TLI40" s="450" t="s">
        <v>327</v>
      </c>
      <c r="TLJ40" s="450" t="s">
        <v>328</v>
      </c>
      <c r="TLK40" s="446" t="s">
        <v>329</v>
      </c>
      <c r="TLL40" s="446" t="s">
        <v>131</v>
      </c>
      <c r="TLM40" s="446" t="s">
        <v>146</v>
      </c>
      <c r="TLN40" s="446">
        <v>1.3</v>
      </c>
      <c r="TLO40" s="451">
        <f>+VLOOKUP(TLJ40,[111]Insumos!$A$2:$F$2700,5,FALSE)</f>
        <v>60333</v>
      </c>
      <c r="TLP40" s="451">
        <f>+ROUND(TLN40*TLO40,0)</f>
        <v>78433</v>
      </c>
      <c r="TLQ40" s="450" t="s">
        <v>327</v>
      </c>
      <c r="TLR40" s="450" t="s">
        <v>328</v>
      </c>
      <c r="TLS40" s="446" t="s">
        <v>329</v>
      </c>
      <c r="TLT40" s="446" t="s">
        <v>131</v>
      </c>
      <c r="TLU40" s="446" t="s">
        <v>146</v>
      </c>
      <c r="TLV40" s="446">
        <v>1.3</v>
      </c>
      <c r="TLW40" s="451">
        <f>+VLOOKUP(TLR40,[111]Insumos!$A$2:$F$2700,5,FALSE)</f>
        <v>60333</v>
      </c>
      <c r="TLX40" s="451">
        <f>+ROUND(TLV40*TLW40,0)</f>
        <v>78433</v>
      </c>
      <c r="TLY40" s="450" t="s">
        <v>327</v>
      </c>
      <c r="TLZ40" s="450" t="s">
        <v>328</v>
      </c>
      <c r="TMA40" s="446" t="s">
        <v>329</v>
      </c>
      <c r="TMB40" s="446" t="s">
        <v>131</v>
      </c>
      <c r="TMC40" s="446" t="s">
        <v>146</v>
      </c>
      <c r="TMD40" s="446">
        <v>1.3</v>
      </c>
      <c r="TME40" s="451">
        <f>+VLOOKUP(TLZ40,[111]Insumos!$A$2:$F$2700,5,FALSE)</f>
        <v>60333</v>
      </c>
      <c r="TMF40" s="451">
        <f>+ROUND(TMD40*TME40,0)</f>
        <v>78433</v>
      </c>
      <c r="TMG40" s="450" t="s">
        <v>327</v>
      </c>
      <c r="TMH40" s="450" t="s">
        <v>328</v>
      </c>
      <c r="TMI40" s="446" t="s">
        <v>329</v>
      </c>
      <c r="TMJ40" s="446" t="s">
        <v>131</v>
      </c>
      <c r="TMK40" s="446" t="s">
        <v>146</v>
      </c>
      <c r="TML40" s="446">
        <v>1.3</v>
      </c>
      <c r="TMM40" s="451">
        <f>+VLOOKUP(TMH40,[111]Insumos!$A$2:$F$2700,5,FALSE)</f>
        <v>60333</v>
      </c>
      <c r="TMN40" s="451">
        <f>+ROUND(TML40*TMM40,0)</f>
        <v>78433</v>
      </c>
      <c r="TMO40" s="450" t="s">
        <v>327</v>
      </c>
      <c r="TMP40" s="450" t="s">
        <v>328</v>
      </c>
      <c r="TMQ40" s="446" t="s">
        <v>329</v>
      </c>
      <c r="TMR40" s="446" t="s">
        <v>131</v>
      </c>
      <c r="TMS40" s="446" t="s">
        <v>146</v>
      </c>
      <c r="TMT40" s="446">
        <v>1.3</v>
      </c>
      <c r="TMU40" s="451">
        <f>+VLOOKUP(TMP40,[111]Insumos!$A$2:$F$2700,5,FALSE)</f>
        <v>60333</v>
      </c>
      <c r="TMV40" s="451">
        <f>+ROUND(TMT40*TMU40,0)</f>
        <v>78433</v>
      </c>
      <c r="TMW40" s="450" t="s">
        <v>327</v>
      </c>
      <c r="TMX40" s="450" t="s">
        <v>328</v>
      </c>
      <c r="TMY40" s="446" t="s">
        <v>329</v>
      </c>
      <c r="TMZ40" s="446" t="s">
        <v>131</v>
      </c>
      <c r="TNA40" s="446" t="s">
        <v>146</v>
      </c>
      <c r="TNB40" s="446">
        <v>1.3</v>
      </c>
      <c r="TNC40" s="451">
        <f>+VLOOKUP(TMX40,[111]Insumos!$A$2:$F$2700,5,FALSE)</f>
        <v>60333</v>
      </c>
      <c r="TND40" s="451">
        <f>+ROUND(TNB40*TNC40,0)</f>
        <v>78433</v>
      </c>
      <c r="TNE40" s="450" t="s">
        <v>327</v>
      </c>
      <c r="TNF40" s="450" t="s">
        <v>328</v>
      </c>
      <c r="TNG40" s="446" t="s">
        <v>329</v>
      </c>
      <c r="TNH40" s="446" t="s">
        <v>131</v>
      </c>
      <c r="TNI40" s="446" t="s">
        <v>146</v>
      </c>
      <c r="TNJ40" s="446">
        <v>1.3</v>
      </c>
      <c r="TNK40" s="451">
        <f>+VLOOKUP(TNF40,[111]Insumos!$A$2:$F$2700,5,FALSE)</f>
        <v>60333</v>
      </c>
      <c r="TNL40" s="451">
        <f>+ROUND(TNJ40*TNK40,0)</f>
        <v>78433</v>
      </c>
      <c r="TNM40" s="450" t="s">
        <v>327</v>
      </c>
      <c r="TNN40" s="450" t="s">
        <v>328</v>
      </c>
      <c r="TNO40" s="446" t="s">
        <v>329</v>
      </c>
      <c r="TNP40" s="446" t="s">
        <v>131</v>
      </c>
      <c r="TNQ40" s="446" t="s">
        <v>146</v>
      </c>
      <c r="TNR40" s="446">
        <v>1.3</v>
      </c>
      <c r="TNS40" s="451">
        <f>+VLOOKUP(TNN40,[111]Insumos!$A$2:$F$2700,5,FALSE)</f>
        <v>60333</v>
      </c>
      <c r="TNT40" s="451">
        <f>+ROUND(TNR40*TNS40,0)</f>
        <v>78433</v>
      </c>
      <c r="TNU40" s="450" t="s">
        <v>327</v>
      </c>
      <c r="TNV40" s="450" t="s">
        <v>328</v>
      </c>
      <c r="TNW40" s="446" t="s">
        <v>329</v>
      </c>
      <c r="TNX40" s="446" t="s">
        <v>131</v>
      </c>
      <c r="TNY40" s="446" t="s">
        <v>146</v>
      </c>
      <c r="TNZ40" s="446">
        <v>1.3</v>
      </c>
      <c r="TOA40" s="451">
        <f>+VLOOKUP(TNV40,[111]Insumos!$A$2:$F$2700,5,FALSE)</f>
        <v>60333</v>
      </c>
      <c r="TOB40" s="451">
        <f>+ROUND(TNZ40*TOA40,0)</f>
        <v>78433</v>
      </c>
      <c r="TOC40" s="450" t="s">
        <v>327</v>
      </c>
      <c r="TOD40" s="450" t="s">
        <v>328</v>
      </c>
      <c r="TOE40" s="446" t="s">
        <v>329</v>
      </c>
      <c r="TOF40" s="446" t="s">
        <v>131</v>
      </c>
      <c r="TOG40" s="446" t="s">
        <v>146</v>
      </c>
      <c r="TOH40" s="446">
        <v>1.3</v>
      </c>
      <c r="TOI40" s="451">
        <f>+VLOOKUP(TOD40,[111]Insumos!$A$2:$F$2700,5,FALSE)</f>
        <v>60333</v>
      </c>
      <c r="TOJ40" s="451">
        <f>+ROUND(TOH40*TOI40,0)</f>
        <v>78433</v>
      </c>
      <c r="TOK40" s="450" t="s">
        <v>327</v>
      </c>
      <c r="TOL40" s="450" t="s">
        <v>328</v>
      </c>
      <c r="TOM40" s="446" t="s">
        <v>329</v>
      </c>
      <c r="TON40" s="446" t="s">
        <v>131</v>
      </c>
      <c r="TOO40" s="446" t="s">
        <v>146</v>
      </c>
      <c r="TOP40" s="446">
        <v>1.3</v>
      </c>
      <c r="TOQ40" s="451">
        <f>+VLOOKUP(TOL40,[111]Insumos!$A$2:$F$2700,5,FALSE)</f>
        <v>60333</v>
      </c>
      <c r="TOR40" s="451">
        <f>+ROUND(TOP40*TOQ40,0)</f>
        <v>78433</v>
      </c>
      <c r="TOS40" s="450" t="s">
        <v>327</v>
      </c>
      <c r="TOT40" s="450" t="s">
        <v>328</v>
      </c>
      <c r="TOU40" s="446" t="s">
        <v>329</v>
      </c>
      <c r="TOV40" s="446" t="s">
        <v>131</v>
      </c>
      <c r="TOW40" s="446" t="s">
        <v>146</v>
      </c>
      <c r="TOX40" s="446">
        <v>1.3</v>
      </c>
      <c r="TOY40" s="451">
        <f>+VLOOKUP(TOT40,[111]Insumos!$A$2:$F$2700,5,FALSE)</f>
        <v>60333</v>
      </c>
      <c r="TOZ40" s="451">
        <f>+ROUND(TOX40*TOY40,0)</f>
        <v>78433</v>
      </c>
      <c r="TPA40" s="450" t="s">
        <v>327</v>
      </c>
      <c r="TPB40" s="450" t="s">
        <v>328</v>
      </c>
      <c r="TPC40" s="446" t="s">
        <v>329</v>
      </c>
      <c r="TPD40" s="446" t="s">
        <v>131</v>
      </c>
      <c r="TPE40" s="446" t="s">
        <v>146</v>
      </c>
      <c r="TPF40" s="446">
        <v>1.3</v>
      </c>
      <c r="TPG40" s="451">
        <f>+VLOOKUP(TPB40,[111]Insumos!$A$2:$F$2700,5,FALSE)</f>
        <v>60333</v>
      </c>
      <c r="TPH40" s="451">
        <f>+ROUND(TPF40*TPG40,0)</f>
        <v>78433</v>
      </c>
      <c r="TPI40" s="450" t="s">
        <v>327</v>
      </c>
      <c r="TPJ40" s="450" t="s">
        <v>328</v>
      </c>
      <c r="TPK40" s="446" t="s">
        <v>329</v>
      </c>
      <c r="TPL40" s="446" t="s">
        <v>131</v>
      </c>
      <c r="TPM40" s="446" t="s">
        <v>146</v>
      </c>
      <c r="TPN40" s="446">
        <v>1.3</v>
      </c>
      <c r="TPO40" s="451">
        <f>+VLOOKUP(TPJ40,[111]Insumos!$A$2:$F$2700,5,FALSE)</f>
        <v>60333</v>
      </c>
      <c r="TPP40" s="451">
        <f>+ROUND(TPN40*TPO40,0)</f>
        <v>78433</v>
      </c>
      <c r="TPQ40" s="450" t="s">
        <v>327</v>
      </c>
      <c r="TPR40" s="450" t="s">
        <v>328</v>
      </c>
      <c r="TPS40" s="446" t="s">
        <v>329</v>
      </c>
      <c r="TPT40" s="446" t="s">
        <v>131</v>
      </c>
      <c r="TPU40" s="446" t="s">
        <v>146</v>
      </c>
      <c r="TPV40" s="446">
        <v>1.3</v>
      </c>
      <c r="TPW40" s="451">
        <f>+VLOOKUP(TPR40,[111]Insumos!$A$2:$F$2700,5,FALSE)</f>
        <v>60333</v>
      </c>
      <c r="TPX40" s="451">
        <f>+ROUND(TPV40*TPW40,0)</f>
        <v>78433</v>
      </c>
      <c r="TPY40" s="450" t="s">
        <v>327</v>
      </c>
      <c r="TPZ40" s="450" t="s">
        <v>328</v>
      </c>
      <c r="TQA40" s="446" t="s">
        <v>329</v>
      </c>
      <c r="TQB40" s="446" t="s">
        <v>131</v>
      </c>
      <c r="TQC40" s="446" t="s">
        <v>146</v>
      </c>
      <c r="TQD40" s="446">
        <v>1.3</v>
      </c>
      <c r="TQE40" s="451">
        <f>+VLOOKUP(TPZ40,[111]Insumos!$A$2:$F$2700,5,FALSE)</f>
        <v>60333</v>
      </c>
      <c r="TQF40" s="451">
        <f>+ROUND(TQD40*TQE40,0)</f>
        <v>78433</v>
      </c>
      <c r="TQG40" s="450" t="s">
        <v>327</v>
      </c>
      <c r="TQH40" s="450" t="s">
        <v>328</v>
      </c>
      <c r="TQI40" s="446" t="s">
        <v>329</v>
      </c>
      <c r="TQJ40" s="446" t="s">
        <v>131</v>
      </c>
      <c r="TQK40" s="446" t="s">
        <v>146</v>
      </c>
      <c r="TQL40" s="446">
        <v>1.3</v>
      </c>
      <c r="TQM40" s="451">
        <f>+VLOOKUP(TQH40,[111]Insumos!$A$2:$F$2700,5,FALSE)</f>
        <v>60333</v>
      </c>
      <c r="TQN40" s="451">
        <f>+ROUND(TQL40*TQM40,0)</f>
        <v>78433</v>
      </c>
      <c r="TQO40" s="450" t="s">
        <v>327</v>
      </c>
      <c r="TQP40" s="450" t="s">
        <v>328</v>
      </c>
      <c r="TQQ40" s="446" t="s">
        <v>329</v>
      </c>
      <c r="TQR40" s="446" t="s">
        <v>131</v>
      </c>
      <c r="TQS40" s="446" t="s">
        <v>146</v>
      </c>
      <c r="TQT40" s="446">
        <v>1.3</v>
      </c>
      <c r="TQU40" s="451">
        <f>+VLOOKUP(TQP40,[111]Insumos!$A$2:$F$2700,5,FALSE)</f>
        <v>60333</v>
      </c>
      <c r="TQV40" s="451">
        <f>+ROUND(TQT40*TQU40,0)</f>
        <v>78433</v>
      </c>
      <c r="TQW40" s="450" t="s">
        <v>327</v>
      </c>
      <c r="TQX40" s="450" t="s">
        <v>328</v>
      </c>
      <c r="TQY40" s="446" t="s">
        <v>329</v>
      </c>
      <c r="TQZ40" s="446" t="s">
        <v>131</v>
      </c>
      <c r="TRA40" s="446" t="s">
        <v>146</v>
      </c>
      <c r="TRB40" s="446">
        <v>1.3</v>
      </c>
      <c r="TRC40" s="451">
        <f>+VLOOKUP(TQX40,[111]Insumos!$A$2:$F$2700,5,FALSE)</f>
        <v>60333</v>
      </c>
      <c r="TRD40" s="451">
        <f>+ROUND(TRB40*TRC40,0)</f>
        <v>78433</v>
      </c>
      <c r="TRE40" s="450" t="s">
        <v>327</v>
      </c>
      <c r="TRF40" s="450" t="s">
        <v>328</v>
      </c>
      <c r="TRG40" s="446" t="s">
        <v>329</v>
      </c>
      <c r="TRH40" s="446" t="s">
        <v>131</v>
      </c>
      <c r="TRI40" s="446" t="s">
        <v>146</v>
      </c>
      <c r="TRJ40" s="446">
        <v>1.3</v>
      </c>
      <c r="TRK40" s="451">
        <f>+VLOOKUP(TRF40,[111]Insumos!$A$2:$F$2700,5,FALSE)</f>
        <v>60333</v>
      </c>
      <c r="TRL40" s="451">
        <f>+ROUND(TRJ40*TRK40,0)</f>
        <v>78433</v>
      </c>
      <c r="TRM40" s="450" t="s">
        <v>327</v>
      </c>
      <c r="TRN40" s="450" t="s">
        <v>328</v>
      </c>
      <c r="TRO40" s="446" t="s">
        <v>329</v>
      </c>
      <c r="TRP40" s="446" t="s">
        <v>131</v>
      </c>
      <c r="TRQ40" s="446" t="s">
        <v>146</v>
      </c>
      <c r="TRR40" s="446">
        <v>1.3</v>
      </c>
      <c r="TRS40" s="451">
        <f>+VLOOKUP(TRN40,[111]Insumos!$A$2:$F$2700,5,FALSE)</f>
        <v>60333</v>
      </c>
      <c r="TRT40" s="451">
        <f>+ROUND(TRR40*TRS40,0)</f>
        <v>78433</v>
      </c>
      <c r="TRU40" s="450" t="s">
        <v>327</v>
      </c>
      <c r="TRV40" s="450" t="s">
        <v>328</v>
      </c>
      <c r="TRW40" s="446" t="s">
        <v>329</v>
      </c>
      <c r="TRX40" s="446" t="s">
        <v>131</v>
      </c>
      <c r="TRY40" s="446" t="s">
        <v>146</v>
      </c>
      <c r="TRZ40" s="446">
        <v>1.3</v>
      </c>
      <c r="TSA40" s="451">
        <f>+VLOOKUP(TRV40,[111]Insumos!$A$2:$F$2700,5,FALSE)</f>
        <v>60333</v>
      </c>
      <c r="TSB40" s="451">
        <f>+ROUND(TRZ40*TSA40,0)</f>
        <v>78433</v>
      </c>
      <c r="TSC40" s="450" t="s">
        <v>327</v>
      </c>
      <c r="TSD40" s="450" t="s">
        <v>328</v>
      </c>
      <c r="TSE40" s="446" t="s">
        <v>329</v>
      </c>
      <c r="TSF40" s="446" t="s">
        <v>131</v>
      </c>
      <c r="TSG40" s="446" t="s">
        <v>146</v>
      </c>
      <c r="TSH40" s="446">
        <v>1.3</v>
      </c>
      <c r="TSI40" s="451">
        <f>+VLOOKUP(TSD40,[111]Insumos!$A$2:$F$2700,5,FALSE)</f>
        <v>60333</v>
      </c>
      <c r="TSJ40" s="451">
        <f>+ROUND(TSH40*TSI40,0)</f>
        <v>78433</v>
      </c>
      <c r="TSK40" s="450" t="s">
        <v>327</v>
      </c>
      <c r="TSL40" s="450" t="s">
        <v>328</v>
      </c>
      <c r="TSM40" s="446" t="s">
        <v>329</v>
      </c>
      <c r="TSN40" s="446" t="s">
        <v>131</v>
      </c>
      <c r="TSO40" s="446" t="s">
        <v>146</v>
      </c>
      <c r="TSP40" s="446">
        <v>1.3</v>
      </c>
      <c r="TSQ40" s="451">
        <f>+VLOOKUP(TSL40,[111]Insumos!$A$2:$F$2700,5,FALSE)</f>
        <v>60333</v>
      </c>
      <c r="TSR40" s="451">
        <f>+ROUND(TSP40*TSQ40,0)</f>
        <v>78433</v>
      </c>
      <c r="TSS40" s="450" t="s">
        <v>327</v>
      </c>
      <c r="TST40" s="450" t="s">
        <v>328</v>
      </c>
      <c r="TSU40" s="446" t="s">
        <v>329</v>
      </c>
      <c r="TSV40" s="446" t="s">
        <v>131</v>
      </c>
      <c r="TSW40" s="446" t="s">
        <v>146</v>
      </c>
      <c r="TSX40" s="446">
        <v>1.3</v>
      </c>
      <c r="TSY40" s="451">
        <f>+VLOOKUP(TST40,[111]Insumos!$A$2:$F$2700,5,FALSE)</f>
        <v>60333</v>
      </c>
      <c r="TSZ40" s="451">
        <f>+ROUND(TSX40*TSY40,0)</f>
        <v>78433</v>
      </c>
      <c r="TTA40" s="450" t="s">
        <v>327</v>
      </c>
      <c r="TTB40" s="450" t="s">
        <v>328</v>
      </c>
      <c r="TTC40" s="446" t="s">
        <v>329</v>
      </c>
      <c r="TTD40" s="446" t="s">
        <v>131</v>
      </c>
      <c r="TTE40" s="446" t="s">
        <v>146</v>
      </c>
      <c r="TTF40" s="446">
        <v>1.3</v>
      </c>
      <c r="TTG40" s="451">
        <f>+VLOOKUP(TTB40,[111]Insumos!$A$2:$F$2700,5,FALSE)</f>
        <v>60333</v>
      </c>
      <c r="TTH40" s="451">
        <f>+ROUND(TTF40*TTG40,0)</f>
        <v>78433</v>
      </c>
      <c r="TTI40" s="450" t="s">
        <v>327</v>
      </c>
      <c r="TTJ40" s="450" t="s">
        <v>328</v>
      </c>
      <c r="TTK40" s="446" t="s">
        <v>329</v>
      </c>
      <c r="TTL40" s="446" t="s">
        <v>131</v>
      </c>
      <c r="TTM40" s="446" t="s">
        <v>146</v>
      </c>
      <c r="TTN40" s="446">
        <v>1.3</v>
      </c>
      <c r="TTO40" s="451">
        <f>+VLOOKUP(TTJ40,[111]Insumos!$A$2:$F$2700,5,FALSE)</f>
        <v>60333</v>
      </c>
      <c r="TTP40" s="451">
        <f>+ROUND(TTN40*TTO40,0)</f>
        <v>78433</v>
      </c>
      <c r="TTQ40" s="450" t="s">
        <v>327</v>
      </c>
      <c r="TTR40" s="450" t="s">
        <v>328</v>
      </c>
      <c r="TTS40" s="446" t="s">
        <v>329</v>
      </c>
      <c r="TTT40" s="446" t="s">
        <v>131</v>
      </c>
      <c r="TTU40" s="446" t="s">
        <v>146</v>
      </c>
      <c r="TTV40" s="446">
        <v>1.3</v>
      </c>
      <c r="TTW40" s="451">
        <f>+VLOOKUP(TTR40,[111]Insumos!$A$2:$F$2700,5,FALSE)</f>
        <v>60333</v>
      </c>
      <c r="TTX40" s="451">
        <f>+ROUND(TTV40*TTW40,0)</f>
        <v>78433</v>
      </c>
      <c r="TTY40" s="450" t="s">
        <v>327</v>
      </c>
      <c r="TTZ40" s="450" t="s">
        <v>328</v>
      </c>
      <c r="TUA40" s="446" t="s">
        <v>329</v>
      </c>
      <c r="TUB40" s="446" t="s">
        <v>131</v>
      </c>
      <c r="TUC40" s="446" t="s">
        <v>146</v>
      </c>
      <c r="TUD40" s="446">
        <v>1.3</v>
      </c>
      <c r="TUE40" s="451">
        <f>+VLOOKUP(TTZ40,[111]Insumos!$A$2:$F$2700,5,FALSE)</f>
        <v>60333</v>
      </c>
      <c r="TUF40" s="451">
        <f>+ROUND(TUD40*TUE40,0)</f>
        <v>78433</v>
      </c>
      <c r="TUG40" s="450" t="s">
        <v>327</v>
      </c>
      <c r="TUH40" s="450" t="s">
        <v>328</v>
      </c>
      <c r="TUI40" s="446" t="s">
        <v>329</v>
      </c>
      <c r="TUJ40" s="446" t="s">
        <v>131</v>
      </c>
      <c r="TUK40" s="446" t="s">
        <v>146</v>
      </c>
      <c r="TUL40" s="446">
        <v>1.3</v>
      </c>
      <c r="TUM40" s="451">
        <f>+VLOOKUP(TUH40,[111]Insumos!$A$2:$F$2700,5,FALSE)</f>
        <v>60333</v>
      </c>
      <c r="TUN40" s="451">
        <f>+ROUND(TUL40*TUM40,0)</f>
        <v>78433</v>
      </c>
      <c r="TUO40" s="450" t="s">
        <v>327</v>
      </c>
      <c r="TUP40" s="450" t="s">
        <v>328</v>
      </c>
      <c r="TUQ40" s="446" t="s">
        <v>329</v>
      </c>
      <c r="TUR40" s="446" t="s">
        <v>131</v>
      </c>
      <c r="TUS40" s="446" t="s">
        <v>146</v>
      </c>
      <c r="TUT40" s="446">
        <v>1.3</v>
      </c>
      <c r="TUU40" s="451">
        <f>+VLOOKUP(TUP40,[111]Insumos!$A$2:$F$2700,5,FALSE)</f>
        <v>60333</v>
      </c>
      <c r="TUV40" s="451">
        <f>+ROUND(TUT40*TUU40,0)</f>
        <v>78433</v>
      </c>
      <c r="TUW40" s="450" t="s">
        <v>327</v>
      </c>
      <c r="TUX40" s="450" t="s">
        <v>328</v>
      </c>
      <c r="TUY40" s="446" t="s">
        <v>329</v>
      </c>
      <c r="TUZ40" s="446" t="s">
        <v>131</v>
      </c>
      <c r="TVA40" s="446" t="s">
        <v>146</v>
      </c>
      <c r="TVB40" s="446">
        <v>1.3</v>
      </c>
      <c r="TVC40" s="451">
        <f>+VLOOKUP(TUX40,[111]Insumos!$A$2:$F$2700,5,FALSE)</f>
        <v>60333</v>
      </c>
      <c r="TVD40" s="451">
        <f>+ROUND(TVB40*TVC40,0)</f>
        <v>78433</v>
      </c>
      <c r="TVE40" s="450" t="s">
        <v>327</v>
      </c>
      <c r="TVF40" s="450" t="s">
        <v>328</v>
      </c>
      <c r="TVG40" s="446" t="s">
        <v>329</v>
      </c>
      <c r="TVH40" s="446" t="s">
        <v>131</v>
      </c>
      <c r="TVI40" s="446" t="s">
        <v>146</v>
      </c>
      <c r="TVJ40" s="446">
        <v>1.3</v>
      </c>
      <c r="TVK40" s="451">
        <f>+VLOOKUP(TVF40,[111]Insumos!$A$2:$F$2700,5,FALSE)</f>
        <v>60333</v>
      </c>
      <c r="TVL40" s="451">
        <f>+ROUND(TVJ40*TVK40,0)</f>
        <v>78433</v>
      </c>
      <c r="TVM40" s="450" t="s">
        <v>327</v>
      </c>
      <c r="TVN40" s="450" t="s">
        <v>328</v>
      </c>
      <c r="TVO40" s="446" t="s">
        <v>329</v>
      </c>
      <c r="TVP40" s="446" t="s">
        <v>131</v>
      </c>
      <c r="TVQ40" s="446" t="s">
        <v>146</v>
      </c>
      <c r="TVR40" s="446">
        <v>1.3</v>
      </c>
      <c r="TVS40" s="451">
        <f>+VLOOKUP(TVN40,[111]Insumos!$A$2:$F$2700,5,FALSE)</f>
        <v>60333</v>
      </c>
      <c r="TVT40" s="451">
        <f>+ROUND(TVR40*TVS40,0)</f>
        <v>78433</v>
      </c>
      <c r="TVU40" s="450" t="s">
        <v>327</v>
      </c>
      <c r="TVV40" s="450" t="s">
        <v>328</v>
      </c>
      <c r="TVW40" s="446" t="s">
        <v>329</v>
      </c>
      <c r="TVX40" s="446" t="s">
        <v>131</v>
      </c>
      <c r="TVY40" s="446" t="s">
        <v>146</v>
      </c>
      <c r="TVZ40" s="446">
        <v>1.3</v>
      </c>
      <c r="TWA40" s="451">
        <f>+VLOOKUP(TVV40,[111]Insumos!$A$2:$F$2700,5,FALSE)</f>
        <v>60333</v>
      </c>
      <c r="TWB40" s="451">
        <f>+ROUND(TVZ40*TWA40,0)</f>
        <v>78433</v>
      </c>
      <c r="TWC40" s="450" t="s">
        <v>327</v>
      </c>
      <c r="TWD40" s="450" t="s">
        <v>328</v>
      </c>
      <c r="TWE40" s="446" t="s">
        <v>329</v>
      </c>
      <c r="TWF40" s="446" t="s">
        <v>131</v>
      </c>
      <c r="TWG40" s="446" t="s">
        <v>146</v>
      </c>
      <c r="TWH40" s="446">
        <v>1.3</v>
      </c>
      <c r="TWI40" s="451">
        <f>+VLOOKUP(TWD40,[111]Insumos!$A$2:$F$2700,5,FALSE)</f>
        <v>60333</v>
      </c>
      <c r="TWJ40" s="451">
        <f>+ROUND(TWH40*TWI40,0)</f>
        <v>78433</v>
      </c>
      <c r="TWK40" s="450" t="s">
        <v>327</v>
      </c>
      <c r="TWL40" s="450" t="s">
        <v>328</v>
      </c>
      <c r="TWM40" s="446" t="s">
        <v>329</v>
      </c>
      <c r="TWN40" s="446" t="s">
        <v>131</v>
      </c>
      <c r="TWO40" s="446" t="s">
        <v>146</v>
      </c>
      <c r="TWP40" s="446">
        <v>1.3</v>
      </c>
      <c r="TWQ40" s="451">
        <f>+VLOOKUP(TWL40,[111]Insumos!$A$2:$F$2700,5,FALSE)</f>
        <v>60333</v>
      </c>
      <c r="TWR40" s="451">
        <f>+ROUND(TWP40*TWQ40,0)</f>
        <v>78433</v>
      </c>
      <c r="TWS40" s="450" t="s">
        <v>327</v>
      </c>
      <c r="TWT40" s="450" t="s">
        <v>328</v>
      </c>
      <c r="TWU40" s="446" t="s">
        <v>329</v>
      </c>
      <c r="TWV40" s="446" t="s">
        <v>131</v>
      </c>
      <c r="TWW40" s="446" t="s">
        <v>146</v>
      </c>
      <c r="TWX40" s="446">
        <v>1.3</v>
      </c>
      <c r="TWY40" s="451">
        <f>+VLOOKUP(TWT40,[111]Insumos!$A$2:$F$2700,5,FALSE)</f>
        <v>60333</v>
      </c>
      <c r="TWZ40" s="451">
        <f>+ROUND(TWX40*TWY40,0)</f>
        <v>78433</v>
      </c>
      <c r="TXA40" s="450" t="s">
        <v>327</v>
      </c>
      <c r="TXB40" s="450" t="s">
        <v>328</v>
      </c>
      <c r="TXC40" s="446" t="s">
        <v>329</v>
      </c>
      <c r="TXD40" s="446" t="s">
        <v>131</v>
      </c>
      <c r="TXE40" s="446" t="s">
        <v>146</v>
      </c>
      <c r="TXF40" s="446">
        <v>1.3</v>
      </c>
      <c r="TXG40" s="451">
        <f>+VLOOKUP(TXB40,[111]Insumos!$A$2:$F$2700,5,FALSE)</f>
        <v>60333</v>
      </c>
      <c r="TXH40" s="451">
        <f>+ROUND(TXF40*TXG40,0)</f>
        <v>78433</v>
      </c>
      <c r="TXI40" s="450" t="s">
        <v>327</v>
      </c>
      <c r="TXJ40" s="450" t="s">
        <v>328</v>
      </c>
      <c r="TXK40" s="446" t="s">
        <v>329</v>
      </c>
      <c r="TXL40" s="446" t="s">
        <v>131</v>
      </c>
      <c r="TXM40" s="446" t="s">
        <v>146</v>
      </c>
      <c r="TXN40" s="446">
        <v>1.3</v>
      </c>
      <c r="TXO40" s="451">
        <f>+VLOOKUP(TXJ40,[111]Insumos!$A$2:$F$2700,5,FALSE)</f>
        <v>60333</v>
      </c>
      <c r="TXP40" s="451">
        <f>+ROUND(TXN40*TXO40,0)</f>
        <v>78433</v>
      </c>
      <c r="TXQ40" s="450" t="s">
        <v>327</v>
      </c>
      <c r="TXR40" s="450" t="s">
        <v>328</v>
      </c>
      <c r="TXS40" s="446" t="s">
        <v>329</v>
      </c>
      <c r="TXT40" s="446" t="s">
        <v>131</v>
      </c>
      <c r="TXU40" s="446" t="s">
        <v>146</v>
      </c>
      <c r="TXV40" s="446">
        <v>1.3</v>
      </c>
      <c r="TXW40" s="451">
        <f>+VLOOKUP(TXR40,[111]Insumos!$A$2:$F$2700,5,FALSE)</f>
        <v>60333</v>
      </c>
      <c r="TXX40" s="451">
        <f>+ROUND(TXV40*TXW40,0)</f>
        <v>78433</v>
      </c>
      <c r="TXY40" s="450" t="s">
        <v>327</v>
      </c>
      <c r="TXZ40" s="450" t="s">
        <v>328</v>
      </c>
      <c r="TYA40" s="446" t="s">
        <v>329</v>
      </c>
      <c r="TYB40" s="446" t="s">
        <v>131</v>
      </c>
      <c r="TYC40" s="446" t="s">
        <v>146</v>
      </c>
      <c r="TYD40" s="446">
        <v>1.3</v>
      </c>
      <c r="TYE40" s="451">
        <f>+VLOOKUP(TXZ40,[111]Insumos!$A$2:$F$2700,5,FALSE)</f>
        <v>60333</v>
      </c>
      <c r="TYF40" s="451">
        <f>+ROUND(TYD40*TYE40,0)</f>
        <v>78433</v>
      </c>
      <c r="TYG40" s="450" t="s">
        <v>327</v>
      </c>
      <c r="TYH40" s="450" t="s">
        <v>328</v>
      </c>
      <c r="TYI40" s="446" t="s">
        <v>329</v>
      </c>
      <c r="TYJ40" s="446" t="s">
        <v>131</v>
      </c>
      <c r="TYK40" s="446" t="s">
        <v>146</v>
      </c>
      <c r="TYL40" s="446">
        <v>1.3</v>
      </c>
      <c r="TYM40" s="451">
        <f>+VLOOKUP(TYH40,[111]Insumos!$A$2:$F$2700,5,FALSE)</f>
        <v>60333</v>
      </c>
      <c r="TYN40" s="451">
        <f>+ROUND(TYL40*TYM40,0)</f>
        <v>78433</v>
      </c>
      <c r="TYO40" s="450" t="s">
        <v>327</v>
      </c>
      <c r="TYP40" s="450" t="s">
        <v>328</v>
      </c>
      <c r="TYQ40" s="446" t="s">
        <v>329</v>
      </c>
      <c r="TYR40" s="446" t="s">
        <v>131</v>
      </c>
      <c r="TYS40" s="446" t="s">
        <v>146</v>
      </c>
      <c r="TYT40" s="446">
        <v>1.3</v>
      </c>
      <c r="TYU40" s="451">
        <f>+VLOOKUP(TYP40,[111]Insumos!$A$2:$F$2700,5,FALSE)</f>
        <v>60333</v>
      </c>
      <c r="TYV40" s="451">
        <f>+ROUND(TYT40*TYU40,0)</f>
        <v>78433</v>
      </c>
      <c r="TYW40" s="450" t="s">
        <v>327</v>
      </c>
      <c r="TYX40" s="450" t="s">
        <v>328</v>
      </c>
      <c r="TYY40" s="446" t="s">
        <v>329</v>
      </c>
      <c r="TYZ40" s="446" t="s">
        <v>131</v>
      </c>
      <c r="TZA40" s="446" t="s">
        <v>146</v>
      </c>
      <c r="TZB40" s="446">
        <v>1.3</v>
      </c>
      <c r="TZC40" s="451">
        <f>+VLOOKUP(TYX40,[111]Insumos!$A$2:$F$2700,5,FALSE)</f>
        <v>60333</v>
      </c>
      <c r="TZD40" s="451">
        <f>+ROUND(TZB40*TZC40,0)</f>
        <v>78433</v>
      </c>
      <c r="TZE40" s="450" t="s">
        <v>327</v>
      </c>
      <c r="TZF40" s="450" t="s">
        <v>328</v>
      </c>
      <c r="TZG40" s="446" t="s">
        <v>329</v>
      </c>
      <c r="TZH40" s="446" t="s">
        <v>131</v>
      </c>
      <c r="TZI40" s="446" t="s">
        <v>146</v>
      </c>
      <c r="TZJ40" s="446">
        <v>1.3</v>
      </c>
      <c r="TZK40" s="451">
        <f>+VLOOKUP(TZF40,[111]Insumos!$A$2:$F$2700,5,FALSE)</f>
        <v>60333</v>
      </c>
      <c r="TZL40" s="451">
        <f>+ROUND(TZJ40*TZK40,0)</f>
        <v>78433</v>
      </c>
      <c r="TZM40" s="450" t="s">
        <v>327</v>
      </c>
      <c r="TZN40" s="450" t="s">
        <v>328</v>
      </c>
      <c r="TZO40" s="446" t="s">
        <v>329</v>
      </c>
      <c r="TZP40" s="446" t="s">
        <v>131</v>
      </c>
      <c r="TZQ40" s="446" t="s">
        <v>146</v>
      </c>
      <c r="TZR40" s="446">
        <v>1.3</v>
      </c>
      <c r="TZS40" s="451">
        <f>+VLOOKUP(TZN40,[111]Insumos!$A$2:$F$2700,5,FALSE)</f>
        <v>60333</v>
      </c>
      <c r="TZT40" s="451">
        <f>+ROUND(TZR40*TZS40,0)</f>
        <v>78433</v>
      </c>
      <c r="TZU40" s="450" t="s">
        <v>327</v>
      </c>
      <c r="TZV40" s="450" t="s">
        <v>328</v>
      </c>
      <c r="TZW40" s="446" t="s">
        <v>329</v>
      </c>
      <c r="TZX40" s="446" t="s">
        <v>131</v>
      </c>
      <c r="TZY40" s="446" t="s">
        <v>146</v>
      </c>
      <c r="TZZ40" s="446">
        <v>1.3</v>
      </c>
      <c r="UAA40" s="451">
        <f>+VLOOKUP(TZV40,[111]Insumos!$A$2:$F$2700,5,FALSE)</f>
        <v>60333</v>
      </c>
      <c r="UAB40" s="451">
        <f>+ROUND(TZZ40*UAA40,0)</f>
        <v>78433</v>
      </c>
      <c r="UAC40" s="450" t="s">
        <v>327</v>
      </c>
      <c r="UAD40" s="450" t="s">
        <v>328</v>
      </c>
      <c r="UAE40" s="446" t="s">
        <v>329</v>
      </c>
      <c r="UAF40" s="446" t="s">
        <v>131</v>
      </c>
      <c r="UAG40" s="446" t="s">
        <v>146</v>
      </c>
      <c r="UAH40" s="446">
        <v>1.3</v>
      </c>
      <c r="UAI40" s="451">
        <f>+VLOOKUP(UAD40,[111]Insumos!$A$2:$F$2700,5,FALSE)</f>
        <v>60333</v>
      </c>
      <c r="UAJ40" s="451">
        <f>+ROUND(UAH40*UAI40,0)</f>
        <v>78433</v>
      </c>
      <c r="UAK40" s="450" t="s">
        <v>327</v>
      </c>
      <c r="UAL40" s="450" t="s">
        <v>328</v>
      </c>
      <c r="UAM40" s="446" t="s">
        <v>329</v>
      </c>
      <c r="UAN40" s="446" t="s">
        <v>131</v>
      </c>
      <c r="UAO40" s="446" t="s">
        <v>146</v>
      </c>
      <c r="UAP40" s="446">
        <v>1.3</v>
      </c>
      <c r="UAQ40" s="451">
        <f>+VLOOKUP(UAL40,[111]Insumos!$A$2:$F$2700,5,FALSE)</f>
        <v>60333</v>
      </c>
      <c r="UAR40" s="451">
        <f>+ROUND(UAP40*UAQ40,0)</f>
        <v>78433</v>
      </c>
      <c r="UAS40" s="450" t="s">
        <v>327</v>
      </c>
      <c r="UAT40" s="450" t="s">
        <v>328</v>
      </c>
      <c r="UAU40" s="446" t="s">
        <v>329</v>
      </c>
      <c r="UAV40" s="446" t="s">
        <v>131</v>
      </c>
      <c r="UAW40" s="446" t="s">
        <v>146</v>
      </c>
      <c r="UAX40" s="446">
        <v>1.3</v>
      </c>
      <c r="UAY40" s="451">
        <f>+VLOOKUP(UAT40,[111]Insumos!$A$2:$F$2700,5,FALSE)</f>
        <v>60333</v>
      </c>
      <c r="UAZ40" s="451">
        <f>+ROUND(UAX40*UAY40,0)</f>
        <v>78433</v>
      </c>
      <c r="UBA40" s="450" t="s">
        <v>327</v>
      </c>
      <c r="UBB40" s="450" t="s">
        <v>328</v>
      </c>
      <c r="UBC40" s="446" t="s">
        <v>329</v>
      </c>
      <c r="UBD40" s="446" t="s">
        <v>131</v>
      </c>
      <c r="UBE40" s="446" t="s">
        <v>146</v>
      </c>
      <c r="UBF40" s="446">
        <v>1.3</v>
      </c>
      <c r="UBG40" s="451">
        <f>+VLOOKUP(UBB40,[111]Insumos!$A$2:$F$2700,5,FALSE)</f>
        <v>60333</v>
      </c>
      <c r="UBH40" s="451">
        <f>+ROUND(UBF40*UBG40,0)</f>
        <v>78433</v>
      </c>
      <c r="UBI40" s="450" t="s">
        <v>327</v>
      </c>
      <c r="UBJ40" s="450" t="s">
        <v>328</v>
      </c>
      <c r="UBK40" s="446" t="s">
        <v>329</v>
      </c>
      <c r="UBL40" s="446" t="s">
        <v>131</v>
      </c>
      <c r="UBM40" s="446" t="s">
        <v>146</v>
      </c>
      <c r="UBN40" s="446">
        <v>1.3</v>
      </c>
      <c r="UBO40" s="451">
        <f>+VLOOKUP(UBJ40,[111]Insumos!$A$2:$F$2700,5,FALSE)</f>
        <v>60333</v>
      </c>
      <c r="UBP40" s="451">
        <f>+ROUND(UBN40*UBO40,0)</f>
        <v>78433</v>
      </c>
      <c r="UBQ40" s="450" t="s">
        <v>327</v>
      </c>
      <c r="UBR40" s="450" t="s">
        <v>328</v>
      </c>
      <c r="UBS40" s="446" t="s">
        <v>329</v>
      </c>
      <c r="UBT40" s="446" t="s">
        <v>131</v>
      </c>
      <c r="UBU40" s="446" t="s">
        <v>146</v>
      </c>
      <c r="UBV40" s="446">
        <v>1.3</v>
      </c>
      <c r="UBW40" s="451">
        <f>+VLOOKUP(UBR40,[111]Insumos!$A$2:$F$2700,5,FALSE)</f>
        <v>60333</v>
      </c>
      <c r="UBX40" s="451">
        <f>+ROUND(UBV40*UBW40,0)</f>
        <v>78433</v>
      </c>
      <c r="UBY40" s="450" t="s">
        <v>327</v>
      </c>
      <c r="UBZ40" s="450" t="s">
        <v>328</v>
      </c>
      <c r="UCA40" s="446" t="s">
        <v>329</v>
      </c>
      <c r="UCB40" s="446" t="s">
        <v>131</v>
      </c>
      <c r="UCC40" s="446" t="s">
        <v>146</v>
      </c>
      <c r="UCD40" s="446">
        <v>1.3</v>
      </c>
      <c r="UCE40" s="451">
        <f>+VLOOKUP(UBZ40,[111]Insumos!$A$2:$F$2700,5,FALSE)</f>
        <v>60333</v>
      </c>
      <c r="UCF40" s="451">
        <f>+ROUND(UCD40*UCE40,0)</f>
        <v>78433</v>
      </c>
      <c r="UCG40" s="450" t="s">
        <v>327</v>
      </c>
      <c r="UCH40" s="450" t="s">
        <v>328</v>
      </c>
      <c r="UCI40" s="446" t="s">
        <v>329</v>
      </c>
      <c r="UCJ40" s="446" t="s">
        <v>131</v>
      </c>
      <c r="UCK40" s="446" t="s">
        <v>146</v>
      </c>
      <c r="UCL40" s="446">
        <v>1.3</v>
      </c>
      <c r="UCM40" s="451">
        <f>+VLOOKUP(UCH40,[111]Insumos!$A$2:$F$2700,5,FALSE)</f>
        <v>60333</v>
      </c>
      <c r="UCN40" s="451">
        <f>+ROUND(UCL40*UCM40,0)</f>
        <v>78433</v>
      </c>
      <c r="UCO40" s="450" t="s">
        <v>327</v>
      </c>
      <c r="UCP40" s="450" t="s">
        <v>328</v>
      </c>
      <c r="UCQ40" s="446" t="s">
        <v>329</v>
      </c>
      <c r="UCR40" s="446" t="s">
        <v>131</v>
      </c>
      <c r="UCS40" s="446" t="s">
        <v>146</v>
      </c>
      <c r="UCT40" s="446">
        <v>1.3</v>
      </c>
      <c r="UCU40" s="451">
        <f>+VLOOKUP(UCP40,[111]Insumos!$A$2:$F$2700,5,FALSE)</f>
        <v>60333</v>
      </c>
      <c r="UCV40" s="451">
        <f>+ROUND(UCT40*UCU40,0)</f>
        <v>78433</v>
      </c>
      <c r="UCW40" s="450" t="s">
        <v>327</v>
      </c>
      <c r="UCX40" s="450" t="s">
        <v>328</v>
      </c>
      <c r="UCY40" s="446" t="s">
        <v>329</v>
      </c>
      <c r="UCZ40" s="446" t="s">
        <v>131</v>
      </c>
      <c r="UDA40" s="446" t="s">
        <v>146</v>
      </c>
      <c r="UDB40" s="446">
        <v>1.3</v>
      </c>
      <c r="UDC40" s="451">
        <f>+VLOOKUP(UCX40,[111]Insumos!$A$2:$F$2700,5,FALSE)</f>
        <v>60333</v>
      </c>
      <c r="UDD40" s="451">
        <f>+ROUND(UDB40*UDC40,0)</f>
        <v>78433</v>
      </c>
      <c r="UDE40" s="450" t="s">
        <v>327</v>
      </c>
      <c r="UDF40" s="450" t="s">
        <v>328</v>
      </c>
      <c r="UDG40" s="446" t="s">
        <v>329</v>
      </c>
      <c r="UDH40" s="446" t="s">
        <v>131</v>
      </c>
      <c r="UDI40" s="446" t="s">
        <v>146</v>
      </c>
      <c r="UDJ40" s="446">
        <v>1.3</v>
      </c>
      <c r="UDK40" s="451">
        <f>+VLOOKUP(UDF40,[111]Insumos!$A$2:$F$2700,5,FALSE)</f>
        <v>60333</v>
      </c>
      <c r="UDL40" s="451">
        <f>+ROUND(UDJ40*UDK40,0)</f>
        <v>78433</v>
      </c>
      <c r="UDM40" s="450" t="s">
        <v>327</v>
      </c>
      <c r="UDN40" s="450" t="s">
        <v>328</v>
      </c>
      <c r="UDO40" s="446" t="s">
        <v>329</v>
      </c>
      <c r="UDP40" s="446" t="s">
        <v>131</v>
      </c>
      <c r="UDQ40" s="446" t="s">
        <v>146</v>
      </c>
      <c r="UDR40" s="446">
        <v>1.3</v>
      </c>
      <c r="UDS40" s="451">
        <f>+VLOOKUP(UDN40,[111]Insumos!$A$2:$F$2700,5,FALSE)</f>
        <v>60333</v>
      </c>
      <c r="UDT40" s="451">
        <f>+ROUND(UDR40*UDS40,0)</f>
        <v>78433</v>
      </c>
      <c r="UDU40" s="450" t="s">
        <v>327</v>
      </c>
      <c r="UDV40" s="450" t="s">
        <v>328</v>
      </c>
      <c r="UDW40" s="446" t="s">
        <v>329</v>
      </c>
      <c r="UDX40" s="446" t="s">
        <v>131</v>
      </c>
      <c r="UDY40" s="446" t="s">
        <v>146</v>
      </c>
      <c r="UDZ40" s="446">
        <v>1.3</v>
      </c>
      <c r="UEA40" s="451">
        <f>+VLOOKUP(UDV40,[111]Insumos!$A$2:$F$2700,5,FALSE)</f>
        <v>60333</v>
      </c>
      <c r="UEB40" s="451">
        <f>+ROUND(UDZ40*UEA40,0)</f>
        <v>78433</v>
      </c>
      <c r="UEC40" s="450" t="s">
        <v>327</v>
      </c>
      <c r="UED40" s="450" t="s">
        <v>328</v>
      </c>
      <c r="UEE40" s="446" t="s">
        <v>329</v>
      </c>
      <c r="UEF40" s="446" t="s">
        <v>131</v>
      </c>
      <c r="UEG40" s="446" t="s">
        <v>146</v>
      </c>
      <c r="UEH40" s="446">
        <v>1.3</v>
      </c>
      <c r="UEI40" s="451">
        <f>+VLOOKUP(UED40,[111]Insumos!$A$2:$F$2700,5,FALSE)</f>
        <v>60333</v>
      </c>
      <c r="UEJ40" s="451">
        <f>+ROUND(UEH40*UEI40,0)</f>
        <v>78433</v>
      </c>
      <c r="UEK40" s="450" t="s">
        <v>327</v>
      </c>
      <c r="UEL40" s="450" t="s">
        <v>328</v>
      </c>
      <c r="UEM40" s="446" t="s">
        <v>329</v>
      </c>
      <c r="UEN40" s="446" t="s">
        <v>131</v>
      </c>
      <c r="UEO40" s="446" t="s">
        <v>146</v>
      </c>
      <c r="UEP40" s="446">
        <v>1.3</v>
      </c>
      <c r="UEQ40" s="451">
        <f>+VLOOKUP(UEL40,[111]Insumos!$A$2:$F$2700,5,FALSE)</f>
        <v>60333</v>
      </c>
      <c r="UER40" s="451">
        <f>+ROUND(UEP40*UEQ40,0)</f>
        <v>78433</v>
      </c>
      <c r="UES40" s="450" t="s">
        <v>327</v>
      </c>
      <c r="UET40" s="450" t="s">
        <v>328</v>
      </c>
      <c r="UEU40" s="446" t="s">
        <v>329</v>
      </c>
      <c r="UEV40" s="446" t="s">
        <v>131</v>
      </c>
      <c r="UEW40" s="446" t="s">
        <v>146</v>
      </c>
      <c r="UEX40" s="446">
        <v>1.3</v>
      </c>
      <c r="UEY40" s="451">
        <f>+VLOOKUP(UET40,[111]Insumos!$A$2:$F$2700,5,FALSE)</f>
        <v>60333</v>
      </c>
      <c r="UEZ40" s="451">
        <f>+ROUND(UEX40*UEY40,0)</f>
        <v>78433</v>
      </c>
      <c r="UFA40" s="450" t="s">
        <v>327</v>
      </c>
      <c r="UFB40" s="450" t="s">
        <v>328</v>
      </c>
      <c r="UFC40" s="446" t="s">
        <v>329</v>
      </c>
      <c r="UFD40" s="446" t="s">
        <v>131</v>
      </c>
      <c r="UFE40" s="446" t="s">
        <v>146</v>
      </c>
      <c r="UFF40" s="446">
        <v>1.3</v>
      </c>
      <c r="UFG40" s="451">
        <f>+VLOOKUP(UFB40,[111]Insumos!$A$2:$F$2700,5,FALSE)</f>
        <v>60333</v>
      </c>
      <c r="UFH40" s="451">
        <f>+ROUND(UFF40*UFG40,0)</f>
        <v>78433</v>
      </c>
      <c r="UFI40" s="450" t="s">
        <v>327</v>
      </c>
      <c r="UFJ40" s="450" t="s">
        <v>328</v>
      </c>
      <c r="UFK40" s="446" t="s">
        <v>329</v>
      </c>
      <c r="UFL40" s="446" t="s">
        <v>131</v>
      </c>
      <c r="UFM40" s="446" t="s">
        <v>146</v>
      </c>
      <c r="UFN40" s="446">
        <v>1.3</v>
      </c>
      <c r="UFO40" s="451">
        <f>+VLOOKUP(UFJ40,[111]Insumos!$A$2:$F$2700,5,FALSE)</f>
        <v>60333</v>
      </c>
      <c r="UFP40" s="451">
        <f>+ROUND(UFN40*UFO40,0)</f>
        <v>78433</v>
      </c>
      <c r="UFQ40" s="450" t="s">
        <v>327</v>
      </c>
      <c r="UFR40" s="450" t="s">
        <v>328</v>
      </c>
      <c r="UFS40" s="446" t="s">
        <v>329</v>
      </c>
      <c r="UFT40" s="446" t="s">
        <v>131</v>
      </c>
      <c r="UFU40" s="446" t="s">
        <v>146</v>
      </c>
      <c r="UFV40" s="446">
        <v>1.3</v>
      </c>
      <c r="UFW40" s="451">
        <f>+VLOOKUP(UFR40,[111]Insumos!$A$2:$F$2700,5,FALSE)</f>
        <v>60333</v>
      </c>
      <c r="UFX40" s="451">
        <f>+ROUND(UFV40*UFW40,0)</f>
        <v>78433</v>
      </c>
      <c r="UFY40" s="450" t="s">
        <v>327</v>
      </c>
      <c r="UFZ40" s="450" t="s">
        <v>328</v>
      </c>
      <c r="UGA40" s="446" t="s">
        <v>329</v>
      </c>
      <c r="UGB40" s="446" t="s">
        <v>131</v>
      </c>
      <c r="UGC40" s="446" t="s">
        <v>146</v>
      </c>
      <c r="UGD40" s="446">
        <v>1.3</v>
      </c>
      <c r="UGE40" s="451">
        <f>+VLOOKUP(UFZ40,[111]Insumos!$A$2:$F$2700,5,FALSE)</f>
        <v>60333</v>
      </c>
      <c r="UGF40" s="451">
        <f>+ROUND(UGD40*UGE40,0)</f>
        <v>78433</v>
      </c>
      <c r="UGG40" s="450" t="s">
        <v>327</v>
      </c>
      <c r="UGH40" s="450" t="s">
        <v>328</v>
      </c>
      <c r="UGI40" s="446" t="s">
        <v>329</v>
      </c>
      <c r="UGJ40" s="446" t="s">
        <v>131</v>
      </c>
      <c r="UGK40" s="446" t="s">
        <v>146</v>
      </c>
      <c r="UGL40" s="446">
        <v>1.3</v>
      </c>
      <c r="UGM40" s="451">
        <f>+VLOOKUP(UGH40,[111]Insumos!$A$2:$F$2700,5,FALSE)</f>
        <v>60333</v>
      </c>
      <c r="UGN40" s="451">
        <f>+ROUND(UGL40*UGM40,0)</f>
        <v>78433</v>
      </c>
      <c r="UGO40" s="450" t="s">
        <v>327</v>
      </c>
      <c r="UGP40" s="450" t="s">
        <v>328</v>
      </c>
      <c r="UGQ40" s="446" t="s">
        <v>329</v>
      </c>
      <c r="UGR40" s="446" t="s">
        <v>131</v>
      </c>
      <c r="UGS40" s="446" t="s">
        <v>146</v>
      </c>
      <c r="UGT40" s="446">
        <v>1.3</v>
      </c>
      <c r="UGU40" s="451">
        <f>+VLOOKUP(UGP40,[111]Insumos!$A$2:$F$2700,5,FALSE)</f>
        <v>60333</v>
      </c>
      <c r="UGV40" s="451">
        <f>+ROUND(UGT40*UGU40,0)</f>
        <v>78433</v>
      </c>
      <c r="UGW40" s="450" t="s">
        <v>327</v>
      </c>
      <c r="UGX40" s="450" t="s">
        <v>328</v>
      </c>
      <c r="UGY40" s="446" t="s">
        <v>329</v>
      </c>
      <c r="UGZ40" s="446" t="s">
        <v>131</v>
      </c>
      <c r="UHA40" s="446" t="s">
        <v>146</v>
      </c>
      <c r="UHB40" s="446">
        <v>1.3</v>
      </c>
      <c r="UHC40" s="451">
        <f>+VLOOKUP(UGX40,[111]Insumos!$A$2:$F$2700,5,FALSE)</f>
        <v>60333</v>
      </c>
      <c r="UHD40" s="451">
        <f>+ROUND(UHB40*UHC40,0)</f>
        <v>78433</v>
      </c>
      <c r="UHE40" s="450" t="s">
        <v>327</v>
      </c>
      <c r="UHF40" s="450" t="s">
        <v>328</v>
      </c>
      <c r="UHG40" s="446" t="s">
        <v>329</v>
      </c>
      <c r="UHH40" s="446" t="s">
        <v>131</v>
      </c>
      <c r="UHI40" s="446" t="s">
        <v>146</v>
      </c>
      <c r="UHJ40" s="446">
        <v>1.3</v>
      </c>
      <c r="UHK40" s="451">
        <f>+VLOOKUP(UHF40,[111]Insumos!$A$2:$F$2700,5,FALSE)</f>
        <v>60333</v>
      </c>
      <c r="UHL40" s="451">
        <f>+ROUND(UHJ40*UHK40,0)</f>
        <v>78433</v>
      </c>
      <c r="UHM40" s="450" t="s">
        <v>327</v>
      </c>
      <c r="UHN40" s="450" t="s">
        <v>328</v>
      </c>
      <c r="UHO40" s="446" t="s">
        <v>329</v>
      </c>
      <c r="UHP40" s="446" t="s">
        <v>131</v>
      </c>
      <c r="UHQ40" s="446" t="s">
        <v>146</v>
      </c>
      <c r="UHR40" s="446">
        <v>1.3</v>
      </c>
      <c r="UHS40" s="451">
        <f>+VLOOKUP(UHN40,[111]Insumos!$A$2:$F$2700,5,FALSE)</f>
        <v>60333</v>
      </c>
      <c r="UHT40" s="451">
        <f>+ROUND(UHR40*UHS40,0)</f>
        <v>78433</v>
      </c>
      <c r="UHU40" s="450" t="s">
        <v>327</v>
      </c>
      <c r="UHV40" s="450" t="s">
        <v>328</v>
      </c>
      <c r="UHW40" s="446" t="s">
        <v>329</v>
      </c>
      <c r="UHX40" s="446" t="s">
        <v>131</v>
      </c>
      <c r="UHY40" s="446" t="s">
        <v>146</v>
      </c>
      <c r="UHZ40" s="446">
        <v>1.3</v>
      </c>
      <c r="UIA40" s="451">
        <f>+VLOOKUP(UHV40,[111]Insumos!$A$2:$F$2700,5,FALSE)</f>
        <v>60333</v>
      </c>
      <c r="UIB40" s="451">
        <f>+ROUND(UHZ40*UIA40,0)</f>
        <v>78433</v>
      </c>
      <c r="UIC40" s="450" t="s">
        <v>327</v>
      </c>
      <c r="UID40" s="450" t="s">
        <v>328</v>
      </c>
      <c r="UIE40" s="446" t="s">
        <v>329</v>
      </c>
      <c r="UIF40" s="446" t="s">
        <v>131</v>
      </c>
      <c r="UIG40" s="446" t="s">
        <v>146</v>
      </c>
      <c r="UIH40" s="446">
        <v>1.3</v>
      </c>
      <c r="UII40" s="451">
        <f>+VLOOKUP(UID40,[111]Insumos!$A$2:$F$2700,5,FALSE)</f>
        <v>60333</v>
      </c>
      <c r="UIJ40" s="451">
        <f>+ROUND(UIH40*UII40,0)</f>
        <v>78433</v>
      </c>
      <c r="UIK40" s="450" t="s">
        <v>327</v>
      </c>
      <c r="UIL40" s="450" t="s">
        <v>328</v>
      </c>
      <c r="UIM40" s="446" t="s">
        <v>329</v>
      </c>
      <c r="UIN40" s="446" t="s">
        <v>131</v>
      </c>
      <c r="UIO40" s="446" t="s">
        <v>146</v>
      </c>
      <c r="UIP40" s="446">
        <v>1.3</v>
      </c>
      <c r="UIQ40" s="451">
        <f>+VLOOKUP(UIL40,[111]Insumos!$A$2:$F$2700,5,FALSE)</f>
        <v>60333</v>
      </c>
      <c r="UIR40" s="451">
        <f>+ROUND(UIP40*UIQ40,0)</f>
        <v>78433</v>
      </c>
      <c r="UIS40" s="450" t="s">
        <v>327</v>
      </c>
      <c r="UIT40" s="450" t="s">
        <v>328</v>
      </c>
      <c r="UIU40" s="446" t="s">
        <v>329</v>
      </c>
      <c r="UIV40" s="446" t="s">
        <v>131</v>
      </c>
      <c r="UIW40" s="446" t="s">
        <v>146</v>
      </c>
      <c r="UIX40" s="446">
        <v>1.3</v>
      </c>
      <c r="UIY40" s="451">
        <f>+VLOOKUP(UIT40,[111]Insumos!$A$2:$F$2700,5,FALSE)</f>
        <v>60333</v>
      </c>
      <c r="UIZ40" s="451">
        <f>+ROUND(UIX40*UIY40,0)</f>
        <v>78433</v>
      </c>
      <c r="UJA40" s="450" t="s">
        <v>327</v>
      </c>
      <c r="UJB40" s="450" t="s">
        <v>328</v>
      </c>
      <c r="UJC40" s="446" t="s">
        <v>329</v>
      </c>
      <c r="UJD40" s="446" t="s">
        <v>131</v>
      </c>
      <c r="UJE40" s="446" t="s">
        <v>146</v>
      </c>
      <c r="UJF40" s="446">
        <v>1.3</v>
      </c>
      <c r="UJG40" s="451">
        <f>+VLOOKUP(UJB40,[111]Insumos!$A$2:$F$2700,5,FALSE)</f>
        <v>60333</v>
      </c>
      <c r="UJH40" s="451">
        <f>+ROUND(UJF40*UJG40,0)</f>
        <v>78433</v>
      </c>
      <c r="UJI40" s="450" t="s">
        <v>327</v>
      </c>
      <c r="UJJ40" s="450" t="s">
        <v>328</v>
      </c>
      <c r="UJK40" s="446" t="s">
        <v>329</v>
      </c>
      <c r="UJL40" s="446" t="s">
        <v>131</v>
      </c>
      <c r="UJM40" s="446" t="s">
        <v>146</v>
      </c>
      <c r="UJN40" s="446">
        <v>1.3</v>
      </c>
      <c r="UJO40" s="451">
        <f>+VLOOKUP(UJJ40,[111]Insumos!$A$2:$F$2700,5,FALSE)</f>
        <v>60333</v>
      </c>
      <c r="UJP40" s="451">
        <f>+ROUND(UJN40*UJO40,0)</f>
        <v>78433</v>
      </c>
      <c r="UJQ40" s="450" t="s">
        <v>327</v>
      </c>
      <c r="UJR40" s="450" t="s">
        <v>328</v>
      </c>
      <c r="UJS40" s="446" t="s">
        <v>329</v>
      </c>
      <c r="UJT40" s="446" t="s">
        <v>131</v>
      </c>
      <c r="UJU40" s="446" t="s">
        <v>146</v>
      </c>
      <c r="UJV40" s="446">
        <v>1.3</v>
      </c>
      <c r="UJW40" s="451">
        <f>+VLOOKUP(UJR40,[111]Insumos!$A$2:$F$2700,5,FALSE)</f>
        <v>60333</v>
      </c>
      <c r="UJX40" s="451">
        <f>+ROUND(UJV40*UJW40,0)</f>
        <v>78433</v>
      </c>
      <c r="UJY40" s="450" t="s">
        <v>327</v>
      </c>
      <c r="UJZ40" s="450" t="s">
        <v>328</v>
      </c>
      <c r="UKA40" s="446" t="s">
        <v>329</v>
      </c>
      <c r="UKB40" s="446" t="s">
        <v>131</v>
      </c>
      <c r="UKC40" s="446" t="s">
        <v>146</v>
      </c>
      <c r="UKD40" s="446">
        <v>1.3</v>
      </c>
      <c r="UKE40" s="451">
        <f>+VLOOKUP(UJZ40,[111]Insumos!$A$2:$F$2700,5,FALSE)</f>
        <v>60333</v>
      </c>
      <c r="UKF40" s="451">
        <f>+ROUND(UKD40*UKE40,0)</f>
        <v>78433</v>
      </c>
      <c r="UKG40" s="450" t="s">
        <v>327</v>
      </c>
      <c r="UKH40" s="450" t="s">
        <v>328</v>
      </c>
      <c r="UKI40" s="446" t="s">
        <v>329</v>
      </c>
      <c r="UKJ40" s="446" t="s">
        <v>131</v>
      </c>
      <c r="UKK40" s="446" t="s">
        <v>146</v>
      </c>
      <c r="UKL40" s="446">
        <v>1.3</v>
      </c>
      <c r="UKM40" s="451">
        <f>+VLOOKUP(UKH40,[111]Insumos!$A$2:$F$2700,5,FALSE)</f>
        <v>60333</v>
      </c>
      <c r="UKN40" s="451">
        <f>+ROUND(UKL40*UKM40,0)</f>
        <v>78433</v>
      </c>
      <c r="UKO40" s="450" t="s">
        <v>327</v>
      </c>
      <c r="UKP40" s="450" t="s">
        <v>328</v>
      </c>
      <c r="UKQ40" s="446" t="s">
        <v>329</v>
      </c>
      <c r="UKR40" s="446" t="s">
        <v>131</v>
      </c>
      <c r="UKS40" s="446" t="s">
        <v>146</v>
      </c>
      <c r="UKT40" s="446">
        <v>1.3</v>
      </c>
      <c r="UKU40" s="451">
        <f>+VLOOKUP(UKP40,[111]Insumos!$A$2:$F$2700,5,FALSE)</f>
        <v>60333</v>
      </c>
      <c r="UKV40" s="451">
        <f>+ROUND(UKT40*UKU40,0)</f>
        <v>78433</v>
      </c>
      <c r="UKW40" s="450" t="s">
        <v>327</v>
      </c>
      <c r="UKX40" s="450" t="s">
        <v>328</v>
      </c>
      <c r="UKY40" s="446" t="s">
        <v>329</v>
      </c>
      <c r="UKZ40" s="446" t="s">
        <v>131</v>
      </c>
      <c r="ULA40" s="446" t="s">
        <v>146</v>
      </c>
      <c r="ULB40" s="446">
        <v>1.3</v>
      </c>
      <c r="ULC40" s="451">
        <f>+VLOOKUP(UKX40,[111]Insumos!$A$2:$F$2700,5,FALSE)</f>
        <v>60333</v>
      </c>
      <c r="ULD40" s="451">
        <f>+ROUND(ULB40*ULC40,0)</f>
        <v>78433</v>
      </c>
      <c r="ULE40" s="450" t="s">
        <v>327</v>
      </c>
      <c r="ULF40" s="450" t="s">
        <v>328</v>
      </c>
      <c r="ULG40" s="446" t="s">
        <v>329</v>
      </c>
      <c r="ULH40" s="446" t="s">
        <v>131</v>
      </c>
      <c r="ULI40" s="446" t="s">
        <v>146</v>
      </c>
      <c r="ULJ40" s="446">
        <v>1.3</v>
      </c>
      <c r="ULK40" s="451">
        <f>+VLOOKUP(ULF40,[111]Insumos!$A$2:$F$2700,5,FALSE)</f>
        <v>60333</v>
      </c>
      <c r="ULL40" s="451">
        <f>+ROUND(ULJ40*ULK40,0)</f>
        <v>78433</v>
      </c>
      <c r="ULM40" s="450" t="s">
        <v>327</v>
      </c>
      <c r="ULN40" s="450" t="s">
        <v>328</v>
      </c>
      <c r="ULO40" s="446" t="s">
        <v>329</v>
      </c>
      <c r="ULP40" s="446" t="s">
        <v>131</v>
      </c>
      <c r="ULQ40" s="446" t="s">
        <v>146</v>
      </c>
      <c r="ULR40" s="446">
        <v>1.3</v>
      </c>
      <c r="ULS40" s="451">
        <f>+VLOOKUP(ULN40,[111]Insumos!$A$2:$F$2700,5,FALSE)</f>
        <v>60333</v>
      </c>
      <c r="ULT40" s="451">
        <f>+ROUND(ULR40*ULS40,0)</f>
        <v>78433</v>
      </c>
      <c r="ULU40" s="450" t="s">
        <v>327</v>
      </c>
      <c r="ULV40" s="450" t="s">
        <v>328</v>
      </c>
      <c r="ULW40" s="446" t="s">
        <v>329</v>
      </c>
      <c r="ULX40" s="446" t="s">
        <v>131</v>
      </c>
      <c r="ULY40" s="446" t="s">
        <v>146</v>
      </c>
      <c r="ULZ40" s="446">
        <v>1.3</v>
      </c>
      <c r="UMA40" s="451">
        <f>+VLOOKUP(ULV40,[111]Insumos!$A$2:$F$2700,5,FALSE)</f>
        <v>60333</v>
      </c>
      <c r="UMB40" s="451">
        <f>+ROUND(ULZ40*UMA40,0)</f>
        <v>78433</v>
      </c>
      <c r="UMC40" s="450" t="s">
        <v>327</v>
      </c>
      <c r="UMD40" s="450" t="s">
        <v>328</v>
      </c>
      <c r="UME40" s="446" t="s">
        <v>329</v>
      </c>
      <c r="UMF40" s="446" t="s">
        <v>131</v>
      </c>
      <c r="UMG40" s="446" t="s">
        <v>146</v>
      </c>
      <c r="UMH40" s="446">
        <v>1.3</v>
      </c>
      <c r="UMI40" s="451">
        <f>+VLOOKUP(UMD40,[111]Insumos!$A$2:$F$2700,5,FALSE)</f>
        <v>60333</v>
      </c>
      <c r="UMJ40" s="451">
        <f>+ROUND(UMH40*UMI40,0)</f>
        <v>78433</v>
      </c>
      <c r="UMK40" s="450" t="s">
        <v>327</v>
      </c>
      <c r="UML40" s="450" t="s">
        <v>328</v>
      </c>
      <c r="UMM40" s="446" t="s">
        <v>329</v>
      </c>
      <c r="UMN40" s="446" t="s">
        <v>131</v>
      </c>
      <c r="UMO40" s="446" t="s">
        <v>146</v>
      </c>
      <c r="UMP40" s="446">
        <v>1.3</v>
      </c>
      <c r="UMQ40" s="451">
        <f>+VLOOKUP(UML40,[111]Insumos!$A$2:$F$2700,5,FALSE)</f>
        <v>60333</v>
      </c>
      <c r="UMR40" s="451">
        <f>+ROUND(UMP40*UMQ40,0)</f>
        <v>78433</v>
      </c>
      <c r="UMS40" s="450" t="s">
        <v>327</v>
      </c>
      <c r="UMT40" s="450" t="s">
        <v>328</v>
      </c>
      <c r="UMU40" s="446" t="s">
        <v>329</v>
      </c>
      <c r="UMV40" s="446" t="s">
        <v>131</v>
      </c>
      <c r="UMW40" s="446" t="s">
        <v>146</v>
      </c>
      <c r="UMX40" s="446">
        <v>1.3</v>
      </c>
      <c r="UMY40" s="451">
        <f>+VLOOKUP(UMT40,[111]Insumos!$A$2:$F$2700,5,FALSE)</f>
        <v>60333</v>
      </c>
      <c r="UMZ40" s="451">
        <f>+ROUND(UMX40*UMY40,0)</f>
        <v>78433</v>
      </c>
      <c r="UNA40" s="450" t="s">
        <v>327</v>
      </c>
      <c r="UNB40" s="450" t="s">
        <v>328</v>
      </c>
      <c r="UNC40" s="446" t="s">
        <v>329</v>
      </c>
      <c r="UND40" s="446" t="s">
        <v>131</v>
      </c>
      <c r="UNE40" s="446" t="s">
        <v>146</v>
      </c>
      <c r="UNF40" s="446">
        <v>1.3</v>
      </c>
      <c r="UNG40" s="451">
        <f>+VLOOKUP(UNB40,[111]Insumos!$A$2:$F$2700,5,FALSE)</f>
        <v>60333</v>
      </c>
      <c r="UNH40" s="451">
        <f>+ROUND(UNF40*UNG40,0)</f>
        <v>78433</v>
      </c>
      <c r="UNI40" s="450" t="s">
        <v>327</v>
      </c>
      <c r="UNJ40" s="450" t="s">
        <v>328</v>
      </c>
      <c r="UNK40" s="446" t="s">
        <v>329</v>
      </c>
      <c r="UNL40" s="446" t="s">
        <v>131</v>
      </c>
      <c r="UNM40" s="446" t="s">
        <v>146</v>
      </c>
      <c r="UNN40" s="446">
        <v>1.3</v>
      </c>
      <c r="UNO40" s="451">
        <f>+VLOOKUP(UNJ40,[111]Insumos!$A$2:$F$2700,5,FALSE)</f>
        <v>60333</v>
      </c>
      <c r="UNP40" s="451">
        <f>+ROUND(UNN40*UNO40,0)</f>
        <v>78433</v>
      </c>
      <c r="UNQ40" s="450" t="s">
        <v>327</v>
      </c>
      <c r="UNR40" s="450" t="s">
        <v>328</v>
      </c>
      <c r="UNS40" s="446" t="s">
        <v>329</v>
      </c>
      <c r="UNT40" s="446" t="s">
        <v>131</v>
      </c>
      <c r="UNU40" s="446" t="s">
        <v>146</v>
      </c>
      <c r="UNV40" s="446">
        <v>1.3</v>
      </c>
      <c r="UNW40" s="451">
        <f>+VLOOKUP(UNR40,[111]Insumos!$A$2:$F$2700,5,FALSE)</f>
        <v>60333</v>
      </c>
      <c r="UNX40" s="451">
        <f>+ROUND(UNV40*UNW40,0)</f>
        <v>78433</v>
      </c>
      <c r="UNY40" s="450" t="s">
        <v>327</v>
      </c>
      <c r="UNZ40" s="450" t="s">
        <v>328</v>
      </c>
      <c r="UOA40" s="446" t="s">
        <v>329</v>
      </c>
      <c r="UOB40" s="446" t="s">
        <v>131</v>
      </c>
      <c r="UOC40" s="446" t="s">
        <v>146</v>
      </c>
      <c r="UOD40" s="446">
        <v>1.3</v>
      </c>
      <c r="UOE40" s="451">
        <f>+VLOOKUP(UNZ40,[111]Insumos!$A$2:$F$2700,5,FALSE)</f>
        <v>60333</v>
      </c>
      <c r="UOF40" s="451">
        <f>+ROUND(UOD40*UOE40,0)</f>
        <v>78433</v>
      </c>
      <c r="UOG40" s="450" t="s">
        <v>327</v>
      </c>
      <c r="UOH40" s="450" t="s">
        <v>328</v>
      </c>
      <c r="UOI40" s="446" t="s">
        <v>329</v>
      </c>
      <c r="UOJ40" s="446" t="s">
        <v>131</v>
      </c>
      <c r="UOK40" s="446" t="s">
        <v>146</v>
      </c>
      <c r="UOL40" s="446">
        <v>1.3</v>
      </c>
      <c r="UOM40" s="451">
        <f>+VLOOKUP(UOH40,[111]Insumos!$A$2:$F$2700,5,FALSE)</f>
        <v>60333</v>
      </c>
      <c r="UON40" s="451">
        <f>+ROUND(UOL40*UOM40,0)</f>
        <v>78433</v>
      </c>
      <c r="UOO40" s="450" t="s">
        <v>327</v>
      </c>
      <c r="UOP40" s="450" t="s">
        <v>328</v>
      </c>
      <c r="UOQ40" s="446" t="s">
        <v>329</v>
      </c>
      <c r="UOR40" s="446" t="s">
        <v>131</v>
      </c>
      <c r="UOS40" s="446" t="s">
        <v>146</v>
      </c>
      <c r="UOT40" s="446">
        <v>1.3</v>
      </c>
      <c r="UOU40" s="451">
        <f>+VLOOKUP(UOP40,[111]Insumos!$A$2:$F$2700,5,FALSE)</f>
        <v>60333</v>
      </c>
      <c r="UOV40" s="451">
        <f>+ROUND(UOT40*UOU40,0)</f>
        <v>78433</v>
      </c>
      <c r="UOW40" s="450" t="s">
        <v>327</v>
      </c>
      <c r="UOX40" s="450" t="s">
        <v>328</v>
      </c>
      <c r="UOY40" s="446" t="s">
        <v>329</v>
      </c>
      <c r="UOZ40" s="446" t="s">
        <v>131</v>
      </c>
      <c r="UPA40" s="446" t="s">
        <v>146</v>
      </c>
      <c r="UPB40" s="446">
        <v>1.3</v>
      </c>
      <c r="UPC40" s="451">
        <f>+VLOOKUP(UOX40,[111]Insumos!$A$2:$F$2700,5,FALSE)</f>
        <v>60333</v>
      </c>
      <c r="UPD40" s="451">
        <f>+ROUND(UPB40*UPC40,0)</f>
        <v>78433</v>
      </c>
      <c r="UPE40" s="450" t="s">
        <v>327</v>
      </c>
      <c r="UPF40" s="450" t="s">
        <v>328</v>
      </c>
      <c r="UPG40" s="446" t="s">
        <v>329</v>
      </c>
      <c r="UPH40" s="446" t="s">
        <v>131</v>
      </c>
      <c r="UPI40" s="446" t="s">
        <v>146</v>
      </c>
      <c r="UPJ40" s="446">
        <v>1.3</v>
      </c>
      <c r="UPK40" s="451">
        <f>+VLOOKUP(UPF40,[111]Insumos!$A$2:$F$2700,5,FALSE)</f>
        <v>60333</v>
      </c>
      <c r="UPL40" s="451">
        <f>+ROUND(UPJ40*UPK40,0)</f>
        <v>78433</v>
      </c>
      <c r="UPM40" s="450" t="s">
        <v>327</v>
      </c>
      <c r="UPN40" s="450" t="s">
        <v>328</v>
      </c>
      <c r="UPO40" s="446" t="s">
        <v>329</v>
      </c>
      <c r="UPP40" s="446" t="s">
        <v>131</v>
      </c>
      <c r="UPQ40" s="446" t="s">
        <v>146</v>
      </c>
      <c r="UPR40" s="446">
        <v>1.3</v>
      </c>
      <c r="UPS40" s="451">
        <f>+VLOOKUP(UPN40,[111]Insumos!$A$2:$F$2700,5,FALSE)</f>
        <v>60333</v>
      </c>
      <c r="UPT40" s="451">
        <f>+ROUND(UPR40*UPS40,0)</f>
        <v>78433</v>
      </c>
      <c r="UPU40" s="450" t="s">
        <v>327</v>
      </c>
      <c r="UPV40" s="450" t="s">
        <v>328</v>
      </c>
      <c r="UPW40" s="446" t="s">
        <v>329</v>
      </c>
      <c r="UPX40" s="446" t="s">
        <v>131</v>
      </c>
      <c r="UPY40" s="446" t="s">
        <v>146</v>
      </c>
      <c r="UPZ40" s="446">
        <v>1.3</v>
      </c>
      <c r="UQA40" s="451">
        <f>+VLOOKUP(UPV40,[111]Insumos!$A$2:$F$2700,5,FALSE)</f>
        <v>60333</v>
      </c>
      <c r="UQB40" s="451">
        <f>+ROUND(UPZ40*UQA40,0)</f>
        <v>78433</v>
      </c>
      <c r="UQC40" s="450" t="s">
        <v>327</v>
      </c>
      <c r="UQD40" s="450" t="s">
        <v>328</v>
      </c>
      <c r="UQE40" s="446" t="s">
        <v>329</v>
      </c>
      <c r="UQF40" s="446" t="s">
        <v>131</v>
      </c>
      <c r="UQG40" s="446" t="s">
        <v>146</v>
      </c>
      <c r="UQH40" s="446">
        <v>1.3</v>
      </c>
      <c r="UQI40" s="451">
        <f>+VLOOKUP(UQD40,[111]Insumos!$A$2:$F$2700,5,FALSE)</f>
        <v>60333</v>
      </c>
      <c r="UQJ40" s="451">
        <f>+ROUND(UQH40*UQI40,0)</f>
        <v>78433</v>
      </c>
      <c r="UQK40" s="450" t="s">
        <v>327</v>
      </c>
      <c r="UQL40" s="450" t="s">
        <v>328</v>
      </c>
      <c r="UQM40" s="446" t="s">
        <v>329</v>
      </c>
      <c r="UQN40" s="446" t="s">
        <v>131</v>
      </c>
      <c r="UQO40" s="446" t="s">
        <v>146</v>
      </c>
      <c r="UQP40" s="446">
        <v>1.3</v>
      </c>
      <c r="UQQ40" s="451">
        <f>+VLOOKUP(UQL40,[111]Insumos!$A$2:$F$2700,5,FALSE)</f>
        <v>60333</v>
      </c>
      <c r="UQR40" s="451">
        <f>+ROUND(UQP40*UQQ40,0)</f>
        <v>78433</v>
      </c>
      <c r="UQS40" s="450" t="s">
        <v>327</v>
      </c>
      <c r="UQT40" s="450" t="s">
        <v>328</v>
      </c>
      <c r="UQU40" s="446" t="s">
        <v>329</v>
      </c>
      <c r="UQV40" s="446" t="s">
        <v>131</v>
      </c>
      <c r="UQW40" s="446" t="s">
        <v>146</v>
      </c>
      <c r="UQX40" s="446">
        <v>1.3</v>
      </c>
      <c r="UQY40" s="451">
        <f>+VLOOKUP(UQT40,[111]Insumos!$A$2:$F$2700,5,FALSE)</f>
        <v>60333</v>
      </c>
      <c r="UQZ40" s="451">
        <f>+ROUND(UQX40*UQY40,0)</f>
        <v>78433</v>
      </c>
      <c r="URA40" s="450" t="s">
        <v>327</v>
      </c>
      <c r="URB40" s="450" t="s">
        <v>328</v>
      </c>
      <c r="URC40" s="446" t="s">
        <v>329</v>
      </c>
      <c r="URD40" s="446" t="s">
        <v>131</v>
      </c>
      <c r="URE40" s="446" t="s">
        <v>146</v>
      </c>
      <c r="URF40" s="446">
        <v>1.3</v>
      </c>
      <c r="URG40" s="451">
        <f>+VLOOKUP(URB40,[111]Insumos!$A$2:$F$2700,5,FALSE)</f>
        <v>60333</v>
      </c>
      <c r="URH40" s="451">
        <f>+ROUND(URF40*URG40,0)</f>
        <v>78433</v>
      </c>
      <c r="URI40" s="450" t="s">
        <v>327</v>
      </c>
      <c r="URJ40" s="450" t="s">
        <v>328</v>
      </c>
      <c r="URK40" s="446" t="s">
        <v>329</v>
      </c>
      <c r="URL40" s="446" t="s">
        <v>131</v>
      </c>
      <c r="URM40" s="446" t="s">
        <v>146</v>
      </c>
      <c r="URN40" s="446">
        <v>1.3</v>
      </c>
      <c r="URO40" s="451">
        <f>+VLOOKUP(URJ40,[111]Insumos!$A$2:$F$2700,5,FALSE)</f>
        <v>60333</v>
      </c>
      <c r="URP40" s="451">
        <f>+ROUND(URN40*URO40,0)</f>
        <v>78433</v>
      </c>
      <c r="URQ40" s="450" t="s">
        <v>327</v>
      </c>
      <c r="URR40" s="450" t="s">
        <v>328</v>
      </c>
      <c r="URS40" s="446" t="s">
        <v>329</v>
      </c>
      <c r="URT40" s="446" t="s">
        <v>131</v>
      </c>
      <c r="URU40" s="446" t="s">
        <v>146</v>
      </c>
      <c r="URV40" s="446">
        <v>1.3</v>
      </c>
      <c r="URW40" s="451">
        <f>+VLOOKUP(URR40,[111]Insumos!$A$2:$F$2700,5,FALSE)</f>
        <v>60333</v>
      </c>
      <c r="URX40" s="451">
        <f>+ROUND(URV40*URW40,0)</f>
        <v>78433</v>
      </c>
      <c r="URY40" s="450" t="s">
        <v>327</v>
      </c>
      <c r="URZ40" s="450" t="s">
        <v>328</v>
      </c>
      <c r="USA40" s="446" t="s">
        <v>329</v>
      </c>
      <c r="USB40" s="446" t="s">
        <v>131</v>
      </c>
      <c r="USC40" s="446" t="s">
        <v>146</v>
      </c>
      <c r="USD40" s="446">
        <v>1.3</v>
      </c>
      <c r="USE40" s="451">
        <f>+VLOOKUP(URZ40,[111]Insumos!$A$2:$F$2700,5,FALSE)</f>
        <v>60333</v>
      </c>
      <c r="USF40" s="451">
        <f>+ROUND(USD40*USE40,0)</f>
        <v>78433</v>
      </c>
      <c r="USG40" s="450" t="s">
        <v>327</v>
      </c>
      <c r="USH40" s="450" t="s">
        <v>328</v>
      </c>
      <c r="USI40" s="446" t="s">
        <v>329</v>
      </c>
      <c r="USJ40" s="446" t="s">
        <v>131</v>
      </c>
      <c r="USK40" s="446" t="s">
        <v>146</v>
      </c>
      <c r="USL40" s="446">
        <v>1.3</v>
      </c>
      <c r="USM40" s="451">
        <f>+VLOOKUP(USH40,[111]Insumos!$A$2:$F$2700,5,FALSE)</f>
        <v>60333</v>
      </c>
      <c r="USN40" s="451">
        <f>+ROUND(USL40*USM40,0)</f>
        <v>78433</v>
      </c>
      <c r="USO40" s="450" t="s">
        <v>327</v>
      </c>
      <c r="USP40" s="450" t="s">
        <v>328</v>
      </c>
      <c r="USQ40" s="446" t="s">
        <v>329</v>
      </c>
      <c r="USR40" s="446" t="s">
        <v>131</v>
      </c>
      <c r="USS40" s="446" t="s">
        <v>146</v>
      </c>
      <c r="UST40" s="446">
        <v>1.3</v>
      </c>
      <c r="USU40" s="451">
        <f>+VLOOKUP(USP40,[111]Insumos!$A$2:$F$2700,5,FALSE)</f>
        <v>60333</v>
      </c>
      <c r="USV40" s="451">
        <f>+ROUND(UST40*USU40,0)</f>
        <v>78433</v>
      </c>
      <c r="USW40" s="450" t="s">
        <v>327</v>
      </c>
      <c r="USX40" s="450" t="s">
        <v>328</v>
      </c>
      <c r="USY40" s="446" t="s">
        <v>329</v>
      </c>
      <c r="USZ40" s="446" t="s">
        <v>131</v>
      </c>
      <c r="UTA40" s="446" t="s">
        <v>146</v>
      </c>
      <c r="UTB40" s="446">
        <v>1.3</v>
      </c>
      <c r="UTC40" s="451">
        <f>+VLOOKUP(USX40,[111]Insumos!$A$2:$F$2700,5,FALSE)</f>
        <v>60333</v>
      </c>
      <c r="UTD40" s="451">
        <f>+ROUND(UTB40*UTC40,0)</f>
        <v>78433</v>
      </c>
      <c r="UTE40" s="450" t="s">
        <v>327</v>
      </c>
      <c r="UTF40" s="450" t="s">
        <v>328</v>
      </c>
      <c r="UTG40" s="446" t="s">
        <v>329</v>
      </c>
      <c r="UTH40" s="446" t="s">
        <v>131</v>
      </c>
      <c r="UTI40" s="446" t="s">
        <v>146</v>
      </c>
      <c r="UTJ40" s="446">
        <v>1.3</v>
      </c>
      <c r="UTK40" s="451">
        <f>+VLOOKUP(UTF40,[111]Insumos!$A$2:$F$2700,5,FALSE)</f>
        <v>60333</v>
      </c>
      <c r="UTL40" s="451">
        <f>+ROUND(UTJ40*UTK40,0)</f>
        <v>78433</v>
      </c>
      <c r="UTM40" s="450" t="s">
        <v>327</v>
      </c>
      <c r="UTN40" s="450" t="s">
        <v>328</v>
      </c>
      <c r="UTO40" s="446" t="s">
        <v>329</v>
      </c>
      <c r="UTP40" s="446" t="s">
        <v>131</v>
      </c>
      <c r="UTQ40" s="446" t="s">
        <v>146</v>
      </c>
      <c r="UTR40" s="446">
        <v>1.3</v>
      </c>
      <c r="UTS40" s="451">
        <f>+VLOOKUP(UTN40,[111]Insumos!$A$2:$F$2700,5,FALSE)</f>
        <v>60333</v>
      </c>
      <c r="UTT40" s="451">
        <f>+ROUND(UTR40*UTS40,0)</f>
        <v>78433</v>
      </c>
      <c r="UTU40" s="450" t="s">
        <v>327</v>
      </c>
      <c r="UTV40" s="450" t="s">
        <v>328</v>
      </c>
      <c r="UTW40" s="446" t="s">
        <v>329</v>
      </c>
      <c r="UTX40" s="446" t="s">
        <v>131</v>
      </c>
      <c r="UTY40" s="446" t="s">
        <v>146</v>
      </c>
      <c r="UTZ40" s="446">
        <v>1.3</v>
      </c>
      <c r="UUA40" s="451">
        <f>+VLOOKUP(UTV40,[111]Insumos!$A$2:$F$2700,5,FALSE)</f>
        <v>60333</v>
      </c>
      <c r="UUB40" s="451">
        <f>+ROUND(UTZ40*UUA40,0)</f>
        <v>78433</v>
      </c>
      <c r="UUC40" s="450" t="s">
        <v>327</v>
      </c>
      <c r="UUD40" s="450" t="s">
        <v>328</v>
      </c>
      <c r="UUE40" s="446" t="s">
        <v>329</v>
      </c>
      <c r="UUF40" s="446" t="s">
        <v>131</v>
      </c>
      <c r="UUG40" s="446" t="s">
        <v>146</v>
      </c>
      <c r="UUH40" s="446">
        <v>1.3</v>
      </c>
      <c r="UUI40" s="451">
        <f>+VLOOKUP(UUD40,[111]Insumos!$A$2:$F$2700,5,FALSE)</f>
        <v>60333</v>
      </c>
      <c r="UUJ40" s="451">
        <f>+ROUND(UUH40*UUI40,0)</f>
        <v>78433</v>
      </c>
      <c r="UUK40" s="450" t="s">
        <v>327</v>
      </c>
      <c r="UUL40" s="450" t="s">
        <v>328</v>
      </c>
      <c r="UUM40" s="446" t="s">
        <v>329</v>
      </c>
      <c r="UUN40" s="446" t="s">
        <v>131</v>
      </c>
      <c r="UUO40" s="446" t="s">
        <v>146</v>
      </c>
      <c r="UUP40" s="446">
        <v>1.3</v>
      </c>
      <c r="UUQ40" s="451">
        <f>+VLOOKUP(UUL40,[111]Insumos!$A$2:$F$2700,5,FALSE)</f>
        <v>60333</v>
      </c>
      <c r="UUR40" s="451">
        <f>+ROUND(UUP40*UUQ40,0)</f>
        <v>78433</v>
      </c>
      <c r="UUS40" s="450" t="s">
        <v>327</v>
      </c>
      <c r="UUT40" s="450" t="s">
        <v>328</v>
      </c>
      <c r="UUU40" s="446" t="s">
        <v>329</v>
      </c>
      <c r="UUV40" s="446" t="s">
        <v>131</v>
      </c>
      <c r="UUW40" s="446" t="s">
        <v>146</v>
      </c>
      <c r="UUX40" s="446">
        <v>1.3</v>
      </c>
      <c r="UUY40" s="451">
        <f>+VLOOKUP(UUT40,[111]Insumos!$A$2:$F$2700,5,FALSE)</f>
        <v>60333</v>
      </c>
      <c r="UUZ40" s="451">
        <f>+ROUND(UUX40*UUY40,0)</f>
        <v>78433</v>
      </c>
      <c r="UVA40" s="450" t="s">
        <v>327</v>
      </c>
      <c r="UVB40" s="450" t="s">
        <v>328</v>
      </c>
      <c r="UVC40" s="446" t="s">
        <v>329</v>
      </c>
      <c r="UVD40" s="446" t="s">
        <v>131</v>
      </c>
      <c r="UVE40" s="446" t="s">
        <v>146</v>
      </c>
      <c r="UVF40" s="446">
        <v>1.3</v>
      </c>
      <c r="UVG40" s="451">
        <f>+VLOOKUP(UVB40,[111]Insumos!$A$2:$F$2700,5,FALSE)</f>
        <v>60333</v>
      </c>
      <c r="UVH40" s="451">
        <f>+ROUND(UVF40*UVG40,0)</f>
        <v>78433</v>
      </c>
      <c r="UVI40" s="450" t="s">
        <v>327</v>
      </c>
      <c r="UVJ40" s="450" t="s">
        <v>328</v>
      </c>
      <c r="UVK40" s="446" t="s">
        <v>329</v>
      </c>
      <c r="UVL40" s="446" t="s">
        <v>131</v>
      </c>
      <c r="UVM40" s="446" t="s">
        <v>146</v>
      </c>
      <c r="UVN40" s="446">
        <v>1.3</v>
      </c>
      <c r="UVO40" s="451">
        <f>+VLOOKUP(UVJ40,[111]Insumos!$A$2:$F$2700,5,FALSE)</f>
        <v>60333</v>
      </c>
      <c r="UVP40" s="451">
        <f>+ROUND(UVN40*UVO40,0)</f>
        <v>78433</v>
      </c>
      <c r="UVQ40" s="450" t="s">
        <v>327</v>
      </c>
      <c r="UVR40" s="450" t="s">
        <v>328</v>
      </c>
      <c r="UVS40" s="446" t="s">
        <v>329</v>
      </c>
      <c r="UVT40" s="446" t="s">
        <v>131</v>
      </c>
      <c r="UVU40" s="446" t="s">
        <v>146</v>
      </c>
      <c r="UVV40" s="446">
        <v>1.3</v>
      </c>
      <c r="UVW40" s="451">
        <f>+VLOOKUP(UVR40,[111]Insumos!$A$2:$F$2700,5,FALSE)</f>
        <v>60333</v>
      </c>
      <c r="UVX40" s="451">
        <f>+ROUND(UVV40*UVW40,0)</f>
        <v>78433</v>
      </c>
      <c r="UVY40" s="450" t="s">
        <v>327</v>
      </c>
      <c r="UVZ40" s="450" t="s">
        <v>328</v>
      </c>
      <c r="UWA40" s="446" t="s">
        <v>329</v>
      </c>
      <c r="UWB40" s="446" t="s">
        <v>131</v>
      </c>
      <c r="UWC40" s="446" t="s">
        <v>146</v>
      </c>
      <c r="UWD40" s="446">
        <v>1.3</v>
      </c>
      <c r="UWE40" s="451">
        <f>+VLOOKUP(UVZ40,[111]Insumos!$A$2:$F$2700,5,FALSE)</f>
        <v>60333</v>
      </c>
      <c r="UWF40" s="451">
        <f>+ROUND(UWD40*UWE40,0)</f>
        <v>78433</v>
      </c>
      <c r="UWG40" s="450" t="s">
        <v>327</v>
      </c>
      <c r="UWH40" s="450" t="s">
        <v>328</v>
      </c>
      <c r="UWI40" s="446" t="s">
        <v>329</v>
      </c>
      <c r="UWJ40" s="446" t="s">
        <v>131</v>
      </c>
      <c r="UWK40" s="446" t="s">
        <v>146</v>
      </c>
      <c r="UWL40" s="446">
        <v>1.3</v>
      </c>
      <c r="UWM40" s="451">
        <f>+VLOOKUP(UWH40,[111]Insumos!$A$2:$F$2700,5,FALSE)</f>
        <v>60333</v>
      </c>
      <c r="UWN40" s="451">
        <f>+ROUND(UWL40*UWM40,0)</f>
        <v>78433</v>
      </c>
      <c r="UWO40" s="450" t="s">
        <v>327</v>
      </c>
      <c r="UWP40" s="450" t="s">
        <v>328</v>
      </c>
      <c r="UWQ40" s="446" t="s">
        <v>329</v>
      </c>
      <c r="UWR40" s="446" t="s">
        <v>131</v>
      </c>
      <c r="UWS40" s="446" t="s">
        <v>146</v>
      </c>
      <c r="UWT40" s="446">
        <v>1.3</v>
      </c>
      <c r="UWU40" s="451">
        <f>+VLOOKUP(UWP40,[111]Insumos!$A$2:$F$2700,5,FALSE)</f>
        <v>60333</v>
      </c>
      <c r="UWV40" s="451">
        <f>+ROUND(UWT40*UWU40,0)</f>
        <v>78433</v>
      </c>
      <c r="UWW40" s="450" t="s">
        <v>327</v>
      </c>
      <c r="UWX40" s="450" t="s">
        <v>328</v>
      </c>
      <c r="UWY40" s="446" t="s">
        <v>329</v>
      </c>
      <c r="UWZ40" s="446" t="s">
        <v>131</v>
      </c>
      <c r="UXA40" s="446" t="s">
        <v>146</v>
      </c>
      <c r="UXB40" s="446">
        <v>1.3</v>
      </c>
      <c r="UXC40" s="451">
        <f>+VLOOKUP(UWX40,[111]Insumos!$A$2:$F$2700,5,FALSE)</f>
        <v>60333</v>
      </c>
      <c r="UXD40" s="451">
        <f>+ROUND(UXB40*UXC40,0)</f>
        <v>78433</v>
      </c>
      <c r="UXE40" s="450" t="s">
        <v>327</v>
      </c>
      <c r="UXF40" s="450" t="s">
        <v>328</v>
      </c>
      <c r="UXG40" s="446" t="s">
        <v>329</v>
      </c>
      <c r="UXH40" s="446" t="s">
        <v>131</v>
      </c>
      <c r="UXI40" s="446" t="s">
        <v>146</v>
      </c>
      <c r="UXJ40" s="446">
        <v>1.3</v>
      </c>
      <c r="UXK40" s="451">
        <f>+VLOOKUP(UXF40,[111]Insumos!$A$2:$F$2700,5,FALSE)</f>
        <v>60333</v>
      </c>
      <c r="UXL40" s="451">
        <f>+ROUND(UXJ40*UXK40,0)</f>
        <v>78433</v>
      </c>
      <c r="UXM40" s="450" t="s">
        <v>327</v>
      </c>
      <c r="UXN40" s="450" t="s">
        <v>328</v>
      </c>
      <c r="UXO40" s="446" t="s">
        <v>329</v>
      </c>
      <c r="UXP40" s="446" t="s">
        <v>131</v>
      </c>
      <c r="UXQ40" s="446" t="s">
        <v>146</v>
      </c>
      <c r="UXR40" s="446">
        <v>1.3</v>
      </c>
      <c r="UXS40" s="451">
        <f>+VLOOKUP(UXN40,[111]Insumos!$A$2:$F$2700,5,FALSE)</f>
        <v>60333</v>
      </c>
      <c r="UXT40" s="451">
        <f>+ROUND(UXR40*UXS40,0)</f>
        <v>78433</v>
      </c>
      <c r="UXU40" s="450" t="s">
        <v>327</v>
      </c>
      <c r="UXV40" s="450" t="s">
        <v>328</v>
      </c>
      <c r="UXW40" s="446" t="s">
        <v>329</v>
      </c>
      <c r="UXX40" s="446" t="s">
        <v>131</v>
      </c>
      <c r="UXY40" s="446" t="s">
        <v>146</v>
      </c>
      <c r="UXZ40" s="446">
        <v>1.3</v>
      </c>
      <c r="UYA40" s="451">
        <f>+VLOOKUP(UXV40,[111]Insumos!$A$2:$F$2700,5,FALSE)</f>
        <v>60333</v>
      </c>
      <c r="UYB40" s="451">
        <f>+ROUND(UXZ40*UYA40,0)</f>
        <v>78433</v>
      </c>
      <c r="UYC40" s="450" t="s">
        <v>327</v>
      </c>
      <c r="UYD40" s="450" t="s">
        <v>328</v>
      </c>
      <c r="UYE40" s="446" t="s">
        <v>329</v>
      </c>
      <c r="UYF40" s="446" t="s">
        <v>131</v>
      </c>
      <c r="UYG40" s="446" t="s">
        <v>146</v>
      </c>
      <c r="UYH40" s="446">
        <v>1.3</v>
      </c>
      <c r="UYI40" s="451">
        <f>+VLOOKUP(UYD40,[111]Insumos!$A$2:$F$2700,5,FALSE)</f>
        <v>60333</v>
      </c>
      <c r="UYJ40" s="451">
        <f>+ROUND(UYH40*UYI40,0)</f>
        <v>78433</v>
      </c>
      <c r="UYK40" s="450" t="s">
        <v>327</v>
      </c>
      <c r="UYL40" s="450" t="s">
        <v>328</v>
      </c>
      <c r="UYM40" s="446" t="s">
        <v>329</v>
      </c>
      <c r="UYN40" s="446" t="s">
        <v>131</v>
      </c>
      <c r="UYO40" s="446" t="s">
        <v>146</v>
      </c>
      <c r="UYP40" s="446">
        <v>1.3</v>
      </c>
      <c r="UYQ40" s="451">
        <f>+VLOOKUP(UYL40,[111]Insumos!$A$2:$F$2700,5,FALSE)</f>
        <v>60333</v>
      </c>
      <c r="UYR40" s="451">
        <f>+ROUND(UYP40*UYQ40,0)</f>
        <v>78433</v>
      </c>
      <c r="UYS40" s="450" t="s">
        <v>327</v>
      </c>
      <c r="UYT40" s="450" t="s">
        <v>328</v>
      </c>
      <c r="UYU40" s="446" t="s">
        <v>329</v>
      </c>
      <c r="UYV40" s="446" t="s">
        <v>131</v>
      </c>
      <c r="UYW40" s="446" t="s">
        <v>146</v>
      </c>
      <c r="UYX40" s="446">
        <v>1.3</v>
      </c>
      <c r="UYY40" s="451">
        <f>+VLOOKUP(UYT40,[111]Insumos!$A$2:$F$2700,5,FALSE)</f>
        <v>60333</v>
      </c>
      <c r="UYZ40" s="451">
        <f>+ROUND(UYX40*UYY40,0)</f>
        <v>78433</v>
      </c>
      <c r="UZA40" s="450" t="s">
        <v>327</v>
      </c>
      <c r="UZB40" s="450" t="s">
        <v>328</v>
      </c>
      <c r="UZC40" s="446" t="s">
        <v>329</v>
      </c>
      <c r="UZD40" s="446" t="s">
        <v>131</v>
      </c>
      <c r="UZE40" s="446" t="s">
        <v>146</v>
      </c>
      <c r="UZF40" s="446">
        <v>1.3</v>
      </c>
      <c r="UZG40" s="451">
        <f>+VLOOKUP(UZB40,[111]Insumos!$A$2:$F$2700,5,FALSE)</f>
        <v>60333</v>
      </c>
      <c r="UZH40" s="451">
        <f>+ROUND(UZF40*UZG40,0)</f>
        <v>78433</v>
      </c>
      <c r="UZI40" s="450" t="s">
        <v>327</v>
      </c>
      <c r="UZJ40" s="450" t="s">
        <v>328</v>
      </c>
      <c r="UZK40" s="446" t="s">
        <v>329</v>
      </c>
      <c r="UZL40" s="446" t="s">
        <v>131</v>
      </c>
      <c r="UZM40" s="446" t="s">
        <v>146</v>
      </c>
      <c r="UZN40" s="446">
        <v>1.3</v>
      </c>
      <c r="UZO40" s="451">
        <f>+VLOOKUP(UZJ40,[111]Insumos!$A$2:$F$2700,5,FALSE)</f>
        <v>60333</v>
      </c>
      <c r="UZP40" s="451">
        <f>+ROUND(UZN40*UZO40,0)</f>
        <v>78433</v>
      </c>
      <c r="UZQ40" s="450" t="s">
        <v>327</v>
      </c>
      <c r="UZR40" s="450" t="s">
        <v>328</v>
      </c>
      <c r="UZS40" s="446" t="s">
        <v>329</v>
      </c>
      <c r="UZT40" s="446" t="s">
        <v>131</v>
      </c>
      <c r="UZU40" s="446" t="s">
        <v>146</v>
      </c>
      <c r="UZV40" s="446">
        <v>1.3</v>
      </c>
      <c r="UZW40" s="451">
        <f>+VLOOKUP(UZR40,[111]Insumos!$A$2:$F$2700,5,FALSE)</f>
        <v>60333</v>
      </c>
      <c r="UZX40" s="451">
        <f>+ROUND(UZV40*UZW40,0)</f>
        <v>78433</v>
      </c>
      <c r="UZY40" s="450" t="s">
        <v>327</v>
      </c>
      <c r="UZZ40" s="450" t="s">
        <v>328</v>
      </c>
      <c r="VAA40" s="446" t="s">
        <v>329</v>
      </c>
      <c r="VAB40" s="446" t="s">
        <v>131</v>
      </c>
      <c r="VAC40" s="446" t="s">
        <v>146</v>
      </c>
      <c r="VAD40" s="446">
        <v>1.3</v>
      </c>
      <c r="VAE40" s="451">
        <f>+VLOOKUP(UZZ40,[111]Insumos!$A$2:$F$2700,5,FALSE)</f>
        <v>60333</v>
      </c>
      <c r="VAF40" s="451">
        <f>+ROUND(VAD40*VAE40,0)</f>
        <v>78433</v>
      </c>
      <c r="VAG40" s="450" t="s">
        <v>327</v>
      </c>
      <c r="VAH40" s="450" t="s">
        <v>328</v>
      </c>
      <c r="VAI40" s="446" t="s">
        <v>329</v>
      </c>
      <c r="VAJ40" s="446" t="s">
        <v>131</v>
      </c>
      <c r="VAK40" s="446" t="s">
        <v>146</v>
      </c>
      <c r="VAL40" s="446">
        <v>1.3</v>
      </c>
      <c r="VAM40" s="451">
        <f>+VLOOKUP(VAH40,[111]Insumos!$A$2:$F$2700,5,FALSE)</f>
        <v>60333</v>
      </c>
      <c r="VAN40" s="451">
        <f>+ROUND(VAL40*VAM40,0)</f>
        <v>78433</v>
      </c>
      <c r="VAO40" s="450" t="s">
        <v>327</v>
      </c>
      <c r="VAP40" s="450" t="s">
        <v>328</v>
      </c>
      <c r="VAQ40" s="446" t="s">
        <v>329</v>
      </c>
      <c r="VAR40" s="446" t="s">
        <v>131</v>
      </c>
      <c r="VAS40" s="446" t="s">
        <v>146</v>
      </c>
      <c r="VAT40" s="446">
        <v>1.3</v>
      </c>
      <c r="VAU40" s="451">
        <f>+VLOOKUP(VAP40,[111]Insumos!$A$2:$F$2700,5,FALSE)</f>
        <v>60333</v>
      </c>
      <c r="VAV40" s="451">
        <f>+ROUND(VAT40*VAU40,0)</f>
        <v>78433</v>
      </c>
      <c r="VAW40" s="450" t="s">
        <v>327</v>
      </c>
      <c r="VAX40" s="450" t="s">
        <v>328</v>
      </c>
      <c r="VAY40" s="446" t="s">
        <v>329</v>
      </c>
      <c r="VAZ40" s="446" t="s">
        <v>131</v>
      </c>
      <c r="VBA40" s="446" t="s">
        <v>146</v>
      </c>
      <c r="VBB40" s="446">
        <v>1.3</v>
      </c>
      <c r="VBC40" s="451">
        <f>+VLOOKUP(VAX40,[111]Insumos!$A$2:$F$2700,5,FALSE)</f>
        <v>60333</v>
      </c>
      <c r="VBD40" s="451">
        <f>+ROUND(VBB40*VBC40,0)</f>
        <v>78433</v>
      </c>
      <c r="VBE40" s="450" t="s">
        <v>327</v>
      </c>
      <c r="VBF40" s="450" t="s">
        <v>328</v>
      </c>
      <c r="VBG40" s="446" t="s">
        <v>329</v>
      </c>
      <c r="VBH40" s="446" t="s">
        <v>131</v>
      </c>
      <c r="VBI40" s="446" t="s">
        <v>146</v>
      </c>
      <c r="VBJ40" s="446">
        <v>1.3</v>
      </c>
      <c r="VBK40" s="451">
        <f>+VLOOKUP(VBF40,[111]Insumos!$A$2:$F$2700,5,FALSE)</f>
        <v>60333</v>
      </c>
      <c r="VBL40" s="451">
        <f>+ROUND(VBJ40*VBK40,0)</f>
        <v>78433</v>
      </c>
      <c r="VBM40" s="450" t="s">
        <v>327</v>
      </c>
      <c r="VBN40" s="450" t="s">
        <v>328</v>
      </c>
      <c r="VBO40" s="446" t="s">
        <v>329</v>
      </c>
      <c r="VBP40" s="446" t="s">
        <v>131</v>
      </c>
      <c r="VBQ40" s="446" t="s">
        <v>146</v>
      </c>
      <c r="VBR40" s="446">
        <v>1.3</v>
      </c>
      <c r="VBS40" s="451">
        <f>+VLOOKUP(VBN40,[111]Insumos!$A$2:$F$2700,5,FALSE)</f>
        <v>60333</v>
      </c>
      <c r="VBT40" s="451">
        <f>+ROUND(VBR40*VBS40,0)</f>
        <v>78433</v>
      </c>
      <c r="VBU40" s="450" t="s">
        <v>327</v>
      </c>
      <c r="VBV40" s="450" t="s">
        <v>328</v>
      </c>
      <c r="VBW40" s="446" t="s">
        <v>329</v>
      </c>
      <c r="VBX40" s="446" t="s">
        <v>131</v>
      </c>
      <c r="VBY40" s="446" t="s">
        <v>146</v>
      </c>
      <c r="VBZ40" s="446">
        <v>1.3</v>
      </c>
      <c r="VCA40" s="451">
        <f>+VLOOKUP(VBV40,[111]Insumos!$A$2:$F$2700,5,FALSE)</f>
        <v>60333</v>
      </c>
      <c r="VCB40" s="451">
        <f>+ROUND(VBZ40*VCA40,0)</f>
        <v>78433</v>
      </c>
      <c r="VCC40" s="450" t="s">
        <v>327</v>
      </c>
      <c r="VCD40" s="450" t="s">
        <v>328</v>
      </c>
      <c r="VCE40" s="446" t="s">
        <v>329</v>
      </c>
      <c r="VCF40" s="446" t="s">
        <v>131</v>
      </c>
      <c r="VCG40" s="446" t="s">
        <v>146</v>
      </c>
      <c r="VCH40" s="446">
        <v>1.3</v>
      </c>
      <c r="VCI40" s="451">
        <f>+VLOOKUP(VCD40,[111]Insumos!$A$2:$F$2700,5,FALSE)</f>
        <v>60333</v>
      </c>
      <c r="VCJ40" s="451">
        <f>+ROUND(VCH40*VCI40,0)</f>
        <v>78433</v>
      </c>
      <c r="VCK40" s="450" t="s">
        <v>327</v>
      </c>
      <c r="VCL40" s="450" t="s">
        <v>328</v>
      </c>
      <c r="VCM40" s="446" t="s">
        <v>329</v>
      </c>
      <c r="VCN40" s="446" t="s">
        <v>131</v>
      </c>
      <c r="VCO40" s="446" t="s">
        <v>146</v>
      </c>
      <c r="VCP40" s="446">
        <v>1.3</v>
      </c>
      <c r="VCQ40" s="451">
        <f>+VLOOKUP(VCL40,[111]Insumos!$A$2:$F$2700,5,FALSE)</f>
        <v>60333</v>
      </c>
      <c r="VCR40" s="451">
        <f>+ROUND(VCP40*VCQ40,0)</f>
        <v>78433</v>
      </c>
      <c r="VCS40" s="450" t="s">
        <v>327</v>
      </c>
      <c r="VCT40" s="450" t="s">
        <v>328</v>
      </c>
      <c r="VCU40" s="446" t="s">
        <v>329</v>
      </c>
      <c r="VCV40" s="446" t="s">
        <v>131</v>
      </c>
      <c r="VCW40" s="446" t="s">
        <v>146</v>
      </c>
      <c r="VCX40" s="446">
        <v>1.3</v>
      </c>
      <c r="VCY40" s="451">
        <f>+VLOOKUP(VCT40,[111]Insumos!$A$2:$F$2700,5,FALSE)</f>
        <v>60333</v>
      </c>
      <c r="VCZ40" s="451">
        <f>+ROUND(VCX40*VCY40,0)</f>
        <v>78433</v>
      </c>
      <c r="VDA40" s="450" t="s">
        <v>327</v>
      </c>
      <c r="VDB40" s="450" t="s">
        <v>328</v>
      </c>
      <c r="VDC40" s="446" t="s">
        <v>329</v>
      </c>
      <c r="VDD40" s="446" t="s">
        <v>131</v>
      </c>
      <c r="VDE40" s="446" t="s">
        <v>146</v>
      </c>
      <c r="VDF40" s="446">
        <v>1.3</v>
      </c>
      <c r="VDG40" s="451">
        <f>+VLOOKUP(VDB40,[111]Insumos!$A$2:$F$2700,5,FALSE)</f>
        <v>60333</v>
      </c>
      <c r="VDH40" s="451">
        <f>+ROUND(VDF40*VDG40,0)</f>
        <v>78433</v>
      </c>
      <c r="VDI40" s="450" t="s">
        <v>327</v>
      </c>
      <c r="VDJ40" s="450" t="s">
        <v>328</v>
      </c>
      <c r="VDK40" s="446" t="s">
        <v>329</v>
      </c>
      <c r="VDL40" s="446" t="s">
        <v>131</v>
      </c>
      <c r="VDM40" s="446" t="s">
        <v>146</v>
      </c>
      <c r="VDN40" s="446">
        <v>1.3</v>
      </c>
      <c r="VDO40" s="451">
        <f>+VLOOKUP(VDJ40,[111]Insumos!$A$2:$F$2700,5,FALSE)</f>
        <v>60333</v>
      </c>
      <c r="VDP40" s="451">
        <f>+ROUND(VDN40*VDO40,0)</f>
        <v>78433</v>
      </c>
      <c r="VDQ40" s="450" t="s">
        <v>327</v>
      </c>
      <c r="VDR40" s="450" t="s">
        <v>328</v>
      </c>
      <c r="VDS40" s="446" t="s">
        <v>329</v>
      </c>
      <c r="VDT40" s="446" t="s">
        <v>131</v>
      </c>
      <c r="VDU40" s="446" t="s">
        <v>146</v>
      </c>
      <c r="VDV40" s="446">
        <v>1.3</v>
      </c>
      <c r="VDW40" s="451">
        <f>+VLOOKUP(VDR40,[111]Insumos!$A$2:$F$2700,5,FALSE)</f>
        <v>60333</v>
      </c>
      <c r="VDX40" s="451">
        <f>+ROUND(VDV40*VDW40,0)</f>
        <v>78433</v>
      </c>
      <c r="VDY40" s="450" t="s">
        <v>327</v>
      </c>
      <c r="VDZ40" s="450" t="s">
        <v>328</v>
      </c>
      <c r="VEA40" s="446" t="s">
        <v>329</v>
      </c>
      <c r="VEB40" s="446" t="s">
        <v>131</v>
      </c>
      <c r="VEC40" s="446" t="s">
        <v>146</v>
      </c>
      <c r="VED40" s="446">
        <v>1.3</v>
      </c>
      <c r="VEE40" s="451">
        <f>+VLOOKUP(VDZ40,[111]Insumos!$A$2:$F$2700,5,FALSE)</f>
        <v>60333</v>
      </c>
      <c r="VEF40" s="451">
        <f>+ROUND(VED40*VEE40,0)</f>
        <v>78433</v>
      </c>
      <c r="VEG40" s="450" t="s">
        <v>327</v>
      </c>
      <c r="VEH40" s="450" t="s">
        <v>328</v>
      </c>
      <c r="VEI40" s="446" t="s">
        <v>329</v>
      </c>
      <c r="VEJ40" s="446" t="s">
        <v>131</v>
      </c>
      <c r="VEK40" s="446" t="s">
        <v>146</v>
      </c>
      <c r="VEL40" s="446">
        <v>1.3</v>
      </c>
      <c r="VEM40" s="451">
        <f>+VLOOKUP(VEH40,[111]Insumos!$A$2:$F$2700,5,FALSE)</f>
        <v>60333</v>
      </c>
      <c r="VEN40" s="451">
        <f>+ROUND(VEL40*VEM40,0)</f>
        <v>78433</v>
      </c>
      <c r="VEO40" s="450" t="s">
        <v>327</v>
      </c>
      <c r="VEP40" s="450" t="s">
        <v>328</v>
      </c>
      <c r="VEQ40" s="446" t="s">
        <v>329</v>
      </c>
      <c r="VER40" s="446" t="s">
        <v>131</v>
      </c>
      <c r="VES40" s="446" t="s">
        <v>146</v>
      </c>
      <c r="VET40" s="446">
        <v>1.3</v>
      </c>
      <c r="VEU40" s="451">
        <f>+VLOOKUP(VEP40,[111]Insumos!$A$2:$F$2700,5,FALSE)</f>
        <v>60333</v>
      </c>
      <c r="VEV40" s="451">
        <f>+ROUND(VET40*VEU40,0)</f>
        <v>78433</v>
      </c>
      <c r="VEW40" s="450" t="s">
        <v>327</v>
      </c>
      <c r="VEX40" s="450" t="s">
        <v>328</v>
      </c>
      <c r="VEY40" s="446" t="s">
        <v>329</v>
      </c>
      <c r="VEZ40" s="446" t="s">
        <v>131</v>
      </c>
      <c r="VFA40" s="446" t="s">
        <v>146</v>
      </c>
      <c r="VFB40" s="446">
        <v>1.3</v>
      </c>
      <c r="VFC40" s="451">
        <f>+VLOOKUP(VEX40,[111]Insumos!$A$2:$F$2700,5,FALSE)</f>
        <v>60333</v>
      </c>
      <c r="VFD40" s="451">
        <f>+ROUND(VFB40*VFC40,0)</f>
        <v>78433</v>
      </c>
      <c r="VFE40" s="450" t="s">
        <v>327</v>
      </c>
      <c r="VFF40" s="450" t="s">
        <v>328</v>
      </c>
      <c r="VFG40" s="446" t="s">
        <v>329</v>
      </c>
      <c r="VFH40" s="446" t="s">
        <v>131</v>
      </c>
      <c r="VFI40" s="446" t="s">
        <v>146</v>
      </c>
      <c r="VFJ40" s="446">
        <v>1.3</v>
      </c>
      <c r="VFK40" s="451">
        <f>+VLOOKUP(VFF40,[111]Insumos!$A$2:$F$2700,5,FALSE)</f>
        <v>60333</v>
      </c>
      <c r="VFL40" s="451">
        <f>+ROUND(VFJ40*VFK40,0)</f>
        <v>78433</v>
      </c>
      <c r="VFM40" s="450" t="s">
        <v>327</v>
      </c>
      <c r="VFN40" s="450" t="s">
        <v>328</v>
      </c>
      <c r="VFO40" s="446" t="s">
        <v>329</v>
      </c>
      <c r="VFP40" s="446" t="s">
        <v>131</v>
      </c>
      <c r="VFQ40" s="446" t="s">
        <v>146</v>
      </c>
      <c r="VFR40" s="446">
        <v>1.3</v>
      </c>
      <c r="VFS40" s="451">
        <f>+VLOOKUP(VFN40,[111]Insumos!$A$2:$F$2700,5,FALSE)</f>
        <v>60333</v>
      </c>
      <c r="VFT40" s="451">
        <f>+ROUND(VFR40*VFS40,0)</f>
        <v>78433</v>
      </c>
      <c r="VFU40" s="450" t="s">
        <v>327</v>
      </c>
      <c r="VFV40" s="450" t="s">
        <v>328</v>
      </c>
      <c r="VFW40" s="446" t="s">
        <v>329</v>
      </c>
      <c r="VFX40" s="446" t="s">
        <v>131</v>
      </c>
      <c r="VFY40" s="446" t="s">
        <v>146</v>
      </c>
      <c r="VFZ40" s="446">
        <v>1.3</v>
      </c>
      <c r="VGA40" s="451">
        <f>+VLOOKUP(VFV40,[111]Insumos!$A$2:$F$2700,5,FALSE)</f>
        <v>60333</v>
      </c>
      <c r="VGB40" s="451">
        <f>+ROUND(VFZ40*VGA40,0)</f>
        <v>78433</v>
      </c>
      <c r="VGC40" s="450" t="s">
        <v>327</v>
      </c>
      <c r="VGD40" s="450" t="s">
        <v>328</v>
      </c>
      <c r="VGE40" s="446" t="s">
        <v>329</v>
      </c>
      <c r="VGF40" s="446" t="s">
        <v>131</v>
      </c>
      <c r="VGG40" s="446" t="s">
        <v>146</v>
      </c>
      <c r="VGH40" s="446">
        <v>1.3</v>
      </c>
      <c r="VGI40" s="451">
        <f>+VLOOKUP(VGD40,[111]Insumos!$A$2:$F$2700,5,FALSE)</f>
        <v>60333</v>
      </c>
      <c r="VGJ40" s="451">
        <f>+ROUND(VGH40*VGI40,0)</f>
        <v>78433</v>
      </c>
      <c r="VGK40" s="450" t="s">
        <v>327</v>
      </c>
      <c r="VGL40" s="450" t="s">
        <v>328</v>
      </c>
      <c r="VGM40" s="446" t="s">
        <v>329</v>
      </c>
      <c r="VGN40" s="446" t="s">
        <v>131</v>
      </c>
      <c r="VGO40" s="446" t="s">
        <v>146</v>
      </c>
      <c r="VGP40" s="446">
        <v>1.3</v>
      </c>
      <c r="VGQ40" s="451">
        <f>+VLOOKUP(VGL40,[111]Insumos!$A$2:$F$2700,5,FALSE)</f>
        <v>60333</v>
      </c>
      <c r="VGR40" s="451">
        <f>+ROUND(VGP40*VGQ40,0)</f>
        <v>78433</v>
      </c>
      <c r="VGS40" s="450" t="s">
        <v>327</v>
      </c>
      <c r="VGT40" s="450" t="s">
        <v>328</v>
      </c>
      <c r="VGU40" s="446" t="s">
        <v>329</v>
      </c>
      <c r="VGV40" s="446" t="s">
        <v>131</v>
      </c>
      <c r="VGW40" s="446" t="s">
        <v>146</v>
      </c>
      <c r="VGX40" s="446">
        <v>1.3</v>
      </c>
      <c r="VGY40" s="451">
        <f>+VLOOKUP(VGT40,[111]Insumos!$A$2:$F$2700,5,FALSE)</f>
        <v>60333</v>
      </c>
      <c r="VGZ40" s="451">
        <f>+ROUND(VGX40*VGY40,0)</f>
        <v>78433</v>
      </c>
      <c r="VHA40" s="450" t="s">
        <v>327</v>
      </c>
      <c r="VHB40" s="450" t="s">
        <v>328</v>
      </c>
      <c r="VHC40" s="446" t="s">
        <v>329</v>
      </c>
      <c r="VHD40" s="446" t="s">
        <v>131</v>
      </c>
      <c r="VHE40" s="446" t="s">
        <v>146</v>
      </c>
      <c r="VHF40" s="446">
        <v>1.3</v>
      </c>
      <c r="VHG40" s="451">
        <f>+VLOOKUP(VHB40,[111]Insumos!$A$2:$F$2700,5,FALSE)</f>
        <v>60333</v>
      </c>
      <c r="VHH40" s="451">
        <f>+ROUND(VHF40*VHG40,0)</f>
        <v>78433</v>
      </c>
      <c r="VHI40" s="450" t="s">
        <v>327</v>
      </c>
      <c r="VHJ40" s="450" t="s">
        <v>328</v>
      </c>
      <c r="VHK40" s="446" t="s">
        <v>329</v>
      </c>
      <c r="VHL40" s="446" t="s">
        <v>131</v>
      </c>
      <c r="VHM40" s="446" t="s">
        <v>146</v>
      </c>
      <c r="VHN40" s="446">
        <v>1.3</v>
      </c>
      <c r="VHO40" s="451">
        <f>+VLOOKUP(VHJ40,[111]Insumos!$A$2:$F$2700,5,FALSE)</f>
        <v>60333</v>
      </c>
      <c r="VHP40" s="451">
        <f>+ROUND(VHN40*VHO40,0)</f>
        <v>78433</v>
      </c>
      <c r="VHQ40" s="450" t="s">
        <v>327</v>
      </c>
      <c r="VHR40" s="450" t="s">
        <v>328</v>
      </c>
      <c r="VHS40" s="446" t="s">
        <v>329</v>
      </c>
      <c r="VHT40" s="446" t="s">
        <v>131</v>
      </c>
      <c r="VHU40" s="446" t="s">
        <v>146</v>
      </c>
      <c r="VHV40" s="446">
        <v>1.3</v>
      </c>
      <c r="VHW40" s="451">
        <f>+VLOOKUP(VHR40,[111]Insumos!$A$2:$F$2700,5,FALSE)</f>
        <v>60333</v>
      </c>
      <c r="VHX40" s="451">
        <f>+ROUND(VHV40*VHW40,0)</f>
        <v>78433</v>
      </c>
      <c r="VHY40" s="450" t="s">
        <v>327</v>
      </c>
      <c r="VHZ40" s="450" t="s">
        <v>328</v>
      </c>
      <c r="VIA40" s="446" t="s">
        <v>329</v>
      </c>
      <c r="VIB40" s="446" t="s">
        <v>131</v>
      </c>
      <c r="VIC40" s="446" t="s">
        <v>146</v>
      </c>
      <c r="VID40" s="446">
        <v>1.3</v>
      </c>
      <c r="VIE40" s="451">
        <f>+VLOOKUP(VHZ40,[111]Insumos!$A$2:$F$2700,5,FALSE)</f>
        <v>60333</v>
      </c>
      <c r="VIF40" s="451">
        <f>+ROUND(VID40*VIE40,0)</f>
        <v>78433</v>
      </c>
      <c r="VIG40" s="450" t="s">
        <v>327</v>
      </c>
      <c r="VIH40" s="450" t="s">
        <v>328</v>
      </c>
      <c r="VII40" s="446" t="s">
        <v>329</v>
      </c>
      <c r="VIJ40" s="446" t="s">
        <v>131</v>
      </c>
      <c r="VIK40" s="446" t="s">
        <v>146</v>
      </c>
      <c r="VIL40" s="446">
        <v>1.3</v>
      </c>
      <c r="VIM40" s="451">
        <f>+VLOOKUP(VIH40,[111]Insumos!$A$2:$F$2700,5,FALSE)</f>
        <v>60333</v>
      </c>
      <c r="VIN40" s="451">
        <f>+ROUND(VIL40*VIM40,0)</f>
        <v>78433</v>
      </c>
      <c r="VIO40" s="450" t="s">
        <v>327</v>
      </c>
      <c r="VIP40" s="450" t="s">
        <v>328</v>
      </c>
      <c r="VIQ40" s="446" t="s">
        <v>329</v>
      </c>
      <c r="VIR40" s="446" t="s">
        <v>131</v>
      </c>
      <c r="VIS40" s="446" t="s">
        <v>146</v>
      </c>
      <c r="VIT40" s="446">
        <v>1.3</v>
      </c>
      <c r="VIU40" s="451">
        <f>+VLOOKUP(VIP40,[111]Insumos!$A$2:$F$2700,5,FALSE)</f>
        <v>60333</v>
      </c>
      <c r="VIV40" s="451">
        <f>+ROUND(VIT40*VIU40,0)</f>
        <v>78433</v>
      </c>
      <c r="VIW40" s="450" t="s">
        <v>327</v>
      </c>
      <c r="VIX40" s="450" t="s">
        <v>328</v>
      </c>
      <c r="VIY40" s="446" t="s">
        <v>329</v>
      </c>
      <c r="VIZ40" s="446" t="s">
        <v>131</v>
      </c>
      <c r="VJA40" s="446" t="s">
        <v>146</v>
      </c>
      <c r="VJB40" s="446">
        <v>1.3</v>
      </c>
      <c r="VJC40" s="451">
        <f>+VLOOKUP(VIX40,[111]Insumos!$A$2:$F$2700,5,FALSE)</f>
        <v>60333</v>
      </c>
      <c r="VJD40" s="451">
        <f>+ROUND(VJB40*VJC40,0)</f>
        <v>78433</v>
      </c>
      <c r="VJE40" s="450" t="s">
        <v>327</v>
      </c>
      <c r="VJF40" s="450" t="s">
        <v>328</v>
      </c>
      <c r="VJG40" s="446" t="s">
        <v>329</v>
      </c>
      <c r="VJH40" s="446" t="s">
        <v>131</v>
      </c>
      <c r="VJI40" s="446" t="s">
        <v>146</v>
      </c>
      <c r="VJJ40" s="446">
        <v>1.3</v>
      </c>
      <c r="VJK40" s="451">
        <f>+VLOOKUP(VJF40,[111]Insumos!$A$2:$F$2700,5,FALSE)</f>
        <v>60333</v>
      </c>
      <c r="VJL40" s="451">
        <f>+ROUND(VJJ40*VJK40,0)</f>
        <v>78433</v>
      </c>
      <c r="VJM40" s="450" t="s">
        <v>327</v>
      </c>
      <c r="VJN40" s="450" t="s">
        <v>328</v>
      </c>
      <c r="VJO40" s="446" t="s">
        <v>329</v>
      </c>
      <c r="VJP40" s="446" t="s">
        <v>131</v>
      </c>
      <c r="VJQ40" s="446" t="s">
        <v>146</v>
      </c>
      <c r="VJR40" s="446">
        <v>1.3</v>
      </c>
      <c r="VJS40" s="451">
        <f>+VLOOKUP(VJN40,[111]Insumos!$A$2:$F$2700,5,FALSE)</f>
        <v>60333</v>
      </c>
      <c r="VJT40" s="451">
        <f>+ROUND(VJR40*VJS40,0)</f>
        <v>78433</v>
      </c>
      <c r="VJU40" s="450" t="s">
        <v>327</v>
      </c>
      <c r="VJV40" s="450" t="s">
        <v>328</v>
      </c>
      <c r="VJW40" s="446" t="s">
        <v>329</v>
      </c>
      <c r="VJX40" s="446" t="s">
        <v>131</v>
      </c>
      <c r="VJY40" s="446" t="s">
        <v>146</v>
      </c>
      <c r="VJZ40" s="446">
        <v>1.3</v>
      </c>
      <c r="VKA40" s="451">
        <f>+VLOOKUP(VJV40,[111]Insumos!$A$2:$F$2700,5,FALSE)</f>
        <v>60333</v>
      </c>
      <c r="VKB40" s="451">
        <f>+ROUND(VJZ40*VKA40,0)</f>
        <v>78433</v>
      </c>
      <c r="VKC40" s="450" t="s">
        <v>327</v>
      </c>
      <c r="VKD40" s="450" t="s">
        <v>328</v>
      </c>
      <c r="VKE40" s="446" t="s">
        <v>329</v>
      </c>
      <c r="VKF40" s="446" t="s">
        <v>131</v>
      </c>
      <c r="VKG40" s="446" t="s">
        <v>146</v>
      </c>
      <c r="VKH40" s="446">
        <v>1.3</v>
      </c>
      <c r="VKI40" s="451">
        <f>+VLOOKUP(VKD40,[111]Insumos!$A$2:$F$2700,5,FALSE)</f>
        <v>60333</v>
      </c>
      <c r="VKJ40" s="451">
        <f>+ROUND(VKH40*VKI40,0)</f>
        <v>78433</v>
      </c>
      <c r="VKK40" s="450" t="s">
        <v>327</v>
      </c>
      <c r="VKL40" s="450" t="s">
        <v>328</v>
      </c>
      <c r="VKM40" s="446" t="s">
        <v>329</v>
      </c>
      <c r="VKN40" s="446" t="s">
        <v>131</v>
      </c>
      <c r="VKO40" s="446" t="s">
        <v>146</v>
      </c>
      <c r="VKP40" s="446">
        <v>1.3</v>
      </c>
      <c r="VKQ40" s="451">
        <f>+VLOOKUP(VKL40,[111]Insumos!$A$2:$F$2700,5,FALSE)</f>
        <v>60333</v>
      </c>
      <c r="VKR40" s="451">
        <f>+ROUND(VKP40*VKQ40,0)</f>
        <v>78433</v>
      </c>
      <c r="VKS40" s="450" t="s">
        <v>327</v>
      </c>
      <c r="VKT40" s="450" t="s">
        <v>328</v>
      </c>
      <c r="VKU40" s="446" t="s">
        <v>329</v>
      </c>
      <c r="VKV40" s="446" t="s">
        <v>131</v>
      </c>
      <c r="VKW40" s="446" t="s">
        <v>146</v>
      </c>
      <c r="VKX40" s="446">
        <v>1.3</v>
      </c>
      <c r="VKY40" s="451">
        <f>+VLOOKUP(VKT40,[111]Insumos!$A$2:$F$2700,5,FALSE)</f>
        <v>60333</v>
      </c>
      <c r="VKZ40" s="451">
        <f>+ROUND(VKX40*VKY40,0)</f>
        <v>78433</v>
      </c>
      <c r="VLA40" s="450" t="s">
        <v>327</v>
      </c>
      <c r="VLB40" s="450" t="s">
        <v>328</v>
      </c>
      <c r="VLC40" s="446" t="s">
        <v>329</v>
      </c>
      <c r="VLD40" s="446" t="s">
        <v>131</v>
      </c>
      <c r="VLE40" s="446" t="s">
        <v>146</v>
      </c>
      <c r="VLF40" s="446">
        <v>1.3</v>
      </c>
      <c r="VLG40" s="451">
        <f>+VLOOKUP(VLB40,[111]Insumos!$A$2:$F$2700,5,FALSE)</f>
        <v>60333</v>
      </c>
      <c r="VLH40" s="451">
        <f>+ROUND(VLF40*VLG40,0)</f>
        <v>78433</v>
      </c>
      <c r="VLI40" s="450" t="s">
        <v>327</v>
      </c>
      <c r="VLJ40" s="450" t="s">
        <v>328</v>
      </c>
      <c r="VLK40" s="446" t="s">
        <v>329</v>
      </c>
      <c r="VLL40" s="446" t="s">
        <v>131</v>
      </c>
      <c r="VLM40" s="446" t="s">
        <v>146</v>
      </c>
      <c r="VLN40" s="446">
        <v>1.3</v>
      </c>
      <c r="VLO40" s="451">
        <f>+VLOOKUP(VLJ40,[111]Insumos!$A$2:$F$2700,5,FALSE)</f>
        <v>60333</v>
      </c>
      <c r="VLP40" s="451">
        <f>+ROUND(VLN40*VLO40,0)</f>
        <v>78433</v>
      </c>
      <c r="VLQ40" s="450" t="s">
        <v>327</v>
      </c>
      <c r="VLR40" s="450" t="s">
        <v>328</v>
      </c>
      <c r="VLS40" s="446" t="s">
        <v>329</v>
      </c>
      <c r="VLT40" s="446" t="s">
        <v>131</v>
      </c>
      <c r="VLU40" s="446" t="s">
        <v>146</v>
      </c>
      <c r="VLV40" s="446">
        <v>1.3</v>
      </c>
      <c r="VLW40" s="451">
        <f>+VLOOKUP(VLR40,[111]Insumos!$A$2:$F$2700,5,FALSE)</f>
        <v>60333</v>
      </c>
      <c r="VLX40" s="451">
        <f>+ROUND(VLV40*VLW40,0)</f>
        <v>78433</v>
      </c>
      <c r="VLY40" s="450" t="s">
        <v>327</v>
      </c>
      <c r="VLZ40" s="450" t="s">
        <v>328</v>
      </c>
      <c r="VMA40" s="446" t="s">
        <v>329</v>
      </c>
      <c r="VMB40" s="446" t="s">
        <v>131</v>
      </c>
      <c r="VMC40" s="446" t="s">
        <v>146</v>
      </c>
      <c r="VMD40" s="446">
        <v>1.3</v>
      </c>
      <c r="VME40" s="451">
        <f>+VLOOKUP(VLZ40,[111]Insumos!$A$2:$F$2700,5,FALSE)</f>
        <v>60333</v>
      </c>
      <c r="VMF40" s="451">
        <f>+ROUND(VMD40*VME40,0)</f>
        <v>78433</v>
      </c>
      <c r="VMG40" s="450" t="s">
        <v>327</v>
      </c>
      <c r="VMH40" s="450" t="s">
        <v>328</v>
      </c>
      <c r="VMI40" s="446" t="s">
        <v>329</v>
      </c>
      <c r="VMJ40" s="446" t="s">
        <v>131</v>
      </c>
      <c r="VMK40" s="446" t="s">
        <v>146</v>
      </c>
      <c r="VML40" s="446">
        <v>1.3</v>
      </c>
      <c r="VMM40" s="451">
        <f>+VLOOKUP(VMH40,[111]Insumos!$A$2:$F$2700,5,FALSE)</f>
        <v>60333</v>
      </c>
      <c r="VMN40" s="451">
        <f>+ROUND(VML40*VMM40,0)</f>
        <v>78433</v>
      </c>
      <c r="VMO40" s="450" t="s">
        <v>327</v>
      </c>
      <c r="VMP40" s="450" t="s">
        <v>328</v>
      </c>
      <c r="VMQ40" s="446" t="s">
        <v>329</v>
      </c>
      <c r="VMR40" s="446" t="s">
        <v>131</v>
      </c>
      <c r="VMS40" s="446" t="s">
        <v>146</v>
      </c>
      <c r="VMT40" s="446">
        <v>1.3</v>
      </c>
      <c r="VMU40" s="451">
        <f>+VLOOKUP(VMP40,[111]Insumos!$A$2:$F$2700,5,FALSE)</f>
        <v>60333</v>
      </c>
      <c r="VMV40" s="451">
        <f>+ROUND(VMT40*VMU40,0)</f>
        <v>78433</v>
      </c>
      <c r="VMW40" s="450" t="s">
        <v>327</v>
      </c>
      <c r="VMX40" s="450" t="s">
        <v>328</v>
      </c>
      <c r="VMY40" s="446" t="s">
        <v>329</v>
      </c>
      <c r="VMZ40" s="446" t="s">
        <v>131</v>
      </c>
      <c r="VNA40" s="446" t="s">
        <v>146</v>
      </c>
      <c r="VNB40" s="446">
        <v>1.3</v>
      </c>
      <c r="VNC40" s="451">
        <f>+VLOOKUP(VMX40,[111]Insumos!$A$2:$F$2700,5,FALSE)</f>
        <v>60333</v>
      </c>
      <c r="VND40" s="451">
        <f>+ROUND(VNB40*VNC40,0)</f>
        <v>78433</v>
      </c>
      <c r="VNE40" s="450" t="s">
        <v>327</v>
      </c>
      <c r="VNF40" s="450" t="s">
        <v>328</v>
      </c>
      <c r="VNG40" s="446" t="s">
        <v>329</v>
      </c>
      <c r="VNH40" s="446" t="s">
        <v>131</v>
      </c>
      <c r="VNI40" s="446" t="s">
        <v>146</v>
      </c>
      <c r="VNJ40" s="446">
        <v>1.3</v>
      </c>
      <c r="VNK40" s="451">
        <f>+VLOOKUP(VNF40,[111]Insumos!$A$2:$F$2700,5,FALSE)</f>
        <v>60333</v>
      </c>
      <c r="VNL40" s="451">
        <f>+ROUND(VNJ40*VNK40,0)</f>
        <v>78433</v>
      </c>
      <c r="VNM40" s="450" t="s">
        <v>327</v>
      </c>
      <c r="VNN40" s="450" t="s">
        <v>328</v>
      </c>
      <c r="VNO40" s="446" t="s">
        <v>329</v>
      </c>
      <c r="VNP40" s="446" t="s">
        <v>131</v>
      </c>
      <c r="VNQ40" s="446" t="s">
        <v>146</v>
      </c>
      <c r="VNR40" s="446">
        <v>1.3</v>
      </c>
      <c r="VNS40" s="451">
        <f>+VLOOKUP(VNN40,[111]Insumos!$A$2:$F$2700,5,FALSE)</f>
        <v>60333</v>
      </c>
      <c r="VNT40" s="451">
        <f>+ROUND(VNR40*VNS40,0)</f>
        <v>78433</v>
      </c>
      <c r="VNU40" s="450" t="s">
        <v>327</v>
      </c>
      <c r="VNV40" s="450" t="s">
        <v>328</v>
      </c>
      <c r="VNW40" s="446" t="s">
        <v>329</v>
      </c>
      <c r="VNX40" s="446" t="s">
        <v>131</v>
      </c>
      <c r="VNY40" s="446" t="s">
        <v>146</v>
      </c>
      <c r="VNZ40" s="446">
        <v>1.3</v>
      </c>
      <c r="VOA40" s="451">
        <f>+VLOOKUP(VNV40,[111]Insumos!$A$2:$F$2700,5,FALSE)</f>
        <v>60333</v>
      </c>
      <c r="VOB40" s="451">
        <f>+ROUND(VNZ40*VOA40,0)</f>
        <v>78433</v>
      </c>
      <c r="VOC40" s="450" t="s">
        <v>327</v>
      </c>
      <c r="VOD40" s="450" t="s">
        <v>328</v>
      </c>
      <c r="VOE40" s="446" t="s">
        <v>329</v>
      </c>
      <c r="VOF40" s="446" t="s">
        <v>131</v>
      </c>
      <c r="VOG40" s="446" t="s">
        <v>146</v>
      </c>
      <c r="VOH40" s="446">
        <v>1.3</v>
      </c>
      <c r="VOI40" s="451">
        <f>+VLOOKUP(VOD40,[111]Insumos!$A$2:$F$2700,5,FALSE)</f>
        <v>60333</v>
      </c>
      <c r="VOJ40" s="451">
        <f>+ROUND(VOH40*VOI40,0)</f>
        <v>78433</v>
      </c>
      <c r="VOK40" s="450" t="s">
        <v>327</v>
      </c>
      <c r="VOL40" s="450" t="s">
        <v>328</v>
      </c>
      <c r="VOM40" s="446" t="s">
        <v>329</v>
      </c>
      <c r="VON40" s="446" t="s">
        <v>131</v>
      </c>
      <c r="VOO40" s="446" t="s">
        <v>146</v>
      </c>
      <c r="VOP40" s="446">
        <v>1.3</v>
      </c>
      <c r="VOQ40" s="451">
        <f>+VLOOKUP(VOL40,[111]Insumos!$A$2:$F$2700,5,FALSE)</f>
        <v>60333</v>
      </c>
      <c r="VOR40" s="451">
        <f>+ROUND(VOP40*VOQ40,0)</f>
        <v>78433</v>
      </c>
      <c r="VOS40" s="450" t="s">
        <v>327</v>
      </c>
      <c r="VOT40" s="450" t="s">
        <v>328</v>
      </c>
      <c r="VOU40" s="446" t="s">
        <v>329</v>
      </c>
      <c r="VOV40" s="446" t="s">
        <v>131</v>
      </c>
      <c r="VOW40" s="446" t="s">
        <v>146</v>
      </c>
      <c r="VOX40" s="446">
        <v>1.3</v>
      </c>
      <c r="VOY40" s="451">
        <f>+VLOOKUP(VOT40,[111]Insumos!$A$2:$F$2700,5,FALSE)</f>
        <v>60333</v>
      </c>
      <c r="VOZ40" s="451">
        <f>+ROUND(VOX40*VOY40,0)</f>
        <v>78433</v>
      </c>
      <c r="VPA40" s="450" t="s">
        <v>327</v>
      </c>
      <c r="VPB40" s="450" t="s">
        <v>328</v>
      </c>
      <c r="VPC40" s="446" t="s">
        <v>329</v>
      </c>
      <c r="VPD40" s="446" t="s">
        <v>131</v>
      </c>
      <c r="VPE40" s="446" t="s">
        <v>146</v>
      </c>
      <c r="VPF40" s="446">
        <v>1.3</v>
      </c>
      <c r="VPG40" s="451">
        <f>+VLOOKUP(VPB40,[111]Insumos!$A$2:$F$2700,5,FALSE)</f>
        <v>60333</v>
      </c>
      <c r="VPH40" s="451">
        <f>+ROUND(VPF40*VPG40,0)</f>
        <v>78433</v>
      </c>
      <c r="VPI40" s="450" t="s">
        <v>327</v>
      </c>
      <c r="VPJ40" s="450" t="s">
        <v>328</v>
      </c>
      <c r="VPK40" s="446" t="s">
        <v>329</v>
      </c>
      <c r="VPL40" s="446" t="s">
        <v>131</v>
      </c>
      <c r="VPM40" s="446" t="s">
        <v>146</v>
      </c>
      <c r="VPN40" s="446">
        <v>1.3</v>
      </c>
      <c r="VPO40" s="451">
        <f>+VLOOKUP(VPJ40,[111]Insumos!$A$2:$F$2700,5,FALSE)</f>
        <v>60333</v>
      </c>
      <c r="VPP40" s="451">
        <f>+ROUND(VPN40*VPO40,0)</f>
        <v>78433</v>
      </c>
      <c r="VPQ40" s="450" t="s">
        <v>327</v>
      </c>
      <c r="VPR40" s="450" t="s">
        <v>328</v>
      </c>
      <c r="VPS40" s="446" t="s">
        <v>329</v>
      </c>
      <c r="VPT40" s="446" t="s">
        <v>131</v>
      </c>
      <c r="VPU40" s="446" t="s">
        <v>146</v>
      </c>
      <c r="VPV40" s="446">
        <v>1.3</v>
      </c>
      <c r="VPW40" s="451">
        <f>+VLOOKUP(VPR40,[111]Insumos!$A$2:$F$2700,5,FALSE)</f>
        <v>60333</v>
      </c>
      <c r="VPX40" s="451">
        <f>+ROUND(VPV40*VPW40,0)</f>
        <v>78433</v>
      </c>
      <c r="VPY40" s="450" t="s">
        <v>327</v>
      </c>
      <c r="VPZ40" s="450" t="s">
        <v>328</v>
      </c>
      <c r="VQA40" s="446" t="s">
        <v>329</v>
      </c>
      <c r="VQB40" s="446" t="s">
        <v>131</v>
      </c>
      <c r="VQC40" s="446" t="s">
        <v>146</v>
      </c>
      <c r="VQD40" s="446">
        <v>1.3</v>
      </c>
      <c r="VQE40" s="451">
        <f>+VLOOKUP(VPZ40,[111]Insumos!$A$2:$F$2700,5,FALSE)</f>
        <v>60333</v>
      </c>
      <c r="VQF40" s="451">
        <f>+ROUND(VQD40*VQE40,0)</f>
        <v>78433</v>
      </c>
      <c r="VQG40" s="450" t="s">
        <v>327</v>
      </c>
      <c r="VQH40" s="450" t="s">
        <v>328</v>
      </c>
      <c r="VQI40" s="446" t="s">
        <v>329</v>
      </c>
      <c r="VQJ40" s="446" t="s">
        <v>131</v>
      </c>
      <c r="VQK40" s="446" t="s">
        <v>146</v>
      </c>
      <c r="VQL40" s="446">
        <v>1.3</v>
      </c>
      <c r="VQM40" s="451">
        <f>+VLOOKUP(VQH40,[111]Insumos!$A$2:$F$2700,5,FALSE)</f>
        <v>60333</v>
      </c>
      <c r="VQN40" s="451">
        <f>+ROUND(VQL40*VQM40,0)</f>
        <v>78433</v>
      </c>
      <c r="VQO40" s="450" t="s">
        <v>327</v>
      </c>
      <c r="VQP40" s="450" t="s">
        <v>328</v>
      </c>
      <c r="VQQ40" s="446" t="s">
        <v>329</v>
      </c>
      <c r="VQR40" s="446" t="s">
        <v>131</v>
      </c>
      <c r="VQS40" s="446" t="s">
        <v>146</v>
      </c>
      <c r="VQT40" s="446">
        <v>1.3</v>
      </c>
      <c r="VQU40" s="451">
        <f>+VLOOKUP(VQP40,[111]Insumos!$A$2:$F$2700,5,FALSE)</f>
        <v>60333</v>
      </c>
      <c r="VQV40" s="451">
        <f>+ROUND(VQT40*VQU40,0)</f>
        <v>78433</v>
      </c>
      <c r="VQW40" s="450" t="s">
        <v>327</v>
      </c>
      <c r="VQX40" s="450" t="s">
        <v>328</v>
      </c>
      <c r="VQY40" s="446" t="s">
        <v>329</v>
      </c>
      <c r="VQZ40" s="446" t="s">
        <v>131</v>
      </c>
      <c r="VRA40" s="446" t="s">
        <v>146</v>
      </c>
      <c r="VRB40" s="446">
        <v>1.3</v>
      </c>
      <c r="VRC40" s="451">
        <f>+VLOOKUP(VQX40,[111]Insumos!$A$2:$F$2700,5,FALSE)</f>
        <v>60333</v>
      </c>
      <c r="VRD40" s="451">
        <f>+ROUND(VRB40*VRC40,0)</f>
        <v>78433</v>
      </c>
      <c r="VRE40" s="450" t="s">
        <v>327</v>
      </c>
      <c r="VRF40" s="450" t="s">
        <v>328</v>
      </c>
      <c r="VRG40" s="446" t="s">
        <v>329</v>
      </c>
      <c r="VRH40" s="446" t="s">
        <v>131</v>
      </c>
      <c r="VRI40" s="446" t="s">
        <v>146</v>
      </c>
      <c r="VRJ40" s="446">
        <v>1.3</v>
      </c>
      <c r="VRK40" s="451">
        <f>+VLOOKUP(VRF40,[111]Insumos!$A$2:$F$2700,5,FALSE)</f>
        <v>60333</v>
      </c>
      <c r="VRL40" s="451">
        <f>+ROUND(VRJ40*VRK40,0)</f>
        <v>78433</v>
      </c>
      <c r="VRM40" s="450" t="s">
        <v>327</v>
      </c>
      <c r="VRN40" s="450" t="s">
        <v>328</v>
      </c>
      <c r="VRO40" s="446" t="s">
        <v>329</v>
      </c>
      <c r="VRP40" s="446" t="s">
        <v>131</v>
      </c>
      <c r="VRQ40" s="446" t="s">
        <v>146</v>
      </c>
      <c r="VRR40" s="446">
        <v>1.3</v>
      </c>
      <c r="VRS40" s="451">
        <f>+VLOOKUP(VRN40,[111]Insumos!$A$2:$F$2700,5,FALSE)</f>
        <v>60333</v>
      </c>
      <c r="VRT40" s="451">
        <f>+ROUND(VRR40*VRS40,0)</f>
        <v>78433</v>
      </c>
      <c r="VRU40" s="450" t="s">
        <v>327</v>
      </c>
      <c r="VRV40" s="450" t="s">
        <v>328</v>
      </c>
      <c r="VRW40" s="446" t="s">
        <v>329</v>
      </c>
      <c r="VRX40" s="446" t="s">
        <v>131</v>
      </c>
      <c r="VRY40" s="446" t="s">
        <v>146</v>
      </c>
      <c r="VRZ40" s="446">
        <v>1.3</v>
      </c>
      <c r="VSA40" s="451">
        <f>+VLOOKUP(VRV40,[111]Insumos!$A$2:$F$2700,5,FALSE)</f>
        <v>60333</v>
      </c>
      <c r="VSB40" s="451">
        <f>+ROUND(VRZ40*VSA40,0)</f>
        <v>78433</v>
      </c>
      <c r="VSC40" s="450" t="s">
        <v>327</v>
      </c>
      <c r="VSD40" s="450" t="s">
        <v>328</v>
      </c>
      <c r="VSE40" s="446" t="s">
        <v>329</v>
      </c>
      <c r="VSF40" s="446" t="s">
        <v>131</v>
      </c>
      <c r="VSG40" s="446" t="s">
        <v>146</v>
      </c>
      <c r="VSH40" s="446">
        <v>1.3</v>
      </c>
      <c r="VSI40" s="451">
        <f>+VLOOKUP(VSD40,[111]Insumos!$A$2:$F$2700,5,FALSE)</f>
        <v>60333</v>
      </c>
      <c r="VSJ40" s="451">
        <f>+ROUND(VSH40*VSI40,0)</f>
        <v>78433</v>
      </c>
      <c r="VSK40" s="450" t="s">
        <v>327</v>
      </c>
      <c r="VSL40" s="450" t="s">
        <v>328</v>
      </c>
      <c r="VSM40" s="446" t="s">
        <v>329</v>
      </c>
      <c r="VSN40" s="446" t="s">
        <v>131</v>
      </c>
      <c r="VSO40" s="446" t="s">
        <v>146</v>
      </c>
      <c r="VSP40" s="446">
        <v>1.3</v>
      </c>
      <c r="VSQ40" s="451">
        <f>+VLOOKUP(VSL40,[111]Insumos!$A$2:$F$2700,5,FALSE)</f>
        <v>60333</v>
      </c>
      <c r="VSR40" s="451">
        <f>+ROUND(VSP40*VSQ40,0)</f>
        <v>78433</v>
      </c>
      <c r="VSS40" s="450" t="s">
        <v>327</v>
      </c>
      <c r="VST40" s="450" t="s">
        <v>328</v>
      </c>
      <c r="VSU40" s="446" t="s">
        <v>329</v>
      </c>
      <c r="VSV40" s="446" t="s">
        <v>131</v>
      </c>
      <c r="VSW40" s="446" t="s">
        <v>146</v>
      </c>
      <c r="VSX40" s="446">
        <v>1.3</v>
      </c>
      <c r="VSY40" s="451">
        <f>+VLOOKUP(VST40,[111]Insumos!$A$2:$F$2700,5,FALSE)</f>
        <v>60333</v>
      </c>
      <c r="VSZ40" s="451">
        <f>+ROUND(VSX40*VSY40,0)</f>
        <v>78433</v>
      </c>
      <c r="VTA40" s="450" t="s">
        <v>327</v>
      </c>
      <c r="VTB40" s="450" t="s">
        <v>328</v>
      </c>
      <c r="VTC40" s="446" t="s">
        <v>329</v>
      </c>
      <c r="VTD40" s="446" t="s">
        <v>131</v>
      </c>
      <c r="VTE40" s="446" t="s">
        <v>146</v>
      </c>
      <c r="VTF40" s="446">
        <v>1.3</v>
      </c>
      <c r="VTG40" s="451">
        <f>+VLOOKUP(VTB40,[111]Insumos!$A$2:$F$2700,5,FALSE)</f>
        <v>60333</v>
      </c>
      <c r="VTH40" s="451">
        <f>+ROUND(VTF40*VTG40,0)</f>
        <v>78433</v>
      </c>
      <c r="VTI40" s="450" t="s">
        <v>327</v>
      </c>
      <c r="VTJ40" s="450" t="s">
        <v>328</v>
      </c>
      <c r="VTK40" s="446" t="s">
        <v>329</v>
      </c>
      <c r="VTL40" s="446" t="s">
        <v>131</v>
      </c>
      <c r="VTM40" s="446" t="s">
        <v>146</v>
      </c>
      <c r="VTN40" s="446">
        <v>1.3</v>
      </c>
      <c r="VTO40" s="451">
        <f>+VLOOKUP(VTJ40,[111]Insumos!$A$2:$F$2700,5,FALSE)</f>
        <v>60333</v>
      </c>
      <c r="VTP40" s="451">
        <f>+ROUND(VTN40*VTO40,0)</f>
        <v>78433</v>
      </c>
      <c r="VTQ40" s="450" t="s">
        <v>327</v>
      </c>
      <c r="VTR40" s="450" t="s">
        <v>328</v>
      </c>
      <c r="VTS40" s="446" t="s">
        <v>329</v>
      </c>
      <c r="VTT40" s="446" t="s">
        <v>131</v>
      </c>
      <c r="VTU40" s="446" t="s">
        <v>146</v>
      </c>
      <c r="VTV40" s="446">
        <v>1.3</v>
      </c>
      <c r="VTW40" s="451">
        <f>+VLOOKUP(VTR40,[111]Insumos!$A$2:$F$2700,5,FALSE)</f>
        <v>60333</v>
      </c>
      <c r="VTX40" s="451">
        <f>+ROUND(VTV40*VTW40,0)</f>
        <v>78433</v>
      </c>
      <c r="VTY40" s="450" t="s">
        <v>327</v>
      </c>
      <c r="VTZ40" s="450" t="s">
        <v>328</v>
      </c>
      <c r="VUA40" s="446" t="s">
        <v>329</v>
      </c>
      <c r="VUB40" s="446" t="s">
        <v>131</v>
      </c>
      <c r="VUC40" s="446" t="s">
        <v>146</v>
      </c>
      <c r="VUD40" s="446">
        <v>1.3</v>
      </c>
      <c r="VUE40" s="451">
        <f>+VLOOKUP(VTZ40,[111]Insumos!$A$2:$F$2700,5,FALSE)</f>
        <v>60333</v>
      </c>
      <c r="VUF40" s="451">
        <f>+ROUND(VUD40*VUE40,0)</f>
        <v>78433</v>
      </c>
      <c r="VUG40" s="450" t="s">
        <v>327</v>
      </c>
      <c r="VUH40" s="450" t="s">
        <v>328</v>
      </c>
      <c r="VUI40" s="446" t="s">
        <v>329</v>
      </c>
      <c r="VUJ40" s="446" t="s">
        <v>131</v>
      </c>
      <c r="VUK40" s="446" t="s">
        <v>146</v>
      </c>
      <c r="VUL40" s="446">
        <v>1.3</v>
      </c>
      <c r="VUM40" s="451">
        <f>+VLOOKUP(VUH40,[111]Insumos!$A$2:$F$2700,5,FALSE)</f>
        <v>60333</v>
      </c>
      <c r="VUN40" s="451">
        <f>+ROUND(VUL40*VUM40,0)</f>
        <v>78433</v>
      </c>
      <c r="VUO40" s="450" t="s">
        <v>327</v>
      </c>
      <c r="VUP40" s="450" t="s">
        <v>328</v>
      </c>
      <c r="VUQ40" s="446" t="s">
        <v>329</v>
      </c>
      <c r="VUR40" s="446" t="s">
        <v>131</v>
      </c>
      <c r="VUS40" s="446" t="s">
        <v>146</v>
      </c>
      <c r="VUT40" s="446">
        <v>1.3</v>
      </c>
      <c r="VUU40" s="451">
        <f>+VLOOKUP(VUP40,[111]Insumos!$A$2:$F$2700,5,FALSE)</f>
        <v>60333</v>
      </c>
      <c r="VUV40" s="451">
        <f>+ROUND(VUT40*VUU40,0)</f>
        <v>78433</v>
      </c>
      <c r="VUW40" s="450" t="s">
        <v>327</v>
      </c>
      <c r="VUX40" s="450" t="s">
        <v>328</v>
      </c>
      <c r="VUY40" s="446" t="s">
        <v>329</v>
      </c>
      <c r="VUZ40" s="446" t="s">
        <v>131</v>
      </c>
      <c r="VVA40" s="446" t="s">
        <v>146</v>
      </c>
      <c r="VVB40" s="446">
        <v>1.3</v>
      </c>
      <c r="VVC40" s="451">
        <f>+VLOOKUP(VUX40,[111]Insumos!$A$2:$F$2700,5,FALSE)</f>
        <v>60333</v>
      </c>
      <c r="VVD40" s="451">
        <f>+ROUND(VVB40*VVC40,0)</f>
        <v>78433</v>
      </c>
      <c r="VVE40" s="450" t="s">
        <v>327</v>
      </c>
      <c r="VVF40" s="450" t="s">
        <v>328</v>
      </c>
      <c r="VVG40" s="446" t="s">
        <v>329</v>
      </c>
      <c r="VVH40" s="446" t="s">
        <v>131</v>
      </c>
      <c r="VVI40" s="446" t="s">
        <v>146</v>
      </c>
      <c r="VVJ40" s="446">
        <v>1.3</v>
      </c>
      <c r="VVK40" s="451">
        <f>+VLOOKUP(VVF40,[111]Insumos!$A$2:$F$2700,5,FALSE)</f>
        <v>60333</v>
      </c>
      <c r="VVL40" s="451">
        <f>+ROUND(VVJ40*VVK40,0)</f>
        <v>78433</v>
      </c>
      <c r="VVM40" s="450" t="s">
        <v>327</v>
      </c>
      <c r="VVN40" s="450" t="s">
        <v>328</v>
      </c>
      <c r="VVO40" s="446" t="s">
        <v>329</v>
      </c>
      <c r="VVP40" s="446" t="s">
        <v>131</v>
      </c>
      <c r="VVQ40" s="446" t="s">
        <v>146</v>
      </c>
      <c r="VVR40" s="446">
        <v>1.3</v>
      </c>
      <c r="VVS40" s="451">
        <f>+VLOOKUP(VVN40,[111]Insumos!$A$2:$F$2700,5,FALSE)</f>
        <v>60333</v>
      </c>
      <c r="VVT40" s="451">
        <f>+ROUND(VVR40*VVS40,0)</f>
        <v>78433</v>
      </c>
      <c r="VVU40" s="450" t="s">
        <v>327</v>
      </c>
      <c r="VVV40" s="450" t="s">
        <v>328</v>
      </c>
      <c r="VVW40" s="446" t="s">
        <v>329</v>
      </c>
      <c r="VVX40" s="446" t="s">
        <v>131</v>
      </c>
      <c r="VVY40" s="446" t="s">
        <v>146</v>
      </c>
      <c r="VVZ40" s="446">
        <v>1.3</v>
      </c>
      <c r="VWA40" s="451">
        <f>+VLOOKUP(VVV40,[111]Insumos!$A$2:$F$2700,5,FALSE)</f>
        <v>60333</v>
      </c>
      <c r="VWB40" s="451">
        <f>+ROUND(VVZ40*VWA40,0)</f>
        <v>78433</v>
      </c>
      <c r="VWC40" s="450" t="s">
        <v>327</v>
      </c>
      <c r="VWD40" s="450" t="s">
        <v>328</v>
      </c>
      <c r="VWE40" s="446" t="s">
        <v>329</v>
      </c>
      <c r="VWF40" s="446" t="s">
        <v>131</v>
      </c>
      <c r="VWG40" s="446" t="s">
        <v>146</v>
      </c>
      <c r="VWH40" s="446">
        <v>1.3</v>
      </c>
      <c r="VWI40" s="451">
        <f>+VLOOKUP(VWD40,[111]Insumos!$A$2:$F$2700,5,FALSE)</f>
        <v>60333</v>
      </c>
      <c r="VWJ40" s="451">
        <f>+ROUND(VWH40*VWI40,0)</f>
        <v>78433</v>
      </c>
      <c r="VWK40" s="450" t="s">
        <v>327</v>
      </c>
      <c r="VWL40" s="450" t="s">
        <v>328</v>
      </c>
      <c r="VWM40" s="446" t="s">
        <v>329</v>
      </c>
      <c r="VWN40" s="446" t="s">
        <v>131</v>
      </c>
      <c r="VWO40" s="446" t="s">
        <v>146</v>
      </c>
      <c r="VWP40" s="446">
        <v>1.3</v>
      </c>
      <c r="VWQ40" s="451">
        <f>+VLOOKUP(VWL40,[111]Insumos!$A$2:$F$2700,5,FALSE)</f>
        <v>60333</v>
      </c>
      <c r="VWR40" s="451">
        <f>+ROUND(VWP40*VWQ40,0)</f>
        <v>78433</v>
      </c>
      <c r="VWS40" s="450" t="s">
        <v>327</v>
      </c>
      <c r="VWT40" s="450" t="s">
        <v>328</v>
      </c>
      <c r="VWU40" s="446" t="s">
        <v>329</v>
      </c>
      <c r="VWV40" s="446" t="s">
        <v>131</v>
      </c>
      <c r="VWW40" s="446" t="s">
        <v>146</v>
      </c>
      <c r="VWX40" s="446">
        <v>1.3</v>
      </c>
      <c r="VWY40" s="451">
        <f>+VLOOKUP(VWT40,[111]Insumos!$A$2:$F$2700,5,FALSE)</f>
        <v>60333</v>
      </c>
      <c r="VWZ40" s="451">
        <f>+ROUND(VWX40*VWY40,0)</f>
        <v>78433</v>
      </c>
      <c r="VXA40" s="450" t="s">
        <v>327</v>
      </c>
      <c r="VXB40" s="450" t="s">
        <v>328</v>
      </c>
      <c r="VXC40" s="446" t="s">
        <v>329</v>
      </c>
      <c r="VXD40" s="446" t="s">
        <v>131</v>
      </c>
      <c r="VXE40" s="446" t="s">
        <v>146</v>
      </c>
      <c r="VXF40" s="446">
        <v>1.3</v>
      </c>
      <c r="VXG40" s="451">
        <f>+VLOOKUP(VXB40,[111]Insumos!$A$2:$F$2700,5,FALSE)</f>
        <v>60333</v>
      </c>
      <c r="VXH40" s="451">
        <f>+ROUND(VXF40*VXG40,0)</f>
        <v>78433</v>
      </c>
      <c r="VXI40" s="450" t="s">
        <v>327</v>
      </c>
      <c r="VXJ40" s="450" t="s">
        <v>328</v>
      </c>
      <c r="VXK40" s="446" t="s">
        <v>329</v>
      </c>
      <c r="VXL40" s="446" t="s">
        <v>131</v>
      </c>
      <c r="VXM40" s="446" t="s">
        <v>146</v>
      </c>
      <c r="VXN40" s="446">
        <v>1.3</v>
      </c>
      <c r="VXO40" s="451">
        <f>+VLOOKUP(VXJ40,[111]Insumos!$A$2:$F$2700,5,FALSE)</f>
        <v>60333</v>
      </c>
      <c r="VXP40" s="451">
        <f>+ROUND(VXN40*VXO40,0)</f>
        <v>78433</v>
      </c>
      <c r="VXQ40" s="450" t="s">
        <v>327</v>
      </c>
      <c r="VXR40" s="450" t="s">
        <v>328</v>
      </c>
      <c r="VXS40" s="446" t="s">
        <v>329</v>
      </c>
      <c r="VXT40" s="446" t="s">
        <v>131</v>
      </c>
      <c r="VXU40" s="446" t="s">
        <v>146</v>
      </c>
      <c r="VXV40" s="446">
        <v>1.3</v>
      </c>
      <c r="VXW40" s="451">
        <f>+VLOOKUP(VXR40,[111]Insumos!$A$2:$F$2700,5,FALSE)</f>
        <v>60333</v>
      </c>
      <c r="VXX40" s="451">
        <f>+ROUND(VXV40*VXW40,0)</f>
        <v>78433</v>
      </c>
      <c r="VXY40" s="450" t="s">
        <v>327</v>
      </c>
      <c r="VXZ40" s="450" t="s">
        <v>328</v>
      </c>
      <c r="VYA40" s="446" t="s">
        <v>329</v>
      </c>
      <c r="VYB40" s="446" t="s">
        <v>131</v>
      </c>
      <c r="VYC40" s="446" t="s">
        <v>146</v>
      </c>
      <c r="VYD40" s="446">
        <v>1.3</v>
      </c>
      <c r="VYE40" s="451">
        <f>+VLOOKUP(VXZ40,[111]Insumos!$A$2:$F$2700,5,FALSE)</f>
        <v>60333</v>
      </c>
      <c r="VYF40" s="451">
        <f>+ROUND(VYD40*VYE40,0)</f>
        <v>78433</v>
      </c>
      <c r="VYG40" s="450" t="s">
        <v>327</v>
      </c>
      <c r="VYH40" s="450" t="s">
        <v>328</v>
      </c>
      <c r="VYI40" s="446" t="s">
        <v>329</v>
      </c>
      <c r="VYJ40" s="446" t="s">
        <v>131</v>
      </c>
      <c r="VYK40" s="446" t="s">
        <v>146</v>
      </c>
      <c r="VYL40" s="446">
        <v>1.3</v>
      </c>
      <c r="VYM40" s="451">
        <f>+VLOOKUP(VYH40,[111]Insumos!$A$2:$F$2700,5,FALSE)</f>
        <v>60333</v>
      </c>
      <c r="VYN40" s="451">
        <f>+ROUND(VYL40*VYM40,0)</f>
        <v>78433</v>
      </c>
      <c r="VYO40" s="450" t="s">
        <v>327</v>
      </c>
      <c r="VYP40" s="450" t="s">
        <v>328</v>
      </c>
      <c r="VYQ40" s="446" t="s">
        <v>329</v>
      </c>
      <c r="VYR40" s="446" t="s">
        <v>131</v>
      </c>
      <c r="VYS40" s="446" t="s">
        <v>146</v>
      </c>
      <c r="VYT40" s="446">
        <v>1.3</v>
      </c>
      <c r="VYU40" s="451">
        <f>+VLOOKUP(VYP40,[111]Insumos!$A$2:$F$2700,5,FALSE)</f>
        <v>60333</v>
      </c>
      <c r="VYV40" s="451">
        <f>+ROUND(VYT40*VYU40,0)</f>
        <v>78433</v>
      </c>
      <c r="VYW40" s="450" t="s">
        <v>327</v>
      </c>
      <c r="VYX40" s="450" t="s">
        <v>328</v>
      </c>
      <c r="VYY40" s="446" t="s">
        <v>329</v>
      </c>
      <c r="VYZ40" s="446" t="s">
        <v>131</v>
      </c>
      <c r="VZA40" s="446" t="s">
        <v>146</v>
      </c>
      <c r="VZB40" s="446">
        <v>1.3</v>
      </c>
      <c r="VZC40" s="451">
        <f>+VLOOKUP(VYX40,[111]Insumos!$A$2:$F$2700,5,FALSE)</f>
        <v>60333</v>
      </c>
      <c r="VZD40" s="451">
        <f>+ROUND(VZB40*VZC40,0)</f>
        <v>78433</v>
      </c>
      <c r="VZE40" s="450" t="s">
        <v>327</v>
      </c>
      <c r="VZF40" s="450" t="s">
        <v>328</v>
      </c>
      <c r="VZG40" s="446" t="s">
        <v>329</v>
      </c>
      <c r="VZH40" s="446" t="s">
        <v>131</v>
      </c>
      <c r="VZI40" s="446" t="s">
        <v>146</v>
      </c>
      <c r="VZJ40" s="446">
        <v>1.3</v>
      </c>
      <c r="VZK40" s="451">
        <f>+VLOOKUP(VZF40,[111]Insumos!$A$2:$F$2700,5,FALSE)</f>
        <v>60333</v>
      </c>
      <c r="VZL40" s="451">
        <f>+ROUND(VZJ40*VZK40,0)</f>
        <v>78433</v>
      </c>
      <c r="VZM40" s="450" t="s">
        <v>327</v>
      </c>
      <c r="VZN40" s="450" t="s">
        <v>328</v>
      </c>
      <c r="VZO40" s="446" t="s">
        <v>329</v>
      </c>
      <c r="VZP40" s="446" t="s">
        <v>131</v>
      </c>
      <c r="VZQ40" s="446" t="s">
        <v>146</v>
      </c>
      <c r="VZR40" s="446">
        <v>1.3</v>
      </c>
      <c r="VZS40" s="451">
        <f>+VLOOKUP(VZN40,[111]Insumos!$A$2:$F$2700,5,FALSE)</f>
        <v>60333</v>
      </c>
      <c r="VZT40" s="451">
        <f>+ROUND(VZR40*VZS40,0)</f>
        <v>78433</v>
      </c>
      <c r="VZU40" s="450" t="s">
        <v>327</v>
      </c>
      <c r="VZV40" s="450" t="s">
        <v>328</v>
      </c>
      <c r="VZW40" s="446" t="s">
        <v>329</v>
      </c>
      <c r="VZX40" s="446" t="s">
        <v>131</v>
      </c>
      <c r="VZY40" s="446" t="s">
        <v>146</v>
      </c>
      <c r="VZZ40" s="446">
        <v>1.3</v>
      </c>
      <c r="WAA40" s="451">
        <f>+VLOOKUP(VZV40,[111]Insumos!$A$2:$F$2700,5,FALSE)</f>
        <v>60333</v>
      </c>
      <c r="WAB40" s="451">
        <f>+ROUND(VZZ40*WAA40,0)</f>
        <v>78433</v>
      </c>
      <c r="WAC40" s="450" t="s">
        <v>327</v>
      </c>
      <c r="WAD40" s="450" t="s">
        <v>328</v>
      </c>
      <c r="WAE40" s="446" t="s">
        <v>329</v>
      </c>
      <c r="WAF40" s="446" t="s">
        <v>131</v>
      </c>
      <c r="WAG40" s="446" t="s">
        <v>146</v>
      </c>
      <c r="WAH40" s="446">
        <v>1.3</v>
      </c>
      <c r="WAI40" s="451">
        <f>+VLOOKUP(WAD40,[111]Insumos!$A$2:$F$2700,5,FALSE)</f>
        <v>60333</v>
      </c>
      <c r="WAJ40" s="451">
        <f>+ROUND(WAH40*WAI40,0)</f>
        <v>78433</v>
      </c>
      <c r="WAK40" s="450" t="s">
        <v>327</v>
      </c>
      <c r="WAL40" s="450" t="s">
        <v>328</v>
      </c>
      <c r="WAM40" s="446" t="s">
        <v>329</v>
      </c>
      <c r="WAN40" s="446" t="s">
        <v>131</v>
      </c>
      <c r="WAO40" s="446" t="s">
        <v>146</v>
      </c>
      <c r="WAP40" s="446">
        <v>1.3</v>
      </c>
      <c r="WAQ40" s="451">
        <f>+VLOOKUP(WAL40,[111]Insumos!$A$2:$F$2700,5,FALSE)</f>
        <v>60333</v>
      </c>
      <c r="WAR40" s="451">
        <f>+ROUND(WAP40*WAQ40,0)</f>
        <v>78433</v>
      </c>
      <c r="WAS40" s="450" t="s">
        <v>327</v>
      </c>
      <c r="WAT40" s="450" t="s">
        <v>328</v>
      </c>
      <c r="WAU40" s="446" t="s">
        <v>329</v>
      </c>
      <c r="WAV40" s="446" t="s">
        <v>131</v>
      </c>
      <c r="WAW40" s="446" t="s">
        <v>146</v>
      </c>
      <c r="WAX40" s="446">
        <v>1.3</v>
      </c>
      <c r="WAY40" s="451">
        <f>+VLOOKUP(WAT40,[111]Insumos!$A$2:$F$2700,5,FALSE)</f>
        <v>60333</v>
      </c>
      <c r="WAZ40" s="451">
        <f>+ROUND(WAX40*WAY40,0)</f>
        <v>78433</v>
      </c>
      <c r="WBA40" s="450" t="s">
        <v>327</v>
      </c>
      <c r="WBB40" s="450" t="s">
        <v>328</v>
      </c>
      <c r="WBC40" s="446" t="s">
        <v>329</v>
      </c>
      <c r="WBD40" s="446" t="s">
        <v>131</v>
      </c>
      <c r="WBE40" s="446" t="s">
        <v>146</v>
      </c>
      <c r="WBF40" s="446">
        <v>1.3</v>
      </c>
      <c r="WBG40" s="451">
        <f>+VLOOKUP(WBB40,[111]Insumos!$A$2:$F$2700,5,FALSE)</f>
        <v>60333</v>
      </c>
      <c r="WBH40" s="451">
        <f>+ROUND(WBF40*WBG40,0)</f>
        <v>78433</v>
      </c>
      <c r="WBI40" s="450" t="s">
        <v>327</v>
      </c>
      <c r="WBJ40" s="450" t="s">
        <v>328</v>
      </c>
      <c r="WBK40" s="446" t="s">
        <v>329</v>
      </c>
      <c r="WBL40" s="446" t="s">
        <v>131</v>
      </c>
      <c r="WBM40" s="446" t="s">
        <v>146</v>
      </c>
      <c r="WBN40" s="446">
        <v>1.3</v>
      </c>
      <c r="WBO40" s="451">
        <f>+VLOOKUP(WBJ40,[111]Insumos!$A$2:$F$2700,5,FALSE)</f>
        <v>60333</v>
      </c>
      <c r="WBP40" s="451">
        <f>+ROUND(WBN40*WBO40,0)</f>
        <v>78433</v>
      </c>
      <c r="WBQ40" s="450" t="s">
        <v>327</v>
      </c>
      <c r="WBR40" s="450" t="s">
        <v>328</v>
      </c>
      <c r="WBS40" s="446" t="s">
        <v>329</v>
      </c>
      <c r="WBT40" s="446" t="s">
        <v>131</v>
      </c>
      <c r="WBU40" s="446" t="s">
        <v>146</v>
      </c>
      <c r="WBV40" s="446">
        <v>1.3</v>
      </c>
      <c r="WBW40" s="451">
        <f>+VLOOKUP(WBR40,[111]Insumos!$A$2:$F$2700,5,FALSE)</f>
        <v>60333</v>
      </c>
      <c r="WBX40" s="451">
        <f>+ROUND(WBV40*WBW40,0)</f>
        <v>78433</v>
      </c>
      <c r="WBY40" s="450" t="s">
        <v>327</v>
      </c>
      <c r="WBZ40" s="450" t="s">
        <v>328</v>
      </c>
      <c r="WCA40" s="446" t="s">
        <v>329</v>
      </c>
      <c r="WCB40" s="446" t="s">
        <v>131</v>
      </c>
      <c r="WCC40" s="446" t="s">
        <v>146</v>
      </c>
      <c r="WCD40" s="446">
        <v>1.3</v>
      </c>
      <c r="WCE40" s="451">
        <f>+VLOOKUP(WBZ40,[111]Insumos!$A$2:$F$2700,5,FALSE)</f>
        <v>60333</v>
      </c>
      <c r="WCF40" s="451">
        <f>+ROUND(WCD40*WCE40,0)</f>
        <v>78433</v>
      </c>
      <c r="WCG40" s="450" t="s">
        <v>327</v>
      </c>
      <c r="WCH40" s="450" t="s">
        <v>328</v>
      </c>
      <c r="WCI40" s="446" t="s">
        <v>329</v>
      </c>
      <c r="WCJ40" s="446" t="s">
        <v>131</v>
      </c>
      <c r="WCK40" s="446" t="s">
        <v>146</v>
      </c>
      <c r="WCL40" s="446">
        <v>1.3</v>
      </c>
      <c r="WCM40" s="451">
        <f>+VLOOKUP(WCH40,[111]Insumos!$A$2:$F$2700,5,FALSE)</f>
        <v>60333</v>
      </c>
      <c r="WCN40" s="451">
        <f>+ROUND(WCL40*WCM40,0)</f>
        <v>78433</v>
      </c>
      <c r="WCO40" s="450" t="s">
        <v>327</v>
      </c>
      <c r="WCP40" s="450" t="s">
        <v>328</v>
      </c>
      <c r="WCQ40" s="446" t="s">
        <v>329</v>
      </c>
      <c r="WCR40" s="446" t="s">
        <v>131</v>
      </c>
      <c r="WCS40" s="446" t="s">
        <v>146</v>
      </c>
      <c r="WCT40" s="446">
        <v>1.3</v>
      </c>
      <c r="WCU40" s="451">
        <f>+VLOOKUP(WCP40,[111]Insumos!$A$2:$F$2700,5,FALSE)</f>
        <v>60333</v>
      </c>
      <c r="WCV40" s="451">
        <f>+ROUND(WCT40*WCU40,0)</f>
        <v>78433</v>
      </c>
      <c r="WCW40" s="450" t="s">
        <v>327</v>
      </c>
      <c r="WCX40" s="450" t="s">
        <v>328</v>
      </c>
      <c r="WCY40" s="446" t="s">
        <v>329</v>
      </c>
      <c r="WCZ40" s="446" t="s">
        <v>131</v>
      </c>
      <c r="WDA40" s="446" t="s">
        <v>146</v>
      </c>
      <c r="WDB40" s="446">
        <v>1.3</v>
      </c>
      <c r="WDC40" s="451">
        <f>+VLOOKUP(WCX40,[111]Insumos!$A$2:$F$2700,5,FALSE)</f>
        <v>60333</v>
      </c>
      <c r="WDD40" s="451">
        <f>+ROUND(WDB40*WDC40,0)</f>
        <v>78433</v>
      </c>
      <c r="WDE40" s="450" t="s">
        <v>327</v>
      </c>
      <c r="WDF40" s="450" t="s">
        <v>328</v>
      </c>
      <c r="WDG40" s="446" t="s">
        <v>329</v>
      </c>
      <c r="WDH40" s="446" t="s">
        <v>131</v>
      </c>
      <c r="WDI40" s="446" t="s">
        <v>146</v>
      </c>
      <c r="WDJ40" s="446">
        <v>1.3</v>
      </c>
      <c r="WDK40" s="451">
        <f>+VLOOKUP(WDF40,[111]Insumos!$A$2:$F$2700,5,FALSE)</f>
        <v>60333</v>
      </c>
      <c r="WDL40" s="451">
        <f>+ROUND(WDJ40*WDK40,0)</f>
        <v>78433</v>
      </c>
      <c r="WDM40" s="450" t="s">
        <v>327</v>
      </c>
      <c r="WDN40" s="450" t="s">
        <v>328</v>
      </c>
      <c r="WDO40" s="446" t="s">
        <v>329</v>
      </c>
      <c r="WDP40" s="446" t="s">
        <v>131</v>
      </c>
      <c r="WDQ40" s="446" t="s">
        <v>146</v>
      </c>
      <c r="WDR40" s="446">
        <v>1.3</v>
      </c>
      <c r="WDS40" s="451">
        <f>+VLOOKUP(WDN40,[111]Insumos!$A$2:$F$2700,5,FALSE)</f>
        <v>60333</v>
      </c>
      <c r="WDT40" s="451">
        <f>+ROUND(WDR40*WDS40,0)</f>
        <v>78433</v>
      </c>
      <c r="WDU40" s="450" t="s">
        <v>327</v>
      </c>
      <c r="WDV40" s="450" t="s">
        <v>328</v>
      </c>
      <c r="WDW40" s="446" t="s">
        <v>329</v>
      </c>
      <c r="WDX40" s="446" t="s">
        <v>131</v>
      </c>
      <c r="WDY40" s="446" t="s">
        <v>146</v>
      </c>
      <c r="WDZ40" s="446">
        <v>1.3</v>
      </c>
      <c r="WEA40" s="451">
        <f>+VLOOKUP(WDV40,[111]Insumos!$A$2:$F$2700,5,FALSE)</f>
        <v>60333</v>
      </c>
      <c r="WEB40" s="451">
        <f>+ROUND(WDZ40*WEA40,0)</f>
        <v>78433</v>
      </c>
      <c r="WEC40" s="450" t="s">
        <v>327</v>
      </c>
      <c r="WED40" s="450" t="s">
        <v>328</v>
      </c>
      <c r="WEE40" s="446" t="s">
        <v>329</v>
      </c>
      <c r="WEF40" s="446" t="s">
        <v>131</v>
      </c>
      <c r="WEG40" s="446" t="s">
        <v>146</v>
      </c>
      <c r="WEH40" s="446">
        <v>1.3</v>
      </c>
      <c r="WEI40" s="451">
        <f>+VLOOKUP(WED40,[111]Insumos!$A$2:$F$2700,5,FALSE)</f>
        <v>60333</v>
      </c>
      <c r="WEJ40" s="451">
        <f>+ROUND(WEH40*WEI40,0)</f>
        <v>78433</v>
      </c>
      <c r="WEK40" s="450" t="s">
        <v>327</v>
      </c>
      <c r="WEL40" s="450" t="s">
        <v>328</v>
      </c>
      <c r="WEM40" s="446" t="s">
        <v>329</v>
      </c>
      <c r="WEN40" s="446" t="s">
        <v>131</v>
      </c>
      <c r="WEO40" s="446" t="s">
        <v>146</v>
      </c>
      <c r="WEP40" s="446">
        <v>1.3</v>
      </c>
      <c r="WEQ40" s="451">
        <f>+VLOOKUP(WEL40,[111]Insumos!$A$2:$F$2700,5,FALSE)</f>
        <v>60333</v>
      </c>
      <c r="WER40" s="451">
        <f>+ROUND(WEP40*WEQ40,0)</f>
        <v>78433</v>
      </c>
      <c r="WES40" s="450" t="s">
        <v>327</v>
      </c>
      <c r="WET40" s="450" t="s">
        <v>328</v>
      </c>
      <c r="WEU40" s="446" t="s">
        <v>329</v>
      </c>
      <c r="WEV40" s="446" t="s">
        <v>131</v>
      </c>
      <c r="WEW40" s="446" t="s">
        <v>146</v>
      </c>
      <c r="WEX40" s="446">
        <v>1.3</v>
      </c>
      <c r="WEY40" s="451">
        <f>+VLOOKUP(WET40,[111]Insumos!$A$2:$F$2700,5,FALSE)</f>
        <v>60333</v>
      </c>
      <c r="WEZ40" s="451">
        <f>+ROUND(WEX40*WEY40,0)</f>
        <v>78433</v>
      </c>
      <c r="WFA40" s="450" t="s">
        <v>327</v>
      </c>
      <c r="WFB40" s="450" t="s">
        <v>328</v>
      </c>
      <c r="WFC40" s="446" t="s">
        <v>329</v>
      </c>
      <c r="WFD40" s="446" t="s">
        <v>131</v>
      </c>
      <c r="WFE40" s="446" t="s">
        <v>146</v>
      </c>
      <c r="WFF40" s="446">
        <v>1.3</v>
      </c>
      <c r="WFG40" s="451">
        <f>+VLOOKUP(WFB40,[111]Insumos!$A$2:$F$2700,5,FALSE)</f>
        <v>60333</v>
      </c>
      <c r="WFH40" s="451">
        <f>+ROUND(WFF40*WFG40,0)</f>
        <v>78433</v>
      </c>
      <c r="WFI40" s="450" t="s">
        <v>327</v>
      </c>
      <c r="WFJ40" s="450" t="s">
        <v>328</v>
      </c>
      <c r="WFK40" s="446" t="s">
        <v>329</v>
      </c>
      <c r="WFL40" s="446" t="s">
        <v>131</v>
      </c>
      <c r="WFM40" s="446" t="s">
        <v>146</v>
      </c>
      <c r="WFN40" s="446">
        <v>1.3</v>
      </c>
      <c r="WFO40" s="451">
        <f>+VLOOKUP(WFJ40,[111]Insumos!$A$2:$F$2700,5,FALSE)</f>
        <v>60333</v>
      </c>
      <c r="WFP40" s="451">
        <f>+ROUND(WFN40*WFO40,0)</f>
        <v>78433</v>
      </c>
      <c r="WFQ40" s="450" t="s">
        <v>327</v>
      </c>
      <c r="WFR40" s="450" t="s">
        <v>328</v>
      </c>
      <c r="WFS40" s="446" t="s">
        <v>329</v>
      </c>
      <c r="WFT40" s="446" t="s">
        <v>131</v>
      </c>
      <c r="WFU40" s="446" t="s">
        <v>146</v>
      </c>
      <c r="WFV40" s="446">
        <v>1.3</v>
      </c>
      <c r="WFW40" s="451">
        <f>+VLOOKUP(WFR40,[111]Insumos!$A$2:$F$2700,5,FALSE)</f>
        <v>60333</v>
      </c>
      <c r="WFX40" s="451">
        <f>+ROUND(WFV40*WFW40,0)</f>
        <v>78433</v>
      </c>
      <c r="WFY40" s="450" t="s">
        <v>327</v>
      </c>
      <c r="WFZ40" s="450" t="s">
        <v>328</v>
      </c>
      <c r="WGA40" s="446" t="s">
        <v>329</v>
      </c>
      <c r="WGB40" s="446" t="s">
        <v>131</v>
      </c>
      <c r="WGC40" s="446" t="s">
        <v>146</v>
      </c>
      <c r="WGD40" s="446">
        <v>1.3</v>
      </c>
      <c r="WGE40" s="451">
        <f>+VLOOKUP(WFZ40,[111]Insumos!$A$2:$F$2700,5,FALSE)</f>
        <v>60333</v>
      </c>
      <c r="WGF40" s="451">
        <f>+ROUND(WGD40*WGE40,0)</f>
        <v>78433</v>
      </c>
      <c r="WGG40" s="450" t="s">
        <v>327</v>
      </c>
      <c r="WGH40" s="450" t="s">
        <v>328</v>
      </c>
      <c r="WGI40" s="446" t="s">
        <v>329</v>
      </c>
      <c r="WGJ40" s="446" t="s">
        <v>131</v>
      </c>
      <c r="WGK40" s="446" t="s">
        <v>146</v>
      </c>
      <c r="WGL40" s="446">
        <v>1.3</v>
      </c>
      <c r="WGM40" s="451">
        <f>+VLOOKUP(WGH40,[111]Insumos!$A$2:$F$2700,5,FALSE)</f>
        <v>60333</v>
      </c>
      <c r="WGN40" s="451">
        <f>+ROUND(WGL40*WGM40,0)</f>
        <v>78433</v>
      </c>
      <c r="WGO40" s="450" t="s">
        <v>327</v>
      </c>
      <c r="WGP40" s="450" t="s">
        <v>328</v>
      </c>
      <c r="WGQ40" s="446" t="s">
        <v>329</v>
      </c>
      <c r="WGR40" s="446" t="s">
        <v>131</v>
      </c>
      <c r="WGS40" s="446" t="s">
        <v>146</v>
      </c>
      <c r="WGT40" s="446">
        <v>1.3</v>
      </c>
      <c r="WGU40" s="451">
        <f>+VLOOKUP(WGP40,[111]Insumos!$A$2:$F$2700,5,FALSE)</f>
        <v>60333</v>
      </c>
      <c r="WGV40" s="451">
        <f>+ROUND(WGT40*WGU40,0)</f>
        <v>78433</v>
      </c>
      <c r="WGW40" s="450" t="s">
        <v>327</v>
      </c>
      <c r="WGX40" s="450" t="s">
        <v>328</v>
      </c>
      <c r="WGY40" s="446" t="s">
        <v>329</v>
      </c>
      <c r="WGZ40" s="446" t="s">
        <v>131</v>
      </c>
      <c r="WHA40" s="446" t="s">
        <v>146</v>
      </c>
      <c r="WHB40" s="446">
        <v>1.3</v>
      </c>
      <c r="WHC40" s="451">
        <f>+VLOOKUP(WGX40,[111]Insumos!$A$2:$F$2700,5,FALSE)</f>
        <v>60333</v>
      </c>
      <c r="WHD40" s="451">
        <f>+ROUND(WHB40*WHC40,0)</f>
        <v>78433</v>
      </c>
      <c r="WHE40" s="450" t="s">
        <v>327</v>
      </c>
      <c r="WHF40" s="450" t="s">
        <v>328</v>
      </c>
      <c r="WHG40" s="446" t="s">
        <v>329</v>
      </c>
      <c r="WHH40" s="446" t="s">
        <v>131</v>
      </c>
      <c r="WHI40" s="446" t="s">
        <v>146</v>
      </c>
      <c r="WHJ40" s="446">
        <v>1.3</v>
      </c>
      <c r="WHK40" s="451">
        <f>+VLOOKUP(WHF40,[111]Insumos!$A$2:$F$2700,5,FALSE)</f>
        <v>60333</v>
      </c>
      <c r="WHL40" s="451">
        <f>+ROUND(WHJ40*WHK40,0)</f>
        <v>78433</v>
      </c>
      <c r="WHM40" s="450" t="s">
        <v>327</v>
      </c>
      <c r="WHN40" s="450" t="s">
        <v>328</v>
      </c>
      <c r="WHO40" s="446" t="s">
        <v>329</v>
      </c>
      <c r="WHP40" s="446" t="s">
        <v>131</v>
      </c>
      <c r="WHQ40" s="446" t="s">
        <v>146</v>
      </c>
      <c r="WHR40" s="446">
        <v>1.3</v>
      </c>
      <c r="WHS40" s="451">
        <f>+VLOOKUP(WHN40,[111]Insumos!$A$2:$F$2700,5,FALSE)</f>
        <v>60333</v>
      </c>
      <c r="WHT40" s="451">
        <f>+ROUND(WHR40*WHS40,0)</f>
        <v>78433</v>
      </c>
      <c r="WHU40" s="450" t="s">
        <v>327</v>
      </c>
      <c r="WHV40" s="450" t="s">
        <v>328</v>
      </c>
      <c r="WHW40" s="446" t="s">
        <v>329</v>
      </c>
      <c r="WHX40" s="446" t="s">
        <v>131</v>
      </c>
      <c r="WHY40" s="446" t="s">
        <v>146</v>
      </c>
      <c r="WHZ40" s="446">
        <v>1.3</v>
      </c>
      <c r="WIA40" s="451">
        <f>+VLOOKUP(WHV40,[111]Insumos!$A$2:$F$2700,5,FALSE)</f>
        <v>60333</v>
      </c>
      <c r="WIB40" s="451">
        <f>+ROUND(WHZ40*WIA40,0)</f>
        <v>78433</v>
      </c>
      <c r="WIC40" s="450" t="s">
        <v>327</v>
      </c>
      <c r="WID40" s="450" t="s">
        <v>328</v>
      </c>
      <c r="WIE40" s="446" t="s">
        <v>329</v>
      </c>
      <c r="WIF40" s="446" t="s">
        <v>131</v>
      </c>
      <c r="WIG40" s="446" t="s">
        <v>146</v>
      </c>
      <c r="WIH40" s="446">
        <v>1.3</v>
      </c>
      <c r="WII40" s="451">
        <f>+VLOOKUP(WID40,[111]Insumos!$A$2:$F$2700,5,FALSE)</f>
        <v>60333</v>
      </c>
      <c r="WIJ40" s="451">
        <f>+ROUND(WIH40*WII40,0)</f>
        <v>78433</v>
      </c>
      <c r="WIK40" s="450" t="s">
        <v>327</v>
      </c>
      <c r="WIL40" s="450" t="s">
        <v>328</v>
      </c>
      <c r="WIM40" s="446" t="s">
        <v>329</v>
      </c>
      <c r="WIN40" s="446" t="s">
        <v>131</v>
      </c>
      <c r="WIO40" s="446" t="s">
        <v>146</v>
      </c>
      <c r="WIP40" s="446">
        <v>1.3</v>
      </c>
      <c r="WIQ40" s="451">
        <f>+VLOOKUP(WIL40,[111]Insumos!$A$2:$F$2700,5,FALSE)</f>
        <v>60333</v>
      </c>
      <c r="WIR40" s="451">
        <f>+ROUND(WIP40*WIQ40,0)</f>
        <v>78433</v>
      </c>
      <c r="WIS40" s="450" t="s">
        <v>327</v>
      </c>
      <c r="WIT40" s="450" t="s">
        <v>328</v>
      </c>
      <c r="WIU40" s="446" t="s">
        <v>329</v>
      </c>
      <c r="WIV40" s="446" t="s">
        <v>131</v>
      </c>
      <c r="WIW40" s="446" t="s">
        <v>146</v>
      </c>
      <c r="WIX40" s="446">
        <v>1.3</v>
      </c>
      <c r="WIY40" s="451">
        <f>+VLOOKUP(WIT40,[111]Insumos!$A$2:$F$2700,5,FALSE)</f>
        <v>60333</v>
      </c>
      <c r="WIZ40" s="451">
        <f>+ROUND(WIX40*WIY40,0)</f>
        <v>78433</v>
      </c>
      <c r="WJA40" s="450" t="s">
        <v>327</v>
      </c>
      <c r="WJB40" s="450" t="s">
        <v>328</v>
      </c>
      <c r="WJC40" s="446" t="s">
        <v>329</v>
      </c>
      <c r="WJD40" s="446" t="s">
        <v>131</v>
      </c>
      <c r="WJE40" s="446" t="s">
        <v>146</v>
      </c>
      <c r="WJF40" s="446">
        <v>1.3</v>
      </c>
      <c r="WJG40" s="451">
        <f>+VLOOKUP(WJB40,[111]Insumos!$A$2:$F$2700,5,FALSE)</f>
        <v>60333</v>
      </c>
      <c r="WJH40" s="451">
        <f>+ROUND(WJF40*WJG40,0)</f>
        <v>78433</v>
      </c>
      <c r="WJI40" s="450" t="s">
        <v>327</v>
      </c>
      <c r="WJJ40" s="450" t="s">
        <v>328</v>
      </c>
      <c r="WJK40" s="446" t="s">
        <v>329</v>
      </c>
      <c r="WJL40" s="446" t="s">
        <v>131</v>
      </c>
      <c r="WJM40" s="446" t="s">
        <v>146</v>
      </c>
      <c r="WJN40" s="446">
        <v>1.3</v>
      </c>
      <c r="WJO40" s="451">
        <f>+VLOOKUP(WJJ40,[111]Insumos!$A$2:$F$2700,5,FALSE)</f>
        <v>60333</v>
      </c>
      <c r="WJP40" s="451">
        <f>+ROUND(WJN40*WJO40,0)</f>
        <v>78433</v>
      </c>
      <c r="WJQ40" s="450" t="s">
        <v>327</v>
      </c>
      <c r="WJR40" s="450" t="s">
        <v>328</v>
      </c>
      <c r="WJS40" s="446" t="s">
        <v>329</v>
      </c>
      <c r="WJT40" s="446" t="s">
        <v>131</v>
      </c>
      <c r="WJU40" s="446" t="s">
        <v>146</v>
      </c>
      <c r="WJV40" s="446">
        <v>1.3</v>
      </c>
      <c r="WJW40" s="451">
        <f>+VLOOKUP(WJR40,[111]Insumos!$A$2:$F$2700,5,FALSE)</f>
        <v>60333</v>
      </c>
      <c r="WJX40" s="451">
        <f>+ROUND(WJV40*WJW40,0)</f>
        <v>78433</v>
      </c>
      <c r="WJY40" s="450" t="s">
        <v>327</v>
      </c>
      <c r="WJZ40" s="450" t="s">
        <v>328</v>
      </c>
      <c r="WKA40" s="446" t="s">
        <v>329</v>
      </c>
      <c r="WKB40" s="446" t="s">
        <v>131</v>
      </c>
      <c r="WKC40" s="446" t="s">
        <v>146</v>
      </c>
      <c r="WKD40" s="446">
        <v>1.3</v>
      </c>
      <c r="WKE40" s="451">
        <f>+VLOOKUP(WJZ40,[111]Insumos!$A$2:$F$2700,5,FALSE)</f>
        <v>60333</v>
      </c>
      <c r="WKF40" s="451">
        <f>+ROUND(WKD40*WKE40,0)</f>
        <v>78433</v>
      </c>
      <c r="WKG40" s="450" t="s">
        <v>327</v>
      </c>
      <c r="WKH40" s="450" t="s">
        <v>328</v>
      </c>
      <c r="WKI40" s="446" t="s">
        <v>329</v>
      </c>
      <c r="WKJ40" s="446" t="s">
        <v>131</v>
      </c>
      <c r="WKK40" s="446" t="s">
        <v>146</v>
      </c>
      <c r="WKL40" s="446">
        <v>1.3</v>
      </c>
      <c r="WKM40" s="451">
        <f>+VLOOKUP(WKH40,[111]Insumos!$A$2:$F$2700,5,FALSE)</f>
        <v>60333</v>
      </c>
      <c r="WKN40" s="451">
        <f>+ROUND(WKL40*WKM40,0)</f>
        <v>78433</v>
      </c>
      <c r="WKO40" s="450" t="s">
        <v>327</v>
      </c>
      <c r="WKP40" s="450" t="s">
        <v>328</v>
      </c>
      <c r="WKQ40" s="446" t="s">
        <v>329</v>
      </c>
      <c r="WKR40" s="446" t="s">
        <v>131</v>
      </c>
      <c r="WKS40" s="446" t="s">
        <v>146</v>
      </c>
      <c r="WKT40" s="446">
        <v>1.3</v>
      </c>
      <c r="WKU40" s="451">
        <f>+VLOOKUP(WKP40,[111]Insumos!$A$2:$F$2700,5,FALSE)</f>
        <v>60333</v>
      </c>
      <c r="WKV40" s="451">
        <f>+ROUND(WKT40*WKU40,0)</f>
        <v>78433</v>
      </c>
      <c r="WKW40" s="450" t="s">
        <v>327</v>
      </c>
      <c r="WKX40" s="450" t="s">
        <v>328</v>
      </c>
      <c r="WKY40" s="446" t="s">
        <v>329</v>
      </c>
      <c r="WKZ40" s="446" t="s">
        <v>131</v>
      </c>
      <c r="WLA40" s="446" t="s">
        <v>146</v>
      </c>
      <c r="WLB40" s="446">
        <v>1.3</v>
      </c>
      <c r="WLC40" s="451">
        <f>+VLOOKUP(WKX40,[111]Insumos!$A$2:$F$2700,5,FALSE)</f>
        <v>60333</v>
      </c>
      <c r="WLD40" s="451">
        <f>+ROUND(WLB40*WLC40,0)</f>
        <v>78433</v>
      </c>
      <c r="WLE40" s="450" t="s">
        <v>327</v>
      </c>
      <c r="WLF40" s="450" t="s">
        <v>328</v>
      </c>
      <c r="WLG40" s="446" t="s">
        <v>329</v>
      </c>
      <c r="WLH40" s="446" t="s">
        <v>131</v>
      </c>
      <c r="WLI40" s="446" t="s">
        <v>146</v>
      </c>
      <c r="WLJ40" s="446">
        <v>1.3</v>
      </c>
      <c r="WLK40" s="451">
        <f>+VLOOKUP(WLF40,[111]Insumos!$A$2:$F$2700,5,FALSE)</f>
        <v>60333</v>
      </c>
      <c r="WLL40" s="451">
        <f>+ROUND(WLJ40*WLK40,0)</f>
        <v>78433</v>
      </c>
      <c r="WLM40" s="450" t="s">
        <v>327</v>
      </c>
      <c r="WLN40" s="450" t="s">
        <v>328</v>
      </c>
      <c r="WLO40" s="446" t="s">
        <v>329</v>
      </c>
      <c r="WLP40" s="446" t="s">
        <v>131</v>
      </c>
      <c r="WLQ40" s="446" t="s">
        <v>146</v>
      </c>
      <c r="WLR40" s="446">
        <v>1.3</v>
      </c>
      <c r="WLS40" s="451">
        <f>+VLOOKUP(WLN40,[111]Insumos!$A$2:$F$2700,5,FALSE)</f>
        <v>60333</v>
      </c>
      <c r="WLT40" s="451">
        <f>+ROUND(WLR40*WLS40,0)</f>
        <v>78433</v>
      </c>
      <c r="WLU40" s="450" t="s">
        <v>327</v>
      </c>
      <c r="WLV40" s="450" t="s">
        <v>328</v>
      </c>
      <c r="WLW40" s="446" t="s">
        <v>329</v>
      </c>
      <c r="WLX40" s="446" t="s">
        <v>131</v>
      </c>
      <c r="WLY40" s="446" t="s">
        <v>146</v>
      </c>
      <c r="WLZ40" s="446">
        <v>1.3</v>
      </c>
      <c r="WMA40" s="451">
        <f>+VLOOKUP(WLV40,[111]Insumos!$A$2:$F$2700,5,FALSE)</f>
        <v>60333</v>
      </c>
      <c r="WMB40" s="451">
        <f>+ROUND(WLZ40*WMA40,0)</f>
        <v>78433</v>
      </c>
      <c r="WMC40" s="450" t="s">
        <v>327</v>
      </c>
      <c r="WMD40" s="450" t="s">
        <v>328</v>
      </c>
      <c r="WME40" s="446" t="s">
        <v>329</v>
      </c>
      <c r="WMF40" s="446" t="s">
        <v>131</v>
      </c>
      <c r="WMG40" s="446" t="s">
        <v>146</v>
      </c>
      <c r="WMH40" s="446">
        <v>1.3</v>
      </c>
      <c r="WMI40" s="451">
        <f>+VLOOKUP(WMD40,[111]Insumos!$A$2:$F$2700,5,FALSE)</f>
        <v>60333</v>
      </c>
      <c r="WMJ40" s="451">
        <f>+ROUND(WMH40*WMI40,0)</f>
        <v>78433</v>
      </c>
      <c r="WMK40" s="450" t="s">
        <v>327</v>
      </c>
      <c r="WML40" s="450" t="s">
        <v>328</v>
      </c>
      <c r="WMM40" s="446" t="s">
        <v>329</v>
      </c>
      <c r="WMN40" s="446" t="s">
        <v>131</v>
      </c>
      <c r="WMO40" s="446" t="s">
        <v>146</v>
      </c>
      <c r="WMP40" s="446">
        <v>1.3</v>
      </c>
      <c r="WMQ40" s="451">
        <f>+VLOOKUP(WML40,[111]Insumos!$A$2:$F$2700,5,FALSE)</f>
        <v>60333</v>
      </c>
      <c r="WMR40" s="451">
        <f>+ROUND(WMP40*WMQ40,0)</f>
        <v>78433</v>
      </c>
      <c r="WMS40" s="450" t="s">
        <v>327</v>
      </c>
      <c r="WMT40" s="450" t="s">
        <v>328</v>
      </c>
      <c r="WMU40" s="446" t="s">
        <v>329</v>
      </c>
      <c r="WMV40" s="446" t="s">
        <v>131</v>
      </c>
      <c r="WMW40" s="446" t="s">
        <v>146</v>
      </c>
      <c r="WMX40" s="446">
        <v>1.3</v>
      </c>
      <c r="WMY40" s="451">
        <f>+VLOOKUP(WMT40,[111]Insumos!$A$2:$F$2700,5,FALSE)</f>
        <v>60333</v>
      </c>
      <c r="WMZ40" s="451">
        <f>+ROUND(WMX40*WMY40,0)</f>
        <v>78433</v>
      </c>
      <c r="WNA40" s="450" t="s">
        <v>327</v>
      </c>
      <c r="WNB40" s="450" t="s">
        <v>328</v>
      </c>
      <c r="WNC40" s="446" t="s">
        <v>329</v>
      </c>
      <c r="WND40" s="446" t="s">
        <v>131</v>
      </c>
      <c r="WNE40" s="446" t="s">
        <v>146</v>
      </c>
      <c r="WNF40" s="446">
        <v>1.3</v>
      </c>
      <c r="WNG40" s="451">
        <f>+VLOOKUP(WNB40,[111]Insumos!$A$2:$F$2700,5,FALSE)</f>
        <v>60333</v>
      </c>
      <c r="WNH40" s="451">
        <f>+ROUND(WNF40*WNG40,0)</f>
        <v>78433</v>
      </c>
      <c r="WNI40" s="450" t="s">
        <v>327</v>
      </c>
      <c r="WNJ40" s="450" t="s">
        <v>328</v>
      </c>
      <c r="WNK40" s="446" t="s">
        <v>329</v>
      </c>
      <c r="WNL40" s="446" t="s">
        <v>131</v>
      </c>
      <c r="WNM40" s="446" t="s">
        <v>146</v>
      </c>
      <c r="WNN40" s="446">
        <v>1.3</v>
      </c>
      <c r="WNO40" s="451">
        <f>+VLOOKUP(WNJ40,[111]Insumos!$A$2:$F$2700,5,FALSE)</f>
        <v>60333</v>
      </c>
      <c r="WNP40" s="451">
        <f>+ROUND(WNN40*WNO40,0)</f>
        <v>78433</v>
      </c>
      <c r="WNQ40" s="450" t="s">
        <v>327</v>
      </c>
      <c r="WNR40" s="450" t="s">
        <v>328</v>
      </c>
      <c r="WNS40" s="446" t="s">
        <v>329</v>
      </c>
      <c r="WNT40" s="446" t="s">
        <v>131</v>
      </c>
      <c r="WNU40" s="446" t="s">
        <v>146</v>
      </c>
      <c r="WNV40" s="446">
        <v>1.3</v>
      </c>
      <c r="WNW40" s="451">
        <f>+VLOOKUP(WNR40,[111]Insumos!$A$2:$F$2700,5,FALSE)</f>
        <v>60333</v>
      </c>
      <c r="WNX40" s="451">
        <f>+ROUND(WNV40*WNW40,0)</f>
        <v>78433</v>
      </c>
      <c r="WNY40" s="450" t="s">
        <v>327</v>
      </c>
      <c r="WNZ40" s="450" t="s">
        <v>328</v>
      </c>
      <c r="WOA40" s="446" t="s">
        <v>329</v>
      </c>
      <c r="WOB40" s="446" t="s">
        <v>131</v>
      </c>
      <c r="WOC40" s="446" t="s">
        <v>146</v>
      </c>
      <c r="WOD40" s="446">
        <v>1.3</v>
      </c>
      <c r="WOE40" s="451">
        <f>+VLOOKUP(WNZ40,[111]Insumos!$A$2:$F$2700,5,FALSE)</f>
        <v>60333</v>
      </c>
      <c r="WOF40" s="451">
        <f>+ROUND(WOD40*WOE40,0)</f>
        <v>78433</v>
      </c>
      <c r="WOG40" s="450" t="s">
        <v>327</v>
      </c>
      <c r="WOH40" s="450" t="s">
        <v>328</v>
      </c>
      <c r="WOI40" s="446" t="s">
        <v>329</v>
      </c>
      <c r="WOJ40" s="446" t="s">
        <v>131</v>
      </c>
      <c r="WOK40" s="446" t="s">
        <v>146</v>
      </c>
      <c r="WOL40" s="446">
        <v>1.3</v>
      </c>
      <c r="WOM40" s="451">
        <f>+VLOOKUP(WOH40,[111]Insumos!$A$2:$F$2700,5,FALSE)</f>
        <v>60333</v>
      </c>
      <c r="WON40" s="451">
        <f>+ROUND(WOL40*WOM40,0)</f>
        <v>78433</v>
      </c>
      <c r="WOO40" s="450" t="s">
        <v>327</v>
      </c>
      <c r="WOP40" s="450" t="s">
        <v>328</v>
      </c>
      <c r="WOQ40" s="446" t="s">
        <v>329</v>
      </c>
      <c r="WOR40" s="446" t="s">
        <v>131</v>
      </c>
      <c r="WOS40" s="446" t="s">
        <v>146</v>
      </c>
      <c r="WOT40" s="446">
        <v>1.3</v>
      </c>
      <c r="WOU40" s="451">
        <f>+VLOOKUP(WOP40,[111]Insumos!$A$2:$F$2700,5,FALSE)</f>
        <v>60333</v>
      </c>
      <c r="WOV40" s="451">
        <f>+ROUND(WOT40*WOU40,0)</f>
        <v>78433</v>
      </c>
      <c r="WOW40" s="450" t="s">
        <v>327</v>
      </c>
      <c r="WOX40" s="450" t="s">
        <v>328</v>
      </c>
      <c r="WOY40" s="446" t="s">
        <v>329</v>
      </c>
      <c r="WOZ40" s="446" t="s">
        <v>131</v>
      </c>
      <c r="WPA40" s="446" t="s">
        <v>146</v>
      </c>
      <c r="WPB40" s="446">
        <v>1.3</v>
      </c>
      <c r="WPC40" s="451">
        <f>+VLOOKUP(WOX40,[111]Insumos!$A$2:$F$2700,5,FALSE)</f>
        <v>60333</v>
      </c>
      <c r="WPD40" s="451">
        <f>+ROUND(WPB40*WPC40,0)</f>
        <v>78433</v>
      </c>
      <c r="WPE40" s="450" t="s">
        <v>327</v>
      </c>
      <c r="WPF40" s="450" t="s">
        <v>328</v>
      </c>
      <c r="WPG40" s="446" t="s">
        <v>329</v>
      </c>
      <c r="WPH40" s="446" t="s">
        <v>131</v>
      </c>
      <c r="WPI40" s="446" t="s">
        <v>146</v>
      </c>
      <c r="WPJ40" s="446">
        <v>1.3</v>
      </c>
      <c r="WPK40" s="451">
        <f>+VLOOKUP(WPF40,[111]Insumos!$A$2:$F$2700,5,FALSE)</f>
        <v>60333</v>
      </c>
      <c r="WPL40" s="451">
        <f>+ROUND(WPJ40*WPK40,0)</f>
        <v>78433</v>
      </c>
      <c r="WPM40" s="450" t="s">
        <v>327</v>
      </c>
      <c r="WPN40" s="450" t="s">
        <v>328</v>
      </c>
      <c r="WPO40" s="446" t="s">
        <v>329</v>
      </c>
      <c r="WPP40" s="446" t="s">
        <v>131</v>
      </c>
      <c r="WPQ40" s="446" t="s">
        <v>146</v>
      </c>
      <c r="WPR40" s="446">
        <v>1.3</v>
      </c>
      <c r="WPS40" s="451">
        <f>+VLOOKUP(WPN40,[111]Insumos!$A$2:$F$2700,5,FALSE)</f>
        <v>60333</v>
      </c>
      <c r="WPT40" s="451">
        <f>+ROUND(WPR40*WPS40,0)</f>
        <v>78433</v>
      </c>
      <c r="WPU40" s="450" t="s">
        <v>327</v>
      </c>
      <c r="WPV40" s="450" t="s">
        <v>328</v>
      </c>
      <c r="WPW40" s="446" t="s">
        <v>329</v>
      </c>
      <c r="WPX40" s="446" t="s">
        <v>131</v>
      </c>
      <c r="WPY40" s="446" t="s">
        <v>146</v>
      </c>
      <c r="WPZ40" s="446">
        <v>1.3</v>
      </c>
      <c r="WQA40" s="451">
        <f>+VLOOKUP(WPV40,[111]Insumos!$A$2:$F$2700,5,FALSE)</f>
        <v>60333</v>
      </c>
      <c r="WQB40" s="451">
        <f>+ROUND(WPZ40*WQA40,0)</f>
        <v>78433</v>
      </c>
      <c r="WQC40" s="450" t="s">
        <v>327</v>
      </c>
      <c r="WQD40" s="450" t="s">
        <v>328</v>
      </c>
      <c r="WQE40" s="446" t="s">
        <v>329</v>
      </c>
      <c r="WQF40" s="446" t="s">
        <v>131</v>
      </c>
      <c r="WQG40" s="446" t="s">
        <v>146</v>
      </c>
      <c r="WQH40" s="446">
        <v>1.3</v>
      </c>
      <c r="WQI40" s="451">
        <f>+VLOOKUP(WQD40,[111]Insumos!$A$2:$F$2700,5,FALSE)</f>
        <v>60333</v>
      </c>
      <c r="WQJ40" s="451">
        <f>+ROUND(WQH40*WQI40,0)</f>
        <v>78433</v>
      </c>
      <c r="WQK40" s="450" t="s">
        <v>327</v>
      </c>
      <c r="WQL40" s="450" t="s">
        <v>328</v>
      </c>
      <c r="WQM40" s="446" t="s">
        <v>329</v>
      </c>
      <c r="WQN40" s="446" t="s">
        <v>131</v>
      </c>
      <c r="WQO40" s="446" t="s">
        <v>146</v>
      </c>
      <c r="WQP40" s="446">
        <v>1.3</v>
      </c>
      <c r="WQQ40" s="451">
        <f>+VLOOKUP(WQL40,[111]Insumos!$A$2:$F$2700,5,FALSE)</f>
        <v>60333</v>
      </c>
      <c r="WQR40" s="451">
        <f>+ROUND(WQP40*WQQ40,0)</f>
        <v>78433</v>
      </c>
      <c r="WQS40" s="450" t="s">
        <v>327</v>
      </c>
      <c r="WQT40" s="450" t="s">
        <v>328</v>
      </c>
      <c r="WQU40" s="446" t="s">
        <v>329</v>
      </c>
      <c r="WQV40" s="446" t="s">
        <v>131</v>
      </c>
      <c r="WQW40" s="446" t="s">
        <v>146</v>
      </c>
      <c r="WQX40" s="446">
        <v>1.3</v>
      </c>
      <c r="WQY40" s="451">
        <f>+VLOOKUP(WQT40,[111]Insumos!$A$2:$F$2700,5,FALSE)</f>
        <v>60333</v>
      </c>
      <c r="WQZ40" s="451">
        <f>+ROUND(WQX40*WQY40,0)</f>
        <v>78433</v>
      </c>
      <c r="WRA40" s="450" t="s">
        <v>327</v>
      </c>
      <c r="WRB40" s="450" t="s">
        <v>328</v>
      </c>
      <c r="WRC40" s="446" t="s">
        <v>329</v>
      </c>
      <c r="WRD40" s="446" t="s">
        <v>131</v>
      </c>
      <c r="WRE40" s="446" t="s">
        <v>146</v>
      </c>
      <c r="WRF40" s="446">
        <v>1.3</v>
      </c>
      <c r="WRG40" s="451">
        <f>+VLOOKUP(WRB40,[111]Insumos!$A$2:$F$2700,5,FALSE)</f>
        <v>60333</v>
      </c>
      <c r="WRH40" s="451">
        <f>+ROUND(WRF40*WRG40,0)</f>
        <v>78433</v>
      </c>
      <c r="WRI40" s="450" t="s">
        <v>327</v>
      </c>
      <c r="WRJ40" s="450" t="s">
        <v>328</v>
      </c>
      <c r="WRK40" s="446" t="s">
        <v>329</v>
      </c>
      <c r="WRL40" s="446" t="s">
        <v>131</v>
      </c>
      <c r="WRM40" s="446" t="s">
        <v>146</v>
      </c>
      <c r="WRN40" s="446">
        <v>1.3</v>
      </c>
      <c r="WRO40" s="451">
        <f>+VLOOKUP(WRJ40,[111]Insumos!$A$2:$F$2700,5,FALSE)</f>
        <v>60333</v>
      </c>
      <c r="WRP40" s="451">
        <f>+ROUND(WRN40*WRO40,0)</f>
        <v>78433</v>
      </c>
      <c r="WRQ40" s="450" t="s">
        <v>327</v>
      </c>
      <c r="WRR40" s="450" t="s">
        <v>328</v>
      </c>
      <c r="WRS40" s="446" t="s">
        <v>329</v>
      </c>
      <c r="WRT40" s="446" t="s">
        <v>131</v>
      </c>
      <c r="WRU40" s="446" t="s">
        <v>146</v>
      </c>
      <c r="WRV40" s="446">
        <v>1.3</v>
      </c>
      <c r="WRW40" s="451">
        <f>+VLOOKUP(WRR40,[111]Insumos!$A$2:$F$2700,5,FALSE)</f>
        <v>60333</v>
      </c>
      <c r="WRX40" s="451">
        <f>+ROUND(WRV40*WRW40,0)</f>
        <v>78433</v>
      </c>
      <c r="WRY40" s="450" t="s">
        <v>327</v>
      </c>
      <c r="WRZ40" s="450" t="s">
        <v>328</v>
      </c>
      <c r="WSA40" s="446" t="s">
        <v>329</v>
      </c>
      <c r="WSB40" s="446" t="s">
        <v>131</v>
      </c>
      <c r="WSC40" s="446" t="s">
        <v>146</v>
      </c>
      <c r="WSD40" s="446">
        <v>1.3</v>
      </c>
      <c r="WSE40" s="451">
        <f>+VLOOKUP(WRZ40,[111]Insumos!$A$2:$F$2700,5,FALSE)</f>
        <v>60333</v>
      </c>
      <c r="WSF40" s="451">
        <f>+ROUND(WSD40*WSE40,0)</f>
        <v>78433</v>
      </c>
      <c r="WSG40" s="450" t="s">
        <v>327</v>
      </c>
      <c r="WSH40" s="450" t="s">
        <v>328</v>
      </c>
      <c r="WSI40" s="446" t="s">
        <v>329</v>
      </c>
      <c r="WSJ40" s="446" t="s">
        <v>131</v>
      </c>
      <c r="WSK40" s="446" t="s">
        <v>146</v>
      </c>
      <c r="WSL40" s="446">
        <v>1.3</v>
      </c>
      <c r="WSM40" s="451">
        <f>+VLOOKUP(WSH40,[111]Insumos!$A$2:$F$2700,5,FALSE)</f>
        <v>60333</v>
      </c>
      <c r="WSN40" s="451">
        <f>+ROUND(WSL40*WSM40,0)</f>
        <v>78433</v>
      </c>
      <c r="WSO40" s="450" t="s">
        <v>327</v>
      </c>
      <c r="WSP40" s="450" t="s">
        <v>328</v>
      </c>
      <c r="WSQ40" s="446" t="s">
        <v>329</v>
      </c>
      <c r="WSR40" s="446" t="s">
        <v>131</v>
      </c>
      <c r="WSS40" s="446" t="s">
        <v>146</v>
      </c>
      <c r="WST40" s="446">
        <v>1.3</v>
      </c>
      <c r="WSU40" s="451">
        <f>+VLOOKUP(WSP40,[111]Insumos!$A$2:$F$2700,5,FALSE)</f>
        <v>60333</v>
      </c>
      <c r="WSV40" s="451">
        <f>+ROUND(WST40*WSU40,0)</f>
        <v>78433</v>
      </c>
      <c r="WSW40" s="450" t="s">
        <v>327</v>
      </c>
      <c r="WSX40" s="450" t="s">
        <v>328</v>
      </c>
      <c r="WSY40" s="446" t="s">
        <v>329</v>
      </c>
      <c r="WSZ40" s="446" t="s">
        <v>131</v>
      </c>
      <c r="WTA40" s="446" t="s">
        <v>146</v>
      </c>
      <c r="WTB40" s="446">
        <v>1.3</v>
      </c>
      <c r="WTC40" s="451">
        <f>+VLOOKUP(WSX40,[111]Insumos!$A$2:$F$2700,5,FALSE)</f>
        <v>60333</v>
      </c>
      <c r="WTD40" s="451">
        <f>+ROUND(WTB40*WTC40,0)</f>
        <v>78433</v>
      </c>
      <c r="WTE40" s="450" t="s">
        <v>327</v>
      </c>
      <c r="WTF40" s="450" t="s">
        <v>328</v>
      </c>
      <c r="WTG40" s="446" t="s">
        <v>329</v>
      </c>
      <c r="WTH40" s="446" t="s">
        <v>131</v>
      </c>
      <c r="WTI40" s="446" t="s">
        <v>146</v>
      </c>
      <c r="WTJ40" s="446">
        <v>1.3</v>
      </c>
      <c r="WTK40" s="451">
        <f>+VLOOKUP(WTF40,[111]Insumos!$A$2:$F$2700,5,FALSE)</f>
        <v>60333</v>
      </c>
      <c r="WTL40" s="451">
        <f>+ROUND(WTJ40*WTK40,0)</f>
        <v>78433</v>
      </c>
      <c r="WTM40" s="450" t="s">
        <v>327</v>
      </c>
      <c r="WTN40" s="450" t="s">
        <v>328</v>
      </c>
      <c r="WTO40" s="446" t="s">
        <v>329</v>
      </c>
      <c r="WTP40" s="446" t="s">
        <v>131</v>
      </c>
      <c r="WTQ40" s="446" t="s">
        <v>146</v>
      </c>
      <c r="WTR40" s="446">
        <v>1.3</v>
      </c>
      <c r="WTS40" s="451">
        <f>+VLOOKUP(WTN40,[111]Insumos!$A$2:$F$2700,5,FALSE)</f>
        <v>60333</v>
      </c>
      <c r="WTT40" s="451">
        <f>+ROUND(WTR40*WTS40,0)</f>
        <v>78433</v>
      </c>
      <c r="WTU40" s="450" t="s">
        <v>327</v>
      </c>
      <c r="WTV40" s="450" t="s">
        <v>328</v>
      </c>
      <c r="WTW40" s="446" t="s">
        <v>329</v>
      </c>
      <c r="WTX40" s="446" t="s">
        <v>131</v>
      </c>
      <c r="WTY40" s="446" t="s">
        <v>146</v>
      </c>
      <c r="WTZ40" s="446">
        <v>1.3</v>
      </c>
      <c r="WUA40" s="451">
        <f>+VLOOKUP(WTV40,[111]Insumos!$A$2:$F$2700,5,FALSE)</f>
        <v>60333</v>
      </c>
      <c r="WUB40" s="451">
        <f>+ROUND(WTZ40*WUA40,0)</f>
        <v>78433</v>
      </c>
      <c r="WUC40" s="450" t="s">
        <v>327</v>
      </c>
      <c r="WUD40" s="450" t="s">
        <v>328</v>
      </c>
      <c r="WUE40" s="446" t="s">
        <v>329</v>
      </c>
      <c r="WUF40" s="446" t="s">
        <v>131</v>
      </c>
      <c r="WUG40" s="446" t="s">
        <v>146</v>
      </c>
      <c r="WUH40" s="446">
        <v>1.3</v>
      </c>
      <c r="WUI40" s="451">
        <f>+VLOOKUP(WUD40,[111]Insumos!$A$2:$F$2700,5,FALSE)</f>
        <v>60333</v>
      </c>
      <c r="WUJ40" s="451">
        <f>+ROUND(WUH40*WUI40,0)</f>
        <v>78433</v>
      </c>
      <c r="WUK40" s="450" t="s">
        <v>327</v>
      </c>
      <c r="WUL40" s="450" t="s">
        <v>328</v>
      </c>
      <c r="WUM40" s="446" t="s">
        <v>329</v>
      </c>
      <c r="WUN40" s="446" t="s">
        <v>131</v>
      </c>
      <c r="WUO40" s="446" t="s">
        <v>146</v>
      </c>
      <c r="WUP40" s="446">
        <v>1.3</v>
      </c>
      <c r="WUQ40" s="451">
        <f>+VLOOKUP(WUL40,[111]Insumos!$A$2:$F$2700,5,FALSE)</f>
        <v>60333</v>
      </c>
      <c r="WUR40" s="451">
        <f>+ROUND(WUP40*WUQ40,0)</f>
        <v>78433</v>
      </c>
      <c r="WUS40" s="450" t="s">
        <v>327</v>
      </c>
      <c r="WUT40" s="450" t="s">
        <v>328</v>
      </c>
      <c r="WUU40" s="446" t="s">
        <v>329</v>
      </c>
      <c r="WUV40" s="446" t="s">
        <v>131</v>
      </c>
      <c r="WUW40" s="446" t="s">
        <v>146</v>
      </c>
      <c r="WUX40" s="446">
        <v>1.3</v>
      </c>
      <c r="WUY40" s="451">
        <f>+VLOOKUP(WUT40,[111]Insumos!$A$2:$F$2700,5,FALSE)</f>
        <v>60333</v>
      </c>
      <c r="WUZ40" s="451">
        <f>+ROUND(WUX40*WUY40,0)</f>
        <v>78433</v>
      </c>
      <c r="WVA40" s="450" t="s">
        <v>327</v>
      </c>
      <c r="WVB40" s="450" t="s">
        <v>328</v>
      </c>
      <c r="WVC40" s="446" t="s">
        <v>329</v>
      </c>
      <c r="WVD40" s="446" t="s">
        <v>131</v>
      </c>
      <c r="WVE40" s="446" t="s">
        <v>146</v>
      </c>
      <c r="WVF40" s="446">
        <v>1.3</v>
      </c>
      <c r="WVG40" s="451">
        <f>+VLOOKUP(WVB40,[111]Insumos!$A$2:$F$2700,5,FALSE)</f>
        <v>60333</v>
      </c>
      <c r="WVH40" s="451">
        <f>+ROUND(WVF40*WVG40,0)</f>
        <v>78433</v>
      </c>
      <c r="WVI40" s="450" t="s">
        <v>327</v>
      </c>
      <c r="WVJ40" s="450" t="s">
        <v>328</v>
      </c>
      <c r="WVK40" s="446" t="s">
        <v>329</v>
      </c>
      <c r="WVL40" s="446" t="s">
        <v>131</v>
      </c>
      <c r="WVM40" s="446" t="s">
        <v>146</v>
      </c>
      <c r="WVN40" s="446">
        <v>1.3</v>
      </c>
      <c r="WVO40" s="451">
        <f>+VLOOKUP(WVJ40,[111]Insumos!$A$2:$F$2700,5,FALSE)</f>
        <v>60333</v>
      </c>
      <c r="WVP40" s="451">
        <f>+ROUND(WVN40*WVO40,0)</f>
        <v>78433</v>
      </c>
      <c r="WVQ40" s="450" t="s">
        <v>327</v>
      </c>
      <c r="WVR40" s="450" t="s">
        <v>328</v>
      </c>
      <c r="WVS40" s="446" t="s">
        <v>329</v>
      </c>
      <c r="WVT40" s="446" t="s">
        <v>131</v>
      </c>
      <c r="WVU40" s="446" t="s">
        <v>146</v>
      </c>
      <c r="WVV40" s="446">
        <v>1.3</v>
      </c>
      <c r="WVW40" s="451">
        <f>+VLOOKUP(WVR40,[111]Insumos!$A$2:$F$2700,5,FALSE)</f>
        <v>60333</v>
      </c>
      <c r="WVX40" s="451">
        <f>+ROUND(WVV40*WVW40,0)</f>
        <v>78433</v>
      </c>
      <c r="WVY40" s="450" t="s">
        <v>327</v>
      </c>
      <c r="WVZ40" s="450" t="s">
        <v>328</v>
      </c>
      <c r="WWA40" s="446" t="s">
        <v>329</v>
      </c>
      <c r="WWB40" s="446" t="s">
        <v>131</v>
      </c>
      <c r="WWC40" s="446" t="s">
        <v>146</v>
      </c>
      <c r="WWD40" s="446">
        <v>1.3</v>
      </c>
      <c r="WWE40" s="451">
        <f>+VLOOKUP(WVZ40,[111]Insumos!$A$2:$F$2700,5,FALSE)</f>
        <v>60333</v>
      </c>
      <c r="WWF40" s="451">
        <f>+ROUND(WWD40*WWE40,0)</f>
        <v>78433</v>
      </c>
      <c r="WWG40" s="450" t="s">
        <v>327</v>
      </c>
      <c r="WWH40" s="450" t="s">
        <v>328</v>
      </c>
      <c r="WWI40" s="446" t="s">
        <v>329</v>
      </c>
      <c r="WWJ40" s="446" t="s">
        <v>131</v>
      </c>
      <c r="WWK40" s="446" t="s">
        <v>146</v>
      </c>
      <c r="WWL40" s="446">
        <v>1.3</v>
      </c>
      <c r="WWM40" s="451">
        <f>+VLOOKUP(WWH40,[111]Insumos!$A$2:$F$2700,5,FALSE)</f>
        <v>60333</v>
      </c>
      <c r="WWN40" s="451">
        <f>+ROUND(WWL40*WWM40,0)</f>
        <v>78433</v>
      </c>
      <c r="WWO40" s="450" t="s">
        <v>327</v>
      </c>
      <c r="WWP40" s="450" t="s">
        <v>328</v>
      </c>
      <c r="WWQ40" s="446" t="s">
        <v>329</v>
      </c>
      <c r="WWR40" s="446" t="s">
        <v>131</v>
      </c>
      <c r="WWS40" s="446" t="s">
        <v>146</v>
      </c>
      <c r="WWT40" s="446">
        <v>1.3</v>
      </c>
      <c r="WWU40" s="451">
        <f>+VLOOKUP(WWP40,[111]Insumos!$A$2:$F$2700,5,FALSE)</f>
        <v>60333</v>
      </c>
      <c r="WWV40" s="451">
        <f>+ROUND(WWT40*WWU40,0)</f>
        <v>78433</v>
      </c>
      <c r="WWW40" s="450" t="s">
        <v>327</v>
      </c>
      <c r="WWX40" s="450" t="s">
        <v>328</v>
      </c>
      <c r="WWY40" s="446" t="s">
        <v>329</v>
      </c>
      <c r="WWZ40" s="446" t="s">
        <v>131</v>
      </c>
      <c r="WXA40" s="446" t="s">
        <v>146</v>
      </c>
      <c r="WXB40" s="446">
        <v>1.3</v>
      </c>
      <c r="WXC40" s="451">
        <f>+VLOOKUP(WWX40,[111]Insumos!$A$2:$F$2700,5,FALSE)</f>
        <v>60333</v>
      </c>
      <c r="WXD40" s="451">
        <f>+ROUND(WXB40*WXC40,0)</f>
        <v>78433</v>
      </c>
      <c r="WXE40" s="450" t="s">
        <v>327</v>
      </c>
      <c r="WXF40" s="450" t="s">
        <v>328</v>
      </c>
      <c r="WXG40" s="446" t="s">
        <v>329</v>
      </c>
      <c r="WXH40" s="446" t="s">
        <v>131</v>
      </c>
      <c r="WXI40" s="446" t="s">
        <v>146</v>
      </c>
      <c r="WXJ40" s="446">
        <v>1.3</v>
      </c>
      <c r="WXK40" s="451">
        <f>+VLOOKUP(WXF40,[111]Insumos!$A$2:$F$2700,5,FALSE)</f>
        <v>60333</v>
      </c>
      <c r="WXL40" s="451">
        <f>+ROUND(WXJ40*WXK40,0)</f>
        <v>78433</v>
      </c>
      <c r="WXM40" s="450" t="s">
        <v>327</v>
      </c>
      <c r="WXN40" s="450" t="s">
        <v>328</v>
      </c>
      <c r="WXO40" s="446" t="s">
        <v>329</v>
      </c>
      <c r="WXP40" s="446" t="s">
        <v>131</v>
      </c>
      <c r="WXQ40" s="446" t="s">
        <v>146</v>
      </c>
      <c r="WXR40" s="446">
        <v>1.3</v>
      </c>
      <c r="WXS40" s="451">
        <f>+VLOOKUP(WXN40,[111]Insumos!$A$2:$F$2700,5,FALSE)</f>
        <v>60333</v>
      </c>
      <c r="WXT40" s="451">
        <f>+ROUND(WXR40*WXS40,0)</f>
        <v>78433</v>
      </c>
      <c r="WXU40" s="450" t="s">
        <v>327</v>
      </c>
      <c r="WXV40" s="450" t="s">
        <v>328</v>
      </c>
      <c r="WXW40" s="446" t="s">
        <v>329</v>
      </c>
      <c r="WXX40" s="446" t="s">
        <v>131</v>
      </c>
      <c r="WXY40" s="446" t="s">
        <v>146</v>
      </c>
      <c r="WXZ40" s="446">
        <v>1.3</v>
      </c>
      <c r="WYA40" s="451">
        <f>+VLOOKUP(WXV40,[111]Insumos!$A$2:$F$2700,5,FALSE)</f>
        <v>60333</v>
      </c>
      <c r="WYB40" s="451">
        <f>+ROUND(WXZ40*WYA40,0)</f>
        <v>78433</v>
      </c>
      <c r="WYC40" s="450" t="s">
        <v>327</v>
      </c>
      <c r="WYD40" s="450" t="s">
        <v>328</v>
      </c>
      <c r="WYE40" s="446" t="s">
        <v>329</v>
      </c>
      <c r="WYF40" s="446" t="s">
        <v>131</v>
      </c>
      <c r="WYG40" s="446" t="s">
        <v>146</v>
      </c>
      <c r="WYH40" s="446">
        <v>1.3</v>
      </c>
      <c r="WYI40" s="451">
        <f>+VLOOKUP(WYD40,[111]Insumos!$A$2:$F$2700,5,FALSE)</f>
        <v>60333</v>
      </c>
      <c r="WYJ40" s="451">
        <f>+ROUND(WYH40*WYI40,0)</f>
        <v>78433</v>
      </c>
      <c r="WYK40" s="450" t="s">
        <v>327</v>
      </c>
      <c r="WYL40" s="450" t="s">
        <v>328</v>
      </c>
      <c r="WYM40" s="446" t="s">
        <v>329</v>
      </c>
      <c r="WYN40" s="446" t="s">
        <v>131</v>
      </c>
      <c r="WYO40" s="446" t="s">
        <v>146</v>
      </c>
      <c r="WYP40" s="446">
        <v>1.3</v>
      </c>
      <c r="WYQ40" s="451">
        <f>+VLOOKUP(WYL40,[111]Insumos!$A$2:$F$2700,5,FALSE)</f>
        <v>60333</v>
      </c>
      <c r="WYR40" s="451">
        <f>+ROUND(WYP40*WYQ40,0)</f>
        <v>78433</v>
      </c>
      <c r="WYS40" s="450" t="s">
        <v>327</v>
      </c>
      <c r="WYT40" s="450" t="s">
        <v>328</v>
      </c>
      <c r="WYU40" s="446" t="s">
        <v>329</v>
      </c>
      <c r="WYV40" s="446" t="s">
        <v>131</v>
      </c>
      <c r="WYW40" s="446" t="s">
        <v>146</v>
      </c>
      <c r="WYX40" s="446">
        <v>1.3</v>
      </c>
      <c r="WYY40" s="451">
        <f>+VLOOKUP(WYT40,[111]Insumos!$A$2:$F$2700,5,FALSE)</f>
        <v>60333</v>
      </c>
      <c r="WYZ40" s="451">
        <f>+ROUND(WYX40*WYY40,0)</f>
        <v>78433</v>
      </c>
      <c r="WZA40" s="450" t="s">
        <v>327</v>
      </c>
      <c r="WZB40" s="450" t="s">
        <v>328</v>
      </c>
      <c r="WZC40" s="446" t="s">
        <v>329</v>
      </c>
      <c r="WZD40" s="446" t="s">
        <v>131</v>
      </c>
      <c r="WZE40" s="446" t="s">
        <v>146</v>
      </c>
      <c r="WZF40" s="446">
        <v>1.3</v>
      </c>
      <c r="WZG40" s="451">
        <f>+VLOOKUP(WZB40,[111]Insumos!$A$2:$F$2700,5,FALSE)</f>
        <v>60333</v>
      </c>
      <c r="WZH40" s="451">
        <f>+ROUND(WZF40*WZG40,0)</f>
        <v>78433</v>
      </c>
      <c r="WZI40" s="450" t="s">
        <v>327</v>
      </c>
      <c r="WZJ40" s="450" t="s">
        <v>328</v>
      </c>
      <c r="WZK40" s="446" t="s">
        <v>329</v>
      </c>
      <c r="WZL40" s="446" t="s">
        <v>131</v>
      </c>
      <c r="WZM40" s="446" t="s">
        <v>146</v>
      </c>
      <c r="WZN40" s="446">
        <v>1.3</v>
      </c>
      <c r="WZO40" s="451">
        <f>+VLOOKUP(WZJ40,[111]Insumos!$A$2:$F$2700,5,FALSE)</f>
        <v>60333</v>
      </c>
      <c r="WZP40" s="451">
        <f>+ROUND(WZN40*WZO40,0)</f>
        <v>78433</v>
      </c>
      <c r="WZQ40" s="450" t="s">
        <v>327</v>
      </c>
      <c r="WZR40" s="450" t="s">
        <v>328</v>
      </c>
      <c r="WZS40" s="446" t="s">
        <v>329</v>
      </c>
      <c r="WZT40" s="446" t="s">
        <v>131</v>
      </c>
      <c r="WZU40" s="446" t="s">
        <v>146</v>
      </c>
      <c r="WZV40" s="446">
        <v>1.3</v>
      </c>
      <c r="WZW40" s="451">
        <f>+VLOOKUP(WZR40,[111]Insumos!$A$2:$F$2700,5,FALSE)</f>
        <v>60333</v>
      </c>
      <c r="WZX40" s="451">
        <f>+ROUND(WZV40*WZW40,0)</f>
        <v>78433</v>
      </c>
      <c r="WZY40" s="450" t="s">
        <v>327</v>
      </c>
      <c r="WZZ40" s="450" t="s">
        <v>328</v>
      </c>
      <c r="XAA40" s="446" t="s">
        <v>329</v>
      </c>
      <c r="XAB40" s="446" t="s">
        <v>131</v>
      </c>
      <c r="XAC40" s="446" t="s">
        <v>146</v>
      </c>
      <c r="XAD40" s="446">
        <v>1.3</v>
      </c>
      <c r="XAE40" s="451">
        <f>+VLOOKUP(WZZ40,[111]Insumos!$A$2:$F$2700,5,FALSE)</f>
        <v>60333</v>
      </c>
      <c r="XAF40" s="451">
        <f>+ROUND(XAD40*XAE40,0)</f>
        <v>78433</v>
      </c>
      <c r="XAG40" s="450" t="s">
        <v>327</v>
      </c>
      <c r="XAH40" s="450" t="s">
        <v>328</v>
      </c>
      <c r="XAI40" s="446" t="s">
        <v>329</v>
      </c>
      <c r="XAJ40" s="446" t="s">
        <v>131</v>
      </c>
      <c r="XAK40" s="446" t="s">
        <v>146</v>
      </c>
      <c r="XAL40" s="446">
        <v>1.3</v>
      </c>
      <c r="XAM40" s="451">
        <f>+VLOOKUP(XAH40,[111]Insumos!$A$2:$F$2700,5,FALSE)</f>
        <v>60333</v>
      </c>
      <c r="XAN40" s="451">
        <f>+ROUND(XAL40*XAM40,0)</f>
        <v>78433</v>
      </c>
      <c r="XAO40" s="450" t="s">
        <v>327</v>
      </c>
      <c r="XAP40" s="450" t="s">
        <v>328</v>
      </c>
      <c r="XAQ40" s="446" t="s">
        <v>329</v>
      </c>
      <c r="XAR40" s="446" t="s">
        <v>131</v>
      </c>
      <c r="XAS40" s="446" t="s">
        <v>146</v>
      </c>
      <c r="XAT40" s="446">
        <v>1.3</v>
      </c>
      <c r="XAU40" s="451">
        <f>+VLOOKUP(XAP40,[111]Insumos!$A$2:$F$2700,5,FALSE)</f>
        <v>60333</v>
      </c>
      <c r="XAV40" s="451">
        <f>+ROUND(XAT40*XAU40,0)</f>
        <v>78433</v>
      </c>
      <c r="XAW40" s="450" t="s">
        <v>327</v>
      </c>
      <c r="XAX40" s="450" t="s">
        <v>328</v>
      </c>
      <c r="XAY40" s="446" t="s">
        <v>329</v>
      </c>
      <c r="XAZ40" s="446" t="s">
        <v>131</v>
      </c>
      <c r="XBA40" s="446" t="s">
        <v>146</v>
      </c>
      <c r="XBB40" s="446">
        <v>1.3</v>
      </c>
      <c r="XBC40" s="451">
        <f>+VLOOKUP(XAX40,[111]Insumos!$A$2:$F$2700,5,FALSE)</f>
        <v>60333</v>
      </c>
      <c r="XBD40" s="451">
        <f>+ROUND(XBB40*XBC40,0)</f>
        <v>78433</v>
      </c>
      <c r="XBE40" s="450" t="s">
        <v>327</v>
      </c>
      <c r="XBF40" s="450" t="s">
        <v>328</v>
      </c>
      <c r="XBG40" s="446" t="s">
        <v>329</v>
      </c>
      <c r="XBH40" s="446" t="s">
        <v>131</v>
      </c>
      <c r="XBI40" s="446" t="s">
        <v>146</v>
      </c>
      <c r="XBJ40" s="446">
        <v>1.3</v>
      </c>
      <c r="XBK40" s="451">
        <f>+VLOOKUP(XBF40,[111]Insumos!$A$2:$F$2700,5,FALSE)</f>
        <v>60333</v>
      </c>
      <c r="XBL40" s="451">
        <f>+ROUND(XBJ40*XBK40,0)</f>
        <v>78433</v>
      </c>
      <c r="XBM40" s="450" t="s">
        <v>327</v>
      </c>
      <c r="XBN40" s="450" t="s">
        <v>328</v>
      </c>
      <c r="XBO40" s="446" t="s">
        <v>329</v>
      </c>
      <c r="XBP40" s="446" t="s">
        <v>131</v>
      </c>
      <c r="XBQ40" s="446" t="s">
        <v>146</v>
      </c>
      <c r="XBR40" s="446">
        <v>1.3</v>
      </c>
      <c r="XBS40" s="451">
        <f>+VLOOKUP(XBN40,[111]Insumos!$A$2:$F$2700,5,FALSE)</f>
        <v>60333</v>
      </c>
      <c r="XBT40" s="451">
        <f>+ROUND(XBR40*XBS40,0)</f>
        <v>78433</v>
      </c>
      <c r="XBU40" s="450" t="s">
        <v>327</v>
      </c>
      <c r="XBV40" s="450" t="s">
        <v>328</v>
      </c>
      <c r="XBW40" s="446" t="s">
        <v>329</v>
      </c>
      <c r="XBX40" s="446" t="s">
        <v>131</v>
      </c>
      <c r="XBY40" s="446" t="s">
        <v>146</v>
      </c>
      <c r="XBZ40" s="446">
        <v>1.3</v>
      </c>
      <c r="XCA40" s="451">
        <f>+VLOOKUP(XBV40,[111]Insumos!$A$2:$F$2700,5,FALSE)</f>
        <v>60333</v>
      </c>
      <c r="XCB40" s="451">
        <f>+ROUND(XBZ40*XCA40,0)</f>
        <v>78433</v>
      </c>
      <c r="XCC40" s="450" t="s">
        <v>327</v>
      </c>
      <c r="XCD40" s="450" t="s">
        <v>328</v>
      </c>
      <c r="XCE40" s="446" t="s">
        <v>329</v>
      </c>
      <c r="XCF40" s="446" t="s">
        <v>131</v>
      </c>
      <c r="XCG40" s="446" t="s">
        <v>146</v>
      </c>
      <c r="XCH40" s="446">
        <v>1.3</v>
      </c>
      <c r="XCI40" s="451">
        <f>+VLOOKUP(XCD40,[111]Insumos!$A$2:$F$2700,5,FALSE)</f>
        <v>60333</v>
      </c>
      <c r="XCJ40" s="451">
        <f>+ROUND(XCH40*XCI40,0)</f>
        <v>78433</v>
      </c>
      <c r="XCK40" s="450" t="s">
        <v>327</v>
      </c>
      <c r="XCL40" s="450" t="s">
        <v>328</v>
      </c>
      <c r="XCM40" s="446" t="s">
        <v>329</v>
      </c>
      <c r="XCN40" s="446" t="s">
        <v>131</v>
      </c>
      <c r="XCO40" s="446" t="s">
        <v>146</v>
      </c>
      <c r="XCP40" s="446">
        <v>1.3</v>
      </c>
      <c r="XCQ40" s="451">
        <f>+VLOOKUP(XCL40,[111]Insumos!$A$2:$F$2700,5,FALSE)</f>
        <v>60333</v>
      </c>
      <c r="XCR40" s="451">
        <f>+ROUND(XCP40*XCQ40,0)</f>
        <v>78433</v>
      </c>
      <c r="XCS40" s="450" t="s">
        <v>327</v>
      </c>
      <c r="XCT40" s="450" t="s">
        <v>328</v>
      </c>
      <c r="XCU40" s="446" t="s">
        <v>329</v>
      </c>
      <c r="XCV40" s="446" t="s">
        <v>131</v>
      </c>
      <c r="XCW40" s="446" t="s">
        <v>146</v>
      </c>
      <c r="XCX40" s="446">
        <v>1.3</v>
      </c>
      <c r="XCY40" s="451">
        <f>+VLOOKUP(XCT40,[111]Insumos!$A$2:$F$2700,5,FALSE)</f>
        <v>60333</v>
      </c>
      <c r="XCZ40" s="451">
        <f>+ROUND(XCX40*XCY40,0)</f>
        <v>78433</v>
      </c>
      <c r="XDA40" s="450" t="s">
        <v>327</v>
      </c>
      <c r="XDB40" s="450" t="s">
        <v>328</v>
      </c>
      <c r="XDC40" s="446" t="s">
        <v>329</v>
      </c>
      <c r="XDD40" s="446" t="s">
        <v>131</v>
      </c>
      <c r="XDE40" s="446" t="s">
        <v>146</v>
      </c>
      <c r="XDF40" s="446">
        <v>1.3</v>
      </c>
      <c r="XDG40" s="451">
        <f>+VLOOKUP(XDB40,[111]Insumos!$A$2:$F$2700,5,FALSE)</f>
        <v>60333</v>
      </c>
      <c r="XDH40" s="451">
        <f>+ROUND(XDF40*XDG40,0)</f>
        <v>78433</v>
      </c>
      <c r="XDI40" s="450" t="s">
        <v>327</v>
      </c>
      <c r="XDJ40" s="450" t="s">
        <v>328</v>
      </c>
      <c r="XDK40" s="446" t="s">
        <v>329</v>
      </c>
      <c r="XDL40" s="446" t="s">
        <v>131</v>
      </c>
      <c r="XDM40" s="446" t="s">
        <v>146</v>
      </c>
      <c r="XDN40" s="446">
        <v>1.3</v>
      </c>
      <c r="XDO40" s="451">
        <f>+VLOOKUP(XDJ40,[111]Insumos!$A$2:$F$2700,5,FALSE)</f>
        <v>60333</v>
      </c>
      <c r="XDP40" s="451">
        <f>+ROUND(XDN40*XDO40,0)</f>
        <v>78433</v>
      </c>
      <c r="XDQ40" s="450" t="s">
        <v>327</v>
      </c>
      <c r="XDR40" s="450" t="s">
        <v>328</v>
      </c>
      <c r="XDS40" s="446" t="s">
        <v>329</v>
      </c>
      <c r="XDT40" s="446" t="s">
        <v>131</v>
      </c>
      <c r="XDU40" s="446" t="s">
        <v>146</v>
      </c>
      <c r="XDV40" s="446">
        <v>1.3</v>
      </c>
      <c r="XDW40" s="451">
        <f>+VLOOKUP(XDR40,[111]Insumos!$A$2:$F$2700,5,FALSE)</f>
        <v>60333</v>
      </c>
      <c r="XDX40" s="451">
        <f>+ROUND(XDV40*XDW40,0)</f>
        <v>78433</v>
      </c>
      <c r="XDY40" s="450" t="s">
        <v>327</v>
      </c>
      <c r="XDZ40" s="450" t="s">
        <v>328</v>
      </c>
      <c r="XEA40" s="446" t="s">
        <v>329</v>
      </c>
      <c r="XEB40" s="446" t="s">
        <v>131</v>
      </c>
      <c r="XEC40" s="446" t="s">
        <v>146</v>
      </c>
      <c r="XED40" s="446">
        <v>1.3</v>
      </c>
      <c r="XEE40" s="451">
        <f>+VLOOKUP(XDZ40,[111]Insumos!$A$2:$F$2700,5,FALSE)</f>
        <v>60333</v>
      </c>
      <c r="XEF40" s="451">
        <f>+ROUND(XED40*XEE40,0)</f>
        <v>78433</v>
      </c>
      <c r="XEG40" s="450" t="s">
        <v>327</v>
      </c>
      <c r="XEH40" s="450" t="s">
        <v>328</v>
      </c>
      <c r="XEI40" s="446" t="s">
        <v>329</v>
      </c>
      <c r="XEJ40" s="446" t="s">
        <v>131</v>
      </c>
      <c r="XEK40" s="446" t="s">
        <v>146</v>
      </c>
      <c r="XEL40" s="446">
        <v>1.3</v>
      </c>
      <c r="XEM40" s="451">
        <f>+VLOOKUP(XEH40,[111]Insumos!$A$2:$F$2700,5,FALSE)</f>
        <v>60333</v>
      </c>
      <c r="XEN40" s="451">
        <f>+ROUND(XEL40*XEM40,0)</f>
        <v>78433</v>
      </c>
      <c r="XEO40" s="450" t="s">
        <v>327</v>
      </c>
      <c r="XEP40" s="450" t="s">
        <v>328</v>
      </c>
      <c r="XEQ40" s="446" t="s">
        <v>329</v>
      </c>
      <c r="XER40" s="446" t="s">
        <v>131</v>
      </c>
      <c r="XES40" s="446" t="s">
        <v>146</v>
      </c>
      <c r="XET40" s="446">
        <v>1.3</v>
      </c>
      <c r="XEU40" s="451">
        <f>+VLOOKUP(XEP40,[111]Insumos!$A$2:$F$2700,5,FALSE)</f>
        <v>60333</v>
      </c>
      <c r="XEV40" s="451">
        <f>+ROUND(XET40*XEU40,0)</f>
        <v>78433</v>
      </c>
      <c r="XEW40" s="450" t="s">
        <v>327</v>
      </c>
      <c r="XEX40" s="450" t="s">
        <v>328</v>
      </c>
      <c r="XEY40" s="446" t="s">
        <v>329</v>
      </c>
      <c r="XEZ40" s="446" t="s">
        <v>131</v>
      </c>
      <c r="XFA40" s="446" t="s">
        <v>146</v>
      </c>
      <c r="XFB40" s="446">
        <v>1.3</v>
      </c>
      <c r="XFC40" s="451">
        <f>+VLOOKUP(XEX40,[111]Insumos!$A$2:$F$2700,5,FALSE)</f>
        <v>60333</v>
      </c>
      <c r="XFD40" s="451">
        <f>+ROUND(XFB40*XFC40,0)</f>
        <v>78433</v>
      </c>
    </row>
    <row r="41" spans="1:16384" ht="13.5" thickBot="1"/>
    <row r="42" spans="1:16384" ht="15">
      <c r="A42" s="264" t="s">
        <v>258</v>
      </c>
      <c r="B42" s="456" t="s">
        <v>124</v>
      </c>
      <c r="C42" s="266" t="s">
        <v>260</v>
      </c>
      <c r="D42" s="266" t="s">
        <v>125</v>
      </c>
      <c r="E42" s="266" t="s">
        <v>135</v>
      </c>
      <c r="F42" s="457"/>
      <c r="G42" s="458"/>
      <c r="H42" s="268">
        <f>+SUM(H43:H45)</f>
        <v>22519</v>
      </c>
      <c r="I42" s="269">
        <f>+$I$6</f>
        <v>1.3814</v>
      </c>
      <c r="J42" s="270">
        <f>ROUND(H42*I42,0)</f>
        <v>31108</v>
      </c>
    </row>
    <row r="43" spans="1:16384">
      <c r="A43" s="253" t="s">
        <v>258</v>
      </c>
      <c r="B43" s="254" t="s">
        <v>186</v>
      </c>
      <c r="C43" s="255" t="s">
        <v>187</v>
      </c>
      <c r="D43" s="255" t="s">
        <v>161</v>
      </c>
      <c r="E43" s="255" t="s">
        <v>146</v>
      </c>
      <c r="F43" s="255">
        <v>5.0999999999999997E-2</v>
      </c>
      <c r="G43" s="256">
        <f>+VLOOKUP(B43,[111]Insumos!$A$2:$F$2700,5,FALSE)</f>
        <v>357970</v>
      </c>
      <c r="H43" s="257">
        <f>+ROUND(F43*G43,0)</f>
        <v>18256</v>
      </c>
    </row>
    <row r="44" spans="1:16384">
      <c r="A44" s="253" t="s">
        <v>258</v>
      </c>
      <c r="B44" s="254" t="s">
        <v>150</v>
      </c>
      <c r="C44" s="255" t="s">
        <v>151</v>
      </c>
      <c r="D44" s="255" t="s">
        <v>138</v>
      </c>
      <c r="E44" s="255" t="s">
        <v>139</v>
      </c>
      <c r="F44" s="255">
        <v>0.13</v>
      </c>
      <c r="G44" s="256">
        <f>+VLOOKUP(B44,[111]Insumos!$A$2:$F$2700,5,FALSE)</f>
        <v>32545</v>
      </c>
      <c r="H44" s="257">
        <f>+ROUND(F44*G44,0)</f>
        <v>4231</v>
      </c>
    </row>
    <row r="45" spans="1:16384" ht="13.5" thickBot="1">
      <c r="A45" s="258" t="s">
        <v>258</v>
      </c>
      <c r="B45" s="259" t="s">
        <v>127</v>
      </c>
      <c r="C45" s="260" t="s">
        <v>128</v>
      </c>
      <c r="D45" s="260" t="s">
        <v>129</v>
      </c>
      <c r="E45" s="260" t="s">
        <v>130</v>
      </c>
      <c r="F45" s="260">
        <v>1.2E-2</v>
      </c>
      <c r="G45" s="261">
        <f>+VLOOKUP(B45,[111]Insumos!$A$2:$F$2700,5,FALSE)</f>
        <v>2679</v>
      </c>
      <c r="H45" s="262">
        <f>+ROUND(F45*G45,0)</f>
        <v>32</v>
      </c>
    </row>
    <row r="46" spans="1:16384" ht="13.5" thickBot="1"/>
    <row r="47" spans="1:16384" ht="15">
      <c r="A47" s="264" t="s">
        <v>265</v>
      </c>
      <c r="B47" s="456" t="s">
        <v>124</v>
      </c>
      <c r="C47" s="266" t="s">
        <v>264</v>
      </c>
      <c r="D47" s="266" t="s">
        <v>125</v>
      </c>
      <c r="E47" s="266" t="s">
        <v>146</v>
      </c>
      <c r="F47" s="457"/>
      <c r="G47" s="458"/>
      <c r="H47" s="268">
        <f>+SUM(H48:H53)</f>
        <v>580412</v>
      </c>
      <c r="I47" s="269">
        <f>+$I$6</f>
        <v>1.3814</v>
      </c>
      <c r="J47" s="270">
        <f>ROUND(H47*I47,0)</f>
        <v>801781</v>
      </c>
    </row>
    <row r="48" spans="1:16384">
      <c r="A48" s="253" t="s">
        <v>265</v>
      </c>
      <c r="B48" s="254" t="s">
        <v>175</v>
      </c>
      <c r="C48" s="255" t="s">
        <v>176</v>
      </c>
      <c r="D48" s="255" t="s">
        <v>161</v>
      </c>
      <c r="E48" s="255" t="s">
        <v>146</v>
      </c>
      <c r="F48" s="255">
        <v>1</v>
      </c>
      <c r="G48" s="256">
        <f>+VLOOKUP(B48,[111]Insumos!$A$2:$F$2700,5,FALSE)</f>
        <v>446111</v>
      </c>
      <c r="H48" s="257">
        <f t="shared" ref="H48:H53" si="0">+ROUND(F48*G48,0)</f>
        <v>446111</v>
      </c>
    </row>
    <row r="49" spans="1:10">
      <c r="A49" s="253" t="s">
        <v>265</v>
      </c>
      <c r="B49" s="254" t="s">
        <v>147</v>
      </c>
      <c r="C49" s="255" t="s">
        <v>148</v>
      </c>
      <c r="D49" s="255" t="s">
        <v>138</v>
      </c>
      <c r="E49" s="255" t="s">
        <v>139</v>
      </c>
      <c r="F49" s="255">
        <v>2.2000000000000002</v>
      </c>
      <c r="G49" s="256">
        <f>+VLOOKUP(B49,[111]Insumos!$A$2:$F$2700,5,FALSE)</f>
        <v>39620</v>
      </c>
      <c r="H49" s="257">
        <f t="shared" si="0"/>
        <v>87164</v>
      </c>
    </row>
    <row r="50" spans="1:10">
      <c r="A50" s="253" t="s">
        <v>265</v>
      </c>
      <c r="B50" s="254" t="s">
        <v>157</v>
      </c>
      <c r="C50" s="255" t="s">
        <v>158</v>
      </c>
      <c r="D50" s="255" t="s">
        <v>142</v>
      </c>
      <c r="E50" s="255" t="s">
        <v>61</v>
      </c>
      <c r="F50" s="255">
        <v>0.1</v>
      </c>
      <c r="G50" s="256">
        <f>+VLOOKUP(B50,[111]Insumos!$A$2:$F$2700,5,FALSE)</f>
        <v>138578</v>
      </c>
      <c r="H50" s="257">
        <f t="shared" si="0"/>
        <v>13858</v>
      </c>
    </row>
    <row r="51" spans="1:10">
      <c r="A51" s="253" t="s">
        <v>265</v>
      </c>
      <c r="B51" s="254" t="s">
        <v>164</v>
      </c>
      <c r="C51" s="255" t="s">
        <v>165</v>
      </c>
      <c r="D51" s="255" t="s">
        <v>142</v>
      </c>
      <c r="E51" s="255" t="s">
        <v>61</v>
      </c>
      <c r="F51" s="255">
        <v>0.15</v>
      </c>
      <c r="G51" s="256">
        <f>+VLOOKUP(B51,[111]Insumos!$A$2:$F$2700,5,FALSE)</f>
        <v>54867</v>
      </c>
      <c r="H51" s="257">
        <f t="shared" si="0"/>
        <v>8230</v>
      </c>
    </row>
    <row r="52" spans="1:10">
      <c r="A52" s="253" t="s">
        <v>265</v>
      </c>
      <c r="B52" s="254" t="s">
        <v>289</v>
      </c>
      <c r="C52" s="255" t="s">
        <v>290</v>
      </c>
      <c r="D52" s="255" t="s">
        <v>129</v>
      </c>
      <c r="E52" s="255" t="s">
        <v>130</v>
      </c>
      <c r="F52" s="255">
        <v>1.5</v>
      </c>
      <c r="G52" s="256">
        <f>+VLOOKUP(B52,[111]Insumos!$A$2:$F$2700,5,FALSE)</f>
        <v>2679</v>
      </c>
      <c r="H52" s="257">
        <f t="shared" si="0"/>
        <v>4019</v>
      </c>
    </row>
    <row r="53" spans="1:10" ht="13.5" thickBot="1">
      <c r="A53" s="258" t="s">
        <v>265</v>
      </c>
      <c r="B53" s="259" t="s">
        <v>144</v>
      </c>
      <c r="C53" s="260" t="s">
        <v>145</v>
      </c>
      <c r="D53" s="260" t="s">
        <v>131</v>
      </c>
      <c r="E53" s="260" t="s">
        <v>130</v>
      </c>
      <c r="F53" s="260">
        <v>15</v>
      </c>
      <c r="G53" s="261">
        <f>+VLOOKUP(B53,[111]Insumos!$A$2:$F$2700,5,FALSE)</f>
        <v>1402</v>
      </c>
      <c r="H53" s="262">
        <f t="shared" si="0"/>
        <v>21030</v>
      </c>
    </row>
    <row r="54" spans="1:10" ht="13.5" thickBot="1"/>
    <row r="55" spans="1:10" ht="26.25">
      <c r="A55" s="264" t="s">
        <v>283</v>
      </c>
      <c r="B55" s="456" t="s">
        <v>124</v>
      </c>
      <c r="C55" s="463" t="s">
        <v>282</v>
      </c>
      <c r="D55" s="266" t="s">
        <v>125</v>
      </c>
      <c r="E55" s="266" t="s">
        <v>146</v>
      </c>
      <c r="F55" s="457"/>
      <c r="G55" s="458"/>
      <c r="H55" s="268">
        <f>+SUM(H56:H61)</f>
        <v>414728</v>
      </c>
      <c r="I55" s="269">
        <f>+$I$6</f>
        <v>1.3814</v>
      </c>
      <c r="J55" s="270">
        <f>ROUND(H55*I55,0)</f>
        <v>572905</v>
      </c>
    </row>
    <row r="56" spans="1:10">
      <c r="A56" s="253" t="s">
        <v>283</v>
      </c>
      <c r="B56" s="254" t="s">
        <v>175</v>
      </c>
      <c r="C56" s="255" t="s">
        <v>176</v>
      </c>
      <c r="D56" s="255" t="s">
        <v>161</v>
      </c>
      <c r="E56" s="255" t="s">
        <v>146</v>
      </c>
      <c r="F56" s="255">
        <v>0.61799999999999999</v>
      </c>
      <c r="G56" s="256">
        <f>+VLOOKUP(B56,[111]Insumos!$A$2:$F$2700,5,FALSE)</f>
        <v>446111</v>
      </c>
      <c r="H56" s="257">
        <f t="shared" ref="H56:H61" si="1">+ROUND(F56*G56,0)</f>
        <v>275697</v>
      </c>
    </row>
    <row r="57" spans="1:10">
      <c r="A57" s="253" t="s">
        <v>283</v>
      </c>
      <c r="B57" s="254" t="s">
        <v>147</v>
      </c>
      <c r="C57" s="255" t="s">
        <v>148</v>
      </c>
      <c r="D57" s="255" t="s">
        <v>138</v>
      </c>
      <c r="E57" s="255" t="s">
        <v>139</v>
      </c>
      <c r="F57" s="255">
        <v>2.5</v>
      </c>
      <c r="G57" s="256">
        <f>+VLOOKUP(B57,[111]Insumos!$A$2:$F$2700,5,FALSE)</f>
        <v>39620</v>
      </c>
      <c r="H57" s="257">
        <f t="shared" si="1"/>
        <v>99050</v>
      </c>
    </row>
    <row r="58" spans="1:10">
      <c r="A58" s="253" t="s">
        <v>283</v>
      </c>
      <c r="B58" s="254" t="s">
        <v>157</v>
      </c>
      <c r="C58" s="255" t="s">
        <v>158</v>
      </c>
      <c r="D58" s="255" t="s">
        <v>142</v>
      </c>
      <c r="E58" s="255" t="s">
        <v>61</v>
      </c>
      <c r="F58" s="255">
        <v>4.1000000000000002E-2</v>
      </c>
      <c r="G58" s="256">
        <f>+VLOOKUP(B58,[111]Insumos!$A$2:$F$2700,5,FALSE)</f>
        <v>138578</v>
      </c>
      <c r="H58" s="257">
        <f t="shared" si="1"/>
        <v>5682</v>
      </c>
    </row>
    <row r="59" spans="1:10">
      <c r="A59" s="253" t="s">
        <v>283</v>
      </c>
      <c r="B59" s="254" t="s">
        <v>127</v>
      </c>
      <c r="C59" s="255" t="s">
        <v>128</v>
      </c>
      <c r="D59" s="255" t="s">
        <v>129</v>
      </c>
      <c r="E59" s="255" t="s">
        <v>130</v>
      </c>
      <c r="F59" s="255">
        <v>0.5</v>
      </c>
      <c r="G59" s="256">
        <f>+VLOOKUP(B59,[111]Insumos!$A$2:$F$2700,5,FALSE)</f>
        <v>2679</v>
      </c>
      <c r="H59" s="257">
        <f t="shared" si="1"/>
        <v>1340</v>
      </c>
    </row>
    <row r="60" spans="1:10">
      <c r="A60" s="253" t="s">
        <v>283</v>
      </c>
      <c r="B60" s="254" t="s">
        <v>144</v>
      </c>
      <c r="C60" s="255" t="s">
        <v>145</v>
      </c>
      <c r="D60" s="255" t="s">
        <v>131</v>
      </c>
      <c r="E60" s="255" t="s">
        <v>130</v>
      </c>
      <c r="F60" s="255">
        <v>5.7</v>
      </c>
      <c r="G60" s="256">
        <f>+VLOOKUP(B60,[111]Insumos!$A$2:$F$2700,5,FALSE)</f>
        <v>1402</v>
      </c>
      <c r="H60" s="257">
        <f t="shared" si="1"/>
        <v>7991</v>
      </c>
    </row>
    <row r="61" spans="1:10" ht="13.5" thickBot="1">
      <c r="A61" s="258" t="s">
        <v>283</v>
      </c>
      <c r="B61" s="259" t="s">
        <v>291</v>
      </c>
      <c r="C61" s="260" t="s">
        <v>292</v>
      </c>
      <c r="D61" s="260" t="s">
        <v>131</v>
      </c>
      <c r="E61" s="260" t="s">
        <v>146</v>
      </c>
      <c r="F61" s="260">
        <v>0.41199999999999998</v>
      </c>
      <c r="G61" s="261">
        <f>+VLOOKUP(B61,[111]Insumos!$A$2:$F$2700,5,FALSE)</f>
        <v>60601</v>
      </c>
      <c r="H61" s="262">
        <f t="shared" si="1"/>
        <v>24968</v>
      </c>
    </row>
    <row r="62" spans="1:10" ht="13.5" thickBot="1"/>
    <row r="63" spans="1:10" ht="15">
      <c r="A63" s="264" t="s">
        <v>250</v>
      </c>
      <c r="B63" s="456" t="s">
        <v>124</v>
      </c>
      <c r="C63" s="463" t="s">
        <v>350</v>
      </c>
      <c r="D63" s="266" t="s">
        <v>125</v>
      </c>
      <c r="E63" s="266" t="s">
        <v>146</v>
      </c>
      <c r="F63" s="457"/>
      <c r="G63" s="458"/>
      <c r="H63" s="268">
        <f>+SUM(H64:H68)</f>
        <v>109343</v>
      </c>
      <c r="I63" s="269">
        <f>+$I$6</f>
        <v>1.3814</v>
      </c>
      <c r="J63" s="270">
        <f>ROUND(H63*I63,0)</f>
        <v>151046</v>
      </c>
    </row>
    <row r="64" spans="1:10">
      <c r="A64" s="253" t="s">
        <v>250</v>
      </c>
      <c r="B64" s="254" t="s">
        <v>150</v>
      </c>
      <c r="C64" s="255" t="s">
        <v>151</v>
      </c>
      <c r="D64" s="255" t="s">
        <v>138</v>
      </c>
      <c r="E64" s="255" t="s">
        <v>139</v>
      </c>
      <c r="F64" s="255">
        <v>0.4</v>
      </c>
      <c r="G64" s="256">
        <f>+VLOOKUP(B64,[111]Insumos!$A$2:$F$2700,5,FALSE)</f>
        <v>32545</v>
      </c>
      <c r="H64" s="257">
        <f>+ROUND(F64*G64,0)</f>
        <v>13018</v>
      </c>
    </row>
    <row r="65" spans="1:10">
      <c r="A65" s="253" t="s">
        <v>250</v>
      </c>
      <c r="B65" s="254" t="s">
        <v>153</v>
      </c>
      <c r="C65" s="255" t="s">
        <v>154</v>
      </c>
      <c r="D65" s="255" t="s">
        <v>142</v>
      </c>
      <c r="E65" s="255" t="s">
        <v>61</v>
      </c>
      <c r="F65" s="255">
        <v>0.5</v>
      </c>
      <c r="G65" s="256">
        <f>+VLOOKUP(B65,[111]Insumos!$A$2:$F$2700,5,FALSE)</f>
        <v>45733</v>
      </c>
      <c r="H65" s="257">
        <f>+ROUND(F65*G65,0)</f>
        <v>22867</v>
      </c>
    </row>
    <row r="66" spans="1:10">
      <c r="A66" s="253" t="s">
        <v>250</v>
      </c>
      <c r="B66" s="254" t="s">
        <v>127</v>
      </c>
      <c r="C66" s="255" t="s">
        <v>128</v>
      </c>
      <c r="D66" s="255" t="s">
        <v>129</v>
      </c>
      <c r="E66" s="255" t="s">
        <v>130</v>
      </c>
      <c r="F66" s="255">
        <v>0.5</v>
      </c>
      <c r="G66" s="256">
        <f>+VLOOKUP(B66,[111]Insumos!$A$2:$F$2700,5,FALSE)</f>
        <v>2679</v>
      </c>
      <c r="H66" s="257">
        <f>+ROUND(F66*G66,0)</f>
        <v>1340</v>
      </c>
    </row>
    <row r="67" spans="1:10">
      <c r="A67" s="253" t="s">
        <v>250</v>
      </c>
      <c r="B67" s="254" t="s">
        <v>144</v>
      </c>
      <c r="C67" s="255" t="s">
        <v>145</v>
      </c>
      <c r="D67" s="255" t="s">
        <v>131</v>
      </c>
      <c r="E67" s="255" t="s">
        <v>130</v>
      </c>
      <c r="F67" s="255">
        <v>2.1</v>
      </c>
      <c r="G67" s="256">
        <f>+VLOOKUP(B67,[111]Insumos!$A$2:$F$2700,5,FALSE)</f>
        <v>1402</v>
      </c>
      <c r="H67" s="257">
        <f>+ROUND(F67*G67,0)</f>
        <v>2944</v>
      </c>
    </row>
    <row r="68" spans="1:10" ht="13.5" thickBot="1">
      <c r="A68" s="258" t="s">
        <v>250</v>
      </c>
      <c r="B68" s="259" t="s">
        <v>155</v>
      </c>
      <c r="C68" s="260" t="s">
        <v>156</v>
      </c>
      <c r="D68" s="260" t="s">
        <v>131</v>
      </c>
      <c r="E68" s="260" t="s">
        <v>146</v>
      </c>
      <c r="F68" s="260">
        <v>1.3</v>
      </c>
      <c r="G68" s="261">
        <f>+VLOOKUP(B68,[111]Insumos!$A$2:$F$2700,5,FALSE)</f>
        <v>53211</v>
      </c>
      <c r="H68" s="262">
        <f>+ROUND(F68*G68,0)</f>
        <v>69174</v>
      </c>
    </row>
    <row r="69" spans="1:10" ht="13.5" thickBot="1">
      <c r="A69" s="459"/>
      <c r="B69" s="459"/>
      <c r="C69" s="459"/>
      <c r="D69" s="459"/>
      <c r="E69" s="459"/>
      <c r="F69" s="459"/>
      <c r="G69" s="459"/>
      <c r="H69" s="459"/>
    </row>
    <row r="70" spans="1:10" ht="15">
      <c r="A70" s="264" t="s">
        <v>276</v>
      </c>
      <c r="B70" s="456" t="s">
        <v>124</v>
      </c>
      <c r="C70" s="266" t="s">
        <v>270</v>
      </c>
      <c r="D70" s="266" t="s">
        <v>125</v>
      </c>
      <c r="E70" s="266" t="s">
        <v>135</v>
      </c>
      <c r="F70" s="457"/>
      <c r="G70" s="458"/>
      <c r="H70" s="268">
        <f>+SUM(H71:H74)</f>
        <v>5705</v>
      </c>
      <c r="I70" s="269">
        <f>+$I$6</f>
        <v>1.3814</v>
      </c>
      <c r="J70" s="270">
        <f>ROUND(H70*I70,0)</f>
        <v>7881</v>
      </c>
    </row>
    <row r="71" spans="1:10">
      <c r="A71" s="253" t="s">
        <v>276</v>
      </c>
      <c r="B71" s="254" t="s">
        <v>136</v>
      </c>
      <c r="C71" s="255" t="s">
        <v>137</v>
      </c>
      <c r="D71" s="255" t="s">
        <v>138</v>
      </c>
      <c r="E71" s="255" t="s">
        <v>139</v>
      </c>
      <c r="F71" s="255">
        <v>3.4000000000000002E-2</v>
      </c>
      <c r="G71" s="256">
        <f>+VLOOKUP(B71,[111]Insumos!$A$2:$F$2700,5,FALSE)</f>
        <v>18395</v>
      </c>
      <c r="H71" s="257">
        <f>+ROUND(F71*G71,0)</f>
        <v>625</v>
      </c>
    </row>
    <row r="72" spans="1:10">
      <c r="A72" s="253" t="s">
        <v>276</v>
      </c>
      <c r="B72" s="254" t="s">
        <v>157</v>
      </c>
      <c r="C72" s="255" t="s">
        <v>158</v>
      </c>
      <c r="D72" s="255" t="s">
        <v>142</v>
      </c>
      <c r="E72" s="255" t="s">
        <v>61</v>
      </c>
      <c r="F72" s="255">
        <v>1E-3</v>
      </c>
      <c r="G72" s="256">
        <f>+VLOOKUP(B72,[111]Insumos!$A$2:$F$2700,5,FALSE)</f>
        <v>138578</v>
      </c>
      <c r="H72" s="257">
        <f>+ROUND(F72*G72,0)</f>
        <v>139</v>
      </c>
    </row>
    <row r="73" spans="1:10">
      <c r="A73" s="253" t="s">
        <v>276</v>
      </c>
      <c r="B73" s="254" t="s">
        <v>144</v>
      </c>
      <c r="C73" s="255" t="s">
        <v>145</v>
      </c>
      <c r="D73" s="255" t="s">
        <v>131</v>
      </c>
      <c r="E73" s="255" t="s">
        <v>130</v>
      </c>
      <c r="F73" s="255">
        <v>3.0000000000000001E-3</v>
      </c>
      <c r="G73" s="256">
        <f>+VLOOKUP(B73,[111]Insumos!$A$2:$F$2700,5,FALSE)</f>
        <v>1402</v>
      </c>
      <c r="H73" s="257">
        <f>+ROUND(F73*G73,0)</f>
        <v>4</v>
      </c>
    </row>
    <row r="74" spans="1:10" ht="13.5" thickBot="1">
      <c r="A74" s="258" t="s">
        <v>276</v>
      </c>
      <c r="B74" s="259" t="s">
        <v>293</v>
      </c>
      <c r="C74" s="260" t="s">
        <v>294</v>
      </c>
      <c r="D74" s="260" t="s">
        <v>131</v>
      </c>
      <c r="E74" s="260" t="s">
        <v>135</v>
      </c>
      <c r="F74" s="260">
        <v>1.05</v>
      </c>
      <c r="G74" s="261">
        <f>+VLOOKUP(B74,[111]Insumos!$A$2:$F$2700,5,FALSE)</f>
        <v>4702</v>
      </c>
      <c r="H74" s="262">
        <f>+ROUND(F74*G74,0)</f>
        <v>4937</v>
      </c>
    </row>
    <row r="75" spans="1:10" ht="13.5" thickBot="1"/>
    <row r="76" spans="1:10" ht="26.25">
      <c r="A76" s="264" t="s">
        <v>252</v>
      </c>
      <c r="B76" s="456" t="s">
        <v>124</v>
      </c>
      <c r="C76" s="463" t="s">
        <v>251</v>
      </c>
      <c r="D76" s="266" t="s">
        <v>125</v>
      </c>
      <c r="E76" s="266" t="s">
        <v>126</v>
      </c>
      <c r="F76" s="457"/>
      <c r="G76" s="458"/>
      <c r="H76" s="268">
        <f>+SUM(H77:H83)</f>
        <v>887562</v>
      </c>
      <c r="I76" s="269">
        <f>+$I$6</f>
        <v>1.3814</v>
      </c>
      <c r="J76" s="270">
        <f>ROUND(H76*I76,0)</f>
        <v>1226078</v>
      </c>
    </row>
    <row r="77" spans="1:10">
      <c r="A77" s="253" t="s">
        <v>252</v>
      </c>
      <c r="B77" s="254" t="s">
        <v>295</v>
      </c>
      <c r="C77" s="255" t="s">
        <v>296</v>
      </c>
      <c r="D77" s="255" t="s">
        <v>138</v>
      </c>
      <c r="E77" s="255" t="s">
        <v>139</v>
      </c>
      <c r="F77" s="255">
        <v>2.1</v>
      </c>
      <c r="G77" s="256">
        <f>+VLOOKUP(B77,[111]Insumos!$A$2:$F$2700,5,FALSE)</f>
        <v>28013</v>
      </c>
      <c r="H77" s="257">
        <f t="shared" ref="H77:H83" si="2">+ROUND(F77*G77,0)</f>
        <v>58827</v>
      </c>
    </row>
    <row r="78" spans="1:10">
      <c r="A78" s="253" t="s">
        <v>252</v>
      </c>
      <c r="B78" s="254" t="s">
        <v>157</v>
      </c>
      <c r="C78" s="255" t="s">
        <v>158</v>
      </c>
      <c r="D78" s="255" t="s">
        <v>142</v>
      </c>
      <c r="E78" s="255" t="s">
        <v>61</v>
      </c>
      <c r="F78" s="255">
        <v>0.127</v>
      </c>
      <c r="G78" s="256">
        <f>+VLOOKUP(B78,[111]Insumos!$A$2:$F$2700,5,FALSE)</f>
        <v>138578</v>
      </c>
      <c r="H78" s="257">
        <f t="shared" si="2"/>
        <v>17599</v>
      </c>
    </row>
    <row r="79" spans="1:10">
      <c r="A79" s="253" t="s">
        <v>252</v>
      </c>
      <c r="B79" s="254" t="s">
        <v>127</v>
      </c>
      <c r="C79" s="255" t="s">
        <v>128</v>
      </c>
      <c r="D79" s="255" t="s">
        <v>129</v>
      </c>
      <c r="E79" s="255" t="s">
        <v>130</v>
      </c>
      <c r="F79" s="255">
        <v>0.15</v>
      </c>
      <c r="G79" s="256">
        <f>+VLOOKUP(B79,[111]Insumos!$A$2:$F$2700,5,FALSE)</f>
        <v>2679</v>
      </c>
      <c r="H79" s="257">
        <f t="shared" si="2"/>
        <v>402</v>
      </c>
    </row>
    <row r="80" spans="1:10">
      <c r="A80" s="253" t="s">
        <v>252</v>
      </c>
      <c r="B80" s="254" t="s">
        <v>144</v>
      </c>
      <c r="C80" s="255" t="s">
        <v>145</v>
      </c>
      <c r="D80" s="255" t="s">
        <v>131</v>
      </c>
      <c r="E80" s="255" t="s">
        <v>130</v>
      </c>
      <c r="F80" s="255">
        <v>2.7</v>
      </c>
      <c r="G80" s="256">
        <f>+VLOOKUP(B80,[111]Insumos!$A$2:$F$2700,5,FALSE)</f>
        <v>1402</v>
      </c>
      <c r="H80" s="257">
        <f t="shared" si="2"/>
        <v>3785</v>
      </c>
    </row>
    <row r="81" spans="1:10">
      <c r="A81" s="253" t="s">
        <v>252</v>
      </c>
      <c r="B81" s="254" t="s">
        <v>297</v>
      </c>
      <c r="C81" s="255" t="s">
        <v>298</v>
      </c>
      <c r="D81" s="255" t="s">
        <v>131</v>
      </c>
      <c r="E81" s="255" t="s">
        <v>130</v>
      </c>
      <c r="F81" s="255">
        <v>0.16300000000000001</v>
      </c>
      <c r="G81" s="256">
        <f>+VLOOKUP(B81,[111]Insumos!$A$2:$F$2700,5,FALSE)</f>
        <v>146526</v>
      </c>
      <c r="H81" s="257">
        <f t="shared" si="2"/>
        <v>23884</v>
      </c>
    </row>
    <row r="82" spans="1:10">
      <c r="A82" s="253" t="s">
        <v>252</v>
      </c>
      <c r="B82" s="254" t="s">
        <v>299</v>
      </c>
      <c r="C82" s="255" t="s">
        <v>300</v>
      </c>
      <c r="D82" s="255" t="s">
        <v>131</v>
      </c>
      <c r="E82" s="255" t="s">
        <v>130</v>
      </c>
      <c r="F82" s="255">
        <v>6.6000000000000003E-2</v>
      </c>
      <c r="G82" s="256">
        <f>+VLOOKUP(B82,[111]Insumos!$A$2:$F$2700,5,FALSE)</f>
        <v>31817</v>
      </c>
      <c r="H82" s="257">
        <f t="shared" si="2"/>
        <v>2100</v>
      </c>
    </row>
    <row r="83" spans="1:10" ht="13.5" thickBot="1">
      <c r="A83" s="258" t="s">
        <v>252</v>
      </c>
      <c r="B83" s="259" t="s">
        <v>301</v>
      </c>
      <c r="C83" s="260" t="s">
        <v>302</v>
      </c>
      <c r="D83" s="260" t="s">
        <v>131</v>
      </c>
      <c r="E83" s="260" t="s">
        <v>170</v>
      </c>
      <c r="F83" s="260">
        <v>1.05</v>
      </c>
      <c r="G83" s="261">
        <f>+VLOOKUP(B83,[111]Insumos!$A$2:$F$2700,5,FALSE)</f>
        <v>743776</v>
      </c>
      <c r="H83" s="262">
        <f t="shared" si="2"/>
        <v>780965</v>
      </c>
    </row>
    <row r="84" spans="1:10" ht="13.5" thickBot="1"/>
    <row r="85" spans="1:10" ht="26.25">
      <c r="A85" s="264" t="s">
        <v>269</v>
      </c>
      <c r="B85" s="456" t="s">
        <v>124</v>
      </c>
      <c r="C85" s="463" t="s">
        <v>268</v>
      </c>
      <c r="D85" s="266" t="s">
        <v>125</v>
      </c>
      <c r="E85" s="266" t="s">
        <v>126</v>
      </c>
      <c r="F85" s="457"/>
      <c r="G85" s="458"/>
      <c r="H85" s="268">
        <f>+SUM(H86:H90)</f>
        <v>25315</v>
      </c>
      <c r="I85" s="269">
        <f>+$I$6</f>
        <v>1.3814</v>
      </c>
      <c r="J85" s="270">
        <f>ROUND(H85*I85,0)</f>
        <v>34970</v>
      </c>
    </row>
    <row r="86" spans="1:10">
      <c r="A86" s="253" t="s">
        <v>269</v>
      </c>
      <c r="B86" s="254" t="s">
        <v>150</v>
      </c>
      <c r="C86" s="255" t="s">
        <v>151</v>
      </c>
      <c r="D86" s="255" t="s">
        <v>138</v>
      </c>
      <c r="E86" s="255" t="s">
        <v>139</v>
      </c>
      <c r="F86" s="255">
        <v>0.2</v>
      </c>
      <c r="G86" s="256">
        <f>+VLOOKUP(B86,[111]Insumos!$A$2:$F$2700,5,FALSE)</f>
        <v>32545</v>
      </c>
      <c r="H86" s="257">
        <f>+ROUND(F86*G86,0)</f>
        <v>6509</v>
      </c>
    </row>
    <row r="87" spans="1:10">
      <c r="A87" s="253" t="s">
        <v>269</v>
      </c>
      <c r="B87" s="254" t="s">
        <v>157</v>
      </c>
      <c r="C87" s="255" t="s">
        <v>158</v>
      </c>
      <c r="D87" s="255" t="s">
        <v>142</v>
      </c>
      <c r="E87" s="255" t="s">
        <v>61</v>
      </c>
      <c r="F87" s="255">
        <v>2E-3</v>
      </c>
      <c r="G87" s="256">
        <f>+VLOOKUP(B87,[111]Insumos!$A$2:$F$2700,5,FALSE)</f>
        <v>138578</v>
      </c>
      <c r="H87" s="257">
        <f>+ROUND(F87*G87,0)</f>
        <v>277</v>
      </c>
    </row>
    <row r="88" spans="1:10">
      <c r="A88" s="253" t="s">
        <v>269</v>
      </c>
      <c r="B88" s="254" t="s">
        <v>127</v>
      </c>
      <c r="C88" s="255" t="s">
        <v>128</v>
      </c>
      <c r="D88" s="255" t="s">
        <v>129</v>
      </c>
      <c r="E88" s="255" t="s">
        <v>130</v>
      </c>
      <c r="F88" s="255">
        <v>0.3</v>
      </c>
      <c r="G88" s="256">
        <f>+VLOOKUP(B88,[111]Insumos!$A$2:$F$2700,5,FALSE)</f>
        <v>2679</v>
      </c>
      <c r="H88" s="257">
        <f>+ROUND(F88*G88,0)</f>
        <v>804</v>
      </c>
    </row>
    <row r="89" spans="1:10">
      <c r="A89" s="253" t="s">
        <v>269</v>
      </c>
      <c r="B89" s="254" t="s">
        <v>144</v>
      </c>
      <c r="C89" s="255" t="s">
        <v>145</v>
      </c>
      <c r="D89" s="255" t="s">
        <v>131</v>
      </c>
      <c r="E89" s="255" t="s">
        <v>130</v>
      </c>
      <c r="F89" s="255">
        <v>0.4</v>
      </c>
      <c r="G89" s="256">
        <f>+VLOOKUP(B89,[111]Insumos!$A$2:$F$2700,5,FALSE)</f>
        <v>1402</v>
      </c>
      <c r="H89" s="257">
        <f>+ROUND(F89*G89,0)</f>
        <v>561</v>
      </c>
    </row>
    <row r="90" spans="1:10" ht="13.5" thickBot="1">
      <c r="A90" s="258" t="s">
        <v>269</v>
      </c>
      <c r="B90" s="259" t="s">
        <v>303</v>
      </c>
      <c r="C90" s="260" t="s">
        <v>304</v>
      </c>
      <c r="D90" s="260" t="s">
        <v>131</v>
      </c>
      <c r="E90" s="260" t="s">
        <v>170</v>
      </c>
      <c r="F90" s="260">
        <v>1.03</v>
      </c>
      <c r="G90" s="261">
        <f>+VLOOKUP(B90,[111]Insumos!$A$2:$F$2700,5,FALSE)</f>
        <v>16664</v>
      </c>
      <c r="H90" s="262">
        <f>+ROUND(F90*G90,0)</f>
        <v>17164</v>
      </c>
    </row>
    <row r="91" spans="1:10" ht="15.75" thickBot="1">
      <c r="A91" s="460"/>
      <c r="B91" s="460"/>
      <c r="C91" s="461"/>
      <c r="D91" s="461"/>
      <c r="E91" s="461"/>
      <c r="F91" s="461"/>
      <c r="G91" s="462"/>
      <c r="H91" s="462"/>
      <c r="I91" s="269"/>
      <c r="J91" s="270"/>
    </row>
    <row r="92" spans="1:10" ht="26.25">
      <c r="A92" s="264" t="s">
        <v>272</v>
      </c>
      <c r="B92" s="456" t="s">
        <v>124</v>
      </c>
      <c r="C92" s="463" t="s">
        <v>271</v>
      </c>
      <c r="D92" s="266" t="s">
        <v>125</v>
      </c>
      <c r="E92" s="266" t="s">
        <v>146</v>
      </c>
      <c r="F92" s="457"/>
      <c r="G92" s="458"/>
      <c r="H92" s="268">
        <f>+SUM(H93:H98)</f>
        <v>399430</v>
      </c>
      <c r="I92" s="269">
        <f>+$I$6</f>
        <v>1.3814</v>
      </c>
      <c r="J92" s="270">
        <f>ROUND(H92*I92,0)</f>
        <v>551773</v>
      </c>
    </row>
    <row r="93" spans="1:10">
      <c r="A93" s="253" t="s">
        <v>272</v>
      </c>
      <c r="B93" s="254" t="s">
        <v>184</v>
      </c>
      <c r="C93" s="255" t="s">
        <v>185</v>
      </c>
      <c r="D93" s="255" t="s">
        <v>161</v>
      </c>
      <c r="E93" s="255" t="s">
        <v>146</v>
      </c>
      <c r="F93" s="255">
        <v>0.45</v>
      </c>
      <c r="G93" s="256">
        <f>+VLOOKUP(B93,[111]Insumos!$A$2:$F$2700,5,FALSE)</f>
        <v>475556</v>
      </c>
      <c r="H93" s="257">
        <f t="shared" ref="H93:H98" si="3">+ROUND(F93*G93,0)</f>
        <v>214000</v>
      </c>
    </row>
    <row r="94" spans="1:10">
      <c r="A94" s="253" t="s">
        <v>272</v>
      </c>
      <c r="B94" s="254" t="s">
        <v>180</v>
      </c>
      <c r="C94" s="255" t="s">
        <v>181</v>
      </c>
      <c r="D94" s="255" t="s">
        <v>138</v>
      </c>
      <c r="E94" s="255" t="s">
        <v>139</v>
      </c>
      <c r="F94" s="255">
        <v>2.2999999999999998</v>
      </c>
      <c r="G94" s="256">
        <f>+VLOOKUP(B94,[111]Insumos!$A$2:$F$2700,5,FALSE)</f>
        <v>53770</v>
      </c>
      <c r="H94" s="257">
        <f t="shared" si="3"/>
        <v>123671</v>
      </c>
    </row>
    <row r="95" spans="1:10">
      <c r="A95" s="253" t="s">
        <v>272</v>
      </c>
      <c r="B95" s="254" t="s">
        <v>157</v>
      </c>
      <c r="C95" s="255" t="s">
        <v>158</v>
      </c>
      <c r="D95" s="255" t="s">
        <v>142</v>
      </c>
      <c r="E95" s="255" t="s">
        <v>61</v>
      </c>
      <c r="F95" s="255">
        <v>3.5000000000000003E-2</v>
      </c>
      <c r="G95" s="256">
        <f>+VLOOKUP(B95,[111]Insumos!$A$2:$F$2700,5,FALSE)</f>
        <v>138578</v>
      </c>
      <c r="H95" s="257">
        <f t="shared" si="3"/>
        <v>4850</v>
      </c>
    </row>
    <row r="96" spans="1:10">
      <c r="A96" s="253" t="s">
        <v>272</v>
      </c>
      <c r="B96" s="254" t="s">
        <v>127</v>
      </c>
      <c r="C96" s="255" t="s">
        <v>128</v>
      </c>
      <c r="D96" s="255" t="s">
        <v>129</v>
      </c>
      <c r="E96" s="255" t="s">
        <v>130</v>
      </c>
      <c r="F96" s="255">
        <v>2.2999999999999998</v>
      </c>
      <c r="G96" s="256">
        <f>+VLOOKUP(B96,[111]Insumos!$A$2:$F$2700,5,FALSE)</f>
        <v>2679</v>
      </c>
      <c r="H96" s="257">
        <f t="shared" si="3"/>
        <v>6162</v>
      </c>
    </row>
    <row r="97" spans="1:10" ht="15">
      <c r="A97" s="253" t="s">
        <v>272</v>
      </c>
      <c r="B97" s="254" t="s">
        <v>144</v>
      </c>
      <c r="C97" s="255" t="s">
        <v>145</v>
      </c>
      <c r="D97" s="255" t="s">
        <v>131</v>
      </c>
      <c r="E97" s="255" t="s">
        <v>130</v>
      </c>
      <c r="F97" s="255">
        <v>8.1</v>
      </c>
      <c r="G97" s="256">
        <f>+VLOOKUP(B97,[111]Insumos!$A$2:$F$2700,5,FALSE)</f>
        <v>1402</v>
      </c>
      <c r="H97" s="257">
        <f t="shared" si="3"/>
        <v>11356</v>
      </c>
      <c r="I97" s="269"/>
      <c r="J97" s="270"/>
    </row>
    <row r="98" spans="1:10" ht="13.5" thickBot="1">
      <c r="A98" s="258" t="s">
        <v>272</v>
      </c>
      <c r="B98" s="259" t="s">
        <v>291</v>
      </c>
      <c r="C98" s="260" t="s">
        <v>292</v>
      </c>
      <c r="D98" s="260" t="s">
        <v>131</v>
      </c>
      <c r="E98" s="260" t="s">
        <v>146</v>
      </c>
      <c r="F98" s="260">
        <v>0.65</v>
      </c>
      <c r="G98" s="261">
        <f>+VLOOKUP(B98,[111]Insumos!$A$2:$F$2700,5,FALSE)</f>
        <v>60601</v>
      </c>
      <c r="H98" s="262">
        <f t="shared" si="3"/>
        <v>39391</v>
      </c>
    </row>
    <row r="99" spans="1:10" ht="13.5" thickBot="1">
      <c r="A99" s="391"/>
      <c r="B99" s="391"/>
      <c r="C99" s="392"/>
      <c r="D99" s="392"/>
      <c r="E99" s="392"/>
      <c r="F99" s="392"/>
      <c r="G99" s="393"/>
      <c r="H99" s="393"/>
    </row>
    <row r="100" spans="1:10" ht="26.25">
      <c r="A100" s="264" t="s">
        <v>254</v>
      </c>
      <c r="B100" s="456" t="s">
        <v>124</v>
      </c>
      <c r="C100" s="463" t="s">
        <v>340</v>
      </c>
      <c r="D100" s="266" t="s">
        <v>125</v>
      </c>
      <c r="E100" s="266" t="s">
        <v>130</v>
      </c>
      <c r="F100" s="457"/>
      <c r="G100" s="458"/>
      <c r="H100" s="268">
        <f>+SUM(H101:H112)</f>
        <v>1580758</v>
      </c>
      <c r="I100" s="269">
        <f>+$I$6</f>
        <v>1.3814</v>
      </c>
      <c r="J100" s="270">
        <f>ROUND(H100*I100,0)</f>
        <v>2183659</v>
      </c>
    </row>
    <row r="101" spans="1:10">
      <c r="A101" s="253" t="s">
        <v>254</v>
      </c>
      <c r="B101" s="254" t="s">
        <v>305</v>
      </c>
      <c r="C101" s="255" t="s">
        <v>306</v>
      </c>
      <c r="D101" s="255" t="s">
        <v>161</v>
      </c>
      <c r="E101" s="255" t="s">
        <v>179</v>
      </c>
      <c r="F101" s="255">
        <v>66</v>
      </c>
      <c r="G101" s="256">
        <f>+VLOOKUP(B101,[111]Insumos!$A$2:$F$2700,5,FALSE)</f>
        <v>5608</v>
      </c>
      <c r="H101" s="257">
        <f t="shared" ref="H101:H112" si="4">+ROUND(F101*G101,0)</f>
        <v>370128</v>
      </c>
    </row>
    <row r="102" spans="1:10">
      <c r="A102" s="253" t="s">
        <v>254</v>
      </c>
      <c r="B102" s="254" t="s">
        <v>175</v>
      </c>
      <c r="C102" s="255" t="s">
        <v>176</v>
      </c>
      <c r="D102" s="255" t="s">
        <v>161</v>
      </c>
      <c r="E102" s="255" t="s">
        <v>146</v>
      </c>
      <c r="F102" s="255">
        <v>1.1000000000000001</v>
      </c>
      <c r="G102" s="256">
        <f>+VLOOKUP(B102,[111]Insumos!$A$2:$F$2700,5,FALSE)</f>
        <v>446111</v>
      </c>
      <c r="H102" s="257">
        <f t="shared" si="4"/>
        <v>490722</v>
      </c>
    </row>
    <row r="103" spans="1:10">
      <c r="A103" s="253" t="s">
        <v>254</v>
      </c>
      <c r="B103" s="254" t="s">
        <v>147</v>
      </c>
      <c r="C103" s="255" t="s">
        <v>148</v>
      </c>
      <c r="D103" s="255" t="s">
        <v>138</v>
      </c>
      <c r="E103" s="255" t="s">
        <v>139</v>
      </c>
      <c r="F103" s="255">
        <v>12.6</v>
      </c>
      <c r="G103" s="256">
        <f>+VLOOKUP(B103,[111]Insumos!$A$2:$F$2700,5,FALSE)</f>
        <v>39620</v>
      </c>
      <c r="H103" s="257">
        <f t="shared" si="4"/>
        <v>499212</v>
      </c>
    </row>
    <row r="104" spans="1:10">
      <c r="A104" s="253" t="s">
        <v>254</v>
      </c>
      <c r="B104" s="254" t="s">
        <v>307</v>
      </c>
      <c r="C104" s="255" t="s">
        <v>308</v>
      </c>
      <c r="D104" s="255" t="s">
        <v>142</v>
      </c>
      <c r="E104" s="255" t="s">
        <v>309</v>
      </c>
      <c r="F104" s="255">
        <v>2</v>
      </c>
      <c r="G104" s="256">
        <f>+VLOOKUP(B104,[111]Insumos!$A$2:$F$2700,5,FALSE)</f>
        <v>8301</v>
      </c>
      <c r="H104" s="257">
        <f t="shared" si="4"/>
        <v>16602</v>
      </c>
    </row>
    <row r="105" spans="1:10">
      <c r="A105" s="253" t="s">
        <v>254</v>
      </c>
      <c r="B105" s="254" t="s">
        <v>157</v>
      </c>
      <c r="C105" s="255" t="s">
        <v>158</v>
      </c>
      <c r="D105" s="255" t="s">
        <v>142</v>
      </c>
      <c r="E105" s="255" t="s">
        <v>61</v>
      </c>
      <c r="F105" s="255">
        <v>0.14000000000000001</v>
      </c>
      <c r="G105" s="256">
        <f>+VLOOKUP(B105,[111]Insumos!$A$2:$F$2700,5,FALSE)</f>
        <v>138578</v>
      </c>
      <c r="H105" s="257">
        <f t="shared" si="4"/>
        <v>19401</v>
      </c>
    </row>
    <row r="106" spans="1:10">
      <c r="A106" s="253" t="s">
        <v>254</v>
      </c>
      <c r="B106" s="254" t="s">
        <v>164</v>
      </c>
      <c r="C106" s="255" t="s">
        <v>165</v>
      </c>
      <c r="D106" s="255" t="s">
        <v>142</v>
      </c>
      <c r="E106" s="255" t="s">
        <v>61</v>
      </c>
      <c r="F106" s="255">
        <v>0.4</v>
      </c>
      <c r="G106" s="256">
        <f>+VLOOKUP(B106,[111]Insumos!$A$2:$F$2700,5,FALSE)</f>
        <v>54867</v>
      </c>
      <c r="H106" s="257">
        <f t="shared" si="4"/>
        <v>21947</v>
      </c>
    </row>
    <row r="107" spans="1:10">
      <c r="A107" s="253" t="s">
        <v>254</v>
      </c>
      <c r="B107" s="254" t="s">
        <v>127</v>
      </c>
      <c r="C107" s="255" t="s">
        <v>128</v>
      </c>
      <c r="D107" s="255" t="s">
        <v>129</v>
      </c>
      <c r="E107" s="255" t="s">
        <v>130</v>
      </c>
      <c r="F107" s="255">
        <v>0.5</v>
      </c>
      <c r="G107" s="256">
        <f>+VLOOKUP(B107,[111]Insumos!$A$2:$F$2700,5,FALSE)</f>
        <v>2679</v>
      </c>
      <c r="H107" s="257">
        <f t="shared" si="4"/>
        <v>1340</v>
      </c>
    </row>
    <row r="108" spans="1:10">
      <c r="A108" s="253" t="s">
        <v>254</v>
      </c>
      <c r="B108" s="254" t="s">
        <v>144</v>
      </c>
      <c r="C108" s="255" t="s">
        <v>145</v>
      </c>
      <c r="D108" s="255" t="s">
        <v>131</v>
      </c>
      <c r="E108" s="255" t="s">
        <v>130</v>
      </c>
      <c r="F108" s="255">
        <v>32</v>
      </c>
      <c r="G108" s="256">
        <f>+VLOOKUP(B108,[111]Insumos!$A$2:$F$2700,5,FALSE)</f>
        <v>1402</v>
      </c>
      <c r="H108" s="257">
        <f t="shared" si="4"/>
        <v>44864</v>
      </c>
    </row>
    <row r="109" spans="1:10" ht="15">
      <c r="A109" s="253" t="s">
        <v>254</v>
      </c>
      <c r="B109" s="254" t="s">
        <v>132</v>
      </c>
      <c r="C109" s="255" t="s">
        <v>133</v>
      </c>
      <c r="D109" s="255" t="s">
        <v>131</v>
      </c>
      <c r="E109" s="255" t="s">
        <v>134</v>
      </c>
      <c r="F109" s="255">
        <v>3.5</v>
      </c>
      <c r="G109" s="256">
        <f>+VLOOKUP(B109,[111]Insumos!$A$2:$F$2700,5,FALSE)</f>
        <v>3787</v>
      </c>
      <c r="H109" s="257">
        <f t="shared" si="4"/>
        <v>13255</v>
      </c>
      <c r="I109" s="269"/>
      <c r="J109" s="270"/>
    </row>
    <row r="110" spans="1:10">
      <c r="A110" s="253" t="s">
        <v>254</v>
      </c>
      <c r="B110" s="254" t="s">
        <v>310</v>
      </c>
      <c r="C110" s="255" t="s">
        <v>311</v>
      </c>
      <c r="D110" s="255" t="s">
        <v>131</v>
      </c>
      <c r="E110" s="255" t="s">
        <v>170</v>
      </c>
      <c r="F110" s="255">
        <v>8</v>
      </c>
      <c r="G110" s="256">
        <f>+VLOOKUP(B110,[111]Insumos!$A$2:$F$2700,5,FALSE)</f>
        <v>9145</v>
      </c>
      <c r="H110" s="257">
        <f t="shared" si="4"/>
        <v>73160</v>
      </c>
    </row>
    <row r="111" spans="1:10">
      <c r="A111" s="253" t="s">
        <v>254</v>
      </c>
      <c r="B111" s="254" t="s">
        <v>312</v>
      </c>
      <c r="C111" s="255" t="s">
        <v>313</v>
      </c>
      <c r="D111" s="255" t="s">
        <v>131</v>
      </c>
      <c r="E111" s="255" t="s">
        <v>170</v>
      </c>
      <c r="F111" s="255">
        <v>6</v>
      </c>
      <c r="G111" s="256">
        <f>+VLOOKUP(B111,[111]Insumos!$A$2:$F$2700,5,FALSE)</f>
        <v>3296</v>
      </c>
      <c r="H111" s="257">
        <f t="shared" si="4"/>
        <v>19776</v>
      </c>
    </row>
    <row r="112" spans="1:10" ht="13.5" thickBot="1">
      <c r="A112" s="258" t="s">
        <v>254</v>
      </c>
      <c r="B112" s="259" t="s">
        <v>314</v>
      </c>
      <c r="C112" s="260" t="s">
        <v>315</v>
      </c>
      <c r="D112" s="260" t="s">
        <v>131</v>
      </c>
      <c r="E112" s="260" t="s">
        <v>170</v>
      </c>
      <c r="F112" s="260">
        <v>5.5</v>
      </c>
      <c r="G112" s="261">
        <f>+VLOOKUP(B112,[111]Insumos!$A$2:$F$2700,5,FALSE)</f>
        <v>1882</v>
      </c>
      <c r="H112" s="262">
        <f t="shared" si="4"/>
        <v>10351</v>
      </c>
    </row>
    <row r="113" spans="1:10" ht="13.5" thickBot="1">
      <c r="A113" s="391"/>
      <c r="B113" s="391"/>
      <c r="C113" s="392"/>
      <c r="D113" s="392"/>
      <c r="E113" s="392"/>
      <c r="F113" s="392"/>
      <c r="G113" s="393"/>
      <c r="H113" s="393"/>
    </row>
    <row r="114" spans="1:10" ht="26.25">
      <c r="A114" s="264" t="s">
        <v>256</v>
      </c>
      <c r="B114" s="456" t="s">
        <v>124</v>
      </c>
      <c r="C114" s="463" t="s">
        <v>255</v>
      </c>
      <c r="D114" s="266" t="s">
        <v>125</v>
      </c>
      <c r="E114" s="266" t="s">
        <v>130</v>
      </c>
      <c r="F114" s="457"/>
      <c r="G114" s="458"/>
      <c r="H114" s="268">
        <f>+SUM(H115:H124)</f>
        <v>500530</v>
      </c>
      <c r="I114" s="269">
        <f>+$I$6</f>
        <v>1.3814</v>
      </c>
      <c r="J114" s="270">
        <f>ROUND(H114*I114,0)</f>
        <v>691432</v>
      </c>
    </row>
    <row r="115" spans="1:10">
      <c r="A115" s="253" t="s">
        <v>256</v>
      </c>
      <c r="B115" s="254" t="s">
        <v>305</v>
      </c>
      <c r="C115" s="255" t="s">
        <v>306</v>
      </c>
      <c r="D115" s="255" t="s">
        <v>161</v>
      </c>
      <c r="E115" s="255" t="s">
        <v>179</v>
      </c>
      <c r="F115" s="255">
        <v>0.25</v>
      </c>
      <c r="G115" s="256">
        <f>+VLOOKUP(B115,[111]Insumos!$A$2:$F$2700,5,FALSE)</f>
        <v>5608</v>
      </c>
      <c r="H115" s="257">
        <f t="shared" ref="H115:H124" si="5">+ROUND(F115*G115,0)</f>
        <v>1402</v>
      </c>
    </row>
    <row r="116" spans="1:10">
      <c r="A116" s="253" t="s">
        <v>256</v>
      </c>
      <c r="B116" s="254" t="s">
        <v>175</v>
      </c>
      <c r="C116" s="255" t="s">
        <v>176</v>
      </c>
      <c r="D116" s="255" t="s">
        <v>161</v>
      </c>
      <c r="E116" s="255" t="s">
        <v>146</v>
      </c>
      <c r="F116" s="255">
        <v>1.03</v>
      </c>
      <c r="G116" s="256">
        <f>+VLOOKUP(B116,[111]Insumos!$A$2:$F$2700,5,FALSE)</f>
        <v>446111</v>
      </c>
      <c r="H116" s="257">
        <f t="shared" si="5"/>
        <v>459494</v>
      </c>
    </row>
    <row r="117" spans="1:10">
      <c r="A117" s="253" t="s">
        <v>256</v>
      </c>
      <c r="B117" s="254" t="s">
        <v>150</v>
      </c>
      <c r="C117" s="255" t="s">
        <v>151</v>
      </c>
      <c r="D117" s="255" t="s">
        <v>138</v>
      </c>
      <c r="E117" s="255" t="s">
        <v>139</v>
      </c>
      <c r="F117" s="255">
        <v>0.8</v>
      </c>
      <c r="G117" s="256">
        <f>+VLOOKUP(B117,[111]Insumos!$A$2:$F$2700,5,FALSE)</f>
        <v>32545</v>
      </c>
      <c r="H117" s="257">
        <f t="shared" si="5"/>
        <v>26036</v>
      </c>
    </row>
    <row r="118" spans="1:10">
      <c r="A118" s="253" t="s">
        <v>256</v>
      </c>
      <c r="B118" s="254" t="s">
        <v>157</v>
      </c>
      <c r="C118" s="255" t="s">
        <v>158</v>
      </c>
      <c r="D118" s="255" t="s">
        <v>142</v>
      </c>
      <c r="E118" s="255" t="s">
        <v>61</v>
      </c>
      <c r="F118" s="255">
        <v>1.8E-3</v>
      </c>
      <c r="G118" s="256">
        <f>+VLOOKUP(B118,[111]Insumos!$A$2:$F$2700,5,FALSE)</f>
        <v>138578</v>
      </c>
      <c r="H118" s="257">
        <f t="shared" si="5"/>
        <v>249</v>
      </c>
    </row>
    <row r="119" spans="1:10">
      <c r="A119" s="253" t="s">
        <v>256</v>
      </c>
      <c r="B119" s="254" t="s">
        <v>127</v>
      </c>
      <c r="C119" s="255" t="s">
        <v>128</v>
      </c>
      <c r="D119" s="255" t="s">
        <v>129</v>
      </c>
      <c r="E119" s="255" t="s">
        <v>130</v>
      </c>
      <c r="F119" s="255">
        <v>0.1</v>
      </c>
      <c r="G119" s="256">
        <f>+VLOOKUP(B119,[111]Insumos!$A$2:$F$2700,5,FALSE)</f>
        <v>2679</v>
      </c>
      <c r="H119" s="257">
        <f t="shared" si="5"/>
        <v>268</v>
      </c>
    </row>
    <row r="120" spans="1:10">
      <c r="A120" s="253" t="s">
        <v>256</v>
      </c>
      <c r="B120" s="254" t="s">
        <v>144</v>
      </c>
      <c r="C120" s="255" t="s">
        <v>145</v>
      </c>
      <c r="D120" s="255" t="s">
        <v>131</v>
      </c>
      <c r="E120" s="255" t="s">
        <v>130</v>
      </c>
      <c r="F120" s="255">
        <v>1.4</v>
      </c>
      <c r="G120" s="256">
        <f>+VLOOKUP(B120,[111]Insumos!$A$2:$F$2700,5,FALSE)</f>
        <v>1402</v>
      </c>
      <c r="H120" s="257">
        <f t="shared" si="5"/>
        <v>1963</v>
      </c>
    </row>
    <row r="121" spans="1:10">
      <c r="A121" s="253" t="s">
        <v>256</v>
      </c>
      <c r="B121" s="254" t="s">
        <v>316</v>
      </c>
      <c r="C121" s="255" t="s">
        <v>317</v>
      </c>
      <c r="D121" s="255" t="s">
        <v>131</v>
      </c>
      <c r="E121" s="255" t="s">
        <v>179</v>
      </c>
      <c r="F121" s="255">
        <v>0.28999999999999998</v>
      </c>
      <c r="G121" s="256">
        <f>+VLOOKUP(B121,[111]Insumos!$A$2:$F$2700,5,FALSE)</f>
        <v>10893</v>
      </c>
      <c r="H121" s="257">
        <f t="shared" si="5"/>
        <v>3159</v>
      </c>
    </row>
    <row r="122" spans="1:10">
      <c r="A122" s="253" t="s">
        <v>256</v>
      </c>
      <c r="B122" s="254" t="s">
        <v>132</v>
      </c>
      <c r="C122" s="255" t="s">
        <v>133</v>
      </c>
      <c r="D122" s="255" t="s">
        <v>131</v>
      </c>
      <c r="E122" s="255" t="s">
        <v>134</v>
      </c>
      <c r="F122" s="255">
        <v>0.5</v>
      </c>
      <c r="G122" s="256">
        <f>+VLOOKUP(B122,[111]Insumos!$A$2:$F$2700,5,FALSE)</f>
        <v>3787</v>
      </c>
      <c r="H122" s="257">
        <f t="shared" si="5"/>
        <v>1894</v>
      </c>
    </row>
    <row r="123" spans="1:10">
      <c r="A123" s="253" t="s">
        <v>256</v>
      </c>
      <c r="B123" s="254" t="s">
        <v>318</v>
      </c>
      <c r="C123" s="255" t="s">
        <v>319</v>
      </c>
      <c r="D123" s="255" t="s">
        <v>131</v>
      </c>
      <c r="E123" s="255" t="s">
        <v>170</v>
      </c>
      <c r="F123" s="255">
        <v>0.5</v>
      </c>
      <c r="G123" s="256">
        <f>+VLOOKUP(B123,[111]Insumos!$A$2:$F$2700,5,FALSE)</f>
        <v>4025</v>
      </c>
      <c r="H123" s="257">
        <f t="shared" si="5"/>
        <v>2013</v>
      </c>
    </row>
    <row r="124" spans="1:10" ht="13.5" thickBot="1">
      <c r="A124" s="258" t="s">
        <v>256</v>
      </c>
      <c r="B124" s="259" t="s">
        <v>320</v>
      </c>
      <c r="C124" s="260" t="s">
        <v>321</v>
      </c>
      <c r="D124" s="260" t="s">
        <v>131</v>
      </c>
      <c r="E124" s="260" t="s">
        <v>130</v>
      </c>
      <c r="F124" s="260">
        <v>0.28000000000000003</v>
      </c>
      <c r="G124" s="261">
        <f>+VLOOKUP(B124,[111]Insumos!$A$2:$F$2700,5,FALSE)</f>
        <v>14472</v>
      </c>
      <c r="H124" s="262">
        <f t="shared" si="5"/>
        <v>4052</v>
      </c>
    </row>
    <row r="125" spans="1:10" ht="13.5" thickBot="1"/>
    <row r="126" spans="1:10" ht="15">
      <c r="A126" s="264" t="s">
        <v>341</v>
      </c>
      <c r="B126" s="456" t="s">
        <v>124</v>
      </c>
      <c r="C126" s="463" t="s">
        <v>342</v>
      </c>
      <c r="D126" s="266" t="s">
        <v>125</v>
      </c>
      <c r="E126" s="266" t="s">
        <v>179</v>
      </c>
      <c r="F126" s="457"/>
      <c r="G126" s="458"/>
      <c r="H126" s="268">
        <v>6396</v>
      </c>
      <c r="I126" s="269">
        <f>+$I$6</f>
        <v>1.3814</v>
      </c>
      <c r="J126" s="270">
        <f>ROUND(H126*I126,0)</f>
        <v>8835</v>
      </c>
    </row>
    <row r="127" spans="1:10">
      <c r="A127" s="253"/>
      <c r="B127" s="254" t="s">
        <v>136</v>
      </c>
      <c r="C127" s="255" t="s">
        <v>137</v>
      </c>
      <c r="D127" s="255" t="s">
        <v>138</v>
      </c>
      <c r="E127" s="255" t="s">
        <v>139</v>
      </c>
      <c r="F127" s="255">
        <v>5.5E-2</v>
      </c>
      <c r="G127" s="256">
        <v>16712</v>
      </c>
      <c r="H127" s="257">
        <v>919</v>
      </c>
    </row>
    <row r="128" spans="1:10">
      <c r="A128" s="253"/>
      <c r="B128" s="254" t="s">
        <v>127</v>
      </c>
      <c r="C128" s="255" t="s">
        <v>128</v>
      </c>
      <c r="D128" s="255" t="s">
        <v>129</v>
      </c>
      <c r="E128" s="255" t="s">
        <v>130</v>
      </c>
      <c r="F128" s="255">
        <v>0.05</v>
      </c>
      <c r="G128" s="256">
        <v>1367</v>
      </c>
      <c r="H128" s="257">
        <v>68</v>
      </c>
    </row>
    <row r="129" spans="1:10">
      <c r="A129" s="253"/>
      <c r="B129" s="254" t="s">
        <v>343</v>
      </c>
      <c r="C129" s="255" t="s">
        <v>344</v>
      </c>
      <c r="D129" s="255" t="s">
        <v>131</v>
      </c>
      <c r="E129" s="255" t="s">
        <v>179</v>
      </c>
      <c r="F129" s="255">
        <v>1.05</v>
      </c>
      <c r="G129" s="256">
        <v>4500</v>
      </c>
      <c r="H129" s="257">
        <v>4725</v>
      </c>
    </row>
    <row r="130" spans="1:10">
      <c r="A130" s="253"/>
      <c r="B130" s="254" t="s">
        <v>157</v>
      </c>
      <c r="C130" s="255" t="s">
        <v>158</v>
      </c>
      <c r="D130" s="255" t="s">
        <v>142</v>
      </c>
      <c r="E130" s="255" t="s">
        <v>61</v>
      </c>
      <c r="F130" s="255">
        <v>3.5999999999999999E-3</v>
      </c>
      <c r="G130" s="490">
        <v>131205</v>
      </c>
      <c r="H130" s="257">
        <v>472</v>
      </c>
    </row>
    <row r="131" spans="1:10" ht="13.5" thickBot="1">
      <c r="A131" s="258"/>
      <c r="B131" s="259"/>
      <c r="C131" s="260" t="s">
        <v>345</v>
      </c>
      <c r="D131" s="260" t="s">
        <v>131</v>
      </c>
      <c r="E131" s="260" t="s">
        <v>179</v>
      </c>
      <c r="F131" s="260">
        <v>0.03</v>
      </c>
      <c r="G131" s="261">
        <v>7062</v>
      </c>
      <c r="H131" s="262">
        <v>212</v>
      </c>
    </row>
    <row r="132" spans="1:10" ht="13.5" thickBot="1"/>
    <row r="133" spans="1:10" ht="26.25">
      <c r="A133" s="264" t="s">
        <v>267</v>
      </c>
      <c r="B133" s="456" t="s">
        <v>124</v>
      </c>
      <c r="C133" s="463" t="s">
        <v>266</v>
      </c>
      <c r="D133" s="266" t="s">
        <v>125</v>
      </c>
      <c r="E133" s="266" t="s">
        <v>146</v>
      </c>
      <c r="F133" s="457"/>
      <c r="G133" s="458"/>
      <c r="H133" s="268">
        <f>+SUM(H134:H137)</f>
        <v>608480</v>
      </c>
      <c r="I133" s="269">
        <f>+$I$6</f>
        <v>1.3814</v>
      </c>
      <c r="J133" s="270">
        <f>ROUND(H133*I133,0)</f>
        <v>840554</v>
      </c>
    </row>
    <row r="134" spans="1:10">
      <c r="A134" s="253" t="s">
        <v>267</v>
      </c>
      <c r="B134" s="254" t="s">
        <v>175</v>
      </c>
      <c r="C134" s="255" t="s">
        <v>176</v>
      </c>
      <c r="D134" s="255" t="s">
        <v>161</v>
      </c>
      <c r="E134" s="255" t="s">
        <v>146</v>
      </c>
      <c r="F134" s="255">
        <v>1.05</v>
      </c>
      <c r="G134" s="256">
        <f>+VLOOKUP(B134,[111]Insumos!$A$2:$F$2700,5,FALSE)</f>
        <v>446111</v>
      </c>
      <c r="H134" s="257">
        <f>+ROUND(F134*G134,0)</f>
        <v>468417</v>
      </c>
    </row>
    <row r="135" spans="1:10">
      <c r="A135" s="253" t="s">
        <v>267</v>
      </c>
      <c r="B135" s="254" t="s">
        <v>180</v>
      </c>
      <c r="C135" s="255" t="s">
        <v>181</v>
      </c>
      <c r="D135" s="255" t="s">
        <v>138</v>
      </c>
      <c r="E135" s="255" t="s">
        <v>139</v>
      </c>
      <c r="F135" s="255">
        <v>2.5</v>
      </c>
      <c r="G135" s="256">
        <f>+VLOOKUP(B135,[111]Insumos!$A$2:$F$2700,5,FALSE)</f>
        <v>53770</v>
      </c>
      <c r="H135" s="257">
        <f>+ROUND(F135*G135,0)</f>
        <v>134425</v>
      </c>
    </row>
    <row r="136" spans="1:10">
      <c r="A136" s="253" t="s">
        <v>267</v>
      </c>
      <c r="B136" s="254" t="s">
        <v>127</v>
      </c>
      <c r="C136" s="255" t="s">
        <v>128</v>
      </c>
      <c r="D136" s="255" t="s">
        <v>129</v>
      </c>
      <c r="E136" s="255" t="s">
        <v>130</v>
      </c>
      <c r="F136" s="255">
        <v>2</v>
      </c>
      <c r="G136" s="256">
        <f>+VLOOKUP(B136,[111]Insumos!$A$2:$F$2700,5,FALSE)</f>
        <v>2679</v>
      </c>
      <c r="H136" s="257">
        <f>+ROUND(F136*G136,0)</f>
        <v>5358</v>
      </c>
    </row>
    <row r="137" spans="1:10" ht="13.5" thickBot="1">
      <c r="A137" s="258" t="s">
        <v>267</v>
      </c>
      <c r="B137" s="259" t="s">
        <v>144</v>
      </c>
      <c r="C137" s="260" t="s">
        <v>145</v>
      </c>
      <c r="D137" s="260" t="s">
        <v>131</v>
      </c>
      <c r="E137" s="260" t="s">
        <v>130</v>
      </c>
      <c r="F137" s="260">
        <v>0.2</v>
      </c>
      <c r="G137" s="261">
        <f>+VLOOKUP(B137,[111]Insumos!$A$2:$F$2700,5,FALSE)</f>
        <v>1402</v>
      </c>
      <c r="H137" s="262">
        <f>+ROUND(F137*G137,0)</f>
        <v>280</v>
      </c>
    </row>
    <row r="138" spans="1:10" ht="13.5" thickBot="1"/>
    <row r="139" spans="1:10" ht="26.25">
      <c r="A139" s="264" t="s">
        <v>277</v>
      </c>
      <c r="B139" s="456" t="s">
        <v>124</v>
      </c>
      <c r="C139" s="463" t="s">
        <v>278</v>
      </c>
      <c r="D139" s="266" t="s">
        <v>125</v>
      </c>
      <c r="E139" s="266" t="s">
        <v>179</v>
      </c>
      <c r="F139" s="457"/>
      <c r="G139" s="458"/>
      <c r="H139" s="268">
        <f>+SUM(H140:H144)</f>
        <v>6361</v>
      </c>
      <c r="I139" s="269">
        <f>+$I$6</f>
        <v>1.3814</v>
      </c>
      <c r="J139" s="270">
        <f>ROUND(H139*I139,0)</f>
        <v>8787</v>
      </c>
    </row>
    <row r="140" spans="1:10">
      <c r="A140" s="253" t="s">
        <v>277</v>
      </c>
      <c r="B140" s="254" t="s">
        <v>322</v>
      </c>
      <c r="C140" s="255" t="s">
        <v>323</v>
      </c>
      <c r="D140" s="255" t="s">
        <v>138</v>
      </c>
      <c r="E140" s="255" t="s">
        <v>139</v>
      </c>
      <c r="F140" s="255">
        <v>0.05</v>
      </c>
      <c r="G140" s="256">
        <f>+VLOOKUP(B140,[111]Insumos!$A$2:$F$2700,5,FALSE)</f>
        <v>25470</v>
      </c>
      <c r="H140" s="257">
        <f>+ROUND(F140*G140,0)</f>
        <v>1274</v>
      </c>
    </row>
    <row r="141" spans="1:10">
      <c r="A141" s="253" t="s">
        <v>277</v>
      </c>
      <c r="B141" s="254" t="s">
        <v>157</v>
      </c>
      <c r="C141" s="255" t="s">
        <v>158</v>
      </c>
      <c r="D141" s="255" t="s">
        <v>142</v>
      </c>
      <c r="E141" s="255" t="s">
        <v>61</v>
      </c>
      <c r="F141" s="255">
        <v>5.0000000000000001E-4</v>
      </c>
      <c r="G141" s="256">
        <f>+VLOOKUP(B141,[111]Insumos!$A$2:$F$2700,5,FALSE)</f>
        <v>138578</v>
      </c>
      <c r="H141" s="257">
        <f>+ROUND(F141*G141,0)</f>
        <v>69</v>
      </c>
    </row>
    <row r="142" spans="1:10">
      <c r="A142" s="253" t="s">
        <v>277</v>
      </c>
      <c r="B142" s="254" t="s">
        <v>324</v>
      </c>
      <c r="C142" s="255" t="s">
        <v>325</v>
      </c>
      <c r="D142" s="255" t="s">
        <v>131</v>
      </c>
      <c r="E142" s="255" t="s">
        <v>179</v>
      </c>
      <c r="F142" s="255">
        <v>1.05</v>
      </c>
      <c r="G142" s="490">
        <v>4500</v>
      </c>
      <c r="H142" s="257">
        <f>+ROUND(F142*G142,0)</f>
        <v>4725</v>
      </c>
    </row>
    <row r="143" spans="1:10">
      <c r="A143" s="253" t="s">
        <v>277</v>
      </c>
      <c r="B143" s="254" t="s">
        <v>144</v>
      </c>
      <c r="C143" s="255" t="s">
        <v>145</v>
      </c>
      <c r="D143" s="255" t="s">
        <v>131</v>
      </c>
      <c r="E143" s="255" t="s">
        <v>130</v>
      </c>
      <c r="F143" s="255">
        <v>5.2999999999999999E-2</v>
      </c>
      <c r="G143" s="256">
        <f>+VLOOKUP(B143,[111]Insumos!$A$2:$F$2700,5,FALSE)</f>
        <v>1402</v>
      </c>
      <c r="H143" s="257">
        <f>+ROUND(F143*G143,0)</f>
        <v>74</v>
      </c>
    </row>
    <row r="144" spans="1:10" ht="13.5" thickBot="1">
      <c r="A144" s="258" t="s">
        <v>277</v>
      </c>
      <c r="B144" s="259"/>
      <c r="C144" s="260" t="s">
        <v>345</v>
      </c>
      <c r="D144" s="260" t="s">
        <v>131</v>
      </c>
      <c r="E144" s="260" t="s">
        <v>179</v>
      </c>
      <c r="F144" s="260">
        <v>3.1E-2</v>
      </c>
      <c r="G144" s="261">
        <v>7062</v>
      </c>
      <c r="H144" s="262">
        <f>+ROUND(F144*G144,0)</f>
        <v>219</v>
      </c>
    </row>
    <row r="145" spans="1:10" ht="13.5" thickBot="1"/>
    <row r="146" spans="1:10" ht="26.25">
      <c r="A146" s="264" t="s">
        <v>274</v>
      </c>
      <c r="B146" s="456" t="s">
        <v>124</v>
      </c>
      <c r="C146" s="463" t="s">
        <v>273</v>
      </c>
      <c r="D146" s="266" t="s">
        <v>125</v>
      </c>
      <c r="E146" s="266" t="s">
        <v>146</v>
      </c>
      <c r="F146" s="457"/>
      <c r="G146" s="458"/>
      <c r="H146" s="268">
        <f>+SUM(H147:H153)</f>
        <v>630945</v>
      </c>
      <c r="I146" s="269">
        <f>+$I$6</f>
        <v>1.3814</v>
      </c>
      <c r="J146" s="270">
        <f>ROUND(H146*I146,0)</f>
        <v>871587</v>
      </c>
    </row>
    <row r="147" spans="1:10">
      <c r="A147" s="253" t="s">
        <v>274</v>
      </c>
      <c r="B147" s="254" t="s">
        <v>175</v>
      </c>
      <c r="C147" s="255" t="s">
        <v>176</v>
      </c>
      <c r="D147" s="255" t="s">
        <v>161</v>
      </c>
      <c r="E147" s="255" t="s">
        <v>146</v>
      </c>
      <c r="F147" s="255">
        <v>1.05</v>
      </c>
      <c r="G147" s="256">
        <f>+VLOOKUP(B147,[111]Insumos!$A$2:$F$2700,5,FALSE)</f>
        <v>446111</v>
      </c>
      <c r="H147" s="257">
        <f t="shared" ref="H147:H153" si="6">+ROUND(F147*G147,0)</f>
        <v>468417</v>
      </c>
    </row>
    <row r="148" spans="1:10">
      <c r="A148" s="253" t="s">
        <v>274</v>
      </c>
      <c r="B148" s="254" t="s">
        <v>150</v>
      </c>
      <c r="C148" s="255" t="s">
        <v>151</v>
      </c>
      <c r="D148" s="255" t="s">
        <v>138</v>
      </c>
      <c r="E148" s="255" t="s">
        <v>139</v>
      </c>
      <c r="F148" s="255">
        <v>4.5</v>
      </c>
      <c r="G148" s="256">
        <f>+VLOOKUP(B148,[111]Insumos!$A$2:$F$2700,5,FALSE)</f>
        <v>32545</v>
      </c>
      <c r="H148" s="257">
        <f t="shared" si="6"/>
        <v>146453</v>
      </c>
    </row>
    <row r="149" spans="1:10">
      <c r="A149" s="253" t="s">
        <v>274</v>
      </c>
      <c r="B149" s="254" t="s">
        <v>177</v>
      </c>
      <c r="C149" s="255" t="s">
        <v>178</v>
      </c>
      <c r="D149" s="255" t="s">
        <v>142</v>
      </c>
      <c r="E149" s="255" t="s">
        <v>61</v>
      </c>
      <c r="F149" s="255">
        <v>4</v>
      </c>
      <c r="G149" s="256">
        <f>+VLOOKUP(B149,[111]Insumos!$A$2:$F$2700,5,FALSE)</f>
        <v>374</v>
      </c>
      <c r="H149" s="257">
        <f t="shared" si="6"/>
        <v>1496</v>
      </c>
    </row>
    <row r="150" spans="1:10">
      <c r="A150" s="253" t="s">
        <v>274</v>
      </c>
      <c r="B150" s="254" t="s">
        <v>157</v>
      </c>
      <c r="C150" s="255" t="s">
        <v>158</v>
      </c>
      <c r="D150" s="255" t="s">
        <v>142</v>
      </c>
      <c r="E150" s="255" t="s">
        <v>61</v>
      </c>
      <c r="F150" s="255">
        <v>6.6030000000000005E-2</v>
      </c>
      <c r="G150" s="256">
        <f>+VLOOKUP(B150,[111]Insumos!$A$2:$F$2700,5,FALSE)</f>
        <v>138578</v>
      </c>
      <c r="H150" s="257">
        <f t="shared" si="6"/>
        <v>9150</v>
      </c>
    </row>
    <row r="151" spans="1:10">
      <c r="A151" s="253" t="s">
        <v>274</v>
      </c>
      <c r="B151" s="254" t="s">
        <v>127</v>
      </c>
      <c r="C151" s="255" t="s">
        <v>128</v>
      </c>
      <c r="D151" s="255" t="s">
        <v>129</v>
      </c>
      <c r="E151" s="255" t="s">
        <v>130</v>
      </c>
      <c r="F151" s="255">
        <v>0.3</v>
      </c>
      <c r="G151" s="256">
        <f>+VLOOKUP(B151,[111]Insumos!$A$2:$F$2700,5,FALSE)</f>
        <v>2679</v>
      </c>
      <c r="H151" s="257">
        <f t="shared" si="6"/>
        <v>804</v>
      </c>
    </row>
    <row r="152" spans="1:10">
      <c r="A152" s="253" t="s">
        <v>274</v>
      </c>
      <c r="B152" s="254" t="s">
        <v>144</v>
      </c>
      <c r="C152" s="255" t="s">
        <v>145</v>
      </c>
      <c r="D152" s="255" t="s">
        <v>131</v>
      </c>
      <c r="E152" s="255" t="s">
        <v>130</v>
      </c>
      <c r="F152" s="255">
        <v>2.6</v>
      </c>
      <c r="G152" s="256">
        <f>+VLOOKUP(B152,[111]Insumos!$A$2:$F$2700,5,FALSE)</f>
        <v>1402</v>
      </c>
      <c r="H152" s="257">
        <f t="shared" si="6"/>
        <v>3645</v>
      </c>
    </row>
    <row r="153" spans="1:10" ht="13.5" thickBot="1">
      <c r="A153" s="258" t="s">
        <v>274</v>
      </c>
      <c r="B153" s="259" t="s">
        <v>316</v>
      </c>
      <c r="C153" s="260" t="s">
        <v>317</v>
      </c>
      <c r="D153" s="260" t="s">
        <v>131</v>
      </c>
      <c r="E153" s="260" t="s">
        <v>179</v>
      </c>
      <c r="F153" s="260">
        <v>0.09</v>
      </c>
      <c r="G153" s="261">
        <f>+VLOOKUP(B153,[111]Insumos!$A$2:$F$2700,5,FALSE)</f>
        <v>10893</v>
      </c>
      <c r="H153" s="262">
        <f t="shared" si="6"/>
        <v>980</v>
      </c>
    </row>
    <row r="154" spans="1:10" ht="13.5" thickBot="1"/>
    <row r="155" spans="1:10" ht="26.25">
      <c r="A155" s="264" t="s">
        <v>348</v>
      </c>
      <c r="B155" s="456" t="s">
        <v>124</v>
      </c>
      <c r="C155" s="463" t="s">
        <v>349</v>
      </c>
      <c r="D155" s="266" t="s">
        <v>125</v>
      </c>
      <c r="E155" s="266" t="s">
        <v>146</v>
      </c>
      <c r="F155" s="457"/>
      <c r="G155" s="458"/>
      <c r="H155" s="268">
        <f>SUM(H156:H166)</f>
        <v>689494</v>
      </c>
      <c r="I155" s="269">
        <f>+$I$6</f>
        <v>1.3814</v>
      </c>
      <c r="J155" s="270">
        <f>ROUND(H155*I155,0)</f>
        <v>952467</v>
      </c>
    </row>
    <row r="156" spans="1:10">
      <c r="A156" s="253" t="s">
        <v>348</v>
      </c>
      <c r="B156" s="254" t="s">
        <v>159</v>
      </c>
      <c r="C156" s="255" t="s">
        <v>160</v>
      </c>
      <c r="D156" s="255" t="s">
        <v>161</v>
      </c>
      <c r="E156" s="255" t="s">
        <v>146</v>
      </c>
      <c r="F156" s="255">
        <v>1.05</v>
      </c>
      <c r="G156" s="256">
        <v>459927</v>
      </c>
      <c r="H156" s="257">
        <f t="shared" ref="H156:H166" si="7">+ROUND(F156*G156,0)</f>
        <v>482923</v>
      </c>
    </row>
    <row r="157" spans="1:10">
      <c r="A157" s="253" t="s">
        <v>348</v>
      </c>
      <c r="B157" s="254" t="s">
        <v>147</v>
      </c>
      <c r="C157" s="255" t="s">
        <v>148</v>
      </c>
      <c r="D157" s="255" t="s">
        <v>138</v>
      </c>
      <c r="E157" s="255" t="s">
        <v>139</v>
      </c>
      <c r="F157" s="255">
        <v>3.5</v>
      </c>
      <c r="G157" s="256">
        <v>39620</v>
      </c>
      <c r="H157" s="257">
        <f t="shared" si="7"/>
        <v>138670</v>
      </c>
    </row>
    <row r="158" spans="1:10">
      <c r="A158" s="253" t="s">
        <v>348</v>
      </c>
      <c r="B158" s="254" t="s">
        <v>157</v>
      </c>
      <c r="C158" s="255" t="s">
        <v>158</v>
      </c>
      <c r="D158" s="255" t="s">
        <v>142</v>
      </c>
      <c r="E158" s="255" t="s">
        <v>61</v>
      </c>
      <c r="F158" s="255">
        <v>6.5699999999999995E-2</v>
      </c>
      <c r="G158" s="256">
        <v>138578</v>
      </c>
      <c r="H158" s="257">
        <f t="shared" si="7"/>
        <v>9105</v>
      </c>
    </row>
    <row r="159" spans="1:10">
      <c r="A159" s="253" t="s">
        <v>348</v>
      </c>
      <c r="B159" s="254" t="s">
        <v>162</v>
      </c>
      <c r="C159" s="255" t="s">
        <v>163</v>
      </c>
      <c r="D159" s="255" t="s">
        <v>142</v>
      </c>
      <c r="E159" s="255" t="s">
        <v>61</v>
      </c>
      <c r="F159" s="255">
        <v>0.1</v>
      </c>
      <c r="G159" s="256">
        <v>80383</v>
      </c>
      <c r="H159" s="257">
        <f t="shared" si="7"/>
        <v>8038</v>
      </c>
    </row>
    <row r="160" spans="1:10">
      <c r="A160" s="253" t="s">
        <v>348</v>
      </c>
      <c r="B160" s="254" t="s">
        <v>164</v>
      </c>
      <c r="C160" s="255" t="s">
        <v>165</v>
      </c>
      <c r="D160" s="255" t="s">
        <v>142</v>
      </c>
      <c r="E160" s="255" t="s">
        <v>61</v>
      </c>
      <c r="F160" s="255">
        <v>0.1</v>
      </c>
      <c r="G160" s="256">
        <v>54867</v>
      </c>
      <c r="H160" s="257">
        <f t="shared" si="7"/>
        <v>5487</v>
      </c>
    </row>
    <row r="161" spans="1:10">
      <c r="A161" s="253" t="s">
        <v>348</v>
      </c>
      <c r="B161" s="254" t="s">
        <v>127</v>
      </c>
      <c r="C161" s="255" t="s">
        <v>128</v>
      </c>
      <c r="D161" s="255" t="s">
        <v>129</v>
      </c>
      <c r="E161" s="255" t="s">
        <v>130</v>
      </c>
      <c r="F161" s="255">
        <v>3.5</v>
      </c>
      <c r="G161" s="256">
        <v>2679</v>
      </c>
      <c r="H161" s="257">
        <f t="shared" si="7"/>
        <v>9377</v>
      </c>
    </row>
    <row r="162" spans="1:10">
      <c r="A162" s="253" t="s">
        <v>348</v>
      </c>
      <c r="B162" s="254" t="s">
        <v>144</v>
      </c>
      <c r="C162" s="255" t="s">
        <v>145</v>
      </c>
      <c r="D162" s="255" t="s">
        <v>131</v>
      </c>
      <c r="E162" s="255" t="s">
        <v>130</v>
      </c>
      <c r="F162" s="255">
        <v>7</v>
      </c>
      <c r="G162" s="256">
        <v>1402</v>
      </c>
      <c r="H162" s="257">
        <f t="shared" si="7"/>
        <v>9814</v>
      </c>
    </row>
    <row r="163" spans="1:10">
      <c r="A163" s="253" t="s">
        <v>348</v>
      </c>
      <c r="B163" s="254" t="s">
        <v>166</v>
      </c>
      <c r="C163" s="255" t="s">
        <v>167</v>
      </c>
      <c r="D163" s="255" t="s">
        <v>131</v>
      </c>
      <c r="E163" s="255" t="s">
        <v>134</v>
      </c>
      <c r="F163" s="255">
        <v>0.2</v>
      </c>
      <c r="G163" s="256">
        <v>3787</v>
      </c>
      <c r="H163" s="257">
        <f t="shared" si="7"/>
        <v>757</v>
      </c>
    </row>
    <row r="164" spans="1:10">
      <c r="A164" s="253" t="s">
        <v>348</v>
      </c>
      <c r="B164" s="254" t="s">
        <v>168</v>
      </c>
      <c r="C164" s="255" t="s">
        <v>169</v>
      </c>
      <c r="D164" s="255" t="s">
        <v>131</v>
      </c>
      <c r="E164" s="255" t="s">
        <v>130</v>
      </c>
      <c r="F164" s="255">
        <v>0.09</v>
      </c>
      <c r="G164" s="256">
        <v>35912</v>
      </c>
      <c r="H164" s="257">
        <f t="shared" si="7"/>
        <v>3232</v>
      </c>
    </row>
    <row r="165" spans="1:10">
      <c r="A165" s="253" t="s">
        <v>348</v>
      </c>
      <c r="B165" s="254" t="s">
        <v>171</v>
      </c>
      <c r="C165" s="255" t="s">
        <v>172</v>
      </c>
      <c r="D165" s="255" t="s">
        <v>131</v>
      </c>
      <c r="E165" s="255" t="s">
        <v>130</v>
      </c>
      <c r="F165" s="255">
        <v>0.8</v>
      </c>
      <c r="G165" s="256">
        <v>11202</v>
      </c>
      <c r="H165" s="257">
        <f t="shared" si="7"/>
        <v>8962</v>
      </c>
    </row>
    <row r="166" spans="1:10" ht="13.5" thickBot="1">
      <c r="A166" s="258" t="s">
        <v>348</v>
      </c>
      <c r="B166" s="259" t="s">
        <v>173</v>
      </c>
      <c r="C166" s="260" t="s">
        <v>174</v>
      </c>
      <c r="D166" s="260" t="s">
        <v>131</v>
      </c>
      <c r="E166" s="260" t="s">
        <v>130</v>
      </c>
      <c r="F166" s="260">
        <v>1.25</v>
      </c>
      <c r="G166" s="261">
        <v>10503</v>
      </c>
      <c r="H166" s="262">
        <f t="shared" si="7"/>
        <v>13129</v>
      </c>
    </row>
    <row r="167" spans="1:10" ht="13.5" thickBot="1"/>
    <row r="168" spans="1:10" ht="26.25">
      <c r="A168" s="264" t="s">
        <v>346</v>
      </c>
      <c r="B168" s="265" t="s">
        <v>124</v>
      </c>
      <c r="C168" s="463" t="s">
        <v>347</v>
      </c>
      <c r="D168" s="266" t="s">
        <v>125</v>
      </c>
      <c r="E168" s="266" t="s">
        <v>146</v>
      </c>
      <c r="F168" s="266"/>
      <c r="G168" s="267"/>
      <c r="H168" s="268">
        <f>SUM(H169:H173)</f>
        <v>88699</v>
      </c>
      <c r="I168" s="269">
        <f>+$I$6</f>
        <v>1.3814</v>
      </c>
      <c r="J168" s="270">
        <f>ROUND(H168*I168,0)</f>
        <v>122529</v>
      </c>
    </row>
    <row r="169" spans="1:10">
      <c r="A169" s="253" t="s">
        <v>346</v>
      </c>
      <c r="B169" s="254" t="s">
        <v>136</v>
      </c>
      <c r="C169" s="255" t="s">
        <v>137</v>
      </c>
      <c r="D169" s="255" t="s">
        <v>138</v>
      </c>
      <c r="E169" s="255" t="s">
        <v>139</v>
      </c>
      <c r="F169" s="255">
        <v>0.3</v>
      </c>
      <c r="G169" s="256">
        <v>18395</v>
      </c>
      <c r="H169" s="257">
        <f>+ROUND(F169*G169,0)</f>
        <v>5519</v>
      </c>
    </row>
    <row r="170" spans="1:10">
      <c r="A170" s="253" t="s">
        <v>346</v>
      </c>
      <c r="B170" s="254" t="s">
        <v>157</v>
      </c>
      <c r="C170" s="255" t="s">
        <v>158</v>
      </c>
      <c r="D170" s="255" t="s">
        <v>142</v>
      </c>
      <c r="E170" s="255" t="s">
        <v>61</v>
      </c>
      <c r="F170" s="255">
        <v>1.09E-2</v>
      </c>
      <c r="G170" s="256">
        <v>138578</v>
      </c>
      <c r="H170" s="257">
        <f>+ROUND(F170*G170,0)</f>
        <v>1511</v>
      </c>
    </row>
    <row r="171" spans="1:10">
      <c r="A171" s="253" t="s">
        <v>346</v>
      </c>
      <c r="B171" s="254" t="s">
        <v>127</v>
      </c>
      <c r="C171" s="255" t="s">
        <v>128</v>
      </c>
      <c r="D171" s="255" t="s">
        <v>129</v>
      </c>
      <c r="E171" s="255" t="s">
        <v>130</v>
      </c>
      <c r="F171" s="255">
        <v>0.3</v>
      </c>
      <c r="G171" s="256">
        <v>2679</v>
      </c>
      <c r="H171" s="257">
        <f>+ROUND(F171*G171,0)</f>
        <v>804</v>
      </c>
    </row>
    <row r="172" spans="1:10">
      <c r="A172" s="253" t="s">
        <v>346</v>
      </c>
      <c r="B172" s="254" t="s">
        <v>144</v>
      </c>
      <c r="C172" s="255" t="s">
        <v>145</v>
      </c>
      <c r="D172" s="255" t="s">
        <v>131</v>
      </c>
      <c r="E172" s="255" t="s">
        <v>130</v>
      </c>
      <c r="F172" s="255">
        <v>0.2</v>
      </c>
      <c r="G172" s="256">
        <v>1402</v>
      </c>
      <c r="H172" s="257">
        <f>+ROUND(F172*G172,0)</f>
        <v>280</v>
      </c>
    </row>
    <row r="173" spans="1:10" ht="13.5" thickBot="1">
      <c r="A173" s="258" t="s">
        <v>346</v>
      </c>
      <c r="B173" s="259" t="s">
        <v>182</v>
      </c>
      <c r="C173" s="260" t="s">
        <v>183</v>
      </c>
      <c r="D173" s="260" t="s">
        <v>131</v>
      </c>
      <c r="E173" s="260" t="s">
        <v>130</v>
      </c>
      <c r="F173" s="260">
        <v>1.24</v>
      </c>
      <c r="G173" s="261">
        <v>64988</v>
      </c>
      <c r="H173" s="262">
        <f>+ROUND(F173*G173,0)</f>
        <v>80585</v>
      </c>
    </row>
  </sheetData>
  <mergeCells count="2">
    <mergeCell ref="A1:H1"/>
    <mergeCell ref="A3:H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0"/>
  <sheetViews>
    <sheetView zoomScale="110" zoomScaleNormal="110" workbookViewId="0">
      <selection activeCell="N20" sqref="N20"/>
    </sheetView>
  </sheetViews>
  <sheetFormatPr baseColWidth="10" defaultRowHeight="12.75"/>
  <cols>
    <col min="1" max="1" width="10.7109375" customWidth="1"/>
    <col min="2" max="2" width="35.85546875" customWidth="1"/>
    <col min="3" max="3" width="7.85546875" customWidth="1"/>
    <col min="4" max="4" width="6.7109375" bestFit="1" customWidth="1"/>
    <col min="5" max="5" width="18.85546875" bestFit="1" customWidth="1"/>
    <col min="10" max="10" width="12.5703125" customWidth="1"/>
  </cols>
  <sheetData>
    <row r="1" spans="1:10" ht="13.5" thickBot="1">
      <c r="A1" s="539" t="s">
        <v>66</v>
      </c>
      <c r="B1" s="540"/>
      <c r="C1" s="540"/>
      <c r="D1" s="540"/>
      <c r="E1" s="540"/>
      <c r="F1" s="540"/>
      <c r="G1" s="540"/>
      <c r="H1" s="540"/>
      <c r="I1" s="540"/>
      <c r="J1" s="540"/>
    </row>
    <row r="2" spans="1:10" ht="13.5" thickBot="1">
      <c r="A2" s="147" t="s">
        <v>67</v>
      </c>
      <c r="B2" s="541" t="s">
        <v>246</v>
      </c>
      <c r="C2" s="542"/>
      <c r="D2" s="542"/>
      <c r="E2" s="542"/>
      <c r="F2" s="542"/>
      <c r="G2" s="542"/>
      <c r="H2" s="542"/>
      <c r="I2" s="542"/>
      <c r="J2" s="543"/>
    </row>
    <row r="3" spans="1:10" ht="15.75" thickBot="1">
      <c r="A3" s="148"/>
      <c r="B3" s="544"/>
      <c r="C3" s="545"/>
      <c r="D3" s="545"/>
      <c r="E3" s="545"/>
      <c r="F3" s="545"/>
      <c r="G3" s="545"/>
      <c r="H3" s="545"/>
      <c r="I3" s="545"/>
      <c r="J3" s="546"/>
    </row>
    <row r="4" spans="1:10" ht="21" thickBot="1">
      <c r="A4" s="149" t="s">
        <v>68</v>
      </c>
      <c r="B4" s="150"/>
      <c r="C4" s="151"/>
      <c r="D4" s="152" t="s">
        <v>69</v>
      </c>
      <c r="E4" s="466">
        <f>+'PRESUPUESTO OFICIAL PLACA HUELL'!P59</f>
        <v>225248733</v>
      </c>
      <c r="F4" s="153"/>
      <c r="G4" s="154"/>
      <c r="H4" s="155"/>
      <c r="I4" s="155"/>
      <c r="J4" s="155"/>
    </row>
    <row r="5" spans="1:10" ht="15.75" thickBot="1">
      <c r="A5" s="156" t="s">
        <v>70</v>
      </c>
      <c r="B5" s="157"/>
      <c r="C5" s="158"/>
      <c r="D5" s="159" t="s">
        <v>71</v>
      </c>
      <c r="E5" s="160">
        <v>2</v>
      </c>
      <c r="F5" s="161"/>
      <c r="G5" s="162"/>
      <c r="H5" s="161"/>
      <c r="I5" s="161"/>
      <c r="J5" s="163"/>
    </row>
    <row r="6" spans="1:10" ht="15.75" thickBot="1">
      <c r="A6" s="148"/>
      <c r="B6" s="164"/>
      <c r="C6" s="165"/>
      <c r="D6" s="166"/>
      <c r="E6" s="166"/>
      <c r="F6" s="161"/>
      <c r="G6" s="162"/>
      <c r="H6" s="161"/>
      <c r="I6" s="161"/>
      <c r="J6" s="167"/>
    </row>
    <row r="7" spans="1:10" ht="27.75" thickBot="1">
      <c r="A7" s="168" t="s">
        <v>72</v>
      </c>
      <c r="B7" s="169" t="s">
        <v>73</v>
      </c>
      <c r="C7" s="169" t="s">
        <v>56</v>
      </c>
      <c r="D7" s="168" t="s">
        <v>74</v>
      </c>
      <c r="E7" s="168" t="s">
        <v>75</v>
      </c>
      <c r="F7" s="170" t="s">
        <v>76</v>
      </c>
      <c r="G7" s="169" t="s">
        <v>77</v>
      </c>
      <c r="H7" s="170" t="s">
        <v>78</v>
      </c>
      <c r="I7" s="170" t="s">
        <v>79</v>
      </c>
      <c r="J7" s="171" t="s">
        <v>36</v>
      </c>
    </row>
    <row r="8" spans="1:10" ht="15.75" thickBot="1">
      <c r="A8" s="148"/>
      <c r="B8" s="164"/>
      <c r="C8" s="165"/>
      <c r="D8" s="166"/>
      <c r="E8" s="166"/>
      <c r="F8" s="161"/>
      <c r="G8" s="162"/>
      <c r="H8" s="161"/>
      <c r="I8" s="161"/>
      <c r="J8" s="167"/>
    </row>
    <row r="9" spans="1:10" ht="15">
      <c r="A9" s="172">
        <v>1</v>
      </c>
      <c r="B9" s="173" t="s">
        <v>80</v>
      </c>
      <c r="C9" s="174"/>
      <c r="D9" s="175"/>
      <c r="E9" s="175"/>
      <c r="F9" s="176"/>
      <c r="G9" s="177"/>
      <c r="H9" s="176"/>
      <c r="I9" s="176"/>
      <c r="J9" s="178">
        <f>+J10</f>
        <v>0.16369024370938415</v>
      </c>
    </row>
    <row r="10" spans="1:10" ht="15">
      <c r="A10" s="179">
        <v>1.1000000000000001</v>
      </c>
      <c r="B10" s="180" t="s">
        <v>81</v>
      </c>
      <c r="C10" s="181"/>
      <c r="D10" s="182"/>
      <c r="E10" s="182"/>
      <c r="F10" s="183"/>
      <c r="G10" s="184"/>
      <c r="H10" s="185"/>
      <c r="I10" s="186">
        <f>SUM(H11:H23)</f>
        <v>36871020</v>
      </c>
      <c r="J10" s="187">
        <f>+I10/$E$4</f>
        <v>0.16369024370938415</v>
      </c>
    </row>
    <row r="11" spans="1:10" ht="15">
      <c r="A11" s="179"/>
      <c r="B11" s="188" t="s">
        <v>82</v>
      </c>
      <c r="C11" s="181" t="s">
        <v>83</v>
      </c>
      <c r="D11" s="189">
        <v>1</v>
      </c>
      <c r="E11" s="189">
        <v>0.2</v>
      </c>
      <c r="F11" s="183">
        <v>5000000</v>
      </c>
      <c r="G11" s="190">
        <v>0.54830000000000001</v>
      </c>
      <c r="H11" s="191">
        <f>+D11*E11*$E$5*F11*(1+G11)</f>
        <v>3096600</v>
      </c>
      <c r="I11" s="186"/>
      <c r="J11" s="192"/>
    </row>
    <row r="12" spans="1:10">
      <c r="A12" s="193"/>
      <c r="B12" s="188" t="s">
        <v>84</v>
      </c>
      <c r="C12" s="194" t="s">
        <v>83</v>
      </c>
      <c r="D12" s="189">
        <v>1</v>
      </c>
      <c r="E12" s="195">
        <v>1</v>
      </c>
      <c r="F12" s="191">
        <v>3500000</v>
      </c>
      <c r="G12" s="190">
        <v>0.54830000000000001</v>
      </c>
      <c r="H12" s="191">
        <f>+D12*E12*$E$5*F12*(1+G12)</f>
        <v>10838100</v>
      </c>
      <c r="I12" s="191"/>
      <c r="J12" s="192"/>
    </row>
    <row r="13" spans="1:10">
      <c r="A13" s="193"/>
      <c r="B13" s="188" t="s">
        <v>85</v>
      </c>
      <c r="C13" s="194" t="s">
        <v>83</v>
      </c>
      <c r="D13" s="189">
        <v>1</v>
      </c>
      <c r="E13" s="189">
        <v>1</v>
      </c>
      <c r="F13" s="191">
        <v>2000000</v>
      </c>
      <c r="G13" s="190">
        <v>0.54830000000000001</v>
      </c>
      <c r="H13" s="191">
        <f>+D13*E13*$E$5*F13*(1+G13)</f>
        <v>6193200</v>
      </c>
      <c r="I13" s="191"/>
      <c r="J13" s="192"/>
    </row>
    <row r="14" spans="1:10">
      <c r="A14" s="196"/>
      <c r="B14" s="197" t="s">
        <v>86</v>
      </c>
      <c r="C14" s="198" t="s">
        <v>83</v>
      </c>
      <c r="D14" s="199">
        <v>1</v>
      </c>
      <c r="E14" s="199">
        <v>0.5</v>
      </c>
      <c r="F14" s="191">
        <v>2000000</v>
      </c>
      <c r="G14" s="190">
        <v>0.54830000000000001</v>
      </c>
      <c r="H14" s="191">
        <f t="shared" ref="H14:H18" si="0">+D14*E14*$E$5*F14*(1+G14)</f>
        <v>3096600</v>
      </c>
      <c r="I14" s="191"/>
      <c r="J14" s="192"/>
    </row>
    <row r="15" spans="1:10">
      <c r="A15" s="196"/>
      <c r="B15" s="197" t="s">
        <v>87</v>
      </c>
      <c r="C15" s="198" t="s">
        <v>83</v>
      </c>
      <c r="D15" s="199">
        <v>1</v>
      </c>
      <c r="E15" s="199">
        <v>0.5</v>
      </c>
      <c r="F15" s="191">
        <v>2000000</v>
      </c>
      <c r="G15" s="190">
        <v>0.54830000000000001</v>
      </c>
      <c r="H15" s="191">
        <f t="shared" si="0"/>
        <v>3096600</v>
      </c>
      <c r="I15" s="191"/>
      <c r="J15" s="192"/>
    </row>
    <row r="16" spans="1:10">
      <c r="A16" s="193"/>
      <c r="B16" s="200" t="s">
        <v>88</v>
      </c>
      <c r="C16" s="198" t="s">
        <v>83</v>
      </c>
      <c r="D16" s="199">
        <v>1</v>
      </c>
      <c r="E16" s="199">
        <v>1</v>
      </c>
      <c r="F16" s="201">
        <v>1000000</v>
      </c>
      <c r="G16" s="202">
        <v>0.69789999999999996</v>
      </c>
      <c r="H16" s="191">
        <f t="shared" si="0"/>
        <v>3395800</v>
      </c>
      <c r="I16" s="191"/>
      <c r="J16" s="192"/>
    </row>
    <row r="17" spans="1:12">
      <c r="A17" s="193"/>
      <c r="B17" s="200" t="s">
        <v>89</v>
      </c>
      <c r="C17" s="198" t="s">
        <v>83</v>
      </c>
      <c r="D17" s="199">
        <v>1</v>
      </c>
      <c r="E17" s="199">
        <v>1</v>
      </c>
      <c r="F17" s="201">
        <v>1200000</v>
      </c>
      <c r="G17" s="202">
        <v>0.69789999999999996</v>
      </c>
      <c r="H17" s="191">
        <f>+D17*E17*$E$5*F17*(1+G17)</f>
        <v>4074960</v>
      </c>
      <c r="I17" s="191"/>
      <c r="J17" s="192"/>
    </row>
    <row r="18" spans="1:12">
      <c r="A18" s="193"/>
      <c r="B18" s="203" t="s">
        <v>90</v>
      </c>
      <c r="C18" s="194" t="s">
        <v>83</v>
      </c>
      <c r="D18" s="189">
        <v>1</v>
      </c>
      <c r="E18" s="189">
        <v>0.2</v>
      </c>
      <c r="F18" s="204">
        <v>1000000</v>
      </c>
      <c r="G18" s="202">
        <v>0.69789999999999996</v>
      </c>
      <c r="H18" s="191">
        <f t="shared" si="0"/>
        <v>679160</v>
      </c>
      <c r="I18" s="191"/>
      <c r="J18" s="205"/>
    </row>
    <row r="19" spans="1:12">
      <c r="A19" s="193"/>
      <c r="B19" s="206"/>
      <c r="C19" s="194"/>
      <c r="D19" s="189"/>
      <c r="E19" s="189"/>
      <c r="F19" s="191"/>
      <c r="G19" s="190"/>
      <c r="H19" s="191"/>
      <c r="I19" s="191"/>
      <c r="J19" s="205"/>
    </row>
    <row r="20" spans="1:12" ht="22.5">
      <c r="A20" s="193"/>
      <c r="B20" s="207" t="s">
        <v>91</v>
      </c>
      <c r="C20" s="208" t="s">
        <v>83</v>
      </c>
      <c r="D20" s="209">
        <v>1</v>
      </c>
      <c r="E20" s="210">
        <v>1</v>
      </c>
      <c r="F20" s="211">
        <v>500000</v>
      </c>
      <c r="G20" s="212"/>
      <c r="H20" s="213">
        <f>E20*D20*F20*E5</f>
        <v>1000000</v>
      </c>
      <c r="I20" s="191"/>
      <c r="J20" s="205">
        <f>+H20:H22/$E$4</f>
        <v>4.4395366254956917E-3</v>
      </c>
    </row>
    <row r="21" spans="1:12">
      <c r="A21" s="193"/>
      <c r="B21" s="214" t="s">
        <v>92</v>
      </c>
      <c r="C21" s="208" t="s">
        <v>83</v>
      </c>
      <c r="D21" s="209">
        <v>1</v>
      </c>
      <c r="E21" s="210">
        <v>1</v>
      </c>
      <c r="F21" s="211">
        <v>400000</v>
      </c>
      <c r="G21" s="212"/>
      <c r="H21" s="213">
        <f>$E$5*F21*E21*D21</f>
        <v>800000</v>
      </c>
      <c r="I21" s="191"/>
      <c r="J21" s="205"/>
    </row>
    <row r="22" spans="1:12">
      <c r="A22" s="193"/>
      <c r="B22" s="214" t="s">
        <v>93</v>
      </c>
      <c r="C22" s="208" t="s">
        <v>83</v>
      </c>
      <c r="D22" s="209">
        <v>1</v>
      </c>
      <c r="E22" s="210">
        <v>1</v>
      </c>
      <c r="F22" s="211">
        <v>300000</v>
      </c>
      <c r="G22" s="212"/>
      <c r="H22" s="213">
        <f>$E$5*F22*E22*D22</f>
        <v>600000</v>
      </c>
      <c r="I22" s="191"/>
      <c r="J22" s="205"/>
    </row>
    <row r="23" spans="1:12">
      <c r="A23" s="193"/>
      <c r="B23" s="203"/>
      <c r="C23" s="194"/>
      <c r="D23" s="215"/>
      <c r="E23" s="195"/>
      <c r="F23" s="216"/>
      <c r="G23" s="190"/>
      <c r="H23" s="191"/>
      <c r="I23" s="191"/>
      <c r="J23" s="205"/>
    </row>
    <row r="24" spans="1:12" ht="15">
      <c r="A24" s="179">
        <v>2</v>
      </c>
      <c r="B24" s="217" t="s">
        <v>94</v>
      </c>
      <c r="C24" s="181"/>
      <c r="D24" s="189"/>
      <c r="E24" s="189"/>
      <c r="F24" s="191"/>
      <c r="G24" s="203"/>
      <c r="H24" s="191"/>
      <c r="I24" s="191"/>
      <c r="J24" s="218">
        <f>J25+J29+J36+J39</f>
        <v>0.15775493127569398</v>
      </c>
    </row>
    <row r="25" spans="1:12" ht="15">
      <c r="A25" s="193">
        <v>2.1</v>
      </c>
      <c r="B25" s="180" t="s">
        <v>95</v>
      </c>
      <c r="C25" s="181"/>
      <c r="D25" s="189"/>
      <c r="E25" s="189"/>
      <c r="F25" s="191"/>
      <c r="G25" s="203"/>
      <c r="H25" s="191"/>
      <c r="I25" s="186"/>
      <c r="J25" s="187"/>
    </row>
    <row r="26" spans="1:12" ht="15">
      <c r="A26" s="193"/>
      <c r="B26" s="203" t="s">
        <v>96</v>
      </c>
      <c r="C26" s="181"/>
      <c r="D26" s="190"/>
      <c r="E26" s="189"/>
      <c r="F26" s="191"/>
      <c r="G26" s="219">
        <v>1.3814</v>
      </c>
      <c r="H26" s="191"/>
      <c r="I26" s="191"/>
      <c r="J26" s="205"/>
      <c r="L26" s="467">
        <f>+J50</f>
        <v>0.38140000000000002</v>
      </c>
    </row>
    <row r="27" spans="1:12" ht="15">
      <c r="A27" s="193"/>
      <c r="B27" s="203"/>
      <c r="C27" s="181"/>
      <c r="D27" s="190"/>
      <c r="E27" s="189"/>
      <c r="F27" s="191"/>
      <c r="G27" s="220"/>
      <c r="H27" s="191"/>
      <c r="I27" s="191"/>
      <c r="J27" s="205"/>
    </row>
    <row r="28" spans="1:12" ht="15">
      <c r="A28" s="193"/>
      <c r="B28" s="203"/>
      <c r="C28" s="181"/>
      <c r="D28" s="215"/>
      <c r="E28" s="189"/>
      <c r="F28" s="221"/>
      <c r="G28" s="222"/>
      <c r="H28" s="191"/>
      <c r="I28" s="191"/>
      <c r="J28" s="205"/>
    </row>
    <row r="29" spans="1:12" ht="15">
      <c r="A29" s="193">
        <v>2.2000000000000002</v>
      </c>
      <c r="B29" s="180" t="s">
        <v>97</v>
      </c>
      <c r="C29" s="181"/>
      <c r="D29" s="189"/>
      <c r="E29" s="189"/>
      <c r="F29" s="191"/>
      <c r="G29" s="223"/>
      <c r="H29" s="191"/>
      <c r="I29" s="186">
        <f>SUM(H30:H35)</f>
        <v>3422744.5974281998</v>
      </c>
      <c r="J29" s="187">
        <f>+I29/$E$4</f>
        <v>1.51954E-2</v>
      </c>
    </row>
    <row r="30" spans="1:12" ht="15">
      <c r="A30" s="193"/>
      <c r="B30" s="203" t="s">
        <v>98</v>
      </c>
      <c r="C30" s="181" t="s">
        <v>99</v>
      </c>
      <c r="D30" s="190">
        <v>4.0000000000000002E-4</v>
      </c>
      <c r="E30" s="189"/>
      <c r="F30" s="191">
        <f t="shared" ref="F30:F35" si="1">+$E$4</f>
        <v>225248733</v>
      </c>
      <c r="G30" s="222">
        <f t="shared" ref="G30:G35" si="2">+$G$26</f>
        <v>1.3814</v>
      </c>
      <c r="H30" s="191">
        <f t="shared" ref="H30:H35" si="3">+F30*G30*D30</f>
        <v>124463.43990648001</v>
      </c>
      <c r="I30" s="191"/>
      <c r="J30" s="205">
        <f t="shared" ref="J30:J35" si="4">+H30/$E$4</f>
        <v>5.5256000000000001E-4</v>
      </c>
    </row>
    <row r="31" spans="1:12" ht="15">
      <c r="A31" s="193"/>
      <c r="B31" s="203" t="s">
        <v>100</v>
      </c>
      <c r="C31" s="181" t="s">
        <v>99</v>
      </c>
      <c r="D31" s="190">
        <v>5.5999999999999999E-3</v>
      </c>
      <c r="E31" s="189"/>
      <c r="F31" s="191">
        <f t="shared" si="1"/>
        <v>225248733</v>
      </c>
      <c r="G31" s="222">
        <f t="shared" si="2"/>
        <v>1.3814</v>
      </c>
      <c r="H31" s="191">
        <f t="shared" si="3"/>
        <v>1742488.1586907201</v>
      </c>
      <c r="I31" s="191"/>
      <c r="J31" s="205">
        <f t="shared" si="4"/>
        <v>7.7358400000000008E-3</v>
      </c>
    </row>
    <row r="32" spans="1:12" ht="15">
      <c r="A32" s="193"/>
      <c r="B32" s="203" t="s">
        <v>101</v>
      </c>
      <c r="C32" s="181" t="s">
        <v>99</v>
      </c>
      <c r="D32" s="190">
        <v>2.0000000000000001E-4</v>
      </c>
      <c r="E32" s="189"/>
      <c r="F32" s="191">
        <f t="shared" si="1"/>
        <v>225248733</v>
      </c>
      <c r="G32" s="222">
        <f t="shared" si="2"/>
        <v>1.3814</v>
      </c>
      <c r="H32" s="191">
        <f t="shared" si="3"/>
        <v>62231.719953240005</v>
      </c>
      <c r="I32" s="191"/>
      <c r="J32" s="205">
        <f t="shared" si="4"/>
        <v>2.7628E-4</v>
      </c>
    </row>
    <row r="33" spans="1:10" ht="15">
      <c r="A33" s="193"/>
      <c r="B33" s="203" t="s">
        <v>102</v>
      </c>
      <c r="C33" s="181" t="s">
        <v>99</v>
      </c>
      <c r="D33" s="190">
        <v>0</v>
      </c>
      <c r="E33" s="189"/>
      <c r="F33" s="191">
        <f t="shared" si="1"/>
        <v>225248733</v>
      </c>
      <c r="G33" s="222">
        <f t="shared" si="2"/>
        <v>1.3814</v>
      </c>
      <c r="H33" s="191">
        <f t="shared" si="3"/>
        <v>0</v>
      </c>
      <c r="I33" s="191"/>
      <c r="J33" s="205">
        <f>+H33/$E$4</f>
        <v>0</v>
      </c>
    </row>
    <row r="34" spans="1:10" ht="22.5">
      <c r="A34" s="193"/>
      <c r="B34" s="206" t="s">
        <v>103</v>
      </c>
      <c r="C34" s="181" t="s">
        <v>99</v>
      </c>
      <c r="D34" s="190">
        <v>2.8999999999999998E-3</v>
      </c>
      <c r="E34" s="189"/>
      <c r="F34" s="191">
        <f t="shared" si="1"/>
        <v>225248733</v>
      </c>
      <c r="G34" s="222">
        <f t="shared" si="2"/>
        <v>1.3814</v>
      </c>
      <c r="H34" s="191">
        <f t="shared" si="3"/>
        <v>902359.93932198</v>
      </c>
      <c r="I34" s="191"/>
      <c r="J34" s="205">
        <f t="shared" si="4"/>
        <v>4.0060599999999997E-3</v>
      </c>
    </row>
    <row r="35" spans="1:10" ht="15">
      <c r="A35" s="193"/>
      <c r="B35" s="203" t="s">
        <v>104</v>
      </c>
      <c r="C35" s="181" t="s">
        <v>99</v>
      </c>
      <c r="D35" s="190">
        <v>1.9E-3</v>
      </c>
      <c r="E35" s="189"/>
      <c r="F35" s="191">
        <f t="shared" si="1"/>
        <v>225248733</v>
      </c>
      <c r="G35" s="222">
        <f t="shared" si="2"/>
        <v>1.3814</v>
      </c>
      <c r="H35" s="191">
        <f t="shared" si="3"/>
        <v>591201.33955578005</v>
      </c>
      <c r="I35" s="191"/>
      <c r="J35" s="205">
        <f t="shared" si="4"/>
        <v>2.6246600000000004E-3</v>
      </c>
    </row>
    <row r="36" spans="1:10" ht="15">
      <c r="A36" s="193">
        <v>2.3000000000000003</v>
      </c>
      <c r="B36" s="180" t="s">
        <v>105</v>
      </c>
      <c r="C36" s="181"/>
      <c r="D36" s="189"/>
      <c r="E36" s="189"/>
      <c r="F36" s="191"/>
      <c r="G36" s="223"/>
      <c r="H36" s="191"/>
      <c r="I36" s="186">
        <f>SUM(H37:H38)</f>
        <v>1400000</v>
      </c>
      <c r="J36" s="187">
        <f>+I36/$E$4</f>
        <v>6.2153512756939677E-3</v>
      </c>
    </row>
    <row r="37" spans="1:10">
      <c r="A37" s="193"/>
      <c r="B37" s="203" t="s">
        <v>106</v>
      </c>
      <c r="C37" s="194" t="s">
        <v>83</v>
      </c>
      <c r="D37" s="189">
        <v>1</v>
      </c>
      <c r="E37" s="224">
        <v>1</v>
      </c>
      <c r="F37" s="225">
        <v>400000</v>
      </c>
      <c r="G37" s="223"/>
      <c r="H37" s="191">
        <f>+D37*F37</f>
        <v>400000</v>
      </c>
      <c r="I37" s="191"/>
      <c r="J37" s="205">
        <f>+H37/$E$4</f>
        <v>1.7758146501982766E-3</v>
      </c>
    </row>
    <row r="38" spans="1:10">
      <c r="A38" s="193"/>
      <c r="B38" s="203" t="s">
        <v>107</v>
      </c>
      <c r="C38" s="194" t="s">
        <v>108</v>
      </c>
      <c r="D38" s="189">
        <v>1</v>
      </c>
      <c r="E38" s="189"/>
      <c r="F38" s="225">
        <v>1000000</v>
      </c>
      <c r="G38" s="223"/>
      <c r="H38" s="191">
        <f>+F38*D38</f>
        <v>1000000</v>
      </c>
      <c r="I38" s="191"/>
      <c r="J38" s="205">
        <f>+H38/$E$4</f>
        <v>4.4395366254956917E-3</v>
      </c>
    </row>
    <row r="39" spans="1:10" ht="15">
      <c r="A39" s="193">
        <v>2.4</v>
      </c>
      <c r="B39" s="180" t="s">
        <v>109</v>
      </c>
      <c r="C39" s="181"/>
      <c r="D39" s="189"/>
      <c r="E39" s="189"/>
      <c r="F39" s="191"/>
      <c r="G39" s="223"/>
      <c r="H39" s="191"/>
      <c r="I39" s="186">
        <f>SUM(H40:H46)</f>
        <v>30711353.796923939</v>
      </c>
      <c r="J39" s="187">
        <f>+I39/$E$4</f>
        <v>0.13634418000000001</v>
      </c>
    </row>
    <row r="40" spans="1:10" ht="15">
      <c r="A40" s="193"/>
      <c r="B40" s="203" t="s">
        <v>110</v>
      </c>
      <c r="C40" s="181" t="s">
        <v>99</v>
      </c>
      <c r="D40" s="190">
        <v>0.05</v>
      </c>
      <c r="E40" s="189"/>
      <c r="F40" s="204">
        <f t="shared" ref="F40:F46" si="5">+$E$4</f>
        <v>225248733</v>
      </c>
      <c r="G40" s="222">
        <f>+$G$26</f>
        <v>1.3814</v>
      </c>
      <c r="H40" s="191">
        <f t="shared" ref="H40:H46" si="6">+D40*F40*G40</f>
        <v>15557929.98831</v>
      </c>
      <c r="I40" s="191"/>
      <c r="J40" s="205">
        <f t="shared" ref="J40:J46" si="7">+H40/$E$4</f>
        <v>6.9070000000000006E-2</v>
      </c>
    </row>
    <row r="41" spans="1:10" ht="15">
      <c r="A41" s="193"/>
      <c r="B41" s="203" t="s">
        <v>111</v>
      </c>
      <c r="C41" s="181" t="s">
        <v>99</v>
      </c>
      <c r="D41" s="226">
        <v>0.02</v>
      </c>
      <c r="E41" s="189"/>
      <c r="F41" s="204">
        <f t="shared" si="5"/>
        <v>225248733</v>
      </c>
      <c r="G41" s="222">
        <f>+$G$26</f>
        <v>1.3814</v>
      </c>
      <c r="H41" s="191">
        <f t="shared" si="6"/>
        <v>6223171.9953239998</v>
      </c>
      <c r="I41" s="191"/>
      <c r="J41" s="205">
        <f t="shared" si="7"/>
        <v>2.7628E-2</v>
      </c>
    </row>
    <row r="42" spans="1:10" ht="15">
      <c r="A42" s="193"/>
      <c r="B42" s="203" t="s">
        <v>112</v>
      </c>
      <c r="C42" s="181" t="s">
        <v>99</v>
      </c>
      <c r="D42" s="190">
        <v>0.01</v>
      </c>
      <c r="E42" s="189"/>
      <c r="F42" s="191">
        <f t="shared" si="5"/>
        <v>225248733</v>
      </c>
      <c r="G42" s="222">
        <f>+$G$26</f>
        <v>1.3814</v>
      </c>
      <c r="H42" s="191">
        <f t="shared" si="6"/>
        <v>3111585.9976619999</v>
      </c>
      <c r="I42" s="191"/>
      <c r="J42" s="205">
        <f t="shared" si="7"/>
        <v>1.3814E-2</v>
      </c>
    </row>
    <row r="43" spans="1:10" ht="15">
      <c r="A43" s="193"/>
      <c r="B43" s="203" t="s">
        <v>353</v>
      </c>
      <c r="C43" s="181" t="s">
        <v>99</v>
      </c>
      <c r="D43" s="190">
        <v>5.0000000000000001E-3</v>
      </c>
      <c r="E43" s="189"/>
      <c r="F43" s="191">
        <f t="shared" si="5"/>
        <v>225248733</v>
      </c>
      <c r="G43" s="222">
        <f t="shared" ref="G43:G44" si="8">+$G$26</f>
        <v>1.3814</v>
      </c>
      <c r="H43" s="191">
        <f t="shared" si="6"/>
        <v>1555792.9988309999</v>
      </c>
      <c r="I43" s="191"/>
      <c r="J43" s="205"/>
    </row>
    <row r="44" spans="1:10" ht="15">
      <c r="A44" s="193"/>
      <c r="B44" s="203" t="s">
        <v>354</v>
      </c>
      <c r="C44" s="181" t="s">
        <v>99</v>
      </c>
      <c r="D44" s="190">
        <v>5.0000000000000001E-3</v>
      </c>
      <c r="E44" s="189"/>
      <c r="F44" s="191">
        <f t="shared" si="5"/>
        <v>225248733</v>
      </c>
      <c r="G44" s="222">
        <f t="shared" si="8"/>
        <v>1.3814</v>
      </c>
      <c r="H44" s="191">
        <f t="shared" si="6"/>
        <v>1555792.9988309999</v>
      </c>
      <c r="I44" s="191"/>
      <c r="J44" s="205"/>
    </row>
    <row r="45" spans="1:10" ht="15">
      <c r="A45" s="193"/>
      <c r="B45" s="203" t="s">
        <v>113</v>
      </c>
      <c r="C45" s="181" t="s">
        <v>99</v>
      </c>
      <c r="D45" s="190">
        <v>5.0000000000000001E-3</v>
      </c>
      <c r="E45" s="189"/>
      <c r="F45" s="191">
        <f t="shared" si="5"/>
        <v>225248733</v>
      </c>
      <c r="G45" s="222">
        <f>+$G$26</f>
        <v>1.3814</v>
      </c>
      <c r="H45" s="191">
        <f t="shared" si="6"/>
        <v>1555792.9988309999</v>
      </c>
      <c r="I45" s="191"/>
      <c r="J45" s="205">
        <f t="shared" si="7"/>
        <v>6.9069999999999999E-3</v>
      </c>
    </row>
    <row r="46" spans="1:10" ht="15.75" thickBot="1">
      <c r="A46" s="193"/>
      <c r="B46" s="203" t="s">
        <v>114</v>
      </c>
      <c r="C46" s="181" t="s">
        <v>99</v>
      </c>
      <c r="D46" s="190">
        <v>3.7000000000000002E-3</v>
      </c>
      <c r="E46" s="227"/>
      <c r="F46" s="191">
        <f t="shared" si="5"/>
        <v>225248733</v>
      </c>
      <c r="G46" s="222">
        <f>+$G$26</f>
        <v>1.3814</v>
      </c>
      <c r="H46" s="191">
        <f t="shared" si="6"/>
        <v>1151286.8191349399</v>
      </c>
      <c r="I46" s="221"/>
      <c r="J46" s="205">
        <f t="shared" si="7"/>
        <v>5.1111799999999999E-3</v>
      </c>
    </row>
    <row r="47" spans="1:10" ht="13.5" thickBot="1">
      <c r="A47" s="228"/>
      <c r="B47" s="547" t="s">
        <v>115</v>
      </c>
      <c r="C47" s="547"/>
      <c r="D47" s="547"/>
      <c r="E47" s="229"/>
      <c r="F47" s="229"/>
      <c r="G47" s="230"/>
      <c r="H47" s="231"/>
      <c r="I47" s="232">
        <f>SUM(I10:I46)</f>
        <v>72405118.394352138</v>
      </c>
      <c r="J47" s="233">
        <f>+ROUND((J9+J24),4)</f>
        <v>0.32140000000000002</v>
      </c>
    </row>
    <row r="48" spans="1:10" ht="15">
      <c r="A48" s="234"/>
      <c r="B48" s="235" t="s">
        <v>116</v>
      </c>
      <c r="C48" s="174"/>
      <c r="D48" s="236"/>
      <c r="E48" s="236"/>
      <c r="F48" s="237"/>
      <c r="G48" s="238"/>
      <c r="H48" s="237"/>
      <c r="I48" s="237"/>
      <c r="J48" s="239">
        <v>0</v>
      </c>
    </row>
    <row r="49" spans="1:10" ht="15.75" thickBot="1">
      <c r="A49" s="193"/>
      <c r="B49" s="240" t="s">
        <v>117</v>
      </c>
      <c r="C49" s="181"/>
      <c r="D49" s="189"/>
      <c r="E49" s="189"/>
      <c r="F49" s="191"/>
      <c r="G49" s="203"/>
      <c r="H49" s="191"/>
      <c r="I49" s="224">
        <v>0.06</v>
      </c>
      <c r="J49" s="241">
        <v>0.06</v>
      </c>
    </row>
    <row r="50" spans="1:10" ht="15.75" thickBot="1">
      <c r="A50" s="242"/>
      <c r="B50" s="243" t="s">
        <v>118</v>
      </c>
      <c r="C50" s="244"/>
      <c r="D50" s="245"/>
      <c r="E50" s="245"/>
      <c r="F50" s="246"/>
      <c r="G50" s="247"/>
      <c r="H50" s="246"/>
      <c r="I50" s="248"/>
      <c r="J50" s="233">
        <f>SUM(J47+J48+J49)</f>
        <v>0.38140000000000002</v>
      </c>
    </row>
  </sheetData>
  <mergeCells count="3">
    <mergeCell ref="A1:J1"/>
    <mergeCell ref="B2:J3"/>
    <mergeCell ref="B47:D47"/>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3"/>
  <sheetViews>
    <sheetView topLeftCell="A64" workbookViewId="0">
      <selection activeCell="M96" sqref="M96"/>
    </sheetView>
  </sheetViews>
  <sheetFormatPr baseColWidth="10" defaultRowHeight="12.75"/>
  <sheetData>
    <row r="1" spans="1:16" ht="13.5" thickBot="1">
      <c r="A1" s="271"/>
      <c r="B1" s="271"/>
      <c r="C1" s="271"/>
      <c r="D1" s="271"/>
      <c r="E1" s="271"/>
      <c r="F1" s="271"/>
      <c r="G1" s="271"/>
      <c r="H1" s="271"/>
      <c r="I1" s="271"/>
      <c r="J1" s="271"/>
      <c r="K1" s="271"/>
      <c r="L1" s="271"/>
      <c r="M1" s="271"/>
      <c r="N1" s="271"/>
      <c r="O1" s="271"/>
      <c r="P1" s="272"/>
    </row>
    <row r="2" spans="1:16" ht="13.5" thickTop="1">
      <c r="A2" s="271"/>
      <c r="B2" s="273"/>
      <c r="C2" s="274"/>
      <c r="D2" s="274"/>
      <c r="E2" s="274"/>
      <c r="F2" s="274"/>
      <c r="G2" s="274"/>
      <c r="H2" s="274"/>
      <c r="I2" s="274"/>
      <c r="J2" s="274"/>
      <c r="K2" s="274"/>
      <c r="L2" s="274"/>
      <c r="M2" s="274"/>
      <c r="N2" s="274"/>
      <c r="O2" s="274"/>
      <c r="P2" s="275"/>
    </row>
    <row r="3" spans="1:16">
      <c r="A3" s="271"/>
      <c r="B3" s="276"/>
      <c r="C3" s="277" t="s">
        <v>0</v>
      </c>
      <c r="D3" s="278" t="s">
        <v>1</v>
      </c>
      <c r="E3" s="277" t="s">
        <v>2</v>
      </c>
      <c r="F3" s="278">
        <v>2</v>
      </c>
      <c r="G3" s="279"/>
      <c r="H3" s="279"/>
      <c r="I3" s="279"/>
      <c r="J3" s="279"/>
      <c r="K3" s="279"/>
      <c r="L3" s="279"/>
      <c r="M3" s="279"/>
      <c r="N3" s="279"/>
      <c r="O3" s="279"/>
      <c r="P3" s="280"/>
    </row>
    <row r="4" spans="1:16">
      <c r="A4" s="271"/>
      <c r="B4" s="276"/>
      <c r="C4" s="281"/>
      <c r="D4" s="282"/>
      <c r="E4" s="281"/>
      <c r="F4" s="282"/>
      <c r="G4" s="279"/>
      <c r="H4" s="279"/>
      <c r="I4" s="279"/>
      <c r="J4" s="279"/>
      <c r="K4" s="279"/>
      <c r="L4" s="279"/>
      <c r="M4" s="279"/>
      <c r="N4" s="279"/>
      <c r="O4" s="279"/>
      <c r="P4" s="280"/>
    </row>
    <row r="5" spans="1:16" ht="15.75">
      <c r="A5" s="271"/>
      <c r="B5" s="276"/>
      <c r="C5" s="629" t="s">
        <v>189</v>
      </c>
      <c r="D5" s="629"/>
      <c r="E5" s="629"/>
      <c r="F5" s="629"/>
      <c r="G5" s="629"/>
      <c r="H5" s="629"/>
      <c r="I5" s="629"/>
      <c r="J5" s="629"/>
      <c r="K5" s="629"/>
      <c r="L5" s="629"/>
      <c r="M5" s="629"/>
      <c r="N5" s="629"/>
      <c r="O5" s="629"/>
      <c r="P5" s="283"/>
    </row>
    <row r="6" spans="1:16" ht="15" thickBot="1">
      <c r="A6" s="271"/>
      <c r="B6" s="276"/>
      <c r="C6" s="284"/>
      <c r="D6" s="284"/>
      <c r="E6" s="284"/>
      <c r="F6" s="284"/>
      <c r="G6" s="284"/>
      <c r="H6" s="284"/>
      <c r="I6" s="284"/>
      <c r="J6" s="284"/>
      <c r="K6" s="284"/>
      <c r="L6" s="284"/>
      <c r="M6" s="284"/>
      <c r="N6" s="284"/>
      <c r="O6" s="284"/>
      <c r="P6" s="280"/>
    </row>
    <row r="7" spans="1:16" ht="15">
      <c r="A7" s="271"/>
      <c r="B7" s="276"/>
      <c r="C7" s="630"/>
      <c r="D7" s="632"/>
      <c r="E7" s="633"/>
      <c r="F7" s="633"/>
      <c r="G7" s="633"/>
      <c r="H7" s="633"/>
      <c r="I7" s="633"/>
      <c r="J7" s="633"/>
      <c r="K7" s="634"/>
      <c r="L7" s="635"/>
      <c r="M7" s="636"/>
      <c r="N7" s="636"/>
      <c r="O7" s="637"/>
      <c r="P7" s="285"/>
    </row>
    <row r="8" spans="1:16" ht="15">
      <c r="A8" s="271"/>
      <c r="B8" s="276"/>
      <c r="C8" s="631"/>
      <c r="D8" s="613" t="s">
        <v>190</v>
      </c>
      <c r="E8" s="614"/>
      <c r="F8" s="614"/>
      <c r="G8" s="614"/>
      <c r="H8" s="614"/>
      <c r="I8" s="614"/>
      <c r="J8" s="614"/>
      <c r="K8" s="615"/>
      <c r="L8" s="638"/>
      <c r="M8" s="639"/>
      <c r="N8" s="639"/>
      <c r="O8" s="640"/>
      <c r="P8" s="285"/>
    </row>
    <row r="9" spans="1:16" ht="15">
      <c r="A9" s="271"/>
      <c r="B9" s="276"/>
      <c r="C9" s="631"/>
      <c r="D9" s="613"/>
      <c r="E9" s="614"/>
      <c r="F9" s="614"/>
      <c r="G9" s="614"/>
      <c r="H9" s="614"/>
      <c r="I9" s="614"/>
      <c r="J9" s="614"/>
      <c r="K9" s="615"/>
      <c r="L9" s="609" t="s">
        <v>191</v>
      </c>
      <c r="M9" s="642"/>
      <c r="N9" s="643"/>
      <c r="O9" s="644"/>
      <c r="P9" s="285"/>
    </row>
    <row r="10" spans="1:16" ht="15">
      <c r="A10" s="271"/>
      <c r="B10" s="276"/>
      <c r="C10" s="631"/>
      <c r="D10" s="613" t="s">
        <v>192</v>
      </c>
      <c r="E10" s="614"/>
      <c r="F10" s="614"/>
      <c r="G10" s="614"/>
      <c r="H10" s="614"/>
      <c r="I10" s="614"/>
      <c r="J10" s="614"/>
      <c r="K10" s="615"/>
      <c r="L10" s="641"/>
      <c r="M10" s="645"/>
      <c r="N10" s="646"/>
      <c r="O10" s="647"/>
      <c r="P10" s="286"/>
    </row>
    <row r="11" spans="1:16" ht="13.5">
      <c r="A11" s="271"/>
      <c r="B11" s="276"/>
      <c r="C11" s="631"/>
      <c r="D11" s="648"/>
      <c r="E11" s="649"/>
      <c r="F11" s="649"/>
      <c r="G11" s="649"/>
      <c r="H11" s="649"/>
      <c r="I11" s="649"/>
      <c r="J11" s="649"/>
      <c r="K11" s="650"/>
      <c r="L11" s="609" t="s">
        <v>193</v>
      </c>
      <c r="M11" s="609">
        <v>1</v>
      </c>
      <c r="N11" s="609" t="s">
        <v>194</v>
      </c>
      <c r="O11" s="611">
        <v>1</v>
      </c>
      <c r="P11" s="285"/>
    </row>
    <row r="12" spans="1:16" ht="13.5">
      <c r="A12" s="271"/>
      <c r="B12" s="276"/>
      <c r="C12" s="631"/>
      <c r="D12" s="648"/>
      <c r="E12" s="649"/>
      <c r="F12" s="649"/>
      <c r="G12" s="649"/>
      <c r="H12" s="649"/>
      <c r="I12" s="649"/>
      <c r="J12" s="649"/>
      <c r="K12" s="650"/>
      <c r="L12" s="610"/>
      <c r="M12" s="610"/>
      <c r="N12" s="610"/>
      <c r="O12" s="612"/>
      <c r="P12" s="285"/>
    </row>
    <row r="13" spans="1:16" ht="15">
      <c r="A13" s="271"/>
      <c r="B13" s="276"/>
      <c r="C13" s="631"/>
      <c r="D13" s="613" t="s">
        <v>195</v>
      </c>
      <c r="E13" s="614"/>
      <c r="F13" s="614"/>
      <c r="G13" s="614"/>
      <c r="H13" s="614"/>
      <c r="I13" s="614"/>
      <c r="J13" s="614"/>
      <c r="K13" s="615"/>
      <c r="L13" s="610"/>
      <c r="M13" s="610"/>
      <c r="N13" s="610"/>
      <c r="O13" s="612"/>
      <c r="P13" s="285"/>
    </row>
    <row r="14" spans="1:16" ht="15.75" thickBot="1">
      <c r="A14" s="271"/>
      <c r="B14" s="276"/>
      <c r="C14" s="287"/>
      <c r="D14" s="288"/>
      <c r="E14" s="288"/>
      <c r="F14" s="288"/>
      <c r="G14" s="288"/>
      <c r="H14" s="288"/>
      <c r="I14" s="288"/>
      <c r="J14" s="288"/>
      <c r="K14" s="288"/>
      <c r="L14" s="288"/>
      <c r="M14" s="289"/>
      <c r="N14" s="289"/>
      <c r="O14" s="290"/>
      <c r="P14" s="291"/>
    </row>
    <row r="15" spans="1:16" ht="15">
      <c r="A15" s="271"/>
      <c r="B15" s="276"/>
      <c r="C15" s="292"/>
      <c r="D15" s="293"/>
      <c r="E15" s="293"/>
      <c r="F15" s="293"/>
      <c r="G15" s="293"/>
      <c r="H15" s="293"/>
      <c r="I15" s="293"/>
      <c r="J15" s="293"/>
      <c r="K15" s="293"/>
      <c r="L15" s="294" t="s">
        <v>196</v>
      </c>
      <c r="M15" s="295" t="s">
        <v>197</v>
      </c>
      <c r="N15" s="295" t="s">
        <v>198</v>
      </c>
      <c r="O15" s="296" t="s">
        <v>199</v>
      </c>
      <c r="P15" s="286"/>
    </row>
    <row r="16" spans="1:16" ht="15">
      <c r="A16" s="271"/>
      <c r="B16" s="276"/>
      <c r="C16" s="297"/>
      <c r="D16" s="298"/>
      <c r="E16" s="298"/>
      <c r="F16" s="298"/>
      <c r="G16" s="298"/>
      <c r="H16" s="298"/>
      <c r="I16" s="298"/>
      <c r="J16" s="298"/>
      <c r="K16" s="298"/>
      <c r="L16" s="299"/>
      <c r="M16" s="300"/>
      <c r="N16" s="300"/>
      <c r="O16" s="301"/>
      <c r="P16" s="302"/>
    </row>
    <row r="17" spans="1:16" ht="15">
      <c r="A17" s="271"/>
      <c r="B17" s="276"/>
      <c r="C17" s="616" t="s">
        <v>200</v>
      </c>
      <c r="D17" s="617"/>
      <c r="E17" s="617"/>
      <c r="F17" s="617"/>
      <c r="G17" s="298"/>
      <c r="H17" s="298"/>
      <c r="I17" s="298" t="s">
        <v>201</v>
      </c>
      <c r="J17" s="284"/>
      <c r="K17" s="298"/>
      <c r="L17" s="299"/>
      <c r="M17" s="284"/>
      <c r="N17" s="284"/>
      <c r="O17" s="303"/>
      <c r="P17" s="302"/>
    </row>
    <row r="18" spans="1:16" ht="15">
      <c r="A18" s="271"/>
      <c r="B18" s="276"/>
      <c r="C18" s="304"/>
      <c r="D18" s="305"/>
      <c r="E18" s="305"/>
      <c r="F18" s="305"/>
      <c r="G18" s="305"/>
      <c r="H18" s="305"/>
      <c r="I18" s="305"/>
      <c r="J18" s="305"/>
      <c r="K18" s="305"/>
      <c r="L18" s="305"/>
      <c r="M18" s="305"/>
      <c r="N18" s="305"/>
      <c r="O18" s="306"/>
      <c r="P18" s="307"/>
    </row>
    <row r="19" spans="1:16" ht="15" thickBot="1">
      <c r="A19" s="271"/>
      <c r="B19" s="276"/>
      <c r="C19" s="308"/>
      <c r="D19" s="309"/>
      <c r="E19" s="309"/>
      <c r="F19" s="309"/>
      <c r="G19" s="309"/>
      <c r="H19" s="309"/>
      <c r="I19" s="309"/>
      <c r="J19" s="309"/>
      <c r="K19" s="309"/>
      <c r="L19" s="309"/>
      <c r="M19" s="309"/>
      <c r="N19" s="309"/>
      <c r="O19" s="310"/>
      <c r="P19" s="280"/>
    </row>
    <row r="20" spans="1:16" ht="15" thickBot="1">
      <c r="A20" s="271"/>
      <c r="B20" s="276"/>
      <c r="C20" s="311"/>
      <c r="D20" s="312"/>
      <c r="E20" s="312"/>
      <c r="F20" s="312"/>
      <c r="G20" s="312"/>
      <c r="H20" s="312"/>
      <c r="I20" s="284"/>
      <c r="J20" s="284"/>
      <c r="K20" s="312"/>
      <c r="L20" s="312"/>
      <c r="M20" s="312"/>
      <c r="N20" s="312"/>
      <c r="O20" s="313"/>
      <c r="P20" s="280"/>
    </row>
    <row r="21" spans="1:16" ht="15">
      <c r="A21" s="271"/>
      <c r="B21" s="276"/>
      <c r="C21" s="618" t="s">
        <v>202</v>
      </c>
      <c r="D21" s="619"/>
      <c r="E21" s="619"/>
      <c r="F21" s="619"/>
      <c r="G21" s="619"/>
      <c r="H21" s="619"/>
      <c r="I21" s="619"/>
      <c r="J21" s="619"/>
      <c r="K21" s="619"/>
      <c r="L21" s="619"/>
      <c r="M21" s="619"/>
      <c r="N21" s="619"/>
      <c r="O21" s="620"/>
      <c r="P21" s="314"/>
    </row>
    <row r="22" spans="1:16" ht="15" thickBot="1">
      <c r="A22" s="271"/>
      <c r="B22" s="276"/>
      <c r="C22" s="315"/>
      <c r="D22" s="284"/>
      <c r="E22" s="284"/>
      <c r="F22" s="284"/>
      <c r="G22" s="284"/>
      <c r="H22" s="284"/>
      <c r="I22" s="284"/>
      <c r="J22" s="284"/>
      <c r="K22" s="284"/>
      <c r="L22" s="284"/>
      <c r="M22" s="284"/>
      <c r="N22" s="284"/>
      <c r="O22" s="316"/>
      <c r="P22" s="280"/>
    </row>
    <row r="23" spans="1:16" ht="15">
      <c r="A23" s="271"/>
      <c r="B23" s="276"/>
      <c r="C23" s="317" t="s">
        <v>203</v>
      </c>
      <c r="D23" s="621" t="s">
        <v>204</v>
      </c>
      <c r="E23" s="622"/>
      <c r="F23" s="622"/>
      <c r="G23" s="622"/>
      <c r="H23" s="622"/>
      <c r="I23" s="622"/>
      <c r="J23" s="622"/>
      <c r="K23" s="622"/>
      <c r="L23" s="623"/>
      <c r="M23" s="624" t="s">
        <v>53</v>
      </c>
      <c r="N23" s="625"/>
      <c r="O23" s="317" t="s">
        <v>11</v>
      </c>
      <c r="P23" s="318"/>
    </row>
    <row r="24" spans="1:16" ht="15" thickBot="1">
      <c r="A24" s="271"/>
      <c r="B24" s="276"/>
      <c r="C24" s="319"/>
      <c r="D24" s="626"/>
      <c r="E24" s="627"/>
      <c r="F24" s="627"/>
      <c r="G24" s="627"/>
      <c r="H24" s="627"/>
      <c r="I24" s="627"/>
      <c r="J24" s="627"/>
      <c r="K24" s="627"/>
      <c r="L24" s="628"/>
      <c r="M24" s="626"/>
      <c r="N24" s="628"/>
      <c r="O24" s="320"/>
      <c r="P24" s="321"/>
    </row>
    <row r="25" spans="1:16">
      <c r="A25" s="271"/>
      <c r="B25" s="276"/>
      <c r="C25" s="570" t="s">
        <v>205</v>
      </c>
      <c r="D25" s="571"/>
      <c r="E25" s="571"/>
      <c r="F25" s="571"/>
      <c r="G25" s="571"/>
      <c r="H25" s="571"/>
      <c r="I25" s="571"/>
      <c r="J25" s="571"/>
      <c r="K25" s="571"/>
      <c r="L25" s="571"/>
      <c r="M25" s="571"/>
      <c r="N25" s="571"/>
      <c r="O25" s="572"/>
      <c r="P25" s="322"/>
    </row>
    <row r="26" spans="1:16">
      <c r="A26" s="271"/>
      <c r="B26" s="276"/>
      <c r="C26" s="573"/>
      <c r="D26" s="574"/>
      <c r="E26" s="574"/>
      <c r="F26" s="574"/>
      <c r="G26" s="574"/>
      <c r="H26" s="574"/>
      <c r="I26" s="574"/>
      <c r="J26" s="574"/>
      <c r="K26" s="574"/>
      <c r="L26" s="574"/>
      <c r="M26" s="574"/>
      <c r="N26" s="574"/>
      <c r="O26" s="575"/>
      <c r="P26" s="322"/>
    </row>
    <row r="27" spans="1:16" ht="13.5" thickBot="1">
      <c r="A27" s="271"/>
      <c r="B27" s="276"/>
      <c r="C27" s="576"/>
      <c r="D27" s="577"/>
      <c r="E27" s="577"/>
      <c r="F27" s="577"/>
      <c r="G27" s="577"/>
      <c r="H27" s="577"/>
      <c r="I27" s="577"/>
      <c r="J27" s="577"/>
      <c r="K27" s="577"/>
      <c r="L27" s="577"/>
      <c r="M27" s="577"/>
      <c r="N27" s="577"/>
      <c r="O27" s="578"/>
      <c r="P27" s="322"/>
    </row>
    <row r="28" spans="1:16" ht="15">
      <c r="A28" s="271"/>
      <c r="B28" s="276"/>
      <c r="C28" s="579" t="s">
        <v>204</v>
      </c>
      <c r="D28" s="604"/>
      <c r="E28" s="604"/>
      <c r="F28" s="604"/>
      <c r="G28" s="605"/>
      <c r="H28" s="593" t="s">
        <v>206</v>
      </c>
      <c r="I28" s="604"/>
      <c r="J28" s="606" t="s">
        <v>122</v>
      </c>
      <c r="K28" s="607"/>
      <c r="L28" s="323" t="s">
        <v>207</v>
      </c>
      <c r="M28" s="593" t="s">
        <v>208</v>
      </c>
      <c r="N28" s="594"/>
      <c r="O28" s="324" t="s">
        <v>209</v>
      </c>
      <c r="P28" s="325"/>
    </row>
    <row r="29" spans="1:16" ht="14.25">
      <c r="A29" s="271"/>
      <c r="B29" s="276"/>
      <c r="C29" s="583"/>
      <c r="D29" s="584"/>
      <c r="E29" s="584"/>
      <c r="F29" s="584"/>
      <c r="G29" s="601"/>
      <c r="H29" s="608"/>
      <c r="I29" s="601"/>
      <c r="J29" s="608"/>
      <c r="K29" s="601"/>
      <c r="L29" s="326"/>
      <c r="M29" s="596"/>
      <c r="N29" s="597"/>
      <c r="O29" s="327"/>
      <c r="P29" s="328"/>
    </row>
    <row r="30" spans="1:16" ht="14.25">
      <c r="A30" s="271"/>
      <c r="B30" s="276"/>
      <c r="C30" s="329"/>
      <c r="D30" s="330"/>
      <c r="E30" s="330"/>
      <c r="F30" s="330"/>
      <c r="G30" s="331"/>
      <c r="H30" s="332"/>
      <c r="I30" s="331"/>
      <c r="J30" s="332"/>
      <c r="K30" s="331"/>
      <c r="L30" s="326"/>
      <c r="M30" s="596"/>
      <c r="N30" s="597"/>
      <c r="O30" s="327"/>
      <c r="P30" s="328"/>
    </row>
    <row r="31" spans="1:16" ht="15" thickBot="1">
      <c r="A31" s="271"/>
      <c r="B31" s="276"/>
      <c r="C31" s="585"/>
      <c r="D31" s="586"/>
      <c r="E31" s="586"/>
      <c r="F31" s="586"/>
      <c r="G31" s="595"/>
      <c r="H31" s="598"/>
      <c r="I31" s="595"/>
      <c r="J31" s="598"/>
      <c r="K31" s="595"/>
      <c r="L31" s="333"/>
      <c r="M31" s="599"/>
      <c r="N31" s="600"/>
      <c r="O31" s="327"/>
      <c r="P31" s="328"/>
    </row>
    <row r="32" spans="1:16" ht="15.75" thickBot="1">
      <c r="A32" s="271"/>
      <c r="B32" s="276"/>
      <c r="C32" s="561" t="s">
        <v>210</v>
      </c>
      <c r="D32" s="562"/>
      <c r="E32" s="562"/>
      <c r="F32" s="562"/>
      <c r="G32" s="562"/>
      <c r="H32" s="562"/>
      <c r="I32" s="562"/>
      <c r="J32" s="562"/>
      <c r="K32" s="562"/>
      <c r="L32" s="562"/>
      <c r="M32" s="562"/>
      <c r="N32" s="563"/>
      <c r="O32" s="334"/>
      <c r="P32" s="335"/>
    </row>
    <row r="33" spans="1:16">
      <c r="A33" s="271"/>
      <c r="B33" s="276"/>
      <c r="C33" s="570" t="s">
        <v>211</v>
      </c>
      <c r="D33" s="571"/>
      <c r="E33" s="571"/>
      <c r="F33" s="571"/>
      <c r="G33" s="571"/>
      <c r="H33" s="571"/>
      <c r="I33" s="571"/>
      <c r="J33" s="571"/>
      <c r="K33" s="571"/>
      <c r="L33" s="571"/>
      <c r="M33" s="571"/>
      <c r="N33" s="571"/>
      <c r="O33" s="572"/>
      <c r="P33" s="322"/>
    </row>
    <row r="34" spans="1:16">
      <c r="A34" s="271"/>
      <c r="B34" s="276"/>
      <c r="C34" s="573"/>
      <c r="D34" s="574"/>
      <c r="E34" s="574"/>
      <c r="F34" s="574"/>
      <c r="G34" s="574"/>
      <c r="H34" s="574"/>
      <c r="I34" s="574"/>
      <c r="J34" s="574"/>
      <c r="K34" s="574"/>
      <c r="L34" s="574"/>
      <c r="M34" s="574"/>
      <c r="N34" s="574"/>
      <c r="O34" s="575"/>
      <c r="P34" s="322"/>
    </row>
    <row r="35" spans="1:16" ht="13.5" thickBot="1">
      <c r="A35" s="271"/>
      <c r="B35" s="276"/>
      <c r="C35" s="576"/>
      <c r="D35" s="577"/>
      <c r="E35" s="577"/>
      <c r="F35" s="577"/>
      <c r="G35" s="577"/>
      <c r="H35" s="577"/>
      <c r="I35" s="577"/>
      <c r="J35" s="577"/>
      <c r="K35" s="577"/>
      <c r="L35" s="577"/>
      <c r="M35" s="577"/>
      <c r="N35" s="577"/>
      <c r="O35" s="578"/>
      <c r="P35" s="322"/>
    </row>
    <row r="36" spans="1:16" ht="15">
      <c r="A36" s="271"/>
      <c r="B36" s="276"/>
      <c r="C36" s="579" t="s">
        <v>204</v>
      </c>
      <c r="D36" s="580"/>
      <c r="E36" s="580"/>
      <c r="F36" s="580"/>
      <c r="G36" s="580"/>
      <c r="H36" s="580"/>
      <c r="I36" s="580"/>
      <c r="J36" s="594"/>
      <c r="K36" s="336" t="s">
        <v>53</v>
      </c>
      <c r="L36" s="323" t="s">
        <v>11</v>
      </c>
      <c r="M36" s="593" t="s">
        <v>212</v>
      </c>
      <c r="N36" s="594"/>
      <c r="O36" s="324" t="s">
        <v>209</v>
      </c>
      <c r="P36" s="325"/>
    </row>
    <row r="37" spans="1:16" ht="14.25">
      <c r="A37" s="271"/>
      <c r="B37" s="276"/>
      <c r="C37" s="583"/>
      <c r="D37" s="584"/>
      <c r="E37" s="584"/>
      <c r="F37" s="584"/>
      <c r="G37" s="584"/>
      <c r="H37" s="584"/>
      <c r="I37" s="584"/>
      <c r="J37" s="601"/>
      <c r="K37" s="337"/>
      <c r="L37" s="338"/>
      <c r="M37" s="602"/>
      <c r="N37" s="603"/>
      <c r="O37" s="327"/>
      <c r="P37" s="328"/>
    </row>
    <row r="38" spans="1:16" ht="15" thickBot="1">
      <c r="A38" s="271"/>
      <c r="B38" s="276"/>
      <c r="C38" s="585"/>
      <c r="D38" s="586"/>
      <c r="E38" s="586"/>
      <c r="F38" s="586"/>
      <c r="G38" s="586"/>
      <c r="H38" s="586"/>
      <c r="I38" s="586"/>
      <c r="J38" s="595"/>
      <c r="K38" s="330"/>
      <c r="L38" s="339"/>
      <c r="M38" s="587"/>
      <c r="N38" s="588"/>
      <c r="O38" s="340"/>
      <c r="P38" s="328"/>
    </row>
    <row r="39" spans="1:16" ht="15.75" thickBot="1">
      <c r="A39" s="271"/>
      <c r="B39" s="276"/>
      <c r="C39" s="561" t="s">
        <v>210</v>
      </c>
      <c r="D39" s="562"/>
      <c r="E39" s="562"/>
      <c r="F39" s="562"/>
      <c r="G39" s="562"/>
      <c r="H39" s="562"/>
      <c r="I39" s="562"/>
      <c r="J39" s="562"/>
      <c r="K39" s="562"/>
      <c r="L39" s="562"/>
      <c r="M39" s="562"/>
      <c r="N39" s="563"/>
      <c r="O39" s="341">
        <v>0</v>
      </c>
      <c r="P39" s="328"/>
    </row>
    <row r="40" spans="1:16">
      <c r="A40" s="271"/>
      <c r="B40" s="276"/>
      <c r="C40" s="570" t="s">
        <v>213</v>
      </c>
      <c r="D40" s="571"/>
      <c r="E40" s="571"/>
      <c r="F40" s="571"/>
      <c r="G40" s="571"/>
      <c r="H40" s="571"/>
      <c r="I40" s="571"/>
      <c r="J40" s="571"/>
      <c r="K40" s="571"/>
      <c r="L40" s="571"/>
      <c r="M40" s="571"/>
      <c r="N40" s="571"/>
      <c r="O40" s="572"/>
      <c r="P40" s="322"/>
    </row>
    <row r="41" spans="1:16">
      <c r="A41" s="271"/>
      <c r="B41" s="276"/>
      <c r="C41" s="573"/>
      <c r="D41" s="574"/>
      <c r="E41" s="574"/>
      <c r="F41" s="574"/>
      <c r="G41" s="574"/>
      <c r="H41" s="574"/>
      <c r="I41" s="574"/>
      <c r="J41" s="574"/>
      <c r="K41" s="574"/>
      <c r="L41" s="574"/>
      <c r="M41" s="574"/>
      <c r="N41" s="574"/>
      <c r="O41" s="575"/>
      <c r="P41" s="322"/>
    </row>
    <row r="42" spans="1:16" ht="13.5" thickBot="1">
      <c r="A42" s="271"/>
      <c r="B42" s="276"/>
      <c r="C42" s="576"/>
      <c r="D42" s="577"/>
      <c r="E42" s="577"/>
      <c r="F42" s="577"/>
      <c r="G42" s="577"/>
      <c r="H42" s="577"/>
      <c r="I42" s="577"/>
      <c r="J42" s="577"/>
      <c r="K42" s="577"/>
      <c r="L42" s="577"/>
      <c r="M42" s="577"/>
      <c r="N42" s="577"/>
      <c r="O42" s="578"/>
      <c r="P42" s="322"/>
    </row>
    <row r="43" spans="1:16" ht="17.25">
      <c r="A43" s="271"/>
      <c r="B43" s="276"/>
      <c r="C43" s="579" t="s">
        <v>214</v>
      </c>
      <c r="D43" s="580"/>
      <c r="E43" s="580"/>
      <c r="F43" s="580"/>
      <c r="G43" s="580"/>
      <c r="H43" s="580"/>
      <c r="I43" s="580"/>
      <c r="J43" s="323" t="s">
        <v>215</v>
      </c>
      <c r="K43" s="342" t="s">
        <v>216</v>
      </c>
      <c r="L43" s="343" t="s">
        <v>217</v>
      </c>
      <c r="M43" s="593" t="s">
        <v>218</v>
      </c>
      <c r="N43" s="594"/>
      <c r="O43" s="324" t="s">
        <v>209</v>
      </c>
      <c r="P43" s="325"/>
    </row>
    <row r="44" spans="1:16" ht="14.25">
      <c r="A44" s="271"/>
      <c r="B44" s="276"/>
      <c r="C44" s="583"/>
      <c r="D44" s="584"/>
      <c r="E44" s="584"/>
      <c r="F44" s="584"/>
      <c r="G44" s="584"/>
      <c r="H44" s="584"/>
      <c r="I44" s="584"/>
      <c r="J44" s="344"/>
      <c r="K44" s="345"/>
      <c r="L44" s="344"/>
      <c r="M44" s="591"/>
      <c r="N44" s="592"/>
      <c r="O44" s="327"/>
      <c r="P44" s="328"/>
    </row>
    <row r="45" spans="1:16" ht="15" thickBot="1">
      <c r="A45" s="271"/>
      <c r="B45" s="276"/>
      <c r="C45" s="585"/>
      <c r="D45" s="586"/>
      <c r="E45" s="586"/>
      <c r="F45" s="586"/>
      <c r="G45" s="586"/>
      <c r="H45" s="586"/>
      <c r="I45" s="586"/>
      <c r="J45" s="346"/>
      <c r="K45" s="347"/>
      <c r="L45" s="346"/>
      <c r="M45" s="587"/>
      <c r="N45" s="588"/>
      <c r="O45" s="348"/>
      <c r="P45" s="328"/>
    </row>
    <row r="46" spans="1:16" ht="15.75" thickBot="1">
      <c r="A46" s="271"/>
      <c r="B46" s="276"/>
      <c r="C46" s="561" t="s">
        <v>210</v>
      </c>
      <c r="D46" s="562"/>
      <c r="E46" s="562"/>
      <c r="F46" s="562"/>
      <c r="G46" s="562"/>
      <c r="H46" s="562"/>
      <c r="I46" s="562"/>
      <c r="J46" s="562"/>
      <c r="K46" s="562"/>
      <c r="L46" s="562"/>
      <c r="M46" s="562"/>
      <c r="N46" s="563"/>
      <c r="O46" s="334"/>
      <c r="P46" s="335"/>
    </row>
    <row r="47" spans="1:16">
      <c r="A47" s="271"/>
      <c r="B47" s="276"/>
      <c r="C47" s="570" t="s">
        <v>219</v>
      </c>
      <c r="D47" s="571"/>
      <c r="E47" s="571"/>
      <c r="F47" s="571"/>
      <c r="G47" s="571"/>
      <c r="H47" s="571"/>
      <c r="I47" s="571"/>
      <c r="J47" s="571"/>
      <c r="K47" s="571"/>
      <c r="L47" s="571"/>
      <c r="M47" s="571"/>
      <c r="N47" s="571"/>
      <c r="O47" s="572"/>
      <c r="P47" s="322"/>
    </row>
    <row r="48" spans="1:16">
      <c r="A48" s="271"/>
      <c r="B48" s="276"/>
      <c r="C48" s="573"/>
      <c r="D48" s="574"/>
      <c r="E48" s="574"/>
      <c r="F48" s="574"/>
      <c r="G48" s="574"/>
      <c r="H48" s="574"/>
      <c r="I48" s="574"/>
      <c r="J48" s="574"/>
      <c r="K48" s="574"/>
      <c r="L48" s="574"/>
      <c r="M48" s="574"/>
      <c r="N48" s="574"/>
      <c r="O48" s="575"/>
      <c r="P48" s="322"/>
    </row>
    <row r="49" spans="1:16" ht="13.5" thickBot="1">
      <c r="A49" s="271"/>
      <c r="B49" s="276"/>
      <c r="C49" s="576"/>
      <c r="D49" s="577"/>
      <c r="E49" s="577"/>
      <c r="F49" s="577"/>
      <c r="G49" s="577"/>
      <c r="H49" s="577"/>
      <c r="I49" s="577"/>
      <c r="J49" s="577"/>
      <c r="K49" s="577"/>
      <c r="L49" s="577"/>
      <c r="M49" s="577"/>
      <c r="N49" s="577"/>
      <c r="O49" s="578"/>
      <c r="P49" s="322"/>
    </row>
    <row r="50" spans="1:16" ht="30">
      <c r="A50" s="271"/>
      <c r="B50" s="276"/>
      <c r="C50" s="579" t="s">
        <v>220</v>
      </c>
      <c r="D50" s="580"/>
      <c r="E50" s="580"/>
      <c r="F50" s="580"/>
      <c r="G50" s="580"/>
      <c r="H50" s="580"/>
      <c r="I50" s="580"/>
      <c r="J50" s="323" t="s">
        <v>221</v>
      </c>
      <c r="K50" s="349" t="s">
        <v>222</v>
      </c>
      <c r="L50" s="350" t="s">
        <v>223</v>
      </c>
      <c r="M50" s="581" t="s">
        <v>208</v>
      </c>
      <c r="N50" s="582"/>
      <c r="O50" s="351" t="s">
        <v>209</v>
      </c>
      <c r="P50" s="352"/>
    </row>
    <row r="51" spans="1:16" ht="14.25">
      <c r="A51" s="271"/>
      <c r="B51" s="276"/>
      <c r="C51" s="353"/>
      <c r="D51" s="354"/>
      <c r="E51" s="354"/>
      <c r="F51" s="354"/>
      <c r="G51" s="354"/>
      <c r="H51" s="354"/>
      <c r="I51" s="354"/>
      <c r="J51" s="355"/>
      <c r="K51" s="356"/>
      <c r="L51" s="357"/>
      <c r="M51" s="589"/>
      <c r="N51" s="590"/>
      <c r="O51" s="358"/>
      <c r="P51" s="359"/>
    </row>
    <row r="52" spans="1:16" ht="14.25">
      <c r="A52" s="271"/>
      <c r="B52" s="276"/>
      <c r="C52" s="353"/>
      <c r="D52" s="354"/>
      <c r="E52" s="354"/>
      <c r="F52" s="354"/>
      <c r="G52" s="354"/>
      <c r="H52" s="354"/>
      <c r="I52" s="354"/>
      <c r="J52" s="355"/>
      <c r="K52" s="356"/>
      <c r="L52" s="357"/>
      <c r="M52" s="589"/>
      <c r="N52" s="590"/>
      <c r="O52" s="358"/>
      <c r="P52" s="359"/>
    </row>
    <row r="53" spans="1:16" ht="14.25">
      <c r="A53" s="271"/>
      <c r="B53" s="276"/>
      <c r="C53" s="353"/>
      <c r="D53" s="354"/>
      <c r="E53" s="354"/>
      <c r="F53" s="354"/>
      <c r="G53" s="354"/>
      <c r="H53" s="354"/>
      <c r="I53" s="354"/>
      <c r="J53" s="355"/>
      <c r="K53" s="356"/>
      <c r="L53" s="357"/>
      <c r="M53" s="591"/>
      <c r="N53" s="592"/>
      <c r="O53" s="358"/>
      <c r="P53" s="359"/>
    </row>
    <row r="54" spans="1:16" ht="15" thickBot="1">
      <c r="A54" s="271"/>
      <c r="B54" s="276"/>
      <c r="C54" s="585"/>
      <c r="D54" s="586"/>
      <c r="E54" s="586"/>
      <c r="F54" s="586"/>
      <c r="G54" s="586"/>
      <c r="H54" s="586"/>
      <c r="I54" s="586"/>
      <c r="J54" s="346"/>
      <c r="K54" s="347"/>
      <c r="L54" s="346"/>
      <c r="M54" s="587"/>
      <c r="N54" s="588"/>
      <c r="O54" s="348"/>
      <c r="P54" s="328"/>
    </row>
    <row r="55" spans="1:16" ht="15.75" thickBot="1">
      <c r="A55" s="271"/>
      <c r="B55" s="276"/>
      <c r="C55" s="561" t="s">
        <v>210</v>
      </c>
      <c r="D55" s="562"/>
      <c r="E55" s="562"/>
      <c r="F55" s="562"/>
      <c r="G55" s="562"/>
      <c r="H55" s="562"/>
      <c r="I55" s="562"/>
      <c r="J55" s="562"/>
      <c r="K55" s="562"/>
      <c r="L55" s="562"/>
      <c r="M55" s="562"/>
      <c r="N55" s="563"/>
      <c r="O55" s="341"/>
      <c r="P55" s="328"/>
    </row>
    <row r="56" spans="1:16" ht="15" thickBot="1">
      <c r="A56" s="271"/>
      <c r="B56" s="276"/>
      <c r="C56" s="315"/>
      <c r="D56" s="284"/>
      <c r="E56" s="284"/>
      <c r="F56" s="284"/>
      <c r="G56" s="284"/>
      <c r="H56" s="284"/>
      <c r="I56" s="284"/>
      <c r="J56" s="284"/>
      <c r="K56" s="284"/>
      <c r="L56" s="284"/>
      <c r="M56" s="284"/>
      <c r="N56" s="284"/>
      <c r="O56" s="316"/>
      <c r="P56" s="280"/>
    </row>
    <row r="57" spans="1:16" ht="15.75" thickBot="1">
      <c r="A57" s="271"/>
      <c r="B57" s="276"/>
      <c r="C57" s="564" t="s">
        <v>224</v>
      </c>
      <c r="D57" s="565"/>
      <c r="E57" s="565"/>
      <c r="F57" s="565"/>
      <c r="G57" s="565"/>
      <c r="H57" s="565"/>
      <c r="I57" s="565"/>
      <c r="J57" s="565"/>
      <c r="K57" s="565"/>
      <c r="L57" s="565"/>
      <c r="M57" s="565"/>
      <c r="N57" s="566"/>
      <c r="O57" s="360"/>
      <c r="P57" s="361"/>
    </row>
    <row r="58" spans="1:16">
      <c r="A58" s="271"/>
      <c r="B58" s="276"/>
      <c r="C58" s="570" t="s">
        <v>225</v>
      </c>
      <c r="D58" s="571"/>
      <c r="E58" s="571"/>
      <c r="F58" s="571"/>
      <c r="G58" s="571"/>
      <c r="H58" s="571"/>
      <c r="I58" s="571"/>
      <c r="J58" s="571"/>
      <c r="K58" s="571"/>
      <c r="L58" s="571"/>
      <c r="M58" s="571"/>
      <c r="N58" s="571"/>
      <c r="O58" s="572"/>
      <c r="P58" s="322"/>
    </row>
    <row r="59" spans="1:16">
      <c r="A59" s="271"/>
      <c r="B59" s="276"/>
      <c r="C59" s="573"/>
      <c r="D59" s="574"/>
      <c r="E59" s="574"/>
      <c r="F59" s="574"/>
      <c r="G59" s="574"/>
      <c r="H59" s="574"/>
      <c r="I59" s="574"/>
      <c r="J59" s="574"/>
      <c r="K59" s="574"/>
      <c r="L59" s="574"/>
      <c r="M59" s="574"/>
      <c r="N59" s="574"/>
      <c r="O59" s="575"/>
      <c r="P59" s="322"/>
    </row>
    <row r="60" spans="1:16" ht="13.5" thickBot="1">
      <c r="A60" s="271"/>
      <c r="B60" s="276"/>
      <c r="C60" s="576"/>
      <c r="D60" s="577"/>
      <c r="E60" s="577"/>
      <c r="F60" s="577"/>
      <c r="G60" s="577"/>
      <c r="H60" s="577"/>
      <c r="I60" s="577"/>
      <c r="J60" s="577"/>
      <c r="K60" s="577"/>
      <c r="L60" s="577"/>
      <c r="M60" s="577"/>
      <c r="N60" s="577"/>
      <c r="O60" s="578"/>
      <c r="P60" s="322"/>
    </row>
    <row r="61" spans="1:16" ht="30">
      <c r="A61" s="271"/>
      <c r="B61" s="276"/>
      <c r="C61" s="579" t="s">
        <v>226</v>
      </c>
      <c r="D61" s="580"/>
      <c r="E61" s="580"/>
      <c r="F61" s="580"/>
      <c r="G61" s="580"/>
      <c r="H61" s="580"/>
      <c r="I61" s="580"/>
      <c r="J61" s="342"/>
      <c r="K61" s="362"/>
      <c r="L61" s="350" t="s">
        <v>227</v>
      </c>
      <c r="M61" s="581" t="s">
        <v>228</v>
      </c>
      <c r="N61" s="582"/>
      <c r="O61" s="351"/>
      <c r="P61" s="352"/>
    </row>
    <row r="62" spans="1:16" ht="14.25">
      <c r="A62" s="271"/>
      <c r="B62" s="276"/>
      <c r="C62" s="583" t="s">
        <v>38</v>
      </c>
      <c r="D62" s="584"/>
      <c r="E62" s="584"/>
      <c r="F62" s="584"/>
      <c r="G62" s="584"/>
      <c r="H62" s="584"/>
      <c r="I62" s="584"/>
      <c r="J62" s="363"/>
      <c r="K62" s="364"/>
      <c r="L62" s="365"/>
      <c r="M62" s="557"/>
      <c r="N62" s="558"/>
      <c r="O62" s="366"/>
      <c r="P62" s="367"/>
    </row>
    <row r="63" spans="1:16" ht="14.25">
      <c r="A63" s="271"/>
      <c r="B63" s="276"/>
      <c r="C63" s="329" t="s">
        <v>229</v>
      </c>
      <c r="D63" s="330"/>
      <c r="E63" s="330"/>
      <c r="F63" s="330"/>
      <c r="G63" s="330"/>
      <c r="H63" s="330"/>
      <c r="I63" s="330"/>
      <c r="J63" s="363"/>
      <c r="K63" s="364"/>
      <c r="L63" s="365"/>
      <c r="M63" s="557"/>
      <c r="N63" s="558"/>
      <c r="O63" s="366"/>
      <c r="P63" s="367"/>
    </row>
    <row r="64" spans="1:16" ht="15" thickBot="1">
      <c r="A64" s="271"/>
      <c r="B64" s="276"/>
      <c r="C64" s="308" t="s">
        <v>230</v>
      </c>
      <c r="D64" s="309"/>
      <c r="E64" s="309"/>
      <c r="F64" s="309"/>
      <c r="G64" s="309"/>
      <c r="H64" s="309"/>
      <c r="I64" s="309"/>
      <c r="J64" s="368"/>
      <c r="K64" s="369"/>
      <c r="L64" s="365"/>
      <c r="M64" s="559"/>
      <c r="N64" s="560"/>
      <c r="O64" s="366"/>
      <c r="P64" s="367"/>
    </row>
    <row r="65" spans="1:16" ht="15.75" thickBot="1">
      <c r="A65" s="271"/>
      <c r="B65" s="276"/>
      <c r="C65" s="561" t="s">
        <v>210</v>
      </c>
      <c r="D65" s="562"/>
      <c r="E65" s="562"/>
      <c r="F65" s="562"/>
      <c r="G65" s="562"/>
      <c r="H65" s="562"/>
      <c r="I65" s="562"/>
      <c r="J65" s="562"/>
      <c r="K65" s="562"/>
      <c r="L65" s="562"/>
      <c r="M65" s="562"/>
      <c r="N65" s="563"/>
      <c r="O65" s="370"/>
      <c r="P65" s="371"/>
    </row>
    <row r="66" spans="1:16" ht="15" thickBot="1">
      <c r="A66" s="271"/>
      <c r="B66" s="276"/>
      <c r="C66" s="315"/>
      <c r="D66" s="284"/>
      <c r="E66" s="284"/>
      <c r="F66" s="284"/>
      <c r="G66" s="284"/>
      <c r="H66" s="284"/>
      <c r="I66" s="284"/>
      <c r="J66" s="284"/>
      <c r="K66" s="284"/>
      <c r="L66" s="284"/>
      <c r="M66" s="284"/>
      <c r="N66" s="284"/>
      <c r="O66" s="316"/>
      <c r="P66" s="280"/>
    </row>
    <row r="67" spans="1:16" ht="15.75" thickBot="1">
      <c r="A67" s="271"/>
      <c r="B67" s="276"/>
      <c r="C67" s="564" t="s">
        <v>231</v>
      </c>
      <c r="D67" s="565"/>
      <c r="E67" s="565"/>
      <c r="F67" s="565"/>
      <c r="G67" s="565"/>
      <c r="H67" s="565"/>
      <c r="I67" s="565"/>
      <c r="J67" s="565"/>
      <c r="K67" s="565"/>
      <c r="L67" s="565"/>
      <c r="M67" s="565"/>
      <c r="N67" s="566"/>
      <c r="O67" s="372"/>
      <c r="P67" s="371"/>
    </row>
    <row r="68" spans="1:16" ht="14.25">
      <c r="A68" s="271"/>
      <c r="B68" s="276"/>
      <c r="C68" s="311"/>
      <c r="D68" s="312"/>
      <c r="E68" s="312"/>
      <c r="F68" s="312"/>
      <c r="G68" s="312"/>
      <c r="H68" s="312"/>
      <c r="I68" s="312"/>
      <c r="J68" s="312"/>
      <c r="K68" s="312"/>
      <c r="L68" s="312"/>
      <c r="M68" s="312"/>
      <c r="N68" s="312"/>
      <c r="O68" s="313"/>
      <c r="P68" s="280"/>
    </row>
    <row r="69" spans="1:16" ht="14.25">
      <c r="A69" s="271"/>
      <c r="B69" s="276"/>
      <c r="C69" s="315"/>
      <c r="D69" s="284"/>
      <c r="E69" s="284"/>
      <c r="F69" s="284"/>
      <c r="G69" s="284"/>
      <c r="H69" s="284"/>
      <c r="I69" s="284"/>
      <c r="J69" s="284"/>
      <c r="K69" s="284"/>
      <c r="L69" s="284"/>
      <c r="M69" s="284"/>
      <c r="N69" s="284"/>
      <c r="O69" s="316"/>
      <c r="P69" s="280"/>
    </row>
    <row r="70" spans="1:16" ht="14.25">
      <c r="A70" s="271"/>
      <c r="B70" s="276"/>
      <c r="C70" s="315"/>
      <c r="D70" s="284"/>
      <c r="E70" s="284"/>
      <c r="F70" s="284"/>
      <c r="G70" s="284"/>
      <c r="H70" s="284"/>
      <c r="I70" s="284"/>
      <c r="J70" s="284"/>
      <c r="K70" s="284"/>
      <c r="L70" s="284"/>
      <c r="M70" s="284"/>
      <c r="N70" s="284"/>
      <c r="O70" s="316"/>
      <c r="P70" s="280"/>
    </row>
    <row r="71" spans="1:16" ht="14.25">
      <c r="A71" s="271"/>
      <c r="B71" s="276"/>
      <c r="C71" s="315"/>
      <c r="D71" s="284"/>
      <c r="E71" s="284"/>
      <c r="F71" s="284"/>
      <c r="G71" s="284"/>
      <c r="H71" s="373" t="s">
        <v>232</v>
      </c>
      <c r="I71" s="373"/>
      <c r="J71" s="373"/>
      <c r="K71" s="373"/>
      <c r="L71" s="284"/>
      <c r="M71" s="284"/>
      <c r="N71" s="284"/>
      <c r="O71" s="316"/>
      <c r="P71" s="280"/>
    </row>
    <row r="72" spans="1:16" ht="15">
      <c r="A72" s="271"/>
      <c r="B72" s="276"/>
      <c r="C72" s="315"/>
      <c r="D72" s="284"/>
      <c r="E72" s="284"/>
      <c r="F72" s="284"/>
      <c r="G72" s="284"/>
      <c r="H72" s="373" t="s">
        <v>233</v>
      </c>
      <c r="I72" s="284"/>
      <c r="J72" s="284"/>
      <c r="K72" s="284"/>
      <c r="L72" s="284"/>
      <c r="M72" s="284"/>
      <c r="N72" s="284"/>
      <c r="O72" s="316"/>
      <c r="P72" s="374"/>
    </row>
    <row r="73" spans="1:16" ht="15">
      <c r="A73" s="271"/>
      <c r="B73" s="276"/>
      <c r="C73" s="315"/>
      <c r="D73" s="284"/>
      <c r="E73" s="284"/>
      <c r="F73" s="284"/>
      <c r="G73" s="284"/>
      <c r="H73" s="373" t="s">
        <v>234</v>
      </c>
      <c r="I73" s="284"/>
      <c r="J73" s="284"/>
      <c r="K73" s="284"/>
      <c r="L73" s="284"/>
      <c r="M73" s="284"/>
      <c r="N73" s="284"/>
      <c r="O73" s="316"/>
      <c r="P73" s="374"/>
    </row>
    <row r="74" spans="1:16" ht="14.25">
      <c r="A74" s="271"/>
      <c r="B74" s="276"/>
      <c r="C74" s="297"/>
      <c r="D74" s="375"/>
      <c r="E74" s="375"/>
      <c r="F74" s="375"/>
      <c r="G74" s="375"/>
      <c r="H74" s="373" t="s">
        <v>235</v>
      </c>
      <c r="I74" s="375"/>
      <c r="J74" s="375"/>
      <c r="K74" s="375"/>
      <c r="L74" s="375"/>
      <c r="M74" s="375"/>
      <c r="N74" s="375"/>
      <c r="O74" s="376"/>
      <c r="P74" s="377"/>
    </row>
    <row r="75" spans="1:16" ht="14.25">
      <c r="A75" s="271"/>
      <c r="B75" s="276"/>
      <c r="C75" s="315"/>
      <c r="D75" s="284"/>
      <c r="E75" s="284"/>
      <c r="F75" s="284"/>
      <c r="G75" s="284"/>
      <c r="H75" s="284" t="s">
        <v>236</v>
      </c>
      <c r="I75" s="284"/>
      <c r="J75" s="284"/>
      <c r="K75" s="284"/>
      <c r="L75" s="284"/>
      <c r="M75" s="284"/>
      <c r="N75" s="284"/>
      <c r="O75" s="316"/>
      <c r="P75" s="280"/>
    </row>
    <row r="76" spans="1:16" ht="15">
      <c r="A76" s="271"/>
      <c r="B76" s="276"/>
      <c r="C76" s="378" t="s">
        <v>237</v>
      </c>
      <c r="D76" s="379"/>
      <c r="E76" s="379"/>
      <c r="F76" s="379"/>
      <c r="G76" s="379"/>
      <c r="H76" s="379"/>
      <c r="I76" s="379"/>
      <c r="J76" s="379"/>
      <c r="K76" s="379"/>
      <c r="L76" s="379"/>
      <c r="M76" s="379"/>
      <c r="N76" s="379"/>
      <c r="O76" s="380"/>
      <c r="P76" s="280"/>
    </row>
    <row r="77" spans="1:16" ht="14.25">
      <c r="A77" s="271"/>
      <c r="B77" s="276"/>
      <c r="C77" s="567"/>
      <c r="D77" s="568"/>
      <c r="E77" s="568"/>
      <c r="F77" s="568"/>
      <c r="G77" s="568"/>
      <c r="H77" s="568"/>
      <c r="I77" s="568"/>
      <c r="J77" s="568"/>
      <c r="K77" s="568"/>
      <c r="L77" s="568"/>
      <c r="M77" s="568"/>
      <c r="N77" s="568"/>
      <c r="O77" s="569"/>
      <c r="P77" s="377"/>
    </row>
    <row r="78" spans="1:16" ht="14.25">
      <c r="A78" s="271"/>
      <c r="B78" s="276"/>
      <c r="C78" s="567"/>
      <c r="D78" s="568"/>
      <c r="E78" s="568"/>
      <c r="F78" s="568"/>
      <c r="G78" s="568"/>
      <c r="H78" s="568"/>
      <c r="I78" s="568"/>
      <c r="J78" s="568"/>
      <c r="K78" s="568"/>
      <c r="L78" s="568"/>
      <c r="M78" s="568"/>
      <c r="N78" s="568"/>
      <c r="O78" s="569"/>
      <c r="P78" s="377"/>
    </row>
    <row r="79" spans="1:16" ht="14.25">
      <c r="A79" s="271"/>
      <c r="B79" s="276"/>
      <c r="C79" s="297"/>
      <c r="D79" s="375"/>
      <c r="E79" s="375"/>
      <c r="F79" s="375"/>
      <c r="G79" s="375"/>
      <c r="H79" s="375"/>
      <c r="I79" s="375"/>
      <c r="J79" s="375"/>
      <c r="K79" s="375"/>
      <c r="L79" s="375"/>
      <c r="M79" s="375"/>
      <c r="N79" s="375"/>
      <c r="O79" s="376"/>
      <c r="P79" s="377"/>
    </row>
    <row r="80" spans="1:16" ht="15">
      <c r="A80" s="271"/>
      <c r="B80" s="276"/>
      <c r="C80" s="381" t="s">
        <v>238</v>
      </c>
      <c r="D80" s="375"/>
      <c r="E80" s="375"/>
      <c r="F80" s="375"/>
      <c r="G80" s="375"/>
      <c r="H80" s="375"/>
      <c r="I80" s="375"/>
      <c r="J80" s="375"/>
      <c r="K80" s="375"/>
      <c r="L80" s="375"/>
      <c r="M80" s="375"/>
      <c r="N80" s="375"/>
      <c r="O80" s="376"/>
      <c r="P80" s="377"/>
    </row>
    <row r="81" spans="1:16">
      <c r="A81" s="271"/>
      <c r="B81" s="276"/>
      <c r="C81" s="548" t="s">
        <v>239</v>
      </c>
      <c r="D81" s="549"/>
      <c r="E81" s="549"/>
      <c r="F81" s="549"/>
      <c r="G81" s="549"/>
      <c r="H81" s="549"/>
      <c r="I81" s="549"/>
      <c r="J81" s="549"/>
      <c r="K81" s="549"/>
      <c r="L81" s="549"/>
      <c r="M81" s="549"/>
      <c r="N81" s="549"/>
      <c r="O81" s="550"/>
      <c r="P81" s="382"/>
    </row>
    <row r="82" spans="1:16">
      <c r="A82" s="271"/>
      <c r="B82" s="276"/>
      <c r="C82" s="548"/>
      <c r="D82" s="549"/>
      <c r="E82" s="549"/>
      <c r="F82" s="549"/>
      <c r="G82" s="549"/>
      <c r="H82" s="549"/>
      <c r="I82" s="549"/>
      <c r="J82" s="549"/>
      <c r="K82" s="549"/>
      <c r="L82" s="549"/>
      <c r="M82" s="549"/>
      <c r="N82" s="549"/>
      <c r="O82" s="550"/>
      <c r="P82" s="382"/>
    </row>
    <row r="83" spans="1:16">
      <c r="A83" s="271"/>
      <c r="B83" s="276"/>
      <c r="C83" s="548" t="s">
        <v>240</v>
      </c>
      <c r="D83" s="549"/>
      <c r="E83" s="549"/>
      <c r="F83" s="549"/>
      <c r="G83" s="549"/>
      <c r="H83" s="549"/>
      <c r="I83" s="549"/>
      <c r="J83" s="549"/>
      <c r="K83" s="549"/>
      <c r="L83" s="549"/>
      <c r="M83" s="549"/>
      <c r="N83" s="549"/>
      <c r="O83" s="550"/>
      <c r="P83" s="382"/>
    </row>
    <row r="84" spans="1:16">
      <c r="A84" s="271"/>
      <c r="B84" s="276"/>
      <c r="C84" s="548"/>
      <c r="D84" s="549"/>
      <c r="E84" s="549"/>
      <c r="F84" s="549"/>
      <c r="G84" s="549"/>
      <c r="H84" s="549"/>
      <c r="I84" s="549"/>
      <c r="J84" s="549"/>
      <c r="K84" s="549"/>
      <c r="L84" s="549"/>
      <c r="M84" s="549"/>
      <c r="N84" s="549"/>
      <c r="O84" s="550"/>
      <c r="P84" s="382"/>
    </row>
    <row r="85" spans="1:16" ht="14.25">
      <c r="A85" s="271"/>
      <c r="B85" s="276"/>
      <c r="C85" s="297"/>
      <c r="D85" s="375"/>
      <c r="E85" s="375"/>
      <c r="F85" s="375"/>
      <c r="G85" s="375"/>
      <c r="H85" s="375"/>
      <c r="I85" s="375"/>
      <c r="J85" s="375"/>
      <c r="K85" s="375"/>
      <c r="L85" s="375"/>
      <c r="M85" s="375"/>
      <c r="N85" s="375"/>
      <c r="O85" s="376"/>
      <c r="P85" s="377"/>
    </row>
    <row r="86" spans="1:16" ht="14.25">
      <c r="A86" s="271"/>
      <c r="B86" s="276"/>
      <c r="C86" s="315"/>
      <c r="D86" s="284"/>
      <c r="E86" s="284"/>
      <c r="F86" s="284"/>
      <c r="G86" s="284"/>
      <c r="H86" s="373" t="s">
        <v>232</v>
      </c>
      <c r="I86" s="284"/>
      <c r="J86" s="284"/>
      <c r="K86" s="284"/>
      <c r="L86" s="284"/>
      <c r="M86" s="284"/>
      <c r="N86" s="284"/>
      <c r="O86" s="316"/>
      <c r="P86" s="280"/>
    </row>
    <row r="87" spans="1:16" ht="14.25">
      <c r="A87" s="271"/>
      <c r="B87" s="276"/>
      <c r="C87" s="315"/>
      <c r="D87" s="284"/>
      <c r="E87" s="284"/>
      <c r="F87" s="284"/>
      <c r="G87" s="284"/>
      <c r="H87" s="284" t="s">
        <v>233</v>
      </c>
      <c r="I87" s="330"/>
      <c r="J87" s="330"/>
      <c r="K87" s="330"/>
      <c r="L87" s="284"/>
      <c r="M87" s="284"/>
      <c r="N87" s="284"/>
      <c r="O87" s="316"/>
      <c r="P87" s="280"/>
    </row>
    <row r="88" spans="1:16" ht="14.25">
      <c r="A88" s="271"/>
      <c r="B88" s="276"/>
      <c r="C88" s="315"/>
      <c r="D88" s="284"/>
      <c r="E88" s="284"/>
      <c r="F88" s="284"/>
      <c r="G88" s="284"/>
      <c r="H88" s="284" t="s">
        <v>241</v>
      </c>
      <c r="I88" s="383"/>
      <c r="J88" s="383"/>
      <c r="K88" s="383"/>
      <c r="L88" s="284"/>
      <c r="M88" s="284"/>
      <c r="N88" s="284"/>
      <c r="O88" s="316"/>
      <c r="P88" s="280"/>
    </row>
    <row r="89" spans="1:16" ht="14.25">
      <c r="A89" s="271"/>
      <c r="B89" s="276"/>
      <c r="C89" s="384"/>
      <c r="D89" s="375"/>
      <c r="E89" s="375"/>
      <c r="F89" s="375"/>
      <c r="G89" s="375"/>
      <c r="H89" s="284" t="s">
        <v>235</v>
      </c>
      <c r="I89" s="284"/>
      <c r="J89" s="284"/>
      <c r="K89" s="284"/>
      <c r="L89" s="375"/>
      <c r="M89" s="375"/>
      <c r="N89" s="375"/>
      <c r="O89" s="376"/>
      <c r="P89" s="377"/>
    </row>
    <row r="90" spans="1:16" ht="15.75">
      <c r="A90" s="271"/>
      <c r="B90" s="276"/>
      <c r="C90" s="384"/>
      <c r="D90" s="383"/>
      <c r="E90" s="383"/>
      <c r="F90" s="284"/>
      <c r="G90" s="284"/>
      <c r="H90" s="284"/>
      <c r="I90" s="284"/>
      <c r="J90" s="284"/>
      <c r="K90" s="551"/>
      <c r="L90" s="551"/>
      <c r="M90" s="551"/>
      <c r="N90" s="551"/>
      <c r="O90" s="552"/>
      <c r="P90" s="385"/>
    </row>
    <row r="91" spans="1:16" ht="16.5" thickBot="1">
      <c r="A91" s="271"/>
      <c r="B91" s="276"/>
      <c r="C91" s="555"/>
      <c r="D91" s="556"/>
      <c r="E91" s="556"/>
      <c r="F91" s="347"/>
      <c r="G91" s="347"/>
      <c r="H91" s="347"/>
      <c r="I91" s="347"/>
      <c r="J91" s="347"/>
      <c r="K91" s="553"/>
      <c r="L91" s="553"/>
      <c r="M91" s="553"/>
      <c r="N91" s="553"/>
      <c r="O91" s="554"/>
      <c r="P91" s="385"/>
    </row>
    <row r="92" spans="1:16" ht="13.5" thickBot="1">
      <c r="A92" s="271"/>
      <c r="B92" s="386"/>
      <c r="C92" s="387"/>
      <c r="D92" s="387"/>
      <c r="E92" s="387"/>
      <c r="F92" s="387"/>
      <c r="G92" s="387"/>
      <c r="H92" s="387"/>
      <c r="I92" s="387"/>
      <c r="J92" s="387"/>
      <c r="K92" s="387"/>
      <c r="L92" s="387"/>
      <c r="M92" s="387"/>
      <c r="N92" s="387"/>
      <c r="O92" s="387"/>
      <c r="P92" s="388"/>
    </row>
    <row r="93" spans="1:16" ht="13.5" thickTop="1">
      <c r="A93" s="271"/>
      <c r="B93" s="271"/>
      <c r="C93" s="271"/>
      <c r="D93" s="271"/>
      <c r="E93" s="271"/>
      <c r="F93" s="271"/>
      <c r="G93" s="271"/>
      <c r="H93" s="271"/>
      <c r="I93" s="271"/>
      <c r="J93" s="271"/>
      <c r="K93" s="271"/>
      <c r="L93" s="271"/>
      <c r="M93" s="271"/>
      <c r="N93" s="271"/>
      <c r="O93" s="271"/>
      <c r="P93" s="272"/>
    </row>
  </sheetData>
  <mergeCells count="77">
    <mergeCell ref="C5:O5"/>
    <mergeCell ref="C7:C13"/>
    <mergeCell ref="D7:K7"/>
    <mergeCell ref="L7:O8"/>
    <mergeCell ref="D8:K8"/>
    <mergeCell ref="D9:K9"/>
    <mergeCell ref="L9:L10"/>
    <mergeCell ref="M9:O10"/>
    <mergeCell ref="D10:K10"/>
    <mergeCell ref="D11:K12"/>
    <mergeCell ref="C25:O27"/>
    <mergeCell ref="L11:L13"/>
    <mergeCell ref="M11:M13"/>
    <mergeCell ref="N11:N13"/>
    <mergeCell ref="O11:O13"/>
    <mergeCell ref="D13:K13"/>
    <mergeCell ref="C17:F17"/>
    <mergeCell ref="C21:O21"/>
    <mergeCell ref="D23:L23"/>
    <mergeCell ref="M23:N23"/>
    <mergeCell ref="D24:L24"/>
    <mergeCell ref="M24:N24"/>
    <mergeCell ref="C28:G28"/>
    <mergeCell ref="H28:I28"/>
    <mergeCell ref="J28:K28"/>
    <mergeCell ref="M28:N28"/>
    <mergeCell ref="C29:G29"/>
    <mergeCell ref="H29:I29"/>
    <mergeCell ref="J29:K29"/>
    <mergeCell ref="M29:N29"/>
    <mergeCell ref="C38:J38"/>
    <mergeCell ref="M38:N38"/>
    <mergeCell ref="M30:N30"/>
    <mergeCell ref="C31:G31"/>
    <mergeCell ref="H31:I31"/>
    <mergeCell ref="J31:K31"/>
    <mergeCell ref="M31:N31"/>
    <mergeCell ref="C32:N32"/>
    <mergeCell ref="C33:O35"/>
    <mergeCell ref="C36:J36"/>
    <mergeCell ref="M36:N36"/>
    <mergeCell ref="C37:J37"/>
    <mergeCell ref="M37:N37"/>
    <mergeCell ref="C39:N39"/>
    <mergeCell ref="C40:O42"/>
    <mergeCell ref="C43:I43"/>
    <mergeCell ref="M43:N43"/>
    <mergeCell ref="C44:I44"/>
    <mergeCell ref="M44:N44"/>
    <mergeCell ref="C55:N55"/>
    <mergeCell ref="C45:I45"/>
    <mergeCell ref="M45:N45"/>
    <mergeCell ref="C46:N46"/>
    <mergeCell ref="C47:O49"/>
    <mergeCell ref="C50:I50"/>
    <mergeCell ref="M50:N50"/>
    <mergeCell ref="M51:N51"/>
    <mergeCell ref="M52:N52"/>
    <mergeCell ref="M53:N53"/>
    <mergeCell ref="C54:I54"/>
    <mergeCell ref="M54:N54"/>
    <mergeCell ref="C57:N57"/>
    <mergeCell ref="C58:O60"/>
    <mergeCell ref="C61:I61"/>
    <mergeCell ref="M61:N61"/>
    <mergeCell ref="C62:I62"/>
    <mergeCell ref="M62:N62"/>
    <mergeCell ref="C81:O82"/>
    <mergeCell ref="C83:O84"/>
    <mergeCell ref="K90:O91"/>
    <mergeCell ref="C91:E91"/>
    <mergeCell ref="M63:N63"/>
    <mergeCell ref="M64:N64"/>
    <mergeCell ref="C65:N65"/>
    <mergeCell ref="C67:N67"/>
    <mergeCell ref="C77:O77"/>
    <mergeCell ref="C78:O7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20"/>
  <sheetViews>
    <sheetView workbookViewId="0">
      <selection activeCell="C23" sqref="C23"/>
    </sheetView>
  </sheetViews>
  <sheetFormatPr baseColWidth="10" defaultRowHeight="12.75"/>
  <cols>
    <col min="1" max="1" width="1.28515625" style="101" customWidth="1"/>
    <col min="2" max="2" width="37.85546875" style="100" customWidth="1"/>
    <col min="3" max="3" width="14" style="101" customWidth="1"/>
    <col min="4" max="4" width="9" style="101" bestFit="1" customWidth="1"/>
    <col min="5" max="5" width="14" style="101" bestFit="1" customWidth="1"/>
    <col min="6" max="6" width="14" style="101" customWidth="1"/>
    <col min="7" max="7" width="4.140625" style="101" customWidth="1"/>
    <col min="8" max="8" width="9.85546875" style="101" bestFit="1" customWidth="1"/>
    <col min="9" max="9" width="2.7109375" style="101" bestFit="1" customWidth="1"/>
    <col min="10" max="11" width="13.28515625" style="101" bestFit="1" customWidth="1"/>
    <col min="12" max="12" width="12.85546875" style="101" bestFit="1" customWidth="1"/>
    <col min="13" max="13" width="14.85546875" style="101" bestFit="1" customWidth="1"/>
    <col min="14" max="14" width="11.42578125" style="101"/>
    <col min="15" max="15" width="11.42578125" style="102"/>
    <col min="16" max="16384" width="11.42578125" style="101"/>
  </cols>
  <sheetData>
    <row r="1" spans="2:15" ht="13.5" thickBot="1"/>
    <row r="2" spans="2:15" ht="26.25" thickBot="1">
      <c r="B2" s="651" t="s">
        <v>51</v>
      </c>
      <c r="C2" s="651"/>
      <c r="D2" s="651"/>
      <c r="E2" s="651"/>
      <c r="F2" s="651"/>
      <c r="G2" s="103"/>
      <c r="H2" s="652" t="s">
        <v>52</v>
      </c>
      <c r="I2" s="653"/>
      <c r="J2" s="653"/>
      <c r="K2" s="653"/>
      <c r="L2" s="653"/>
      <c r="M2" s="654"/>
    </row>
    <row r="3" spans="2:15" ht="21" thickBot="1">
      <c r="B3" s="104" t="s">
        <v>9</v>
      </c>
      <c r="C3" s="105" t="s">
        <v>53</v>
      </c>
      <c r="D3" s="105" t="s">
        <v>11</v>
      </c>
      <c r="E3" s="105" t="s">
        <v>12</v>
      </c>
      <c r="F3" s="106" t="s">
        <v>34</v>
      </c>
      <c r="G3" s="103"/>
      <c r="H3" s="107"/>
      <c r="I3" s="108"/>
      <c r="J3" s="108"/>
      <c r="K3" s="108"/>
      <c r="L3" s="108"/>
      <c r="M3" s="109"/>
      <c r="N3" s="101" t="s">
        <v>54</v>
      </c>
      <c r="O3" s="110">
        <f>+AIU!J50</f>
        <v>0.38140000000000002</v>
      </c>
    </row>
    <row r="4" spans="2:15">
      <c r="B4" s="111" t="s">
        <v>55</v>
      </c>
      <c r="C4" s="112" t="s">
        <v>56</v>
      </c>
      <c r="D4" s="112">
        <v>2</v>
      </c>
      <c r="E4" s="113">
        <v>400</v>
      </c>
      <c r="F4" s="114">
        <f>+D4*E4</f>
        <v>800</v>
      </c>
      <c r="G4" s="115"/>
      <c r="H4" s="116"/>
      <c r="I4" s="108"/>
      <c r="J4" s="108"/>
      <c r="K4" s="108"/>
      <c r="L4" s="108"/>
      <c r="M4" s="109"/>
    </row>
    <row r="5" spans="2:15">
      <c r="B5" s="117" t="s">
        <v>57</v>
      </c>
      <c r="C5" s="118" t="s">
        <v>58</v>
      </c>
      <c r="D5" s="118">
        <v>0.03</v>
      </c>
      <c r="E5" s="119">
        <f>7000</f>
        <v>7000</v>
      </c>
      <c r="F5" s="120">
        <f t="shared" ref="F5:F12" si="0">+D5*E5</f>
        <v>210</v>
      </c>
      <c r="G5" s="115"/>
      <c r="H5" s="116"/>
      <c r="I5" s="108"/>
      <c r="J5" s="108"/>
      <c r="K5" s="108"/>
      <c r="L5" s="108"/>
      <c r="M5" s="109"/>
    </row>
    <row r="6" spans="2:15">
      <c r="B6" s="117" t="s">
        <v>59</v>
      </c>
      <c r="C6" s="118" t="s">
        <v>56</v>
      </c>
      <c r="D6" s="118">
        <v>6</v>
      </c>
      <c r="E6" s="119">
        <f>50</f>
        <v>50</v>
      </c>
      <c r="F6" s="120">
        <f t="shared" si="0"/>
        <v>300</v>
      </c>
      <c r="G6" s="115"/>
      <c r="H6" s="116"/>
      <c r="I6" s="108"/>
      <c r="J6" s="121"/>
      <c r="K6" s="108"/>
      <c r="L6" s="108"/>
      <c r="M6" s="109"/>
    </row>
    <row r="7" spans="2:15">
      <c r="B7" s="117" t="s">
        <v>60</v>
      </c>
      <c r="C7" s="118" t="s">
        <v>58</v>
      </c>
      <c r="D7" s="118">
        <v>0.01</v>
      </c>
      <c r="E7" s="119">
        <f>+((23800+15900)/2)</f>
        <v>19850</v>
      </c>
      <c r="F7" s="120">
        <f t="shared" si="0"/>
        <v>198.5</v>
      </c>
      <c r="G7" s="115"/>
      <c r="H7" s="116"/>
      <c r="I7" s="108"/>
      <c r="J7" s="108"/>
      <c r="K7" s="108"/>
      <c r="L7" s="108"/>
      <c r="M7" s="109"/>
    </row>
    <row r="8" spans="2:15">
      <c r="B8" s="126"/>
      <c r="C8" s="108"/>
      <c r="D8" s="108"/>
      <c r="E8" s="124"/>
      <c r="F8" s="124"/>
      <c r="G8" s="124"/>
      <c r="H8" s="125">
        <f>SUM(F4:F7)</f>
        <v>1508.5</v>
      </c>
      <c r="I8" s="108">
        <v>24</v>
      </c>
      <c r="J8" s="115">
        <f>+I8*H8</f>
        <v>36204</v>
      </c>
      <c r="K8" s="127">
        <v>20</v>
      </c>
      <c r="L8" s="128">
        <f>+K8*J8*K9</f>
        <v>1448160</v>
      </c>
      <c r="M8" s="109"/>
    </row>
    <row r="9" spans="2:15" ht="13.5" thickBot="1">
      <c r="B9" s="129"/>
      <c r="C9" s="130"/>
      <c r="D9" s="130"/>
      <c r="E9" s="131"/>
      <c r="F9" s="131"/>
      <c r="G9" s="131"/>
      <c r="H9" s="116"/>
      <c r="I9" s="108"/>
      <c r="J9" s="108"/>
      <c r="K9" s="133">
        <v>2</v>
      </c>
      <c r="L9" s="108"/>
      <c r="M9" s="109"/>
    </row>
    <row r="10" spans="2:15" ht="25.5">
      <c r="B10" s="470" t="s">
        <v>330</v>
      </c>
      <c r="C10" s="118" t="s">
        <v>309</v>
      </c>
      <c r="D10" s="118">
        <v>2</v>
      </c>
      <c r="E10" s="119">
        <v>150000</v>
      </c>
      <c r="F10" s="120">
        <f t="shared" si="0"/>
        <v>300000</v>
      </c>
      <c r="G10" s="115"/>
      <c r="H10" s="116"/>
      <c r="I10" s="108"/>
      <c r="J10" s="132">
        <f t="shared" ref="J10:J12" si="1">+F10</f>
        <v>300000</v>
      </c>
      <c r="K10" s="108">
        <v>1</v>
      </c>
      <c r="L10" s="132">
        <f t="shared" ref="L10:L12" si="2">+K10*J10</f>
        <v>300000</v>
      </c>
      <c r="M10" s="109"/>
    </row>
    <row r="11" spans="2:15" ht="25.5">
      <c r="B11" s="122" t="s">
        <v>62</v>
      </c>
      <c r="C11" s="118" t="s">
        <v>56</v>
      </c>
      <c r="D11" s="118">
        <v>1</v>
      </c>
      <c r="E11" s="119">
        <v>94026</v>
      </c>
      <c r="F11" s="120">
        <f t="shared" si="0"/>
        <v>94026</v>
      </c>
      <c r="G11" s="115"/>
      <c r="H11" s="116"/>
      <c r="I11" s="108"/>
      <c r="J11" s="132">
        <f t="shared" si="1"/>
        <v>94026</v>
      </c>
      <c r="K11" s="108">
        <v>1</v>
      </c>
      <c r="L11" s="132">
        <f t="shared" si="2"/>
        <v>94026</v>
      </c>
      <c r="M11" s="109"/>
    </row>
    <row r="12" spans="2:15" ht="13.5" thickBot="1">
      <c r="B12" s="117" t="s">
        <v>63</v>
      </c>
      <c r="C12" s="118" t="s">
        <v>56</v>
      </c>
      <c r="D12" s="118">
        <v>30</v>
      </c>
      <c r="E12" s="123">
        <v>530</v>
      </c>
      <c r="F12" s="120">
        <f t="shared" si="0"/>
        <v>15900</v>
      </c>
      <c r="G12" s="115"/>
      <c r="H12" s="116"/>
      <c r="I12" s="108"/>
      <c r="J12" s="132">
        <f t="shared" si="1"/>
        <v>15900</v>
      </c>
      <c r="K12" s="108">
        <v>2</v>
      </c>
      <c r="L12" s="132">
        <f t="shared" si="2"/>
        <v>31800</v>
      </c>
      <c r="M12" s="109"/>
    </row>
    <row r="13" spans="2:15" ht="16.5" thickBot="1">
      <c r="B13" s="445" t="s">
        <v>245</v>
      </c>
      <c r="F13" s="134"/>
      <c r="G13" s="134"/>
      <c r="H13" s="135">
        <f>SUM(F10:F12)</f>
        <v>409926</v>
      </c>
      <c r="I13" s="108"/>
      <c r="J13" s="132">
        <f>+H13</f>
        <v>409926</v>
      </c>
      <c r="K13" s="108"/>
      <c r="L13" s="136">
        <f>SUM(L10:L12)</f>
        <v>425826</v>
      </c>
      <c r="M13" s="137">
        <f>ROUND(L13+L8,1)</f>
        <v>1873986</v>
      </c>
    </row>
    <row r="14" spans="2:15" ht="16.5" thickBot="1">
      <c r="B14" s="655" t="s">
        <v>64</v>
      </c>
      <c r="C14" s="655"/>
      <c r="D14" s="655"/>
      <c r="E14" s="655"/>
      <c r="F14" s="655"/>
      <c r="G14" s="138"/>
      <c r="H14" s="139"/>
      <c r="I14" s="140"/>
      <c r="J14" s="140"/>
      <c r="K14" s="140"/>
      <c r="L14" s="140"/>
      <c r="M14" s="141"/>
    </row>
    <row r="15" spans="2:15" ht="55.5" customHeight="1">
      <c r="B15" s="656" t="s">
        <v>243</v>
      </c>
      <c r="C15" s="656"/>
      <c r="D15" s="656"/>
      <c r="E15" s="656"/>
      <c r="F15" s="656"/>
      <c r="J15" s="101" t="s">
        <v>54</v>
      </c>
      <c r="K15" s="142">
        <f>+O3</f>
        <v>0.38140000000000002</v>
      </c>
      <c r="L15" s="143" t="s">
        <v>65</v>
      </c>
      <c r="M15" s="144">
        <f>ROUND(M13*(1+K15),0)</f>
        <v>2588724</v>
      </c>
    </row>
    <row r="16" spans="2:15" ht="12.75" hidden="1" customHeight="1">
      <c r="B16" s="656"/>
      <c r="C16" s="656"/>
      <c r="D16" s="656"/>
      <c r="E16" s="656"/>
      <c r="F16" s="656"/>
      <c r="J16" s="101" t="s">
        <v>54</v>
      </c>
      <c r="K16" s="142">
        <f>O3</f>
        <v>0.38140000000000002</v>
      </c>
      <c r="L16" s="143" t="s">
        <v>65</v>
      </c>
      <c r="M16" s="144">
        <f>ROUND(M13*(1+O3),0)</f>
        <v>2588724</v>
      </c>
    </row>
    <row r="17" spans="6:13">
      <c r="F17" s="134"/>
      <c r="J17" s="145"/>
      <c r="K17" s="145"/>
      <c r="L17" s="145"/>
    </row>
    <row r="18" spans="6:13">
      <c r="J18" s="145"/>
    </row>
    <row r="19" spans="6:13">
      <c r="K19" s="146"/>
      <c r="M19" s="398"/>
    </row>
    <row r="20" spans="6:13">
      <c r="M20" s="398"/>
    </row>
  </sheetData>
  <mergeCells count="4">
    <mergeCell ref="B2:F2"/>
    <mergeCell ref="H2:M2"/>
    <mergeCell ref="B14:F14"/>
    <mergeCell ref="B15:F16"/>
  </mergeCells>
  <pageMargins left="0.7" right="0.7" top="0.75" bottom="0.75" header="0.3" footer="0.3"/>
  <pageSetup orientation="portrait" verticalDpi="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topLeftCell="A7" zoomScale="90" zoomScaleNormal="90" workbookViewId="0">
      <selection activeCell="M17" sqref="M17"/>
    </sheetView>
  </sheetViews>
  <sheetFormatPr baseColWidth="10" defaultRowHeight="12.75"/>
  <cols>
    <col min="2" max="2" width="5.140625" customWidth="1"/>
    <col min="3" max="3" width="9.28515625" customWidth="1"/>
    <col min="4" max="4" width="9.85546875" customWidth="1"/>
    <col min="5" max="5" width="9.7109375" customWidth="1"/>
    <col min="6" max="6" width="61.140625" customWidth="1"/>
    <col min="10" max="10" width="16.28515625" customWidth="1"/>
  </cols>
  <sheetData>
    <row r="1" spans="1:10" ht="13.5" thickBot="1"/>
    <row r="2" spans="1:10" ht="16.5" thickTop="1">
      <c r="A2" s="4"/>
      <c r="B2" s="5"/>
      <c r="C2" s="5"/>
      <c r="D2" s="6"/>
      <c r="E2" s="5"/>
      <c r="F2" s="5"/>
      <c r="G2" s="5"/>
      <c r="H2" s="5"/>
      <c r="I2" s="5"/>
      <c r="J2" s="5"/>
    </row>
    <row r="3" spans="1:10" ht="15.75">
      <c r="A3" s="8"/>
      <c r="B3" s="9" t="s">
        <v>0</v>
      </c>
      <c r="C3" s="10" t="s">
        <v>1</v>
      </c>
      <c r="D3" s="9" t="s">
        <v>2</v>
      </c>
      <c r="E3" s="10">
        <v>2</v>
      </c>
      <c r="F3" s="11"/>
      <c r="G3" s="11"/>
      <c r="H3" s="11"/>
      <c r="I3" s="11"/>
      <c r="J3" s="11"/>
    </row>
    <row r="4" spans="1:10" ht="15.75">
      <c r="A4" s="8"/>
      <c r="B4" s="665" t="s">
        <v>3</v>
      </c>
      <c r="C4" s="666"/>
      <c r="D4" s="666"/>
      <c r="E4" s="666"/>
      <c r="F4" s="666"/>
      <c r="G4" s="666"/>
      <c r="H4" s="666"/>
      <c r="I4" s="666"/>
      <c r="J4" s="667"/>
    </row>
    <row r="5" spans="1:10" ht="15.75">
      <c r="A5" s="8"/>
      <c r="B5" s="668" t="s">
        <v>4</v>
      </c>
      <c r="C5" s="669"/>
      <c r="D5" s="669"/>
      <c r="E5" s="669"/>
      <c r="F5" s="669"/>
      <c r="G5" s="669"/>
      <c r="H5" s="669"/>
      <c r="I5" s="669"/>
      <c r="J5" s="670"/>
    </row>
    <row r="6" spans="1:10" ht="15.75" customHeight="1">
      <c r="A6" s="14"/>
      <c r="B6" s="514" t="s">
        <v>5</v>
      </c>
      <c r="C6" s="514"/>
      <c r="D6" s="514"/>
      <c r="E6" s="514"/>
      <c r="F6" s="514"/>
      <c r="G6" s="514"/>
      <c r="H6" s="514"/>
      <c r="I6" s="514"/>
      <c r="J6" s="514"/>
    </row>
    <row r="7" spans="1:10" ht="49.5" customHeight="1">
      <c r="A7" s="8"/>
      <c r="B7" s="514"/>
      <c r="C7" s="514"/>
      <c r="D7" s="514"/>
      <c r="E7" s="514"/>
      <c r="F7" s="514"/>
      <c r="G7" s="514"/>
      <c r="H7" s="514"/>
      <c r="I7" s="514"/>
      <c r="J7" s="514"/>
    </row>
    <row r="8" spans="1:10" ht="52.5" customHeight="1" thickBot="1">
      <c r="A8" s="8"/>
      <c r="B8" s="515" t="s">
        <v>6</v>
      </c>
      <c r="C8" s="516"/>
      <c r="D8" s="516"/>
      <c r="E8" s="516"/>
      <c r="F8" s="516"/>
      <c r="G8" s="516"/>
      <c r="H8" s="516"/>
      <c r="I8" s="516"/>
      <c r="J8" s="517"/>
    </row>
    <row r="9" spans="1:10" ht="33.75" customHeight="1" thickBot="1">
      <c r="A9" s="8"/>
      <c r="B9" s="518" t="s">
        <v>50</v>
      </c>
      <c r="C9" s="519"/>
      <c r="D9" s="519"/>
      <c r="E9" s="519"/>
      <c r="F9" s="519"/>
      <c r="G9" s="519"/>
      <c r="H9" s="519"/>
      <c r="I9" s="519"/>
      <c r="J9" s="520"/>
    </row>
    <row r="10" spans="1:10" ht="15.75" customHeight="1">
      <c r="A10" s="8"/>
      <c r="B10" s="680"/>
      <c r="C10" s="671" t="s">
        <v>7</v>
      </c>
      <c r="D10" s="682" t="s">
        <v>8</v>
      </c>
      <c r="E10" s="682"/>
      <c r="F10" s="680" t="s">
        <v>9</v>
      </c>
      <c r="G10" s="671" t="s">
        <v>10</v>
      </c>
      <c r="H10" s="671" t="s">
        <v>11</v>
      </c>
      <c r="I10" s="673" t="s">
        <v>12</v>
      </c>
      <c r="J10" s="675" t="s">
        <v>13</v>
      </c>
    </row>
    <row r="11" spans="1:10" ht="32.25" thickBot="1">
      <c r="A11" s="8"/>
      <c r="B11" s="681"/>
      <c r="C11" s="672"/>
      <c r="D11" s="16" t="s">
        <v>14</v>
      </c>
      <c r="E11" s="16" t="s">
        <v>15</v>
      </c>
      <c r="F11" s="681"/>
      <c r="G11" s="672"/>
      <c r="H11" s="672"/>
      <c r="I11" s="674"/>
      <c r="J11" s="676"/>
    </row>
    <row r="12" spans="1:10" ht="16.5" thickBot="1">
      <c r="A12" s="8"/>
      <c r="B12" s="17"/>
      <c r="C12" s="18"/>
      <c r="D12" s="18"/>
      <c r="E12" s="18"/>
      <c r="F12" s="18" t="s">
        <v>16</v>
      </c>
      <c r="G12" s="18"/>
      <c r="H12" s="18"/>
      <c r="I12" s="18"/>
      <c r="J12" s="19"/>
    </row>
    <row r="13" spans="1:10" ht="48" customHeight="1">
      <c r="A13" s="8"/>
      <c r="B13" s="20"/>
      <c r="C13" s="21"/>
      <c r="D13" s="21"/>
      <c r="E13" s="21"/>
      <c r="F13" s="22"/>
      <c r="G13" s="21"/>
      <c r="H13" s="23"/>
      <c r="I13" s="24"/>
      <c r="J13" s="25"/>
    </row>
    <row r="14" spans="1:10" ht="39" customHeight="1">
      <c r="A14" s="8"/>
      <c r="B14" s="26"/>
      <c r="C14" s="21"/>
      <c r="D14" s="21"/>
      <c r="E14" s="21"/>
      <c r="F14" s="22"/>
      <c r="G14" s="21"/>
      <c r="H14" s="23"/>
      <c r="I14" s="24"/>
      <c r="J14" s="25"/>
    </row>
    <row r="15" spans="1:10" ht="51.75" customHeight="1">
      <c r="A15" s="8"/>
      <c r="B15" s="26"/>
      <c r="C15" s="21"/>
      <c r="D15" s="21"/>
      <c r="E15" s="21"/>
      <c r="F15" s="22"/>
      <c r="G15" s="21"/>
      <c r="H15" s="23"/>
      <c r="I15" s="24"/>
      <c r="J15" s="25"/>
    </row>
    <row r="16" spans="1:10" ht="45.75" customHeight="1">
      <c r="A16" s="8"/>
      <c r="B16" s="20"/>
      <c r="C16" s="21"/>
      <c r="D16" s="21"/>
      <c r="E16" s="21"/>
      <c r="F16" s="22"/>
      <c r="G16" s="21"/>
      <c r="H16" s="23"/>
      <c r="I16" s="24"/>
      <c r="J16" s="25"/>
    </row>
    <row r="17" spans="1:10" ht="25.5" customHeight="1">
      <c r="A17" s="8"/>
      <c r="B17" s="26"/>
      <c r="C17" s="21"/>
      <c r="D17" s="21"/>
      <c r="E17" s="21"/>
      <c r="F17" s="22"/>
      <c r="G17" s="21"/>
      <c r="H17" s="23"/>
      <c r="I17" s="24"/>
      <c r="J17" s="25"/>
    </row>
    <row r="18" spans="1:10" ht="39.75" customHeight="1">
      <c r="A18" s="8"/>
      <c r="B18" s="26"/>
      <c r="C18" s="21"/>
      <c r="D18" s="21"/>
      <c r="E18" s="21"/>
      <c r="F18" s="22"/>
      <c r="G18" s="21"/>
      <c r="H18" s="23"/>
      <c r="I18" s="24"/>
      <c r="J18" s="25"/>
    </row>
    <row r="19" spans="1:10" ht="51" customHeight="1">
      <c r="A19" s="8"/>
      <c r="B19" s="20"/>
      <c r="C19" s="21"/>
      <c r="D19" s="21"/>
      <c r="E19" s="21"/>
      <c r="F19" s="22"/>
      <c r="G19" s="21"/>
      <c r="H19" s="23"/>
      <c r="I19" s="24"/>
      <c r="J19" s="25"/>
    </row>
    <row r="20" spans="1:10" ht="18">
      <c r="A20" s="8"/>
      <c r="B20" s="27" t="s">
        <v>22</v>
      </c>
      <c r="C20" s="21"/>
      <c r="D20" s="21"/>
      <c r="E20" s="21"/>
      <c r="F20" s="22"/>
      <c r="G20" s="21"/>
      <c r="H20" s="23"/>
      <c r="I20" s="28"/>
      <c r="J20" s="29">
        <f>SUM(J13:J19)</f>
        <v>0</v>
      </c>
    </row>
    <row r="21" spans="1:10" ht="16.5" thickBot="1">
      <c r="A21" s="8"/>
      <c r="B21" s="30"/>
      <c r="C21" s="31"/>
      <c r="D21" s="31"/>
      <c r="E21" s="31"/>
      <c r="F21" s="31" t="s">
        <v>23</v>
      </c>
      <c r="G21" s="31"/>
      <c r="H21" s="31"/>
      <c r="I21" s="31">
        <v>0</v>
      </c>
      <c r="J21" s="32"/>
    </row>
    <row r="22" spans="1:10" ht="15.75">
      <c r="A22" s="8"/>
      <c r="B22" s="20"/>
      <c r="C22" s="21"/>
      <c r="D22" s="21"/>
      <c r="E22" s="21"/>
      <c r="F22" s="33"/>
      <c r="G22" s="21"/>
      <c r="H22" s="23"/>
      <c r="I22" s="24"/>
      <c r="J22" s="25"/>
    </row>
    <row r="23" spans="1:10" ht="15.75">
      <c r="A23" s="8"/>
      <c r="B23" s="20"/>
      <c r="C23" s="34"/>
      <c r="D23" s="21"/>
      <c r="E23" s="21"/>
      <c r="F23" s="22"/>
      <c r="G23" s="21"/>
      <c r="H23" s="23"/>
      <c r="I23" s="24"/>
      <c r="J23" s="25"/>
    </row>
    <row r="24" spans="1:10" ht="16.5">
      <c r="A24" s="35"/>
      <c r="B24" s="20"/>
      <c r="C24" s="21"/>
      <c r="D24" s="21"/>
      <c r="E24" s="21"/>
      <c r="F24" s="33"/>
      <c r="G24" s="21"/>
      <c r="H24" s="23"/>
      <c r="I24" s="24"/>
      <c r="J24" s="25"/>
    </row>
    <row r="25" spans="1:10" ht="18.75" thickBot="1">
      <c r="A25" s="8"/>
      <c r="B25" s="37" t="s">
        <v>22</v>
      </c>
      <c r="C25" s="38"/>
      <c r="D25" s="39"/>
      <c r="E25" s="38"/>
      <c r="F25" s="38"/>
      <c r="G25" s="38"/>
      <c r="H25" s="23"/>
      <c r="I25" s="38">
        <v>0</v>
      </c>
      <c r="J25" s="40">
        <f>SUM(J22:J24)</f>
        <v>0</v>
      </c>
    </row>
    <row r="26" spans="1:10" ht="16.5" thickBot="1">
      <c r="A26" s="8"/>
      <c r="B26" s="17"/>
      <c r="C26" s="18"/>
      <c r="D26" s="18"/>
      <c r="E26" s="18"/>
      <c r="F26" s="18" t="s">
        <v>24</v>
      </c>
      <c r="G26" s="18"/>
      <c r="H26" s="18"/>
      <c r="I26" s="18">
        <v>0</v>
      </c>
      <c r="J26" s="19"/>
    </row>
    <row r="27" spans="1:10" ht="66.75" customHeight="1">
      <c r="A27" s="8"/>
      <c r="B27" s="20"/>
      <c r="C27" s="41"/>
      <c r="D27" s="41"/>
      <c r="E27" s="41"/>
      <c r="F27" s="42"/>
      <c r="G27" s="41"/>
      <c r="H27" s="43"/>
      <c r="I27" s="24"/>
      <c r="J27" s="25"/>
    </row>
    <row r="28" spans="1:10" ht="63.75" customHeight="1">
      <c r="A28" s="8"/>
      <c r="B28" s="20"/>
      <c r="C28" s="41"/>
      <c r="D28" s="41"/>
      <c r="E28" s="41"/>
      <c r="F28" s="42"/>
      <c r="G28" s="44"/>
      <c r="H28" s="23"/>
      <c r="I28" s="24"/>
      <c r="J28" s="25"/>
    </row>
    <row r="29" spans="1:10" ht="18.75" thickBot="1">
      <c r="A29" s="8"/>
      <c r="B29" s="45" t="s">
        <v>22</v>
      </c>
      <c r="C29" s="46"/>
      <c r="D29" s="46"/>
      <c r="E29" s="46"/>
      <c r="F29" s="47"/>
      <c r="G29" s="46"/>
      <c r="H29" s="23"/>
      <c r="I29" s="48">
        <v>0</v>
      </c>
      <c r="J29" s="49">
        <f>SUM(J27:J28)</f>
        <v>0</v>
      </c>
    </row>
    <row r="30" spans="1:10" ht="16.5" thickBot="1">
      <c r="A30" s="8"/>
      <c r="B30" s="17"/>
      <c r="C30" s="18"/>
      <c r="D30" s="18"/>
      <c r="E30" s="18"/>
      <c r="F30" s="18" t="s">
        <v>25</v>
      </c>
      <c r="G30" s="18"/>
      <c r="H30" s="18"/>
      <c r="I30" s="18">
        <v>0</v>
      </c>
      <c r="J30" s="19"/>
    </row>
    <row r="31" spans="1:10" ht="53.25" customHeight="1">
      <c r="A31" s="8"/>
      <c r="B31" s="20"/>
      <c r="C31" s="41"/>
      <c r="D31" s="41"/>
      <c r="E31" s="41"/>
      <c r="F31" s="42"/>
      <c r="G31" s="41"/>
      <c r="H31" s="23"/>
      <c r="I31" s="24"/>
      <c r="J31" s="25"/>
    </row>
    <row r="32" spans="1:10" ht="48.75" customHeight="1">
      <c r="A32" s="8"/>
      <c r="B32" s="26"/>
      <c r="C32" s="41"/>
      <c r="D32" s="41"/>
      <c r="E32" s="41"/>
      <c r="F32" s="42"/>
      <c r="G32" s="41"/>
      <c r="H32" s="23"/>
      <c r="I32" s="24"/>
      <c r="J32" s="25"/>
    </row>
    <row r="33" spans="1:10" ht="18.75" thickBot="1">
      <c r="A33" s="8"/>
      <c r="B33" s="37" t="s">
        <v>22</v>
      </c>
      <c r="C33" s="50"/>
      <c r="D33" s="50"/>
      <c r="E33" s="50"/>
      <c r="F33" s="51"/>
      <c r="G33" s="52"/>
      <c r="H33" s="23"/>
      <c r="I33" s="53">
        <v>0</v>
      </c>
      <c r="J33" s="40">
        <f>SUM(J31:J32)</f>
        <v>0</v>
      </c>
    </row>
    <row r="34" spans="1:10" ht="16.5" thickBot="1">
      <c r="A34" s="8"/>
      <c r="B34" s="17"/>
      <c r="C34" s="18"/>
      <c r="D34" s="18"/>
      <c r="E34" s="18"/>
      <c r="F34" s="18" t="s">
        <v>26</v>
      </c>
      <c r="G34" s="18"/>
      <c r="H34" s="18"/>
      <c r="I34" s="18">
        <v>0</v>
      </c>
      <c r="J34" s="19"/>
    </row>
    <row r="35" spans="1:10" ht="51.75" customHeight="1">
      <c r="A35" s="8"/>
      <c r="B35" s="20"/>
      <c r="C35" s="41"/>
      <c r="D35" s="41"/>
      <c r="E35" s="41"/>
      <c r="F35" s="42"/>
      <c r="G35" s="41"/>
      <c r="H35" s="23"/>
      <c r="I35" s="24"/>
      <c r="J35" s="25"/>
    </row>
    <row r="36" spans="1:10" ht="22.5" customHeight="1">
      <c r="A36" s="8"/>
      <c r="B36" s="20"/>
      <c r="C36" s="41"/>
      <c r="D36" s="41"/>
      <c r="E36" s="41"/>
      <c r="F36" s="42"/>
      <c r="G36" s="41"/>
      <c r="H36" s="23"/>
      <c r="I36" s="24"/>
      <c r="J36" s="25"/>
    </row>
    <row r="37" spans="1:10" ht="30" customHeight="1">
      <c r="A37" s="8"/>
      <c r="B37" s="41"/>
      <c r="C37" s="54"/>
      <c r="D37" s="54"/>
      <c r="E37" s="54"/>
      <c r="F37" s="55"/>
      <c r="G37" s="54"/>
      <c r="H37" s="23"/>
      <c r="I37" s="24"/>
      <c r="J37" s="25"/>
    </row>
    <row r="38" spans="1:10" ht="18.75" thickBot="1">
      <c r="A38" s="8"/>
      <c r="B38" s="37" t="s">
        <v>22</v>
      </c>
      <c r="C38" s="56"/>
      <c r="D38" s="56"/>
      <c r="E38" s="56"/>
      <c r="F38" s="57"/>
      <c r="G38" s="58"/>
      <c r="H38" s="59"/>
      <c r="I38" s="28">
        <v>0</v>
      </c>
      <c r="J38" s="60">
        <f>SUM(J35:J37)</f>
        <v>0</v>
      </c>
    </row>
    <row r="39" spans="1:10" ht="16.5" thickBot="1">
      <c r="A39" s="8"/>
      <c r="B39" s="30"/>
      <c r="C39" s="31"/>
      <c r="D39" s="31"/>
      <c r="E39" s="31"/>
      <c r="F39" s="31" t="s">
        <v>27</v>
      </c>
      <c r="G39" s="31"/>
      <c r="H39" s="18"/>
      <c r="I39" s="18">
        <v>0</v>
      </c>
      <c r="J39" s="19"/>
    </row>
    <row r="40" spans="1:10" ht="30" customHeight="1">
      <c r="A40" s="8"/>
      <c r="B40" s="20"/>
      <c r="C40" s="41"/>
      <c r="D40" s="41"/>
      <c r="E40" s="41"/>
      <c r="F40" s="42"/>
      <c r="G40" s="41"/>
      <c r="H40" s="23"/>
      <c r="I40" s="24"/>
      <c r="J40" s="25"/>
    </row>
    <row r="41" spans="1:10" ht="45" customHeight="1">
      <c r="A41" s="8"/>
      <c r="B41" s="26"/>
      <c r="C41" s="41"/>
      <c r="D41" s="41"/>
      <c r="E41" s="41"/>
      <c r="F41" s="42"/>
      <c r="G41" s="41"/>
      <c r="H41" s="23"/>
      <c r="I41" s="24"/>
      <c r="J41" s="25"/>
    </row>
    <row r="42" spans="1:10" ht="18.75" thickBot="1">
      <c r="A42" s="8"/>
      <c r="B42" s="37" t="s">
        <v>22</v>
      </c>
      <c r="C42" s="46"/>
      <c r="D42" s="46"/>
      <c r="E42" s="46"/>
      <c r="F42" s="47"/>
      <c r="G42" s="46"/>
      <c r="H42" s="23"/>
      <c r="I42" s="48">
        <v>0</v>
      </c>
      <c r="J42" s="61">
        <f>SUM(J40:J41)</f>
        <v>0</v>
      </c>
    </row>
    <row r="43" spans="1:10" ht="16.5" thickBot="1">
      <c r="A43" s="8"/>
      <c r="B43" s="17"/>
      <c r="C43" s="18"/>
      <c r="D43" s="18"/>
      <c r="E43" s="18"/>
      <c r="F43" s="18" t="s">
        <v>29</v>
      </c>
      <c r="G43" s="18"/>
      <c r="H43" s="18"/>
      <c r="I43" s="18">
        <v>0</v>
      </c>
      <c r="J43" s="19"/>
    </row>
    <row r="44" spans="1:10" ht="60.75" customHeight="1">
      <c r="A44" s="8"/>
      <c r="B44" s="20"/>
      <c r="C44" s="41"/>
      <c r="D44" s="41"/>
      <c r="E44" s="41"/>
      <c r="F44" s="42"/>
      <c r="G44" s="41"/>
      <c r="H44" s="23"/>
      <c r="I44" s="24"/>
      <c r="J44" s="25"/>
    </row>
    <row r="45" spans="1:10" ht="44.25" customHeight="1">
      <c r="A45" s="8"/>
      <c r="B45" s="26"/>
      <c r="C45" s="41"/>
      <c r="D45" s="41"/>
      <c r="E45" s="41"/>
      <c r="F45" s="62"/>
      <c r="G45" s="41"/>
      <c r="H45" s="23"/>
      <c r="I45" s="24"/>
      <c r="J45" s="25"/>
    </row>
    <row r="46" spans="1:10" ht="18.75" thickBot="1">
      <c r="A46" s="8"/>
      <c r="B46" s="37" t="s">
        <v>22</v>
      </c>
      <c r="C46" s="50"/>
      <c r="D46" s="50"/>
      <c r="E46" s="50"/>
      <c r="F46" s="51"/>
      <c r="G46" s="52"/>
      <c r="H46" s="23"/>
      <c r="I46" s="53">
        <v>0</v>
      </c>
      <c r="J46" s="40">
        <f>SUM(J44:J45)</f>
        <v>0</v>
      </c>
    </row>
    <row r="47" spans="1:10" ht="16.5" thickBot="1">
      <c r="A47" s="8"/>
      <c r="B47" s="17"/>
      <c r="C47" s="18"/>
      <c r="D47" s="18"/>
      <c r="E47" s="18"/>
      <c r="F47" s="18" t="s">
        <v>30</v>
      </c>
      <c r="G47" s="18"/>
      <c r="H47" s="18"/>
      <c r="I47" s="18">
        <v>0</v>
      </c>
      <c r="J47" s="19"/>
    </row>
    <row r="48" spans="1:10" ht="57.75" customHeight="1">
      <c r="A48" s="8"/>
      <c r="B48" s="20"/>
      <c r="C48" s="41"/>
      <c r="D48" s="41"/>
      <c r="E48" s="41"/>
      <c r="F48" s="42"/>
      <c r="G48" s="41"/>
      <c r="H48" s="23"/>
      <c r="I48" s="24"/>
      <c r="J48" s="25"/>
    </row>
    <row r="49" spans="1:10" ht="53.25" customHeight="1">
      <c r="A49" s="8"/>
      <c r="B49" s="20"/>
      <c r="C49" s="41"/>
      <c r="D49" s="41"/>
      <c r="E49" s="41"/>
      <c r="F49" s="42"/>
      <c r="G49" s="41"/>
      <c r="H49" s="23"/>
      <c r="I49" s="24"/>
      <c r="J49" s="25"/>
    </row>
    <row r="50" spans="1:10" ht="42.75" customHeight="1">
      <c r="A50" s="8"/>
      <c r="B50" s="20"/>
      <c r="C50" s="41"/>
      <c r="D50" s="41"/>
      <c r="E50" s="41"/>
      <c r="F50" s="42"/>
      <c r="G50" s="41"/>
      <c r="H50" s="23"/>
      <c r="I50" s="24"/>
      <c r="J50" s="25"/>
    </row>
    <row r="51" spans="1:10" ht="107.25" customHeight="1">
      <c r="A51" s="8"/>
      <c r="B51" s="20"/>
      <c r="C51" s="41"/>
      <c r="D51" s="41"/>
      <c r="E51" s="41"/>
      <c r="F51" s="42"/>
      <c r="G51" s="41"/>
      <c r="H51" s="23"/>
      <c r="I51" s="24"/>
      <c r="J51" s="25"/>
    </row>
    <row r="52" spans="1:10" ht="60" customHeight="1">
      <c r="A52" s="8"/>
      <c r="B52" s="20"/>
      <c r="C52" s="41"/>
      <c r="D52" s="41"/>
      <c r="E52" s="41"/>
      <c r="F52" s="42"/>
      <c r="G52" s="41"/>
      <c r="H52" s="43"/>
      <c r="I52" s="24"/>
      <c r="J52" s="25"/>
    </row>
    <row r="53" spans="1:10" ht="65.25" customHeight="1">
      <c r="A53" s="8"/>
      <c r="B53" s="20"/>
      <c r="C53" s="41"/>
      <c r="D53" s="41"/>
      <c r="E53" s="41"/>
      <c r="F53" s="42"/>
      <c r="G53" s="41"/>
      <c r="H53" s="43"/>
      <c r="I53" s="24"/>
      <c r="J53" s="25"/>
    </row>
    <row r="54" spans="1:10" ht="69" customHeight="1">
      <c r="A54" s="8"/>
      <c r="B54" s="20"/>
      <c r="C54" s="41"/>
      <c r="D54" s="41"/>
      <c r="E54" s="41"/>
      <c r="F54" s="42"/>
      <c r="G54" s="41"/>
      <c r="H54" s="43"/>
      <c r="I54" s="24"/>
      <c r="J54" s="25"/>
    </row>
    <row r="55" spans="1:10" ht="32.25" customHeight="1">
      <c r="A55" s="8"/>
      <c r="B55" s="20"/>
      <c r="C55" s="41"/>
      <c r="D55" s="41"/>
      <c r="E55" s="41"/>
      <c r="F55" s="42"/>
      <c r="G55" s="41"/>
      <c r="H55" s="43"/>
      <c r="I55" s="24"/>
      <c r="J55" s="25"/>
    </row>
    <row r="56" spans="1:10" ht="15.75">
      <c r="A56" s="8"/>
      <c r="B56" s="20"/>
      <c r="C56" s="41"/>
      <c r="D56" s="41"/>
      <c r="E56" s="41"/>
      <c r="F56" s="42"/>
      <c r="G56" s="41"/>
      <c r="H56" s="43"/>
      <c r="I56" s="24"/>
      <c r="J56" s="25"/>
    </row>
    <row r="57" spans="1:10" ht="35.25" customHeight="1">
      <c r="A57" s="8"/>
      <c r="B57" s="20"/>
      <c r="C57" s="41"/>
      <c r="D57" s="41"/>
      <c r="E57" s="41"/>
      <c r="F57" s="42"/>
      <c r="G57" s="41"/>
      <c r="H57" s="43"/>
      <c r="I57" s="24"/>
      <c r="J57" s="25"/>
    </row>
    <row r="58" spans="1:10" ht="85.5" customHeight="1">
      <c r="A58" s="8"/>
      <c r="B58" s="20"/>
      <c r="C58" s="41"/>
      <c r="D58" s="41"/>
      <c r="E58" s="41"/>
      <c r="F58" s="42"/>
      <c r="G58" s="41"/>
      <c r="H58" s="43"/>
      <c r="I58" s="24"/>
      <c r="J58" s="25"/>
    </row>
    <row r="59" spans="1:10" ht="18.75" thickBot="1">
      <c r="A59" s="8"/>
      <c r="B59" s="37" t="s">
        <v>22</v>
      </c>
      <c r="C59" s="50"/>
      <c r="D59" s="50"/>
      <c r="E59" s="50"/>
      <c r="F59" s="63"/>
      <c r="G59" s="52"/>
      <c r="H59" s="64"/>
      <c r="I59" s="53"/>
      <c r="J59" s="40">
        <f>SUM(J48:J58)</f>
        <v>0</v>
      </c>
    </row>
    <row r="60" spans="1:10" ht="21" thickBot="1">
      <c r="A60" s="66"/>
      <c r="B60" s="677" t="s">
        <v>32</v>
      </c>
      <c r="C60" s="678"/>
      <c r="D60" s="678"/>
      <c r="E60" s="678"/>
      <c r="F60" s="678"/>
      <c r="G60" s="678"/>
      <c r="H60" s="678"/>
      <c r="I60" s="679"/>
      <c r="J60" s="67">
        <f>J20+J25+J29+J33+J38+J42+J46+J59</f>
        <v>0</v>
      </c>
    </row>
    <row r="61" spans="1:10" ht="16.5" thickBot="1">
      <c r="A61" s="66"/>
      <c r="B61" s="70"/>
      <c r="C61" s="70"/>
      <c r="D61" s="70"/>
      <c r="E61" s="70"/>
      <c r="F61" s="70"/>
      <c r="G61" s="70"/>
      <c r="H61" s="70"/>
      <c r="I61" s="70"/>
      <c r="J61" s="71"/>
    </row>
    <row r="62" spans="1:10" ht="15.75">
      <c r="A62" s="66"/>
      <c r="B62" s="72"/>
      <c r="C62" s="73"/>
      <c r="D62" s="72"/>
      <c r="E62" s="72"/>
      <c r="F62" s="497"/>
      <c r="G62" s="498"/>
      <c r="H62" s="499"/>
      <c r="I62" s="74"/>
      <c r="J62" s="75"/>
    </row>
    <row r="63" spans="1:10" ht="21" thickBot="1">
      <c r="A63" s="66"/>
      <c r="B63" s="72"/>
      <c r="C63" s="76"/>
      <c r="D63" s="76"/>
      <c r="E63" s="76"/>
      <c r="F63" s="77" t="s">
        <v>33</v>
      </c>
      <c r="G63" s="78"/>
      <c r="H63" s="79"/>
      <c r="I63" s="80"/>
      <c r="J63" s="81">
        <f>J60</f>
        <v>0</v>
      </c>
    </row>
    <row r="64" spans="1:10" ht="21" thickBot="1">
      <c r="A64" s="66"/>
      <c r="B64" s="72"/>
      <c r="C64" s="73"/>
      <c r="D64" s="72"/>
      <c r="E64" s="72"/>
      <c r="F64" s="82" t="s">
        <v>34</v>
      </c>
      <c r="G64" s="83"/>
      <c r="H64" s="84"/>
      <c r="I64" s="85"/>
      <c r="J64" s="67">
        <f>J63</f>
        <v>0</v>
      </c>
    </row>
    <row r="65" spans="1:10" ht="15.75">
      <c r="A65" s="66"/>
      <c r="B65" s="72"/>
      <c r="C65" s="73"/>
      <c r="D65" s="73"/>
      <c r="E65" s="73"/>
      <c r="F65" s="72"/>
      <c r="G65" s="72"/>
      <c r="H65" s="86"/>
      <c r="I65" s="87"/>
      <c r="J65" s="88"/>
    </row>
    <row r="66" spans="1:10" ht="31.5" customHeight="1">
      <c r="A66" s="66"/>
      <c r="B66" s="500" t="s">
        <v>35</v>
      </c>
      <c r="C66" s="501"/>
      <c r="D66" s="501"/>
      <c r="E66" s="501"/>
      <c r="F66" s="501"/>
      <c r="G66" s="664" t="s">
        <v>9</v>
      </c>
      <c r="H66" s="664"/>
      <c r="I66" s="664"/>
      <c r="J66" s="89" t="s">
        <v>36</v>
      </c>
    </row>
    <row r="67" spans="1:10" ht="39" customHeight="1">
      <c r="A67" s="66"/>
      <c r="B67" s="500" t="s">
        <v>37</v>
      </c>
      <c r="C67" s="501"/>
      <c r="D67" s="501"/>
      <c r="E67" s="501"/>
      <c r="F67" s="501"/>
      <c r="G67" s="502" t="s">
        <v>38</v>
      </c>
      <c r="H67" s="502"/>
      <c r="I67" s="91" t="s">
        <v>39</v>
      </c>
      <c r="J67" s="92">
        <v>0.29010000000000002</v>
      </c>
    </row>
    <row r="68" spans="1:10" ht="39" customHeight="1">
      <c r="A68" s="66"/>
      <c r="B68" s="500" t="s">
        <v>40</v>
      </c>
      <c r="C68" s="501"/>
      <c r="D68" s="501"/>
      <c r="E68" s="501"/>
      <c r="F68" s="501"/>
      <c r="G68" s="506" t="s">
        <v>41</v>
      </c>
      <c r="H68" s="507"/>
      <c r="I68" s="91" t="s">
        <v>42</v>
      </c>
      <c r="J68" s="92">
        <v>0</v>
      </c>
    </row>
    <row r="69" spans="1:10" ht="57.75" customHeight="1">
      <c r="A69" s="66"/>
      <c r="B69" s="662" t="s">
        <v>43</v>
      </c>
      <c r="C69" s="663"/>
      <c r="D69" s="663"/>
      <c r="E69" s="663"/>
      <c r="F69" s="663"/>
      <c r="G69" s="508" t="s">
        <v>44</v>
      </c>
      <c r="H69" s="502"/>
      <c r="I69" s="91" t="s">
        <v>45</v>
      </c>
      <c r="J69" s="92">
        <v>0.06</v>
      </c>
    </row>
    <row r="70" spans="1:10" ht="58.5" customHeight="1">
      <c r="A70" s="8"/>
      <c r="B70" s="657" t="s">
        <v>46</v>
      </c>
      <c r="C70" s="658"/>
      <c r="D70" s="658"/>
      <c r="E70" s="658"/>
      <c r="F70" s="658"/>
      <c r="G70" s="502" t="s">
        <v>47</v>
      </c>
      <c r="H70" s="502"/>
      <c r="I70" s="91" t="s">
        <v>48</v>
      </c>
      <c r="J70" s="92">
        <f>SUM(J67:J69)</f>
        <v>0.35010000000000002</v>
      </c>
    </row>
    <row r="71" spans="1:10" ht="60.75" customHeight="1">
      <c r="A71" s="8"/>
      <c r="B71" s="659" t="s">
        <v>49</v>
      </c>
      <c r="C71" s="658"/>
      <c r="D71" s="658"/>
      <c r="E71" s="658"/>
      <c r="F71" s="658"/>
      <c r="G71" s="660"/>
      <c r="H71" s="660"/>
      <c r="I71" s="660"/>
      <c r="J71" s="661"/>
    </row>
    <row r="72" spans="1:10" ht="16.5" thickBot="1">
      <c r="A72" s="94"/>
      <c r="B72" s="95"/>
      <c r="C72" s="95"/>
      <c r="D72" s="96"/>
      <c r="E72" s="95"/>
      <c r="F72" s="97"/>
      <c r="G72" s="95"/>
      <c r="H72" s="95"/>
      <c r="I72" s="95"/>
      <c r="J72" s="95"/>
    </row>
    <row r="73" spans="1:10" ht="13.5" thickTop="1"/>
  </sheetData>
  <mergeCells count="27">
    <mergeCell ref="H10:H11"/>
    <mergeCell ref="I10:I11"/>
    <mergeCell ref="J10:J11"/>
    <mergeCell ref="B60:I60"/>
    <mergeCell ref="B10:B11"/>
    <mergeCell ref="C10:C11"/>
    <mergeCell ref="D10:E10"/>
    <mergeCell ref="F10:F11"/>
    <mergeCell ref="G10:G11"/>
    <mergeCell ref="B4:J4"/>
    <mergeCell ref="B5:J5"/>
    <mergeCell ref="B6:J7"/>
    <mergeCell ref="B8:J8"/>
    <mergeCell ref="B9:J9"/>
    <mergeCell ref="F62:H62"/>
    <mergeCell ref="B70:F70"/>
    <mergeCell ref="G70:H70"/>
    <mergeCell ref="B71:F71"/>
    <mergeCell ref="G71:J71"/>
    <mergeCell ref="B67:F67"/>
    <mergeCell ref="G67:H67"/>
    <mergeCell ref="B68:F68"/>
    <mergeCell ref="G68:H68"/>
    <mergeCell ref="B69:F69"/>
    <mergeCell ref="G69:H69"/>
    <mergeCell ref="B66:F66"/>
    <mergeCell ref="G66:I6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PRESUPUESTO OFICIAL PLACA HUELL</vt:lpstr>
      <vt:lpstr>APU</vt:lpstr>
      <vt:lpstr>AIU</vt:lpstr>
      <vt:lpstr>INDICAR EL CODIGO DEL ITEM</vt:lpstr>
      <vt:lpstr>PROTOCOLO DE BIOSEGURIDAD</vt:lpstr>
      <vt:lpstr>PROPUESTA ECONOMICA</vt:lpstr>
      <vt:lpstr>'PRESUPUESTO OFICIAL PLACA HUELL'!Área_de_impresión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MARIA CAMILA</cp:lastModifiedBy>
  <cp:lastPrinted>2022-03-24T16:24:17Z</cp:lastPrinted>
  <dcterms:created xsi:type="dcterms:W3CDTF">2021-02-15T16:28:47Z</dcterms:created>
  <dcterms:modified xsi:type="dcterms:W3CDTF">2022-05-18T21:44:49Z</dcterms:modified>
</cp:coreProperties>
</file>